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P\UNNA-App\AppOperacionalReporte\UnnaReportesOperativos\Unna.OperationalReport.WebSite\wwwroot\plantillas\reporte\mensual\"/>
    </mc:Choice>
  </mc:AlternateContent>
  <xr:revisionPtr revIDLastSave="0" documentId="13_ncr:1_{E35D0CDE-6266-44FC-81F7-98E21EA825C4}" xr6:coauthVersionLast="47" xr6:coauthVersionMax="47" xr10:uidLastSave="{00000000-0000-0000-0000-000000000000}"/>
  <bookViews>
    <workbookView xWindow="-120" yWindow="-120" windowWidth="29040" windowHeight="15720" tabRatio="609" firstSheet="1" activeTab="1" xr2:uid="{00000000-000D-0000-FFFF-FFFF00000000}"/>
  </bookViews>
  <sheets>
    <sheet name="3_GNA" sheetId="15" state="hidden" r:id="rId1"/>
    <sheet name="Reporte" sheetId="3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xlnm._FilterDatabase" localSheetId="0" hidden="1">'3_GNA'!$B$10:$R$766</definedName>
    <definedName name="_xlnm._FilterDatabase" localSheetId="1" hidden="1">Reporte!$B$9:$I$12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Database">#REF!</definedName>
    <definedName name="BBB">#REF!</definedName>
    <definedName name="BoletaVentaMenensual_Items">Reporte!$B$10:$I$11</definedName>
    <definedName name="CCC">#REF!</definedName>
    <definedName name="CO">[4]corcerviz!$A$8:$T$38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GGG">#REF!</definedName>
    <definedName name="HORARIO">#REF!</definedName>
    <definedName name="HORAS">#REF!</definedName>
    <definedName name="INVROMT">#REF!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'[5]DATOS 2'!$BG$6:$BL$17</definedName>
    <definedName name="MO">[4]mobil!$A$8:$T$38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TROS">#REF!</definedName>
    <definedName name="PE">[4]pecsa!$A$8:$T$38</definedName>
    <definedName name="PECSAD2">#REF!</definedName>
    <definedName name="PECSAGAS84">#REF!</definedName>
    <definedName name="PECSAHORA">#REF!</definedName>
    <definedName name="PECSAKERO">#REF!</definedName>
    <definedName name="PEREZ">'[6]COMPRAS DE GAS'!$H$1:$M$51</definedName>
    <definedName name="PET">#REF!</definedName>
    <definedName name="PETORTECH">'[6]COMPRAS DE GAS'!$A$1:$F$51</definedName>
    <definedName name="POZA">#REF!</definedName>
    <definedName name="PP">[4]petroperu!$A$8:$T$38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[4]relapasa!$A$8:$T$38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'[7]#¡REF'!$U$47:$AE$77</definedName>
    <definedName name="SGAS90">#REF!</definedName>
    <definedName name="SH">[4]shell!$A$8:$T$38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[4]texaco!$A$8:$T$38</definedName>
    <definedName name="TEXCIESEL">#REF!</definedName>
    <definedName name="TEXDIESEL">#REF!</definedName>
    <definedName name="TEXKERO">#REF!</definedName>
    <definedName name="TTKERO">#REF!</definedName>
    <definedName name="TTPI">#REF!</definedName>
    <definedName name="TTRC">#REF!</definedName>
    <definedName name="VAR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44" i="15" l="1"/>
  <c r="T1151" i="15" l="1"/>
  <c r="AH1174" i="15"/>
  <c r="AG1174" i="15"/>
  <c r="AH1173" i="15"/>
  <c r="AG1173" i="15"/>
  <c r="AH1172" i="15"/>
  <c r="AG1172" i="15"/>
  <c r="AH1171" i="15"/>
  <c r="AG1171" i="15"/>
  <c r="AH1170" i="15"/>
  <c r="AG1170" i="15"/>
  <c r="AH1169" i="15"/>
  <c r="AG1169" i="15"/>
  <c r="AH1168" i="15"/>
  <c r="AG1168" i="15"/>
  <c r="AH1167" i="15"/>
  <c r="AG1167" i="15"/>
  <c r="AH1166" i="15"/>
  <c r="AG1166" i="15"/>
  <c r="AH1165" i="15"/>
  <c r="AG1165" i="15"/>
  <c r="AH1164" i="15"/>
  <c r="AG1164" i="15"/>
  <c r="AH1163" i="15"/>
  <c r="AG1163" i="15"/>
  <c r="AH1162" i="15"/>
  <c r="AG1162" i="15"/>
  <c r="AH1161" i="15"/>
  <c r="AG1161" i="15"/>
  <c r="AH1160" i="15"/>
  <c r="AG1160" i="15"/>
  <c r="AH1159" i="15"/>
  <c r="AG1159" i="15"/>
  <c r="AH1158" i="15"/>
  <c r="AG1158" i="15"/>
  <c r="AH1157" i="15"/>
  <c r="AG1157" i="15"/>
  <c r="AH1156" i="15"/>
  <c r="AG1156" i="15"/>
  <c r="AH1155" i="15"/>
  <c r="AG1155" i="15"/>
  <c r="AH1154" i="15"/>
  <c r="AG1154" i="15"/>
  <c r="AH1153" i="15"/>
  <c r="AG1153" i="15"/>
  <c r="AH1152" i="15"/>
  <c r="AG1152" i="15"/>
  <c r="AH1151" i="15"/>
  <c r="AG1151" i="15"/>
  <c r="AH1150" i="15"/>
  <c r="AG1150" i="15"/>
  <c r="AH1149" i="15"/>
  <c r="AG1149" i="15"/>
  <c r="AH1148" i="15"/>
  <c r="AG1148" i="15"/>
  <c r="AH1147" i="15"/>
  <c r="AG1147" i="15"/>
  <c r="AH1146" i="15"/>
  <c r="AG1146" i="15"/>
  <c r="AH1145" i="15"/>
  <c r="AG1145" i="15"/>
  <c r="AH1144" i="15"/>
  <c r="AG1144" i="15"/>
  <c r="AB1174" i="15"/>
  <c r="AF1174" i="15"/>
  <c r="AB1173" i="15"/>
  <c r="AF1173" i="15"/>
  <c r="AB1172" i="15"/>
  <c r="AF1172" i="15"/>
  <c r="AB1171" i="15"/>
  <c r="AF1171" i="15"/>
  <c r="AB1170" i="15"/>
  <c r="AF1170" i="15"/>
  <c r="AB1169" i="15"/>
  <c r="AF1169" i="15"/>
  <c r="AB1168" i="15"/>
  <c r="AF1168" i="15"/>
  <c r="AB1167" i="15"/>
  <c r="AF1167" i="15"/>
  <c r="AB1166" i="15"/>
  <c r="AF1166" i="15"/>
  <c r="AB1165" i="15"/>
  <c r="AF1165" i="15"/>
  <c r="AB1164" i="15"/>
  <c r="AF1164" i="15"/>
  <c r="AB1163" i="15"/>
  <c r="AF1163" i="15"/>
  <c r="AB1162" i="15"/>
  <c r="AF1162" i="15"/>
  <c r="AB1161" i="15"/>
  <c r="AF1161" i="15"/>
  <c r="AB1160" i="15"/>
  <c r="AF1160" i="15"/>
  <c r="AB1159" i="15"/>
  <c r="AF1159" i="15"/>
  <c r="AB1158" i="15"/>
  <c r="AF1158" i="15"/>
  <c r="AB1157" i="15"/>
  <c r="AF1157" i="15"/>
  <c r="AB1156" i="15"/>
  <c r="AF1156" i="15"/>
  <c r="AB1155" i="15"/>
  <c r="AF1155" i="15"/>
  <c r="AB1154" i="15"/>
  <c r="AF1154" i="15"/>
  <c r="AB1153" i="15"/>
  <c r="AF1153" i="15"/>
  <c r="AB1152" i="15"/>
  <c r="AF1152" i="15"/>
  <c r="AB1151" i="15"/>
  <c r="AF1151" i="15"/>
  <c r="AB1150" i="15"/>
  <c r="AF1150" i="15"/>
  <c r="AB1149" i="15"/>
  <c r="AF1149" i="15"/>
  <c r="AB1148" i="15"/>
  <c r="AF1148" i="15"/>
  <c r="AB1147" i="15"/>
  <c r="AF1147" i="15"/>
  <c r="AB1146" i="15"/>
  <c r="AF1146" i="15"/>
  <c r="AB1145" i="15"/>
  <c r="AF1145" i="15"/>
  <c r="AB1144" i="15"/>
  <c r="AF1144" i="15"/>
  <c r="AN1144" i="15"/>
  <c r="AN1145" i="15"/>
  <c r="AN1146" i="15"/>
  <c r="AN1147" i="15"/>
  <c r="AN1148" i="15"/>
  <c r="AN1149" i="15"/>
  <c r="AN1150" i="15"/>
  <c r="AN1151" i="15"/>
  <c r="AN1152" i="15"/>
  <c r="AN1153" i="15"/>
  <c r="AN1154" i="15"/>
  <c r="AN1155" i="15"/>
  <c r="AN1156" i="15"/>
  <c r="AN1157" i="15"/>
  <c r="AN1158" i="15"/>
  <c r="AN1159" i="15"/>
  <c r="AN1160" i="15"/>
  <c r="AN1161" i="15"/>
  <c r="AN1162" i="15"/>
  <c r="AN1163" i="15"/>
  <c r="AN1164" i="15"/>
  <c r="AN1165" i="15"/>
  <c r="AN1166" i="15"/>
  <c r="AN1167" i="15"/>
  <c r="AN1168" i="15"/>
  <c r="AN1169" i="15"/>
  <c r="AN1170" i="15"/>
  <c r="AN1171" i="15"/>
  <c r="AN1172" i="15"/>
  <c r="AN1173" i="15"/>
  <c r="AN1174" i="15"/>
  <c r="AL1175" i="15"/>
  <c r="AK1144" i="15"/>
  <c r="AK1145" i="15"/>
  <c r="AK1146" i="15"/>
  <c r="AK1147" i="15"/>
  <c r="AK1148" i="15"/>
  <c r="AK1149" i="15"/>
  <c r="AK1150" i="15"/>
  <c r="AK1151" i="15"/>
  <c r="AK1152" i="15"/>
  <c r="AK1153" i="15"/>
  <c r="AK1154" i="15"/>
  <c r="AK1155" i="15"/>
  <c r="AK1156" i="15"/>
  <c r="AK1157" i="15"/>
  <c r="AK1158" i="15"/>
  <c r="AK1159" i="15"/>
  <c r="AK1160" i="15"/>
  <c r="AK1161" i="15"/>
  <c r="AK1162" i="15"/>
  <c r="AK1163" i="15"/>
  <c r="AK1164" i="15"/>
  <c r="AK1165" i="15"/>
  <c r="AK1166" i="15"/>
  <c r="AK1167" i="15"/>
  <c r="AK1168" i="15"/>
  <c r="AK1169" i="15"/>
  <c r="AK1170" i="15"/>
  <c r="AK1171" i="15"/>
  <c r="AK1172" i="15"/>
  <c r="AK1173" i="15"/>
  <c r="AK1174" i="15"/>
  <c r="AE1175" i="15"/>
  <c r="AD1175" i="15"/>
  <c r="G1174" i="15"/>
  <c r="L1174" i="15" s="1"/>
  <c r="G1173" i="15"/>
  <c r="R1173" i="15" s="1"/>
  <c r="G1172" i="15"/>
  <c r="R1172" i="15" s="1"/>
  <c r="G1171" i="15"/>
  <c r="G1170" i="15"/>
  <c r="L1170" i="15" s="1"/>
  <c r="G1169" i="15"/>
  <c r="L1169" i="15" s="1"/>
  <c r="G1168" i="15"/>
  <c r="R1168" i="15" s="1"/>
  <c r="G1167" i="15"/>
  <c r="G1166" i="15"/>
  <c r="R1166" i="15" s="1"/>
  <c r="G1165" i="15"/>
  <c r="L1165" i="15" s="1"/>
  <c r="G1164" i="15"/>
  <c r="L1164" i="15" s="1"/>
  <c r="G1163" i="15"/>
  <c r="G1162" i="15"/>
  <c r="R1162" i="15" s="1"/>
  <c r="G1161" i="15"/>
  <c r="G1160" i="15"/>
  <c r="G1159" i="15"/>
  <c r="G1158" i="15"/>
  <c r="L1158" i="15" s="1"/>
  <c r="G1157" i="15"/>
  <c r="R1157" i="15" s="1"/>
  <c r="G1156" i="15"/>
  <c r="L1156" i="15" s="1"/>
  <c r="G1155" i="15"/>
  <c r="G1154" i="15"/>
  <c r="L1154" i="15" s="1"/>
  <c r="G1153" i="15"/>
  <c r="R1153" i="15" s="1"/>
  <c r="G1152" i="15"/>
  <c r="G1151" i="15"/>
  <c r="G1150" i="15"/>
  <c r="R1150" i="15" s="1"/>
  <c r="G1149" i="15"/>
  <c r="L1149" i="15" s="1"/>
  <c r="G1148" i="15"/>
  <c r="L1148" i="15" s="1"/>
  <c r="G1147" i="15"/>
  <c r="G1146" i="15"/>
  <c r="R1146" i="15" s="1"/>
  <c r="G1145" i="15"/>
  <c r="M1174" i="15"/>
  <c r="M1173" i="15"/>
  <c r="M1172" i="15"/>
  <c r="M1171" i="15"/>
  <c r="M1170" i="15"/>
  <c r="M1169" i="15"/>
  <c r="M1168" i="15"/>
  <c r="M1167" i="15"/>
  <c r="M1166" i="15"/>
  <c r="M1165" i="15"/>
  <c r="M1164" i="15"/>
  <c r="M1163" i="15"/>
  <c r="M1162" i="15"/>
  <c r="M1161" i="15"/>
  <c r="M1160" i="15"/>
  <c r="M1159" i="15"/>
  <c r="M1158" i="15"/>
  <c r="M1157" i="15"/>
  <c r="M1156" i="15"/>
  <c r="M1155" i="15"/>
  <c r="M1154" i="15"/>
  <c r="M1153" i="15"/>
  <c r="M1152" i="15"/>
  <c r="M1151" i="15"/>
  <c r="M1150" i="15"/>
  <c r="M1149" i="15"/>
  <c r="M1148" i="15"/>
  <c r="M1147" i="15"/>
  <c r="M1146" i="15"/>
  <c r="M1145" i="15"/>
  <c r="M1144" i="15"/>
  <c r="L1144" i="15"/>
  <c r="R1144" i="15"/>
  <c r="V1174" i="15"/>
  <c r="U1174" i="15"/>
  <c r="T1174" i="15"/>
  <c r="S1174" i="15"/>
  <c r="V1173" i="15"/>
  <c r="U1173" i="15"/>
  <c r="T1173" i="15"/>
  <c r="S1173" i="15"/>
  <c r="V1172" i="15"/>
  <c r="U1172" i="15"/>
  <c r="T1172" i="15"/>
  <c r="S1172" i="15"/>
  <c r="V1171" i="15"/>
  <c r="U1171" i="15"/>
  <c r="T1171" i="15"/>
  <c r="S1171" i="15"/>
  <c r="V1170" i="15"/>
  <c r="U1170" i="15"/>
  <c r="T1170" i="15"/>
  <c r="S1170" i="15"/>
  <c r="V1169" i="15"/>
  <c r="U1169" i="15"/>
  <c r="T1169" i="15"/>
  <c r="S1169" i="15"/>
  <c r="V1168" i="15"/>
  <c r="U1168" i="15"/>
  <c r="T1168" i="15"/>
  <c r="S1168" i="15"/>
  <c r="V1167" i="15"/>
  <c r="U1167" i="15"/>
  <c r="T1167" i="15"/>
  <c r="S1167" i="15"/>
  <c r="V1166" i="15"/>
  <c r="U1166" i="15"/>
  <c r="T1166" i="15"/>
  <c r="S1166" i="15"/>
  <c r="V1165" i="15"/>
  <c r="U1165" i="15"/>
  <c r="T1165" i="15"/>
  <c r="S1165" i="15"/>
  <c r="V1164" i="15"/>
  <c r="U1164" i="15"/>
  <c r="T1164" i="15"/>
  <c r="S1164" i="15"/>
  <c r="V1163" i="15"/>
  <c r="U1163" i="15"/>
  <c r="T1163" i="15"/>
  <c r="S1163" i="15"/>
  <c r="V1162" i="15"/>
  <c r="U1162" i="15"/>
  <c r="T1162" i="15"/>
  <c r="S1162" i="15"/>
  <c r="V1161" i="15"/>
  <c r="U1161" i="15"/>
  <c r="T1161" i="15"/>
  <c r="S1161" i="15"/>
  <c r="V1160" i="15"/>
  <c r="U1160" i="15"/>
  <c r="T1160" i="15"/>
  <c r="S1160" i="15"/>
  <c r="V1159" i="15"/>
  <c r="U1159" i="15"/>
  <c r="T1159" i="15"/>
  <c r="S1159" i="15"/>
  <c r="V1158" i="15"/>
  <c r="U1158" i="15"/>
  <c r="T1158" i="15"/>
  <c r="S1158" i="15"/>
  <c r="V1157" i="15"/>
  <c r="U1157" i="15"/>
  <c r="T1157" i="15"/>
  <c r="S1157" i="15"/>
  <c r="V1156" i="15"/>
  <c r="U1156" i="15"/>
  <c r="T1156" i="15"/>
  <c r="S1156" i="15"/>
  <c r="V1155" i="15"/>
  <c r="U1155" i="15"/>
  <c r="T1155" i="15"/>
  <c r="S1155" i="15"/>
  <c r="V1154" i="15"/>
  <c r="U1154" i="15"/>
  <c r="T1154" i="15"/>
  <c r="S1154" i="15"/>
  <c r="V1153" i="15"/>
  <c r="U1153" i="15"/>
  <c r="T1153" i="15"/>
  <c r="S1153" i="15"/>
  <c r="V1152" i="15"/>
  <c r="U1152" i="15"/>
  <c r="T1152" i="15"/>
  <c r="S1152" i="15"/>
  <c r="V1151" i="15"/>
  <c r="U1151" i="15"/>
  <c r="S1151" i="15"/>
  <c r="V1150" i="15"/>
  <c r="U1150" i="15"/>
  <c r="T1150" i="15"/>
  <c r="S1150" i="15"/>
  <c r="V1149" i="15"/>
  <c r="U1149" i="15"/>
  <c r="T1149" i="15"/>
  <c r="S1149" i="15"/>
  <c r="V1148" i="15"/>
  <c r="U1148" i="15"/>
  <c r="T1148" i="15"/>
  <c r="S1148" i="15"/>
  <c r="V1147" i="15"/>
  <c r="U1147" i="15"/>
  <c r="T1147" i="15"/>
  <c r="S1147" i="15"/>
  <c r="V1146" i="15"/>
  <c r="U1146" i="15"/>
  <c r="T1146" i="15"/>
  <c r="S1146" i="15"/>
  <c r="V1145" i="15"/>
  <c r="U1145" i="15"/>
  <c r="T1145" i="15"/>
  <c r="S1145" i="15"/>
  <c r="V1144" i="15"/>
  <c r="U1144" i="15"/>
  <c r="T1144" i="15"/>
  <c r="S1144" i="15"/>
  <c r="AA1175" i="15"/>
  <c r="Z1175" i="15"/>
  <c r="Y1175" i="15"/>
  <c r="X1175" i="15"/>
  <c r="W1175" i="15"/>
  <c r="Q1175" i="15"/>
  <c r="P1175" i="15"/>
  <c r="O1175" i="15"/>
  <c r="N1175" i="15"/>
  <c r="K1175" i="15"/>
  <c r="J1175" i="15"/>
  <c r="I1175" i="15"/>
  <c r="H1175" i="15"/>
  <c r="F1175" i="15"/>
  <c r="E1175" i="15"/>
  <c r="D1175" i="15"/>
  <c r="C1175" i="15"/>
  <c r="B1145" i="15"/>
  <c r="B1146" i="15" s="1"/>
  <c r="B1147" i="15" s="1"/>
  <c r="B1148" i="15" s="1"/>
  <c r="B1149" i="15" s="1"/>
  <c r="B1150" i="15" s="1"/>
  <c r="B1151" i="15" s="1"/>
  <c r="B1152" i="15" s="1"/>
  <c r="B1153" i="15" s="1"/>
  <c r="B1154" i="15" s="1"/>
  <c r="B1155" i="15" s="1"/>
  <c r="B1156" i="15" s="1"/>
  <c r="B1157" i="15" s="1"/>
  <c r="B1158" i="15" s="1"/>
  <c r="B1159" i="15" s="1"/>
  <c r="B1160" i="15" s="1"/>
  <c r="B1161" i="15" s="1"/>
  <c r="B1162" i="15" s="1"/>
  <c r="B1163" i="15" s="1"/>
  <c r="B1164" i="15" s="1"/>
  <c r="B1165" i="15" s="1"/>
  <c r="B1166" i="15" s="1"/>
  <c r="B1167" i="15" s="1"/>
  <c r="B1168" i="15" s="1"/>
  <c r="B1169" i="15" s="1"/>
  <c r="B1170" i="15" s="1"/>
  <c r="B1171" i="15" s="1"/>
  <c r="B1172" i="15" s="1"/>
  <c r="B1173" i="15" s="1"/>
  <c r="B1174" i="15" s="1"/>
  <c r="AB1101" i="15"/>
  <c r="X1101" i="15" s="1"/>
  <c r="AB1100" i="15"/>
  <c r="X1100" i="15" s="1"/>
  <c r="AB1099" i="15"/>
  <c r="X1099" i="15" s="1"/>
  <c r="AB1098" i="15"/>
  <c r="X1098" i="15" s="1"/>
  <c r="AB1097" i="15"/>
  <c r="X1097" i="15" s="1"/>
  <c r="AB1096" i="15"/>
  <c r="X1096" i="15" s="1"/>
  <c r="AB1095" i="15"/>
  <c r="X1095" i="15" s="1"/>
  <c r="AB1110" i="15"/>
  <c r="AB1109" i="15"/>
  <c r="AB1108" i="15"/>
  <c r="AB1107" i="15"/>
  <c r="AB1106" i="15"/>
  <c r="AB1105" i="15"/>
  <c r="AB1104" i="15"/>
  <c r="AB1103" i="15"/>
  <c r="AB1102" i="15"/>
  <c r="AB1094" i="15"/>
  <c r="AB1093" i="15"/>
  <c r="AB1092" i="15"/>
  <c r="AB1091" i="15"/>
  <c r="AB1090" i="15"/>
  <c r="AB1089" i="15"/>
  <c r="AB1088" i="15"/>
  <c r="AB1087" i="15"/>
  <c r="AB1086" i="15"/>
  <c r="AB1085" i="15"/>
  <c r="AB1084" i="15"/>
  <c r="AB1083" i="15"/>
  <c r="AB1082" i="15"/>
  <c r="K1080" i="15"/>
  <c r="AB1047" i="15"/>
  <c r="AB1046" i="15"/>
  <c r="AB1045" i="15"/>
  <c r="AB1044" i="15"/>
  <c r="AB1043" i="15"/>
  <c r="AB1042" i="15"/>
  <c r="AB1041" i="15"/>
  <c r="AB1040" i="15"/>
  <c r="AB1039" i="15"/>
  <c r="AB1038" i="15"/>
  <c r="AB1037" i="15"/>
  <c r="AB1036" i="15"/>
  <c r="AB1035" i="15"/>
  <c r="AB1034" i="15"/>
  <c r="AB1033" i="15"/>
  <c r="AB1032" i="15"/>
  <c r="AB1031" i="15"/>
  <c r="AB1030" i="15"/>
  <c r="AB1029" i="15"/>
  <c r="AB1028" i="15"/>
  <c r="AB1027" i="15"/>
  <c r="AB1026" i="15"/>
  <c r="AB1025" i="15"/>
  <c r="AB1024" i="15"/>
  <c r="AB1023" i="15"/>
  <c r="AB1022" i="15"/>
  <c r="AB1021" i="15"/>
  <c r="AB1020" i="15"/>
  <c r="AB1019" i="15"/>
  <c r="AB1018" i="15"/>
  <c r="AB1016" i="15"/>
  <c r="AB1015" i="15"/>
  <c r="AB1014" i="15"/>
  <c r="AB1013" i="15"/>
  <c r="AB1012" i="15"/>
  <c r="AB1011" i="15"/>
  <c r="AB1010" i="15"/>
  <c r="AB1009" i="15"/>
  <c r="AB1008" i="15"/>
  <c r="AB1007" i="15"/>
  <c r="AB1006" i="15"/>
  <c r="AB1005" i="15"/>
  <c r="AB1004" i="15"/>
  <c r="AB1003" i="15"/>
  <c r="AB1002" i="15"/>
  <c r="AB1001" i="15"/>
  <c r="AB1000" i="15"/>
  <c r="AB999" i="15"/>
  <c r="AB998" i="15"/>
  <c r="AB997" i="15"/>
  <c r="AB996" i="15"/>
  <c r="AB995" i="15"/>
  <c r="AB994" i="15"/>
  <c r="AB993" i="15"/>
  <c r="AB992" i="15"/>
  <c r="AB991" i="15"/>
  <c r="AB990" i="15"/>
  <c r="AB989" i="15"/>
  <c r="AB988" i="15"/>
  <c r="AB987" i="15"/>
  <c r="AB986" i="15"/>
  <c r="K890" i="15"/>
  <c r="G860" i="15"/>
  <c r="L860" i="15" s="1"/>
  <c r="G861" i="15"/>
  <c r="L861" i="15" s="1"/>
  <c r="G862" i="15"/>
  <c r="G863" i="15"/>
  <c r="R863" i="15" s="1"/>
  <c r="G864" i="15"/>
  <c r="R864" i="15" s="1"/>
  <c r="G865" i="15"/>
  <c r="G866" i="15"/>
  <c r="G867" i="15"/>
  <c r="G868" i="15"/>
  <c r="R868" i="15" s="1"/>
  <c r="G869" i="15"/>
  <c r="G870" i="15"/>
  <c r="G871" i="15"/>
  <c r="R871" i="15" s="1"/>
  <c r="G872" i="15"/>
  <c r="L872" i="15" s="1"/>
  <c r="G873" i="15"/>
  <c r="X829" i="15"/>
  <c r="X830" i="15"/>
  <c r="X831" i="15"/>
  <c r="X832" i="15"/>
  <c r="X833" i="15"/>
  <c r="X834" i="15"/>
  <c r="X835" i="15"/>
  <c r="X836" i="15"/>
  <c r="X837" i="15"/>
  <c r="X838" i="15"/>
  <c r="X839" i="15"/>
  <c r="X840" i="15"/>
  <c r="X841" i="15"/>
  <c r="X842" i="15"/>
  <c r="X843" i="15"/>
  <c r="X844" i="15"/>
  <c r="X845" i="15"/>
  <c r="X846" i="15"/>
  <c r="X847" i="15"/>
  <c r="X848" i="15"/>
  <c r="X849" i="15"/>
  <c r="X850" i="15"/>
  <c r="X851" i="15"/>
  <c r="X852" i="15"/>
  <c r="X853" i="15"/>
  <c r="X854" i="15"/>
  <c r="X855" i="15"/>
  <c r="X856" i="15"/>
  <c r="X857" i="15"/>
  <c r="X858" i="15"/>
  <c r="V828" i="15"/>
  <c r="V829" i="15"/>
  <c r="V830" i="15"/>
  <c r="V831" i="15"/>
  <c r="V832" i="15"/>
  <c r="V833" i="15"/>
  <c r="V834" i="15"/>
  <c r="V835" i="15"/>
  <c r="V836" i="15"/>
  <c r="V837" i="15"/>
  <c r="V838" i="15"/>
  <c r="V839" i="15"/>
  <c r="V840" i="15"/>
  <c r="V841" i="15"/>
  <c r="V842" i="15"/>
  <c r="V843" i="15"/>
  <c r="V844" i="15"/>
  <c r="V845" i="15"/>
  <c r="V846" i="15"/>
  <c r="V847" i="15"/>
  <c r="V848" i="15"/>
  <c r="V849" i="15"/>
  <c r="V850" i="15"/>
  <c r="V851" i="15"/>
  <c r="V852" i="15"/>
  <c r="V853" i="15"/>
  <c r="V854" i="15"/>
  <c r="V855" i="15"/>
  <c r="V856" i="15"/>
  <c r="V857" i="15"/>
  <c r="V858" i="15"/>
  <c r="U828" i="15"/>
  <c r="U829" i="15"/>
  <c r="U830" i="15"/>
  <c r="U831" i="15"/>
  <c r="U832" i="15"/>
  <c r="U833" i="15"/>
  <c r="U834" i="15"/>
  <c r="U835" i="15"/>
  <c r="U836" i="15"/>
  <c r="U837" i="15"/>
  <c r="U838" i="15"/>
  <c r="U839" i="15"/>
  <c r="U840" i="15"/>
  <c r="U841" i="15"/>
  <c r="U842" i="15"/>
  <c r="U843" i="15"/>
  <c r="U844" i="15"/>
  <c r="U845" i="15"/>
  <c r="U846" i="15"/>
  <c r="U847" i="15"/>
  <c r="U848" i="15"/>
  <c r="U849" i="15"/>
  <c r="U850" i="15"/>
  <c r="U851" i="15"/>
  <c r="U852" i="15"/>
  <c r="U853" i="15"/>
  <c r="U854" i="15"/>
  <c r="U855" i="15"/>
  <c r="U856" i="15"/>
  <c r="U857" i="15"/>
  <c r="U858" i="15"/>
  <c r="F859" i="15"/>
  <c r="E859" i="15"/>
  <c r="T828" i="15"/>
  <c r="T829" i="15"/>
  <c r="T830" i="15"/>
  <c r="T831" i="15"/>
  <c r="T832" i="15"/>
  <c r="T833" i="15"/>
  <c r="T834" i="15"/>
  <c r="T835" i="15"/>
  <c r="T836" i="15"/>
  <c r="T837" i="15"/>
  <c r="T838" i="15"/>
  <c r="T839" i="15"/>
  <c r="T840" i="15"/>
  <c r="T841" i="15"/>
  <c r="T842" i="15"/>
  <c r="T843" i="15"/>
  <c r="T844" i="15"/>
  <c r="T845" i="15"/>
  <c r="T846" i="15"/>
  <c r="T847" i="15"/>
  <c r="T848" i="15"/>
  <c r="T849" i="15"/>
  <c r="T850" i="15"/>
  <c r="T851" i="15"/>
  <c r="T852" i="15"/>
  <c r="T853" i="15"/>
  <c r="T854" i="15"/>
  <c r="T855" i="15"/>
  <c r="T856" i="15"/>
  <c r="T857" i="15"/>
  <c r="T858" i="15"/>
  <c r="D859" i="15"/>
  <c r="S826" i="15"/>
  <c r="T826" i="15"/>
  <c r="U826" i="15"/>
  <c r="V826" i="15"/>
  <c r="S825" i="15"/>
  <c r="T825" i="15"/>
  <c r="U825" i="15"/>
  <c r="V825" i="15"/>
  <c r="S824" i="15"/>
  <c r="T824" i="15"/>
  <c r="U824" i="15"/>
  <c r="V824" i="15"/>
  <c r="S823" i="15"/>
  <c r="T823" i="15"/>
  <c r="U823" i="15"/>
  <c r="V823" i="15"/>
  <c r="S822" i="15"/>
  <c r="T822" i="15"/>
  <c r="U822" i="15"/>
  <c r="V822" i="15"/>
  <c r="S821" i="15"/>
  <c r="T821" i="15"/>
  <c r="U821" i="15"/>
  <c r="V821" i="15"/>
  <c r="S820" i="15"/>
  <c r="T820" i="15"/>
  <c r="U820" i="15"/>
  <c r="V820" i="15"/>
  <c r="S819" i="15"/>
  <c r="T819" i="15"/>
  <c r="U819" i="15"/>
  <c r="V819" i="15"/>
  <c r="S818" i="15"/>
  <c r="T818" i="15"/>
  <c r="U818" i="15"/>
  <c r="V818" i="15"/>
  <c r="S817" i="15"/>
  <c r="T817" i="15"/>
  <c r="U817" i="15"/>
  <c r="V817" i="15"/>
  <c r="S816" i="15"/>
  <c r="T816" i="15"/>
  <c r="U816" i="15"/>
  <c r="V816" i="15"/>
  <c r="S815" i="15"/>
  <c r="T815" i="15"/>
  <c r="U815" i="15"/>
  <c r="V815" i="15"/>
  <c r="S814" i="15"/>
  <c r="T814" i="15"/>
  <c r="U814" i="15"/>
  <c r="V814" i="15"/>
  <c r="S813" i="15"/>
  <c r="T813" i="15"/>
  <c r="U813" i="15"/>
  <c r="V813" i="15"/>
  <c r="S812" i="15"/>
  <c r="T812" i="15"/>
  <c r="U812" i="15"/>
  <c r="V812" i="15"/>
  <c r="T811" i="15"/>
  <c r="S811" i="15"/>
  <c r="U811" i="15"/>
  <c r="V811" i="15"/>
  <c r="S810" i="15"/>
  <c r="T810" i="15"/>
  <c r="U810" i="15"/>
  <c r="V810" i="15"/>
  <c r="S809" i="15"/>
  <c r="T809" i="15"/>
  <c r="U809" i="15"/>
  <c r="V809" i="15"/>
  <c r="S808" i="15"/>
  <c r="T808" i="15"/>
  <c r="U808" i="15"/>
  <c r="V808" i="15"/>
  <c r="S807" i="15"/>
  <c r="T807" i="15"/>
  <c r="U807" i="15"/>
  <c r="V807" i="15"/>
  <c r="S806" i="15"/>
  <c r="T806" i="15"/>
  <c r="U806" i="15"/>
  <c r="V806" i="15"/>
  <c r="S805" i="15"/>
  <c r="T805" i="15"/>
  <c r="U805" i="15"/>
  <c r="V805" i="15"/>
  <c r="S804" i="15"/>
  <c r="T804" i="15"/>
  <c r="U804" i="15"/>
  <c r="V804" i="15"/>
  <c r="S803" i="15"/>
  <c r="T803" i="15"/>
  <c r="U803" i="15"/>
  <c r="V803" i="15"/>
  <c r="S802" i="15"/>
  <c r="T802" i="15"/>
  <c r="U802" i="15"/>
  <c r="V802" i="15"/>
  <c r="S801" i="15"/>
  <c r="T801" i="15"/>
  <c r="U801" i="15"/>
  <c r="V801" i="15"/>
  <c r="S800" i="15"/>
  <c r="T800" i="15"/>
  <c r="U800" i="15"/>
  <c r="V800" i="15"/>
  <c r="S799" i="15"/>
  <c r="T799" i="15"/>
  <c r="U799" i="15"/>
  <c r="V799" i="15"/>
  <c r="S892" i="15"/>
  <c r="T892" i="15"/>
  <c r="U892" i="15"/>
  <c r="V892" i="15"/>
  <c r="S893" i="15"/>
  <c r="T893" i="15"/>
  <c r="U893" i="15"/>
  <c r="V893" i="15"/>
  <c r="S894" i="15"/>
  <c r="T894" i="15"/>
  <c r="U894" i="15"/>
  <c r="V894" i="15"/>
  <c r="S895" i="15"/>
  <c r="T895" i="15"/>
  <c r="U895" i="15"/>
  <c r="V895" i="15"/>
  <c r="S896" i="15"/>
  <c r="T896" i="15"/>
  <c r="U896" i="15"/>
  <c r="V896" i="15"/>
  <c r="S897" i="15"/>
  <c r="T897" i="15"/>
  <c r="U897" i="15"/>
  <c r="V897" i="15"/>
  <c r="S898" i="15"/>
  <c r="T898" i="15"/>
  <c r="U898" i="15"/>
  <c r="V898" i="15"/>
  <c r="S899" i="15"/>
  <c r="T899" i="15"/>
  <c r="U899" i="15"/>
  <c r="V899" i="15"/>
  <c r="S900" i="15"/>
  <c r="T900" i="15"/>
  <c r="U900" i="15"/>
  <c r="V900" i="15"/>
  <c r="S901" i="15"/>
  <c r="T901" i="15"/>
  <c r="U901" i="15"/>
  <c r="V901" i="15"/>
  <c r="S902" i="15"/>
  <c r="T902" i="15"/>
  <c r="U902" i="15"/>
  <c r="V902" i="15"/>
  <c r="S903" i="15"/>
  <c r="T903" i="15"/>
  <c r="U903" i="15"/>
  <c r="V903" i="15"/>
  <c r="S904" i="15"/>
  <c r="T904" i="15"/>
  <c r="U904" i="15"/>
  <c r="V904" i="15"/>
  <c r="S905" i="15"/>
  <c r="T905" i="15"/>
  <c r="U905" i="15"/>
  <c r="V905" i="15"/>
  <c r="S906" i="15"/>
  <c r="T906" i="15"/>
  <c r="U906" i="15"/>
  <c r="V906" i="15"/>
  <c r="S907" i="15"/>
  <c r="T907" i="15"/>
  <c r="U907" i="15"/>
  <c r="V907" i="15"/>
  <c r="S908" i="15"/>
  <c r="T908" i="15"/>
  <c r="U908" i="15"/>
  <c r="V908" i="15"/>
  <c r="S909" i="15"/>
  <c r="T909" i="15"/>
  <c r="U909" i="15"/>
  <c r="V909" i="15"/>
  <c r="S910" i="15"/>
  <c r="T910" i="15"/>
  <c r="U910" i="15"/>
  <c r="V910" i="15"/>
  <c r="S911" i="15"/>
  <c r="T911" i="15"/>
  <c r="U911" i="15"/>
  <c r="V911" i="15"/>
  <c r="S912" i="15"/>
  <c r="T912" i="15"/>
  <c r="U912" i="15"/>
  <c r="V912" i="15"/>
  <c r="S913" i="15"/>
  <c r="T913" i="15"/>
  <c r="U913" i="15"/>
  <c r="V913" i="15"/>
  <c r="S914" i="15"/>
  <c r="T914" i="15"/>
  <c r="U914" i="15"/>
  <c r="V914" i="15"/>
  <c r="S915" i="15"/>
  <c r="T915" i="15"/>
  <c r="U915" i="15"/>
  <c r="V915" i="15"/>
  <c r="S916" i="15"/>
  <c r="T916" i="15"/>
  <c r="U916" i="15"/>
  <c r="V916" i="15"/>
  <c r="S917" i="15"/>
  <c r="T917" i="15"/>
  <c r="U917" i="15"/>
  <c r="V917" i="15"/>
  <c r="S918" i="15"/>
  <c r="T918" i="15"/>
  <c r="U918" i="15"/>
  <c r="V918" i="15"/>
  <c r="S919" i="15"/>
  <c r="T919" i="15"/>
  <c r="U919" i="15"/>
  <c r="V919" i="15"/>
  <c r="S920" i="15"/>
  <c r="T920" i="15"/>
  <c r="U920" i="15"/>
  <c r="V920" i="15"/>
  <c r="S921" i="15"/>
  <c r="T921" i="15"/>
  <c r="U921" i="15"/>
  <c r="V921" i="15"/>
  <c r="V891" i="15"/>
  <c r="U891" i="15"/>
  <c r="T891" i="15"/>
  <c r="S891" i="15"/>
  <c r="S861" i="15"/>
  <c r="T861" i="15"/>
  <c r="U861" i="15"/>
  <c r="V861" i="15"/>
  <c r="S862" i="15"/>
  <c r="T862" i="15"/>
  <c r="U862" i="15"/>
  <c r="V862" i="15"/>
  <c r="S863" i="15"/>
  <c r="T863" i="15"/>
  <c r="U863" i="15"/>
  <c r="V863" i="15"/>
  <c r="S864" i="15"/>
  <c r="T864" i="15"/>
  <c r="U864" i="15"/>
  <c r="V864" i="15"/>
  <c r="S865" i="15"/>
  <c r="T865" i="15"/>
  <c r="U865" i="15"/>
  <c r="V865" i="15"/>
  <c r="S866" i="15"/>
  <c r="T866" i="15"/>
  <c r="U866" i="15"/>
  <c r="V866" i="15"/>
  <c r="S867" i="15"/>
  <c r="T867" i="15"/>
  <c r="U867" i="15"/>
  <c r="V867" i="15"/>
  <c r="S868" i="15"/>
  <c r="T868" i="15"/>
  <c r="U868" i="15"/>
  <c r="V868" i="15"/>
  <c r="S869" i="15"/>
  <c r="T869" i="15"/>
  <c r="U869" i="15"/>
  <c r="V869" i="15"/>
  <c r="S870" i="15"/>
  <c r="T870" i="15"/>
  <c r="U870" i="15"/>
  <c r="V870" i="15"/>
  <c r="S871" i="15"/>
  <c r="T871" i="15"/>
  <c r="U871" i="15"/>
  <c r="V871" i="15"/>
  <c r="S872" i="15"/>
  <c r="T872" i="15"/>
  <c r="U872" i="15"/>
  <c r="V872" i="15"/>
  <c r="S873" i="15"/>
  <c r="T873" i="15"/>
  <c r="U873" i="15"/>
  <c r="V873" i="15"/>
  <c r="S874" i="15"/>
  <c r="T874" i="15"/>
  <c r="U874" i="15"/>
  <c r="V874" i="15"/>
  <c r="S875" i="15"/>
  <c r="T875" i="15"/>
  <c r="U875" i="15"/>
  <c r="V875" i="15"/>
  <c r="S876" i="15"/>
  <c r="T876" i="15"/>
  <c r="U876" i="15"/>
  <c r="V876" i="15"/>
  <c r="S877" i="15"/>
  <c r="T877" i="15"/>
  <c r="U877" i="15"/>
  <c r="V877" i="15"/>
  <c r="S878" i="15"/>
  <c r="T878" i="15"/>
  <c r="U878" i="15"/>
  <c r="V878" i="15"/>
  <c r="S879" i="15"/>
  <c r="T879" i="15"/>
  <c r="U879" i="15"/>
  <c r="V879" i="15"/>
  <c r="S880" i="15"/>
  <c r="T880" i="15"/>
  <c r="U880" i="15"/>
  <c r="V880" i="15"/>
  <c r="S881" i="15"/>
  <c r="T881" i="15"/>
  <c r="U881" i="15"/>
  <c r="V881" i="15"/>
  <c r="S882" i="15"/>
  <c r="T882" i="15"/>
  <c r="U882" i="15"/>
  <c r="V882" i="15"/>
  <c r="S883" i="15"/>
  <c r="T883" i="15"/>
  <c r="U883" i="15"/>
  <c r="V883" i="15"/>
  <c r="S884" i="15"/>
  <c r="T884" i="15"/>
  <c r="U884" i="15"/>
  <c r="V884" i="15"/>
  <c r="S885" i="15"/>
  <c r="T885" i="15"/>
  <c r="U885" i="15"/>
  <c r="V885" i="15"/>
  <c r="S886" i="15"/>
  <c r="T886" i="15"/>
  <c r="U886" i="15"/>
  <c r="V886" i="15"/>
  <c r="S887" i="15"/>
  <c r="T887" i="15"/>
  <c r="U887" i="15"/>
  <c r="V887" i="15"/>
  <c r="S888" i="15"/>
  <c r="T888" i="15"/>
  <c r="U888" i="15"/>
  <c r="V888" i="15"/>
  <c r="S889" i="15"/>
  <c r="T889" i="15"/>
  <c r="U889" i="15"/>
  <c r="V889" i="15"/>
  <c r="V860" i="15"/>
  <c r="U860" i="15"/>
  <c r="T860" i="15"/>
  <c r="S860" i="15"/>
  <c r="S829" i="15"/>
  <c r="S830" i="15"/>
  <c r="S831" i="15"/>
  <c r="S832" i="15"/>
  <c r="S833" i="15"/>
  <c r="S834" i="15"/>
  <c r="S835" i="15"/>
  <c r="S836" i="15"/>
  <c r="S837" i="15"/>
  <c r="S838" i="15"/>
  <c r="S839" i="15"/>
  <c r="S840" i="15"/>
  <c r="S841" i="15"/>
  <c r="S842" i="15"/>
  <c r="S843" i="15"/>
  <c r="S844" i="15"/>
  <c r="S845" i="15"/>
  <c r="S846" i="15"/>
  <c r="S847" i="15"/>
  <c r="S848" i="15"/>
  <c r="S849" i="15"/>
  <c r="S850" i="15"/>
  <c r="S851" i="15"/>
  <c r="S852" i="15"/>
  <c r="S853" i="15"/>
  <c r="S854" i="15"/>
  <c r="S855" i="15"/>
  <c r="S856" i="15"/>
  <c r="S857" i="15"/>
  <c r="S858" i="15"/>
  <c r="S828" i="15"/>
  <c r="S768" i="15"/>
  <c r="T768" i="15"/>
  <c r="U768" i="15"/>
  <c r="V768" i="15"/>
  <c r="S769" i="15"/>
  <c r="T769" i="15"/>
  <c r="U769" i="15"/>
  <c r="V769" i="15"/>
  <c r="S770" i="15"/>
  <c r="T770" i="15"/>
  <c r="U770" i="15"/>
  <c r="V770" i="15"/>
  <c r="S771" i="15"/>
  <c r="T771" i="15"/>
  <c r="U771" i="15"/>
  <c r="V771" i="15"/>
  <c r="S772" i="15"/>
  <c r="T772" i="15"/>
  <c r="U772" i="15"/>
  <c r="V772" i="15"/>
  <c r="S773" i="15"/>
  <c r="T773" i="15"/>
  <c r="U773" i="15"/>
  <c r="V773" i="15"/>
  <c r="S774" i="15"/>
  <c r="T774" i="15"/>
  <c r="U774" i="15"/>
  <c r="V774" i="15"/>
  <c r="S775" i="15"/>
  <c r="T775" i="15"/>
  <c r="U775" i="15"/>
  <c r="V775" i="15"/>
  <c r="S776" i="15"/>
  <c r="T776" i="15"/>
  <c r="U776" i="15"/>
  <c r="V776" i="15"/>
  <c r="S777" i="15"/>
  <c r="T777" i="15"/>
  <c r="U777" i="15"/>
  <c r="V777" i="15"/>
  <c r="S778" i="15"/>
  <c r="T778" i="15"/>
  <c r="U778" i="15"/>
  <c r="V778" i="15"/>
  <c r="S779" i="15"/>
  <c r="T779" i="15"/>
  <c r="U779" i="15"/>
  <c r="V779" i="15"/>
  <c r="S780" i="15"/>
  <c r="T780" i="15"/>
  <c r="U780" i="15"/>
  <c r="V780" i="15"/>
  <c r="S781" i="15"/>
  <c r="T781" i="15"/>
  <c r="U781" i="15"/>
  <c r="V781" i="15"/>
  <c r="S782" i="15"/>
  <c r="T782" i="15"/>
  <c r="U782" i="15"/>
  <c r="V782" i="15"/>
  <c r="S783" i="15"/>
  <c r="T783" i="15"/>
  <c r="U783" i="15"/>
  <c r="V783" i="15"/>
  <c r="S784" i="15"/>
  <c r="T784" i="15"/>
  <c r="U784" i="15"/>
  <c r="V784" i="15"/>
  <c r="S785" i="15"/>
  <c r="T785" i="15"/>
  <c r="U785" i="15"/>
  <c r="V785" i="15"/>
  <c r="S786" i="15"/>
  <c r="T786" i="15"/>
  <c r="U786" i="15"/>
  <c r="V786" i="15"/>
  <c r="S787" i="15"/>
  <c r="T787" i="15"/>
  <c r="U787" i="15"/>
  <c r="V787" i="15"/>
  <c r="S788" i="15"/>
  <c r="T788" i="15"/>
  <c r="U788" i="15"/>
  <c r="V788" i="15"/>
  <c r="S789" i="15"/>
  <c r="T789" i="15"/>
  <c r="U789" i="15"/>
  <c r="V789" i="15"/>
  <c r="S790" i="15"/>
  <c r="T790" i="15"/>
  <c r="U790" i="15"/>
  <c r="V790" i="15"/>
  <c r="S791" i="15"/>
  <c r="T791" i="15"/>
  <c r="U791" i="15"/>
  <c r="V791" i="15"/>
  <c r="S792" i="15"/>
  <c r="T792" i="15"/>
  <c r="U792" i="15"/>
  <c r="V792" i="15"/>
  <c r="S793" i="15"/>
  <c r="T793" i="15"/>
  <c r="U793" i="15"/>
  <c r="V793" i="15"/>
  <c r="S794" i="15"/>
  <c r="T794" i="15"/>
  <c r="U794" i="15"/>
  <c r="V794" i="15"/>
  <c r="S795" i="15"/>
  <c r="T795" i="15"/>
  <c r="U795" i="15"/>
  <c r="V795" i="15"/>
  <c r="S796" i="15"/>
  <c r="T796" i="15"/>
  <c r="U796" i="15"/>
  <c r="V796" i="15"/>
  <c r="S797" i="15"/>
  <c r="T797" i="15"/>
  <c r="U797" i="15"/>
  <c r="V797" i="15"/>
  <c r="V767" i="15"/>
  <c r="U767" i="15"/>
  <c r="T767" i="15"/>
  <c r="S767" i="15"/>
  <c r="S764" i="15"/>
  <c r="AB1143" i="15"/>
  <c r="AA1143" i="15"/>
  <c r="Z1143" i="15"/>
  <c r="Y1143" i="15"/>
  <c r="X1143" i="15"/>
  <c r="W1143" i="15"/>
  <c r="Q1143" i="15"/>
  <c r="P1143" i="15"/>
  <c r="O1143" i="15"/>
  <c r="N1143" i="15"/>
  <c r="K1143" i="15"/>
  <c r="J1143" i="15"/>
  <c r="I1143" i="15"/>
  <c r="H1143" i="15"/>
  <c r="F1143" i="15"/>
  <c r="E1143" i="15"/>
  <c r="D1143" i="15"/>
  <c r="C1143" i="15"/>
  <c r="V1142" i="15"/>
  <c r="U1142" i="15"/>
  <c r="T1142" i="15"/>
  <c r="S1142" i="15"/>
  <c r="M1142" i="15"/>
  <c r="G1142" i="15"/>
  <c r="R1142" i="15" s="1"/>
  <c r="V1141" i="15"/>
  <c r="U1141" i="15"/>
  <c r="T1141" i="15"/>
  <c r="S1141" i="15"/>
  <c r="M1141" i="15"/>
  <c r="G1141" i="15"/>
  <c r="V1140" i="15"/>
  <c r="U1140" i="15"/>
  <c r="T1140" i="15"/>
  <c r="S1140" i="15"/>
  <c r="M1140" i="15"/>
  <c r="G1140" i="15"/>
  <c r="L1140" i="15" s="1"/>
  <c r="V1139" i="15"/>
  <c r="U1139" i="15"/>
  <c r="T1139" i="15"/>
  <c r="S1139" i="15"/>
  <c r="M1139" i="15"/>
  <c r="G1139" i="15"/>
  <c r="V1138" i="15"/>
  <c r="U1138" i="15"/>
  <c r="T1138" i="15"/>
  <c r="S1138" i="15"/>
  <c r="M1138" i="15"/>
  <c r="G1138" i="15"/>
  <c r="R1138" i="15" s="1"/>
  <c r="V1137" i="15"/>
  <c r="U1137" i="15"/>
  <c r="T1137" i="15"/>
  <c r="S1137" i="15"/>
  <c r="M1137" i="15"/>
  <c r="G1137" i="15"/>
  <c r="V1136" i="15"/>
  <c r="U1136" i="15"/>
  <c r="T1136" i="15"/>
  <c r="S1136" i="15"/>
  <c r="M1136" i="15"/>
  <c r="G1136" i="15"/>
  <c r="R1136" i="15" s="1"/>
  <c r="V1135" i="15"/>
  <c r="U1135" i="15"/>
  <c r="T1135" i="15"/>
  <c r="S1135" i="15"/>
  <c r="M1135" i="15"/>
  <c r="G1135" i="15"/>
  <c r="V1134" i="15"/>
  <c r="U1134" i="15"/>
  <c r="T1134" i="15"/>
  <c r="S1134" i="15"/>
  <c r="M1134" i="15"/>
  <c r="G1134" i="15"/>
  <c r="R1134" i="15" s="1"/>
  <c r="V1133" i="15"/>
  <c r="U1133" i="15"/>
  <c r="T1133" i="15"/>
  <c r="S1133" i="15"/>
  <c r="M1133" i="15"/>
  <c r="G1133" i="15"/>
  <c r="V1132" i="15"/>
  <c r="U1132" i="15"/>
  <c r="T1132" i="15"/>
  <c r="S1132" i="15"/>
  <c r="M1132" i="15"/>
  <c r="G1132" i="15"/>
  <c r="R1132" i="15" s="1"/>
  <c r="V1131" i="15"/>
  <c r="U1131" i="15"/>
  <c r="T1131" i="15"/>
  <c r="S1131" i="15"/>
  <c r="M1131" i="15"/>
  <c r="G1131" i="15"/>
  <c r="V1130" i="15"/>
  <c r="U1130" i="15"/>
  <c r="T1130" i="15"/>
  <c r="S1130" i="15"/>
  <c r="M1130" i="15"/>
  <c r="G1130" i="15"/>
  <c r="R1130" i="15" s="1"/>
  <c r="V1129" i="15"/>
  <c r="U1129" i="15"/>
  <c r="T1129" i="15"/>
  <c r="S1129" i="15"/>
  <c r="M1129" i="15"/>
  <c r="G1129" i="15"/>
  <c r="V1128" i="15"/>
  <c r="U1128" i="15"/>
  <c r="T1128" i="15"/>
  <c r="S1128" i="15"/>
  <c r="M1128" i="15"/>
  <c r="G1128" i="15"/>
  <c r="R1128" i="15" s="1"/>
  <c r="V1127" i="15"/>
  <c r="U1127" i="15"/>
  <c r="T1127" i="15"/>
  <c r="S1127" i="15"/>
  <c r="M1127" i="15"/>
  <c r="G1127" i="15"/>
  <c r="V1126" i="15"/>
  <c r="U1126" i="15"/>
  <c r="T1126" i="15"/>
  <c r="S1126" i="15"/>
  <c r="M1126" i="15"/>
  <c r="G1126" i="15"/>
  <c r="R1126" i="15" s="1"/>
  <c r="V1125" i="15"/>
  <c r="U1125" i="15"/>
  <c r="T1125" i="15"/>
  <c r="S1125" i="15"/>
  <c r="M1125" i="15"/>
  <c r="G1125" i="15"/>
  <c r="V1124" i="15"/>
  <c r="U1124" i="15"/>
  <c r="T1124" i="15"/>
  <c r="S1124" i="15"/>
  <c r="M1124" i="15"/>
  <c r="G1124" i="15"/>
  <c r="L1124" i="15" s="1"/>
  <c r="V1123" i="15"/>
  <c r="U1123" i="15"/>
  <c r="T1123" i="15"/>
  <c r="S1123" i="15"/>
  <c r="M1123" i="15"/>
  <c r="G1123" i="15"/>
  <c r="V1122" i="15"/>
  <c r="U1122" i="15"/>
  <c r="T1122" i="15"/>
  <c r="S1122" i="15"/>
  <c r="M1122" i="15"/>
  <c r="G1122" i="15"/>
  <c r="R1122" i="15" s="1"/>
  <c r="V1121" i="15"/>
  <c r="U1121" i="15"/>
  <c r="T1121" i="15"/>
  <c r="S1121" i="15"/>
  <c r="M1121" i="15"/>
  <c r="G1121" i="15"/>
  <c r="V1120" i="15"/>
  <c r="U1120" i="15"/>
  <c r="T1120" i="15"/>
  <c r="S1120" i="15"/>
  <c r="M1120" i="15"/>
  <c r="G1120" i="15"/>
  <c r="R1120" i="15" s="1"/>
  <c r="V1119" i="15"/>
  <c r="U1119" i="15"/>
  <c r="T1119" i="15"/>
  <c r="S1119" i="15"/>
  <c r="M1119" i="15"/>
  <c r="G1119" i="15"/>
  <c r="V1118" i="15"/>
  <c r="U1118" i="15"/>
  <c r="T1118" i="15"/>
  <c r="S1118" i="15"/>
  <c r="M1118" i="15"/>
  <c r="G1118" i="15"/>
  <c r="R1118" i="15" s="1"/>
  <c r="V1117" i="15"/>
  <c r="U1117" i="15"/>
  <c r="T1117" i="15"/>
  <c r="S1117" i="15"/>
  <c r="M1117" i="15"/>
  <c r="G1117" i="15"/>
  <c r="V1116" i="15"/>
  <c r="U1116" i="15"/>
  <c r="T1116" i="15"/>
  <c r="S1116" i="15"/>
  <c r="M1116" i="15"/>
  <c r="G1116" i="15"/>
  <c r="R1116" i="15" s="1"/>
  <c r="V1115" i="15"/>
  <c r="U1115" i="15"/>
  <c r="T1115" i="15"/>
  <c r="S1115" i="15"/>
  <c r="M1115" i="15"/>
  <c r="G1115" i="15"/>
  <c r="V1114" i="15"/>
  <c r="U1114" i="15"/>
  <c r="T1114" i="15"/>
  <c r="S1114" i="15"/>
  <c r="M1114" i="15"/>
  <c r="G1114" i="15"/>
  <c r="R1114" i="15" s="1"/>
  <c r="V1113" i="15"/>
  <c r="U1113" i="15"/>
  <c r="T1113" i="15"/>
  <c r="S1113" i="15"/>
  <c r="M1113" i="15"/>
  <c r="G1113" i="15"/>
  <c r="V1112" i="15"/>
  <c r="U1112" i="15"/>
  <c r="T1112" i="15"/>
  <c r="S1112" i="15"/>
  <c r="M1112" i="15"/>
  <c r="G1112" i="15"/>
  <c r="R1112" i="15" s="1"/>
  <c r="AA1111" i="15"/>
  <c r="Z1111" i="15"/>
  <c r="Y1111" i="15"/>
  <c r="W1111" i="15"/>
  <c r="Q1111" i="15"/>
  <c r="P1111" i="15"/>
  <c r="N1111" i="15"/>
  <c r="K1111" i="15"/>
  <c r="J1111" i="15"/>
  <c r="I1111" i="15"/>
  <c r="H1111" i="15"/>
  <c r="F1111" i="15"/>
  <c r="E1111" i="15"/>
  <c r="D1111" i="15"/>
  <c r="C1111" i="15"/>
  <c r="V1110" i="15"/>
  <c r="U1110" i="15"/>
  <c r="T1110" i="15"/>
  <c r="S1110" i="15"/>
  <c r="M1110" i="15"/>
  <c r="G1110" i="15"/>
  <c r="V1109" i="15"/>
  <c r="U1109" i="15"/>
  <c r="T1109" i="15"/>
  <c r="S1109" i="15"/>
  <c r="M1109" i="15"/>
  <c r="G1109" i="15"/>
  <c r="L1109" i="15" s="1"/>
  <c r="V1108" i="15"/>
  <c r="U1108" i="15"/>
  <c r="T1108" i="15"/>
  <c r="S1108" i="15"/>
  <c r="O1111" i="15"/>
  <c r="M1108" i="15"/>
  <c r="G1108" i="15"/>
  <c r="L1108" i="15" s="1"/>
  <c r="V1107" i="15"/>
  <c r="U1107" i="15"/>
  <c r="T1107" i="15"/>
  <c r="S1107" i="15"/>
  <c r="M1107" i="15"/>
  <c r="G1107" i="15"/>
  <c r="R1107" i="15" s="1"/>
  <c r="V1106" i="15"/>
  <c r="U1106" i="15"/>
  <c r="T1106" i="15"/>
  <c r="S1106" i="15"/>
  <c r="M1106" i="15"/>
  <c r="G1106" i="15"/>
  <c r="R1106" i="15" s="1"/>
  <c r="V1105" i="15"/>
  <c r="U1105" i="15"/>
  <c r="T1105" i="15"/>
  <c r="S1105" i="15"/>
  <c r="M1105" i="15"/>
  <c r="G1105" i="15"/>
  <c r="R1105" i="15" s="1"/>
  <c r="V1104" i="15"/>
  <c r="U1104" i="15"/>
  <c r="T1104" i="15"/>
  <c r="S1104" i="15"/>
  <c r="M1104" i="15"/>
  <c r="G1104" i="15"/>
  <c r="L1104" i="15" s="1"/>
  <c r="V1103" i="15"/>
  <c r="U1103" i="15"/>
  <c r="T1103" i="15"/>
  <c r="S1103" i="15"/>
  <c r="M1103" i="15"/>
  <c r="G1103" i="15"/>
  <c r="R1103" i="15" s="1"/>
  <c r="V1102" i="15"/>
  <c r="U1102" i="15"/>
  <c r="T1102" i="15"/>
  <c r="S1102" i="15"/>
  <c r="M1102" i="15"/>
  <c r="G1102" i="15"/>
  <c r="V1101" i="15"/>
  <c r="U1101" i="15"/>
  <c r="T1101" i="15"/>
  <c r="S1101" i="15"/>
  <c r="M1101" i="15"/>
  <c r="G1101" i="15"/>
  <c r="V1100" i="15"/>
  <c r="U1100" i="15"/>
  <c r="T1100" i="15"/>
  <c r="S1100" i="15"/>
  <c r="M1100" i="15"/>
  <c r="G1100" i="15"/>
  <c r="R1100" i="15" s="1"/>
  <c r="V1099" i="15"/>
  <c r="U1099" i="15"/>
  <c r="T1099" i="15"/>
  <c r="S1099" i="15"/>
  <c r="M1099" i="15"/>
  <c r="G1099" i="15"/>
  <c r="V1098" i="15"/>
  <c r="U1098" i="15"/>
  <c r="T1098" i="15"/>
  <c r="S1098" i="15"/>
  <c r="M1098" i="15"/>
  <c r="G1098" i="15"/>
  <c r="R1098" i="15" s="1"/>
  <c r="V1097" i="15"/>
  <c r="U1097" i="15"/>
  <c r="T1097" i="15"/>
  <c r="S1097" i="15"/>
  <c r="M1097" i="15"/>
  <c r="G1097" i="15"/>
  <c r="R1097" i="15" s="1"/>
  <c r="V1096" i="15"/>
  <c r="U1096" i="15"/>
  <c r="T1096" i="15"/>
  <c r="S1096" i="15"/>
  <c r="M1096" i="15"/>
  <c r="G1096" i="15"/>
  <c r="R1096" i="15" s="1"/>
  <c r="V1095" i="15"/>
  <c r="U1095" i="15"/>
  <c r="T1095" i="15"/>
  <c r="S1095" i="15"/>
  <c r="M1095" i="15"/>
  <c r="G1095" i="15"/>
  <c r="R1095" i="15" s="1"/>
  <c r="V1094" i="15"/>
  <c r="U1094" i="15"/>
  <c r="T1094" i="15"/>
  <c r="S1094" i="15"/>
  <c r="M1094" i="15"/>
  <c r="G1094" i="15"/>
  <c r="R1094" i="15" s="1"/>
  <c r="V1093" i="15"/>
  <c r="U1093" i="15"/>
  <c r="T1093" i="15"/>
  <c r="S1093" i="15"/>
  <c r="M1093" i="15"/>
  <c r="G1093" i="15"/>
  <c r="R1093" i="15" s="1"/>
  <c r="V1092" i="15"/>
  <c r="U1092" i="15"/>
  <c r="T1092" i="15"/>
  <c r="S1092" i="15"/>
  <c r="M1092" i="15"/>
  <c r="G1092" i="15"/>
  <c r="R1092" i="15" s="1"/>
  <c r="V1091" i="15"/>
  <c r="U1091" i="15"/>
  <c r="T1091" i="15"/>
  <c r="S1091" i="15"/>
  <c r="M1091" i="15"/>
  <c r="G1091" i="15"/>
  <c r="R1091" i="15" s="1"/>
  <c r="V1090" i="15"/>
  <c r="U1090" i="15"/>
  <c r="T1090" i="15"/>
  <c r="S1090" i="15"/>
  <c r="M1090" i="15"/>
  <c r="G1090" i="15"/>
  <c r="L1090" i="15" s="1"/>
  <c r="V1089" i="15"/>
  <c r="U1089" i="15"/>
  <c r="T1089" i="15"/>
  <c r="S1089" i="15"/>
  <c r="M1089" i="15"/>
  <c r="G1089" i="15"/>
  <c r="R1089" i="15" s="1"/>
  <c r="V1088" i="15"/>
  <c r="U1088" i="15"/>
  <c r="T1088" i="15"/>
  <c r="S1088" i="15"/>
  <c r="M1088" i="15"/>
  <c r="G1088" i="15"/>
  <c r="R1088" i="15" s="1"/>
  <c r="V1087" i="15"/>
  <c r="U1087" i="15"/>
  <c r="T1087" i="15"/>
  <c r="S1087" i="15"/>
  <c r="M1087" i="15"/>
  <c r="G1087" i="15"/>
  <c r="R1087" i="15" s="1"/>
  <c r="V1086" i="15"/>
  <c r="U1086" i="15"/>
  <c r="T1086" i="15"/>
  <c r="S1086" i="15"/>
  <c r="M1086" i="15"/>
  <c r="G1086" i="15"/>
  <c r="V1085" i="15"/>
  <c r="U1085" i="15"/>
  <c r="T1085" i="15"/>
  <c r="S1085" i="15"/>
  <c r="M1085" i="15"/>
  <c r="G1085" i="15"/>
  <c r="R1085" i="15" s="1"/>
  <c r="V1084" i="15"/>
  <c r="U1084" i="15"/>
  <c r="T1084" i="15"/>
  <c r="S1084" i="15"/>
  <c r="M1084" i="15"/>
  <c r="G1084" i="15"/>
  <c r="V1083" i="15"/>
  <c r="U1083" i="15"/>
  <c r="T1083" i="15"/>
  <c r="S1083" i="15"/>
  <c r="M1083" i="15"/>
  <c r="G1083" i="15"/>
  <c r="R1083" i="15" s="1"/>
  <c r="V1082" i="15"/>
  <c r="U1082" i="15"/>
  <c r="T1082" i="15"/>
  <c r="S1082" i="15"/>
  <c r="M1082" i="15"/>
  <c r="G1082" i="15"/>
  <c r="L1082" i="15" s="1"/>
  <c r="AB1081" i="15"/>
  <c r="V1081" i="15"/>
  <c r="U1081" i="15"/>
  <c r="T1081" i="15"/>
  <c r="S1081" i="15"/>
  <c r="M1081" i="15"/>
  <c r="G1081" i="15"/>
  <c r="L1081" i="15" s="1"/>
  <c r="AB1080" i="15"/>
  <c r="AA1080" i="15"/>
  <c r="Z1080" i="15"/>
  <c r="Y1080" i="15"/>
  <c r="X1080" i="15"/>
  <c r="Q1080" i="15"/>
  <c r="P1080" i="15"/>
  <c r="O1080" i="15"/>
  <c r="N1080" i="15"/>
  <c r="J1080" i="15"/>
  <c r="I1080" i="15"/>
  <c r="H1080" i="15"/>
  <c r="F1080" i="15"/>
  <c r="E1080" i="15"/>
  <c r="D1080" i="15"/>
  <c r="C1080" i="15"/>
  <c r="V1079" i="15"/>
  <c r="U1079" i="15"/>
  <c r="T1079" i="15"/>
  <c r="S1079" i="15"/>
  <c r="M1079" i="15"/>
  <c r="G1079" i="15"/>
  <c r="R1079" i="15" s="1"/>
  <c r="V1078" i="15"/>
  <c r="U1078" i="15"/>
  <c r="T1078" i="15"/>
  <c r="S1078" i="15"/>
  <c r="M1078" i="15"/>
  <c r="G1078" i="15"/>
  <c r="R1078" i="15" s="1"/>
  <c r="V1077" i="15"/>
  <c r="U1077" i="15"/>
  <c r="T1077" i="15"/>
  <c r="S1077" i="15"/>
  <c r="M1077" i="15"/>
  <c r="G1077" i="15"/>
  <c r="L1077" i="15" s="1"/>
  <c r="V1076" i="15"/>
  <c r="U1076" i="15"/>
  <c r="T1076" i="15"/>
  <c r="S1076" i="15"/>
  <c r="M1076" i="15"/>
  <c r="G1076" i="15"/>
  <c r="V1075" i="15"/>
  <c r="U1075" i="15"/>
  <c r="T1075" i="15"/>
  <c r="S1075" i="15"/>
  <c r="M1075" i="15"/>
  <c r="G1075" i="15"/>
  <c r="R1075" i="15" s="1"/>
  <c r="V1074" i="15"/>
  <c r="U1074" i="15"/>
  <c r="T1074" i="15"/>
  <c r="S1074" i="15"/>
  <c r="M1074" i="15"/>
  <c r="G1074" i="15"/>
  <c r="R1074" i="15" s="1"/>
  <c r="V1073" i="15"/>
  <c r="U1073" i="15"/>
  <c r="T1073" i="15"/>
  <c r="S1073" i="15"/>
  <c r="M1073" i="15"/>
  <c r="G1073" i="15"/>
  <c r="L1073" i="15" s="1"/>
  <c r="V1072" i="15"/>
  <c r="U1072" i="15"/>
  <c r="T1072" i="15"/>
  <c r="S1072" i="15"/>
  <c r="M1072" i="15"/>
  <c r="G1072" i="15"/>
  <c r="R1072" i="15" s="1"/>
  <c r="V1071" i="15"/>
  <c r="U1071" i="15"/>
  <c r="T1071" i="15"/>
  <c r="S1071" i="15"/>
  <c r="M1071" i="15"/>
  <c r="G1071" i="15"/>
  <c r="R1071" i="15" s="1"/>
  <c r="V1070" i="15"/>
  <c r="U1070" i="15"/>
  <c r="T1070" i="15"/>
  <c r="S1070" i="15"/>
  <c r="M1070" i="15"/>
  <c r="G1070" i="15"/>
  <c r="R1070" i="15" s="1"/>
  <c r="V1069" i="15"/>
  <c r="U1069" i="15"/>
  <c r="T1069" i="15"/>
  <c r="S1069" i="15"/>
  <c r="M1069" i="15"/>
  <c r="G1069" i="15"/>
  <c r="V1068" i="15"/>
  <c r="U1068" i="15"/>
  <c r="T1068" i="15"/>
  <c r="S1068" i="15"/>
  <c r="M1068" i="15"/>
  <c r="G1068" i="15"/>
  <c r="R1068" i="15" s="1"/>
  <c r="V1067" i="15"/>
  <c r="U1067" i="15"/>
  <c r="T1067" i="15"/>
  <c r="S1067" i="15"/>
  <c r="M1067" i="15"/>
  <c r="G1067" i="15"/>
  <c r="L1067" i="15" s="1"/>
  <c r="V1066" i="15"/>
  <c r="U1066" i="15"/>
  <c r="T1066" i="15"/>
  <c r="S1066" i="15"/>
  <c r="M1066" i="15"/>
  <c r="G1066" i="15"/>
  <c r="R1066" i="15" s="1"/>
  <c r="V1065" i="15"/>
  <c r="U1065" i="15"/>
  <c r="T1065" i="15"/>
  <c r="S1065" i="15"/>
  <c r="M1065" i="15"/>
  <c r="G1065" i="15"/>
  <c r="L1065" i="15" s="1"/>
  <c r="V1064" i="15"/>
  <c r="U1064" i="15"/>
  <c r="T1064" i="15"/>
  <c r="S1064" i="15"/>
  <c r="M1064" i="15"/>
  <c r="G1064" i="15"/>
  <c r="R1064" i="15" s="1"/>
  <c r="V1063" i="15"/>
  <c r="U1063" i="15"/>
  <c r="T1063" i="15"/>
  <c r="S1063" i="15"/>
  <c r="M1063" i="15"/>
  <c r="G1063" i="15"/>
  <c r="R1063" i="15" s="1"/>
  <c r="V1062" i="15"/>
  <c r="U1062" i="15"/>
  <c r="T1062" i="15"/>
  <c r="S1062" i="15"/>
  <c r="M1062" i="15"/>
  <c r="G1062" i="15"/>
  <c r="R1062" i="15" s="1"/>
  <c r="V1061" i="15"/>
  <c r="U1061" i="15"/>
  <c r="T1061" i="15"/>
  <c r="S1061" i="15"/>
  <c r="M1061" i="15"/>
  <c r="G1061" i="15"/>
  <c r="L1061" i="15" s="1"/>
  <c r="V1060" i="15"/>
  <c r="U1060" i="15"/>
  <c r="T1060" i="15"/>
  <c r="S1060" i="15"/>
  <c r="M1060" i="15"/>
  <c r="G1060" i="15"/>
  <c r="R1060" i="15" s="1"/>
  <c r="V1059" i="15"/>
  <c r="U1059" i="15"/>
  <c r="T1059" i="15"/>
  <c r="S1059" i="15"/>
  <c r="M1059" i="15"/>
  <c r="G1059" i="15"/>
  <c r="L1059" i="15" s="1"/>
  <c r="V1058" i="15"/>
  <c r="U1058" i="15"/>
  <c r="T1058" i="15"/>
  <c r="S1058" i="15"/>
  <c r="M1058" i="15"/>
  <c r="G1058" i="15"/>
  <c r="R1058" i="15" s="1"/>
  <c r="V1057" i="15"/>
  <c r="U1057" i="15"/>
  <c r="T1057" i="15"/>
  <c r="S1057" i="15"/>
  <c r="M1057" i="15"/>
  <c r="G1057" i="15"/>
  <c r="L1057" i="15" s="1"/>
  <c r="V1056" i="15"/>
  <c r="U1056" i="15"/>
  <c r="T1056" i="15"/>
  <c r="S1056" i="15"/>
  <c r="M1056" i="15"/>
  <c r="G1056" i="15"/>
  <c r="R1056" i="15" s="1"/>
  <c r="V1055" i="15"/>
  <c r="U1055" i="15"/>
  <c r="T1055" i="15"/>
  <c r="S1055" i="15"/>
  <c r="M1055" i="15"/>
  <c r="G1055" i="15"/>
  <c r="L1055" i="15" s="1"/>
  <c r="V1054" i="15"/>
  <c r="U1054" i="15"/>
  <c r="T1054" i="15"/>
  <c r="S1054" i="15"/>
  <c r="M1054" i="15"/>
  <c r="G1054" i="15"/>
  <c r="R1054" i="15" s="1"/>
  <c r="V1053" i="15"/>
  <c r="U1053" i="15"/>
  <c r="T1053" i="15"/>
  <c r="S1053" i="15"/>
  <c r="M1053" i="15"/>
  <c r="G1053" i="15"/>
  <c r="L1053" i="15" s="1"/>
  <c r="V1052" i="15"/>
  <c r="U1052" i="15"/>
  <c r="T1052" i="15"/>
  <c r="S1052" i="15"/>
  <c r="M1052" i="15"/>
  <c r="G1052" i="15"/>
  <c r="R1052" i="15" s="1"/>
  <c r="V1051" i="15"/>
  <c r="U1051" i="15"/>
  <c r="T1051" i="15"/>
  <c r="S1051" i="15"/>
  <c r="M1051" i="15"/>
  <c r="G1051" i="15"/>
  <c r="L1051" i="15" s="1"/>
  <c r="V1050" i="15"/>
  <c r="U1050" i="15"/>
  <c r="T1050" i="15"/>
  <c r="S1050" i="15"/>
  <c r="M1050" i="15"/>
  <c r="G1050" i="15"/>
  <c r="L1050" i="15" s="1"/>
  <c r="V1049" i="15"/>
  <c r="U1049" i="15"/>
  <c r="T1049" i="15"/>
  <c r="S1049" i="15"/>
  <c r="M1049" i="15"/>
  <c r="G1049" i="15"/>
  <c r="L1049" i="15" s="1"/>
  <c r="AA1048" i="15"/>
  <c r="Z1048" i="15"/>
  <c r="Y1048" i="15"/>
  <c r="X1048" i="15"/>
  <c r="Q1048" i="15"/>
  <c r="P1048" i="15"/>
  <c r="O1048" i="15"/>
  <c r="N1048" i="15"/>
  <c r="K1048" i="15"/>
  <c r="J1048" i="15"/>
  <c r="I1048" i="15"/>
  <c r="H1048" i="15"/>
  <c r="F1048" i="15"/>
  <c r="E1048" i="15"/>
  <c r="D1048" i="15"/>
  <c r="C1048" i="15"/>
  <c r="V1047" i="15"/>
  <c r="U1047" i="15"/>
  <c r="T1047" i="15"/>
  <c r="S1047" i="15"/>
  <c r="M1047" i="15"/>
  <c r="G1047" i="15"/>
  <c r="L1047" i="15" s="1"/>
  <c r="V1046" i="15"/>
  <c r="U1046" i="15"/>
  <c r="T1046" i="15"/>
  <c r="S1046" i="15"/>
  <c r="M1046" i="15"/>
  <c r="G1046" i="15"/>
  <c r="R1046" i="15" s="1"/>
  <c r="V1045" i="15"/>
  <c r="U1045" i="15"/>
  <c r="T1045" i="15"/>
  <c r="S1045" i="15"/>
  <c r="M1045" i="15"/>
  <c r="G1045" i="15"/>
  <c r="R1045" i="15" s="1"/>
  <c r="V1044" i="15"/>
  <c r="U1044" i="15"/>
  <c r="T1044" i="15"/>
  <c r="S1044" i="15"/>
  <c r="M1044" i="15"/>
  <c r="G1044" i="15"/>
  <c r="L1044" i="15" s="1"/>
  <c r="V1043" i="15"/>
  <c r="U1043" i="15"/>
  <c r="T1043" i="15"/>
  <c r="S1043" i="15"/>
  <c r="M1043" i="15"/>
  <c r="G1043" i="15"/>
  <c r="L1043" i="15" s="1"/>
  <c r="V1042" i="15"/>
  <c r="U1042" i="15"/>
  <c r="T1042" i="15"/>
  <c r="S1042" i="15"/>
  <c r="M1042" i="15"/>
  <c r="G1042" i="15"/>
  <c r="R1042" i="15" s="1"/>
  <c r="V1041" i="15"/>
  <c r="U1041" i="15"/>
  <c r="T1041" i="15"/>
  <c r="S1041" i="15"/>
  <c r="M1041" i="15"/>
  <c r="G1041" i="15"/>
  <c r="R1041" i="15" s="1"/>
  <c r="V1040" i="15"/>
  <c r="U1040" i="15"/>
  <c r="T1040" i="15"/>
  <c r="S1040" i="15"/>
  <c r="M1040" i="15"/>
  <c r="G1040" i="15"/>
  <c r="L1040" i="15" s="1"/>
  <c r="V1039" i="15"/>
  <c r="U1039" i="15"/>
  <c r="T1039" i="15"/>
  <c r="S1039" i="15"/>
  <c r="M1039" i="15"/>
  <c r="G1039" i="15"/>
  <c r="L1039" i="15" s="1"/>
  <c r="V1038" i="15"/>
  <c r="U1038" i="15"/>
  <c r="T1038" i="15"/>
  <c r="S1038" i="15"/>
  <c r="M1038" i="15"/>
  <c r="G1038" i="15"/>
  <c r="R1038" i="15" s="1"/>
  <c r="V1037" i="15"/>
  <c r="U1037" i="15"/>
  <c r="T1037" i="15"/>
  <c r="S1037" i="15"/>
  <c r="M1037" i="15"/>
  <c r="G1037" i="15"/>
  <c r="R1037" i="15" s="1"/>
  <c r="V1036" i="15"/>
  <c r="U1036" i="15"/>
  <c r="T1036" i="15"/>
  <c r="S1036" i="15"/>
  <c r="M1036" i="15"/>
  <c r="G1036" i="15"/>
  <c r="L1036" i="15" s="1"/>
  <c r="V1035" i="15"/>
  <c r="U1035" i="15"/>
  <c r="T1035" i="15"/>
  <c r="S1035" i="15"/>
  <c r="M1035" i="15"/>
  <c r="G1035" i="15"/>
  <c r="L1035" i="15" s="1"/>
  <c r="V1034" i="15"/>
  <c r="U1034" i="15"/>
  <c r="T1034" i="15"/>
  <c r="S1034" i="15"/>
  <c r="M1034" i="15"/>
  <c r="G1034" i="15"/>
  <c r="R1034" i="15" s="1"/>
  <c r="V1033" i="15"/>
  <c r="U1033" i="15"/>
  <c r="T1033" i="15"/>
  <c r="S1033" i="15"/>
  <c r="M1033" i="15"/>
  <c r="G1033" i="15"/>
  <c r="R1033" i="15" s="1"/>
  <c r="V1032" i="15"/>
  <c r="U1032" i="15"/>
  <c r="T1032" i="15"/>
  <c r="S1032" i="15"/>
  <c r="M1032" i="15"/>
  <c r="G1032" i="15"/>
  <c r="L1032" i="15" s="1"/>
  <c r="V1031" i="15"/>
  <c r="U1031" i="15"/>
  <c r="T1031" i="15"/>
  <c r="S1031" i="15"/>
  <c r="M1031" i="15"/>
  <c r="G1031" i="15"/>
  <c r="L1031" i="15" s="1"/>
  <c r="V1030" i="15"/>
  <c r="U1030" i="15"/>
  <c r="T1030" i="15"/>
  <c r="S1030" i="15"/>
  <c r="M1030" i="15"/>
  <c r="G1030" i="15"/>
  <c r="R1030" i="15" s="1"/>
  <c r="V1029" i="15"/>
  <c r="U1029" i="15"/>
  <c r="T1029" i="15"/>
  <c r="S1029" i="15"/>
  <c r="M1029" i="15"/>
  <c r="G1029" i="15"/>
  <c r="R1029" i="15" s="1"/>
  <c r="V1028" i="15"/>
  <c r="U1028" i="15"/>
  <c r="T1028" i="15"/>
  <c r="S1028" i="15"/>
  <c r="M1028" i="15"/>
  <c r="G1028" i="15"/>
  <c r="L1028" i="15" s="1"/>
  <c r="V1027" i="15"/>
  <c r="U1027" i="15"/>
  <c r="T1027" i="15"/>
  <c r="S1027" i="15"/>
  <c r="M1027" i="15"/>
  <c r="G1027" i="15"/>
  <c r="L1027" i="15" s="1"/>
  <c r="V1026" i="15"/>
  <c r="U1026" i="15"/>
  <c r="T1026" i="15"/>
  <c r="S1026" i="15"/>
  <c r="M1026" i="15"/>
  <c r="G1026" i="15"/>
  <c r="R1026" i="15" s="1"/>
  <c r="V1025" i="15"/>
  <c r="U1025" i="15"/>
  <c r="T1025" i="15"/>
  <c r="S1025" i="15"/>
  <c r="M1025" i="15"/>
  <c r="G1025" i="15"/>
  <c r="R1025" i="15" s="1"/>
  <c r="V1024" i="15"/>
  <c r="U1024" i="15"/>
  <c r="T1024" i="15"/>
  <c r="S1024" i="15"/>
  <c r="M1024" i="15"/>
  <c r="G1024" i="15"/>
  <c r="L1024" i="15" s="1"/>
  <c r="V1023" i="15"/>
  <c r="U1023" i="15"/>
  <c r="T1023" i="15"/>
  <c r="S1023" i="15"/>
  <c r="M1023" i="15"/>
  <c r="G1023" i="15"/>
  <c r="L1023" i="15" s="1"/>
  <c r="V1022" i="15"/>
  <c r="U1022" i="15"/>
  <c r="T1022" i="15"/>
  <c r="S1022" i="15"/>
  <c r="M1022" i="15"/>
  <c r="G1022" i="15"/>
  <c r="R1022" i="15" s="1"/>
  <c r="V1021" i="15"/>
  <c r="U1021" i="15"/>
  <c r="T1021" i="15"/>
  <c r="S1021" i="15"/>
  <c r="M1021" i="15"/>
  <c r="G1021" i="15"/>
  <c r="R1021" i="15" s="1"/>
  <c r="V1020" i="15"/>
  <c r="U1020" i="15"/>
  <c r="T1020" i="15"/>
  <c r="S1020" i="15"/>
  <c r="M1020" i="15"/>
  <c r="G1020" i="15"/>
  <c r="L1020" i="15" s="1"/>
  <c r="V1019" i="15"/>
  <c r="U1019" i="15"/>
  <c r="T1019" i="15"/>
  <c r="S1019" i="15"/>
  <c r="M1019" i="15"/>
  <c r="G1019" i="15"/>
  <c r="L1019" i="15" s="1"/>
  <c r="V1018" i="15"/>
  <c r="U1018" i="15"/>
  <c r="T1018" i="15"/>
  <c r="S1018" i="15"/>
  <c r="M1018" i="15"/>
  <c r="G1018" i="15"/>
  <c r="R1018" i="15" s="1"/>
  <c r="AA1017" i="15"/>
  <c r="Z1017" i="15"/>
  <c r="Y1017" i="15"/>
  <c r="X1017" i="15"/>
  <c r="Q1017" i="15"/>
  <c r="P1017" i="15"/>
  <c r="O1017" i="15"/>
  <c r="N1017" i="15"/>
  <c r="K1017" i="15"/>
  <c r="J1017" i="15"/>
  <c r="I1017" i="15"/>
  <c r="H1017" i="15"/>
  <c r="F1017" i="15"/>
  <c r="E1017" i="15"/>
  <c r="D1017" i="15"/>
  <c r="C1017" i="15"/>
  <c r="V1016" i="15"/>
  <c r="U1016" i="15"/>
  <c r="T1016" i="15"/>
  <c r="S1016" i="15"/>
  <c r="M1016" i="15"/>
  <c r="G1016" i="15"/>
  <c r="R1016" i="15" s="1"/>
  <c r="V1015" i="15"/>
  <c r="U1015" i="15"/>
  <c r="T1015" i="15"/>
  <c r="S1015" i="15"/>
  <c r="M1015" i="15"/>
  <c r="G1015" i="15"/>
  <c r="L1015" i="15" s="1"/>
  <c r="V1014" i="15"/>
  <c r="U1014" i="15"/>
  <c r="T1014" i="15"/>
  <c r="S1014" i="15"/>
  <c r="M1014" i="15"/>
  <c r="G1014" i="15"/>
  <c r="L1014" i="15" s="1"/>
  <c r="V1013" i="15"/>
  <c r="U1013" i="15"/>
  <c r="T1013" i="15"/>
  <c r="S1013" i="15"/>
  <c r="M1013" i="15"/>
  <c r="G1013" i="15"/>
  <c r="R1013" i="15" s="1"/>
  <c r="V1012" i="15"/>
  <c r="U1012" i="15"/>
  <c r="T1012" i="15"/>
  <c r="S1012" i="15"/>
  <c r="M1012" i="15"/>
  <c r="G1012" i="15"/>
  <c r="R1012" i="15" s="1"/>
  <c r="V1011" i="15"/>
  <c r="U1011" i="15"/>
  <c r="T1011" i="15"/>
  <c r="S1011" i="15"/>
  <c r="M1011" i="15"/>
  <c r="G1011" i="15"/>
  <c r="L1011" i="15" s="1"/>
  <c r="V1010" i="15"/>
  <c r="U1010" i="15"/>
  <c r="T1010" i="15"/>
  <c r="S1010" i="15"/>
  <c r="M1010" i="15"/>
  <c r="G1010" i="15"/>
  <c r="L1010" i="15" s="1"/>
  <c r="V1009" i="15"/>
  <c r="U1009" i="15"/>
  <c r="T1009" i="15"/>
  <c r="S1009" i="15"/>
  <c r="M1009" i="15"/>
  <c r="G1009" i="15"/>
  <c r="R1009" i="15" s="1"/>
  <c r="V1008" i="15"/>
  <c r="U1008" i="15"/>
  <c r="T1008" i="15"/>
  <c r="S1008" i="15"/>
  <c r="M1008" i="15"/>
  <c r="G1008" i="15"/>
  <c r="R1008" i="15" s="1"/>
  <c r="V1007" i="15"/>
  <c r="U1007" i="15"/>
  <c r="T1007" i="15"/>
  <c r="S1007" i="15"/>
  <c r="M1007" i="15"/>
  <c r="G1007" i="15"/>
  <c r="L1007" i="15" s="1"/>
  <c r="V1006" i="15"/>
  <c r="U1006" i="15"/>
  <c r="T1006" i="15"/>
  <c r="S1006" i="15"/>
  <c r="M1006" i="15"/>
  <c r="G1006" i="15"/>
  <c r="L1006" i="15" s="1"/>
  <c r="V1005" i="15"/>
  <c r="U1005" i="15"/>
  <c r="T1005" i="15"/>
  <c r="S1005" i="15"/>
  <c r="M1005" i="15"/>
  <c r="G1005" i="15"/>
  <c r="R1005" i="15" s="1"/>
  <c r="V1004" i="15"/>
  <c r="U1004" i="15"/>
  <c r="T1004" i="15"/>
  <c r="S1004" i="15"/>
  <c r="M1004" i="15"/>
  <c r="G1004" i="15"/>
  <c r="R1004" i="15" s="1"/>
  <c r="V1003" i="15"/>
  <c r="U1003" i="15"/>
  <c r="T1003" i="15"/>
  <c r="S1003" i="15"/>
  <c r="M1003" i="15"/>
  <c r="G1003" i="15"/>
  <c r="L1003" i="15" s="1"/>
  <c r="V1002" i="15"/>
  <c r="U1002" i="15"/>
  <c r="T1002" i="15"/>
  <c r="S1002" i="15"/>
  <c r="M1002" i="15"/>
  <c r="G1002" i="15"/>
  <c r="L1002" i="15" s="1"/>
  <c r="V1001" i="15"/>
  <c r="U1001" i="15"/>
  <c r="T1001" i="15"/>
  <c r="S1001" i="15"/>
  <c r="M1001" i="15"/>
  <c r="G1001" i="15"/>
  <c r="R1001" i="15" s="1"/>
  <c r="V1000" i="15"/>
  <c r="U1000" i="15"/>
  <c r="T1000" i="15"/>
  <c r="S1000" i="15"/>
  <c r="M1000" i="15"/>
  <c r="G1000" i="15"/>
  <c r="R1000" i="15" s="1"/>
  <c r="V999" i="15"/>
  <c r="U999" i="15"/>
  <c r="T999" i="15"/>
  <c r="S999" i="15"/>
  <c r="M999" i="15"/>
  <c r="G999" i="15"/>
  <c r="L999" i="15" s="1"/>
  <c r="V998" i="15"/>
  <c r="U998" i="15"/>
  <c r="T998" i="15"/>
  <c r="S998" i="15"/>
  <c r="M998" i="15"/>
  <c r="G998" i="15"/>
  <c r="L998" i="15" s="1"/>
  <c r="V997" i="15"/>
  <c r="U997" i="15"/>
  <c r="T997" i="15"/>
  <c r="S997" i="15"/>
  <c r="M997" i="15"/>
  <c r="G997" i="15"/>
  <c r="R997" i="15" s="1"/>
  <c r="V996" i="15"/>
  <c r="U996" i="15"/>
  <c r="T996" i="15"/>
  <c r="S996" i="15"/>
  <c r="M996" i="15"/>
  <c r="G996" i="15"/>
  <c r="R996" i="15" s="1"/>
  <c r="V995" i="15"/>
  <c r="U995" i="15"/>
  <c r="T995" i="15"/>
  <c r="S995" i="15"/>
  <c r="M995" i="15"/>
  <c r="G995" i="15"/>
  <c r="L995" i="15" s="1"/>
  <c r="V994" i="15"/>
  <c r="U994" i="15"/>
  <c r="T994" i="15"/>
  <c r="S994" i="15"/>
  <c r="M994" i="15"/>
  <c r="G994" i="15"/>
  <c r="L994" i="15" s="1"/>
  <c r="V993" i="15"/>
  <c r="U993" i="15"/>
  <c r="T993" i="15"/>
  <c r="S993" i="15"/>
  <c r="M993" i="15"/>
  <c r="G993" i="15"/>
  <c r="R993" i="15" s="1"/>
  <c r="V992" i="15"/>
  <c r="U992" i="15"/>
  <c r="T992" i="15"/>
  <c r="S992" i="15"/>
  <c r="M992" i="15"/>
  <c r="G992" i="15"/>
  <c r="R992" i="15" s="1"/>
  <c r="V991" i="15"/>
  <c r="U991" i="15"/>
  <c r="T991" i="15"/>
  <c r="S991" i="15"/>
  <c r="M991" i="15"/>
  <c r="G991" i="15"/>
  <c r="L991" i="15" s="1"/>
  <c r="V990" i="15"/>
  <c r="U990" i="15"/>
  <c r="T990" i="15"/>
  <c r="S990" i="15"/>
  <c r="M990" i="15"/>
  <c r="G990" i="15"/>
  <c r="L990" i="15" s="1"/>
  <c r="V989" i="15"/>
  <c r="U989" i="15"/>
  <c r="T989" i="15"/>
  <c r="S989" i="15"/>
  <c r="M989" i="15"/>
  <c r="G989" i="15"/>
  <c r="R989" i="15" s="1"/>
  <c r="V988" i="15"/>
  <c r="U988" i="15"/>
  <c r="T988" i="15"/>
  <c r="S988" i="15"/>
  <c r="M988" i="15"/>
  <c r="G988" i="15"/>
  <c r="R988" i="15" s="1"/>
  <c r="V987" i="15"/>
  <c r="U987" i="15"/>
  <c r="T987" i="15"/>
  <c r="S987" i="15"/>
  <c r="M987" i="15"/>
  <c r="G987" i="15"/>
  <c r="L987" i="15" s="1"/>
  <c r="V986" i="15"/>
  <c r="U986" i="15"/>
  <c r="T986" i="15"/>
  <c r="S986" i="15"/>
  <c r="M986" i="15"/>
  <c r="G986" i="15"/>
  <c r="L986" i="15" s="1"/>
  <c r="AA985" i="15"/>
  <c r="Z985" i="15"/>
  <c r="Y985" i="15"/>
  <c r="X985" i="15"/>
  <c r="Q985" i="15"/>
  <c r="P985" i="15"/>
  <c r="O985" i="15"/>
  <c r="N985" i="15"/>
  <c r="K985" i="15"/>
  <c r="J985" i="15"/>
  <c r="I985" i="15"/>
  <c r="H985" i="15"/>
  <c r="F985" i="15"/>
  <c r="E985" i="15"/>
  <c r="D985" i="15"/>
  <c r="C985" i="15"/>
  <c r="V984" i="15"/>
  <c r="U984" i="15"/>
  <c r="T984" i="15"/>
  <c r="S984" i="15"/>
  <c r="M984" i="15"/>
  <c r="G984" i="15"/>
  <c r="R984" i="15" s="1"/>
  <c r="V983" i="15"/>
  <c r="U983" i="15"/>
  <c r="T983" i="15"/>
  <c r="S983" i="15"/>
  <c r="M983" i="15"/>
  <c r="G983" i="15"/>
  <c r="R983" i="15" s="1"/>
  <c r="V982" i="15"/>
  <c r="U982" i="15"/>
  <c r="T982" i="15"/>
  <c r="S982" i="15"/>
  <c r="M982" i="15"/>
  <c r="G982" i="15"/>
  <c r="L982" i="15" s="1"/>
  <c r="V981" i="15"/>
  <c r="U981" i="15"/>
  <c r="T981" i="15"/>
  <c r="S981" i="15"/>
  <c r="M981" i="15"/>
  <c r="G981" i="15"/>
  <c r="L981" i="15" s="1"/>
  <c r="V980" i="15"/>
  <c r="U980" i="15"/>
  <c r="T980" i="15"/>
  <c r="S980" i="15"/>
  <c r="M980" i="15"/>
  <c r="G980" i="15"/>
  <c r="R980" i="15" s="1"/>
  <c r="V979" i="15"/>
  <c r="U979" i="15"/>
  <c r="T979" i="15"/>
  <c r="S979" i="15"/>
  <c r="M979" i="15"/>
  <c r="G979" i="15"/>
  <c r="R979" i="15" s="1"/>
  <c r="V978" i="15"/>
  <c r="U978" i="15"/>
  <c r="T978" i="15"/>
  <c r="S978" i="15"/>
  <c r="M978" i="15"/>
  <c r="G978" i="15"/>
  <c r="L978" i="15" s="1"/>
  <c r="V977" i="15"/>
  <c r="U977" i="15"/>
  <c r="T977" i="15"/>
  <c r="S977" i="15"/>
  <c r="M977" i="15"/>
  <c r="G977" i="15"/>
  <c r="L977" i="15" s="1"/>
  <c r="V976" i="15"/>
  <c r="U976" i="15"/>
  <c r="T976" i="15"/>
  <c r="S976" i="15"/>
  <c r="M976" i="15"/>
  <c r="G976" i="15"/>
  <c r="R976" i="15" s="1"/>
  <c r="V975" i="15"/>
  <c r="U975" i="15"/>
  <c r="T975" i="15"/>
  <c r="S975" i="15"/>
  <c r="M975" i="15"/>
  <c r="G975" i="15"/>
  <c r="R975" i="15" s="1"/>
  <c r="V974" i="15"/>
  <c r="U974" i="15"/>
  <c r="T974" i="15"/>
  <c r="S974" i="15"/>
  <c r="M974" i="15"/>
  <c r="G974" i="15"/>
  <c r="L974" i="15" s="1"/>
  <c r="V973" i="15"/>
  <c r="U973" i="15"/>
  <c r="T973" i="15"/>
  <c r="S973" i="15"/>
  <c r="M973" i="15"/>
  <c r="G973" i="15"/>
  <c r="L973" i="15" s="1"/>
  <c r="V972" i="15"/>
  <c r="U972" i="15"/>
  <c r="T972" i="15"/>
  <c r="S972" i="15"/>
  <c r="M972" i="15"/>
  <c r="G972" i="15"/>
  <c r="R972" i="15" s="1"/>
  <c r="V971" i="15"/>
  <c r="U971" i="15"/>
  <c r="T971" i="15"/>
  <c r="S971" i="15"/>
  <c r="M971" i="15"/>
  <c r="G971" i="15"/>
  <c r="R971" i="15" s="1"/>
  <c r="V970" i="15"/>
  <c r="U970" i="15"/>
  <c r="T970" i="15"/>
  <c r="S970" i="15"/>
  <c r="M970" i="15"/>
  <c r="G970" i="15"/>
  <c r="L970" i="15" s="1"/>
  <c r="V969" i="15"/>
  <c r="U969" i="15"/>
  <c r="T969" i="15"/>
  <c r="S969" i="15"/>
  <c r="M969" i="15"/>
  <c r="G969" i="15"/>
  <c r="L969" i="15" s="1"/>
  <c r="V968" i="15"/>
  <c r="U968" i="15"/>
  <c r="T968" i="15"/>
  <c r="S968" i="15"/>
  <c r="M968" i="15"/>
  <c r="G968" i="15"/>
  <c r="R968" i="15" s="1"/>
  <c r="V967" i="15"/>
  <c r="U967" i="15"/>
  <c r="T967" i="15"/>
  <c r="S967" i="15"/>
  <c r="M967" i="15"/>
  <c r="G967" i="15"/>
  <c r="R967" i="15" s="1"/>
  <c r="V966" i="15"/>
  <c r="U966" i="15"/>
  <c r="T966" i="15"/>
  <c r="S966" i="15"/>
  <c r="M966" i="15"/>
  <c r="G966" i="15"/>
  <c r="L966" i="15" s="1"/>
  <c r="V965" i="15"/>
  <c r="U965" i="15"/>
  <c r="T965" i="15"/>
  <c r="S965" i="15"/>
  <c r="M965" i="15"/>
  <c r="G965" i="15"/>
  <c r="L965" i="15" s="1"/>
  <c r="V964" i="15"/>
  <c r="U964" i="15"/>
  <c r="T964" i="15"/>
  <c r="S964" i="15"/>
  <c r="M964" i="15"/>
  <c r="G964" i="15"/>
  <c r="R964" i="15" s="1"/>
  <c r="V963" i="15"/>
  <c r="U963" i="15"/>
  <c r="T963" i="15"/>
  <c r="S963" i="15"/>
  <c r="M963" i="15"/>
  <c r="G963" i="15"/>
  <c r="R963" i="15" s="1"/>
  <c r="V962" i="15"/>
  <c r="U962" i="15"/>
  <c r="T962" i="15"/>
  <c r="S962" i="15"/>
  <c r="M962" i="15"/>
  <c r="G962" i="15"/>
  <c r="L962" i="15" s="1"/>
  <c r="V961" i="15"/>
  <c r="U961" i="15"/>
  <c r="T961" i="15"/>
  <c r="S961" i="15"/>
  <c r="M961" i="15"/>
  <c r="G961" i="15"/>
  <c r="L961" i="15" s="1"/>
  <c r="V960" i="15"/>
  <c r="U960" i="15"/>
  <c r="T960" i="15"/>
  <c r="S960" i="15"/>
  <c r="M960" i="15"/>
  <c r="G960" i="15"/>
  <c r="R960" i="15" s="1"/>
  <c r="V959" i="15"/>
  <c r="U959" i="15"/>
  <c r="T959" i="15"/>
  <c r="S959" i="15"/>
  <c r="M959" i="15"/>
  <c r="G959" i="15"/>
  <c r="R959" i="15" s="1"/>
  <c r="V958" i="15"/>
  <c r="U958" i="15"/>
  <c r="T958" i="15"/>
  <c r="S958" i="15"/>
  <c r="M958" i="15"/>
  <c r="G958" i="15"/>
  <c r="L958" i="15" s="1"/>
  <c r="V957" i="15"/>
  <c r="U957" i="15"/>
  <c r="T957" i="15"/>
  <c r="S957" i="15"/>
  <c r="M957" i="15"/>
  <c r="G957" i="15"/>
  <c r="L957" i="15" s="1"/>
  <c r="V956" i="15"/>
  <c r="U956" i="15"/>
  <c r="T956" i="15"/>
  <c r="S956" i="15"/>
  <c r="M956" i="15"/>
  <c r="G956" i="15"/>
  <c r="R956" i="15" s="1"/>
  <c r="V955" i="15"/>
  <c r="U955" i="15"/>
  <c r="T955" i="15"/>
  <c r="S955" i="15"/>
  <c r="M955" i="15"/>
  <c r="G955" i="15"/>
  <c r="R955" i="15" s="1"/>
  <c r="V954" i="15"/>
  <c r="U954" i="15"/>
  <c r="T954" i="15"/>
  <c r="S954" i="15"/>
  <c r="M954" i="15"/>
  <c r="G954" i="15"/>
  <c r="L954" i="15" s="1"/>
  <c r="AB953" i="15"/>
  <c r="AA953" i="15"/>
  <c r="Z953" i="15"/>
  <c r="Y953" i="15"/>
  <c r="X953" i="15"/>
  <c r="Q953" i="15"/>
  <c r="P953" i="15"/>
  <c r="O953" i="15"/>
  <c r="N953" i="15"/>
  <c r="K953" i="15"/>
  <c r="J953" i="15"/>
  <c r="I953" i="15"/>
  <c r="H953" i="15"/>
  <c r="F953" i="15"/>
  <c r="E953" i="15"/>
  <c r="D953" i="15"/>
  <c r="C953" i="15"/>
  <c r="V952" i="15"/>
  <c r="U952" i="15"/>
  <c r="T952" i="15"/>
  <c r="S952" i="15"/>
  <c r="M952" i="15"/>
  <c r="G952" i="15"/>
  <c r="V951" i="15"/>
  <c r="U951" i="15"/>
  <c r="T951" i="15"/>
  <c r="S951" i="15"/>
  <c r="M951" i="15"/>
  <c r="G951" i="15"/>
  <c r="L951" i="15" s="1"/>
  <c r="V950" i="15"/>
  <c r="U950" i="15"/>
  <c r="T950" i="15"/>
  <c r="S950" i="15"/>
  <c r="M950" i="15"/>
  <c r="G950" i="15"/>
  <c r="R950" i="15" s="1"/>
  <c r="V949" i="15"/>
  <c r="U949" i="15"/>
  <c r="T949" i="15"/>
  <c r="S949" i="15"/>
  <c r="M949" i="15"/>
  <c r="G949" i="15"/>
  <c r="R949" i="15" s="1"/>
  <c r="V948" i="15"/>
  <c r="U948" i="15"/>
  <c r="T948" i="15"/>
  <c r="S948" i="15"/>
  <c r="M948" i="15"/>
  <c r="G948" i="15"/>
  <c r="R948" i="15" s="1"/>
  <c r="V947" i="15"/>
  <c r="U947" i="15"/>
  <c r="T947" i="15"/>
  <c r="S947" i="15"/>
  <c r="M947" i="15"/>
  <c r="G947" i="15"/>
  <c r="L947" i="15" s="1"/>
  <c r="V946" i="15"/>
  <c r="U946" i="15"/>
  <c r="T946" i="15"/>
  <c r="S946" i="15"/>
  <c r="M946" i="15"/>
  <c r="G946" i="15"/>
  <c r="R946" i="15" s="1"/>
  <c r="V945" i="15"/>
  <c r="U945" i="15"/>
  <c r="T945" i="15"/>
  <c r="S945" i="15"/>
  <c r="M945" i="15"/>
  <c r="G945" i="15"/>
  <c r="R945" i="15" s="1"/>
  <c r="V944" i="15"/>
  <c r="U944" i="15"/>
  <c r="T944" i="15"/>
  <c r="S944" i="15"/>
  <c r="M944" i="15"/>
  <c r="G944" i="15"/>
  <c r="R944" i="15" s="1"/>
  <c r="V943" i="15"/>
  <c r="U943" i="15"/>
  <c r="T943" i="15"/>
  <c r="S943" i="15"/>
  <c r="M943" i="15"/>
  <c r="G943" i="15"/>
  <c r="V942" i="15"/>
  <c r="U942" i="15"/>
  <c r="T942" i="15"/>
  <c r="S942" i="15"/>
  <c r="M942" i="15"/>
  <c r="G942" i="15"/>
  <c r="R942" i="15" s="1"/>
  <c r="V941" i="15"/>
  <c r="U941" i="15"/>
  <c r="T941" i="15"/>
  <c r="S941" i="15"/>
  <c r="M941" i="15"/>
  <c r="G941" i="15"/>
  <c r="R941" i="15" s="1"/>
  <c r="V940" i="15"/>
  <c r="U940" i="15"/>
  <c r="T940" i="15"/>
  <c r="S940" i="15"/>
  <c r="M940" i="15"/>
  <c r="G940" i="15"/>
  <c r="R940" i="15" s="1"/>
  <c r="V939" i="15"/>
  <c r="U939" i="15"/>
  <c r="T939" i="15"/>
  <c r="S939" i="15"/>
  <c r="M939" i="15"/>
  <c r="G939" i="15"/>
  <c r="R939" i="15" s="1"/>
  <c r="V938" i="15"/>
  <c r="U938" i="15"/>
  <c r="T938" i="15"/>
  <c r="S938" i="15"/>
  <c r="M938" i="15"/>
  <c r="G938" i="15"/>
  <c r="V937" i="15"/>
  <c r="U937" i="15"/>
  <c r="T937" i="15"/>
  <c r="S937" i="15"/>
  <c r="M937" i="15"/>
  <c r="G937" i="15"/>
  <c r="R937" i="15" s="1"/>
  <c r="V936" i="15"/>
  <c r="U936" i="15"/>
  <c r="T936" i="15"/>
  <c r="S936" i="15"/>
  <c r="M936" i="15"/>
  <c r="G936" i="15"/>
  <c r="R936" i="15" s="1"/>
  <c r="V935" i="15"/>
  <c r="U935" i="15"/>
  <c r="T935" i="15"/>
  <c r="S935" i="15"/>
  <c r="M935" i="15"/>
  <c r="G935" i="15"/>
  <c r="L935" i="15" s="1"/>
  <c r="V934" i="15"/>
  <c r="U934" i="15"/>
  <c r="T934" i="15"/>
  <c r="S934" i="15"/>
  <c r="M934" i="15"/>
  <c r="G934" i="15"/>
  <c r="R934" i="15" s="1"/>
  <c r="V933" i="15"/>
  <c r="U933" i="15"/>
  <c r="T933" i="15"/>
  <c r="S933" i="15"/>
  <c r="M933" i="15"/>
  <c r="G933" i="15"/>
  <c r="R933" i="15" s="1"/>
  <c r="V932" i="15"/>
  <c r="U932" i="15"/>
  <c r="T932" i="15"/>
  <c r="S932" i="15"/>
  <c r="M932" i="15"/>
  <c r="G932" i="15"/>
  <c r="V931" i="15"/>
  <c r="U931" i="15"/>
  <c r="T931" i="15"/>
  <c r="S931" i="15"/>
  <c r="M931" i="15"/>
  <c r="G931" i="15"/>
  <c r="V930" i="15"/>
  <c r="U930" i="15"/>
  <c r="T930" i="15"/>
  <c r="S930" i="15"/>
  <c r="M930" i="15"/>
  <c r="G930" i="15"/>
  <c r="R930" i="15" s="1"/>
  <c r="V929" i="15"/>
  <c r="U929" i="15"/>
  <c r="T929" i="15"/>
  <c r="S929" i="15"/>
  <c r="M929" i="15"/>
  <c r="G929" i="15"/>
  <c r="V928" i="15"/>
  <c r="U928" i="15"/>
  <c r="T928" i="15"/>
  <c r="S928" i="15"/>
  <c r="M928" i="15"/>
  <c r="G928" i="15"/>
  <c r="L928" i="15" s="1"/>
  <c r="V927" i="15"/>
  <c r="U927" i="15"/>
  <c r="T927" i="15"/>
  <c r="S927" i="15"/>
  <c r="M927" i="15"/>
  <c r="G927" i="15"/>
  <c r="R927" i="15" s="1"/>
  <c r="V926" i="15"/>
  <c r="U926" i="15"/>
  <c r="T926" i="15"/>
  <c r="S926" i="15"/>
  <c r="M926" i="15"/>
  <c r="G926" i="15"/>
  <c r="R926" i="15" s="1"/>
  <c r="V925" i="15"/>
  <c r="U925" i="15"/>
  <c r="T925" i="15"/>
  <c r="S925" i="15"/>
  <c r="M925" i="15"/>
  <c r="G925" i="15"/>
  <c r="R925" i="15" s="1"/>
  <c r="V924" i="15"/>
  <c r="U924" i="15"/>
  <c r="T924" i="15"/>
  <c r="S924" i="15"/>
  <c r="M924" i="15"/>
  <c r="G924" i="15"/>
  <c r="R924" i="15" s="1"/>
  <c r="V923" i="15"/>
  <c r="U923" i="15"/>
  <c r="T923" i="15"/>
  <c r="S923" i="15"/>
  <c r="M923" i="15"/>
  <c r="G923" i="15"/>
  <c r="AB922" i="15"/>
  <c r="AA922" i="15"/>
  <c r="Z922" i="15"/>
  <c r="Y922" i="15"/>
  <c r="X922" i="15"/>
  <c r="W922" i="15"/>
  <c r="Q922" i="15"/>
  <c r="P922" i="15"/>
  <c r="O922" i="15"/>
  <c r="N922" i="15"/>
  <c r="K922" i="15"/>
  <c r="J922" i="15"/>
  <c r="I922" i="15"/>
  <c r="H922" i="15"/>
  <c r="F922" i="15"/>
  <c r="E922" i="15"/>
  <c r="D922" i="15"/>
  <c r="C922" i="15"/>
  <c r="G921" i="15"/>
  <c r="M921" i="15"/>
  <c r="G920" i="15"/>
  <c r="M920" i="15"/>
  <c r="G919" i="15"/>
  <c r="L919" i="15" s="1"/>
  <c r="M919" i="15"/>
  <c r="G918" i="15"/>
  <c r="L918" i="15" s="1"/>
  <c r="M918" i="15"/>
  <c r="G917" i="15"/>
  <c r="M917" i="15"/>
  <c r="G916" i="15"/>
  <c r="L916" i="15" s="1"/>
  <c r="M916" i="15"/>
  <c r="G915" i="15"/>
  <c r="M915" i="15"/>
  <c r="G914" i="15"/>
  <c r="L914" i="15" s="1"/>
  <c r="M914" i="15"/>
  <c r="G913" i="15"/>
  <c r="M913" i="15"/>
  <c r="G912" i="15"/>
  <c r="M912" i="15"/>
  <c r="G911" i="15"/>
  <c r="M911" i="15"/>
  <c r="G910" i="15"/>
  <c r="L910" i="15" s="1"/>
  <c r="M910" i="15"/>
  <c r="G909" i="15"/>
  <c r="M909" i="15"/>
  <c r="G908" i="15"/>
  <c r="M908" i="15"/>
  <c r="G907" i="15"/>
  <c r="M907" i="15"/>
  <c r="G906" i="15"/>
  <c r="L906" i="15" s="1"/>
  <c r="M906" i="15"/>
  <c r="G905" i="15"/>
  <c r="M905" i="15"/>
  <c r="G904" i="15"/>
  <c r="M904" i="15"/>
  <c r="G903" i="15"/>
  <c r="L903" i="15" s="1"/>
  <c r="M903" i="15"/>
  <c r="G902" i="15"/>
  <c r="L902" i="15" s="1"/>
  <c r="M902" i="15"/>
  <c r="G901" i="15"/>
  <c r="M901" i="15"/>
  <c r="G900" i="15"/>
  <c r="M900" i="15"/>
  <c r="G899" i="15"/>
  <c r="M899" i="15"/>
  <c r="G898" i="15"/>
  <c r="L898" i="15" s="1"/>
  <c r="M898" i="15"/>
  <c r="G897" i="15"/>
  <c r="M897" i="15"/>
  <c r="G896" i="15"/>
  <c r="M896" i="15"/>
  <c r="G895" i="15"/>
  <c r="M895" i="15"/>
  <c r="G894" i="15"/>
  <c r="L894" i="15" s="1"/>
  <c r="M894" i="15"/>
  <c r="G893" i="15"/>
  <c r="M893" i="15"/>
  <c r="G892" i="15"/>
  <c r="M892" i="15"/>
  <c r="G891" i="15"/>
  <c r="L891" i="15" s="1"/>
  <c r="M891" i="15"/>
  <c r="AB890" i="15"/>
  <c r="AA890" i="15"/>
  <c r="Z890" i="15"/>
  <c r="Y890" i="15"/>
  <c r="X890" i="15"/>
  <c r="W890" i="15"/>
  <c r="Q890" i="15"/>
  <c r="P890" i="15"/>
  <c r="O890" i="15"/>
  <c r="N890" i="15"/>
  <c r="J890" i="15"/>
  <c r="I890" i="15"/>
  <c r="H890" i="15"/>
  <c r="F890" i="15"/>
  <c r="E890" i="15"/>
  <c r="D890" i="15"/>
  <c r="C890" i="15"/>
  <c r="G889" i="15"/>
  <c r="M889" i="15"/>
  <c r="G888" i="15"/>
  <c r="M888" i="15"/>
  <c r="G887" i="15"/>
  <c r="M887" i="15"/>
  <c r="G886" i="15"/>
  <c r="M886" i="15"/>
  <c r="G885" i="15"/>
  <c r="M885" i="15"/>
  <c r="G884" i="15"/>
  <c r="M884" i="15"/>
  <c r="G883" i="15"/>
  <c r="M883" i="15"/>
  <c r="G882" i="15"/>
  <c r="M882" i="15"/>
  <c r="G881" i="15"/>
  <c r="M881" i="15"/>
  <c r="G880" i="15"/>
  <c r="M880" i="15"/>
  <c r="G879" i="15"/>
  <c r="M879" i="15"/>
  <c r="G878" i="15"/>
  <c r="M878" i="15"/>
  <c r="G877" i="15"/>
  <c r="R877" i="15" s="1"/>
  <c r="M877" i="15"/>
  <c r="G876" i="15"/>
  <c r="M876" i="15"/>
  <c r="G875" i="15"/>
  <c r="M875" i="15"/>
  <c r="G874" i="15"/>
  <c r="M874" i="15"/>
  <c r="M873" i="15"/>
  <c r="M872" i="15"/>
  <c r="M871" i="15"/>
  <c r="M870" i="15"/>
  <c r="M869" i="15"/>
  <c r="M868" i="15"/>
  <c r="M867" i="15"/>
  <c r="M866" i="15"/>
  <c r="M865" i="15"/>
  <c r="M864" i="15"/>
  <c r="M863" i="15"/>
  <c r="M862" i="15"/>
  <c r="M861" i="15"/>
  <c r="M860" i="15"/>
  <c r="AB859" i="15"/>
  <c r="AA859" i="15"/>
  <c r="Z859" i="15"/>
  <c r="Y859" i="15"/>
  <c r="W859" i="15"/>
  <c r="Q859" i="15"/>
  <c r="P859" i="15"/>
  <c r="O859" i="15"/>
  <c r="N859" i="15"/>
  <c r="K859" i="15"/>
  <c r="J859" i="15"/>
  <c r="I859" i="15"/>
  <c r="H859" i="15"/>
  <c r="C859" i="15"/>
  <c r="G858" i="15"/>
  <c r="M858" i="15"/>
  <c r="G857" i="15"/>
  <c r="R857" i="15" s="1"/>
  <c r="M857" i="15"/>
  <c r="G856" i="15"/>
  <c r="M856" i="15"/>
  <c r="G855" i="15"/>
  <c r="M855" i="15"/>
  <c r="G854" i="15"/>
  <c r="R854" i="15" s="1"/>
  <c r="M854" i="15"/>
  <c r="G853" i="15"/>
  <c r="R853" i="15" s="1"/>
  <c r="M853" i="15"/>
  <c r="G852" i="15"/>
  <c r="M852" i="15"/>
  <c r="G851" i="15"/>
  <c r="M851" i="15"/>
  <c r="G850" i="15"/>
  <c r="M850" i="15"/>
  <c r="G849" i="15"/>
  <c r="R849" i="15" s="1"/>
  <c r="M849" i="15"/>
  <c r="G848" i="15"/>
  <c r="M848" i="15"/>
  <c r="G847" i="15"/>
  <c r="M847" i="15"/>
  <c r="G846" i="15"/>
  <c r="R846" i="15" s="1"/>
  <c r="M846" i="15"/>
  <c r="G845" i="15"/>
  <c r="R845" i="15" s="1"/>
  <c r="M845" i="15"/>
  <c r="G844" i="15"/>
  <c r="M844" i="15"/>
  <c r="G843" i="15"/>
  <c r="R843" i="15" s="1"/>
  <c r="M843" i="15"/>
  <c r="G842" i="15"/>
  <c r="M842" i="15"/>
  <c r="G841" i="15"/>
  <c r="R841" i="15" s="1"/>
  <c r="M841" i="15"/>
  <c r="G840" i="15"/>
  <c r="M840" i="15"/>
  <c r="G839" i="15"/>
  <c r="M839" i="15"/>
  <c r="G838" i="15"/>
  <c r="R838" i="15" s="1"/>
  <c r="M838" i="15"/>
  <c r="G837" i="15"/>
  <c r="R837" i="15" s="1"/>
  <c r="M837" i="15"/>
  <c r="G836" i="15"/>
  <c r="M836" i="15"/>
  <c r="G835" i="15"/>
  <c r="R835" i="15" s="1"/>
  <c r="M835" i="15"/>
  <c r="G834" i="15"/>
  <c r="M834" i="15"/>
  <c r="G833" i="15"/>
  <c r="R833" i="15" s="1"/>
  <c r="M833" i="15"/>
  <c r="G832" i="15"/>
  <c r="M832" i="15"/>
  <c r="G831" i="15"/>
  <c r="M831" i="15"/>
  <c r="G830" i="15"/>
  <c r="L830" i="15" s="1"/>
  <c r="M830" i="15"/>
  <c r="G829" i="15"/>
  <c r="L829" i="15" s="1"/>
  <c r="M829" i="15"/>
  <c r="G828" i="15"/>
  <c r="M828" i="15"/>
  <c r="AB827" i="15"/>
  <c r="AA827" i="15"/>
  <c r="Z827" i="15"/>
  <c r="Y827" i="15"/>
  <c r="X827" i="15"/>
  <c r="Q827" i="15"/>
  <c r="P827" i="15"/>
  <c r="O827" i="15"/>
  <c r="N827" i="15"/>
  <c r="K827" i="15"/>
  <c r="J827" i="15"/>
  <c r="I827" i="15"/>
  <c r="H827" i="15"/>
  <c r="F827" i="15"/>
  <c r="E827" i="15"/>
  <c r="D827" i="15"/>
  <c r="C827" i="15"/>
  <c r="G826" i="15"/>
  <c r="L826" i="15" s="1"/>
  <c r="M826" i="15"/>
  <c r="G825" i="15"/>
  <c r="M825" i="15"/>
  <c r="G824" i="15"/>
  <c r="M824" i="15"/>
  <c r="G823" i="15"/>
  <c r="L823" i="15" s="1"/>
  <c r="M823" i="15"/>
  <c r="G822" i="15"/>
  <c r="M822" i="15"/>
  <c r="G821" i="15"/>
  <c r="M821" i="15"/>
  <c r="G820" i="15"/>
  <c r="M820" i="15"/>
  <c r="G819" i="15"/>
  <c r="M819" i="15"/>
  <c r="G818" i="15"/>
  <c r="L818" i="15" s="1"/>
  <c r="M818" i="15"/>
  <c r="G817" i="15"/>
  <c r="M817" i="15"/>
  <c r="G816" i="15"/>
  <c r="L816" i="15" s="1"/>
  <c r="M816" i="15"/>
  <c r="G815" i="15"/>
  <c r="M815" i="15"/>
  <c r="G814" i="15"/>
  <c r="M814" i="15"/>
  <c r="G813" i="15"/>
  <c r="M813" i="15"/>
  <c r="G812" i="15"/>
  <c r="L812" i="15" s="1"/>
  <c r="M812" i="15"/>
  <c r="G811" i="15"/>
  <c r="M811" i="15"/>
  <c r="G810" i="15"/>
  <c r="M810" i="15"/>
  <c r="G809" i="15"/>
  <c r="M809" i="15"/>
  <c r="G808" i="15"/>
  <c r="M808" i="15"/>
  <c r="G807" i="15"/>
  <c r="M807" i="15"/>
  <c r="G806" i="15"/>
  <c r="L806" i="15" s="1"/>
  <c r="M806" i="15"/>
  <c r="G805" i="15"/>
  <c r="M805" i="15"/>
  <c r="G804" i="15"/>
  <c r="M804" i="15"/>
  <c r="G803" i="15"/>
  <c r="L803" i="15" s="1"/>
  <c r="M803" i="15"/>
  <c r="M802" i="15"/>
  <c r="G802" i="15"/>
  <c r="M801" i="15"/>
  <c r="G801" i="15"/>
  <c r="L801" i="15" s="1"/>
  <c r="M800" i="15"/>
  <c r="G800" i="15"/>
  <c r="L800" i="15" s="1"/>
  <c r="M799" i="15"/>
  <c r="G799" i="15"/>
  <c r="AB798" i="15"/>
  <c r="AA798" i="15"/>
  <c r="Z798" i="15"/>
  <c r="Y798" i="15"/>
  <c r="X798" i="15"/>
  <c r="W798" i="15"/>
  <c r="Q798" i="15"/>
  <c r="P798" i="15"/>
  <c r="O798" i="15"/>
  <c r="N798" i="15"/>
  <c r="K798" i="15"/>
  <c r="J798" i="15"/>
  <c r="I798" i="15"/>
  <c r="H798" i="15"/>
  <c r="F798" i="15"/>
  <c r="E798" i="15"/>
  <c r="D798" i="15"/>
  <c r="C798" i="15"/>
  <c r="M797" i="15"/>
  <c r="G797" i="15"/>
  <c r="R797" i="15" s="1"/>
  <c r="M796" i="15"/>
  <c r="G796" i="15"/>
  <c r="R796" i="15" s="1"/>
  <c r="M795" i="15"/>
  <c r="G795" i="15"/>
  <c r="M794" i="15"/>
  <c r="G794" i="15"/>
  <c r="R794" i="15" s="1"/>
  <c r="M793" i="15"/>
  <c r="G793" i="15"/>
  <c r="R793" i="15" s="1"/>
  <c r="M792" i="15"/>
  <c r="G792" i="15"/>
  <c r="R792" i="15" s="1"/>
  <c r="M791" i="15"/>
  <c r="G791" i="15"/>
  <c r="R791" i="15" s="1"/>
  <c r="M790" i="15"/>
  <c r="G790" i="15"/>
  <c r="R790" i="15" s="1"/>
  <c r="M789" i="15"/>
  <c r="G789" i="15"/>
  <c r="R789" i="15" s="1"/>
  <c r="M788" i="15"/>
  <c r="G788" i="15"/>
  <c r="L788" i="15" s="1"/>
  <c r="M787" i="15"/>
  <c r="G787" i="15"/>
  <c r="R787" i="15" s="1"/>
  <c r="M786" i="15"/>
  <c r="G786" i="15"/>
  <c r="R786" i="15" s="1"/>
  <c r="M785" i="15"/>
  <c r="G785" i="15"/>
  <c r="R785" i="15" s="1"/>
  <c r="M784" i="15"/>
  <c r="G784" i="15"/>
  <c r="R784" i="15" s="1"/>
  <c r="M783" i="15"/>
  <c r="G783" i="15"/>
  <c r="M782" i="15"/>
  <c r="G782" i="15"/>
  <c r="M781" i="15"/>
  <c r="G781" i="15"/>
  <c r="R781" i="15" s="1"/>
  <c r="M780" i="15"/>
  <c r="G780" i="15"/>
  <c r="R780" i="15" s="1"/>
  <c r="M779" i="15"/>
  <c r="G779" i="15"/>
  <c r="R779" i="15" s="1"/>
  <c r="M778" i="15"/>
  <c r="G778" i="15"/>
  <c r="R778" i="15" s="1"/>
  <c r="M777" i="15"/>
  <c r="G777" i="15"/>
  <c r="R777" i="15" s="1"/>
  <c r="M776" i="15"/>
  <c r="G776" i="15"/>
  <c r="R776" i="15" s="1"/>
  <c r="M775" i="15"/>
  <c r="G775" i="15"/>
  <c r="R775" i="15" s="1"/>
  <c r="M774" i="15"/>
  <c r="G774" i="15"/>
  <c r="R774" i="15" s="1"/>
  <c r="M773" i="15"/>
  <c r="G773" i="15"/>
  <c r="R773" i="15" s="1"/>
  <c r="M772" i="15"/>
  <c r="G772" i="15"/>
  <c r="R772" i="15" s="1"/>
  <c r="M771" i="15"/>
  <c r="G771" i="15"/>
  <c r="R771" i="15" s="1"/>
  <c r="M770" i="15"/>
  <c r="G770" i="15"/>
  <c r="R770" i="15" s="1"/>
  <c r="M769" i="15"/>
  <c r="G769" i="15"/>
  <c r="R769" i="15" s="1"/>
  <c r="M768" i="15"/>
  <c r="G768" i="15"/>
  <c r="R768" i="15" s="1"/>
  <c r="M767" i="15"/>
  <c r="G767" i="15"/>
  <c r="L767" i="15" s="1"/>
  <c r="L798" i="15" s="1"/>
  <c r="T735" i="15"/>
  <c r="O731" i="15"/>
  <c r="O734" i="15" s="1"/>
  <c r="V765" i="15"/>
  <c r="U765" i="15"/>
  <c r="T765" i="15"/>
  <c r="S765" i="15"/>
  <c r="V764" i="15"/>
  <c r="U764" i="15"/>
  <c r="T764" i="15"/>
  <c r="V763" i="15"/>
  <c r="U763" i="15"/>
  <c r="T763" i="15"/>
  <c r="S763" i="15"/>
  <c r="V762" i="15"/>
  <c r="U762" i="15"/>
  <c r="T762" i="15"/>
  <c r="S762" i="15"/>
  <c r="V761" i="15"/>
  <c r="U761" i="15"/>
  <c r="T761" i="15"/>
  <c r="S761" i="15"/>
  <c r="V760" i="15"/>
  <c r="U760" i="15"/>
  <c r="T760" i="15"/>
  <c r="S760" i="15"/>
  <c r="V759" i="15"/>
  <c r="U759" i="15"/>
  <c r="T759" i="15"/>
  <c r="S759" i="15"/>
  <c r="V758" i="15"/>
  <c r="U758" i="15"/>
  <c r="T758" i="15"/>
  <c r="S758" i="15"/>
  <c r="V757" i="15"/>
  <c r="U757" i="15"/>
  <c r="T757" i="15"/>
  <c r="S757" i="15"/>
  <c r="V756" i="15"/>
  <c r="U756" i="15"/>
  <c r="T756" i="15"/>
  <c r="S756" i="15"/>
  <c r="V755" i="15"/>
  <c r="U755" i="15"/>
  <c r="T755" i="15"/>
  <c r="S755" i="15"/>
  <c r="V754" i="15"/>
  <c r="U754" i="15"/>
  <c r="T754" i="15"/>
  <c r="S754" i="15"/>
  <c r="V753" i="15"/>
  <c r="U753" i="15"/>
  <c r="T753" i="15"/>
  <c r="S753" i="15"/>
  <c r="V752" i="15"/>
  <c r="U752" i="15"/>
  <c r="T752" i="15"/>
  <c r="S752" i="15"/>
  <c r="V751" i="15"/>
  <c r="U751" i="15"/>
  <c r="T751" i="15"/>
  <c r="S751" i="15"/>
  <c r="V750" i="15"/>
  <c r="U750" i="15"/>
  <c r="T750" i="15"/>
  <c r="S750" i="15"/>
  <c r="V749" i="15"/>
  <c r="U749" i="15"/>
  <c r="T749" i="15"/>
  <c r="S749" i="15"/>
  <c r="V748" i="15"/>
  <c r="U748" i="15"/>
  <c r="T748" i="15"/>
  <c r="S748" i="15"/>
  <c r="V747" i="15"/>
  <c r="U747" i="15"/>
  <c r="T747" i="15"/>
  <c r="S747" i="15"/>
  <c r="V746" i="15"/>
  <c r="U746" i="15"/>
  <c r="T746" i="15"/>
  <c r="S746" i="15"/>
  <c r="V745" i="15"/>
  <c r="U745" i="15"/>
  <c r="T745" i="15"/>
  <c r="S745" i="15"/>
  <c r="V744" i="15"/>
  <c r="U744" i="15"/>
  <c r="T744" i="15"/>
  <c r="S744" i="15"/>
  <c r="V743" i="15"/>
  <c r="U743" i="15"/>
  <c r="T743" i="15"/>
  <c r="S743" i="15"/>
  <c r="V742" i="15"/>
  <c r="U742" i="15"/>
  <c r="T742" i="15"/>
  <c r="S742" i="15"/>
  <c r="V741" i="15"/>
  <c r="U741" i="15"/>
  <c r="T741" i="15"/>
  <c r="S741" i="15"/>
  <c r="V740" i="15"/>
  <c r="U740" i="15"/>
  <c r="T740" i="15"/>
  <c r="S740" i="15"/>
  <c r="V739" i="15"/>
  <c r="U739" i="15"/>
  <c r="T739" i="15"/>
  <c r="S739" i="15"/>
  <c r="V738" i="15"/>
  <c r="U738" i="15"/>
  <c r="U735" i="15"/>
  <c r="U736" i="15"/>
  <c r="U737" i="15"/>
  <c r="T738" i="15"/>
  <c r="S738" i="15"/>
  <c r="V737" i="15"/>
  <c r="T737" i="15"/>
  <c r="S737" i="15"/>
  <c r="V736" i="15"/>
  <c r="T736" i="15"/>
  <c r="S736" i="15"/>
  <c r="V735" i="15"/>
  <c r="S735" i="15"/>
  <c r="V733" i="15"/>
  <c r="U733" i="15"/>
  <c r="T733" i="15"/>
  <c r="S733" i="15"/>
  <c r="V732" i="15"/>
  <c r="U732" i="15"/>
  <c r="T732" i="15"/>
  <c r="S732" i="15"/>
  <c r="V731" i="15"/>
  <c r="U731" i="15"/>
  <c r="T731" i="15"/>
  <c r="S731" i="15"/>
  <c r="V730" i="15"/>
  <c r="U730" i="15"/>
  <c r="T730" i="15"/>
  <c r="S730" i="15"/>
  <c r="V729" i="15"/>
  <c r="U729" i="15"/>
  <c r="T729" i="15"/>
  <c r="S729" i="15"/>
  <c r="V728" i="15"/>
  <c r="U728" i="15"/>
  <c r="T728" i="15"/>
  <c r="S728" i="15"/>
  <c r="V727" i="15"/>
  <c r="U727" i="15"/>
  <c r="T727" i="15"/>
  <c r="S727" i="15"/>
  <c r="V726" i="15"/>
  <c r="U726" i="15"/>
  <c r="T726" i="15"/>
  <c r="S726" i="15"/>
  <c r="V725" i="15"/>
  <c r="U725" i="15"/>
  <c r="T725" i="15"/>
  <c r="S725" i="15"/>
  <c r="V724" i="15"/>
  <c r="U724" i="15"/>
  <c r="T724" i="15"/>
  <c r="S724" i="15"/>
  <c r="V723" i="15"/>
  <c r="U723" i="15"/>
  <c r="T723" i="15"/>
  <c r="S723" i="15"/>
  <c r="V722" i="15"/>
  <c r="U722" i="15"/>
  <c r="T722" i="15"/>
  <c r="S722" i="15"/>
  <c r="V721" i="15"/>
  <c r="U721" i="15"/>
  <c r="T721" i="15"/>
  <c r="S721" i="15"/>
  <c r="V720" i="15"/>
  <c r="U720" i="15"/>
  <c r="T720" i="15"/>
  <c r="S720" i="15"/>
  <c r="V719" i="15"/>
  <c r="U719" i="15"/>
  <c r="T719" i="15"/>
  <c r="S719" i="15"/>
  <c r="V718" i="15"/>
  <c r="U718" i="15"/>
  <c r="T718" i="15"/>
  <c r="S718" i="15"/>
  <c r="V717" i="15"/>
  <c r="U717" i="15"/>
  <c r="T717" i="15"/>
  <c r="S717" i="15"/>
  <c r="V716" i="15"/>
  <c r="U716" i="15"/>
  <c r="T716" i="15"/>
  <c r="S716" i="15"/>
  <c r="V715" i="15"/>
  <c r="U715" i="15"/>
  <c r="T715" i="15"/>
  <c r="S715" i="15"/>
  <c r="V714" i="15"/>
  <c r="U714" i="15"/>
  <c r="T714" i="15"/>
  <c r="S714" i="15"/>
  <c r="V713" i="15"/>
  <c r="U713" i="15"/>
  <c r="T713" i="15"/>
  <c r="S713" i="15"/>
  <c r="V712" i="15"/>
  <c r="U712" i="15"/>
  <c r="T712" i="15"/>
  <c r="S712" i="15"/>
  <c r="V711" i="15"/>
  <c r="U711" i="15"/>
  <c r="T711" i="15"/>
  <c r="S711" i="15"/>
  <c r="V710" i="15"/>
  <c r="U710" i="15"/>
  <c r="T710" i="15"/>
  <c r="S710" i="15"/>
  <c r="V709" i="15"/>
  <c r="U709" i="15"/>
  <c r="T709" i="15"/>
  <c r="S709" i="15"/>
  <c r="V708" i="15"/>
  <c r="U708" i="15"/>
  <c r="T708" i="15"/>
  <c r="S708" i="15"/>
  <c r="V707" i="15"/>
  <c r="U707" i="15"/>
  <c r="T707" i="15"/>
  <c r="S707" i="15"/>
  <c r="V706" i="15"/>
  <c r="U706" i="15"/>
  <c r="T706" i="15"/>
  <c r="S706" i="15"/>
  <c r="V705" i="15"/>
  <c r="U705" i="15"/>
  <c r="T705" i="15"/>
  <c r="S705" i="15"/>
  <c r="V704" i="15"/>
  <c r="U704" i="15"/>
  <c r="T704" i="15"/>
  <c r="S704" i="15"/>
  <c r="AG702" i="15"/>
  <c r="AB733" i="15"/>
  <c r="AB732" i="15"/>
  <c r="AB731" i="15"/>
  <c r="AB730" i="15"/>
  <c r="AB729" i="15"/>
  <c r="AB728" i="15"/>
  <c r="AB727" i="15"/>
  <c r="AB726" i="15"/>
  <c r="AB725" i="15"/>
  <c r="AB724" i="15"/>
  <c r="AB723" i="15"/>
  <c r="AB722" i="15"/>
  <c r="AB721" i="15"/>
  <c r="AB720" i="15"/>
  <c r="AB719" i="15"/>
  <c r="AB718" i="15"/>
  <c r="AB717" i="15"/>
  <c r="AB716" i="15"/>
  <c r="AB715" i="15"/>
  <c r="AB714" i="15"/>
  <c r="AB713" i="15"/>
  <c r="AB712" i="15"/>
  <c r="AB711" i="15"/>
  <c r="AB710" i="15"/>
  <c r="AB709" i="15"/>
  <c r="AB708" i="15"/>
  <c r="AB707" i="15"/>
  <c r="AB706" i="15"/>
  <c r="AB705" i="15"/>
  <c r="AB704" i="15"/>
  <c r="S702" i="15"/>
  <c r="T702" i="15"/>
  <c r="U702" i="15"/>
  <c r="V702" i="15"/>
  <c r="S701" i="15"/>
  <c r="T701" i="15"/>
  <c r="U701" i="15"/>
  <c r="V701" i="15"/>
  <c r="S700" i="15"/>
  <c r="T700" i="15"/>
  <c r="U700" i="15"/>
  <c r="V700" i="15"/>
  <c r="S699" i="15"/>
  <c r="T699" i="15"/>
  <c r="U699" i="15"/>
  <c r="V699" i="15"/>
  <c r="S698" i="15"/>
  <c r="T698" i="15"/>
  <c r="U698" i="15"/>
  <c r="V698" i="15"/>
  <c r="S697" i="15"/>
  <c r="T697" i="15"/>
  <c r="U697" i="15"/>
  <c r="V697" i="15"/>
  <c r="S696" i="15"/>
  <c r="T696" i="15"/>
  <c r="U696" i="15"/>
  <c r="V696" i="15"/>
  <c r="S695" i="15"/>
  <c r="T695" i="15"/>
  <c r="U695" i="15"/>
  <c r="V695" i="15"/>
  <c r="S694" i="15"/>
  <c r="T694" i="15"/>
  <c r="U694" i="15"/>
  <c r="V694" i="15"/>
  <c r="S693" i="15"/>
  <c r="T693" i="15"/>
  <c r="U693" i="15"/>
  <c r="V693" i="15"/>
  <c r="S692" i="15"/>
  <c r="T692" i="15"/>
  <c r="U692" i="15"/>
  <c r="V692" i="15"/>
  <c r="S691" i="15"/>
  <c r="T691" i="15"/>
  <c r="U691" i="15"/>
  <c r="V691" i="15"/>
  <c r="S690" i="15"/>
  <c r="T690" i="15"/>
  <c r="U690" i="15"/>
  <c r="V690" i="15"/>
  <c r="S689" i="15"/>
  <c r="T689" i="15"/>
  <c r="U689" i="15"/>
  <c r="V689" i="15"/>
  <c r="S688" i="15"/>
  <c r="T688" i="15"/>
  <c r="U688" i="15"/>
  <c r="V688" i="15"/>
  <c r="S687" i="15"/>
  <c r="T687" i="15"/>
  <c r="U687" i="15"/>
  <c r="V687" i="15"/>
  <c r="S686" i="15"/>
  <c r="T686" i="15"/>
  <c r="U686" i="15"/>
  <c r="V686" i="15"/>
  <c r="S685" i="15"/>
  <c r="T685" i="15"/>
  <c r="U685" i="15"/>
  <c r="V685" i="15"/>
  <c r="S684" i="15"/>
  <c r="T684" i="15"/>
  <c r="U684" i="15"/>
  <c r="V684" i="15"/>
  <c r="S683" i="15"/>
  <c r="T683" i="15"/>
  <c r="U683" i="15"/>
  <c r="V683" i="15"/>
  <c r="S682" i="15"/>
  <c r="T682" i="15"/>
  <c r="U682" i="15"/>
  <c r="V682" i="15"/>
  <c r="S681" i="15"/>
  <c r="T681" i="15"/>
  <c r="U681" i="15"/>
  <c r="V681" i="15"/>
  <c r="S680" i="15"/>
  <c r="T680" i="15"/>
  <c r="U680" i="15"/>
  <c r="V680" i="15"/>
  <c r="S679" i="15"/>
  <c r="T679" i="15"/>
  <c r="U679" i="15"/>
  <c r="V679" i="15"/>
  <c r="S678" i="15"/>
  <c r="T678" i="15"/>
  <c r="U678" i="15"/>
  <c r="V678" i="15"/>
  <c r="S677" i="15"/>
  <c r="T677" i="15"/>
  <c r="U677" i="15"/>
  <c r="V677" i="15"/>
  <c r="S676" i="15"/>
  <c r="T676" i="15"/>
  <c r="U676" i="15"/>
  <c r="V676" i="15"/>
  <c r="S675" i="15"/>
  <c r="T675" i="15"/>
  <c r="U675" i="15"/>
  <c r="V675" i="15"/>
  <c r="S674" i="15"/>
  <c r="T674" i="15"/>
  <c r="U674" i="15"/>
  <c r="V674" i="15"/>
  <c r="S673" i="15"/>
  <c r="T673" i="15"/>
  <c r="U673" i="15"/>
  <c r="V673" i="15"/>
  <c r="S672" i="15"/>
  <c r="T672" i="15"/>
  <c r="U672" i="15"/>
  <c r="V672" i="15"/>
  <c r="I671" i="15"/>
  <c r="AB642" i="15"/>
  <c r="AB643" i="15"/>
  <c r="AB644" i="15"/>
  <c r="AB645" i="15"/>
  <c r="AB646" i="15"/>
  <c r="AB647" i="15"/>
  <c r="AB648" i="15"/>
  <c r="AB649" i="15"/>
  <c r="AB650" i="15"/>
  <c r="AB651" i="15"/>
  <c r="AB652" i="15"/>
  <c r="AB653" i="15"/>
  <c r="AB654" i="15"/>
  <c r="AB655" i="15"/>
  <c r="AB656" i="15"/>
  <c r="AB657" i="15"/>
  <c r="AB658" i="15"/>
  <c r="AB659" i="15"/>
  <c r="AB660" i="15"/>
  <c r="AB661" i="15"/>
  <c r="AB662" i="15"/>
  <c r="AB663" i="15"/>
  <c r="AB664" i="15"/>
  <c r="AB665" i="15"/>
  <c r="AB666" i="15"/>
  <c r="AB667" i="15"/>
  <c r="AB668" i="15"/>
  <c r="AB669" i="15"/>
  <c r="AB670" i="15"/>
  <c r="S642" i="15"/>
  <c r="T642" i="15"/>
  <c r="U642" i="15"/>
  <c r="V642" i="15"/>
  <c r="S643" i="15"/>
  <c r="T643" i="15"/>
  <c r="U643" i="15"/>
  <c r="V643" i="15"/>
  <c r="S644" i="15"/>
  <c r="T644" i="15"/>
  <c r="U644" i="15"/>
  <c r="V644" i="15"/>
  <c r="S645" i="15"/>
  <c r="T645" i="15"/>
  <c r="U645" i="15"/>
  <c r="V645" i="15"/>
  <c r="S646" i="15"/>
  <c r="T646" i="15"/>
  <c r="U646" i="15"/>
  <c r="V646" i="15"/>
  <c r="S647" i="15"/>
  <c r="T647" i="15"/>
  <c r="U647" i="15"/>
  <c r="V647" i="15"/>
  <c r="S648" i="15"/>
  <c r="T648" i="15"/>
  <c r="U648" i="15"/>
  <c r="V648" i="15"/>
  <c r="S649" i="15"/>
  <c r="T649" i="15"/>
  <c r="U649" i="15"/>
  <c r="V649" i="15"/>
  <c r="S650" i="15"/>
  <c r="T650" i="15"/>
  <c r="U650" i="15"/>
  <c r="V650" i="15"/>
  <c r="S651" i="15"/>
  <c r="T651" i="15"/>
  <c r="U651" i="15"/>
  <c r="V651" i="15"/>
  <c r="S652" i="15"/>
  <c r="T652" i="15"/>
  <c r="U652" i="15"/>
  <c r="V652" i="15"/>
  <c r="S653" i="15"/>
  <c r="T653" i="15"/>
  <c r="U653" i="15"/>
  <c r="V653" i="15"/>
  <c r="S654" i="15"/>
  <c r="T654" i="15"/>
  <c r="U654" i="15"/>
  <c r="V654" i="15"/>
  <c r="S655" i="15"/>
  <c r="T655" i="15"/>
  <c r="U655" i="15"/>
  <c r="V655" i="15"/>
  <c r="S656" i="15"/>
  <c r="T656" i="15"/>
  <c r="U656" i="15"/>
  <c r="V656" i="15"/>
  <c r="S657" i="15"/>
  <c r="T657" i="15"/>
  <c r="U657" i="15"/>
  <c r="V657" i="15"/>
  <c r="S658" i="15"/>
  <c r="T658" i="15"/>
  <c r="U658" i="15"/>
  <c r="V658" i="15"/>
  <c r="S659" i="15"/>
  <c r="T659" i="15"/>
  <c r="U659" i="15"/>
  <c r="V659" i="15"/>
  <c r="S660" i="15"/>
  <c r="T660" i="15"/>
  <c r="U660" i="15"/>
  <c r="V660" i="15"/>
  <c r="S661" i="15"/>
  <c r="T661" i="15"/>
  <c r="U661" i="15"/>
  <c r="V661" i="15"/>
  <c r="S662" i="15"/>
  <c r="T662" i="15"/>
  <c r="U662" i="15"/>
  <c r="V662" i="15"/>
  <c r="S663" i="15"/>
  <c r="T663" i="15"/>
  <c r="U663" i="15"/>
  <c r="V663" i="15"/>
  <c r="S664" i="15"/>
  <c r="T664" i="15"/>
  <c r="U664" i="15"/>
  <c r="V664" i="15"/>
  <c r="S665" i="15"/>
  <c r="T665" i="15"/>
  <c r="U665" i="15"/>
  <c r="V665" i="15"/>
  <c r="S666" i="15"/>
  <c r="T666" i="15"/>
  <c r="U666" i="15"/>
  <c r="V666" i="15"/>
  <c r="S667" i="15"/>
  <c r="T667" i="15"/>
  <c r="U667" i="15"/>
  <c r="V667" i="15"/>
  <c r="S668" i="15"/>
  <c r="T668" i="15"/>
  <c r="U668" i="15"/>
  <c r="V668" i="15"/>
  <c r="S669" i="15"/>
  <c r="T669" i="15"/>
  <c r="U669" i="15"/>
  <c r="V669" i="15"/>
  <c r="S670" i="15"/>
  <c r="T670" i="15"/>
  <c r="U670" i="15"/>
  <c r="V670" i="15"/>
  <c r="S641" i="15"/>
  <c r="T641" i="15"/>
  <c r="U641" i="15"/>
  <c r="V641" i="15"/>
  <c r="AB641" i="15"/>
  <c r="AB639" i="15"/>
  <c r="AB638" i="15"/>
  <c r="AB637" i="15"/>
  <c r="AB636" i="15"/>
  <c r="AB635" i="15"/>
  <c r="AB634" i="15"/>
  <c r="AB633" i="15"/>
  <c r="AB632" i="15"/>
  <c r="AB631" i="15"/>
  <c r="AB630" i="15"/>
  <c r="AB629" i="15"/>
  <c r="AB628" i="15"/>
  <c r="AB627" i="15"/>
  <c r="AB626" i="15"/>
  <c r="AB625" i="15"/>
  <c r="AB624" i="15"/>
  <c r="AB623" i="15"/>
  <c r="AB622" i="15"/>
  <c r="AB621" i="15"/>
  <c r="AB620" i="15"/>
  <c r="AB619" i="15"/>
  <c r="AB618" i="15"/>
  <c r="AB617" i="15"/>
  <c r="AB616" i="15"/>
  <c r="AB615" i="15"/>
  <c r="AB614" i="15"/>
  <c r="AB613" i="15"/>
  <c r="AB612" i="15"/>
  <c r="AB611" i="15"/>
  <c r="AB610" i="15"/>
  <c r="AB609" i="15"/>
  <c r="S610" i="15"/>
  <c r="T610" i="15"/>
  <c r="U610" i="15"/>
  <c r="V610" i="15"/>
  <c r="S611" i="15"/>
  <c r="T611" i="15"/>
  <c r="U611" i="15"/>
  <c r="V611" i="15"/>
  <c r="S612" i="15"/>
  <c r="T612" i="15"/>
  <c r="U612" i="15"/>
  <c r="V612" i="15"/>
  <c r="S613" i="15"/>
  <c r="T613" i="15"/>
  <c r="U613" i="15"/>
  <c r="V613" i="15"/>
  <c r="S614" i="15"/>
  <c r="T614" i="15"/>
  <c r="U614" i="15"/>
  <c r="V614" i="15"/>
  <c r="S615" i="15"/>
  <c r="T615" i="15"/>
  <c r="U615" i="15"/>
  <c r="V615" i="15"/>
  <c r="S616" i="15"/>
  <c r="T616" i="15"/>
  <c r="U616" i="15"/>
  <c r="V616" i="15"/>
  <c r="S617" i="15"/>
  <c r="T617" i="15"/>
  <c r="U617" i="15"/>
  <c r="V617" i="15"/>
  <c r="S618" i="15"/>
  <c r="T618" i="15"/>
  <c r="U618" i="15"/>
  <c r="V618" i="15"/>
  <c r="S619" i="15"/>
  <c r="T619" i="15"/>
  <c r="U619" i="15"/>
  <c r="V619" i="15"/>
  <c r="S620" i="15"/>
  <c r="T620" i="15"/>
  <c r="U620" i="15"/>
  <c r="V620" i="15"/>
  <c r="S621" i="15"/>
  <c r="T621" i="15"/>
  <c r="U621" i="15"/>
  <c r="V621" i="15"/>
  <c r="S622" i="15"/>
  <c r="T622" i="15"/>
  <c r="U622" i="15"/>
  <c r="V622" i="15"/>
  <c r="S623" i="15"/>
  <c r="T623" i="15"/>
  <c r="U623" i="15"/>
  <c r="V623" i="15"/>
  <c r="S624" i="15"/>
  <c r="T624" i="15"/>
  <c r="U624" i="15"/>
  <c r="V624" i="15"/>
  <c r="S625" i="15"/>
  <c r="T625" i="15"/>
  <c r="U625" i="15"/>
  <c r="V625" i="15"/>
  <c r="S626" i="15"/>
  <c r="T626" i="15"/>
  <c r="U626" i="15"/>
  <c r="V626" i="15"/>
  <c r="S627" i="15"/>
  <c r="T627" i="15"/>
  <c r="U627" i="15"/>
  <c r="V627" i="15"/>
  <c r="S628" i="15"/>
  <c r="T628" i="15"/>
  <c r="U628" i="15"/>
  <c r="V628" i="15"/>
  <c r="S629" i="15"/>
  <c r="T629" i="15"/>
  <c r="U629" i="15"/>
  <c r="V629" i="15"/>
  <c r="S630" i="15"/>
  <c r="T630" i="15"/>
  <c r="U630" i="15"/>
  <c r="V630" i="15"/>
  <c r="S631" i="15"/>
  <c r="T631" i="15"/>
  <c r="U631" i="15"/>
  <c r="V631" i="15"/>
  <c r="S632" i="15"/>
  <c r="T632" i="15"/>
  <c r="U632" i="15"/>
  <c r="V632" i="15"/>
  <c r="S633" i="15"/>
  <c r="T633" i="15"/>
  <c r="U633" i="15"/>
  <c r="V633" i="15"/>
  <c r="S634" i="15"/>
  <c r="T634" i="15"/>
  <c r="U634" i="15"/>
  <c r="V634" i="15"/>
  <c r="S635" i="15"/>
  <c r="T635" i="15"/>
  <c r="U635" i="15"/>
  <c r="V635" i="15"/>
  <c r="S636" i="15"/>
  <c r="T636" i="15"/>
  <c r="U636" i="15"/>
  <c r="V636" i="15"/>
  <c r="S637" i="15"/>
  <c r="T637" i="15"/>
  <c r="U637" i="15"/>
  <c r="V637" i="15"/>
  <c r="S638" i="15"/>
  <c r="T638" i="15"/>
  <c r="U638" i="15"/>
  <c r="V638" i="15"/>
  <c r="S639" i="15"/>
  <c r="T639" i="15"/>
  <c r="U639" i="15"/>
  <c r="V639" i="15"/>
  <c r="S609" i="15"/>
  <c r="T609" i="15"/>
  <c r="U609" i="15"/>
  <c r="V609" i="15"/>
  <c r="AB607" i="15"/>
  <c r="AB606" i="15"/>
  <c r="AB605" i="15"/>
  <c r="AB604" i="15"/>
  <c r="AB603" i="15"/>
  <c r="S607" i="15"/>
  <c r="T607" i="15"/>
  <c r="U607" i="15"/>
  <c r="V607" i="15"/>
  <c r="S606" i="15"/>
  <c r="T606" i="15"/>
  <c r="U606" i="15"/>
  <c r="V606" i="15"/>
  <c r="S605" i="15"/>
  <c r="T605" i="15"/>
  <c r="U605" i="15"/>
  <c r="V605" i="15"/>
  <c r="S604" i="15"/>
  <c r="T604" i="15"/>
  <c r="U604" i="15"/>
  <c r="V604" i="15"/>
  <c r="S603" i="15"/>
  <c r="T603" i="15"/>
  <c r="U603" i="15"/>
  <c r="V603" i="15"/>
  <c r="G605" i="15"/>
  <c r="L605" i="15" s="1"/>
  <c r="AB602" i="15"/>
  <c r="AB601" i="15"/>
  <c r="S602" i="15"/>
  <c r="T602" i="15"/>
  <c r="U602" i="15"/>
  <c r="V602" i="15"/>
  <c r="S601" i="15"/>
  <c r="T601" i="15"/>
  <c r="U601" i="15"/>
  <c r="V601" i="15"/>
  <c r="G589" i="15"/>
  <c r="AB600" i="15"/>
  <c r="S600" i="15"/>
  <c r="T600" i="15"/>
  <c r="U600" i="15"/>
  <c r="V600" i="15"/>
  <c r="AB599" i="15"/>
  <c r="AB598" i="15"/>
  <c r="AB597" i="15"/>
  <c r="AB596" i="15"/>
  <c r="AB595" i="15"/>
  <c r="AB594" i="15"/>
  <c r="AB593" i="15"/>
  <c r="AB592" i="15"/>
  <c r="AB591" i="15"/>
  <c r="AB590" i="15"/>
  <c r="AB589" i="15"/>
  <c r="AB588" i="15"/>
  <c r="AB587" i="15"/>
  <c r="AB586" i="15"/>
  <c r="AB585" i="15"/>
  <c r="AB584" i="15"/>
  <c r="AB583" i="15"/>
  <c r="AB582" i="15"/>
  <c r="AB581" i="15"/>
  <c r="AB580" i="15"/>
  <c r="AB579" i="15"/>
  <c r="AB578" i="15"/>
  <c r="AB577" i="15"/>
  <c r="S599" i="15"/>
  <c r="T599" i="15"/>
  <c r="U599" i="15"/>
  <c r="V599" i="15"/>
  <c r="S598" i="15"/>
  <c r="T598" i="15"/>
  <c r="U598" i="15"/>
  <c r="V598" i="15"/>
  <c r="S597" i="15"/>
  <c r="T597" i="15"/>
  <c r="U597" i="15"/>
  <c r="V597" i="15"/>
  <c r="S596" i="15"/>
  <c r="T596" i="15"/>
  <c r="U596" i="15"/>
  <c r="V596" i="15"/>
  <c r="S595" i="15"/>
  <c r="T595" i="15"/>
  <c r="U595" i="15"/>
  <c r="V595" i="15"/>
  <c r="S594" i="15"/>
  <c r="T594" i="15"/>
  <c r="U594" i="15"/>
  <c r="V594" i="15"/>
  <c r="S593" i="15"/>
  <c r="T593" i="15"/>
  <c r="U593" i="15"/>
  <c r="V593" i="15"/>
  <c r="S592" i="15"/>
  <c r="T592" i="15"/>
  <c r="U592" i="15"/>
  <c r="V592" i="15"/>
  <c r="S591" i="15"/>
  <c r="T591" i="15"/>
  <c r="U591" i="15"/>
  <c r="V591" i="15"/>
  <c r="S590" i="15"/>
  <c r="T590" i="15"/>
  <c r="U590" i="15"/>
  <c r="V590" i="15"/>
  <c r="S589" i="15"/>
  <c r="T589" i="15"/>
  <c r="U589" i="15"/>
  <c r="V589" i="15"/>
  <c r="S588" i="15"/>
  <c r="T588" i="15"/>
  <c r="U588" i="15"/>
  <c r="V588" i="15"/>
  <c r="U587" i="15"/>
  <c r="S587" i="15"/>
  <c r="T587" i="15"/>
  <c r="V587" i="15"/>
  <c r="S586" i="15"/>
  <c r="U586" i="15"/>
  <c r="T586" i="15"/>
  <c r="V586" i="15"/>
  <c r="U585" i="15"/>
  <c r="S585" i="15"/>
  <c r="T585" i="15"/>
  <c r="V585" i="15"/>
  <c r="S584" i="15"/>
  <c r="T584" i="15"/>
  <c r="U584" i="15"/>
  <c r="V584" i="15"/>
  <c r="S583" i="15"/>
  <c r="T583" i="15"/>
  <c r="U583" i="15"/>
  <c r="V583" i="15"/>
  <c r="S582" i="15"/>
  <c r="T582" i="15"/>
  <c r="U582" i="15"/>
  <c r="V582" i="15"/>
  <c r="S581" i="15"/>
  <c r="T581" i="15"/>
  <c r="U581" i="15"/>
  <c r="V581" i="15"/>
  <c r="S580" i="15"/>
  <c r="T580" i="15"/>
  <c r="U580" i="15"/>
  <c r="V580" i="15"/>
  <c r="S579" i="15"/>
  <c r="T579" i="15"/>
  <c r="U579" i="15"/>
  <c r="V579" i="15"/>
  <c r="S578" i="15"/>
  <c r="T578" i="15"/>
  <c r="U578" i="15"/>
  <c r="V578" i="15"/>
  <c r="S577" i="15"/>
  <c r="T577" i="15"/>
  <c r="U577" i="15"/>
  <c r="V577" i="15"/>
  <c r="S548" i="15"/>
  <c r="S549" i="15"/>
  <c r="S550" i="15"/>
  <c r="S551" i="15"/>
  <c r="S552" i="15"/>
  <c r="S553" i="15"/>
  <c r="S554" i="15"/>
  <c r="S555" i="15"/>
  <c r="S556" i="15"/>
  <c r="S557" i="15"/>
  <c r="S558" i="15"/>
  <c r="S559" i="15"/>
  <c r="S560" i="15"/>
  <c r="S561" i="15"/>
  <c r="S562" i="15"/>
  <c r="S563" i="15"/>
  <c r="S564" i="15"/>
  <c r="S565" i="15"/>
  <c r="S566" i="15"/>
  <c r="S567" i="15"/>
  <c r="S568" i="15"/>
  <c r="S569" i="15"/>
  <c r="S570" i="15"/>
  <c r="S571" i="15"/>
  <c r="S572" i="15"/>
  <c r="S573" i="15"/>
  <c r="S574" i="15"/>
  <c r="S575" i="15"/>
  <c r="T548" i="15"/>
  <c r="T549" i="15"/>
  <c r="T550" i="15"/>
  <c r="T551" i="15"/>
  <c r="T552" i="15"/>
  <c r="T553" i="15"/>
  <c r="T554" i="15"/>
  <c r="T555" i="15"/>
  <c r="T556" i="15"/>
  <c r="T557" i="15"/>
  <c r="T558" i="15"/>
  <c r="T559" i="15"/>
  <c r="T560" i="15"/>
  <c r="T561" i="15"/>
  <c r="T562" i="15"/>
  <c r="T563" i="15"/>
  <c r="T564" i="15"/>
  <c r="T565" i="15"/>
  <c r="T566" i="15"/>
  <c r="T567" i="15"/>
  <c r="T568" i="15"/>
  <c r="T569" i="15"/>
  <c r="T570" i="15"/>
  <c r="T571" i="15"/>
  <c r="T572" i="15"/>
  <c r="T573" i="15"/>
  <c r="T574" i="15"/>
  <c r="T575" i="15"/>
  <c r="S547" i="15"/>
  <c r="T547" i="15"/>
  <c r="U547" i="15"/>
  <c r="V547" i="15"/>
  <c r="U548" i="15"/>
  <c r="V548" i="15"/>
  <c r="U549" i="15"/>
  <c r="V549" i="15"/>
  <c r="U550" i="15"/>
  <c r="V550" i="15"/>
  <c r="U551" i="15"/>
  <c r="V551" i="15"/>
  <c r="U552" i="15"/>
  <c r="V552" i="15"/>
  <c r="U553" i="15"/>
  <c r="V553" i="15"/>
  <c r="U554" i="15"/>
  <c r="V554" i="15"/>
  <c r="U555" i="15"/>
  <c r="V555" i="15"/>
  <c r="U556" i="15"/>
  <c r="V556" i="15"/>
  <c r="U557" i="15"/>
  <c r="V557" i="15"/>
  <c r="U558" i="15"/>
  <c r="V558" i="15"/>
  <c r="U559" i="15"/>
  <c r="V559" i="15"/>
  <c r="U560" i="15"/>
  <c r="V560" i="15"/>
  <c r="U561" i="15"/>
  <c r="V561" i="15"/>
  <c r="U562" i="15"/>
  <c r="V562" i="15"/>
  <c r="U563" i="15"/>
  <c r="V563" i="15"/>
  <c r="U564" i="15"/>
  <c r="V564" i="15"/>
  <c r="U565" i="15"/>
  <c r="V565" i="15"/>
  <c r="U566" i="15"/>
  <c r="V566" i="15"/>
  <c r="U567" i="15"/>
  <c r="V567" i="15"/>
  <c r="U568" i="15"/>
  <c r="V568" i="15"/>
  <c r="U569" i="15"/>
  <c r="V569" i="15"/>
  <c r="U570" i="15"/>
  <c r="V570" i="15"/>
  <c r="U571" i="15"/>
  <c r="V571" i="15"/>
  <c r="U572" i="15"/>
  <c r="V572" i="15"/>
  <c r="U573" i="15"/>
  <c r="V573" i="15"/>
  <c r="U574" i="15"/>
  <c r="V574" i="15"/>
  <c r="U575" i="15"/>
  <c r="V575" i="15"/>
  <c r="S546" i="15"/>
  <c r="T546" i="15"/>
  <c r="U546" i="15"/>
  <c r="V546" i="15"/>
  <c r="G337" i="15"/>
  <c r="D766" i="15"/>
  <c r="E766" i="15"/>
  <c r="F766" i="15"/>
  <c r="G735" i="15"/>
  <c r="R735" i="15" s="1"/>
  <c r="G736" i="15"/>
  <c r="R736" i="15" s="1"/>
  <c r="G737" i="15"/>
  <c r="G738" i="15"/>
  <c r="G739" i="15"/>
  <c r="L739" i="15" s="1"/>
  <c r="G740" i="15"/>
  <c r="L740" i="15" s="1"/>
  <c r="G741" i="15"/>
  <c r="L741" i="15" s="1"/>
  <c r="G742" i="15"/>
  <c r="G743" i="15"/>
  <c r="R743" i="15" s="1"/>
  <c r="G744" i="15"/>
  <c r="R744" i="15" s="1"/>
  <c r="G745" i="15"/>
  <c r="R745" i="15" s="1"/>
  <c r="G746" i="15"/>
  <c r="R746" i="15" s="1"/>
  <c r="G747" i="15"/>
  <c r="R747" i="15" s="1"/>
  <c r="G748" i="15"/>
  <c r="G749" i="15"/>
  <c r="R749" i="15" s="1"/>
  <c r="G750" i="15"/>
  <c r="L750" i="15" s="1"/>
  <c r="G751" i="15"/>
  <c r="R751" i="15" s="1"/>
  <c r="G752" i="15"/>
  <c r="G753" i="15"/>
  <c r="L753" i="15" s="1"/>
  <c r="G754" i="15"/>
  <c r="R754" i="15" s="1"/>
  <c r="G755" i="15"/>
  <c r="G756" i="15"/>
  <c r="L756" i="15" s="1"/>
  <c r="G757" i="15"/>
  <c r="L757" i="15" s="1"/>
  <c r="G758" i="15"/>
  <c r="G759" i="15"/>
  <c r="R759" i="15" s="1"/>
  <c r="G760" i="15"/>
  <c r="R760" i="15" s="1"/>
  <c r="G761" i="15"/>
  <c r="R761" i="15" s="1"/>
  <c r="G762" i="15"/>
  <c r="G763" i="15"/>
  <c r="G764" i="15"/>
  <c r="G765" i="15"/>
  <c r="L765" i="15" s="1"/>
  <c r="H766" i="15"/>
  <c r="I766" i="15"/>
  <c r="J766" i="15"/>
  <c r="K766" i="15"/>
  <c r="M735" i="15"/>
  <c r="M736" i="15"/>
  <c r="M737" i="15"/>
  <c r="M738" i="15"/>
  <c r="M739" i="15"/>
  <c r="M740" i="15"/>
  <c r="M741" i="15"/>
  <c r="M742" i="15"/>
  <c r="M743" i="15"/>
  <c r="M744" i="15"/>
  <c r="M745" i="15"/>
  <c r="M746" i="15"/>
  <c r="M747" i="15"/>
  <c r="M748" i="15"/>
  <c r="M749" i="15"/>
  <c r="M750" i="15"/>
  <c r="M751" i="15"/>
  <c r="M752" i="15"/>
  <c r="M753" i="15"/>
  <c r="M754" i="15"/>
  <c r="M755" i="15"/>
  <c r="M756" i="15"/>
  <c r="M757" i="15"/>
  <c r="M758" i="15"/>
  <c r="M759" i="15"/>
  <c r="M760" i="15"/>
  <c r="M761" i="15"/>
  <c r="M762" i="15"/>
  <c r="M763" i="15"/>
  <c r="M764" i="15"/>
  <c r="M765" i="15"/>
  <c r="N766" i="15"/>
  <c r="O766" i="15"/>
  <c r="P766" i="15"/>
  <c r="Q766" i="15"/>
  <c r="R757" i="15"/>
  <c r="W766" i="15"/>
  <c r="X766" i="15"/>
  <c r="Y766" i="15"/>
  <c r="Z766" i="15"/>
  <c r="AA766" i="15"/>
  <c r="AB766" i="15"/>
  <c r="C766" i="15"/>
  <c r="G704" i="15"/>
  <c r="L704" i="15" s="1"/>
  <c r="M704" i="15"/>
  <c r="G705" i="15"/>
  <c r="M705" i="15"/>
  <c r="G706" i="15"/>
  <c r="L706" i="15" s="1"/>
  <c r="M706" i="15"/>
  <c r="G707" i="15"/>
  <c r="L707" i="15" s="1"/>
  <c r="M707" i="15"/>
  <c r="G708" i="15"/>
  <c r="L708" i="15" s="1"/>
  <c r="M708" i="15"/>
  <c r="G709" i="15"/>
  <c r="L709" i="15" s="1"/>
  <c r="M709" i="15"/>
  <c r="G710" i="15"/>
  <c r="L710" i="15" s="1"/>
  <c r="M710" i="15"/>
  <c r="G711" i="15"/>
  <c r="L711" i="15" s="1"/>
  <c r="M711" i="15"/>
  <c r="G712" i="15"/>
  <c r="L712" i="15" s="1"/>
  <c r="M712" i="15"/>
  <c r="G713" i="15"/>
  <c r="L713" i="15" s="1"/>
  <c r="M713" i="15"/>
  <c r="G714" i="15"/>
  <c r="L714" i="15" s="1"/>
  <c r="M714" i="15"/>
  <c r="G715" i="15"/>
  <c r="L715" i="15" s="1"/>
  <c r="M715" i="15"/>
  <c r="G716" i="15"/>
  <c r="L716" i="15" s="1"/>
  <c r="M716" i="15"/>
  <c r="G717" i="15"/>
  <c r="M717" i="15"/>
  <c r="G718" i="15"/>
  <c r="L718" i="15" s="1"/>
  <c r="M718" i="15"/>
  <c r="G719" i="15"/>
  <c r="L719" i="15" s="1"/>
  <c r="M719" i="15"/>
  <c r="G720" i="15"/>
  <c r="L720" i="15" s="1"/>
  <c r="M720" i="15"/>
  <c r="G721" i="15"/>
  <c r="L721" i="15" s="1"/>
  <c r="M721" i="15"/>
  <c r="G722" i="15"/>
  <c r="L722" i="15" s="1"/>
  <c r="M722" i="15"/>
  <c r="G723" i="15"/>
  <c r="L723" i="15" s="1"/>
  <c r="M723" i="15"/>
  <c r="G724" i="15"/>
  <c r="L724" i="15" s="1"/>
  <c r="M724" i="15"/>
  <c r="G725" i="15"/>
  <c r="L725" i="15" s="1"/>
  <c r="M725" i="15"/>
  <c r="G726" i="15"/>
  <c r="L726" i="15" s="1"/>
  <c r="M726" i="15"/>
  <c r="G727" i="15"/>
  <c r="L727" i="15" s="1"/>
  <c r="M727" i="15"/>
  <c r="G728" i="15"/>
  <c r="L728" i="15" s="1"/>
  <c r="M728" i="15"/>
  <c r="G729" i="15"/>
  <c r="L729" i="15" s="1"/>
  <c r="M729" i="15"/>
  <c r="G730" i="15"/>
  <c r="L730" i="15" s="1"/>
  <c r="M730" i="15"/>
  <c r="G731" i="15"/>
  <c r="L731" i="15" s="1"/>
  <c r="M731" i="15"/>
  <c r="G732" i="15"/>
  <c r="L732" i="15" s="1"/>
  <c r="M732" i="15"/>
  <c r="G733" i="15"/>
  <c r="M733" i="15"/>
  <c r="C734" i="15"/>
  <c r="D734" i="15"/>
  <c r="E734" i="15"/>
  <c r="F734" i="15"/>
  <c r="H734" i="15"/>
  <c r="I734" i="15"/>
  <c r="J734" i="15"/>
  <c r="K734" i="15"/>
  <c r="N734" i="15"/>
  <c r="P734" i="15"/>
  <c r="Q734" i="15"/>
  <c r="W734" i="15"/>
  <c r="X734" i="15"/>
  <c r="Y734" i="15"/>
  <c r="Z734" i="15"/>
  <c r="AA734" i="15"/>
  <c r="D703" i="15"/>
  <c r="E703" i="15"/>
  <c r="F703" i="15"/>
  <c r="G672" i="15"/>
  <c r="R672" i="15" s="1"/>
  <c r="G673" i="15"/>
  <c r="R673" i="15" s="1"/>
  <c r="G674" i="15"/>
  <c r="R674" i="15" s="1"/>
  <c r="G675" i="15"/>
  <c r="G676" i="15"/>
  <c r="R676" i="15" s="1"/>
  <c r="G677" i="15"/>
  <c r="L677" i="15" s="1"/>
  <c r="G678" i="15"/>
  <c r="R678" i="15" s="1"/>
  <c r="G679" i="15"/>
  <c r="L679" i="15" s="1"/>
  <c r="G680" i="15"/>
  <c r="R680" i="15" s="1"/>
  <c r="G681" i="15"/>
  <c r="R681" i="15" s="1"/>
  <c r="G682" i="15"/>
  <c r="R682" i="15" s="1"/>
  <c r="G683" i="15"/>
  <c r="L683" i="15" s="1"/>
  <c r="G684" i="15"/>
  <c r="L684" i="15" s="1"/>
  <c r="G685" i="15"/>
  <c r="L685" i="15" s="1"/>
  <c r="G686" i="15"/>
  <c r="R686" i="15" s="1"/>
  <c r="G687" i="15"/>
  <c r="R687" i="15" s="1"/>
  <c r="G688" i="15"/>
  <c r="L688" i="15" s="1"/>
  <c r="G689" i="15"/>
  <c r="R689" i="15" s="1"/>
  <c r="G690" i="15"/>
  <c r="G691" i="15"/>
  <c r="G692" i="15"/>
  <c r="R692" i="15" s="1"/>
  <c r="G693" i="15"/>
  <c r="L693" i="15" s="1"/>
  <c r="G694" i="15"/>
  <c r="G695" i="15"/>
  <c r="G696" i="15"/>
  <c r="R696" i="15" s="1"/>
  <c r="G697" i="15"/>
  <c r="R697" i="15" s="1"/>
  <c r="G698" i="15"/>
  <c r="G699" i="15"/>
  <c r="G700" i="15"/>
  <c r="L700" i="15" s="1"/>
  <c r="G701" i="15"/>
  <c r="L701" i="15" s="1"/>
  <c r="G702" i="15"/>
  <c r="L702" i="15" s="1"/>
  <c r="H703" i="15"/>
  <c r="I703" i="15"/>
  <c r="J703" i="15"/>
  <c r="K703" i="15"/>
  <c r="M672" i="15"/>
  <c r="M673" i="15"/>
  <c r="M674" i="15"/>
  <c r="M675" i="15"/>
  <c r="M676" i="15"/>
  <c r="M677" i="15"/>
  <c r="M678" i="15"/>
  <c r="M679" i="15"/>
  <c r="M680" i="15"/>
  <c r="M681" i="15"/>
  <c r="M682" i="15"/>
  <c r="M683" i="15"/>
  <c r="M684" i="15"/>
  <c r="M685" i="15"/>
  <c r="M686" i="15"/>
  <c r="M687" i="15"/>
  <c r="M688" i="15"/>
  <c r="M689" i="15"/>
  <c r="M690" i="15"/>
  <c r="M691" i="15"/>
  <c r="M692" i="15"/>
  <c r="M693" i="15"/>
  <c r="M694" i="15"/>
  <c r="M695" i="15"/>
  <c r="M696" i="15"/>
  <c r="M697" i="15"/>
  <c r="M698" i="15"/>
  <c r="M699" i="15"/>
  <c r="M700" i="15"/>
  <c r="M701" i="15"/>
  <c r="M702" i="15"/>
  <c r="N703" i="15"/>
  <c r="O703" i="15"/>
  <c r="P703" i="15"/>
  <c r="Q703" i="15"/>
  <c r="X703" i="15"/>
  <c r="Y703" i="15"/>
  <c r="Z703" i="15"/>
  <c r="AA703" i="15"/>
  <c r="AB703" i="15"/>
  <c r="C703" i="15"/>
  <c r="G641" i="15"/>
  <c r="R641" i="15" s="1"/>
  <c r="M641" i="15"/>
  <c r="M642" i="15"/>
  <c r="M643" i="15"/>
  <c r="M644" i="15"/>
  <c r="M645" i="15"/>
  <c r="M646" i="15"/>
  <c r="M647" i="15"/>
  <c r="M648" i="15"/>
  <c r="M649" i="15"/>
  <c r="M650" i="15"/>
  <c r="M651" i="15"/>
  <c r="M652" i="15"/>
  <c r="M653" i="15"/>
  <c r="M654" i="15"/>
  <c r="M655" i="15"/>
  <c r="M656" i="15"/>
  <c r="M657" i="15"/>
  <c r="M658" i="15"/>
  <c r="M659" i="15"/>
  <c r="M660" i="15"/>
  <c r="M661" i="15"/>
  <c r="M662" i="15"/>
  <c r="M663" i="15"/>
  <c r="M664" i="15"/>
  <c r="M665" i="15"/>
  <c r="M666" i="15"/>
  <c r="M667" i="15"/>
  <c r="M668" i="15"/>
  <c r="M669" i="15"/>
  <c r="M670" i="15"/>
  <c r="G642" i="15"/>
  <c r="L642" i="15" s="1"/>
  <c r="G643" i="15"/>
  <c r="L643" i="15" s="1"/>
  <c r="G644" i="15"/>
  <c r="L644" i="15" s="1"/>
  <c r="G645" i="15"/>
  <c r="L645" i="15" s="1"/>
  <c r="G646" i="15"/>
  <c r="L646" i="15" s="1"/>
  <c r="G647" i="15"/>
  <c r="G648" i="15"/>
  <c r="L648" i="15" s="1"/>
  <c r="G649" i="15"/>
  <c r="L649" i="15" s="1"/>
  <c r="G650" i="15"/>
  <c r="G651" i="15"/>
  <c r="L651" i="15" s="1"/>
  <c r="G652" i="15"/>
  <c r="L652" i="15" s="1"/>
  <c r="G653" i="15"/>
  <c r="L653" i="15" s="1"/>
  <c r="G654" i="15"/>
  <c r="L654" i="15" s="1"/>
  <c r="G655" i="15"/>
  <c r="L655" i="15" s="1"/>
  <c r="G656" i="15"/>
  <c r="L656" i="15" s="1"/>
  <c r="G657" i="15"/>
  <c r="L657" i="15" s="1"/>
  <c r="G658" i="15"/>
  <c r="L658" i="15" s="1"/>
  <c r="G659" i="15"/>
  <c r="G660" i="15"/>
  <c r="L660" i="15" s="1"/>
  <c r="G661" i="15"/>
  <c r="L661" i="15" s="1"/>
  <c r="G662" i="15"/>
  <c r="L662" i="15" s="1"/>
  <c r="G663" i="15"/>
  <c r="L663" i="15" s="1"/>
  <c r="G664" i="15"/>
  <c r="L664" i="15" s="1"/>
  <c r="G665" i="15"/>
  <c r="L665" i="15" s="1"/>
  <c r="G666" i="15"/>
  <c r="L666" i="15" s="1"/>
  <c r="G667" i="15"/>
  <c r="L667" i="15" s="1"/>
  <c r="G668" i="15"/>
  <c r="L668" i="15" s="1"/>
  <c r="G669" i="15"/>
  <c r="L669" i="15" s="1"/>
  <c r="G670" i="15"/>
  <c r="L670" i="15" s="1"/>
  <c r="C671" i="15"/>
  <c r="D671" i="15"/>
  <c r="E671" i="15"/>
  <c r="F671" i="15"/>
  <c r="H671" i="15"/>
  <c r="J671" i="15"/>
  <c r="K671" i="15"/>
  <c r="N671" i="15"/>
  <c r="O671" i="15"/>
  <c r="P671" i="15"/>
  <c r="Q671" i="15"/>
  <c r="X671" i="15"/>
  <c r="Y671" i="15"/>
  <c r="Z671" i="15"/>
  <c r="AA671" i="15"/>
  <c r="G609" i="15"/>
  <c r="R609" i="15" s="1"/>
  <c r="M609" i="15"/>
  <c r="G610" i="15"/>
  <c r="R610" i="15" s="1"/>
  <c r="M610" i="15"/>
  <c r="G611" i="15"/>
  <c r="L611" i="15" s="1"/>
  <c r="M611" i="15"/>
  <c r="G612" i="15"/>
  <c r="L612" i="15" s="1"/>
  <c r="M612" i="15"/>
  <c r="G613" i="15"/>
  <c r="L613" i="15" s="1"/>
  <c r="M613" i="15"/>
  <c r="G614" i="15"/>
  <c r="R614" i="15" s="1"/>
  <c r="M614" i="15"/>
  <c r="G615" i="15"/>
  <c r="L615" i="15" s="1"/>
  <c r="M615" i="15"/>
  <c r="G616" i="15"/>
  <c r="R616" i="15" s="1"/>
  <c r="M616" i="15"/>
  <c r="G617" i="15"/>
  <c r="L617" i="15" s="1"/>
  <c r="M617" i="15"/>
  <c r="G618" i="15"/>
  <c r="R618" i="15" s="1"/>
  <c r="M618" i="15"/>
  <c r="G619" i="15"/>
  <c r="L619" i="15" s="1"/>
  <c r="M619" i="15"/>
  <c r="G620" i="15"/>
  <c r="L620" i="15" s="1"/>
  <c r="M620" i="15"/>
  <c r="G621" i="15"/>
  <c r="L621" i="15" s="1"/>
  <c r="M621" i="15"/>
  <c r="G622" i="15"/>
  <c r="R622" i="15" s="1"/>
  <c r="M622" i="15"/>
  <c r="G623" i="15"/>
  <c r="L623" i="15" s="1"/>
  <c r="M623" i="15"/>
  <c r="G624" i="15"/>
  <c r="R624" i="15" s="1"/>
  <c r="M624" i="15"/>
  <c r="G625" i="15"/>
  <c r="L625" i="15" s="1"/>
  <c r="M625" i="15"/>
  <c r="G626" i="15"/>
  <c r="R626" i="15" s="1"/>
  <c r="M626" i="15"/>
  <c r="G627" i="15"/>
  <c r="L627" i="15" s="1"/>
  <c r="M627" i="15"/>
  <c r="G628" i="15"/>
  <c r="L628" i="15" s="1"/>
  <c r="M628" i="15"/>
  <c r="G629" i="15"/>
  <c r="L629" i="15" s="1"/>
  <c r="M629" i="15"/>
  <c r="G630" i="15"/>
  <c r="R630" i="15" s="1"/>
  <c r="M630" i="15"/>
  <c r="G631" i="15"/>
  <c r="L631" i="15" s="1"/>
  <c r="M631" i="15"/>
  <c r="G632" i="15"/>
  <c r="R632" i="15" s="1"/>
  <c r="M632" i="15"/>
  <c r="G633" i="15"/>
  <c r="L633" i="15" s="1"/>
  <c r="M633" i="15"/>
  <c r="G634" i="15"/>
  <c r="R634" i="15" s="1"/>
  <c r="M634" i="15"/>
  <c r="G635" i="15"/>
  <c r="L635" i="15" s="1"/>
  <c r="M635" i="15"/>
  <c r="G636" i="15"/>
  <c r="L636" i="15" s="1"/>
  <c r="M636" i="15"/>
  <c r="G637" i="15"/>
  <c r="L637" i="15" s="1"/>
  <c r="M637" i="15"/>
  <c r="G638" i="15"/>
  <c r="R638" i="15" s="1"/>
  <c r="M638" i="15"/>
  <c r="G639" i="15"/>
  <c r="L639" i="15" s="1"/>
  <c r="M639" i="15"/>
  <c r="C640" i="15"/>
  <c r="D640" i="15"/>
  <c r="E640" i="15"/>
  <c r="F640" i="15"/>
  <c r="H640" i="15"/>
  <c r="I640" i="15"/>
  <c r="J640" i="15"/>
  <c r="K640" i="15"/>
  <c r="N640" i="15"/>
  <c r="O640" i="15"/>
  <c r="P640" i="15"/>
  <c r="Q640" i="15"/>
  <c r="X640" i="15"/>
  <c r="Y640" i="15"/>
  <c r="Z640" i="15"/>
  <c r="AA640" i="15"/>
  <c r="D608" i="15"/>
  <c r="E608" i="15"/>
  <c r="F608" i="15"/>
  <c r="G577" i="15"/>
  <c r="R577" i="15" s="1"/>
  <c r="G578" i="15"/>
  <c r="R578" i="15" s="1"/>
  <c r="G579" i="15"/>
  <c r="G580" i="15"/>
  <c r="R580" i="15" s="1"/>
  <c r="G581" i="15"/>
  <c r="R581" i="15" s="1"/>
  <c r="G582" i="15"/>
  <c r="R582" i="15" s="1"/>
  <c r="G583" i="15"/>
  <c r="G584" i="15"/>
  <c r="G585" i="15"/>
  <c r="G586" i="15"/>
  <c r="R586" i="15" s="1"/>
  <c r="G587" i="15"/>
  <c r="R587" i="15" s="1"/>
  <c r="G588" i="15"/>
  <c r="R588" i="15" s="1"/>
  <c r="G590" i="15"/>
  <c r="L590" i="15" s="1"/>
  <c r="G591" i="15"/>
  <c r="G592" i="15"/>
  <c r="L592" i="15" s="1"/>
  <c r="G593" i="15"/>
  <c r="R593" i="15" s="1"/>
  <c r="G594" i="15"/>
  <c r="G595" i="15"/>
  <c r="L595" i="15" s="1"/>
  <c r="G596" i="15"/>
  <c r="G597" i="15"/>
  <c r="L597" i="15" s="1"/>
  <c r="G598" i="15"/>
  <c r="L598" i="15" s="1"/>
  <c r="G599" i="15"/>
  <c r="G600" i="15"/>
  <c r="G601" i="15"/>
  <c r="L601" i="15" s="1"/>
  <c r="G602" i="15"/>
  <c r="R602" i="15" s="1"/>
  <c r="G603" i="15"/>
  <c r="R603" i="15" s="1"/>
  <c r="G604" i="15"/>
  <c r="G606" i="15"/>
  <c r="L606" i="15" s="1"/>
  <c r="G607" i="15"/>
  <c r="L607" i="15" s="1"/>
  <c r="H608" i="15"/>
  <c r="I608" i="15"/>
  <c r="J608" i="15"/>
  <c r="K608" i="15"/>
  <c r="M577" i="15"/>
  <c r="M578" i="15"/>
  <c r="M579" i="15"/>
  <c r="M580" i="15"/>
  <c r="M581" i="15"/>
  <c r="M582" i="15"/>
  <c r="M583" i="15"/>
  <c r="M584" i="15"/>
  <c r="M585" i="15"/>
  <c r="M586" i="15"/>
  <c r="M587" i="15"/>
  <c r="M588" i="15"/>
  <c r="M589" i="15"/>
  <c r="M590" i="15"/>
  <c r="M591" i="15"/>
  <c r="M592" i="15"/>
  <c r="M593" i="15"/>
  <c r="M594" i="15"/>
  <c r="M595" i="15"/>
  <c r="M596" i="15"/>
  <c r="M597" i="15"/>
  <c r="M598" i="15"/>
  <c r="M599" i="15"/>
  <c r="M600" i="15"/>
  <c r="M601" i="15"/>
  <c r="M602" i="15"/>
  <c r="M603" i="15"/>
  <c r="M604" i="15"/>
  <c r="M605" i="15"/>
  <c r="M606" i="15"/>
  <c r="M607" i="15"/>
  <c r="N608" i="15"/>
  <c r="O608" i="15"/>
  <c r="P608" i="15"/>
  <c r="Q608" i="15"/>
  <c r="X608" i="15"/>
  <c r="Y608" i="15"/>
  <c r="Z608" i="15"/>
  <c r="AA608" i="15"/>
  <c r="C608" i="15"/>
  <c r="G546" i="15"/>
  <c r="M546" i="15"/>
  <c r="G547" i="15"/>
  <c r="M547" i="15"/>
  <c r="G548" i="15"/>
  <c r="M548" i="15"/>
  <c r="G549" i="15"/>
  <c r="R549" i="15" s="1"/>
  <c r="M549" i="15"/>
  <c r="G550" i="15"/>
  <c r="R550" i="15" s="1"/>
  <c r="M550" i="15"/>
  <c r="G551" i="15"/>
  <c r="M551" i="15"/>
  <c r="G552" i="15"/>
  <c r="M552" i="15"/>
  <c r="G553" i="15"/>
  <c r="M553" i="15"/>
  <c r="G554" i="15"/>
  <c r="M554" i="15"/>
  <c r="G555" i="15"/>
  <c r="M555" i="15"/>
  <c r="G556" i="15"/>
  <c r="R556" i="15" s="1"/>
  <c r="M556" i="15"/>
  <c r="G557" i="15"/>
  <c r="R557" i="15" s="1"/>
  <c r="M557" i="15"/>
  <c r="G558" i="15"/>
  <c r="M558" i="15"/>
  <c r="G559" i="15"/>
  <c r="M559" i="15"/>
  <c r="G560" i="15"/>
  <c r="R560" i="15" s="1"/>
  <c r="M560" i="15"/>
  <c r="G561" i="15"/>
  <c r="M561" i="15"/>
  <c r="G562" i="15"/>
  <c r="R562" i="15" s="1"/>
  <c r="M562" i="15"/>
  <c r="G563" i="15"/>
  <c r="M563" i="15"/>
  <c r="G564" i="15"/>
  <c r="M564" i="15"/>
  <c r="G565" i="15"/>
  <c r="R565" i="15" s="1"/>
  <c r="M565" i="15"/>
  <c r="G566" i="15"/>
  <c r="M566" i="15"/>
  <c r="G567" i="15"/>
  <c r="M567" i="15"/>
  <c r="G568" i="15"/>
  <c r="M568" i="15"/>
  <c r="G569" i="15"/>
  <c r="M569" i="15"/>
  <c r="G570" i="15"/>
  <c r="R570" i="15" s="1"/>
  <c r="M570" i="15"/>
  <c r="G571" i="15"/>
  <c r="M571" i="15"/>
  <c r="G572" i="15"/>
  <c r="R572" i="15" s="1"/>
  <c r="M572" i="15"/>
  <c r="G573" i="15"/>
  <c r="R573" i="15" s="1"/>
  <c r="M573" i="15"/>
  <c r="G574" i="15"/>
  <c r="M574" i="15"/>
  <c r="G575" i="15"/>
  <c r="M575" i="15"/>
  <c r="C576" i="15"/>
  <c r="D576" i="15"/>
  <c r="E576" i="15"/>
  <c r="F576" i="15"/>
  <c r="H576" i="15"/>
  <c r="I576" i="15"/>
  <c r="J576" i="15"/>
  <c r="K576" i="15"/>
  <c r="N576" i="15"/>
  <c r="O576" i="15"/>
  <c r="P576" i="15"/>
  <c r="Q576" i="15"/>
  <c r="X576" i="15"/>
  <c r="Y576" i="15"/>
  <c r="Z576" i="15"/>
  <c r="AA576" i="15"/>
  <c r="AB576" i="15"/>
  <c r="D545" i="15"/>
  <c r="E545" i="15"/>
  <c r="F545" i="15"/>
  <c r="G514" i="15"/>
  <c r="R514" i="15" s="1"/>
  <c r="R545" i="15" s="1"/>
  <c r="G515" i="15"/>
  <c r="G516" i="15"/>
  <c r="G517" i="15"/>
  <c r="L517" i="15" s="1"/>
  <c r="G518" i="15"/>
  <c r="G519" i="15"/>
  <c r="G520" i="15"/>
  <c r="L520" i="15" s="1"/>
  <c r="G521" i="15"/>
  <c r="G522" i="15"/>
  <c r="L522" i="15" s="1"/>
  <c r="G523" i="15"/>
  <c r="G524" i="15"/>
  <c r="L524" i="15" s="1"/>
  <c r="G525" i="15"/>
  <c r="L525" i="15" s="1"/>
  <c r="G526" i="15"/>
  <c r="G527" i="15"/>
  <c r="G528" i="15"/>
  <c r="L528" i="15" s="1"/>
  <c r="G529" i="15"/>
  <c r="G530" i="15"/>
  <c r="L530" i="15" s="1"/>
  <c r="G531" i="15"/>
  <c r="G532" i="15"/>
  <c r="G533" i="15"/>
  <c r="G534" i="15"/>
  <c r="R534" i="15" s="1"/>
  <c r="G535" i="15"/>
  <c r="G536" i="15"/>
  <c r="R536" i="15" s="1"/>
  <c r="G537" i="15"/>
  <c r="G538" i="15"/>
  <c r="L538" i="15" s="1"/>
  <c r="G539" i="15"/>
  <c r="G540" i="15"/>
  <c r="G541" i="15"/>
  <c r="L541" i="15" s="1"/>
  <c r="G542" i="15"/>
  <c r="R542" i="15" s="1"/>
  <c r="G543" i="15"/>
  <c r="G544" i="15"/>
  <c r="R544" i="15" s="1"/>
  <c r="H545" i="15"/>
  <c r="I545" i="15"/>
  <c r="J545" i="15"/>
  <c r="K545" i="15"/>
  <c r="M514" i="15"/>
  <c r="M515" i="15"/>
  <c r="M516" i="15"/>
  <c r="M517" i="15"/>
  <c r="M518" i="15"/>
  <c r="M519" i="15"/>
  <c r="M520" i="15"/>
  <c r="M521" i="15"/>
  <c r="M522" i="15"/>
  <c r="M523" i="15"/>
  <c r="M524" i="15"/>
  <c r="M525" i="15"/>
  <c r="M526" i="15"/>
  <c r="M527" i="15"/>
  <c r="M528" i="15"/>
  <c r="M529" i="15"/>
  <c r="M530" i="15"/>
  <c r="M531" i="15"/>
  <c r="M532" i="15"/>
  <c r="M533" i="15"/>
  <c r="M534" i="15"/>
  <c r="M535" i="15"/>
  <c r="M536" i="15"/>
  <c r="M537" i="15"/>
  <c r="M538" i="15"/>
  <c r="M539" i="15"/>
  <c r="M540" i="15"/>
  <c r="M541" i="15"/>
  <c r="M542" i="15"/>
  <c r="M543" i="15"/>
  <c r="M544" i="15"/>
  <c r="N545" i="15"/>
  <c r="O545" i="15"/>
  <c r="P545" i="15"/>
  <c r="Q545" i="15"/>
  <c r="S545" i="15"/>
  <c r="T545" i="15"/>
  <c r="U545" i="15"/>
  <c r="V545" i="15"/>
  <c r="W545" i="15"/>
  <c r="X545" i="15"/>
  <c r="Y545" i="15"/>
  <c r="Z545" i="15"/>
  <c r="AA545" i="15"/>
  <c r="AB545" i="15"/>
  <c r="C545" i="15"/>
  <c r="D513" i="15"/>
  <c r="E513" i="15"/>
  <c r="F513" i="15"/>
  <c r="G483" i="15"/>
  <c r="L483" i="15" s="1"/>
  <c r="L513" i="15" s="1"/>
  <c r="G484" i="15"/>
  <c r="L484" i="15" s="1"/>
  <c r="G485" i="15"/>
  <c r="L485" i="15" s="1"/>
  <c r="G486" i="15"/>
  <c r="G487" i="15"/>
  <c r="L487" i="15" s="1"/>
  <c r="G488" i="15"/>
  <c r="L488" i="15" s="1"/>
  <c r="G489" i="15"/>
  <c r="G490" i="15"/>
  <c r="G491" i="15"/>
  <c r="L491" i="15" s="1"/>
  <c r="G492" i="15"/>
  <c r="L492" i="15" s="1"/>
  <c r="G493" i="15"/>
  <c r="G494" i="15"/>
  <c r="G495" i="15"/>
  <c r="L495" i="15" s="1"/>
  <c r="G496" i="15"/>
  <c r="L496" i="15" s="1"/>
  <c r="G497" i="15"/>
  <c r="G498" i="15"/>
  <c r="G499" i="15"/>
  <c r="L499" i="15" s="1"/>
  <c r="G500" i="15"/>
  <c r="L500" i="15" s="1"/>
  <c r="G501" i="15"/>
  <c r="G502" i="15"/>
  <c r="G503" i="15"/>
  <c r="L503" i="15" s="1"/>
  <c r="G504" i="15"/>
  <c r="R504" i="15" s="1"/>
  <c r="G505" i="15"/>
  <c r="G506" i="15"/>
  <c r="G507" i="15"/>
  <c r="L507" i="15" s="1"/>
  <c r="G508" i="15"/>
  <c r="L508" i="15" s="1"/>
  <c r="G509" i="15"/>
  <c r="G510" i="15"/>
  <c r="G511" i="15"/>
  <c r="L511" i="15" s="1"/>
  <c r="G512" i="15"/>
  <c r="R512" i="15" s="1"/>
  <c r="H513" i="15"/>
  <c r="I513" i="15"/>
  <c r="J513" i="15"/>
  <c r="K513" i="15"/>
  <c r="M483" i="15"/>
  <c r="M484" i="15"/>
  <c r="M485" i="15"/>
  <c r="M486" i="15"/>
  <c r="M487" i="15"/>
  <c r="M488" i="15"/>
  <c r="M489" i="15"/>
  <c r="M490" i="15"/>
  <c r="M491" i="15"/>
  <c r="M492" i="15"/>
  <c r="M493" i="15"/>
  <c r="M494" i="15"/>
  <c r="M495" i="15"/>
  <c r="M496" i="15"/>
  <c r="M497" i="15"/>
  <c r="M498" i="15"/>
  <c r="M499" i="15"/>
  <c r="M500" i="15"/>
  <c r="M501" i="15"/>
  <c r="M502" i="15"/>
  <c r="M503" i="15"/>
  <c r="M504" i="15"/>
  <c r="M505" i="15"/>
  <c r="M506" i="15"/>
  <c r="M507" i="15"/>
  <c r="M508" i="15"/>
  <c r="M509" i="15"/>
  <c r="M510" i="15"/>
  <c r="M511" i="15"/>
  <c r="M512" i="15"/>
  <c r="N513" i="15"/>
  <c r="O513" i="15"/>
  <c r="P513" i="15"/>
  <c r="Q513" i="15"/>
  <c r="S513" i="15"/>
  <c r="T513" i="15"/>
  <c r="U513" i="15"/>
  <c r="V513" i="15"/>
  <c r="W513" i="15"/>
  <c r="X513" i="15"/>
  <c r="Y513" i="15"/>
  <c r="Z513" i="15"/>
  <c r="AA513" i="15"/>
  <c r="AB513" i="15"/>
  <c r="C513" i="15"/>
  <c r="G452" i="15"/>
  <c r="M452" i="15"/>
  <c r="G453" i="15"/>
  <c r="L453" i="15" s="1"/>
  <c r="L482" i="15" s="1"/>
  <c r="M453" i="15"/>
  <c r="G454" i="15"/>
  <c r="R454" i="15" s="1"/>
  <c r="M454" i="15"/>
  <c r="G455" i="15"/>
  <c r="L455" i="15" s="1"/>
  <c r="M455" i="15"/>
  <c r="G456" i="15"/>
  <c r="R456" i="15" s="1"/>
  <c r="M456" i="15"/>
  <c r="G457" i="15"/>
  <c r="L457" i="15" s="1"/>
  <c r="M457" i="15"/>
  <c r="G458" i="15"/>
  <c r="L458" i="15" s="1"/>
  <c r="M458" i="15"/>
  <c r="G459" i="15"/>
  <c r="L459" i="15" s="1"/>
  <c r="M459" i="15"/>
  <c r="G460" i="15"/>
  <c r="L460" i="15" s="1"/>
  <c r="M460" i="15"/>
  <c r="G461" i="15"/>
  <c r="L461" i="15" s="1"/>
  <c r="M461" i="15"/>
  <c r="G462" i="15"/>
  <c r="L462" i="15" s="1"/>
  <c r="M462" i="15"/>
  <c r="G463" i="15"/>
  <c r="L463" i="15" s="1"/>
  <c r="M463" i="15"/>
  <c r="G464" i="15"/>
  <c r="M464" i="15"/>
  <c r="G465" i="15"/>
  <c r="L465" i="15" s="1"/>
  <c r="M465" i="15"/>
  <c r="G466" i="15"/>
  <c r="M466" i="15"/>
  <c r="G467" i="15"/>
  <c r="L467" i="15" s="1"/>
  <c r="M467" i="15"/>
  <c r="G468" i="15"/>
  <c r="L468" i="15" s="1"/>
  <c r="M468" i="15"/>
  <c r="G469" i="15"/>
  <c r="L469" i="15" s="1"/>
  <c r="M469" i="15"/>
  <c r="G470" i="15"/>
  <c r="L470" i="15" s="1"/>
  <c r="M470" i="15"/>
  <c r="G471" i="15"/>
  <c r="M471" i="15"/>
  <c r="G472" i="15"/>
  <c r="L472" i="15" s="1"/>
  <c r="M472" i="15"/>
  <c r="G473" i="15"/>
  <c r="L473" i="15" s="1"/>
  <c r="M473" i="15"/>
  <c r="G474" i="15"/>
  <c r="L474" i="15" s="1"/>
  <c r="M474" i="15"/>
  <c r="G475" i="15"/>
  <c r="M475" i="15"/>
  <c r="G476" i="15"/>
  <c r="L476" i="15" s="1"/>
  <c r="M476" i="15"/>
  <c r="G477" i="15"/>
  <c r="M477" i="15"/>
  <c r="G478" i="15"/>
  <c r="M478" i="15"/>
  <c r="G479" i="15"/>
  <c r="L479" i="15" s="1"/>
  <c r="M479" i="15"/>
  <c r="G480" i="15"/>
  <c r="L480" i="15" s="1"/>
  <c r="M480" i="15"/>
  <c r="G481" i="15"/>
  <c r="L481" i="15" s="1"/>
  <c r="M481" i="15"/>
  <c r="G451" i="15"/>
  <c r="L451" i="15" s="1"/>
  <c r="M451" i="15"/>
  <c r="AB482" i="15"/>
  <c r="AA482" i="15"/>
  <c r="Z482" i="15"/>
  <c r="Y482" i="15"/>
  <c r="X482" i="15"/>
  <c r="W482" i="15"/>
  <c r="V482" i="15"/>
  <c r="U482" i="15"/>
  <c r="T482" i="15"/>
  <c r="S482" i="15"/>
  <c r="Q482" i="15"/>
  <c r="P482" i="15"/>
  <c r="O482" i="15"/>
  <c r="N482" i="15"/>
  <c r="K482" i="15"/>
  <c r="J482" i="15"/>
  <c r="I482" i="15"/>
  <c r="H482" i="15"/>
  <c r="F482" i="15"/>
  <c r="E482" i="15"/>
  <c r="D482" i="15"/>
  <c r="C482" i="15"/>
  <c r="G422" i="15"/>
  <c r="L422" i="15" s="1"/>
  <c r="M422" i="15"/>
  <c r="G423" i="15"/>
  <c r="L423" i="15" s="1"/>
  <c r="M423" i="15"/>
  <c r="G424" i="15"/>
  <c r="L424" i="15" s="1"/>
  <c r="M424" i="15"/>
  <c r="G425" i="15"/>
  <c r="L425" i="15" s="1"/>
  <c r="M425" i="15"/>
  <c r="G426" i="15"/>
  <c r="M426" i="15"/>
  <c r="G427" i="15"/>
  <c r="L427" i="15" s="1"/>
  <c r="M427" i="15"/>
  <c r="G428" i="15"/>
  <c r="L428" i="15" s="1"/>
  <c r="M428" i="15"/>
  <c r="G429" i="15"/>
  <c r="R429" i="15" s="1"/>
  <c r="M429" i="15"/>
  <c r="G430" i="15"/>
  <c r="L430" i="15" s="1"/>
  <c r="M430" i="15"/>
  <c r="G431" i="15"/>
  <c r="L431" i="15" s="1"/>
  <c r="M431" i="15"/>
  <c r="G432" i="15"/>
  <c r="L432" i="15" s="1"/>
  <c r="M432" i="15"/>
  <c r="G433" i="15"/>
  <c r="M433" i="15"/>
  <c r="G434" i="15"/>
  <c r="M434" i="15"/>
  <c r="G435" i="15"/>
  <c r="L435" i="15" s="1"/>
  <c r="M435" i="15"/>
  <c r="G436" i="15"/>
  <c r="L436" i="15" s="1"/>
  <c r="M436" i="15"/>
  <c r="G437" i="15"/>
  <c r="M437" i="15"/>
  <c r="G438" i="15"/>
  <c r="L438" i="15" s="1"/>
  <c r="M438" i="15"/>
  <c r="G439" i="15"/>
  <c r="M439" i="15"/>
  <c r="G440" i="15"/>
  <c r="L440" i="15" s="1"/>
  <c r="M440" i="15"/>
  <c r="G441" i="15"/>
  <c r="M441" i="15"/>
  <c r="G442" i="15"/>
  <c r="L442" i="15" s="1"/>
  <c r="M442" i="15"/>
  <c r="G443" i="15"/>
  <c r="L443" i="15" s="1"/>
  <c r="M443" i="15"/>
  <c r="G444" i="15"/>
  <c r="L444" i="15" s="1"/>
  <c r="M444" i="15"/>
  <c r="G445" i="15"/>
  <c r="M445" i="15"/>
  <c r="G446" i="15"/>
  <c r="R446" i="15" s="1"/>
  <c r="M446" i="15"/>
  <c r="G447" i="15"/>
  <c r="L447" i="15" s="1"/>
  <c r="M447" i="15"/>
  <c r="G448" i="15"/>
  <c r="L448" i="15" s="1"/>
  <c r="M448" i="15"/>
  <c r="G449" i="15"/>
  <c r="L449" i="15" s="1"/>
  <c r="M449" i="15"/>
  <c r="G421" i="15"/>
  <c r="L421" i="15" s="1"/>
  <c r="L450" i="15" s="1"/>
  <c r="M421" i="15"/>
  <c r="D450" i="15"/>
  <c r="E450" i="15"/>
  <c r="F450" i="15"/>
  <c r="H450" i="15"/>
  <c r="I450" i="15"/>
  <c r="J450" i="15"/>
  <c r="K450" i="15"/>
  <c r="N450" i="15"/>
  <c r="O450" i="15"/>
  <c r="P450" i="15"/>
  <c r="Q450" i="15"/>
  <c r="S450" i="15"/>
  <c r="T450" i="15"/>
  <c r="U450" i="15"/>
  <c r="V450" i="15"/>
  <c r="W450" i="15"/>
  <c r="X450" i="15"/>
  <c r="Y450" i="15"/>
  <c r="Z450" i="15"/>
  <c r="AA450" i="15"/>
  <c r="AB450" i="15"/>
  <c r="C450" i="15"/>
  <c r="D420" i="15"/>
  <c r="E420" i="15"/>
  <c r="F420" i="15"/>
  <c r="G381" i="15"/>
  <c r="G382" i="15"/>
  <c r="G383" i="15"/>
  <c r="L383" i="15" s="1"/>
  <c r="G384" i="15"/>
  <c r="L384" i="15" s="1"/>
  <c r="G385" i="15"/>
  <c r="R385" i="15" s="1"/>
  <c r="G386" i="15"/>
  <c r="G387" i="15"/>
  <c r="G388" i="15"/>
  <c r="G389" i="15"/>
  <c r="G390" i="15"/>
  <c r="G391" i="15"/>
  <c r="G392" i="15"/>
  <c r="L392" i="15" s="1"/>
  <c r="G393" i="15"/>
  <c r="G394" i="15"/>
  <c r="L394" i="15" s="1"/>
  <c r="G395" i="15"/>
  <c r="L395" i="15" s="1"/>
  <c r="G396" i="15"/>
  <c r="L396" i="15" s="1"/>
  <c r="G397" i="15"/>
  <c r="G398" i="15"/>
  <c r="G399" i="15"/>
  <c r="R399" i="15" s="1"/>
  <c r="G400" i="15"/>
  <c r="G401" i="15"/>
  <c r="R401" i="15" s="1"/>
  <c r="G402" i="15"/>
  <c r="G403" i="15"/>
  <c r="G404" i="15"/>
  <c r="L404" i="15" s="1"/>
  <c r="G405" i="15"/>
  <c r="G406" i="15"/>
  <c r="G407" i="15"/>
  <c r="G408" i="15"/>
  <c r="G409" i="15"/>
  <c r="G410" i="15"/>
  <c r="G411" i="15"/>
  <c r="R411" i="15" s="1"/>
  <c r="G412" i="15"/>
  <c r="L412" i="15" s="1"/>
  <c r="G413" i="15"/>
  <c r="G414" i="15"/>
  <c r="L414" i="15" s="1"/>
  <c r="G415" i="15"/>
  <c r="G416" i="15"/>
  <c r="L416" i="15" s="1"/>
  <c r="G417" i="15"/>
  <c r="G418" i="15"/>
  <c r="G419" i="15"/>
  <c r="H420" i="15"/>
  <c r="I420" i="15"/>
  <c r="J420" i="15"/>
  <c r="K420" i="15"/>
  <c r="M381" i="15"/>
  <c r="M382" i="15"/>
  <c r="M383" i="15"/>
  <c r="M384" i="15"/>
  <c r="M385" i="15"/>
  <c r="M386" i="15"/>
  <c r="M387" i="15"/>
  <c r="M388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M402" i="15"/>
  <c r="M403" i="15"/>
  <c r="M404" i="15"/>
  <c r="M405" i="15"/>
  <c r="M406" i="15"/>
  <c r="M407" i="15"/>
  <c r="M408" i="15"/>
  <c r="M409" i="15"/>
  <c r="M410" i="15"/>
  <c r="M411" i="15"/>
  <c r="M412" i="15"/>
  <c r="M413" i="15"/>
  <c r="M414" i="15"/>
  <c r="M415" i="15"/>
  <c r="M416" i="15"/>
  <c r="M417" i="15"/>
  <c r="M418" i="15"/>
  <c r="M419" i="15"/>
  <c r="N420" i="15"/>
  <c r="O420" i="15"/>
  <c r="P420" i="15"/>
  <c r="Q420" i="15"/>
  <c r="S420" i="15"/>
  <c r="T420" i="15"/>
  <c r="U420" i="15"/>
  <c r="V420" i="15"/>
  <c r="W420" i="15"/>
  <c r="X420" i="15"/>
  <c r="Y420" i="15"/>
  <c r="Z420" i="15"/>
  <c r="AA420" i="15"/>
  <c r="AB420" i="15"/>
  <c r="C420" i="15"/>
  <c r="AB380" i="15"/>
  <c r="AA380" i="15"/>
  <c r="Z380" i="15"/>
  <c r="Y380" i="15"/>
  <c r="X380" i="15"/>
  <c r="W380" i="15"/>
  <c r="V380" i="15"/>
  <c r="U380" i="15"/>
  <c r="T380" i="15"/>
  <c r="S380" i="15"/>
  <c r="G349" i="15"/>
  <c r="Q380" i="15"/>
  <c r="P380" i="15"/>
  <c r="O380" i="15"/>
  <c r="N380" i="15"/>
  <c r="M349" i="15"/>
  <c r="M350" i="15"/>
  <c r="M351" i="15"/>
  <c r="M352" i="15"/>
  <c r="M353" i="15"/>
  <c r="M354" i="15"/>
  <c r="M355" i="15"/>
  <c r="M356" i="15"/>
  <c r="M357" i="15"/>
  <c r="M358" i="15"/>
  <c r="M359" i="15"/>
  <c r="M360" i="15"/>
  <c r="M361" i="15"/>
  <c r="M362" i="15"/>
  <c r="M363" i="15"/>
  <c r="M364" i="15"/>
  <c r="M365" i="15"/>
  <c r="M366" i="15"/>
  <c r="M367" i="15"/>
  <c r="M368" i="15"/>
  <c r="M369" i="15"/>
  <c r="M370" i="15"/>
  <c r="M371" i="15"/>
  <c r="M372" i="15"/>
  <c r="M373" i="15"/>
  <c r="M374" i="15"/>
  <c r="M375" i="15"/>
  <c r="M376" i="15"/>
  <c r="M377" i="15"/>
  <c r="M378" i="15"/>
  <c r="M379" i="15"/>
  <c r="K380" i="15"/>
  <c r="J380" i="15"/>
  <c r="I380" i="15"/>
  <c r="H380" i="15"/>
  <c r="G350" i="15"/>
  <c r="R350" i="15" s="1"/>
  <c r="G351" i="15"/>
  <c r="L351" i="15" s="1"/>
  <c r="G352" i="15"/>
  <c r="L352" i="15" s="1"/>
  <c r="G353" i="15"/>
  <c r="L353" i="15" s="1"/>
  <c r="G354" i="15"/>
  <c r="G355" i="15"/>
  <c r="R355" i="15" s="1"/>
  <c r="G356" i="15"/>
  <c r="R356" i="15" s="1"/>
  <c r="G357" i="15"/>
  <c r="R357" i="15" s="1"/>
  <c r="G358" i="15"/>
  <c r="R358" i="15" s="1"/>
  <c r="G359" i="15"/>
  <c r="R359" i="15" s="1"/>
  <c r="G360" i="15"/>
  <c r="L360" i="15" s="1"/>
  <c r="G361" i="15"/>
  <c r="R361" i="15" s="1"/>
  <c r="G362" i="15"/>
  <c r="G363" i="15"/>
  <c r="L363" i="15" s="1"/>
  <c r="G364" i="15"/>
  <c r="L364" i="15" s="1"/>
  <c r="G365" i="15"/>
  <c r="R365" i="15" s="1"/>
  <c r="G366" i="15"/>
  <c r="R366" i="15" s="1"/>
  <c r="G367" i="15"/>
  <c r="L367" i="15" s="1"/>
  <c r="G368" i="15"/>
  <c r="L368" i="15" s="1"/>
  <c r="G369" i="15"/>
  <c r="L369" i="15" s="1"/>
  <c r="G370" i="15"/>
  <c r="G371" i="15"/>
  <c r="L371" i="15" s="1"/>
  <c r="G372" i="15"/>
  <c r="R372" i="15" s="1"/>
  <c r="G373" i="15"/>
  <c r="L373" i="15" s="1"/>
  <c r="G374" i="15"/>
  <c r="G375" i="15"/>
  <c r="G376" i="15"/>
  <c r="L376" i="15" s="1"/>
  <c r="G377" i="15"/>
  <c r="R377" i="15" s="1"/>
  <c r="G378" i="15"/>
  <c r="R378" i="15" s="1"/>
  <c r="G379" i="15"/>
  <c r="F380" i="15"/>
  <c r="E380" i="15"/>
  <c r="D380" i="15"/>
  <c r="C380" i="15"/>
  <c r="AB318" i="15"/>
  <c r="AB319" i="15"/>
  <c r="AB320" i="15"/>
  <c r="AB321" i="15"/>
  <c r="AB322" i="15"/>
  <c r="AB323" i="15"/>
  <c r="AB324" i="15"/>
  <c r="AB325" i="15"/>
  <c r="AB326" i="15"/>
  <c r="AB327" i="15"/>
  <c r="AB328" i="15"/>
  <c r="AB329" i="15"/>
  <c r="AB330" i="15"/>
  <c r="AB331" i="15"/>
  <c r="AB332" i="15"/>
  <c r="AB333" i="15"/>
  <c r="AB334" i="15"/>
  <c r="AB335" i="15"/>
  <c r="AB336" i="15"/>
  <c r="AB337" i="15"/>
  <c r="AB338" i="15"/>
  <c r="AB339" i="15"/>
  <c r="AB340" i="15"/>
  <c r="AB341" i="15"/>
  <c r="AB342" i="15"/>
  <c r="AB343" i="15"/>
  <c r="AB344" i="15"/>
  <c r="AB345" i="15"/>
  <c r="AB346" i="15"/>
  <c r="AB347" i="15"/>
  <c r="AA348" i="15"/>
  <c r="Z348" i="15"/>
  <c r="Y348" i="15"/>
  <c r="X348" i="15"/>
  <c r="U318" i="15"/>
  <c r="T318" i="15"/>
  <c r="S318" i="15"/>
  <c r="V318" i="15"/>
  <c r="U319" i="15"/>
  <c r="T319" i="15"/>
  <c r="S319" i="15"/>
  <c r="V319" i="15"/>
  <c r="U320" i="15"/>
  <c r="T320" i="15"/>
  <c r="S320" i="15"/>
  <c r="V320" i="15"/>
  <c r="U321" i="15"/>
  <c r="T321" i="15"/>
  <c r="S321" i="15"/>
  <c r="V321" i="15"/>
  <c r="U322" i="15"/>
  <c r="T322" i="15"/>
  <c r="S322" i="15"/>
  <c r="V322" i="15"/>
  <c r="U323" i="15"/>
  <c r="T323" i="15"/>
  <c r="S323" i="15"/>
  <c r="V323" i="15"/>
  <c r="U324" i="15"/>
  <c r="T324" i="15"/>
  <c r="S324" i="15"/>
  <c r="V324" i="15"/>
  <c r="U325" i="15"/>
  <c r="T325" i="15"/>
  <c r="S325" i="15"/>
  <c r="V325" i="15"/>
  <c r="U326" i="15"/>
  <c r="T326" i="15"/>
  <c r="S326" i="15"/>
  <c r="V326" i="15"/>
  <c r="U327" i="15"/>
  <c r="T327" i="15"/>
  <c r="S327" i="15"/>
  <c r="V327" i="15"/>
  <c r="U328" i="15"/>
  <c r="T328" i="15"/>
  <c r="S328" i="15"/>
  <c r="V328" i="15"/>
  <c r="U329" i="15"/>
  <c r="T329" i="15"/>
  <c r="S329" i="15"/>
  <c r="V329" i="15"/>
  <c r="U330" i="15"/>
  <c r="S330" i="15"/>
  <c r="T330" i="15"/>
  <c r="V330" i="15"/>
  <c r="U331" i="15"/>
  <c r="T331" i="15"/>
  <c r="S331" i="15"/>
  <c r="V331" i="15"/>
  <c r="U332" i="15"/>
  <c r="S332" i="15"/>
  <c r="T332" i="15"/>
  <c r="V332" i="15"/>
  <c r="S347" i="15"/>
  <c r="U347" i="15"/>
  <c r="V347" i="15"/>
  <c r="U333" i="15"/>
  <c r="S333" i="15"/>
  <c r="T333" i="15"/>
  <c r="V333" i="15"/>
  <c r="S334" i="15"/>
  <c r="T334" i="15"/>
  <c r="U334" i="15"/>
  <c r="V334" i="15"/>
  <c r="S335" i="15"/>
  <c r="T335" i="15"/>
  <c r="U335" i="15"/>
  <c r="V335" i="15"/>
  <c r="S336" i="15"/>
  <c r="T336" i="15"/>
  <c r="U336" i="15"/>
  <c r="V336" i="15"/>
  <c r="S337" i="15"/>
  <c r="T337" i="15"/>
  <c r="U337" i="15"/>
  <c r="V337" i="15"/>
  <c r="S338" i="15"/>
  <c r="T338" i="15"/>
  <c r="U338" i="15"/>
  <c r="V338" i="15"/>
  <c r="S339" i="15"/>
  <c r="T339" i="15"/>
  <c r="U339" i="15"/>
  <c r="V339" i="15"/>
  <c r="S340" i="15"/>
  <c r="T340" i="15"/>
  <c r="U340" i="15"/>
  <c r="V340" i="15"/>
  <c r="S341" i="15"/>
  <c r="T341" i="15"/>
  <c r="U341" i="15"/>
  <c r="V341" i="15"/>
  <c r="S342" i="15"/>
  <c r="T342" i="15"/>
  <c r="U342" i="15"/>
  <c r="V342" i="15"/>
  <c r="S343" i="15"/>
  <c r="T343" i="15"/>
  <c r="U343" i="15"/>
  <c r="V343" i="15"/>
  <c r="S344" i="15"/>
  <c r="T344" i="15"/>
  <c r="U344" i="15"/>
  <c r="V344" i="15"/>
  <c r="S345" i="15"/>
  <c r="T345" i="15"/>
  <c r="U345" i="15"/>
  <c r="V345" i="15"/>
  <c r="S346" i="15"/>
  <c r="T346" i="15"/>
  <c r="U346" i="15"/>
  <c r="V346" i="15"/>
  <c r="G318" i="15"/>
  <c r="L318" i="15" s="1"/>
  <c r="G319" i="15"/>
  <c r="L319" i="15" s="1"/>
  <c r="G320" i="15"/>
  <c r="L320" i="15" s="1"/>
  <c r="G321" i="15"/>
  <c r="R321" i="15" s="1"/>
  <c r="G322" i="15"/>
  <c r="L322" i="15" s="1"/>
  <c r="G323" i="15"/>
  <c r="L323" i="15" s="1"/>
  <c r="G324" i="15"/>
  <c r="R324" i="15" s="1"/>
  <c r="G325" i="15"/>
  <c r="L325" i="15" s="1"/>
  <c r="G326" i="15"/>
  <c r="L326" i="15" s="1"/>
  <c r="G327" i="15"/>
  <c r="R327" i="15" s="1"/>
  <c r="G328" i="15"/>
  <c r="R328" i="15" s="1"/>
  <c r="G329" i="15"/>
  <c r="G330" i="15"/>
  <c r="R330" i="15" s="1"/>
  <c r="G331" i="15"/>
  <c r="R331" i="15" s="1"/>
  <c r="G332" i="15"/>
  <c r="R332" i="15" s="1"/>
  <c r="G333" i="15"/>
  <c r="G334" i="15"/>
  <c r="L334" i="15" s="1"/>
  <c r="Q348" i="15"/>
  <c r="P348" i="15"/>
  <c r="O348" i="15"/>
  <c r="N348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47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K348" i="15"/>
  <c r="J348" i="15"/>
  <c r="I348" i="15"/>
  <c r="H348" i="15"/>
  <c r="G347" i="15"/>
  <c r="L347" i="15" s="1"/>
  <c r="G335" i="15"/>
  <c r="G336" i="15"/>
  <c r="G338" i="15"/>
  <c r="G339" i="15"/>
  <c r="L339" i="15" s="1"/>
  <c r="G340" i="15"/>
  <c r="G341" i="15"/>
  <c r="R341" i="15" s="1"/>
  <c r="G342" i="15"/>
  <c r="G343" i="15"/>
  <c r="G344" i="15"/>
  <c r="G345" i="15"/>
  <c r="R345" i="15" s="1"/>
  <c r="G346" i="15"/>
  <c r="L346" i="15" s="1"/>
  <c r="F348" i="15"/>
  <c r="E348" i="15"/>
  <c r="D348" i="15"/>
  <c r="C348" i="15"/>
  <c r="AB316" i="15"/>
  <c r="X316" i="15" s="1"/>
  <c r="AB315" i="15"/>
  <c r="X315" i="15" s="1"/>
  <c r="AB314" i="15"/>
  <c r="X314" i="15" s="1"/>
  <c r="AB313" i="15"/>
  <c r="X313" i="15" s="1"/>
  <c r="AB312" i="15"/>
  <c r="X312" i="15" s="1"/>
  <c r="AB311" i="15"/>
  <c r="X311" i="15" s="1"/>
  <c r="AB310" i="15"/>
  <c r="X310" i="15" s="1"/>
  <c r="AB309" i="15"/>
  <c r="X309" i="15" s="1"/>
  <c r="AB308" i="15"/>
  <c r="X308" i="15" s="1"/>
  <c r="AB307" i="15"/>
  <c r="X307" i="15" s="1"/>
  <c r="AB306" i="15"/>
  <c r="X306" i="15" s="1"/>
  <c r="AB305" i="15"/>
  <c r="X305" i="15" s="1"/>
  <c r="AB304" i="15"/>
  <c r="X304" i="15" s="1"/>
  <c r="AB303" i="15"/>
  <c r="X303" i="15" s="1"/>
  <c r="AB302" i="15"/>
  <c r="X302" i="15" s="1"/>
  <c r="AB301" i="15"/>
  <c r="X301" i="15" s="1"/>
  <c r="AB300" i="15"/>
  <c r="X300" i="15" s="1"/>
  <c r="AB299" i="15"/>
  <c r="X299" i="15" s="1"/>
  <c r="AB298" i="15"/>
  <c r="X298" i="15" s="1"/>
  <c r="AB297" i="15"/>
  <c r="X297" i="15" s="1"/>
  <c r="AB296" i="15"/>
  <c r="X296" i="15" s="1"/>
  <c r="AB295" i="15"/>
  <c r="X295" i="15" s="1"/>
  <c r="AB294" i="15"/>
  <c r="X294" i="15" s="1"/>
  <c r="AB293" i="15"/>
  <c r="X293" i="15" s="1"/>
  <c r="AB292" i="15"/>
  <c r="X292" i="15" s="1"/>
  <c r="AB291" i="15"/>
  <c r="X291" i="15" s="1"/>
  <c r="AB290" i="15"/>
  <c r="X290" i="15" s="1"/>
  <c r="AB289" i="15"/>
  <c r="X289" i="15" s="1"/>
  <c r="AB288" i="15"/>
  <c r="X288" i="15" s="1"/>
  <c r="AB286" i="15"/>
  <c r="X286" i="15" s="1"/>
  <c r="AB287" i="15"/>
  <c r="X287" i="15" s="1"/>
  <c r="AA317" i="15"/>
  <c r="Z317" i="15"/>
  <c r="Y317" i="15"/>
  <c r="S290" i="15"/>
  <c r="T290" i="15"/>
  <c r="U290" i="15"/>
  <c r="V290" i="15"/>
  <c r="S291" i="15"/>
  <c r="T291" i="15"/>
  <c r="U291" i="15"/>
  <c r="V291" i="15"/>
  <c r="S292" i="15"/>
  <c r="T292" i="15"/>
  <c r="U292" i="15"/>
  <c r="V292" i="15"/>
  <c r="S293" i="15"/>
  <c r="T293" i="15"/>
  <c r="U293" i="15"/>
  <c r="V293" i="15"/>
  <c r="S295" i="15"/>
  <c r="T295" i="15"/>
  <c r="U295" i="15"/>
  <c r="V295" i="15"/>
  <c r="S294" i="15"/>
  <c r="T294" i="15"/>
  <c r="U294" i="15"/>
  <c r="V294" i="15"/>
  <c r="S296" i="15"/>
  <c r="T296" i="15"/>
  <c r="U296" i="15"/>
  <c r="V296" i="15"/>
  <c r="S297" i="15"/>
  <c r="T297" i="15"/>
  <c r="U297" i="15"/>
  <c r="V297" i="15"/>
  <c r="S298" i="15"/>
  <c r="T298" i="15"/>
  <c r="U298" i="15"/>
  <c r="V298" i="15"/>
  <c r="S299" i="15"/>
  <c r="T299" i="15"/>
  <c r="U299" i="15"/>
  <c r="V299" i="15"/>
  <c r="S300" i="15"/>
  <c r="T300" i="15"/>
  <c r="U300" i="15"/>
  <c r="V300" i="15"/>
  <c r="S301" i="15"/>
  <c r="T301" i="15"/>
  <c r="U301" i="15"/>
  <c r="V301" i="15"/>
  <c r="S302" i="15"/>
  <c r="T302" i="15"/>
  <c r="U302" i="15"/>
  <c r="V302" i="15"/>
  <c r="S303" i="15"/>
  <c r="T303" i="15"/>
  <c r="U303" i="15"/>
  <c r="V303" i="15"/>
  <c r="S304" i="15"/>
  <c r="T304" i="15"/>
  <c r="U304" i="15"/>
  <c r="V304" i="15"/>
  <c r="S305" i="15"/>
  <c r="T305" i="15"/>
  <c r="U305" i="15"/>
  <c r="V305" i="15"/>
  <c r="S306" i="15"/>
  <c r="T306" i="15"/>
  <c r="U306" i="15"/>
  <c r="V306" i="15"/>
  <c r="S307" i="15"/>
  <c r="T307" i="15"/>
  <c r="U307" i="15"/>
  <c r="V307" i="15"/>
  <c r="S308" i="15"/>
  <c r="T308" i="15"/>
  <c r="U308" i="15"/>
  <c r="V308" i="15"/>
  <c r="S309" i="15"/>
  <c r="T309" i="15"/>
  <c r="U309" i="15"/>
  <c r="V309" i="15"/>
  <c r="S310" i="15"/>
  <c r="T310" i="15"/>
  <c r="U310" i="15"/>
  <c r="V310" i="15"/>
  <c r="S311" i="15"/>
  <c r="T311" i="15"/>
  <c r="U311" i="15"/>
  <c r="V311" i="15"/>
  <c r="S312" i="15"/>
  <c r="T312" i="15"/>
  <c r="U312" i="15"/>
  <c r="V312" i="15"/>
  <c r="S313" i="15"/>
  <c r="T313" i="15"/>
  <c r="U313" i="15"/>
  <c r="V313" i="15"/>
  <c r="S286" i="15"/>
  <c r="T286" i="15"/>
  <c r="U286" i="15"/>
  <c r="U287" i="15"/>
  <c r="U288" i="15"/>
  <c r="U289" i="15"/>
  <c r="U314" i="15"/>
  <c r="U315" i="15"/>
  <c r="U316" i="15"/>
  <c r="V286" i="15"/>
  <c r="S287" i="15"/>
  <c r="T287" i="15"/>
  <c r="V287" i="15"/>
  <c r="S288" i="15"/>
  <c r="T288" i="15"/>
  <c r="V288" i="15"/>
  <c r="S289" i="15"/>
  <c r="T289" i="15"/>
  <c r="V289" i="15"/>
  <c r="S314" i="15"/>
  <c r="T314" i="15"/>
  <c r="V314" i="15"/>
  <c r="S315" i="15"/>
  <c r="T315" i="15"/>
  <c r="V315" i="15"/>
  <c r="S316" i="15"/>
  <c r="T316" i="15"/>
  <c r="V316" i="15"/>
  <c r="G290" i="15"/>
  <c r="L290" i="15" s="1"/>
  <c r="G291" i="15"/>
  <c r="R291" i="15" s="1"/>
  <c r="G292" i="15"/>
  <c r="G293" i="15"/>
  <c r="G294" i="15"/>
  <c r="G295" i="15"/>
  <c r="G296" i="15"/>
  <c r="G297" i="15"/>
  <c r="L297" i="15" s="1"/>
  <c r="G298" i="15"/>
  <c r="L298" i="15" s="1"/>
  <c r="G299" i="15"/>
  <c r="G300" i="15"/>
  <c r="L300" i="15" s="1"/>
  <c r="G301" i="15"/>
  <c r="G302" i="15"/>
  <c r="G303" i="15"/>
  <c r="G304" i="15"/>
  <c r="G305" i="15"/>
  <c r="G306" i="15"/>
  <c r="L306" i="15" s="1"/>
  <c r="G307" i="15"/>
  <c r="L307" i="15" s="1"/>
  <c r="G308" i="15"/>
  <c r="G309" i="15"/>
  <c r="R309" i="15" s="1"/>
  <c r="G310" i="15"/>
  <c r="G311" i="15"/>
  <c r="R311" i="15" s="1"/>
  <c r="G312" i="15"/>
  <c r="G313" i="15"/>
  <c r="L313" i="15" s="1"/>
  <c r="G286" i="15"/>
  <c r="L286" i="15" s="1"/>
  <c r="G287" i="15"/>
  <c r="R287" i="15" s="1"/>
  <c r="G288" i="15"/>
  <c r="G289" i="15"/>
  <c r="L289" i="15" s="1"/>
  <c r="G314" i="15"/>
  <c r="G315" i="15"/>
  <c r="G316" i="15"/>
  <c r="Q317" i="15"/>
  <c r="P317" i="15"/>
  <c r="O317" i="15"/>
  <c r="N317" i="15"/>
  <c r="M290" i="15"/>
  <c r="M291" i="15"/>
  <c r="M292" i="15"/>
  <c r="M293" i="15"/>
  <c r="M295" i="15"/>
  <c r="M294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C285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T266" i="15"/>
  <c r="U266" i="15"/>
  <c r="V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D285" i="15"/>
  <c r="T255" i="15"/>
  <c r="T256" i="15"/>
  <c r="T257" i="15"/>
  <c r="T258" i="15"/>
  <c r="T259" i="15"/>
  <c r="T260" i="15"/>
  <c r="T261" i="15"/>
  <c r="T262" i="15"/>
  <c r="T263" i="15"/>
  <c r="T264" i="15"/>
  <c r="T265" i="15"/>
  <c r="T267" i="15"/>
  <c r="T268" i="15"/>
  <c r="T269" i="15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E285" i="15"/>
  <c r="U255" i="15"/>
  <c r="U256" i="15"/>
  <c r="U257" i="15"/>
  <c r="U258" i="15"/>
  <c r="U259" i="15"/>
  <c r="U260" i="15"/>
  <c r="U261" i="15"/>
  <c r="U262" i="15"/>
  <c r="U263" i="15"/>
  <c r="U264" i="15"/>
  <c r="U265" i="15"/>
  <c r="U267" i="15"/>
  <c r="U268" i="15"/>
  <c r="U269" i="15"/>
  <c r="U270" i="15"/>
  <c r="U271" i="15"/>
  <c r="U272" i="15"/>
  <c r="U273" i="15"/>
  <c r="U274" i="15"/>
  <c r="U275" i="15"/>
  <c r="U276" i="15"/>
  <c r="U277" i="15"/>
  <c r="U278" i="15"/>
  <c r="U279" i="15"/>
  <c r="U280" i="15"/>
  <c r="U281" i="15"/>
  <c r="U282" i="15"/>
  <c r="U283" i="15"/>
  <c r="U284" i="15"/>
  <c r="F285" i="15"/>
  <c r="V255" i="15"/>
  <c r="V256" i="15"/>
  <c r="V257" i="15"/>
  <c r="V258" i="15"/>
  <c r="V259" i="15"/>
  <c r="V260" i="15"/>
  <c r="V261" i="15"/>
  <c r="V262" i="15"/>
  <c r="V263" i="15"/>
  <c r="V264" i="15"/>
  <c r="V265" i="15"/>
  <c r="V267" i="15"/>
  <c r="V268" i="15"/>
  <c r="V269" i="15"/>
  <c r="V270" i="15"/>
  <c r="V271" i="15"/>
  <c r="V272" i="15"/>
  <c r="V273" i="15"/>
  <c r="V274" i="15"/>
  <c r="V275" i="15"/>
  <c r="V276" i="15"/>
  <c r="V277" i="15"/>
  <c r="V278" i="15"/>
  <c r="V279" i="15"/>
  <c r="V280" i="15"/>
  <c r="V281" i="15"/>
  <c r="V282" i="15"/>
  <c r="V283" i="15"/>
  <c r="V284" i="15"/>
  <c r="G255" i="15"/>
  <c r="G256" i="15"/>
  <c r="G257" i="15"/>
  <c r="L257" i="15" s="1"/>
  <c r="G258" i="15"/>
  <c r="L258" i="15" s="1"/>
  <c r="G259" i="15"/>
  <c r="R259" i="15" s="1"/>
  <c r="G260" i="15"/>
  <c r="G261" i="15"/>
  <c r="L261" i="15" s="1"/>
  <c r="G262" i="15"/>
  <c r="G263" i="15"/>
  <c r="G264" i="15"/>
  <c r="L264" i="15" s="1"/>
  <c r="G265" i="15"/>
  <c r="G266" i="15"/>
  <c r="R266" i="15" s="1"/>
  <c r="G267" i="15"/>
  <c r="G268" i="15"/>
  <c r="L268" i="15" s="1"/>
  <c r="G269" i="15"/>
  <c r="L269" i="15" s="1"/>
  <c r="G270" i="15"/>
  <c r="L270" i="15" s="1"/>
  <c r="G271" i="15"/>
  <c r="R271" i="15" s="1"/>
  <c r="G272" i="15"/>
  <c r="R272" i="15" s="1"/>
  <c r="G273" i="15"/>
  <c r="L273" i="15" s="1"/>
  <c r="G274" i="15"/>
  <c r="L274" i="15" s="1"/>
  <c r="G275" i="15"/>
  <c r="G276" i="15"/>
  <c r="G277" i="15"/>
  <c r="L277" i="15" s="1"/>
  <c r="G278" i="15"/>
  <c r="R278" i="15" s="1"/>
  <c r="G279" i="15"/>
  <c r="L279" i="15" s="1"/>
  <c r="G280" i="15"/>
  <c r="G281" i="15"/>
  <c r="R281" i="15" s="1"/>
  <c r="G282" i="15"/>
  <c r="L282" i="15" s="1"/>
  <c r="G283" i="15"/>
  <c r="G284" i="15"/>
  <c r="M287" i="15"/>
  <c r="M288" i="15"/>
  <c r="M289" i="15"/>
  <c r="M314" i="15"/>
  <c r="M315" i="15"/>
  <c r="M316" i="15"/>
  <c r="L309" i="15"/>
  <c r="K317" i="15"/>
  <c r="J317" i="15"/>
  <c r="I317" i="15"/>
  <c r="H317" i="15"/>
  <c r="F317" i="15"/>
  <c r="E317" i="15"/>
  <c r="D317" i="15"/>
  <c r="C317" i="15"/>
  <c r="AB284" i="15"/>
  <c r="X284" i="15" s="1"/>
  <c r="AB283" i="15"/>
  <c r="X283" i="15" s="1"/>
  <c r="AB282" i="15"/>
  <c r="X282" i="15" s="1"/>
  <c r="AB281" i="15"/>
  <c r="X281" i="15" s="1"/>
  <c r="AB280" i="15"/>
  <c r="X280" i="15" s="1"/>
  <c r="AB279" i="15"/>
  <c r="X279" i="15" s="1"/>
  <c r="AB278" i="15"/>
  <c r="X278" i="15" s="1"/>
  <c r="AB277" i="15"/>
  <c r="X277" i="15" s="1"/>
  <c r="AB276" i="15"/>
  <c r="X276" i="15" s="1"/>
  <c r="AB275" i="15"/>
  <c r="X275" i="15" s="1"/>
  <c r="AB274" i="15"/>
  <c r="X274" i="15" s="1"/>
  <c r="AB273" i="15"/>
  <c r="X273" i="15" s="1"/>
  <c r="AB272" i="15"/>
  <c r="X272" i="15" s="1"/>
  <c r="AB255" i="15"/>
  <c r="X255" i="15" s="1"/>
  <c r="AB256" i="15"/>
  <c r="X256" i="15" s="1"/>
  <c r="AB257" i="15"/>
  <c r="X257" i="15" s="1"/>
  <c r="AB258" i="15"/>
  <c r="X258" i="15" s="1"/>
  <c r="AB259" i="15"/>
  <c r="X259" i="15" s="1"/>
  <c r="AB260" i="15"/>
  <c r="X260" i="15" s="1"/>
  <c r="AB261" i="15"/>
  <c r="X261" i="15" s="1"/>
  <c r="AB262" i="15"/>
  <c r="X262" i="15" s="1"/>
  <c r="AB263" i="15"/>
  <c r="X263" i="15" s="1"/>
  <c r="AB264" i="15"/>
  <c r="X264" i="15" s="1"/>
  <c r="AB265" i="15"/>
  <c r="X265" i="15" s="1"/>
  <c r="AB266" i="15"/>
  <c r="X266" i="15" s="1"/>
  <c r="AB267" i="15"/>
  <c r="X267" i="15" s="1"/>
  <c r="AB268" i="15"/>
  <c r="X268" i="15" s="1"/>
  <c r="AB269" i="15"/>
  <c r="X269" i="15" s="1"/>
  <c r="AB270" i="15"/>
  <c r="X270" i="15" s="1"/>
  <c r="AB271" i="15"/>
  <c r="X271" i="15" s="1"/>
  <c r="AA285" i="15"/>
  <c r="Z285" i="15"/>
  <c r="Y285" i="15"/>
  <c r="Q285" i="15"/>
  <c r="P285" i="15"/>
  <c r="O285" i="15"/>
  <c r="N285" i="15"/>
  <c r="S254" i="15"/>
  <c r="T254" i="15"/>
  <c r="U254" i="15"/>
  <c r="V254" i="15"/>
  <c r="S253" i="15"/>
  <c r="T253" i="15"/>
  <c r="U253" i="15"/>
  <c r="V253" i="15"/>
  <c r="S252" i="15"/>
  <c r="T252" i="15"/>
  <c r="U252" i="15"/>
  <c r="V252" i="15"/>
  <c r="S251" i="15"/>
  <c r="T251" i="15"/>
  <c r="U251" i="15"/>
  <c r="V251" i="15"/>
  <c r="S250" i="15"/>
  <c r="T250" i="15"/>
  <c r="U250" i="15"/>
  <c r="V250" i="15"/>
  <c r="S249" i="15"/>
  <c r="T249" i="15"/>
  <c r="U249" i="15"/>
  <c r="V249" i="15"/>
  <c r="S248" i="15"/>
  <c r="T248" i="15"/>
  <c r="U248" i="15"/>
  <c r="V248" i="15"/>
  <c r="S247" i="15"/>
  <c r="T247" i="15"/>
  <c r="U247" i="15"/>
  <c r="V247" i="15"/>
  <c r="S246" i="15"/>
  <c r="T246" i="15"/>
  <c r="U246" i="15"/>
  <c r="V246" i="15"/>
  <c r="S245" i="15"/>
  <c r="T245" i="15"/>
  <c r="U245" i="15"/>
  <c r="V245" i="15"/>
  <c r="S244" i="15"/>
  <c r="T244" i="15"/>
  <c r="U244" i="15"/>
  <c r="V244" i="15"/>
  <c r="S243" i="15"/>
  <c r="T243" i="15"/>
  <c r="U243" i="15"/>
  <c r="V243" i="15"/>
  <c r="S242" i="15"/>
  <c r="T242" i="15"/>
  <c r="U242" i="15"/>
  <c r="V242" i="15"/>
  <c r="S241" i="15"/>
  <c r="T241" i="15"/>
  <c r="U241" i="15"/>
  <c r="V241" i="15"/>
  <c r="S240" i="15"/>
  <c r="T240" i="15"/>
  <c r="U240" i="15"/>
  <c r="V240" i="15"/>
  <c r="S239" i="15"/>
  <c r="T239" i="15"/>
  <c r="U239" i="15"/>
  <c r="V239" i="15"/>
  <c r="S238" i="15"/>
  <c r="T238" i="15"/>
  <c r="U238" i="15"/>
  <c r="V238" i="15"/>
  <c r="S237" i="15"/>
  <c r="T237" i="15"/>
  <c r="U237" i="15"/>
  <c r="V237" i="15"/>
  <c r="S236" i="15"/>
  <c r="T236" i="15"/>
  <c r="U236" i="15"/>
  <c r="V236" i="15"/>
  <c r="S235" i="15"/>
  <c r="T235" i="15"/>
  <c r="U235" i="15"/>
  <c r="V235" i="15"/>
  <c r="S234" i="15"/>
  <c r="T234" i="15"/>
  <c r="U234" i="15"/>
  <c r="V234" i="15"/>
  <c r="S233" i="15"/>
  <c r="T233" i="15"/>
  <c r="U233" i="15"/>
  <c r="V233" i="15"/>
  <c r="S232" i="15"/>
  <c r="T232" i="15"/>
  <c r="U232" i="15"/>
  <c r="V232" i="15"/>
  <c r="S231" i="15"/>
  <c r="T231" i="15"/>
  <c r="U231" i="15"/>
  <c r="V231" i="15"/>
  <c r="S230" i="15"/>
  <c r="T230" i="15"/>
  <c r="U230" i="15"/>
  <c r="V230" i="15"/>
  <c r="S229" i="15"/>
  <c r="T229" i="15"/>
  <c r="U229" i="15"/>
  <c r="V229" i="15"/>
  <c r="S228" i="15"/>
  <c r="T228" i="15"/>
  <c r="U228" i="15"/>
  <c r="V228" i="15"/>
  <c r="S227" i="15"/>
  <c r="T227" i="15"/>
  <c r="U227" i="15"/>
  <c r="V227" i="15"/>
  <c r="S226" i="15"/>
  <c r="T226" i="15"/>
  <c r="U226" i="15"/>
  <c r="V226" i="15"/>
  <c r="S225" i="15"/>
  <c r="T225" i="15"/>
  <c r="U225" i="15"/>
  <c r="V225" i="15"/>
  <c r="S224" i="15"/>
  <c r="T224" i="15"/>
  <c r="U224" i="15"/>
  <c r="V224" i="15"/>
  <c r="S223" i="15"/>
  <c r="T223" i="15"/>
  <c r="U223" i="15"/>
  <c r="V223" i="15"/>
  <c r="S222" i="15"/>
  <c r="T222" i="15"/>
  <c r="U222" i="15"/>
  <c r="V222" i="15"/>
  <c r="S221" i="15"/>
  <c r="T221" i="15"/>
  <c r="U221" i="15"/>
  <c r="V221" i="15"/>
  <c r="S220" i="15"/>
  <c r="T220" i="15"/>
  <c r="U220" i="15"/>
  <c r="V220" i="15"/>
  <c r="S219" i="15"/>
  <c r="T219" i="15"/>
  <c r="U219" i="15"/>
  <c r="V219" i="15"/>
  <c r="S218" i="15"/>
  <c r="T218" i="15"/>
  <c r="U218" i="15"/>
  <c r="V218" i="15"/>
  <c r="S217" i="15"/>
  <c r="T217" i="15"/>
  <c r="U217" i="15"/>
  <c r="V217" i="15"/>
  <c r="S216" i="15"/>
  <c r="T216" i="15"/>
  <c r="U216" i="15"/>
  <c r="V216" i="15"/>
  <c r="S215" i="15"/>
  <c r="T215" i="15"/>
  <c r="U215" i="15"/>
  <c r="V215" i="15"/>
  <c r="S214" i="15"/>
  <c r="T214" i="15"/>
  <c r="U214" i="15"/>
  <c r="V214" i="15"/>
  <c r="S213" i="15"/>
  <c r="T213" i="15"/>
  <c r="U213" i="15"/>
  <c r="V213" i="15"/>
  <c r="S212" i="15"/>
  <c r="T212" i="15"/>
  <c r="U212" i="15"/>
  <c r="V212" i="15"/>
  <c r="S211" i="15"/>
  <c r="T211" i="15"/>
  <c r="U211" i="15"/>
  <c r="V211" i="15"/>
  <c r="S210" i="15"/>
  <c r="T210" i="15"/>
  <c r="U210" i="15"/>
  <c r="V210" i="15"/>
  <c r="S209" i="15"/>
  <c r="T209" i="15"/>
  <c r="U209" i="15"/>
  <c r="V209" i="15"/>
  <c r="S208" i="15"/>
  <c r="T208" i="15"/>
  <c r="U208" i="15"/>
  <c r="V208" i="15"/>
  <c r="S207" i="15"/>
  <c r="T207" i="15"/>
  <c r="U207" i="15"/>
  <c r="V207" i="15"/>
  <c r="S206" i="15"/>
  <c r="T206" i="15"/>
  <c r="U206" i="15"/>
  <c r="V206" i="15"/>
  <c r="S205" i="15"/>
  <c r="T205" i="15"/>
  <c r="U205" i="15"/>
  <c r="V205" i="15"/>
  <c r="S204" i="15"/>
  <c r="T204" i="15"/>
  <c r="U204" i="15"/>
  <c r="V204" i="15"/>
  <c r="S203" i="15"/>
  <c r="T203" i="15"/>
  <c r="U203" i="15"/>
  <c r="V203" i="15"/>
  <c r="S202" i="15"/>
  <c r="T202" i="15"/>
  <c r="U202" i="15"/>
  <c r="V202" i="15"/>
  <c r="S201" i="15"/>
  <c r="T201" i="15"/>
  <c r="U201" i="15"/>
  <c r="V201" i="15"/>
  <c r="S200" i="15"/>
  <c r="T200" i="15"/>
  <c r="U200" i="15"/>
  <c r="V200" i="15"/>
  <c r="S199" i="15"/>
  <c r="T199" i="15"/>
  <c r="U199" i="15"/>
  <c r="V199" i="15"/>
  <c r="S198" i="15"/>
  <c r="T198" i="15"/>
  <c r="U198" i="15"/>
  <c r="V198" i="15"/>
  <c r="S197" i="15"/>
  <c r="T197" i="15"/>
  <c r="U197" i="15"/>
  <c r="V197" i="15"/>
  <c r="S196" i="15"/>
  <c r="T196" i="15"/>
  <c r="U196" i="15"/>
  <c r="V196" i="15"/>
  <c r="S195" i="15"/>
  <c r="T195" i="15"/>
  <c r="U195" i="15"/>
  <c r="V195" i="15"/>
  <c r="S194" i="15"/>
  <c r="T194" i="15"/>
  <c r="U194" i="15"/>
  <c r="V194" i="15"/>
  <c r="S193" i="15"/>
  <c r="T193" i="15"/>
  <c r="U193" i="15"/>
  <c r="V193" i="15"/>
  <c r="S192" i="15"/>
  <c r="T192" i="15"/>
  <c r="U192" i="15"/>
  <c r="V192" i="15"/>
  <c r="S191" i="15"/>
  <c r="T191" i="15"/>
  <c r="U191" i="15"/>
  <c r="V191" i="15"/>
  <c r="S190" i="15"/>
  <c r="T190" i="15"/>
  <c r="U190" i="15"/>
  <c r="V190" i="15"/>
  <c r="S189" i="15"/>
  <c r="T189" i="15"/>
  <c r="U189" i="15"/>
  <c r="V189" i="15"/>
  <c r="S188" i="15"/>
  <c r="T188" i="15"/>
  <c r="U188" i="15"/>
  <c r="V188" i="15"/>
  <c r="S187" i="15"/>
  <c r="T187" i="15"/>
  <c r="U187" i="15"/>
  <c r="V187" i="15"/>
  <c r="S186" i="15"/>
  <c r="T186" i="15"/>
  <c r="U186" i="15"/>
  <c r="V186" i="15"/>
  <c r="S185" i="15"/>
  <c r="T185" i="15"/>
  <c r="U185" i="15"/>
  <c r="V185" i="15"/>
  <c r="S184" i="15"/>
  <c r="T184" i="15"/>
  <c r="U184" i="15"/>
  <c r="V184" i="15"/>
  <c r="S183" i="15"/>
  <c r="T183" i="15"/>
  <c r="U183" i="15"/>
  <c r="V183" i="15"/>
  <c r="S182" i="15"/>
  <c r="T182" i="15"/>
  <c r="U182" i="15"/>
  <c r="V182" i="15"/>
  <c r="S181" i="15"/>
  <c r="T181" i="15"/>
  <c r="U181" i="15"/>
  <c r="V181" i="15"/>
  <c r="S180" i="15"/>
  <c r="T180" i="15"/>
  <c r="U180" i="15"/>
  <c r="V180" i="15"/>
  <c r="S179" i="15"/>
  <c r="T179" i="15"/>
  <c r="U179" i="15"/>
  <c r="V179" i="15"/>
  <c r="S178" i="15"/>
  <c r="T178" i="15"/>
  <c r="U178" i="15"/>
  <c r="V178" i="15"/>
  <c r="S177" i="15"/>
  <c r="T177" i="15"/>
  <c r="U177" i="15"/>
  <c r="V177" i="15"/>
  <c r="S176" i="15"/>
  <c r="T176" i="15"/>
  <c r="U176" i="15"/>
  <c r="V176" i="15"/>
  <c r="S175" i="15"/>
  <c r="T175" i="15"/>
  <c r="U175" i="15"/>
  <c r="V175" i="15"/>
  <c r="S174" i="15"/>
  <c r="T174" i="15"/>
  <c r="U174" i="15"/>
  <c r="V174" i="15"/>
  <c r="S173" i="15"/>
  <c r="T173" i="15"/>
  <c r="U173" i="15"/>
  <c r="V173" i="15"/>
  <c r="S172" i="15"/>
  <c r="T172" i="15"/>
  <c r="U172" i="15"/>
  <c r="V172" i="15"/>
  <c r="S171" i="15"/>
  <c r="T171" i="15"/>
  <c r="U171" i="15"/>
  <c r="V171" i="15"/>
  <c r="S170" i="15"/>
  <c r="T170" i="15"/>
  <c r="U170" i="15"/>
  <c r="V170" i="15"/>
  <c r="S169" i="15"/>
  <c r="T169" i="15"/>
  <c r="U169" i="15"/>
  <c r="V169" i="15"/>
  <c r="S168" i="15"/>
  <c r="T168" i="15"/>
  <c r="U168" i="15"/>
  <c r="V168" i="15"/>
  <c r="S167" i="15"/>
  <c r="T167" i="15"/>
  <c r="U167" i="15"/>
  <c r="V167" i="15"/>
  <c r="S166" i="15"/>
  <c r="T166" i="15"/>
  <c r="U166" i="15"/>
  <c r="V166" i="15"/>
  <c r="S165" i="15"/>
  <c r="T165" i="15"/>
  <c r="U165" i="15"/>
  <c r="V165" i="15"/>
  <c r="S164" i="15"/>
  <c r="T164" i="15"/>
  <c r="U164" i="15"/>
  <c r="V164" i="15"/>
  <c r="S163" i="15"/>
  <c r="T163" i="15"/>
  <c r="U163" i="15"/>
  <c r="V163" i="15"/>
  <c r="S162" i="15"/>
  <c r="T162" i="15"/>
  <c r="U162" i="15"/>
  <c r="V162" i="15"/>
  <c r="S161" i="15"/>
  <c r="T161" i="15"/>
  <c r="U161" i="15"/>
  <c r="V161" i="15"/>
  <c r="S160" i="15"/>
  <c r="T160" i="15"/>
  <c r="U160" i="15"/>
  <c r="V160" i="15"/>
  <c r="S159" i="15"/>
  <c r="T159" i="15"/>
  <c r="U159" i="15"/>
  <c r="V159" i="15"/>
  <c r="S158" i="15"/>
  <c r="T158" i="15"/>
  <c r="U158" i="15"/>
  <c r="V158" i="15"/>
  <c r="S157" i="15"/>
  <c r="T157" i="15"/>
  <c r="U157" i="15"/>
  <c r="V157" i="15"/>
  <c r="S156" i="15"/>
  <c r="T156" i="15"/>
  <c r="U156" i="15"/>
  <c r="V156" i="15"/>
  <c r="S155" i="15"/>
  <c r="T155" i="15"/>
  <c r="U155" i="15"/>
  <c r="V155" i="15"/>
  <c r="S154" i="15"/>
  <c r="T154" i="15"/>
  <c r="U154" i="15"/>
  <c r="V154" i="15"/>
  <c r="S153" i="15"/>
  <c r="T153" i="15"/>
  <c r="U153" i="15"/>
  <c r="V153" i="15"/>
  <c r="S152" i="15"/>
  <c r="T152" i="15"/>
  <c r="U152" i="15"/>
  <c r="V152" i="15"/>
  <c r="S151" i="15"/>
  <c r="T151" i="15"/>
  <c r="U151" i="15"/>
  <c r="V151" i="15"/>
  <c r="S150" i="15"/>
  <c r="T150" i="15"/>
  <c r="U150" i="15"/>
  <c r="V150" i="15"/>
  <c r="S149" i="15"/>
  <c r="T149" i="15"/>
  <c r="U149" i="15"/>
  <c r="V149" i="15"/>
  <c r="S148" i="15"/>
  <c r="T148" i="15"/>
  <c r="U148" i="15"/>
  <c r="V148" i="15"/>
  <c r="S147" i="15"/>
  <c r="T147" i="15"/>
  <c r="U147" i="15"/>
  <c r="V147" i="15"/>
  <c r="S146" i="15"/>
  <c r="T146" i="15"/>
  <c r="U146" i="15"/>
  <c r="V146" i="15"/>
  <c r="S145" i="15"/>
  <c r="T145" i="15"/>
  <c r="U145" i="15"/>
  <c r="V145" i="15"/>
  <c r="S144" i="15"/>
  <c r="T144" i="15"/>
  <c r="U144" i="15"/>
  <c r="V144" i="15"/>
  <c r="S143" i="15"/>
  <c r="T143" i="15"/>
  <c r="U143" i="15"/>
  <c r="V143" i="15"/>
  <c r="S142" i="15"/>
  <c r="T142" i="15"/>
  <c r="U142" i="15"/>
  <c r="V142" i="15"/>
  <c r="S141" i="15"/>
  <c r="T141" i="15"/>
  <c r="U141" i="15"/>
  <c r="V141" i="15"/>
  <c r="S140" i="15"/>
  <c r="T140" i="15"/>
  <c r="U140" i="15"/>
  <c r="V140" i="15"/>
  <c r="S139" i="15"/>
  <c r="T139" i="15"/>
  <c r="U139" i="15"/>
  <c r="V139" i="15"/>
  <c r="S138" i="15"/>
  <c r="T138" i="15"/>
  <c r="U138" i="15"/>
  <c r="V138" i="15"/>
  <c r="S137" i="15"/>
  <c r="T137" i="15"/>
  <c r="U137" i="15"/>
  <c r="V137" i="15"/>
  <c r="S136" i="15"/>
  <c r="T136" i="15"/>
  <c r="U136" i="15"/>
  <c r="V136" i="15"/>
  <c r="S135" i="15"/>
  <c r="T135" i="15"/>
  <c r="U135" i="15"/>
  <c r="V135" i="15"/>
  <c r="S134" i="15"/>
  <c r="T134" i="15"/>
  <c r="U134" i="15"/>
  <c r="V134" i="15"/>
  <c r="S133" i="15"/>
  <c r="T133" i="15"/>
  <c r="U133" i="15"/>
  <c r="V133" i="15"/>
  <c r="S132" i="15"/>
  <c r="T132" i="15"/>
  <c r="U132" i="15"/>
  <c r="V132" i="15"/>
  <c r="S131" i="15"/>
  <c r="T131" i="15"/>
  <c r="U131" i="15"/>
  <c r="V131" i="15"/>
  <c r="S130" i="15"/>
  <c r="T130" i="15"/>
  <c r="U130" i="15"/>
  <c r="V130" i="15"/>
  <c r="S129" i="15"/>
  <c r="T129" i="15"/>
  <c r="U129" i="15"/>
  <c r="V129" i="15"/>
  <c r="S128" i="15"/>
  <c r="T128" i="15"/>
  <c r="U128" i="15"/>
  <c r="V128" i="15"/>
  <c r="S127" i="15"/>
  <c r="T127" i="15"/>
  <c r="U127" i="15"/>
  <c r="V127" i="15"/>
  <c r="S126" i="15"/>
  <c r="T126" i="15"/>
  <c r="U126" i="15"/>
  <c r="V126" i="15"/>
  <c r="S125" i="15"/>
  <c r="T125" i="15"/>
  <c r="U125" i="15"/>
  <c r="V125" i="15"/>
  <c r="S124" i="15"/>
  <c r="T124" i="15"/>
  <c r="U124" i="15"/>
  <c r="V124" i="15"/>
  <c r="S123" i="15"/>
  <c r="T123" i="15"/>
  <c r="U123" i="15"/>
  <c r="V123" i="15"/>
  <c r="S122" i="15"/>
  <c r="T122" i="15"/>
  <c r="U122" i="15"/>
  <c r="V122" i="15"/>
  <c r="S121" i="15"/>
  <c r="T121" i="15"/>
  <c r="U121" i="15"/>
  <c r="V121" i="15"/>
  <c r="S120" i="15"/>
  <c r="T120" i="15"/>
  <c r="U120" i="15"/>
  <c r="V120" i="15"/>
  <c r="S119" i="15"/>
  <c r="T119" i="15"/>
  <c r="U119" i="15"/>
  <c r="V119" i="15"/>
  <c r="S118" i="15"/>
  <c r="T118" i="15"/>
  <c r="U118" i="15"/>
  <c r="V118" i="15"/>
  <c r="S117" i="15"/>
  <c r="T117" i="15"/>
  <c r="U117" i="15"/>
  <c r="V117" i="15"/>
  <c r="S116" i="15"/>
  <c r="T116" i="15"/>
  <c r="U116" i="15"/>
  <c r="V116" i="15"/>
  <c r="S115" i="15"/>
  <c r="T115" i="15"/>
  <c r="U115" i="15"/>
  <c r="V115" i="15"/>
  <c r="S114" i="15"/>
  <c r="T114" i="15"/>
  <c r="U114" i="15"/>
  <c r="V114" i="15"/>
  <c r="S113" i="15"/>
  <c r="T113" i="15"/>
  <c r="U113" i="15"/>
  <c r="V113" i="15"/>
  <c r="S112" i="15"/>
  <c r="T112" i="15"/>
  <c r="U112" i="15"/>
  <c r="V112" i="15"/>
  <c r="S111" i="15"/>
  <c r="T111" i="15"/>
  <c r="U111" i="15"/>
  <c r="V111" i="15"/>
  <c r="S110" i="15"/>
  <c r="T110" i="15"/>
  <c r="U110" i="15"/>
  <c r="V110" i="15"/>
  <c r="S109" i="15"/>
  <c r="T109" i="15"/>
  <c r="U109" i="15"/>
  <c r="V109" i="15"/>
  <c r="S108" i="15"/>
  <c r="T108" i="15"/>
  <c r="U108" i="15"/>
  <c r="V108" i="15"/>
  <c r="S107" i="15"/>
  <c r="T107" i="15"/>
  <c r="U107" i="15"/>
  <c r="V107" i="15"/>
  <c r="S106" i="15"/>
  <c r="T106" i="15"/>
  <c r="U106" i="15"/>
  <c r="V106" i="15"/>
  <c r="S105" i="15"/>
  <c r="T105" i="15"/>
  <c r="U105" i="15"/>
  <c r="V105" i="15"/>
  <c r="S104" i="15"/>
  <c r="T104" i="15"/>
  <c r="U104" i="15"/>
  <c r="V104" i="15"/>
  <c r="S103" i="15"/>
  <c r="T103" i="15"/>
  <c r="U103" i="15"/>
  <c r="V103" i="15"/>
  <c r="S102" i="15"/>
  <c r="T102" i="15"/>
  <c r="U102" i="15"/>
  <c r="V102" i="15"/>
  <c r="S101" i="15"/>
  <c r="T101" i="15"/>
  <c r="U101" i="15"/>
  <c r="V101" i="15"/>
  <c r="S100" i="15"/>
  <c r="T100" i="15"/>
  <c r="U100" i="15"/>
  <c r="V100" i="15"/>
  <c r="S99" i="15"/>
  <c r="T99" i="15"/>
  <c r="U99" i="15"/>
  <c r="V99" i="15"/>
  <c r="S98" i="15"/>
  <c r="T98" i="15"/>
  <c r="U98" i="15"/>
  <c r="V98" i="15"/>
  <c r="S97" i="15"/>
  <c r="T97" i="15"/>
  <c r="U97" i="15"/>
  <c r="V97" i="15"/>
  <c r="S96" i="15"/>
  <c r="T96" i="15"/>
  <c r="U96" i="15"/>
  <c r="V96" i="15"/>
  <c r="S95" i="15"/>
  <c r="T95" i="15"/>
  <c r="U95" i="15"/>
  <c r="V95" i="15"/>
  <c r="S94" i="15"/>
  <c r="T94" i="15"/>
  <c r="U94" i="15"/>
  <c r="V94" i="15"/>
  <c r="S93" i="15"/>
  <c r="T93" i="15"/>
  <c r="U93" i="15"/>
  <c r="V93" i="15"/>
  <c r="S92" i="15"/>
  <c r="T92" i="15"/>
  <c r="U92" i="15"/>
  <c r="V92" i="15"/>
  <c r="S91" i="15"/>
  <c r="T91" i="15"/>
  <c r="U91" i="15"/>
  <c r="V91" i="15"/>
  <c r="S90" i="15"/>
  <c r="T90" i="15"/>
  <c r="U90" i="15"/>
  <c r="V90" i="15"/>
  <c r="S89" i="15"/>
  <c r="T89" i="15"/>
  <c r="U89" i="15"/>
  <c r="V89" i="15"/>
  <c r="S88" i="15"/>
  <c r="T88" i="15"/>
  <c r="U88" i="15"/>
  <c r="V88" i="15"/>
  <c r="S87" i="15"/>
  <c r="T87" i="15"/>
  <c r="U87" i="15"/>
  <c r="V87" i="15"/>
  <c r="S86" i="15"/>
  <c r="T86" i="15"/>
  <c r="U86" i="15"/>
  <c r="V86" i="15"/>
  <c r="S85" i="15"/>
  <c r="T85" i="15"/>
  <c r="U85" i="15"/>
  <c r="V85" i="15"/>
  <c r="S84" i="15"/>
  <c r="T84" i="15"/>
  <c r="U84" i="15"/>
  <c r="V84" i="15"/>
  <c r="S83" i="15"/>
  <c r="T83" i="15"/>
  <c r="U83" i="15"/>
  <c r="V83" i="15"/>
  <c r="S82" i="15"/>
  <c r="T82" i="15"/>
  <c r="U82" i="15"/>
  <c r="V82" i="15"/>
  <c r="S81" i="15"/>
  <c r="T81" i="15"/>
  <c r="U81" i="15"/>
  <c r="V81" i="15"/>
  <c r="S80" i="15"/>
  <c r="T80" i="15"/>
  <c r="U80" i="15"/>
  <c r="V80" i="15"/>
  <c r="S79" i="15"/>
  <c r="T79" i="15"/>
  <c r="U79" i="15"/>
  <c r="V79" i="15"/>
  <c r="S78" i="15"/>
  <c r="T78" i="15"/>
  <c r="U78" i="15"/>
  <c r="V78" i="15"/>
  <c r="S77" i="15"/>
  <c r="T77" i="15"/>
  <c r="U77" i="15"/>
  <c r="V77" i="15"/>
  <c r="S76" i="15"/>
  <c r="T76" i="15"/>
  <c r="U76" i="15"/>
  <c r="V76" i="15"/>
  <c r="S75" i="15"/>
  <c r="T75" i="15"/>
  <c r="U75" i="15"/>
  <c r="V75" i="15"/>
  <c r="S74" i="15"/>
  <c r="T74" i="15"/>
  <c r="U74" i="15"/>
  <c r="V74" i="15"/>
  <c r="S73" i="15"/>
  <c r="T73" i="15"/>
  <c r="U73" i="15"/>
  <c r="V73" i="15"/>
  <c r="S72" i="15"/>
  <c r="T72" i="15"/>
  <c r="U72" i="15"/>
  <c r="V72" i="15"/>
  <c r="S71" i="15"/>
  <c r="T71" i="15"/>
  <c r="U71" i="15"/>
  <c r="V71" i="15"/>
  <c r="S70" i="15"/>
  <c r="T70" i="15"/>
  <c r="U70" i="15"/>
  <c r="V70" i="15"/>
  <c r="S69" i="15"/>
  <c r="T69" i="15"/>
  <c r="U69" i="15"/>
  <c r="V69" i="15"/>
  <c r="S68" i="15"/>
  <c r="T68" i="15"/>
  <c r="U68" i="15"/>
  <c r="V68" i="15"/>
  <c r="S67" i="15"/>
  <c r="T67" i="15"/>
  <c r="U67" i="15"/>
  <c r="V67" i="15"/>
  <c r="S66" i="15"/>
  <c r="T66" i="15"/>
  <c r="U66" i="15"/>
  <c r="V66" i="15"/>
  <c r="S65" i="15"/>
  <c r="T65" i="15"/>
  <c r="U65" i="15"/>
  <c r="V65" i="15"/>
  <c r="S64" i="15"/>
  <c r="T64" i="15"/>
  <c r="U64" i="15"/>
  <c r="V64" i="15"/>
  <c r="S63" i="15"/>
  <c r="T63" i="15"/>
  <c r="U63" i="15"/>
  <c r="V63" i="15"/>
  <c r="S62" i="15"/>
  <c r="T62" i="15"/>
  <c r="U62" i="15"/>
  <c r="V62" i="15"/>
  <c r="S61" i="15"/>
  <c r="T61" i="15"/>
  <c r="U61" i="15"/>
  <c r="V61" i="15"/>
  <c r="S60" i="15"/>
  <c r="T60" i="15"/>
  <c r="U60" i="15"/>
  <c r="V60" i="15"/>
  <c r="S59" i="15"/>
  <c r="T59" i="15"/>
  <c r="U59" i="15"/>
  <c r="V59" i="15"/>
  <c r="S58" i="15"/>
  <c r="T58" i="15"/>
  <c r="U58" i="15"/>
  <c r="V58" i="15"/>
  <c r="S57" i="15"/>
  <c r="T57" i="15"/>
  <c r="U57" i="15"/>
  <c r="V57" i="15"/>
  <c r="S56" i="15"/>
  <c r="T56" i="15"/>
  <c r="U56" i="15"/>
  <c r="V56" i="15"/>
  <c r="S55" i="15"/>
  <c r="T55" i="15"/>
  <c r="U55" i="15"/>
  <c r="V55" i="15"/>
  <c r="S54" i="15"/>
  <c r="T54" i="15"/>
  <c r="U54" i="15"/>
  <c r="V54" i="15"/>
  <c r="S53" i="15"/>
  <c r="T53" i="15"/>
  <c r="U53" i="15"/>
  <c r="V53" i="15"/>
  <c r="S52" i="15"/>
  <c r="T52" i="15"/>
  <c r="U52" i="15"/>
  <c r="V52" i="15"/>
  <c r="S51" i="15"/>
  <c r="T51" i="15"/>
  <c r="U51" i="15"/>
  <c r="V51" i="15"/>
  <c r="S50" i="15"/>
  <c r="T50" i="15"/>
  <c r="U50" i="15"/>
  <c r="V50" i="15"/>
  <c r="S49" i="15"/>
  <c r="T49" i="15"/>
  <c r="U49" i="15"/>
  <c r="V49" i="15"/>
  <c r="S48" i="15"/>
  <c r="T48" i="15"/>
  <c r="U48" i="15"/>
  <c r="V48" i="15"/>
  <c r="S47" i="15"/>
  <c r="T47" i="15"/>
  <c r="U47" i="15"/>
  <c r="V47" i="15"/>
  <c r="S46" i="15"/>
  <c r="T46" i="15"/>
  <c r="U46" i="15"/>
  <c r="V46" i="15"/>
  <c r="S45" i="15"/>
  <c r="T45" i="15"/>
  <c r="U45" i="15"/>
  <c r="V45" i="15"/>
  <c r="S44" i="15"/>
  <c r="T44" i="15"/>
  <c r="U44" i="15"/>
  <c r="V44" i="15"/>
  <c r="S43" i="15"/>
  <c r="T43" i="15"/>
  <c r="U43" i="15"/>
  <c r="V43" i="15"/>
  <c r="S42" i="15"/>
  <c r="T42" i="15"/>
  <c r="U42" i="15"/>
  <c r="V42" i="15"/>
  <c r="S41" i="15"/>
  <c r="T41" i="15"/>
  <c r="U41" i="15"/>
  <c r="V41" i="15"/>
  <c r="S40" i="15"/>
  <c r="T40" i="15"/>
  <c r="U40" i="15"/>
  <c r="V40" i="15"/>
  <c r="S39" i="15"/>
  <c r="T39" i="15"/>
  <c r="U39" i="15"/>
  <c r="V39" i="15"/>
  <c r="S38" i="15"/>
  <c r="T38" i="15"/>
  <c r="U38" i="15"/>
  <c r="V38" i="15"/>
  <c r="S37" i="15"/>
  <c r="T37" i="15"/>
  <c r="U37" i="15"/>
  <c r="V37" i="15"/>
  <c r="S36" i="15"/>
  <c r="T36" i="15"/>
  <c r="U36" i="15"/>
  <c r="V36" i="15"/>
  <c r="S35" i="15"/>
  <c r="T35" i="15"/>
  <c r="U35" i="15"/>
  <c r="V35" i="15"/>
  <c r="S34" i="15"/>
  <c r="T34" i="15"/>
  <c r="U34" i="15"/>
  <c r="V34" i="15"/>
  <c r="S33" i="15"/>
  <c r="T33" i="15"/>
  <c r="U33" i="15"/>
  <c r="V33" i="15"/>
  <c r="S32" i="15"/>
  <c r="T32" i="15"/>
  <c r="U32" i="15"/>
  <c r="V32" i="15"/>
  <c r="S31" i="15"/>
  <c r="T31" i="15"/>
  <c r="U31" i="15"/>
  <c r="V31" i="15"/>
  <c r="S30" i="15"/>
  <c r="T30" i="15"/>
  <c r="U30" i="15"/>
  <c r="V30" i="15"/>
  <c r="S29" i="15"/>
  <c r="T29" i="15"/>
  <c r="U29" i="15"/>
  <c r="V29" i="15"/>
  <c r="S28" i="15"/>
  <c r="T28" i="15"/>
  <c r="U28" i="15"/>
  <c r="V28" i="15"/>
  <c r="S27" i="15"/>
  <c r="T27" i="15"/>
  <c r="U27" i="15"/>
  <c r="V27" i="15"/>
  <c r="S26" i="15"/>
  <c r="T26" i="15"/>
  <c r="U26" i="15"/>
  <c r="V26" i="15"/>
  <c r="S25" i="15"/>
  <c r="T25" i="15"/>
  <c r="U25" i="15"/>
  <c r="V25" i="15"/>
  <c r="S24" i="15"/>
  <c r="T24" i="15"/>
  <c r="U24" i="15"/>
  <c r="V24" i="15"/>
  <c r="S23" i="15"/>
  <c r="T23" i="15"/>
  <c r="U23" i="15"/>
  <c r="V23" i="15"/>
  <c r="S22" i="15"/>
  <c r="T22" i="15"/>
  <c r="U22" i="15"/>
  <c r="V22" i="15"/>
  <c r="S21" i="15"/>
  <c r="T21" i="15"/>
  <c r="U21" i="15"/>
  <c r="V21" i="15"/>
  <c r="S20" i="15"/>
  <c r="T20" i="15"/>
  <c r="U20" i="15"/>
  <c r="V20" i="15"/>
  <c r="S19" i="15"/>
  <c r="T19" i="15"/>
  <c r="U19" i="15"/>
  <c r="V19" i="15"/>
  <c r="S18" i="15"/>
  <c r="T18" i="15"/>
  <c r="U18" i="15"/>
  <c r="V18" i="15"/>
  <c r="S17" i="15"/>
  <c r="T17" i="15"/>
  <c r="U17" i="15"/>
  <c r="V17" i="15"/>
  <c r="S16" i="15"/>
  <c r="T16" i="15"/>
  <c r="U16" i="15"/>
  <c r="V16" i="15"/>
  <c r="S15" i="15"/>
  <c r="T15" i="15"/>
  <c r="U15" i="15"/>
  <c r="V15" i="15"/>
  <c r="S14" i="15"/>
  <c r="T14" i="15"/>
  <c r="U14" i="15"/>
  <c r="V14" i="15"/>
  <c r="S13" i="15"/>
  <c r="T13" i="15"/>
  <c r="U13" i="15"/>
  <c r="V13" i="15"/>
  <c r="V12" i="15"/>
  <c r="U12" i="15"/>
  <c r="T12" i="15"/>
  <c r="S12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G182" i="15"/>
  <c r="G183" i="15"/>
  <c r="R183" i="15" s="1"/>
  <c r="G184" i="15"/>
  <c r="G185" i="15"/>
  <c r="L185" i="15" s="1"/>
  <c r="M284" i="15"/>
  <c r="M283" i="15"/>
  <c r="M282" i="15"/>
  <c r="M281" i="15"/>
  <c r="M280" i="15"/>
  <c r="M279" i="15"/>
  <c r="M278" i="15"/>
  <c r="M277" i="15"/>
  <c r="M276" i="15"/>
  <c r="M275" i="15"/>
  <c r="M274" i="15"/>
  <c r="M273" i="15"/>
  <c r="M272" i="15"/>
  <c r="M271" i="15"/>
  <c r="M270" i="15"/>
  <c r="M269" i="15"/>
  <c r="M268" i="15"/>
  <c r="M267" i="15"/>
  <c r="M266" i="15"/>
  <c r="M265" i="15"/>
  <c r="M264" i="15"/>
  <c r="M263" i="15"/>
  <c r="M262" i="15"/>
  <c r="M261" i="15"/>
  <c r="M260" i="15"/>
  <c r="M259" i="15"/>
  <c r="M258" i="15"/>
  <c r="M257" i="15"/>
  <c r="M256" i="15"/>
  <c r="M255" i="15"/>
  <c r="M254" i="15"/>
  <c r="G254" i="15"/>
  <c r="M253" i="15"/>
  <c r="G253" i="15"/>
  <c r="M252" i="15"/>
  <c r="G252" i="15"/>
  <c r="R252" i="15" s="1"/>
  <c r="M251" i="15"/>
  <c r="G251" i="15"/>
  <c r="L251" i="15" s="1"/>
  <c r="M250" i="15"/>
  <c r="G250" i="15"/>
  <c r="L250" i="15" s="1"/>
  <c r="M249" i="15"/>
  <c r="G249" i="15"/>
  <c r="R249" i="15" s="1"/>
  <c r="M248" i="15"/>
  <c r="G248" i="15"/>
  <c r="M247" i="15"/>
  <c r="G247" i="15"/>
  <c r="M246" i="15"/>
  <c r="G246" i="15"/>
  <c r="L246" i="15" s="1"/>
  <c r="M245" i="15"/>
  <c r="G245" i="15"/>
  <c r="M244" i="15"/>
  <c r="G244" i="15"/>
  <c r="L244" i="15" s="1"/>
  <c r="M243" i="15"/>
  <c r="G243" i="15"/>
  <c r="L243" i="15" s="1"/>
  <c r="M242" i="15"/>
  <c r="G242" i="15"/>
  <c r="R242" i="15" s="1"/>
  <c r="M241" i="15"/>
  <c r="G241" i="15"/>
  <c r="M240" i="15"/>
  <c r="G240" i="15"/>
  <c r="R240" i="15" s="1"/>
  <c r="M239" i="15"/>
  <c r="G239" i="15"/>
  <c r="L239" i="15" s="1"/>
  <c r="M238" i="15"/>
  <c r="G238" i="15"/>
  <c r="R238" i="15" s="1"/>
  <c r="M237" i="15"/>
  <c r="G237" i="15"/>
  <c r="R237" i="15" s="1"/>
  <c r="M236" i="15"/>
  <c r="G236" i="15"/>
  <c r="M235" i="15"/>
  <c r="G235" i="15"/>
  <c r="M234" i="15"/>
  <c r="G234" i="15"/>
  <c r="R234" i="15" s="1"/>
  <c r="M233" i="15"/>
  <c r="G233" i="15"/>
  <c r="M232" i="15"/>
  <c r="G232" i="15"/>
  <c r="M231" i="15"/>
  <c r="G231" i="15"/>
  <c r="R231" i="15" s="1"/>
  <c r="M230" i="15"/>
  <c r="G230" i="15"/>
  <c r="L230" i="15" s="1"/>
  <c r="M229" i="15"/>
  <c r="G229" i="15"/>
  <c r="M228" i="15"/>
  <c r="G228" i="15"/>
  <c r="R228" i="15" s="1"/>
  <c r="M227" i="15"/>
  <c r="G227" i="15"/>
  <c r="L227" i="15" s="1"/>
  <c r="M226" i="15"/>
  <c r="G226" i="15"/>
  <c r="R226" i="15" s="1"/>
  <c r="M225" i="15"/>
  <c r="G225" i="15"/>
  <c r="R225" i="15" s="1"/>
  <c r="M224" i="15"/>
  <c r="G224" i="15"/>
  <c r="R224" i="15" s="1"/>
  <c r="M223" i="15"/>
  <c r="G223" i="15"/>
  <c r="M222" i="15"/>
  <c r="G222" i="15"/>
  <c r="M221" i="15"/>
  <c r="G221" i="15"/>
  <c r="L221" i="15" s="1"/>
  <c r="M220" i="15"/>
  <c r="G220" i="15"/>
  <c r="M219" i="15"/>
  <c r="G219" i="15"/>
  <c r="R219" i="15" s="1"/>
  <c r="M218" i="15"/>
  <c r="G218" i="15"/>
  <c r="R218" i="15" s="1"/>
  <c r="M217" i="15"/>
  <c r="G217" i="15"/>
  <c r="L217" i="15" s="1"/>
  <c r="M216" i="15"/>
  <c r="G216" i="15"/>
  <c r="M215" i="15"/>
  <c r="G215" i="15"/>
  <c r="M214" i="15"/>
  <c r="G214" i="15"/>
  <c r="M213" i="15"/>
  <c r="G213" i="15"/>
  <c r="M212" i="15"/>
  <c r="G212" i="15"/>
  <c r="L212" i="15" s="1"/>
  <c r="M211" i="15"/>
  <c r="G211" i="15"/>
  <c r="M210" i="15"/>
  <c r="G210" i="15"/>
  <c r="M209" i="15"/>
  <c r="G209" i="15"/>
  <c r="L209" i="15" s="1"/>
  <c r="M208" i="15"/>
  <c r="G208" i="15"/>
  <c r="M207" i="15"/>
  <c r="G207" i="15"/>
  <c r="L207" i="15" s="1"/>
  <c r="M206" i="15"/>
  <c r="G206" i="15"/>
  <c r="L206" i="15" s="1"/>
  <c r="M205" i="15"/>
  <c r="G205" i="15"/>
  <c r="R205" i="15" s="1"/>
  <c r="M204" i="15"/>
  <c r="G204" i="15"/>
  <c r="L204" i="15" s="1"/>
  <c r="M203" i="15"/>
  <c r="G203" i="15"/>
  <c r="L203" i="15" s="1"/>
  <c r="M202" i="15"/>
  <c r="G202" i="15"/>
  <c r="R202" i="15" s="1"/>
  <c r="M201" i="15"/>
  <c r="G201" i="15"/>
  <c r="M200" i="15"/>
  <c r="G200" i="15"/>
  <c r="M199" i="15"/>
  <c r="G199" i="15"/>
  <c r="L199" i="15" s="1"/>
  <c r="M198" i="15"/>
  <c r="G198" i="15"/>
  <c r="M197" i="15"/>
  <c r="G197" i="15"/>
  <c r="M196" i="15"/>
  <c r="G196" i="15"/>
  <c r="L196" i="15" s="1"/>
  <c r="M195" i="15"/>
  <c r="G195" i="15"/>
  <c r="R195" i="15" s="1"/>
  <c r="M194" i="15"/>
  <c r="G194" i="15"/>
  <c r="M193" i="15"/>
  <c r="G193" i="15"/>
  <c r="M192" i="15"/>
  <c r="G192" i="15"/>
  <c r="M191" i="15"/>
  <c r="G191" i="15"/>
  <c r="G190" i="15"/>
  <c r="L190" i="15" s="1"/>
  <c r="G189" i="15"/>
  <c r="R189" i="15" s="1"/>
  <c r="G188" i="15"/>
  <c r="R188" i="15" s="1"/>
  <c r="G187" i="15"/>
  <c r="G186" i="15"/>
  <c r="R186" i="15" s="1"/>
  <c r="G181" i="15"/>
  <c r="L181" i="15" s="1"/>
  <c r="G180" i="15"/>
  <c r="R180" i="15" s="1"/>
  <c r="G179" i="15"/>
  <c r="G178" i="15"/>
  <c r="M177" i="15"/>
  <c r="G177" i="15"/>
  <c r="M176" i="15"/>
  <c r="G176" i="15"/>
  <c r="R176" i="15" s="1"/>
  <c r="M175" i="15"/>
  <c r="G175" i="15"/>
  <c r="M174" i="15"/>
  <c r="G174" i="15"/>
  <c r="L174" i="15" s="1"/>
  <c r="M173" i="15"/>
  <c r="G173" i="15"/>
  <c r="R173" i="15" s="1"/>
  <c r="M172" i="15"/>
  <c r="G172" i="15"/>
  <c r="L172" i="15" s="1"/>
  <c r="M171" i="15"/>
  <c r="G171" i="15"/>
  <c r="M170" i="15"/>
  <c r="G170" i="15"/>
  <c r="M169" i="15"/>
  <c r="G169" i="15"/>
  <c r="M168" i="15"/>
  <c r="G168" i="15"/>
  <c r="R168" i="15" s="1"/>
  <c r="M167" i="15"/>
  <c r="G167" i="15"/>
  <c r="M166" i="15"/>
  <c r="G166" i="15"/>
  <c r="L166" i="15" s="1"/>
  <c r="M165" i="15"/>
  <c r="G165" i="15"/>
  <c r="L165" i="15" s="1"/>
  <c r="M164" i="15"/>
  <c r="G164" i="15"/>
  <c r="M163" i="15"/>
  <c r="G163" i="15"/>
  <c r="M162" i="15"/>
  <c r="G162" i="15"/>
  <c r="L162" i="15" s="1"/>
  <c r="M161" i="15"/>
  <c r="G161" i="15"/>
  <c r="L161" i="15" s="1"/>
  <c r="M160" i="15"/>
  <c r="G160" i="15"/>
  <c r="M159" i="15"/>
  <c r="G159" i="15"/>
  <c r="M158" i="15"/>
  <c r="G158" i="15"/>
  <c r="L158" i="15" s="1"/>
  <c r="M157" i="15"/>
  <c r="G157" i="15"/>
  <c r="L157" i="15" s="1"/>
  <c r="M156" i="15"/>
  <c r="G156" i="15"/>
  <c r="L156" i="15" s="1"/>
  <c r="M155" i="15"/>
  <c r="G155" i="15"/>
  <c r="M154" i="15"/>
  <c r="G154" i="15"/>
  <c r="L154" i="15" s="1"/>
  <c r="M153" i="15"/>
  <c r="G153" i="15"/>
  <c r="R153" i="15" s="1"/>
  <c r="M152" i="15"/>
  <c r="G152" i="15"/>
  <c r="M151" i="15"/>
  <c r="G151" i="15"/>
  <c r="R151" i="15" s="1"/>
  <c r="M150" i="15"/>
  <c r="G150" i="15"/>
  <c r="M149" i="15"/>
  <c r="G149" i="15"/>
  <c r="M148" i="15"/>
  <c r="G148" i="15"/>
  <c r="M147" i="15"/>
  <c r="G147" i="15"/>
  <c r="M146" i="15"/>
  <c r="G146" i="15"/>
  <c r="M145" i="15"/>
  <c r="G145" i="15"/>
  <c r="R145" i="15" s="1"/>
  <c r="M144" i="15"/>
  <c r="G144" i="15"/>
  <c r="M143" i="15"/>
  <c r="G143" i="15"/>
  <c r="R143" i="15" s="1"/>
  <c r="M142" i="15"/>
  <c r="G142" i="15"/>
  <c r="M141" i="15"/>
  <c r="G141" i="15"/>
  <c r="M140" i="15"/>
  <c r="G140" i="15"/>
  <c r="R140" i="15" s="1"/>
  <c r="M139" i="15"/>
  <c r="G139" i="15"/>
  <c r="L139" i="15" s="1"/>
  <c r="M138" i="15"/>
  <c r="G138" i="15"/>
  <c r="L138" i="15" s="1"/>
  <c r="M137" i="15"/>
  <c r="G137" i="15"/>
  <c r="R137" i="15" s="1"/>
  <c r="M136" i="15"/>
  <c r="G136" i="15"/>
  <c r="R136" i="15" s="1"/>
  <c r="M135" i="15"/>
  <c r="G135" i="15"/>
  <c r="L135" i="15" s="1"/>
  <c r="M134" i="15"/>
  <c r="G134" i="15"/>
  <c r="R134" i="15" s="1"/>
  <c r="M133" i="15"/>
  <c r="G133" i="15"/>
  <c r="M132" i="15"/>
  <c r="G132" i="15"/>
  <c r="R132" i="15" s="1"/>
  <c r="M131" i="15"/>
  <c r="G131" i="15"/>
  <c r="M130" i="15"/>
  <c r="G130" i="15"/>
  <c r="R130" i="15" s="1"/>
  <c r="M129" i="15"/>
  <c r="G129" i="15"/>
  <c r="M128" i="15"/>
  <c r="G128" i="15"/>
  <c r="L128" i="15" s="1"/>
  <c r="M127" i="15"/>
  <c r="G127" i="15"/>
  <c r="L127" i="15" s="1"/>
  <c r="M126" i="15"/>
  <c r="G126" i="15"/>
  <c r="R126" i="15" s="1"/>
  <c r="M125" i="15"/>
  <c r="G125" i="15"/>
  <c r="M124" i="15"/>
  <c r="G124" i="15"/>
  <c r="M123" i="15"/>
  <c r="G123" i="15"/>
  <c r="R123" i="15" s="1"/>
  <c r="M122" i="15"/>
  <c r="G122" i="15"/>
  <c r="M121" i="15"/>
  <c r="G121" i="15"/>
  <c r="R121" i="15" s="1"/>
  <c r="M120" i="15"/>
  <c r="G120" i="15"/>
  <c r="L120" i="15" s="1"/>
  <c r="M119" i="15"/>
  <c r="G119" i="15"/>
  <c r="R119" i="15" s="1"/>
  <c r="M118" i="15"/>
  <c r="G118" i="15"/>
  <c r="R118" i="15" s="1"/>
  <c r="M117" i="15"/>
  <c r="G117" i="15"/>
  <c r="M116" i="15"/>
  <c r="G116" i="15"/>
  <c r="M115" i="15"/>
  <c r="G115" i="15"/>
  <c r="M114" i="15"/>
  <c r="G114" i="15"/>
  <c r="R114" i="15" s="1"/>
  <c r="M113" i="15"/>
  <c r="G113" i="15"/>
  <c r="R113" i="15" s="1"/>
  <c r="M112" i="15"/>
  <c r="G112" i="15"/>
  <c r="M111" i="15"/>
  <c r="G111" i="15"/>
  <c r="L111" i="15" s="1"/>
  <c r="M110" i="15"/>
  <c r="G110" i="15"/>
  <c r="M109" i="15"/>
  <c r="G109" i="15"/>
  <c r="M108" i="15"/>
  <c r="G108" i="15"/>
  <c r="M107" i="15"/>
  <c r="G107" i="15"/>
  <c r="M106" i="15"/>
  <c r="G106" i="15"/>
  <c r="L106" i="15" s="1"/>
  <c r="M105" i="15"/>
  <c r="G105" i="15"/>
  <c r="R105" i="15" s="1"/>
  <c r="M104" i="15"/>
  <c r="G104" i="15"/>
  <c r="M103" i="15"/>
  <c r="G103" i="15"/>
  <c r="R103" i="15" s="1"/>
  <c r="M102" i="15"/>
  <c r="G102" i="15"/>
  <c r="L102" i="15" s="1"/>
  <c r="M101" i="15"/>
  <c r="G101" i="15"/>
  <c r="M100" i="15"/>
  <c r="G100" i="15"/>
  <c r="L100" i="15" s="1"/>
  <c r="M99" i="15"/>
  <c r="G99" i="15"/>
  <c r="M98" i="15"/>
  <c r="G98" i="15"/>
  <c r="R98" i="15" s="1"/>
  <c r="M97" i="15"/>
  <c r="G97" i="15"/>
  <c r="M96" i="15"/>
  <c r="G96" i="15"/>
  <c r="M95" i="15"/>
  <c r="G95" i="15"/>
  <c r="M94" i="15"/>
  <c r="G94" i="15"/>
  <c r="R94" i="15" s="1"/>
  <c r="M93" i="15"/>
  <c r="G93" i="15"/>
  <c r="R93" i="15" s="1"/>
  <c r="M92" i="15"/>
  <c r="G92" i="15"/>
  <c r="M91" i="15"/>
  <c r="G91" i="15"/>
  <c r="M90" i="15"/>
  <c r="G90" i="15"/>
  <c r="M89" i="15"/>
  <c r="G89" i="15"/>
  <c r="L89" i="15" s="1"/>
  <c r="M88" i="15"/>
  <c r="G88" i="15"/>
  <c r="R88" i="15" s="1"/>
  <c r="M87" i="15"/>
  <c r="G87" i="15"/>
  <c r="R87" i="15" s="1"/>
  <c r="M86" i="15"/>
  <c r="G86" i="15"/>
  <c r="M85" i="15"/>
  <c r="G85" i="15"/>
  <c r="L85" i="15" s="1"/>
  <c r="M84" i="15"/>
  <c r="G84" i="15"/>
  <c r="M83" i="15"/>
  <c r="G83" i="15"/>
  <c r="L83" i="15" s="1"/>
  <c r="M82" i="15"/>
  <c r="G82" i="15"/>
  <c r="L82" i="15" s="1"/>
  <c r="M81" i="15"/>
  <c r="G81" i="15"/>
  <c r="M80" i="15"/>
  <c r="G80" i="15"/>
  <c r="R80" i="15" s="1"/>
  <c r="M79" i="15"/>
  <c r="G79" i="15"/>
  <c r="L79" i="15" s="1"/>
  <c r="M78" i="15"/>
  <c r="G78" i="15"/>
  <c r="R78" i="15" s="1"/>
  <c r="M77" i="15"/>
  <c r="G77" i="15"/>
  <c r="M76" i="15"/>
  <c r="G76" i="15"/>
  <c r="M75" i="15"/>
  <c r="G75" i="15"/>
  <c r="M74" i="15"/>
  <c r="G74" i="15"/>
  <c r="R74" i="15" s="1"/>
  <c r="M73" i="15"/>
  <c r="G73" i="15"/>
  <c r="M72" i="15"/>
  <c r="G72" i="15"/>
  <c r="R72" i="15" s="1"/>
  <c r="M71" i="15"/>
  <c r="G71" i="15"/>
  <c r="M70" i="15"/>
  <c r="G70" i="15"/>
  <c r="R70" i="15" s="1"/>
  <c r="M69" i="15"/>
  <c r="G69" i="15"/>
  <c r="M68" i="15"/>
  <c r="G68" i="15"/>
  <c r="M67" i="15"/>
  <c r="G67" i="15"/>
  <c r="R67" i="15" s="1"/>
  <c r="M66" i="15"/>
  <c r="G66" i="15"/>
  <c r="M65" i="15"/>
  <c r="G65" i="15"/>
  <c r="M64" i="15"/>
  <c r="G64" i="15"/>
  <c r="R64" i="15" s="1"/>
  <c r="M63" i="15"/>
  <c r="G63" i="15"/>
  <c r="L63" i="15" s="1"/>
  <c r="M62" i="15"/>
  <c r="G62" i="15"/>
  <c r="R62" i="15" s="1"/>
  <c r="M61" i="15"/>
  <c r="G61" i="15"/>
  <c r="M60" i="15"/>
  <c r="G60" i="15"/>
  <c r="M59" i="15"/>
  <c r="G59" i="15"/>
  <c r="L59" i="15" s="1"/>
  <c r="M58" i="15"/>
  <c r="G58" i="15"/>
  <c r="R58" i="15" s="1"/>
  <c r="M57" i="15"/>
  <c r="G57" i="15"/>
  <c r="M56" i="15"/>
  <c r="G56" i="15"/>
  <c r="M55" i="15"/>
  <c r="G55" i="15"/>
  <c r="L55" i="15" s="1"/>
  <c r="M54" i="15"/>
  <c r="G54" i="15"/>
  <c r="M53" i="15"/>
  <c r="G53" i="15"/>
  <c r="L53" i="15" s="1"/>
  <c r="M52" i="15"/>
  <c r="G52" i="15"/>
  <c r="M51" i="15"/>
  <c r="G51" i="15"/>
  <c r="M50" i="15"/>
  <c r="G50" i="15"/>
  <c r="M49" i="15"/>
  <c r="G49" i="15"/>
  <c r="R49" i="15" s="1"/>
  <c r="M48" i="15"/>
  <c r="G48" i="15"/>
  <c r="M47" i="15"/>
  <c r="G47" i="15"/>
  <c r="R47" i="15" s="1"/>
  <c r="M46" i="15"/>
  <c r="G46" i="15"/>
  <c r="M45" i="15"/>
  <c r="G45" i="15"/>
  <c r="M44" i="15"/>
  <c r="G44" i="15"/>
  <c r="R44" i="15" s="1"/>
  <c r="M43" i="15"/>
  <c r="G43" i="15"/>
  <c r="M42" i="15"/>
  <c r="G42" i="15"/>
  <c r="L42" i="15" s="1"/>
  <c r="M41" i="15"/>
  <c r="G41" i="15"/>
  <c r="L41" i="15" s="1"/>
  <c r="M40" i="15"/>
  <c r="G40" i="15"/>
  <c r="L40" i="15" s="1"/>
  <c r="M39" i="15"/>
  <c r="G39" i="15"/>
  <c r="L39" i="15" s="1"/>
  <c r="M38" i="15"/>
  <c r="G38" i="15"/>
  <c r="M37" i="15"/>
  <c r="G37" i="15"/>
  <c r="L37" i="15" s="1"/>
  <c r="M36" i="15"/>
  <c r="G36" i="15"/>
  <c r="R36" i="15" s="1"/>
  <c r="M35" i="15"/>
  <c r="G35" i="15"/>
  <c r="L35" i="15" s="1"/>
  <c r="M34" i="15"/>
  <c r="G34" i="15"/>
  <c r="M33" i="15"/>
  <c r="G33" i="15"/>
  <c r="L33" i="15" s="1"/>
  <c r="M32" i="15"/>
  <c r="G32" i="15"/>
  <c r="R32" i="15" s="1"/>
  <c r="M31" i="15"/>
  <c r="G31" i="15"/>
  <c r="R31" i="15" s="1"/>
  <c r="M30" i="15"/>
  <c r="G30" i="15"/>
  <c r="L30" i="15" s="1"/>
  <c r="M29" i="15"/>
  <c r="G29" i="15"/>
  <c r="L29" i="15" s="1"/>
  <c r="M28" i="15"/>
  <c r="G28" i="15"/>
  <c r="R28" i="15" s="1"/>
  <c r="M27" i="15"/>
  <c r="G27" i="15"/>
  <c r="L27" i="15" s="1"/>
  <c r="M26" i="15"/>
  <c r="G26" i="15"/>
  <c r="L26" i="15" s="1"/>
  <c r="M25" i="15"/>
  <c r="G25" i="15"/>
  <c r="L25" i="15" s="1"/>
  <c r="M24" i="15"/>
  <c r="G24" i="15"/>
  <c r="M23" i="15"/>
  <c r="G23" i="15"/>
  <c r="L23" i="15" s="1"/>
  <c r="M22" i="15"/>
  <c r="G22" i="15"/>
  <c r="R22" i="15" s="1"/>
  <c r="M21" i="15"/>
  <c r="G21" i="15"/>
  <c r="L21" i="15" s="1"/>
  <c r="M20" i="15"/>
  <c r="G20" i="15"/>
  <c r="M19" i="15"/>
  <c r="G19" i="15"/>
  <c r="M18" i="15"/>
  <c r="G18" i="15"/>
  <c r="R18" i="15" s="1"/>
  <c r="M17" i="15"/>
  <c r="G17" i="15"/>
  <c r="L17" i="15" s="1"/>
  <c r="M16" i="15"/>
  <c r="G16" i="15"/>
  <c r="L16" i="15" s="1"/>
  <c r="M15" i="15"/>
  <c r="G15" i="15"/>
  <c r="M14" i="15"/>
  <c r="G14" i="15"/>
  <c r="L14" i="15" s="1"/>
  <c r="M13" i="15"/>
  <c r="M12" i="15"/>
  <c r="R13" i="15"/>
  <c r="L13" i="15"/>
  <c r="R12" i="15"/>
  <c r="L12" i="15"/>
  <c r="L1116" i="15"/>
  <c r="L1132" i="15"/>
  <c r="AB985" i="15"/>
  <c r="L771" i="15"/>
  <c r="L680" i="15" l="1"/>
  <c r="R1140" i="15"/>
  <c r="L672" i="15"/>
  <c r="L1136" i="15"/>
  <c r="L1103" i="15"/>
  <c r="R1124" i="15"/>
  <c r="L1087" i="15"/>
  <c r="L1120" i="15"/>
  <c r="L933" i="15"/>
  <c r="L775" i="15"/>
  <c r="L925" i="15"/>
  <c r="R767" i="15"/>
  <c r="R798" i="15" s="1"/>
  <c r="L696" i="15"/>
  <c r="L1128" i="15"/>
  <c r="R688" i="15"/>
  <c r="L1112" i="15"/>
  <c r="L1107" i="15"/>
  <c r="L941" i="15"/>
  <c r="L937" i="15"/>
  <c r="R1104" i="15"/>
  <c r="L1100" i="15"/>
  <c r="L942" i="15"/>
  <c r="L1096" i="15"/>
  <c r="L1088" i="15"/>
  <c r="L638" i="15"/>
  <c r="R369" i="15"/>
  <c r="L749" i="15"/>
  <c r="R495" i="15"/>
  <c r="L1070" i="15"/>
  <c r="L634" i="15"/>
  <c r="R487" i="15"/>
  <c r="L610" i="15"/>
  <c r="R503" i="15"/>
  <c r="L361" i="15"/>
  <c r="L614" i="15"/>
  <c r="R511" i="15"/>
  <c r="R353" i="15"/>
  <c r="L618" i="15"/>
  <c r="L622" i="15"/>
  <c r="L626" i="15"/>
  <c r="L630" i="15"/>
  <c r="R657" i="15"/>
  <c r="R404" i="15"/>
  <c r="R1073" i="15"/>
  <c r="R715" i="15"/>
  <c r="R1040" i="15"/>
  <c r="R654" i="15"/>
  <c r="R1032" i="15"/>
  <c r="R739" i="15"/>
  <c r="L747" i="15"/>
  <c r="R999" i="15"/>
  <c r="R974" i="15"/>
  <c r="R966" i="15"/>
  <c r="R481" i="15"/>
  <c r="L692" i="15"/>
  <c r="R707" i="15"/>
  <c r="R1057" i="15"/>
  <c r="R991" i="15"/>
  <c r="R711" i="15"/>
  <c r="R662" i="15"/>
  <c r="R1053" i="15"/>
  <c r="R982" i="15"/>
  <c r="R723" i="15"/>
  <c r="R1024" i="15"/>
  <c r="R958" i="15"/>
  <c r="R719" i="15"/>
  <c r="R727" i="15"/>
  <c r="R1015" i="15"/>
  <c r="R1007" i="15"/>
  <c r="R1090" i="15"/>
  <c r="R416" i="15"/>
  <c r="R465" i="15"/>
  <c r="R1165" i="15"/>
  <c r="R425" i="15"/>
  <c r="L784" i="15"/>
  <c r="R661" i="15"/>
  <c r="R449" i="15"/>
  <c r="R384" i="15"/>
  <c r="L924" i="15"/>
  <c r="L776" i="15"/>
  <c r="R172" i="15"/>
  <c r="R461" i="15"/>
  <c r="L944" i="15"/>
  <c r="R645" i="15"/>
  <c r="R470" i="15"/>
  <c r="L1094" i="15"/>
  <c r="T1017" i="15"/>
  <c r="T1048" i="15"/>
  <c r="R244" i="15"/>
  <c r="R601" i="15"/>
  <c r="L359" i="15"/>
  <c r="L189" i="15"/>
  <c r="R246" i="15"/>
  <c r="L1150" i="15"/>
  <c r="L797" i="15"/>
  <c r="R684" i="15"/>
  <c r="L777" i="15"/>
  <c r="R643" i="15"/>
  <c r="R448" i="15"/>
  <c r="R951" i="15"/>
  <c r="L1142" i="15"/>
  <c r="L1134" i="15"/>
  <c r="L1126" i="15"/>
  <c r="L1118" i="15"/>
  <c r="L676" i="15"/>
  <c r="L773" i="15"/>
  <c r="R472" i="15"/>
  <c r="L1097" i="15"/>
  <c r="L769" i="15"/>
  <c r="R700" i="15"/>
  <c r="R667" i="15"/>
  <c r="R428" i="15"/>
  <c r="L1138" i="15"/>
  <c r="L1130" i="15"/>
  <c r="L1122" i="15"/>
  <c r="L1114" i="15"/>
  <c r="L793" i="15"/>
  <c r="L785" i="15"/>
  <c r="L1085" i="15"/>
  <c r="R432" i="15"/>
  <c r="L939" i="15"/>
  <c r="R438" i="15"/>
  <c r="R652" i="15"/>
  <c r="L266" i="15"/>
  <c r="L228" i="15"/>
  <c r="L582" i="15"/>
  <c r="L365" i="15"/>
  <c r="R373" i="15"/>
  <c r="T671" i="15"/>
  <c r="R1043" i="15"/>
  <c r="R961" i="15"/>
  <c r="R1010" i="15"/>
  <c r="L1060" i="15"/>
  <c r="R483" i="15"/>
  <c r="R513" i="15" s="1"/>
  <c r="R29" i="15"/>
  <c r="R1169" i="15"/>
  <c r="L751" i="15"/>
  <c r="L1172" i="15"/>
  <c r="R25" i="15"/>
  <c r="W568" i="15"/>
  <c r="S671" i="15"/>
  <c r="R729" i="15"/>
  <c r="R1109" i="15"/>
  <c r="R597" i="15"/>
  <c r="L242" i="15"/>
  <c r="R713" i="15"/>
  <c r="R363" i="15"/>
  <c r="L278" i="15"/>
  <c r="V640" i="15"/>
  <c r="V734" i="15"/>
  <c r="L743" i="15"/>
  <c r="R605" i="15"/>
  <c r="R721" i="15"/>
  <c r="R230" i="15"/>
  <c r="L355" i="15"/>
  <c r="R606" i="15"/>
  <c r="R725" i="15"/>
  <c r="R371" i="15"/>
  <c r="U734" i="15"/>
  <c r="R467" i="15"/>
  <c r="R396" i="15"/>
  <c r="L835" i="15"/>
  <c r="L770" i="15"/>
  <c r="R447" i="15"/>
  <c r="R459" i="15"/>
  <c r="R463" i="15"/>
  <c r="R431" i="15"/>
  <c r="L846" i="15"/>
  <c r="R127" i="15"/>
  <c r="R59" i="15"/>
  <c r="W604" i="15"/>
  <c r="R203" i="15"/>
  <c r="L103" i="15"/>
  <c r="W67" i="15"/>
  <c r="W97" i="15"/>
  <c r="W139" i="15"/>
  <c r="W147" i="15"/>
  <c r="W161" i="15"/>
  <c r="W165" i="15"/>
  <c r="S640" i="15"/>
  <c r="L1153" i="15"/>
  <c r="R1149" i="15"/>
  <c r="W283" i="15"/>
  <c r="W92" i="15"/>
  <c r="V1017" i="15"/>
  <c r="L1173" i="15"/>
  <c r="W1059" i="15"/>
  <c r="L745" i="15"/>
  <c r="R612" i="15"/>
  <c r="R620" i="15"/>
  <c r="R628" i="15"/>
  <c r="R636" i="15"/>
  <c r="L616" i="15"/>
  <c r="L624" i="15"/>
  <c r="L632" i="15"/>
  <c r="L1078" i="15"/>
  <c r="L1064" i="15"/>
  <c r="L1056" i="15"/>
  <c r="R704" i="15"/>
  <c r="R728" i="15"/>
  <c r="R644" i="15"/>
  <c r="R1027" i="15"/>
  <c r="R994" i="15"/>
  <c r="L327" i="15"/>
  <c r="R595" i="15"/>
  <c r="L378" i="15"/>
  <c r="L259" i="15"/>
  <c r="W267" i="15"/>
  <c r="W262" i="15"/>
  <c r="W281" i="15"/>
  <c r="R538" i="15"/>
  <c r="R872" i="15"/>
  <c r="W932" i="15"/>
  <c r="W942" i="15"/>
  <c r="W963" i="15"/>
  <c r="W986" i="15"/>
  <c r="U1048" i="15"/>
  <c r="W1040" i="15"/>
  <c r="W1079" i="15"/>
  <c r="R1174" i="15"/>
  <c r="L1074" i="15"/>
  <c r="L1062" i="15"/>
  <c r="L1054" i="15"/>
  <c r="R706" i="15"/>
  <c r="R724" i="15"/>
  <c r="R668" i="15"/>
  <c r="R1019" i="15"/>
  <c r="R986" i="15"/>
  <c r="L578" i="15"/>
  <c r="W199" i="15"/>
  <c r="W233" i="15"/>
  <c r="L401" i="15"/>
  <c r="W646" i="15"/>
  <c r="L1166" i="15"/>
  <c r="L1066" i="15"/>
  <c r="L1058" i="15"/>
  <c r="R664" i="15"/>
  <c r="R1035" i="15"/>
  <c r="R1002" i="15"/>
  <c r="L586" i="15"/>
  <c r="R592" i="15"/>
  <c r="R860" i="15"/>
  <c r="U1175" i="15"/>
  <c r="R1158" i="15"/>
  <c r="L1157" i="15"/>
  <c r="L686" i="15"/>
  <c r="L792" i="15"/>
  <c r="L780" i="15"/>
  <c r="R663" i="15"/>
  <c r="R154" i="15"/>
  <c r="L1071" i="15"/>
  <c r="L1046" i="15"/>
  <c r="L1030" i="15"/>
  <c r="L1013" i="15"/>
  <c r="L997" i="15"/>
  <c r="L980" i="15"/>
  <c r="L964" i="15"/>
  <c r="L956" i="15"/>
  <c r="L132" i="15"/>
  <c r="R491" i="15"/>
  <c r="R499" i="15"/>
  <c r="R507" i="15"/>
  <c r="L948" i="15"/>
  <c r="L936" i="15"/>
  <c r="L796" i="15"/>
  <c r="L786" i="15"/>
  <c r="L778" i="15"/>
  <c r="R716" i="15"/>
  <c r="R722" i="15"/>
  <c r="R726" i="15"/>
  <c r="R732" i="15"/>
  <c r="R658" i="15"/>
  <c r="R458" i="15"/>
  <c r="R480" i="15"/>
  <c r="R430" i="15"/>
  <c r="R440" i="15"/>
  <c r="R320" i="15"/>
  <c r="L1106" i="15"/>
  <c r="L1098" i="15"/>
  <c r="R1082" i="15"/>
  <c r="L1063" i="15"/>
  <c r="R1055" i="15"/>
  <c r="R1044" i="15"/>
  <c r="R1036" i="15"/>
  <c r="R1028" i="15"/>
  <c r="R1020" i="15"/>
  <c r="R1011" i="15"/>
  <c r="R1003" i="15"/>
  <c r="R995" i="15"/>
  <c r="R987" i="15"/>
  <c r="R978" i="15"/>
  <c r="R970" i="15"/>
  <c r="R962" i="15"/>
  <c r="R954" i="15"/>
  <c r="L321" i="15"/>
  <c r="L32" i="15"/>
  <c r="L281" i="15"/>
  <c r="R367" i="15"/>
  <c r="R273" i="15"/>
  <c r="U1017" i="15"/>
  <c r="L1038" i="15"/>
  <c r="L1022" i="15"/>
  <c r="L1005" i="15"/>
  <c r="L989" i="15"/>
  <c r="L972" i="15"/>
  <c r="R528" i="15"/>
  <c r="R753" i="15"/>
  <c r="L946" i="15"/>
  <c r="L934" i="15"/>
  <c r="L794" i="15"/>
  <c r="R718" i="15"/>
  <c r="R666" i="15"/>
  <c r="R607" i="15"/>
  <c r="R442" i="15"/>
  <c r="L1092" i="15"/>
  <c r="L1075" i="15"/>
  <c r="L1042" i="15"/>
  <c r="L1034" i="15"/>
  <c r="L1026" i="15"/>
  <c r="L1018" i="15"/>
  <c r="L1009" i="15"/>
  <c r="L1001" i="15"/>
  <c r="L993" i="15"/>
  <c r="L984" i="15"/>
  <c r="L976" i="15"/>
  <c r="L968" i="15"/>
  <c r="L960" i="15"/>
  <c r="R765" i="15"/>
  <c r="W101" i="15"/>
  <c r="W107" i="15"/>
  <c r="W137" i="15"/>
  <c r="W163" i="15"/>
  <c r="W192" i="15"/>
  <c r="R677" i="15"/>
  <c r="L689" i="15"/>
  <c r="L877" i="15"/>
  <c r="R1164" i="15"/>
  <c r="W213" i="15"/>
  <c r="W231" i="15"/>
  <c r="W235" i="15"/>
  <c r="W236" i="15"/>
  <c r="W237" i="15"/>
  <c r="W245" i="15"/>
  <c r="L225" i="15"/>
  <c r="L197" i="15"/>
  <c r="L224" i="15"/>
  <c r="R394" i="15"/>
  <c r="AI1172" i="15"/>
  <c r="R16" i="15"/>
  <c r="L456" i="15"/>
  <c r="R500" i="15"/>
  <c r="R496" i="15"/>
  <c r="R598" i="15"/>
  <c r="R590" i="15"/>
  <c r="L602" i="15"/>
  <c r="R740" i="15"/>
  <c r="L761" i="15"/>
  <c r="L744" i="15"/>
  <c r="W575" i="15"/>
  <c r="W567" i="15"/>
  <c r="W581" i="15"/>
  <c r="W637" i="15"/>
  <c r="W623" i="15"/>
  <c r="W662" i="15"/>
  <c r="W658" i="15"/>
  <c r="W653" i="15"/>
  <c r="W648" i="15"/>
  <c r="W647" i="15"/>
  <c r="AI1148" i="15"/>
  <c r="AI1150" i="15"/>
  <c r="AI1156" i="15"/>
  <c r="AI1158" i="15"/>
  <c r="AI1164" i="15"/>
  <c r="AI1166" i="15"/>
  <c r="AI1174" i="15"/>
  <c r="M703" i="15"/>
  <c r="W672" i="15"/>
  <c r="W673" i="15"/>
  <c r="W674" i="15"/>
  <c r="W675" i="15"/>
  <c r="W676" i="15"/>
  <c r="W677" i="15"/>
  <c r="W679" i="15"/>
  <c r="W681" i="15"/>
  <c r="W683" i="15"/>
  <c r="W684" i="15"/>
  <c r="W685" i="15"/>
  <c r="W687" i="15"/>
  <c r="W688" i="15"/>
  <c r="W689" i="15"/>
  <c r="W691" i="15"/>
  <c r="W692" i="15"/>
  <c r="W696" i="15"/>
  <c r="W699" i="15"/>
  <c r="V348" i="15"/>
  <c r="R530" i="15"/>
  <c r="R520" i="15"/>
  <c r="W931" i="15"/>
  <c r="S798" i="15"/>
  <c r="V1175" i="15"/>
  <c r="R171" i="15"/>
  <c r="R370" i="15"/>
  <c r="L370" i="15"/>
  <c r="R362" i="15"/>
  <c r="L350" i="15"/>
  <c r="R802" i="15"/>
  <c r="L802" i="15"/>
  <c r="R851" i="15"/>
  <c r="L851" i="15"/>
  <c r="L911" i="15"/>
  <c r="R911" i="15"/>
  <c r="L180" i="15"/>
  <c r="L171" i="15"/>
  <c r="L64" i="15"/>
  <c r="R66" i="15"/>
  <c r="R256" i="15"/>
  <c r="R303" i="15"/>
  <c r="L303" i="15"/>
  <c r="R407" i="15"/>
  <c r="L407" i="15"/>
  <c r="R391" i="15"/>
  <c r="L391" i="15"/>
  <c r="R374" i="15"/>
  <c r="L374" i="15"/>
  <c r="L366" i="15"/>
  <c r="R354" i="15"/>
  <c r="R349" i="15"/>
  <c r="R380" i="15" s="1"/>
  <c r="T703" i="15"/>
  <c r="R741" i="15"/>
  <c r="R615" i="15"/>
  <c r="R619" i="15"/>
  <c r="R625" i="15"/>
  <c r="R629" i="15"/>
  <c r="R633" i="15"/>
  <c r="R639" i="15"/>
  <c r="L291" i="15"/>
  <c r="L411" i="15"/>
  <c r="L892" i="15"/>
  <c r="R892" i="15"/>
  <c r="R1152" i="15"/>
  <c r="L1152" i="15"/>
  <c r="R1160" i="15"/>
  <c r="L1160" i="15"/>
  <c r="W550" i="15"/>
  <c r="L682" i="15"/>
  <c r="R611" i="15"/>
  <c r="R613" i="15"/>
  <c r="R617" i="15"/>
  <c r="R621" i="15"/>
  <c r="R623" i="15"/>
  <c r="R627" i="15"/>
  <c r="R631" i="15"/>
  <c r="R635" i="15"/>
  <c r="R637" i="15"/>
  <c r="L678" i="15"/>
  <c r="R702" i="15"/>
  <c r="L358" i="15"/>
  <c r="L609" i="15"/>
  <c r="L674" i="15"/>
  <c r="R651" i="15"/>
  <c r="R670" i="15"/>
  <c r="R969" i="15"/>
  <c r="L94" i="15"/>
  <c r="L330" i="15"/>
  <c r="L271" i="15"/>
  <c r="L231" i="15"/>
  <c r="L249" i="15"/>
  <c r="L815" i="15"/>
  <c r="R815" i="15"/>
  <c r="R884" i="15"/>
  <c r="L884" i="15"/>
  <c r="R931" i="15"/>
  <c r="L931" i="15"/>
  <c r="W621" i="15"/>
  <c r="W652" i="15"/>
  <c r="W1069" i="15"/>
  <c r="W1073" i="15"/>
  <c r="W17" i="15"/>
  <c r="W26" i="15"/>
  <c r="W31" i="15"/>
  <c r="W32" i="15"/>
  <c r="W33" i="15"/>
  <c r="W35" i="15"/>
  <c r="W37" i="15"/>
  <c r="W38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5" i="15"/>
  <c r="W57" i="15"/>
  <c r="W64" i="15"/>
  <c r="W71" i="15"/>
  <c r="W72" i="15"/>
  <c r="W73" i="15"/>
  <c r="W81" i="15"/>
  <c r="W84" i="15"/>
  <c r="W95" i="15"/>
  <c r="W103" i="15"/>
  <c r="W105" i="15"/>
  <c r="W108" i="15"/>
  <c r="W113" i="15"/>
  <c r="W115" i="15"/>
  <c r="W117" i="15"/>
  <c r="W121" i="15"/>
  <c r="W123" i="15"/>
  <c r="W127" i="15"/>
  <c r="R257" i="15"/>
  <c r="L311" i="15"/>
  <c r="W269" i="15"/>
  <c r="W264" i="15"/>
  <c r="W271" i="15"/>
  <c r="W286" i="15"/>
  <c r="W306" i="15"/>
  <c r="L577" i="15"/>
  <c r="L746" i="15"/>
  <c r="W552" i="15"/>
  <c r="W970" i="15"/>
  <c r="W999" i="15"/>
  <c r="S1143" i="15"/>
  <c r="W134" i="15"/>
  <c r="W145" i="15"/>
  <c r="W195" i="15"/>
  <c r="W220" i="15"/>
  <c r="W225" i="15"/>
  <c r="W232" i="15"/>
  <c r="W243" i="15"/>
  <c r="W249" i="15"/>
  <c r="W255" i="15"/>
  <c r="W344" i="15"/>
  <c r="W327" i="15"/>
  <c r="W325" i="15"/>
  <c r="W324" i="15"/>
  <c r="W322" i="15"/>
  <c r="W321" i="15"/>
  <c r="W320" i="15"/>
  <c r="W318" i="15"/>
  <c r="R818" i="15"/>
  <c r="R903" i="15"/>
  <c r="R916" i="15"/>
  <c r="AI1145" i="15"/>
  <c r="AI1151" i="15"/>
  <c r="AI1153" i="15"/>
  <c r="AI1159" i="15"/>
  <c r="AI1161" i="15"/>
  <c r="AI1167" i="15"/>
  <c r="AI1169" i="15"/>
  <c r="L54" i="15"/>
  <c r="R293" i="15"/>
  <c r="L293" i="15"/>
  <c r="R174" i="15"/>
  <c r="R182" i="15"/>
  <c r="L402" i="15"/>
  <c r="R402" i="15"/>
  <c r="R106" i="15"/>
  <c r="R146" i="15"/>
  <c r="L146" i="15"/>
  <c r="R216" i="15"/>
  <c r="L216" i="15"/>
  <c r="L283" i="15"/>
  <c r="R283" i="15"/>
  <c r="L275" i="15"/>
  <c r="R275" i="15"/>
  <c r="R267" i="15"/>
  <c r="L267" i="15"/>
  <c r="L299" i="15"/>
  <c r="R299" i="15"/>
  <c r="L182" i="15"/>
  <c r="L75" i="15"/>
  <c r="W346" i="15"/>
  <c r="R117" i="15"/>
  <c r="L117" i="15"/>
  <c r="L187" i="15"/>
  <c r="R187" i="15"/>
  <c r="L69" i="15"/>
  <c r="R69" i="15"/>
  <c r="L95" i="15"/>
  <c r="L232" i="15"/>
  <c r="R232" i="15"/>
  <c r="L333" i="15"/>
  <c r="R333" i="15"/>
  <c r="R82" i="15"/>
  <c r="L86" i="15"/>
  <c r="R86" i="15"/>
  <c r="R159" i="15"/>
  <c r="L159" i="15"/>
  <c r="R260" i="15"/>
  <c r="L260" i="15"/>
  <c r="W278" i="15"/>
  <c r="W261" i="15"/>
  <c r="R40" i="15"/>
  <c r="L324" i="15"/>
  <c r="R190" i="15"/>
  <c r="L112" i="15"/>
  <c r="R14" i="15"/>
  <c r="L446" i="15"/>
  <c r="R508" i="15"/>
  <c r="R492" i="15"/>
  <c r="R541" i="15"/>
  <c r="R522" i="15"/>
  <c r="R701" i="15"/>
  <c r="L697" i="15"/>
  <c r="L759" i="15"/>
  <c r="T576" i="15"/>
  <c r="W574" i="15"/>
  <c r="W566" i="15"/>
  <c r="W562" i="15"/>
  <c r="W558" i="15"/>
  <c r="W583" i="15"/>
  <c r="W585" i="15"/>
  <c r="W587" i="15"/>
  <c r="W588" i="15"/>
  <c r="W590" i="15"/>
  <c r="W594" i="15"/>
  <c r="W596" i="15"/>
  <c r="W597" i="15"/>
  <c r="W599" i="15"/>
  <c r="W600" i="15"/>
  <c r="W607" i="15"/>
  <c r="W636" i="15"/>
  <c r="W635" i="15"/>
  <c r="W634" i="15"/>
  <c r="W633" i="15"/>
  <c r="W632" i="15"/>
  <c r="W631" i="15"/>
  <c r="W629" i="15"/>
  <c r="W628" i="15"/>
  <c r="W627" i="15"/>
  <c r="W626" i="15"/>
  <c r="W625" i="15"/>
  <c r="W624" i="15"/>
  <c r="W619" i="15"/>
  <c r="W615" i="15"/>
  <c r="W613" i="15"/>
  <c r="W641" i="15"/>
  <c r="W670" i="15"/>
  <c r="W668" i="15"/>
  <c r="W666" i="15"/>
  <c r="W664" i="15"/>
  <c r="W661" i="15"/>
  <c r="W660" i="15"/>
  <c r="L843" i="15"/>
  <c r="L864" i="15"/>
  <c r="W1072" i="15"/>
  <c r="W1075" i="15"/>
  <c r="W1076" i="15"/>
  <c r="AB1017" i="15"/>
  <c r="AB1048" i="15"/>
  <c r="T1175" i="15"/>
  <c r="AF1175" i="15"/>
  <c r="AI1144" i="15"/>
  <c r="AI1147" i="15"/>
  <c r="AI1149" i="15"/>
  <c r="AI1152" i="15"/>
  <c r="AI1155" i="15"/>
  <c r="AI1157" i="15"/>
  <c r="AI1160" i="15"/>
  <c r="AI1163" i="15"/>
  <c r="AI1165" i="15"/>
  <c r="AI1168" i="15"/>
  <c r="AI1171" i="15"/>
  <c r="AI1173" i="15"/>
  <c r="W554" i="15"/>
  <c r="AB671" i="15"/>
  <c r="L1089" i="15"/>
  <c r="L768" i="15"/>
  <c r="R712" i="15"/>
  <c r="R648" i="15"/>
  <c r="R655" i="15"/>
  <c r="R665" i="15"/>
  <c r="R669" i="15"/>
  <c r="R460" i="15"/>
  <c r="R947" i="15"/>
  <c r="R223" i="15"/>
  <c r="R1067" i="15"/>
  <c r="L93" i="15"/>
  <c r="L357" i="15"/>
  <c r="L118" i="15"/>
  <c r="L78" i="15"/>
  <c r="L113" i="15"/>
  <c r="R217" i="15"/>
  <c r="R243" i="15"/>
  <c r="W131" i="15"/>
  <c r="W133" i="15"/>
  <c r="W136" i="15"/>
  <c r="W149" i="15"/>
  <c r="W219" i="15"/>
  <c r="W223" i="15"/>
  <c r="W229" i="15"/>
  <c r="W288" i="15"/>
  <c r="R383" i="15"/>
  <c r="R484" i="15"/>
  <c r="M513" i="15"/>
  <c r="L570" i="15"/>
  <c r="R693" i="15"/>
  <c r="W644" i="15"/>
  <c r="R800" i="15"/>
  <c r="M827" i="15"/>
  <c r="R803" i="15"/>
  <c r="R823" i="15"/>
  <c r="W934" i="15"/>
  <c r="W936" i="15"/>
  <c r="W938" i="15"/>
  <c r="W939" i="15"/>
  <c r="W940" i="15"/>
  <c r="W943" i="15"/>
  <c r="W944" i="15"/>
  <c r="W945" i="15"/>
  <c r="W946" i="15"/>
  <c r="W947" i="15"/>
  <c r="W951" i="15"/>
  <c r="W956" i="15"/>
  <c r="W957" i="15"/>
  <c r="W972" i="15"/>
  <c r="W973" i="15"/>
  <c r="W979" i="15"/>
  <c r="W992" i="15"/>
  <c r="W1001" i="15"/>
  <c r="W1002" i="15"/>
  <c r="W1008" i="15"/>
  <c r="W1015" i="15"/>
  <c r="W1018" i="15"/>
  <c r="W1021" i="15"/>
  <c r="W1024" i="15"/>
  <c r="W1026" i="15"/>
  <c r="W1031" i="15"/>
  <c r="W1037" i="15"/>
  <c r="W1042" i="15"/>
  <c r="W1047" i="15"/>
  <c r="S1080" i="15"/>
  <c r="R1050" i="15"/>
  <c r="W1053" i="15"/>
  <c r="W1054" i="15"/>
  <c r="W1061" i="15"/>
  <c r="W1066" i="15"/>
  <c r="W1067" i="15"/>
  <c r="W1070" i="15"/>
  <c r="R1156" i="15"/>
  <c r="R1148" i="15"/>
  <c r="L1168" i="15"/>
  <c r="W570" i="15"/>
  <c r="V671" i="15"/>
  <c r="T798" i="15"/>
  <c r="L930" i="15"/>
  <c r="R435" i="15"/>
  <c r="W129" i="15"/>
  <c r="W132" i="15"/>
  <c r="W135" i="15"/>
  <c r="W151" i="15"/>
  <c r="W153" i="15"/>
  <c r="W218" i="15"/>
  <c r="W221" i="15"/>
  <c r="W224" i="15"/>
  <c r="W244" i="15"/>
  <c r="R297" i="15"/>
  <c r="R325" i="15"/>
  <c r="G513" i="15"/>
  <c r="R517" i="15"/>
  <c r="M545" i="15"/>
  <c r="R756" i="15"/>
  <c r="W659" i="15"/>
  <c r="W654" i="15"/>
  <c r="W650" i="15"/>
  <c r="W642" i="15"/>
  <c r="L1091" i="15"/>
  <c r="L1083" i="15"/>
  <c r="L1052" i="15"/>
  <c r="L790" i="15"/>
  <c r="R730" i="15"/>
  <c r="R646" i="15"/>
  <c r="R660" i="15"/>
  <c r="R476" i="15"/>
  <c r="R427" i="15"/>
  <c r="L349" i="15"/>
  <c r="L380" i="15" s="1"/>
  <c r="R977" i="15"/>
  <c r="L949" i="15"/>
  <c r="R139" i="15"/>
  <c r="R197" i="15"/>
  <c r="L588" i="15"/>
  <c r="R392" i="15"/>
  <c r="L237" i="15"/>
  <c r="R30" i="15"/>
  <c r="L362" i="15"/>
  <c r="L354" i="15"/>
  <c r="R138" i="15"/>
  <c r="L377" i="15"/>
  <c r="L72" i="15"/>
  <c r="L287" i="15"/>
  <c r="W313" i="15"/>
  <c r="W312" i="15"/>
  <c r="W303" i="15"/>
  <c r="W302" i="15"/>
  <c r="W290" i="15"/>
  <c r="W343" i="15"/>
  <c r="W328" i="15"/>
  <c r="L512" i="15"/>
  <c r="R488" i="15"/>
  <c r="L504" i="15"/>
  <c r="L544" i="15"/>
  <c r="L549" i="15"/>
  <c r="L681" i="15"/>
  <c r="R812" i="15"/>
  <c r="L838" i="15"/>
  <c r="L854" i="15"/>
  <c r="R861" i="15"/>
  <c r="L868" i="15"/>
  <c r="R891" i="15"/>
  <c r="W925" i="15"/>
  <c r="W926" i="15"/>
  <c r="W1071" i="15"/>
  <c r="W1074" i="15"/>
  <c r="T1111" i="15"/>
  <c r="U827" i="15"/>
  <c r="AI1146" i="15"/>
  <c r="AI1154" i="15"/>
  <c r="AI1162" i="15"/>
  <c r="AI1170" i="15"/>
  <c r="R76" i="15"/>
  <c r="L76" i="15"/>
  <c r="L164" i="15"/>
  <c r="L177" i="15"/>
  <c r="L191" i="15"/>
  <c r="L343" i="15"/>
  <c r="R343" i="15"/>
  <c r="R339" i="15"/>
  <c r="R329" i="15"/>
  <c r="L329" i="15"/>
  <c r="R417" i="15"/>
  <c r="L417" i="15"/>
  <c r="R445" i="15"/>
  <c r="L445" i="15"/>
  <c r="L477" i="15"/>
  <c r="R477" i="15"/>
  <c r="L819" i="15"/>
  <c r="R819" i="15"/>
  <c r="R850" i="15"/>
  <c r="L850" i="15"/>
  <c r="L899" i="15"/>
  <c r="R899" i="15"/>
  <c r="R867" i="15"/>
  <c r="L867" i="15"/>
  <c r="L65" i="15"/>
  <c r="R81" i="15"/>
  <c r="R133" i="15"/>
  <c r="L155" i="15"/>
  <c r="R155" i="15"/>
  <c r="R160" i="15"/>
  <c r="L173" i="15"/>
  <c r="L235" i="15"/>
  <c r="R235" i="15"/>
  <c r="L418" i="15"/>
  <c r="R418" i="15"/>
  <c r="L410" i="15"/>
  <c r="R410" i="15"/>
  <c r="L466" i="15"/>
  <c r="R466" i="15"/>
  <c r="L506" i="15"/>
  <c r="R506" i="15"/>
  <c r="L599" i="15"/>
  <c r="R599" i="15"/>
  <c r="R876" i="15"/>
  <c r="L876" i="15"/>
  <c r="L908" i="15"/>
  <c r="R908" i="15"/>
  <c r="R15" i="15"/>
  <c r="L15" i="15"/>
  <c r="L31" i="15"/>
  <c r="L71" i="15"/>
  <c r="R71" i="15"/>
  <c r="L80" i="15"/>
  <c r="R100" i="15"/>
  <c r="R161" i="15"/>
  <c r="L211" i="15"/>
  <c r="R211" i="15"/>
  <c r="L253" i="15"/>
  <c r="R253" i="15"/>
  <c r="R270" i="15"/>
  <c r="L263" i="15"/>
  <c r="R263" i="15"/>
  <c r="R379" i="15"/>
  <c r="L379" i="15"/>
  <c r="R375" i="15"/>
  <c r="L375" i="15"/>
  <c r="R351" i="15"/>
  <c r="L386" i="15"/>
  <c r="R386" i="15"/>
  <c r="R433" i="15"/>
  <c r="L433" i="15"/>
  <c r="R471" i="15"/>
  <c r="L471" i="15"/>
  <c r="R561" i="15"/>
  <c r="L561" i="15"/>
  <c r="R553" i="15"/>
  <c r="L553" i="15"/>
  <c r="R591" i="15"/>
  <c r="L591" i="15"/>
  <c r="L659" i="15"/>
  <c r="R659" i="15"/>
  <c r="R699" i="15"/>
  <c r="L699" i="15"/>
  <c r="L764" i="15"/>
  <c r="R764" i="15"/>
  <c r="L807" i="15"/>
  <c r="R807" i="15"/>
  <c r="R870" i="15"/>
  <c r="L870" i="15"/>
  <c r="L1072" i="15"/>
  <c r="G985" i="15"/>
  <c r="R453" i="15"/>
  <c r="R482" i="15" s="1"/>
  <c r="R479" i="15"/>
  <c r="L1045" i="15"/>
  <c r="L1029" i="15"/>
  <c r="L1012" i="15"/>
  <c r="L996" i="15"/>
  <c r="L988" i="15"/>
  <c r="L971" i="15"/>
  <c r="L955" i="15"/>
  <c r="L356" i="15"/>
  <c r="L105" i="15"/>
  <c r="R307" i="15"/>
  <c r="L536" i="15"/>
  <c r="U576" i="15"/>
  <c r="W665" i="15"/>
  <c r="W663" i="15"/>
  <c r="W656" i="15"/>
  <c r="W680" i="15"/>
  <c r="W682" i="15"/>
  <c r="W686" i="15"/>
  <c r="W693" i="15"/>
  <c r="R826" i="15"/>
  <c r="R50" i="15"/>
  <c r="R41" i="15"/>
  <c r="G545" i="15"/>
  <c r="L1095" i="15"/>
  <c r="L1068" i="15"/>
  <c r="L789" i="15"/>
  <c r="L772" i="15"/>
  <c r="G1048" i="15"/>
  <c r="R731" i="15"/>
  <c r="R656" i="15"/>
  <c r="R455" i="15"/>
  <c r="R474" i="15"/>
  <c r="L1041" i="15"/>
  <c r="L1033" i="15"/>
  <c r="L1025" i="15"/>
  <c r="L1016" i="15"/>
  <c r="L1008" i="15"/>
  <c r="L1000" i="15"/>
  <c r="L992" i="15"/>
  <c r="L983" i="15"/>
  <c r="L975" i="15"/>
  <c r="L967" i="15"/>
  <c r="L959" i="15"/>
  <c r="L202" i="15"/>
  <c r="U671" i="15"/>
  <c r="L1079" i="15"/>
  <c r="L580" i="15"/>
  <c r="R164" i="15"/>
  <c r="R175" i="15"/>
  <c r="R347" i="15"/>
  <c r="R55" i="15"/>
  <c r="L372" i="15"/>
  <c r="L81" i="15"/>
  <c r="L50" i="15"/>
  <c r="R75" i="15"/>
  <c r="W258" i="15"/>
  <c r="W342" i="15"/>
  <c r="W335" i="15"/>
  <c r="AB348" i="15"/>
  <c r="L871" i="15"/>
  <c r="W935" i="15"/>
  <c r="W948" i="15"/>
  <c r="G1080" i="15"/>
  <c r="W1057" i="15"/>
  <c r="W1062" i="15"/>
  <c r="W1065" i="15"/>
  <c r="W819" i="15"/>
  <c r="R1170" i="15"/>
  <c r="R1154" i="15"/>
  <c r="R24" i="15"/>
  <c r="R326" i="15"/>
  <c r="R352" i="15"/>
  <c r="L439" i="15"/>
  <c r="R439" i="15"/>
  <c r="L501" i="15"/>
  <c r="R501" i="15"/>
  <c r="R518" i="15"/>
  <c r="L518" i="15"/>
  <c r="R584" i="15"/>
  <c r="L584" i="15"/>
  <c r="R834" i="15"/>
  <c r="L834" i="15"/>
  <c r="R839" i="15"/>
  <c r="L839" i="15"/>
  <c r="R855" i="15"/>
  <c r="L855" i="15"/>
  <c r="R99" i="15"/>
  <c r="R124" i="15"/>
  <c r="L124" i="15"/>
  <c r="R239" i="15"/>
  <c r="R241" i="15"/>
  <c r="L241" i="15"/>
  <c r="R247" i="15"/>
  <c r="L247" i="15"/>
  <c r="R289" i="15"/>
  <c r="L533" i="15"/>
  <c r="R533" i="15"/>
  <c r="R558" i="15"/>
  <c r="L558" i="15"/>
  <c r="L824" i="15"/>
  <c r="R824" i="15"/>
  <c r="R885" i="15"/>
  <c r="L885" i="15"/>
  <c r="R929" i="15"/>
  <c r="L929" i="15"/>
  <c r="R23" i="15"/>
  <c r="R61" i="15"/>
  <c r="R63" i="15"/>
  <c r="L90" i="15"/>
  <c r="R90" i="15"/>
  <c r="R147" i="15"/>
  <c r="L147" i="15"/>
  <c r="L153" i="15"/>
  <c r="R163" i="15"/>
  <c r="L163" i="15"/>
  <c r="R196" i="15"/>
  <c r="R213" i="15"/>
  <c r="L213" i="15"/>
  <c r="R250" i="15"/>
  <c r="L183" i="15"/>
  <c r="L301" i="15"/>
  <c r="R301" i="15"/>
  <c r="L400" i="15"/>
  <c r="R400" i="15"/>
  <c r="R564" i="15"/>
  <c r="L564" i="15"/>
  <c r="L600" i="15"/>
  <c r="R600" i="15"/>
  <c r="R596" i="15"/>
  <c r="L596" i="15"/>
  <c r="R831" i="15"/>
  <c r="L831" i="15"/>
  <c r="R842" i="15"/>
  <c r="L842" i="15"/>
  <c r="R847" i="15"/>
  <c r="L847" i="15"/>
  <c r="R858" i="15"/>
  <c r="L858" i="15"/>
  <c r="L915" i="15"/>
  <c r="R915" i="15"/>
  <c r="R923" i="15"/>
  <c r="L923" i="15"/>
  <c r="L1145" i="15"/>
  <c r="R1145" i="15"/>
  <c r="L1161" i="15"/>
  <c r="R1161" i="15"/>
  <c r="R54" i="15"/>
  <c r="W546" i="15"/>
  <c r="L791" i="15"/>
  <c r="R649" i="15"/>
  <c r="L1037" i="15"/>
  <c r="L1021" i="15"/>
  <c r="L1004" i="15"/>
  <c r="L979" i="15"/>
  <c r="L963" i="15"/>
  <c r="L332" i="15"/>
  <c r="L24" i="15"/>
  <c r="R191" i="15"/>
  <c r="R185" i="15"/>
  <c r="R451" i="15"/>
  <c r="L514" i="15"/>
  <c r="L545" i="15" s="1"/>
  <c r="L542" i="15"/>
  <c r="L565" i="15"/>
  <c r="W561" i="15"/>
  <c r="W667" i="15"/>
  <c r="W657" i="15"/>
  <c r="W655" i="15"/>
  <c r="W649" i="15"/>
  <c r="W645" i="15"/>
  <c r="W690" i="15"/>
  <c r="M859" i="15"/>
  <c r="AB1175" i="15"/>
  <c r="AH1175" i="15"/>
  <c r="L1105" i="15"/>
  <c r="L1093" i="15"/>
  <c r="L787" i="15"/>
  <c r="L781" i="15"/>
  <c r="R709" i="15"/>
  <c r="R714" i="15"/>
  <c r="R653" i="15"/>
  <c r="R462" i="15"/>
  <c r="R468" i="15"/>
  <c r="R424" i="15"/>
  <c r="R436" i="15"/>
  <c r="R443" i="15"/>
  <c r="R1047" i="15"/>
  <c r="R1039" i="15"/>
  <c r="R1031" i="15"/>
  <c r="R1023" i="15"/>
  <c r="R1014" i="15"/>
  <c r="R1006" i="15"/>
  <c r="R998" i="15"/>
  <c r="R990" i="15"/>
  <c r="R981" i="15"/>
  <c r="R973" i="15"/>
  <c r="R965" i="15"/>
  <c r="R957" i="15"/>
  <c r="L252" i="15"/>
  <c r="L70" i="15"/>
  <c r="R1077" i="15"/>
  <c r="R1059" i="15"/>
  <c r="L927" i="15"/>
  <c r="L116" i="15"/>
  <c r="L99" i="15"/>
  <c r="L160" i="15"/>
  <c r="W58" i="15"/>
  <c r="W63" i="15"/>
  <c r="W65" i="15"/>
  <c r="W69" i="15"/>
  <c r="W90" i="15"/>
  <c r="W104" i="15"/>
  <c r="W116" i="15"/>
  <c r="W124" i="15"/>
  <c r="W128" i="15"/>
  <c r="W198" i="15"/>
  <c r="W200" i="15"/>
  <c r="W201" i="15"/>
  <c r="W212" i="15"/>
  <c r="W214" i="15"/>
  <c r="W215" i="15"/>
  <c r="W216" i="15"/>
  <c r="W217" i="15"/>
  <c r="W251" i="15"/>
  <c r="W252" i="15"/>
  <c r="W316" i="15"/>
  <c r="W314" i="15"/>
  <c r="W311" i="15"/>
  <c r="W310" i="15"/>
  <c r="W308" i="15"/>
  <c r="W300" i="15"/>
  <c r="W299" i="15"/>
  <c r="W298" i="15"/>
  <c r="W295" i="15"/>
  <c r="L562" i="15"/>
  <c r="L593" i="15"/>
  <c r="R683" i="15"/>
  <c r="L736" i="15"/>
  <c r="R806" i="15"/>
  <c r="L863" i="15"/>
  <c r="W924" i="15"/>
  <c r="W800" i="15"/>
  <c r="W808" i="15"/>
  <c r="L1146" i="15"/>
  <c r="L1162" i="15"/>
  <c r="AN1175" i="15"/>
  <c r="W70" i="15"/>
  <c r="W85" i="15"/>
  <c r="W86" i="15"/>
  <c r="W87" i="15"/>
  <c r="W88" i="15"/>
  <c r="W89" i="15"/>
  <c r="W91" i="15"/>
  <c r="W93" i="15"/>
  <c r="W96" i="15"/>
  <c r="W154" i="15"/>
  <c r="W159" i="15"/>
  <c r="W160" i="15"/>
  <c r="W293" i="15"/>
  <c r="W292" i="15"/>
  <c r="T317" i="15"/>
  <c r="X317" i="15"/>
  <c r="W555" i="15"/>
  <c r="W553" i="15"/>
  <c r="T734" i="15"/>
  <c r="T766" i="15"/>
  <c r="W927" i="15"/>
  <c r="W928" i="15"/>
  <c r="W952" i="15"/>
  <c r="M985" i="15"/>
  <c r="V985" i="15"/>
  <c r="T985" i="15"/>
  <c r="W962" i="15"/>
  <c r="W964" i="15"/>
  <c r="W965" i="15"/>
  <c r="W971" i="15"/>
  <c r="W978" i="15"/>
  <c r="W980" i="15"/>
  <c r="W981" i="15"/>
  <c r="W991" i="15"/>
  <c r="W993" i="15"/>
  <c r="W994" i="15"/>
  <c r="W1000" i="15"/>
  <c r="W1007" i="15"/>
  <c r="W1009" i="15"/>
  <c r="W1010" i="15"/>
  <c r="W1016" i="15"/>
  <c r="M1048" i="15"/>
  <c r="V1048" i="15"/>
  <c r="W1023" i="15"/>
  <c r="W1029" i="15"/>
  <c r="W1032" i="15"/>
  <c r="W1034" i="15"/>
  <c r="W1039" i="15"/>
  <c r="W1045" i="15"/>
  <c r="W1049" i="15"/>
  <c r="W1050" i="15"/>
  <c r="V1143" i="15"/>
  <c r="T1143" i="15"/>
  <c r="M1175" i="15"/>
  <c r="W19" i="15"/>
  <c r="W21" i="15"/>
  <c r="W23" i="15"/>
  <c r="W25" i="15"/>
  <c r="W168" i="15"/>
  <c r="W172" i="15"/>
  <c r="W178" i="15"/>
  <c r="W179" i="15"/>
  <c r="W181" i="15"/>
  <c r="W185" i="15"/>
  <c r="W186" i="15"/>
  <c r="W191" i="15"/>
  <c r="W193" i="15"/>
  <c r="W197" i="15"/>
  <c r="W259" i="15"/>
  <c r="W266" i="15"/>
  <c r="R524" i="15"/>
  <c r="L573" i="15"/>
  <c r="L560" i="15"/>
  <c r="L557" i="15"/>
  <c r="L550" i="15"/>
  <c r="W577" i="15"/>
  <c r="W578" i="15"/>
  <c r="W579" i="15"/>
  <c r="W580" i="15"/>
  <c r="W582" i="15"/>
  <c r="U608" i="15"/>
  <c r="W586" i="15"/>
  <c r="W589" i="15"/>
  <c r="W591" i="15"/>
  <c r="W593" i="15"/>
  <c r="W595" i="15"/>
  <c r="W598" i="15"/>
  <c r="V608" i="15"/>
  <c r="T608" i="15"/>
  <c r="W603" i="15"/>
  <c r="W606" i="15"/>
  <c r="W609" i="15"/>
  <c r="W639" i="15"/>
  <c r="W638" i="15"/>
  <c r="U985" i="15"/>
  <c r="S985" i="15"/>
  <c r="S1017" i="15"/>
  <c r="W1052" i="15"/>
  <c r="W1055" i="15"/>
  <c r="W1077" i="15"/>
  <c r="W1078" i="15"/>
  <c r="U1111" i="15"/>
  <c r="M1111" i="15"/>
  <c r="V1111" i="15"/>
  <c r="S1111" i="15"/>
  <c r="W803" i="15"/>
  <c r="W807" i="15"/>
  <c r="W823" i="15"/>
  <c r="W824" i="15"/>
  <c r="W825" i="15"/>
  <c r="W826" i="15"/>
  <c r="S1175" i="15"/>
  <c r="R34" i="15"/>
  <c r="L34" i="15"/>
  <c r="R45" i="15"/>
  <c r="L68" i="15"/>
  <c r="R68" i="15"/>
  <c r="R109" i="15"/>
  <c r="L109" i="15"/>
  <c r="R111" i="15"/>
  <c r="L131" i="15"/>
  <c r="L233" i="15"/>
  <c r="R233" i="15"/>
  <c r="L305" i="15"/>
  <c r="R305" i="15"/>
  <c r="L437" i="15"/>
  <c r="R437" i="15"/>
  <c r="R569" i="15"/>
  <c r="L569" i="15"/>
  <c r="L650" i="15"/>
  <c r="R650" i="15"/>
  <c r="L647" i="15"/>
  <c r="R647" i="15"/>
  <c r="L1117" i="15"/>
  <c r="R1117" i="15"/>
  <c r="L1121" i="15"/>
  <c r="R1121" i="15"/>
  <c r="L1125" i="15"/>
  <c r="R1125" i="15"/>
  <c r="L1127" i="15"/>
  <c r="R1127" i="15"/>
  <c r="L1133" i="15"/>
  <c r="R1133" i="15"/>
  <c r="L1137" i="15"/>
  <c r="R1137" i="15"/>
  <c r="L1139" i="15"/>
  <c r="R1139" i="15"/>
  <c r="L52" i="15"/>
  <c r="L77" i="15"/>
  <c r="R77" i="15"/>
  <c r="L88" i="15"/>
  <c r="L104" i="15"/>
  <c r="L134" i="15"/>
  <c r="R222" i="15"/>
  <c r="R254" i="15"/>
  <c r="L254" i="15"/>
  <c r="L415" i="15"/>
  <c r="R415" i="15"/>
  <c r="R799" i="15"/>
  <c r="L799" i="15"/>
  <c r="R832" i="15"/>
  <c r="L832" i="15"/>
  <c r="R848" i="15"/>
  <c r="L848" i="15"/>
  <c r="R888" i="15"/>
  <c r="L888" i="15"/>
  <c r="L18" i="15"/>
  <c r="R53" i="15"/>
  <c r="R89" i="15"/>
  <c r="L123" i="15"/>
  <c r="L145" i="15"/>
  <c r="L178" i="15"/>
  <c r="R178" i="15"/>
  <c r="R199" i="15"/>
  <c r="R201" i="15"/>
  <c r="L201" i="15"/>
  <c r="R212" i="15"/>
  <c r="L276" i="15"/>
  <c r="R276" i="15"/>
  <c r="R315" i="15"/>
  <c r="L315" i="15"/>
  <c r="R288" i="15"/>
  <c r="L288" i="15"/>
  <c r="R295" i="15"/>
  <c r="L295" i="15"/>
  <c r="R319" i="15"/>
  <c r="L475" i="15"/>
  <c r="R475" i="15"/>
  <c r="L454" i="15"/>
  <c r="G482" i="15"/>
  <c r="L452" i="15"/>
  <c r="R452" i="15"/>
  <c r="R526" i="15"/>
  <c r="L526" i="15"/>
  <c r="R554" i="15"/>
  <c r="L554" i="15"/>
  <c r="L698" i="15"/>
  <c r="R698" i="15"/>
  <c r="L694" i="15"/>
  <c r="R694" i="15"/>
  <c r="L690" i="15"/>
  <c r="R690" i="15"/>
  <c r="L733" i="15"/>
  <c r="R733" i="15"/>
  <c r="L763" i="15"/>
  <c r="R763" i="15"/>
  <c r="L742" i="15"/>
  <c r="R742" i="15"/>
  <c r="R738" i="15"/>
  <c r="L738" i="15"/>
  <c r="L735" i="15"/>
  <c r="G766" i="15"/>
  <c r="L337" i="15"/>
  <c r="R337" i="15"/>
  <c r="L828" i="15"/>
  <c r="R828" i="15"/>
  <c r="R836" i="15"/>
  <c r="L836" i="15"/>
  <c r="R844" i="15"/>
  <c r="L844" i="15"/>
  <c r="R852" i="15"/>
  <c r="L852" i="15"/>
  <c r="R1099" i="15"/>
  <c r="L1099" i="15"/>
  <c r="R1101" i="15"/>
  <c r="L1101" i="15"/>
  <c r="R1110" i="15"/>
  <c r="L1110" i="15"/>
  <c r="M671" i="15"/>
  <c r="R485" i="15"/>
  <c r="R165" i="15"/>
  <c r="L107" i="15"/>
  <c r="L45" i="15"/>
  <c r="R83" i="15"/>
  <c r="R107" i="15"/>
  <c r="L136" i="15"/>
  <c r="L429" i="15"/>
  <c r="W949" i="15"/>
  <c r="L940" i="15"/>
  <c r="L945" i="15"/>
  <c r="R220" i="15"/>
  <c r="R1051" i="15"/>
  <c r="R52" i="15"/>
  <c r="R21" i="15"/>
  <c r="L950" i="15"/>
  <c r="R720" i="15"/>
  <c r="R422" i="15"/>
  <c r="R444" i="15"/>
  <c r="L119" i="15"/>
  <c r="W955" i="15"/>
  <c r="R177" i="15"/>
  <c r="L198" i="15"/>
  <c r="R104" i="15"/>
  <c r="L137" i="15"/>
  <c r="L256" i="15"/>
  <c r="R65" i="15"/>
  <c r="R95" i="15"/>
  <c r="W166" i="15"/>
  <c r="W169" i="15"/>
  <c r="W170" i="15"/>
  <c r="W171" i="15"/>
  <c r="W173" i="15"/>
  <c r="W174" i="15"/>
  <c r="W175" i="15"/>
  <c r="W176" i="15"/>
  <c r="W177" i="15"/>
  <c r="W180" i="15"/>
  <c r="W183" i="15"/>
  <c r="R313" i="15"/>
  <c r="W315" i="15"/>
  <c r="W287" i="15"/>
  <c r="S317" i="15"/>
  <c r="W345" i="15"/>
  <c r="W332" i="15"/>
  <c r="W330" i="15"/>
  <c r="W329" i="15"/>
  <c r="W326" i="15"/>
  <c r="L385" i="15"/>
  <c r="L399" i="15"/>
  <c r="R421" i="15"/>
  <c r="R450" i="15" s="1"/>
  <c r="M482" i="15"/>
  <c r="M576" i="15"/>
  <c r="M953" i="15"/>
  <c r="R19" i="15"/>
  <c r="L19" i="15"/>
  <c r="R20" i="15"/>
  <c r="L20" i="15"/>
  <c r="L96" i="15"/>
  <c r="R96" i="15"/>
  <c r="R101" i="15"/>
  <c r="L101" i="15"/>
  <c r="L194" i="15"/>
  <c r="L210" i="15"/>
  <c r="L215" i="15"/>
  <c r="R215" i="15"/>
  <c r="R184" i="15"/>
  <c r="L184" i="15"/>
  <c r="R284" i="15"/>
  <c r="R464" i="15"/>
  <c r="L464" i="15"/>
  <c r="L509" i="15"/>
  <c r="R509" i="15"/>
  <c r="R546" i="15"/>
  <c r="L546" i="15"/>
  <c r="R938" i="15"/>
  <c r="L938" i="15"/>
  <c r="W941" i="15"/>
  <c r="V953" i="15"/>
  <c r="R943" i="15"/>
  <c r="L943" i="15"/>
  <c r="G1143" i="15"/>
  <c r="L1113" i="15"/>
  <c r="R1113" i="15"/>
  <c r="L1115" i="15"/>
  <c r="R1115" i="15"/>
  <c r="L1119" i="15"/>
  <c r="R1119" i="15"/>
  <c r="L1123" i="15"/>
  <c r="R1123" i="15"/>
  <c r="L1129" i="15"/>
  <c r="R1129" i="15"/>
  <c r="L1131" i="15"/>
  <c r="R1131" i="15"/>
  <c r="L1135" i="15"/>
  <c r="R1135" i="15"/>
  <c r="L1141" i="15"/>
  <c r="R1141" i="15"/>
  <c r="R162" i="15"/>
  <c r="R192" i="15"/>
  <c r="L192" i="15"/>
  <c r="R236" i="15"/>
  <c r="L236" i="15"/>
  <c r="R282" i="15"/>
  <c r="R441" i="15"/>
  <c r="L441" i="15"/>
  <c r="L434" i="15"/>
  <c r="R434" i="15"/>
  <c r="R840" i="15"/>
  <c r="L840" i="15"/>
  <c r="R856" i="15"/>
  <c r="L856" i="15"/>
  <c r="R881" i="15"/>
  <c r="L881" i="15"/>
  <c r="L895" i="15"/>
  <c r="R895" i="15"/>
  <c r="R952" i="15"/>
  <c r="L952" i="15"/>
  <c r="R17" i="15"/>
  <c r="L46" i="15"/>
  <c r="R46" i="15"/>
  <c r="L48" i="15"/>
  <c r="R48" i="15"/>
  <c r="L60" i="15"/>
  <c r="R60" i="15"/>
  <c r="L84" i="15"/>
  <c r="R84" i="15"/>
  <c r="L91" i="15"/>
  <c r="R120" i="15"/>
  <c r="R125" i="15"/>
  <c r="R128" i="15"/>
  <c r="R148" i="15"/>
  <c r="L148" i="15"/>
  <c r="R166" i="15"/>
  <c r="R179" i="15"/>
  <c r="L179" i="15"/>
  <c r="L195" i="15"/>
  <c r="L234" i="15"/>
  <c r="R279" i="15"/>
  <c r="R268" i="15"/>
  <c r="R265" i="15"/>
  <c r="L265" i="15"/>
  <c r="R258" i="15"/>
  <c r="R346" i="15"/>
  <c r="L342" i="15"/>
  <c r="R342" i="15"/>
  <c r="L338" i="15"/>
  <c r="R338" i="15"/>
  <c r="R322" i="15"/>
  <c r="R318" i="15"/>
  <c r="R376" i="15"/>
  <c r="R368" i="15"/>
  <c r="R364" i="15"/>
  <c r="R360" i="15"/>
  <c r="L409" i="15"/>
  <c r="R409" i="15"/>
  <c r="L405" i="15"/>
  <c r="R405" i="15"/>
  <c r="L388" i="15"/>
  <c r="R388" i="15"/>
  <c r="L426" i="15"/>
  <c r="R426" i="15"/>
  <c r="L478" i="15"/>
  <c r="R478" i="15"/>
  <c r="R540" i="15"/>
  <c r="L540" i="15"/>
  <c r="L516" i="15"/>
  <c r="R516" i="15"/>
  <c r="L585" i="15"/>
  <c r="R585" i="15"/>
  <c r="L579" i="15"/>
  <c r="R579" i="15"/>
  <c r="L782" i="15"/>
  <c r="R782" i="15"/>
  <c r="L810" i="15"/>
  <c r="R810" i="15"/>
  <c r="L822" i="15"/>
  <c r="R822" i="15"/>
  <c r="R1076" i="15"/>
  <c r="L1076" i="15"/>
  <c r="L1084" i="15"/>
  <c r="R1084" i="15"/>
  <c r="L873" i="15"/>
  <c r="R873" i="15"/>
  <c r="R869" i="15"/>
  <c r="L869" i="15"/>
  <c r="L865" i="15"/>
  <c r="R865" i="15"/>
  <c r="M734" i="15"/>
  <c r="U798" i="15"/>
  <c r="L226" i="15"/>
  <c r="R131" i="15"/>
  <c r="R194" i="15"/>
  <c r="M420" i="15"/>
  <c r="L222" i="15"/>
  <c r="R412" i="15"/>
  <c r="R144" i="15"/>
  <c r="L284" i="15"/>
  <c r="L220" i="15"/>
  <c r="R210" i="15"/>
  <c r="L144" i="15"/>
  <c r="R198" i="15"/>
  <c r="U285" i="15"/>
  <c r="J285" i="15" s="1"/>
  <c r="W265" i="15"/>
  <c r="W257" i="15"/>
  <c r="W276" i="15"/>
  <c r="W272" i="15"/>
  <c r="W268" i="15"/>
  <c r="W263" i="15"/>
  <c r="M348" i="15"/>
  <c r="M380" i="15"/>
  <c r="L534" i="15"/>
  <c r="W950" i="15"/>
  <c r="W958" i="15"/>
  <c r="W959" i="15"/>
  <c r="W960" i="15"/>
  <c r="W961" i="15"/>
  <c r="W966" i="15"/>
  <c r="W967" i="15"/>
  <c r="W968" i="15"/>
  <c r="W969" i="15"/>
  <c r="W974" i="15"/>
  <c r="W975" i="15"/>
  <c r="W976" i="15"/>
  <c r="W977" i="15"/>
  <c r="W982" i="15"/>
  <c r="W983" i="15"/>
  <c r="W984" i="15"/>
  <c r="W987" i="15"/>
  <c r="W988" i="15"/>
  <c r="W989" i="15"/>
  <c r="W990" i="15"/>
  <c r="W995" i="15"/>
  <c r="W996" i="15"/>
  <c r="W997" i="15"/>
  <c r="W998" i="15"/>
  <c r="W1003" i="15"/>
  <c r="W1004" i="15"/>
  <c r="W1005" i="15"/>
  <c r="W1006" i="15"/>
  <c r="W1011" i="15"/>
  <c r="W1012" i="15"/>
  <c r="W1013" i="15"/>
  <c r="W1014" i="15"/>
  <c r="W1019" i="15"/>
  <c r="W1020" i="15"/>
  <c r="W1022" i="15"/>
  <c r="W1025" i="15"/>
  <c r="W1027" i="15"/>
  <c r="W1028" i="15"/>
  <c r="W1030" i="15"/>
  <c r="W1033" i="15"/>
  <c r="W1035" i="15"/>
  <c r="W1036" i="15"/>
  <c r="W1038" i="15"/>
  <c r="W1041" i="15"/>
  <c r="W1043" i="15"/>
  <c r="W1044" i="15"/>
  <c r="W1046" i="15"/>
  <c r="W1051" i="15"/>
  <c r="R548" i="15"/>
  <c r="L548" i="15"/>
  <c r="L675" i="15"/>
  <c r="R675" i="15"/>
  <c r="L393" i="15"/>
  <c r="R393" i="15"/>
  <c r="R494" i="15"/>
  <c r="L494" i="15"/>
  <c r="L490" i="15"/>
  <c r="R490" i="15"/>
  <c r="L532" i="15"/>
  <c r="R532" i="15"/>
  <c r="R574" i="15"/>
  <c r="L574" i="15"/>
  <c r="L604" i="15"/>
  <c r="R604" i="15"/>
  <c r="L755" i="15"/>
  <c r="R755" i="15"/>
  <c r="L811" i="15"/>
  <c r="R811" i="15"/>
  <c r="G859" i="15"/>
  <c r="R830" i="15"/>
  <c r="R880" i="15"/>
  <c r="L880" i="15"/>
  <c r="R889" i="15"/>
  <c r="L889" i="15"/>
  <c r="L907" i="15"/>
  <c r="R907" i="15"/>
  <c r="S576" i="15"/>
  <c r="T890" i="15"/>
  <c r="T922" i="15"/>
  <c r="W601" i="15"/>
  <c r="T640" i="15"/>
  <c r="L603" i="15"/>
  <c r="L926" i="15"/>
  <c r="R708" i="15"/>
  <c r="G1017" i="15"/>
  <c r="R1065" i="15"/>
  <c r="R1061" i="15"/>
  <c r="R1049" i="15"/>
  <c r="L223" i="15"/>
  <c r="L47" i="15"/>
  <c r="W68" i="15"/>
  <c r="W102" i="15"/>
  <c r="W106" i="15"/>
  <c r="W109" i="15"/>
  <c r="W110" i="15"/>
  <c r="W111" i="15"/>
  <c r="W112" i="15"/>
  <c r="W114" i="15"/>
  <c r="W196" i="15"/>
  <c r="W230" i="15"/>
  <c r="W234" i="15"/>
  <c r="W238" i="15"/>
  <c r="W239" i="15"/>
  <c r="W240" i="15"/>
  <c r="W241" i="15"/>
  <c r="W242" i="15"/>
  <c r="W250" i="15"/>
  <c r="W323" i="15"/>
  <c r="W319" i="15"/>
  <c r="M608" i="15"/>
  <c r="W557" i="15"/>
  <c r="W565" i="15"/>
  <c r="W584" i="15"/>
  <c r="W620" i="15"/>
  <c r="W618" i="15"/>
  <c r="W617" i="15"/>
  <c r="W616" i="15"/>
  <c r="W614" i="15"/>
  <c r="W612" i="15"/>
  <c r="W611" i="15"/>
  <c r="AB640" i="15"/>
  <c r="W669" i="15"/>
  <c r="W702" i="15"/>
  <c r="R788" i="15"/>
  <c r="R829" i="15"/>
  <c r="R919" i="15"/>
  <c r="W929" i="15"/>
  <c r="W930" i="15"/>
  <c r="T953" i="15"/>
  <c r="W933" i="15"/>
  <c r="W1056" i="15"/>
  <c r="M1080" i="15"/>
  <c r="W1058" i="15"/>
  <c r="W1060" i="15"/>
  <c r="W1063" i="15"/>
  <c r="W809" i="15"/>
  <c r="W810" i="15"/>
  <c r="W811" i="15"/>
  <c r="W812" i="15"/>
  <c r="W815" i="15"/>
  <c r="L808" i="15"/>
  <c r="R808" i="15"/>
  <c r="L900" i="15"/>
  <c r="R900" i="15"/>
  <c r="R274" i="15"/>
  <c r="R566" i="15"/>
  <c r="L566" i="15"/>
  <c r="L594" i="15"/>
  <c r="R594" i="15"/>
  <c r="R752" i="15"/>
  <c r="L752" i="15"/>
  <c r="L814" i="15"/>
  <c r="R814" i="15"/>
  <c r="W547" i="15"/>
  <c r="W560" i="15"/>
  <c r="W954" i="15"/>
  <c r="L779" i="15"/>
  <c r="S1048" i="15"/>
  <c r="R642" i="15"/>
  <c r="W22" i="15"/>
  <c r="W24" i="15"/>
  <c r="W27" i="15"/>
  <c r="W28" i="15"/>
  <c r="W29" i="15"/>
  <c r="W122" i="15"/>
  <c r="W150" i="15"/>
  <c r="W152" i="15"/>
  <c r="W155" i="15"/>
  <c r="W156" i="15"/>
  <c r="W157" i="15"/>
  <c r="W297" i="15"/>
  <c r="W296" i="15"/>
  <c r="W294" i="15"/>
  <c r="W291" i="15"/>
  <c r="R679" i="15"/>
  <c r="L687" i="15"/>
  <c r="L754" i="15"/>
  <c r="U703" i="15"/>
  <c r="L833" i="15"/>
  <c r="L837" i="15"/>
  <c r="L841" i="15"/>
  <c r="L845" i="15"/>
  <c r="L849" i="15"/>
  <c r="L853" i="15"/>
  <c r="L857" i="15"/>
  <c r="M922" i="15"/>
  <c r="T859" i="15"/>
  <c r="W12" i="15"/>
  <c r="W13" i="15"/>
  <c r="W14" i="15"/>
  <c r="W15" i="15"/>
  <c r="W16" i="15"/>
  <c r="W18" i="15"/>
  <c r="W54" i="15"/>
  <c r="W56" i="15"/>
  <c r="W59" i="15"/>
  <c r="W60" i="15"/>
  <c r="W61" i="15"/>
  <c r="W74" i="15"/>
  <c r="W75" i="15"/>
  <c r="W76" i="15"/>
  <c r="W77" i="15"/>
  <c r="W78" i="15"/>
  <c r="W79" i="15"/>
  <c r="W80" i="15"/>
  <c r="W82" i="15"/>
  <c r="W118" i="15"/>
  <c r="W119" i="15"/>
  <c r="W120" i="15"/>
  <c r="W125" i="15"/>
  <c r="W138" i="15"/>
  <c r="W140" i="15"/>
  <c r="W141" i="15"/>
  <c r="W142" i="15"/>
  <c r="W143" i="15"/>
  <c r="W144" i="15"/>
  <c r="W182" i="15"/>
  <c r="W184" i="15"/>
  <c r="W187" i="15"/>
  <c r="W188" i="15"/>
  <c r="W189" i="15"/>
  <c r="W202" i="15"/>
  <c r="W203" i="15"/>
  <c r="W204" i="15"/>
  <c r="W205" i="15"/>
  <c r="W206" i="15"/>
  <c r="W207" i="15"/>
  <c r="W208" i="15"/>
  <c r="W209" i="15"/>
  <c r="W246" i="15"/>
  <c r="W247" i="15"/>
  <c r="W248" i="15"/>
  <c r="W253" i="15"/>
  <c r="W275" i="15"/>
  <c r="W273" i="15"/>
  <c r="W256" i="15"/>
  <c r="W309" i="15"/>
  <c r="W307" i="15"/>
  <c r="W305" i="15"/>
  <c r="W304" i="15"/>
  <c r="W340" i="15"/>
  <c r="W339" i="15"/>
  <c r="W338" i="15"/>
  <c r="W336" i="15"/>
  <c r="U348" i="15"/>
  <c r="W347" i="15"/>
  <c r="S348" i="15"/>
  <c r="R414" i="15"/>
  <c r="R525" i="15"/>
  <c r="R685" i="15"/>
  <c r="L673" i="15"/>
  <c r="M766" i="15"/>
  <c r="W573" i="15"/>
  <c r="W651" i="15"/>
  <c r="W694" i="15"/>
  <c r="W695" i="15"/>
  <c r="W697" i="15"/>
  <c r="W698" i="15"/>
  <c r="W700" i="15"/>
  <c r="W701" i="15"/>
  <c r="S703" i="15"/>
  <c r="S734" i="15"/>
  <c r="V766" i="15"/>
  <c r="M798" i="15"/>
  <c r="M890" i="15"/>
  <c r="W937" i="15"/>
  <c r="W1064" i="15"/>
  <c r="W1068" i="15"/>
  <c r="U1143" i="15"/>
  <c r="S766" i="15"/>
  <c r="S890" i="15"/>
  <c r="S922" i="15"/>
  <c r="W804" i="15"/>
  <c r="W820" i="15"/>
  <c r="AB1111" i="15"/>
  <c r="W20" i="15"/>
  <c r="W36" i="15"/>
  <c r="W39" i="15"/>
  <c r="W40" i="15"/>
  <c r="W83" i="15"/>
  <c r="W99" i="15"/>
  <c r="W100" i="15"/>
  <c r="W146" i="15"/>
  <c r="W148" i="15"/>
  <c r="W164" i="15"/>
  <c r="W167" i="15"/>
  <c r="W210" i="15"/>
  <c r="W211" i="15"/>
  <c r="W227" i="15"/>
  <c r="W228" i="15"/>
  <c r="W301" i="15"/>
  <c r="W569" i="15"/>
  <c r="V576" i="15"/>
  <c r="S608" i="15"/>
  <c r="W602" i="15"/>
  <c r="W630" i="15"/>
  <c r="W643" i="15"/>
  <c r="S953" i="15"/>
  <c r="W801" i="15"/>
  <c r="W806" i="15"/>
  <c r="W816" i="15"/>
  <c r="W817" i="15"/>
  <c r="X285" i="15"/>
  <c r="R43" i="15"/>
  <c r="L51" i="15"/>
  <c r="R51" i="15"/>
  <c r="R79" i="15"/>
  <c r="L97" i="15"/>
  <c r="R97" i="15"/>
  <c r="L108" i="15"/>
  <c r="R108" i="15"/>
  <c r="L110" i="15"/>
  <c r="R122" i="15"/>
  <c r="L122" i="15"/>
  <c r="R135" i="15"/>
  <c r="L193" i="15"/>
  <c r="R193" i="15"/>
  <c r="R204" i="15"/>
  <c r="R206" i="15"/>
  <c r="R208" i="15"/>
  <c r="L208" i="15"/>
  <c r="R248" i="15"/>
  <c r="L248" i="15"/>
  <c r="R280" i="15"/>
  <c r="L280" i="15"/>
  <c r="R264" i="15"/>
  <c r="R308" i="15"/>
  <c r="R300" i="15"/>
  <c r="R292" i="15"/>
  <c r="R323" i="15"/>
  <c r="W333" i="15"/>
  <c r="T348" i="15"/>
  <c r="R390" i="15"/>
  <c r="L390" i="15"/>
  <c r="R387" i="15"/>
  <c r="L387" i="15"/>
  <c r="R381" i="15"/>
  <c r="R420" i="15" s="1"/>
  <c r="L381" i="15"/>
  <c r="L420" i="15" s="1"/>
  <c r="L695" i="15"/>
  <c r="R695" i="15"/>
  <c r="R691" i="15"/>
  <c r="L691" i="15"/>
  <c r="G703" i="15"/>
  <c r="R758" i="15"/>
  <c r="L758" i="15"/>
  <c r="L589" i="15"/>
  <c r="G608" i="15"/>
  <c r="L809" i="15"/>
  <c r="R809" i="15"/>
  <c r="L896" i="15"/>
  <c r="R896" i="15"/>
  <c r="L901" i="15"/>
  <c r="R901" i="15"/>
  <c r="L1147" i="15"/>
  <c r="R1147" i="15"/>
  <c r="L1151" i="15"/>
  <c r="R1151" i="15"/>
  <c r="L1155" i="15"/>
  <c r="R1155" i="15"/>
  <c r="L1159" i="15"/>
  <c r="R1159" i="15"/>
  <c r="L1163" i="15"/>
  <c r="R1163" i="15"/>
  <c r="L1167" i="15"/>
  <c r="R1167" i="15"/>
  <c r="L1171" i="15"/>
  <c r="R1171" i="15"/>
  <c r="R33" i="15"/>
  <c r="L49" i="15"/>
  <c r="L58" i="15"/>
  <c r="R73" i="15"/>
  <c r="L73" i="15"/>
  <c r="L115" i="15"/>
  <c r="R115" i="15"/>
  <c r="L126" i="15"/>
  <c r="R141" i="15"/>
  <c r="L141" i="15"/>
  <c r="L143" i="15"/>
  <c r="R149" i="15"/>
  <c r="L149" i="15"/>
  <c r="L151" i="15"/>
  <c r="R158" i="15"/>
  <c r="R167" i="15"/>
  <c r="L167" i="15"/>
  <c r="L169" i="15"/>
  <c r="R169" i="15"/>
  <c r="L176" i="15"/>
  <c r="L214" i="15"/>
  <c r="R229" i="15"/>
  <c r="L229" i="15"/>
  <c r="G317" i="15"/>
  <c r="R286" i="15"/>
  <c r="R306" i="15"/>
  <c r="R298" i="15"/>
  <c r="R290" i="15"/>
  <c r="R575" i="15"/>
  <c r="L575" i="15"/>
  <c r="R563" i="15"/>
  <c r="L563" i="15"/>
  <c r="L762" i="15"/>
  <c r="R762" i="15"/>
  <c r="R737" i="15"/>
  <c r="L737" i="15"/>
  <c r="W610" i="15"/>
  <c r="U640" i="15"/>
  <c r="L804" i="15"/>
  <c r="R804" i="15"/>
  <c r="L813" i="15"/>
  <c r="R813" i="15"/>
  <c r="L825" i="15"/>
  <c r="R825" i="15"/>
  <c r="L904" i="15"/>
  <c r="R904" i="15"/>
  <c r="L909" i="15"/>
  <c r="R909" i="15"/>
  <c r="R928" i="15"/>
  <c r="G953" i="15"/>
  <c r="G1111" i="15"/>
  <c r="R1081" i="15"/>
  <c r="L1086" i="15"/>
  <c r="R1086" i="15"/>
  <c r="R866" i="15"/>
  <c r="L866" i="15"/>
  <c r="R862" i="15"/>
  <c r="G890" i="15"/>
  <c r="L22" i="15"/>
  <c r="R26" i="15"/>
  <c r="L36" i="15"/>
  <c r="L44" i="15"/>
  <c r="L98" i="15"/>
  <c r="L121" i="15"/>
  <c r="L130" i="15"/>
  <c r="R156" i="15"/>
  <c r="R181" i="15"/>
  <c r="L186" i="15"/>
  <c r="L205" i="15"/>
  <c r="R207" i="15"/>
  <c r="R209" i="15"/>
  <c r="L218" i="15"/>
  <c r="R227" i="15"/>
  <c r="L240" i="15"/>
  <c r="R316" i="15"/>
  <c r="L316" i="15"/>
  <c r="R312" i="15"/>
  <c r="L312" i="15"/>
  <c r="R304" i="15"/>
  <c r="L304" i="15"/>
  <c r="R296" i="15"/>
  <c r="L296" i="15"/>
  <c r="L344" i="15"/>
  <c r="R344" i="15"/>
  <c r="L340" i="15"/>
  <c r="R340" i="15"/>
  <c r="L335" i="15"/>
  <c r="R335" i="15"/>
  <c r="L331" i="15"/>
  <c r="L505" i="15"/>
  <c r="R505" i="15"/>
  <c r="R497" i="15"/>
  <c r="L497" i="15"/>
  <c r="L493" i="15"/>
  <c r="R493" i="15"/>
  <c r="R489" i="15"/>
  <c r="L489" i="15"/>
  <c r="R568" i="15"/>
  <c r="L568" i="15"/>
  <c r="R559" i="15"/>
  <c r="L559" i="15"/>
  <c r="R547" i="15"/>
  <c r="L547" i="15"/>
  <c r="G576" i="15"/>
  <c r="L820" i="15"/>
  <c r="R820" i="15"/>
  <c r="R875" i="15"/>
  <c r="L875" i="15"/>
  <c r="R878" i="15"/>
  <c r="L878" i="15"/>
  <c r="R883" i="15"/>
  <c r="L883" i="15"/>
  <c r="R886" i="15"/>
  <c r="L886" i="15"/>
  <c r="L912" i="15"/>
  <c r="R912" i="15"/>
  <c r="L917" i="15"/>
  <c r="R917" i="15"/>
  <c r="R932" i="15"/>
  <c r="L932" i="15"/>
  <c r="L1069" i="15"/>
  <c r="R1069" i="15"/>
  <c r="L1102" i="15"/>
  <c r="R1102" i="15"/>
  <c r="R157" i="15"/>
  <c r="L142" i="15"/>
  <c r="R334" i="15"/>
  <c r="R142" i="15"/>
  <c r="L170" i="15"/>
  <c r="R336" i="15"/>
  <c r="L341" i="15"/>
  <c r="L255" i="15"/>
  <c r="R39" i="15"/>
  <c r="L125" i="15"/>
  <c r="L140" i="15"/>
  <c r="R200" i="15"/>
  <c r="L272" i="15"/>
  <c r="R262" i="15"/>
  <c r="V285" i="15"/>
  <c r="K285" i="15" s="1"/>
  <c r="W282" i="15"/>
  <c r="W274" i="15"/>
  <c r="W270" i="15"/>
  <c r="W284" i="15"/>
  <c r="W280" i="15"/>
  <c r="V859" i="15"/>
  <c r="G420" i="15"/>
  <c r="AB317" i="15"/>
  <c r="L245" i="15"/>
  <c r="S285" i="15"/>
  <c r="H285" i="15" s="1"/>
  <c r="W923" i="15"/>
  <c r="L774" i="15"/>
  <c r="R457" i="15"/>
  <c r="R469" i="15"/>
  <c r="R473" i="15"/>
  <c r="R423" i="15"/>
  <c r="G450" i="15"/>
  <c r="R116" i="15"/>
  <c r="R37" i="15"/>
  <c r="R150" i="15"/>
  <c r="L328" i="15"/>
  <c r="T285" i="15"/>
  <c r="I285" i="15" s="1"/>
  <c r="R110" i="15"/>
  <c r="L150" i="15"/>
  <c r="R170" i="15"/>
  <c r="L336" i="15"/>
  <c r="L114" i="15"/>
  <c r="R255" i="15"/>
  <c r="L67" i="15"/>
  <c r="L219" i="15"/>
  <c r="L262" i="15"/>
  <c r="L61" i="15"/>
  <c r="L129" i="15"/>
  <c r="W279" i="15"/>
  <c r="W277" i="15"/>
  <c r="W260" i="15"/>
  <c r="R395" i="15"/>
  <c r="L572" i="15"/>
  <c r="R750" i="15"/>
  <c r="W572" i="15"/>
  <c r="W564" i="15"/>
  <c r="W556" i="15"/>
  <c r="W548" i="15"/>
  <c r="R816" i="15"/>
  <c r="S859" i="15"/>
  <c r="U890" i="15"/>
  <c r="U922" i="15"/>
  <c r="V827" i="15"/>
  <c r="X859" i="15"/>
  <c r="X1111" i="15"/>
  <c r="W334" i="15"/>
  <c r="G348" i="15"/>
  <c r="V317" i="15"/>
  <c r="R245" i="15"/>
  <c r="R1108" i="15"/>
  <c r="R710" i="15"/>
  <c r="R589" i="15"/>
  <c r="V703" i="15"/>
  <c r="AB285" i="15"/>
  <c r="L292" i="15"/>
  <c r="L308" i="15"/>
  <c r="L133" i="15"/>
  <c r="L28" i="15"/>
  <c r="L175" i="15"/>
  <c r="L345" i="15"/>
  <c r="L200" i="15"/>
  <c r="R56" i="15"/>
  <c r="R129" i="15"/>
  <c r="R112" i="15"/>
  <c r="L43" i="15"/>
  <c r="L87" i="15"/>
  <c r="L62" i="15"/>
  <c r="R35" i="15"/>
  <c r="L56" i="15"/>
  <c r="L66" i="15"/>
  <c r="R85" i="15"/>
  <c r="R91" i="15"/>
  <c r="R214" i="15"/>
  <c r="L556" i="15"/>
  <c r="L862" i="15"/>
  <c r="R935" i="15"/>
  <c r="M1143" i="15"/>
  <c r="V798" i="15"/>
  <c r="V890" i="15"/>
  <c r="V922" i="15"/>
  <c r="W799" i="15"/>
  <c r="S827" i="15"/>
  <c r="T827" i="15"/>
  <c r="R27" i="15"/>
  <c r="R38" i="15"/>
  <c r="L38" i="15"/>
  <c r="R42" i="15"/>
  <c r="R57" i="15"/>
  <c r="L57" i="15"/>
  <c r="L74" i="15"/>
  <c r="L92" i="15"/>
  <c r="R92" i="15"/>
  <c r="R102" i="15"/>
  <c r="R152" i="15"/>
  <c r="L152" i="15"/>
  <c r="L168" i="15"/>
  <c r="L188" i="15"/>
  <c r="R221" i="15"/>
  <c r="L238" i="15"/>
  <c r="R251" i="15"/>
  <c r="R269" i="15"/>
  <c r="L314" i="15"/>
  <c r="R314" i="15"/>
  <c r="L310" i="15"/>
  <c r="R310" i="15"/>
  <c r="L302" i="15"/>
  <c r="R302" i="15"/>
  <c r="L294" i="15"/>
  <c r="R294" i="15"/>
  <c r="L408" i="15"/>
  <c r="R408" i="15"/>
  <c r="L398" i="15"/>
  <c r="R398" i="15"/>
  <c r="L389" i="15"/>
  <c r="R389" i="15"/>
  <c r="L537" i="15"/>
  <c r="R537" i="15"/>
  <c r="L529" i="15"/>
  <c r="R529" i="15"/>
  <c r="L521" i="15"/>
  <c r="R521" i="15"/>
  <c r="R552" i="15"/>
  <c r="L552" i="15"/>
  <c r="L717" i="15"/>
  <c r="R717" i="15"/>
  <c r="L705" i="15"/>
  <c r="G734" i="15"/>
  <c r="R705" i="15"/>
  <c r="R783" i="15"/>
  <c r="L783" i="15"/>
  <c r="R795" i="15"/>
  <c r="L795" i="15"/>
  <c r="L893" i="15"/>
  <c r="R893" i="15"/>
  <c r="L920" i="15"/>
  <c r="R920" i="15"/>
  <c r="G285" i="15"/>
  <c r="L510" i="15"/>
  <c r="R510" i="15"/>
  <c r="L502" i="15"/>
  <c r="R502" i="15"/>
  <c r="L498" i="15"/>
  <c r="R498" i="15"/>
  <c r="L486" i="15"/>
  <c r="R486" i="15"/>
  <c r="R571" i="15"/>
  <c r="L571" i="15"/>
  <c r="R555" i="15"/>
  <c r="L555" i="15"/>
  <c r="L583" i="15"/>
  <c r="R583" i="15"/>
  <c r="L641" i="15"/>
  <c r="G671" i="15"/>
  <c r="G827" i="15"/>
  <c r="R801" i="15"/>
  <c r="L817" i="15"/>
  <c r="R817" i="15"/>
  <c r="R874" i="15"/>
  <c r="L874" i="15"/>
  <c r="R879" i="15"/>
  <c r="L879" i="15"/>
  <c r="R882" i="15"/>
  <c r="L882" i="15"/>
  <c r="R887" i="15"/>
  <c r="L887" i="15"/>
  <c r="W30" i="15"/>
  <c r="W34" i="15"/>
  <c r="W62" i="15"/>
  <c r="W94" i="15"/>
  <c r="W98" i="15"/>
  <c r="W126" i="15"/>
  <c r="W158" i="15"/>
  <c r="W162" i="15"/>
  <c r="W190" i="15"/>
  <c r="W222" i="15"/>
  <c r="W254" i="15"/>
  <c r="W289" i="15"/>
  <c r="L581" i="15"/>
  <c r="W592" i="15"/>
  <c r="G798" i="15"/>
  <c r="R277" i="15"/>
  <c r="R261" i="15"/>
  <c r="L419" i="15"/>
  <c r="R419" i="15"/>
  <c r="L413" i="15"/>
  <c r="R413" i="15"/>
  <c r="L539" i="15"/>
  <c r="R539" i="15"/>
  <c r="L531" i="15"/>
  <c r="R531" i="15"/>
  <c r="L523" i="15"/>
  <c r="R523" i="15"/>
  <c r="L515" i="15"/>
  <c r="R515" i="15"/>
  <c r="R567" i="15"/>
  <c r="L567" i="15"/>
  <c r="R551" i="15"/>
  <c r="L551" i="15"/>
  <c r="L805" i="15"/>
  <c r="R805" i="15"/>
  <c r="L821" i="15"/>
  <c r="R821" i="15"/>
  <c r="L897" i="15"/>
  <c r="R897" i="15"/>
  <c r="L905" i="15"/>
  <c r="R905" i="15"/>
  <c r="L913" i="15"/>
  <c r="R913" i="15"/>
  <c r="L921" i="15"/>
  <c r="R921" i="15"/>
  <c r="W66" i="15"/>
  <c r="W130" i="15"/>
  <c r="W194" i="15"/>
  <c r="W226" i="15"/>
  <c r="U317" i="15"/>
  <c r="W341" i="15"/>
  <c r="W337" i="15"/>
  <c r="M450" i="15"/>
  <c r="V1080" i="15"/>
  <c r="U1080" i="15"/>
  <c r="W822" i="15"/>
  <c r="AG1175" i="15"/>
  <c r="R382" i="15"/>
  <c r="L382" i="15"/>
  <c r="L543" i="15"/>
  <c r="R543" i="15"/>
  <c r="L535" i="15"/>
  <c r="R535" i="15"/>
  <c r="L527" i="15"/>
  <c r="R527" i="15"/>
  <c r="L519" i="15"/>
  <c r="R519" i="15"/>
  <c r="L748" i="15"/>
  <c r="R748" i="15"/>
  <c r="W331" i="15"/>
  <c r="G380" i="15"/>
  <c r="L587" i="15"/>
  <c r="G640" i="15"/>
  <c r="L760" i="15"/>
  <c r="AB608" i="15"/>
  <c r="W605" i="15"/>
  <c r="U766" i="15"/>
  <c r="U953" i="15"/>
  <c r="W802" i="15"/>
  <c r="W818" i="15"/>
  <c r="G1175" i="15"/>
  <c r="R406" i="15"/>
  <c r="L406" i="15"/>
  <c r="L403" i="15"/>
  <c r="R403" i="15"/>
  <c r="L397" i="15"/>
  <c r="R397" i="15"/>
  <c r="M640" i="15"/>
  <c r="W549" i="15"/>
  <c r="W571" i="15"/>
  <c r="W563" i="15"/>
  <c r="W559" i="15"/>
  <c r="W551" i="15"/>
  <c r="W622" i="15"/>
  <c r="W678" i="15"/>
  <c r="AB734" i="15"/>
  <c r="G922" i="15"/>
  <c r="R894" i="15"/>
  <c r="R898" i="15"/>
  <c r="R902" i="15"/>
  <c r="R906" i="15"/>
  <c r="R910" i="15"/>
  <c r="R914" i="15"/>
  <c r="R918" i="15"/>
  <c r="M1017" i="15"/>
  <c r="T1080" i="15"/>
  <c r="W805" i="15"/>
  <c r="W813" i="15"/>
  <c r="W814" i="15"/>
  <c r="W821" i="15"/>
  <c r="U859" i="15"/>
  <c r="AK1175" i="15"/>
  <c r="L640" i="15" l="1"/>
  <c r="R640" i="15"/>
  <c r="L985" i="15"/>
  <c r="L953" i="15"/>
  <c r="R985" i="15"/>
  <c r="W1080" i="15"/>
  <c r="R1017" i="15"/>
  <c r="R1048" i="15"/>
  <c r="L1048" i="15"/>
  <c r="AI1175" i="15"/>
  <c r="W608" i="15"/>
  <c r="R608" i="15"/>
  <c r="W985" i="15"/>
  <c r="L1017" i="15"/>
  <c r="L859" i="15"/>
  <c r="L1080" i="15"/>
  <c r="L703" i="15"/>
  <c r="L922" i="15"/>
  <c r="W953" i="15"/>
  <c r="R348" i="15"/>
  <c r="R1143" i="15"/>
  <c r="W1048" i="15"/>
  <c r="L1143" i="15"/>
  <c r="W348" i="15"/>
  <c r="R576" i="15"/>
  <c r="L608" i="15"/>
  <c r="W671" i="15"/>
  <c r="W317" i="15"/>
  <c r="R671" i="15"/>
  <c r="R827" i="15"/>
  <c r="L671" i="15"/>
  <c r="L734" i="15"/>
  <c r="L317" i="15"/>
  <c r="L348" i="15"/>
  <c r="L1111" i="15"/>
  <c r="R953" i="15"/>
  <c r="W640" i="15"/>
  <c r="R859" i="15"/>
  <c r="W703" i="15"/>
  <c r="W285" i="15"/>
  <c r="L285" i="15" s="1"/>
  <c r="L827" i="15"/>
  <c r="R285" i="15"/>
  <c r="R1080" i="15"/>
  <c r="R922" i="15"/>
  <c r="R703" i="15"/>
  <c r="W1017" i="15"/>
  <c r="L576" i="15"/>
  <c r="R890" i="15"/>
  <c r="L890" i="15"/>
  <c r="L1175" i="15"/>
  <c r="R766" i="15"/>
  <c r="R1175" i="15"/>
  <c r="W576" i="15"/>
  <c r="M285" i="15"/>
  <c r="M286" i="15" s="1"/>
  <c r="M317" i="15" s="1"/>
  <c r="R317" i="15"/>
  <c r="R734" i="15"/>
  <c r="W827" i="15"/>
  <c r="R1111" i="15"/>
  <c r="L76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amunoz</author>
    <author>PE03855808</author>
  </authors>
  <commentList>
    <comment ref="J7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1213,55
</t>
        </r>
      </text>
    </comment>
    <comment ref="F273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amunoz:</t>
        </r>
        <r>
          <rPr>
            <sz val="8"/>
            <color indexed="81"/>
            <rFont val="Tahoma"/>
            <family val="2"/>
          </rPr>
          <t xml:space="preserve">
5620
computador de flujo</t>
        </r>
      </text>
    </comment>
    <comment ref="F274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amunoz:</t>
        </r>
        <r>
          <rPr>
            <sz val="8"/>
            <color indexed="81"/>
            <rFont val="Tahoma"/>
            <family val="2"/>
          </rPr>
          <t xml:space="preserve">
5600 computador de flujo</t>
        </r>
      </text>
    </comment>
    <comment ref="F277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amunoz:</t>
        </r>
        <r>
          <rPr>
            <sz val="8"/>
            <color indexed="81"/>
            <rFont val="Tahoma"/>
            <family val="2"/>
          </rPr>
          <t xml:space="preserve">
falta corregir boleta de energia</t>
        </r>
      </text>
    </comment>
    <comment ref="F279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amunoz:</t>
        </r>
        <r>
          <rPr>
            <sz val="8"/>
            <color indexed="81"/>
            <rFont val="Tahoma"/>
            <family val="2"/>
          </rPr>
          <t xml:space="preserve">
5014 computador de flujo</t>
        </r>
      </text>
    </comment>
    <comment ref="F280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amunoz:</t>
        </r>
        <r>
          <rPr>
            <sz val="8"/>
            <color indexed="81"/>
            <rFont val="Tahoma"/>
            <family val="2"/>
          </rPr>
          <t xml:space="preserve">
5008 computador de flujo</t>
        </r>
      </text>
    </comment>
    <comment ref="F287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amunoz:</t>
        </r>
        <r>
          <rPr>
            <sz val="8"/>
            <color indexed="81"/>
            <rFont val="Tahoma"/>
            <family val="2"/>
          </rPr>
          <t xml:space="preserve">
4796 computador de flujo</t>
        </r>
      </text>
    </comment>
    <comment ref="F288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amunoz:</t>
        </r>
        <r>
          <rPr>
            <sz val="8"/>
            <color indexed="81"/>
            <rFont val="Tahoma"/>
            <family val="2"/>
          </rPr>
          <t xml:space="preserve">
4764 computador de flujpo</t>
        </r>
      </text>
    </comment>
    <comment ref="V1045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PE03855808:</t>
        </r>
        <r>
          <rPr>
            <sz val="9"/>
            <color indexed="81"/>
            <rFont val="Tahoma"/>
            <family val="2"/>
          </rPr>
          <t xml:space="preserve">
hasta aquí va 173,593.10</t>
        </r>
      </text>
    </comment>
  </commentList>
</comments>
</file>

<file path=xl/sharedStrings.xml><?xml version="1.0" encoding="utf-8"?>
<sst xmlns="http://schemas.openxmlformats.org/spreadsheetml/2006/main" count="151" uniqueCount="86">
  <si>
    <t>GAS NATURAL ASOCIADO (GNA) ENTREGADO A GMP</t>
  </si>
  <si>
    <t>PRODUCCION DE LGN</t>
  </si>
  <si>
    <t>VOL. GNA</t>
  </si>
  <si>
    <t>BTU GNA</t>
  </si>
  <si>
    <t>RIQUEZA</t>
  </si>
  <si>
    <t>ENERGIA (MMBTU)</t>
  </si>
  <si>
    <t>PRODUCCION (Bls)</t>
  </si>
  <si>
    <t>Fecha</t>
  </si>
  <si>
    <t>Savia</t>
  </si>
  <si>
    <t>P.Bras</t>
  </si>
  <si>
    <t>Sapet</t>
  </si>
  <si>
    <t>GMP</t>
  </si>
  <si>
    <t>TOTAL</t>
  </si>
  <si>
    <t>Avg</t>
  </si>
  <si>
    <t>SAVIA PERU</t>
  </si>
  <si>
    <t>PETROBRAS</t>
  </si>
  <si>
    <t>SAPET</t>
  </si>
  <si>
    <t>CPGNA (*)</t>
  </si>
  <si>
    <t>GLP</t>
  </si>
  <si>
    <t>HAS</t>
  </si>
  <si>
    <t>MPC</t>
  </si>
  <si>
    <t>Btu/pc</t>
  </si>
  <si>
    <t>MBTU</t>
  </si>
  <si>
    <t>Gal/mpc</t>
  </si>
  <si>
    <t>(MMBTU)</t>
  </si>
  <si>
    <t>parada por mantto. TGN4</t>
  </si>
  <si>
    <t>parada por mantto. TGN5</t>
  </si>
  <si>
    <t>parada por mantto. TGN6</t>
  </si>
  <si>
    <t>parada por mantto. TGN4 y luego por retraso en el arranque por detección de contaminantes en gas</t>
  </si>
  <si>
    <t>|</t>
  </si>
  <si>
    <t>PRODUCCION (Bls) GMP exc.</t>
  </si>
  <si>
    <t>PRODUCCION (Bls) GMP / EEPSA</t>
  </si>
  <si>
    <t xml:space="preserve">GNA </t>
  </si>
  <si>
    <t xml:space="preserve">GNS </t>
  </si>
  <si>
    <t>PODER CAL.</t>
  </si>
  <si>
    <t xml:space="preserve">ENERGIA </t>
  </si>
  <si>
    <t>GMP(exc)</t>
  </si>
  <si>
    <t xml:space="preserve"> A EEPSA</t>
  </si>
  <si>
    <t xml:space="preserve"> GNS (BTU/PC)</t>
  </si>
  <si>
    <t xml:space="preserve"> GNS ( MMBTU)</t>
  </si>
  <si>
    <t>Periodo:</t>
  </si>
  <si>
    <t>Fecha Llegada</t>
  </si>
  <si>
    <t>Placa</t>
  </si>
  <si>
    <t>Fecha Inicio Carga</t>
  </si>
  <si>
    <t>Fecha Fin Carga</t>
  </si>
  <si>
    <t>Nº Constancia
Despacho</t>
  </si>
  <si>
    <t>Volumen 
(Sm3)</t>
  </si>
  <si>
    <t>Poder Calorifico  BTU/PC</t>
  </si>
  <si>
    <t>Energía
(MMBTU)</t>
  </si>
  <si>
    <t>Total</t>
  </si>
  <si>
    <t>Energía del volumen suministrado en MMBTU</t>
  </si>
  <si>
    <t>Precio base, en US$/MMBTU</t>
  </si>
  <si>
    <t>Fac</t>
  </si>
  <si>
    <r>
      <t xml:space="preserve">Factor de Ajuste = </t>
    </r>
    <r>
      <rPr>
        <b/>
        <i/>
        <sz val="14"/>
        <color theme="1"/>
        <rFont val="Calibri"/>
        <family val="2"/>
        <scheme val="minor"/>
      </rPr>
      <t>CPIi/CPIo</t>
    </r>
  </si>
  <si>
    <t>CPIo</t>
  </si>
  <si>
    <t>Índice de Precio de Consumidor Estados Unidos de Norte América de enero 2022</t>
  </si>
  <si>
    <t>CPIi</t>
  </si>
  <si>
    <t>Factor de ajuste de enero del año en curso</t>
  </si>
  <si>
    <t>SUB TOTAL A FACTURAR US$</t>
  </si>
  <si>
    <t>Comentarios:</t>
  </si>
  <si>
    <t>UNNA ENERGIA S.A</t>
  </si>
  <si>
    <t>LIMAGAS NATURAL PERU S.A.</t>
  </si>
  <si>
    <t>TOTAL A FACTURAR US$</t>
  </si>
  <si>
    <t>{{Periodo}}</t>
  </si>
  <si>
    <t>{{NombreReporte}}</t>
  </si>
  <si>
    <t>{{IgvCentaje}}</t>
  </si>
  <si>
    <t>{{Total}}</t>
  </si>
  <si>
    <t>{{Igv}}</t>
  </si>
  <si>
    <t>{{SubTotal}}</t>
  </si>
  <si>
    <t>{{CPIi}}</t>
  </si>
  <si>
    <t>{{CPIo}}</t>
  </si>
  <si>
    <t>{{Fac}}</t>
  </si>
  <si>
    <t>{{PrecioBase}}</t>
  </si>
  <si>
    <t>{{EnergiaVolumenSuministrado}}</t>
  </si>
  <si>
    <t>{{TotalVolumen}}</t>
  </si>
  <si>
    <t>{{TotalPoderCalorifico}}</t>
  </si>
  <si>
    <t>{{TotalEnergia}}</t>
  </si>
  <si>
    <t>{{item.Fecha}}</t>
  </si>
  <si>
    <t>{{item.Placa}}</t>
  </si>
  <si>
    <t>{{item.FechaInicioCarga}}</t>
  </si>
  <si>
    <t>{{item.FechaFinCarga}}</t>
  </si>
  <si>
    <t>{{item.Volumen}}</t>
  </si>
  <si>
    <t>{{item.PoderCalorifico}}</t>
  </si>
  <si>
    <t>{{item.Energia}}</t>
  </si>
  <si>
    <t>{{item.NroConstanciaDespacho}}</t>
  </si>
  <si>
    <t>{{Comentario}}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</si>
</sst>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164" formatCode="_(* #,##0_);_(* \(#,##0\);_(* &quot;-&quot;_);_(@_)"/>
    <numFmt numFmtId="165" formatCode="_(* #,##0.00_);_(* \(#,##0.00\);_(* &quot;-&quot;??_);_(@_)"/>
    <numFmt numFmtId="166" formatCode="_ * #,##0.00_ ;_ * \-#,##0.00_ ;_ * &quot;-&quot;??_ ;_ @_ "/>
    <numFmt numFmtId="167" formatCode="_ &quot;S/.&quot;\ * #,##0.00_ ;_ &quot;S/.&quot;\ * \-#,##0.00_ ;_ &quot;S/.&quot;\ * &quot;-&quot;??_ ;_ @_ "/>
    <numFmt numFmtId="168" formatCode="#,##0.000"/>
    <numFmt numFmtId="169" formatCode="[$-C0A]d\-mmm\-yy;@"/>
    <numFmt numFmtId="170" formatCode="#,##0.0"/>
    <numFmt numFmtId="171" formatCode="#,##0.0000"/>
    <numFmt numFmtId="172" formatCode="#,##0.00000"/>
    <numFmt numFmtId="173" formatCode="[$-C0A]dd\-mmm\-yy;@"/>
    <numFmt numFmtId="174" formatCode="_(&quot;N$&quot;* #,##0.00_);_(&quot;N$&quot;* \(#,##0.00\);_(&quot;N$&quot;* &quot;-&quot;??_);_(@_)"/>
    <numFmt numFmtId="175" formatCode="_ [$€]* #,##0.00_ ;_ [$€]* \-#,##0.00_ ;_ [$€]* &quot;-&quot;??_ ;_ @_ "/>
    <numFmt numFmtId="176" formatCode="[$-280A]d&quot; de &quot;mmmm&quot; de &quot;yyyy;@"/>
    <numFmt numFmtId="177" formatCode="[$-280A]dddd\ d&quot; de &quot;mmmm&quot; de &quot;yyyy;@"/>
    <numFmt numFmtId="178" formatCode="0.00000"/>
    <numFmt numFmtId="179" formatCode="0.0000000"/>
    <numFmt numFmtId="180" formatCode="0.00000000"/>
    <numFmt numFmtId="181" formatCode="0.000000000000000"/>
    <numFmt numFmtId="182" formatCode="yyyy\-mm\-dd;@"/>
    <numFmt numFmtId="183" formatCode="0.0000"/>
  </numFmts>
  <fonts count="6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color indexed="12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Arial"/>
      <family val="2"/>
    </font>
    <font>
      <sz val="9"/>
      <color indexed="8"/>
      <name val="Calibri"/>
      <family val="2"/>
    </font>
    <font>
      <sz val="9"/>
      <color indexed="12"/>
      <name val="Calibri"/>
      <family val="2"/>
    </font>
    <font>
      <sz val="10"/>
      <color indexed="18"/>
      <name val="Calibri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6"/>
      <name val="Arial"/>
      <family val="2"/>
    </font>
    <font>
      <b/>
      <sz val="9"/>
      <color indexed="12"/>
      <name val="Arial"/>
      <family val="2"/>
    </font>
    <font>
      <sz val="10"/>
      <color indexed="10"/>
      <name val="Calibri"/>
      <family val="2"/>
    </font>
    <font>
      <b/>
      <sz val="10"/>
      <color indexed="12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Arial"/>
      <family val="2"/>
    </font>
    <font>
      <u/>
      <sz val="10"/>
      <color indexed="12"/>
      <name val="MS Sans Serif"/>
      <family val="2"/>
    </font>
    <font>
      <sz val="11"/>
      <color indexed="8"/>
      <name val="Calibri"/>
      <family val="2"/>
      <charset val="161"/>
    </font>
    <font>
      <sz val="11"/>
      <color theme="1"/>
      <name val="Calibri"/>
      <family val="2"/>
      <charset val="161"/>
      <scheme val="minor"/>
    </font>
    <font>
      <u/>
      <sz val="20"/>
      <color indexed="12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5081">
    <xf numFmtId="169" fontId="0" fillId="0" borderId="0"/>
    <xf numFmtId="169" fontId="7" fillId="0" borderId="0" applyFont="0" applyFill="0" applyBorder="0" applyAlignment="0" applyProtection="0"/>
    <xf numFmtId="166" fontId="19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8" fillId="0" borderId="0"/>
    <xf numFmtId="0" fontId="18" fillId="0" borderId="0"/>
    <xf numFmtId="0" fontId="24" fillId="0" borderId="0"/>
    <xf numFmtId="0" fontId="18" fillId="0" borderId="0"/>
    <xf numFmtId="0" fontId="24" fillId="0" borderId="0"/>
    <xf numFmtId="0" fontId="29" fillId="0" borderId="0"/>
    <xf numFmtId="17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1" fillId="0" borderId="0" applyNumberFormat="0" applyFill="0" applyBorder="0" applyAlignment="0" applyProtection="0">
      <alignment vertical="top"/>
      <protection locked="0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32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28" fillId="0" borderId="0"/>
    <xf numFmtId="0" fontId="4" fillId="0" borderId="0"/>
    <xf numFmtId="0" fontId="28" fillId="0" borderId="0"/>
    <xf numFmtId="0" fontId="4" fillId="0" borderId="0"/>
    <xf numFmtId="0" fontId="30" fillId="0" borderId="0"/>
    <xf numFmtId="169" fontId="28" fillId="0" borderId="0"/>
    <xf numFmtId="0" fontId="33" fillId="0" borderId="0"/>
    <xf numFmtId="0" fontId="28" fillId="0" borderId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2" fillId="0" borderId="0" applyFont="0" applyFill="0" applyBorder="0" applyAlignment="0" applyProtection="0"/>
    <xf numFmtId="176" fontId="4" fillId="0" borderId="0"/>
    <xf numFmtId="176" fontId="34" fillId="0" borderId="0" applyNumberFormat="0" applyFill="0" applyBorder="0" applyAlignment="0" applyProtection="0">
      <alignment vertical="top"/>
      <protection locked="0"/>
    </xf>
    <xf numFmtId="176" fontId="4" fillId="0" borderId="0"/>
    <xf numFmtId="176" fontId="4" fillId="0" borderId="0"/>
    <xf numFmtId="176" fontId="4" fillId="0" borderId="0"/>
    <xf numFmtId="166" fontId="4" fillId="0" borderId="0" applyFont="0" applyFill="0" applyBorder="0" applyAlignment="0" applyProtection="0"/>
    <xf numFmtId="176" fontId="4" fillId="0" borderId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9" fillId="0" borderId="0"/>
    <xf numFmtId="0" fontId="36" fillId="0" borderId="54" applyNumberFormat="0" applyFill="0" applyAlignment="0" applyProtection="0"/>
    <xf numFmtId="0" fontId="37" fillId="0" borderId="55" applyNumberFormat="0" applyFill="0" applyAlignment="0" applyProtection="0"/>
    <xf numFmtId="0" fontId="38" fillId="0" borderId="56" applyNumberFormat="0" applyFill="0" applyAlignment="0" applyProtection="0"/>
    <xf numFmtId="0" fontId="38" fillId="0" borderId="0" applyNumberFormat="0" applyFill="0" applyBorder="0" applyAlignment="0" applyProtection="0"/>
    <xf numFmtId="0" fontId="39" fillId="9" borderId="0" applyNumberFormat="0" applyBorder="0" applyAlignment="0" applyProtection="0"/>
    <xf numFmtId="0" fontId="40" fillId="10" borderId="0" applyNumberFormat="0" applyBorder="0" applyAlignment="0" applyProtection="0"/>
    <xf numFmtId="0" fontId="41" fillId="11" borderId="57" applyNumberFormat="0" applyAlignment="0" applyProtection="0"/>
    <xf numFmtId="0" fontId="42" fillId="12" borderId="58" applyNumberFormat="0" applyAlignment="0" applyProtection="0"/>
    <xf numFmtId="0" fontId="43" fillId="12" borderId="57" applyNumberFormat="0" applyAlignment="0" applyProtection="0"/>
    <xf numFmtId="0" fontId="44" fillId="0" borderId="59" applyNumberFormat="0" applyFill="0" applyAlignment="0" applyProtection="0"/>
    <xf numFmtId="0" fontId="45" fillId="13" borderId="60" applyNumberFormat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7" fillId="0" borderId="62" applyNumberFormat="0" applyFill="0" applyAlignment="0" applyProtection="0"/>
    <xf numFmtId="0" fontId="4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7" borderId="0" applyNumberFormat="0" applyBorder="0" applyAlignment="0" applyProtection="0"/>
    <xf numFmtId="0" fontId="48" fillId="38" borderId="0" applyNumberFormat="0" applyBorder="0" applyAlignment="0" applyProtection="0"/>
    <xf numFmtId="0" fontId="49" fillId="0" borderId="0"/>
    <xf numFmtId="17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28" fillId="0" borderId="0"/>
    <xf numFmtId="0" fontId="4" fillId="0" borderId="0"/>
    <xf numFmtId="169" fontId="28" fillId="0" borderId="0"/>
    <xf numFmtId="176" fontId="4" fillId="0" borderId="0"/>
    <xf numFmtId="0" fontId="4" fillId="0" borderId="0"/>
    <xf numFmtId="176" fontId="4" fillId="0" borderId="0"/>
    <xf numFmtId="0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0" fontId="29" fillId="0" borderId="0"/>
    <xf numFmtId="0" fontId="4" fillId="0" borderId="0"/>
    <xf numFmtId="176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14" borderId="61" applyNumberFormat="0" applyFont="0" applyAlignment="0" applyProtection="0"/>
    <xf numFmtId="9" fontId="49" fillId="0" borderId="0" applyFont="0" applyFill="0" applyBorder="0" applyAlignment="0" applyProtection="0"/>
    <xf numFmtId="0" fontId="35" fillId="0" borderId="0" applyNumberFormat="0" applyFill="0" applyBorder="0" applyAlignment="0" applyProtection="0"/>
    <xf numFmtId="169" fontId="28" fillId="0" borderId="0"/>
    <xf numFmtId="0" fontId="50" fillId="0" borderId="0"/>
    <xf numFmtId="165" fontId="4" fillId="0" borderId="0" applyFont="0" applyFill="0" applyBorder="0" applyAlignment="0" applyProtection="0"/>
    <xf numFmtId="0" fontId="50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8" fillId="0" borderId="0"/>
    <xf numFmtId="177" fontId="51" fillId="0" borderId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31" fillId="0" borderId="0" applyNumberFormat="0" applyFill="0" applyBorder="0" applyAlignment="0" applyProtection="0">
      <alignment vertical="top"/>
      <protection locked="0"/>
    </xf>
    <xf numFmtId="177" fontId="34" fillId="0" borderId="0" applyNumberFormat="0" applyFill="0" applyBorder="0" applyAlignment="0" applyProtection="0">
      <alignment vertical="top"/>
      <protection locked="0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7" fontId="4" fillId="0" borderId="0"/>
    <xf numFmtId="177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7" fontId="4" fillId="0" borderId="0"/>
    <xf numFmtId="177" fontId="28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28" fillId="0" borderId="0"/>
    <xf numFmtId="177" fontId="4" fillId="0" borderId="0"/>
    <xf numFmtId="177" fontId="28" fillId="0" borderId="0"/>
    <xf numFmtId="177" fontId="4" fillId="0" borderId="0"/>
    <xf numFmtId="177" fontId="29" fillId="0" borderId="0"/>
    <xf numFmtId="177" fontId="4" fillId="0" borderId="0"/>
    <xf numFmtId="177" fontId="4" fillId="0" borderId="0"/>
    <xf numFmtId="177" fontId="28" fillId="0" borderId="0"/>
    <xf numFmtId="177" fontId="4" fillId="0" borderId="0"/>
    <xf numFmtId="177" fontId="33" fillId="0" borderId="0"/>
    <xf numFmtId="177" fontId="4" fillId="0" borderId="0"/>
    <xf numFmtId="177" fontId="28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28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7" fontId="4" fillId="0" borderId="0"/>
    <xf numFmtId="177" fontId="4" fillId="0" borderId="0"/>
    <xf numFmtId="177" fontId="29" fillId="0" borderId="0"/>
    <xf numFmtId="177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28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77" fontId="4" fillId="0" borderId="0"/>
    <xf numFmtId="169" fontId="28" fillId="0" borderId="0"/>
    <xf numFmtId="169" fontId="28" fillId="0" borderId="0"/>
    <xf numFmtId="169" fontId="28" fillId="0" borderId="0"/>
    <xf numFmtId="0" fontId="28" fillId="0" borderId="0"/>
    <xf numFmtId="0" fontId="4" fillId="0" borderId="0"/>
    <xf numFmtId="169" fontId="28" fillId="0" borderId="0"/>
    <xf numFmtId="177" fontId="29" fillId="0" borderId="0"/>
    <xf numFmtId="177" fontId="29" fillId="0" borderId="0"/>
    <xf numFmtId="0" fontId="28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65" fontId="4" fillId="0" borderId="0" applyFont="0" applyFill="0" applyBorder="0" applyAlignment="0" applyProtection="0"/>
    <xf numFmtId="176" fontId="4" fillId="0" borderId="0"/>
    <xf numFmtId="176" fontId="28" fillId="0" borderId="0"/>
    <xf numFmtId="176" fontId="4" fillId="0" borderId="0"/>
    <xf numFmtId="165" fontId="4" fillId="0" borderId="0" applyFont="0" applyFill="0" applyBorder="0" applyAlignment="0" applyProtection="0"/>
    <xf numFmtId="176" fontId="4" fillId="0" borderId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76" fontId="4" fillId="0" borderId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31" fillId="0" borderId="0" applyNumberFormat="0" applyFill="0" applyBorder="0" applyAlignment="0" applyProtection="0">
      <alignment vertical="top"/>
      <protection locked="0"/>
    </xf>
    <xf numFmtId="176" fontId="34" fillId="0" borderId="0" applyNumberFormat="0" applyFill="0" applyBorder="0" applyAlignment="0" applyProtection="0">
      <alignment vertical="top"/>
      <protection locked="0"/>
    </xf>
    <xf numFmtId="176" fontId="4" fillId="0" borderId="0"/>
    <xf numFmtId="176" fontId="4" fillId="0" borderId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4" fillId="0" borderId="0"/>
    <xf numFmtId="176" fontId="29" fillId="0" borderId="0"/>
    <xf numFmtId="176" fontId="28" fillId="0" borderId="0"/>
    <xf numFmtId="176" fontId="4" fillId="0" borderId="0"/>
    <xf numFmtId="176" fontId="4" fillId="0" borderId="0"/>
    <xf numFmtId="176" fontId="29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28" fillId="0" borderId="0"/>
    <xf numFmtId="176" fontId="28" fillId="0" borderId="0"/>
    <xf numFmtId="176" fontId="4" fillId="0" borderId="0"/>
    <xf numFmtId="176" fontId="29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67" fontId="4" fillId="0" borderId="0" applyFont="0" applyFill="0" applyBorder="0" applyAlignment="0" applyProtection="0"/>
    <xf numFmtId="176" fontId="28" fillId="0" borderId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28" fillId="0" borderId="0"/>
    <xf numFmtId="9" fontId="2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9" fontId="28" fillId="0" borderId="0" applyFont="0" applyFill="0" applyBorder="0" applyAlignment="0" applyProtection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7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65" fontId="4" fillId="0" borderId="0" applyFont="0" applyFill="0" applyBorder="0" applyAlignment="0" applyProtection="0"/>
    <xf numFmtId="0" fontId="28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8" fillId="0" borderId="0"/>
    <xf numFmtId="166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166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69" fontId="28" fillId="0" borderId="0"/>
    <xf numFmtId="0" fontId="4" fillId="0" borderId="0"/>
    <xf numFmtId="0" fontId="4" fillId="0" borderId="0"/>
    <xf numFmtId="0" fontId="4" fillId="0" borderId="0"/>
    <xf numFmtId="0" fontId="28" fillId="0" borderId="0"/>
    <xf numFmtId="169" fontId="28" fillId="0" borderId="0"/>
    <xf numFmtId="0" fontId="28" fillId="0" borderId="0"/>
    <xf numFmtId="0" fontId="28" fillId="0" borderId="0"/>
    <xf numFmtId="0" fontId="28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8" fillId="0" borderId="0"/>
    <xf numFmtId="0" fontId="28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28" fillId="0" borderId="0"/>
    <xf numFmtId="165" fontId="2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8" fillId="0" borderId="0"/>
    <xf numFmtId="165" fontId="4" fillId="0" borderId="0" applyFont="0" applyFill="0" applyBorder="0" applyAlignment="0" applyProtection="0"/>
    <xf numFmtId="0" fontId="4" fillId="0" borderId="0"/>
    <xf numFmtId="0" fontId="28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5" fontId="4" fillId="0" borderId="0"/>
    <xf numFmtId="175" fontId="4" fillId="0" borderId="0" applyFont="0" applyFill="0" applyBorder="0" applyAlignment="0" applyProtection="0"/>
    <xf numFmtId="175" fontId="4" fillId="0" borderId="0"/>
    <xf numFmtId="175" fontId="4" fillId="0" borderId="0"/>
    <xf numFmtId="175" fontId="4" fillId="0" borderId="0"/>
    <xf numFmtId="175" fontId="4" fillId="0" borderId="0"/>
    <xf numFmtId="175" fontId="4" fillId="0" borderId="0"/>
    <xf numFmtId="175" fontId="4" fillId="0" borderId="0"/>
    <xf numFmtId="175" fontId="4" fillId="0" borderId="0"/>
    <xf numFmtId="175" fontId="4" fillId="0" borderId="0"/>
    <xf numFmtId="175" fontId="4" fillId="0" borderId="0"/>
    <xf numFmtId="17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175" fontId="4" fillId="0" borderId="0"/>
    <xf numFmtId="166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8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8" fillId="0" borderId="0"/>
    <xf numFmtId="167" fontId="4" fillId="0" borderId="0" applyFont="0" applyFill="0" applyBorder="0" applyAlignment="0" applyProtection="0"/>
    <xf numFmtId="169" fontId="28" fillId="0" borderId="0"/>
    <xf numFmtId="0" fontId="28" fillId="0" borderId="0"/>
    <xf numFmtId="0" fontId="28" fillId="0" borderId="0"/>
    <xf numFmtId="169" fontId="28" fillId="0" borderId="0"/>
    <xf numFmtId="0" fontId="28" fillId="0" borderId="0"/>
    <xf numFmtId="0" fontId="28" fillId="0" borderId="0"/>
    <xf numFmtId="165" fontId="28" fillId="0" borderId="0" applyFont="0" applyFill="0" applyBorder="0" applyAlignment="0" applyProtection="0"/>
    <xf numFmtId="0" fontId="28" fillId="0" borderId="0"/>
    <xf numFmtId="165" fontId="4" fillId="0" borderId="0" applyFont="0" applyFill="0" applyBorder="0" applyAlignment="0" applyProtection="0"/>
    <xf numFmtId="0" fontId="28" fillId="0" borderId="0"/>
    <xf numFmtId="165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69" fontId="28" fillId="0" borderId="0"/>
    <xf numFmtId="0" fontId="28" fillId="0" borderId="0"/>
    <xf numFmtId="0" fontId="28" fillId="0" borderId="0"/>
    <xf numFmtId="169" fontId="28" fillId="0" borderId="0"/>
  </cellStyleXfs>
  <cellXfs count="313">
    <xf numFmtId="169" fontId="0" fillId="0" borderId="0" xfId="0"/>
    <xf numFmtId="169" fontId="3" fillId="0" borderId="0" xfId="0" applyFont="1" applyAlignment="1">
      <alignment horizontal="center"/>
    </xf>
    <xf numFmtId="169" fontId="3" fillId="0" borderId="0" xfId="0" applyFont="1"/>
    <xf numFmtId="169" fontId="3" fillId="0" borderId="6" xfId="0" applyFont="1" applyBorder="1" applyAlignment="1">
      <alignment horizontal="center"/>
    </xf>
    <xf numFmtId="169" fontId="14" fillId="0" borderId="0" xfId="0" applyFont="1"/>
    <xf numFmtId="169" fontId="3" fillId="0" borderId="6" xfId="0" applyFont="1" applyBorder="1"/>
    <xf numFmtId="169" fontId="3" fillId="0" borderId="5" xfId="0" applyFont="1" applyBorder="1"/>
    <xf numFmtId="169" fontId="3" fillId="0" borderId="7" xfId="0" applyFont="1" applyBorder="1"/>
    <xf numFmtId="17" fontId="3" fillId="0" borderId="5" xfId="0" applyNumberFormat="1" applyFont="1" applyBorder="1"/>
    <xf numFmtId="169" fontId="20" fillId="0" borderId="0" xfId="0" applyFont="1"/>
    <xf numFmtId="169" fontId="3" fillId="2" borderId="8" xfId="0" applyFont="1" applyFill="1" applyBorder="1"/>
    <xf numFmtId="3" fontId="11" fillId="0" borderId="9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3" fontId="3" fillId="0" borderId="13" xfId="0" applyNumberFormat="1" applyFont="1" applyBorder="1" applyAlignment="1">
      <alignment horizontal="center"/>
    </xf>
    <xf numFmtId="3" fontId="8" fillId="0" borderId="14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15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16" xfId="0" applyNumberFormat="1" applyFont="1" applyBorder="1" applyAlignment="1">
      <alignment horizontal="center"/>
    </xf>
    <xf numFmtId="3" fontId="3" fillId="0" borderId="17" xfId="0" applyNumberFormat="1" applyFont="1" applyBorder="1" applyAlignment="1">
      <alignment horizontal="center"/>
    </xf>
    <xf numFmtId="3" fontId="3" fillId="0" borderId="18" xfId="0" applyNumberFormat="1" applyFont="1" applyBorder="1" applyAlignment="1">
      <alignment horizontal="center"/>
    </xf>
    <xf numFmtId="3" fontId="3" fillId="0" borderId="19" xfId="0" applyNumberFormat="1" applyFont="1" applyBorder="1" applyAlignment="1">
      <alignment horizontal="center"/>
    </xf>
    <xf numFmtId="3" fontId="3" fillId="0" borderId="20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center"/>
    </xf>
    <xf numFmtId="3" fontId="10" fillId="0" borderId="23" xfId="0" applyNumberFormat="1" applyFont="1" applyBorder="1" applyAlignment="1">
      <alignment horizontal="center"/>
    </xf>
    <xf numFmtId="3" fontId="10" fillId="0" borderId="24" xfId="0" applyNumberFormat="1" applyFont="1" applyBorder="1" applyAlignment="1">
      <alignment horizontal="center"/>
    </xf>
    <xf numFmtId="3" fontId="10" fillId="0" borderId="25" xfId="0" applyNumberFormat="1" applyFont="1" applyBorder="1" applyAlignment="1">
      <alignment horizontal="center"/>
    </xf>
    <xf numFmtId="3" fontId="10" fillId="0" borderId="26" xfId="0" applyNumberFormat="1" applyFont="1" applyBorder="1" applyAlignment="1">
      <alignment horizontal="center"/>
    </xf>
    <xf numFmtId="3" fontId="10" fillId="0" borderId="6" xfId="0" applyNumberFormat="1" applyFont="1" applyBorder="1" applyAlignment="1">
      <alignment horizontal="center"/>
    </xf>
    <xf numFmtId="3" fontId="10" fillId="0" borderId="27" xfId="0" applyNumberFormat="1" applyFont="1" applyBorder="1" applyAlignment="1">
      <alignment horizontal="center"/>
    </xf>
    <xf numFmtId="3" fontId="10" fillId="0" borderId="3" xfId="0" applyNumberFormat="1" applyFont="1" applyBorder="1" applyAlignment="1">
      <alignment horizontal="center"/>
    </xf>
    <xf numFmtId="3" fontId="10" fillId="0" borderId="28" xfId="0" applyNumberFormat="1" applyFont="1" applyBorder="1" applyAlignment="1">
      <alignment horizontal="center"/>
    </xf>
    <xf numFmtId="3" fontId="10" fillId="0" borderId="29" xfId="0" applyNumberFormat="1" applyFont="1" applyBorder="1" applyAlignment="1">
      <alignment horizontal="center"/>
    </xf>
    <xf numFmtId="3" fontId="10" fillId="0" borderId="30" xfId="0" applyNumberFormat="1" applyFont="1" applyBorder="1" applyAlignment="1">
      <alignment horizontal="center"/>
    </xf>
    <xf numFmtId="3" fontId="10" fillId="0" borderId="14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10" fillId="3" borderId="3" xfId="0" applyNumberFormat="1" applyFont="1" applyFill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3" fontId="3" fillId="0" borderId="30" xfId="0" applyNumberFormat="1" applyFont="1" applyBorder="1" applyAlignment="1">
      <alignment horizontal="center"/>
    </xf>
    <xf numFmtId="3" fontId="3" fillId="2" borderId="29" xfId="0" applyNumberFormat="1" applyFont="1" applyFill="1" applyBorder="1" applyAlignment="1">
      <alignment horizontal="center"/>
    </xf>
    <xf numFmtId="3" fontId="10" fillId="0" borderId="7" xfId="0" applyNumberFormat="1" applyFont="1" applyBorder="1" applyAlignment="1">
      <alignment horizontal="center"/>
    </xf>
    <xf numFmtId="3" fontId="10" fillId="0" borderId="21" xfId="0" applyNumberFormat="1" applyFont="1" applyBorder="1" applyAlignment="1">
      <alignment horizontal="center"/>
    </xf>
    <xf numFmtId="3" fontId="10" fillId="0" borderId="31" xfId="0" applyNumberFormat="1" applyFont="1" applyBorder="1" applyAlignment="1">
      <alignment horizontal="center"/>
    </xf>
    <xf numFmtId="3" fontId="10" fillId="0" borderId="32" xfId="0" applyNumberFormat="1" applyFont="1" applyBorder="1" applyAlignment="1">
      <alignment horizontal="center"/>
    </xf>
    <xf numFmtId="3" fontId="3" fillId="0" borderId="33" xfId="0" applyNumberFormat="1" applyFont="1" applyBorder="1" applyAlignment="1">
      <alignment horizontal="center"/>
    </xf>
    <xf numFmtId="3" fontId="3" fillId="0" borderId="34" xfId="0" applyNumberFormat="1" applyFont="1" applyBorder="1" applyAlignment="1">
      <alignment horizontal="center"/>
    </xf>
    <xf numFmtId="3" fontId="10" fillId="0" borderId="35" xfId="0" applyNumberFormat="1" applyFont="1" applyBorder="1" applyAlignment="1">
      <alignment horizontal="center"/>
    </xf>
    <xf numFmtId="3" fontId="3" fillId="0" borderId="36" xfId="0" applyNumberFormat="1" applyFont="1" applyBorder="1" applyAlignment="1">
      <alignment horizontal="center"/>
    </xf>
    <xf numFmtId="3" fontId="15" fillId="0" borderId="6" xfId="0" applyNumberFormat="1" applyFont="1" applyBorder="1" applyAlignment="1">
      <alignment horizontal="center"/>
    </xf>
    <xf numFmtId="3" fontId="15" fillId="0" borderId="0" xfId="0" applyNumberFormat="1" applyFont="1" applyAlignment="1">
      <alignment horizontal="center"/>
    </xf>
    <xf numFmtId="3" fontId="15" fillId="0" borderId="14" xfId="0" applyNumberFormat="1" applyFont="1" applyBorder="1" applyAlignment="1">
      <alignment horizontal="center"/>
    </xf>
    <xf numFmtId="3" fontId="15" fillId="0" borderId="3" xfId="0" applyNumberFormat="1" applyFont="1" applyBorder="1" applyAlignment="1">
      <alignment horizontal="center"/>
    </xf>
    <xf numFmtId="3" fontId="14" fillId="0" borderId="0" xfId="0" applyNumberFormat="1" applyFont="1" applyAlignment="1">
      <alignment horizontal="center"/>
    </xf>
    <xf numFmtId="3" fontId="10" fillId="0" borderId="33" xfId="0" applyNumberFormat="1" applyFont="1" applyBorder="1" applyAlignment="1">
      <alignment horizontal="center"/>
    </xf>
    <xf numFmtId="3" fontId="10" fillId="0" borderId="37" xfId="0" applyNumberFormat="1" applyFont="1" applyBorder="1" applyAlignment="1">
      <alignment horizontal="center"/>
    </xf>
    <xf numFmtId="3" fontId="10" fillId="0" borderId="22" xfId="0" applyNumberFormat="1" applyFont="1" applyBorder="1" applyAlignment="1">
      <alignment horizontal="center"/>
    </xf>
    <xf numFmtId="3" fontId="16" fillId="0" borderId="0" xfId="0" applyNumberFormat="1" applyFont="1" applyAlignment="1">
      <alignment horizontal="center"/>
    </xf>
    <xf numFmtId="3" fontId="23" fillId="2" borderId="38" xfId="2" applyNumberFormat="1" applyFont="1" applyFill="1" applyBorder="1" applyAlignment="1">
      <alignment horizontal="center"/>
    </xf>
    <xf numFmtId="3" fontId="23" fillId="2" borderId="39" xfId="2" applyNumberFormat="1" applyFont="1" applyFill="1" applyBorder="1" applyAlignment="1">
      <alignment horizontal="center"/>
    </xf>
    <xf numFmtId="3" fontId="23" fillId="2" borderId="40" xfId="2" applyNumberFormat="1" applyFont="1" applyFill="1" applyBorder="1" applyAlignment="1">
      <alignment horizontal="center"/>
    </xf>
    <xf numFmtId="3" fontId="23" fillId="2" borderId="38" xfId="0" applyNumberFormat="1" applyFont="1" applyFill="1" applyBorder="1" applyAlignment="1">
      <alignment horizontal="center"/>
    </xf>
    <xf numFmtId="3" fontId="23" fillId="2" borderId="41" xfId="2" applyNumberFormat="1" applyFont="1" applyFill="1" applyBorder="1" applyAlignment="1">
      <alignment horizontal="center"/>
    </xf>
    <xf numFmtId="3" fontId="23" fillId="2" borderId="42" xfId="2" applyNumberFormat="1" applyFont="1" applyFill="1" applyBorder="1" applyAlignment="1">
      <alignment horizontal="center"/>
    </xf>
    <xf numFmtId="3" fontId="23" fillId="2" borderId="43" xfId="2" applyNumberFormat="1" applyFont="1" applyFill="1" applyBorder="1" applyAlignment="1">
      <alignment horizontal="center"/>
    </xf>
    <xf numFmtId="3" fontId="23" fillId="2" borderId="9" xfId="2" applyNumberFormat="1" applyFont="1" applyFill="1" applyBorder="1" applyAlignment="1">
      <alignment horizontal="center"/>
    </xf>
    <xf numFmtId="3" fontId="10" fillId="2" borderId="0" xfId="0" applyNumberFormat="1" applyFont="1" applyFill="1" applyAlignment="1">
      <alignment horizontal="center"/>
    </xf>
    <xf numFmtId="3" fontId="10" fillId="2" borderId="3" xfId="0" applyNumberFormat="1" applyFont="1" applyFill="1" applyBorder="1" applyAlignment="1">
      <alignment horizontal="center"/>
    </xf>
    <xf numFmtId="3" fontId="10" fillId="2" borderId="14" xfId="0" applyNumberFormat="1" applyFont="1" applyFill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28" xfId="0" applyNumberFormat="1" applyFont="1" applyBorder="1" applyAlignment="1">
      <alignment horizontal="center"/>
    </xf>
    <xf numFmtId="171" fontId="3" fillId="0" borderId="0" xfId="0" applyNumberFormat="1" applyFont="1" applyAlignment="1">
      <alignment horizontal="center"/>
    </xf>
    <xf numFmtId="171" fontId="3" fillId="0" borderId="44" xfId="0" applyNumberFormat="1" applyFont="1" applyBorder="1" applyAlignment="1">
      <alignment horizontal="center"/>
    </xf>
    <xf numFmtId="171" fontId="3" fillId="0" borderId="11" xfId="0" applyNumberFormat="1" applyFont="1" applyBorder="1" applyAlignment="1">
      <alignment horizontal="center"/>
    </xf>
    <xf numFmtId="171" fontId="3" fillId="0" borderId="45" xfId="0" applyNumberFormat="1" applyFont="1" applyBorder="1" applyAlignment="1">
      <alignment horizontal="center"/>
    </xf>
    <xf numFmtId="171" fontId="3" fillId="0" borderId="46" xfId="0" applyNumberFormat="1" applyFont="1" applyBorder="1" applyAlignment="1">
      <alignment horizontal="center"/>
    </xf>
    <xf numFmtId="171" fontId="3" fillId="0" borderId="17" xfId="0" applyNumberFormat="1" applyFont="1" applyBorder="1" applyAlignment="1">
      <alignment horizontal="center"/>
    </xf>
    <xf numFmtId="171" fontId="3" fillId="0" borderId="47" xfId="0" applyNumberFormat="1" applyFont="1" applyBorder="1" applyAlignment="1">
      <alignment horizontal="center"/>
    </xf>
    <xf numFmtId="171" fontId="10" fillId="0" borderId="23" xfId="0" applyNumberFormat="1" applyFont="1" applyBorder="1" applyAlignment="1">
      <alignment horizontal="center"/>
    </xf>
    <xf numFmtId="171" fontId="10" fillId="0" borderId="24" xfId="0" applyNumberFormat="1" applyFont="1" applyBorder="1" applyAlignment="1">
      <alignment horizontal="center"/>
    </xf>
    <xf numFmtId="171" fontId="10" fillId="0" borderId="35" xfId="0" applyNumberFormat="1" applyFont="1" applyBorder="1" applyAlignment="1">
      <alignment horizontal="center"/>
    </xf>
    <xf numFmtId="171" fontId="10" fillId="0" borderId="28" xfId="0" applyNumberFormat="1" applyFont="1" applyBorder="1" applyAlignment="1">
      <alignment horizontal="center"/>
    </xf>
    <xf numFmtId="171" fontId="10" fillId="0" borderId="3" xfId="0" applyNumberFormat="1" applyFont="1" applyBorder="1" applyAlignment="1">
      <alignment horizontal="center"/>
    </xf>
    <xf numFmtId="171" fontId="10" fillId="0" borderId="0" xfId="0" applyNumberFormat="1" applyFont="1" applyAlignment="1">
      <alignment horizontal="center"/>
    </xf>
    <xf numFmtId="171" fontId="10" fillId="0" borderId="27" xfId="0" applyNumberFormat="1" applyFont="1" applyBorder="1" applyAlignment="1">
      <alignment horizontal="center"/>
    </xf>
    <xf numFmtId="171" fontId="10" fillId="3" borderId="0" xfId="0" applyNumberFormat="1" applyFont="1" applyFill="1" applyAlignment="1">
      <alignment horizontal="center"/>
    </xf>
    <xf numFmtId="171" fontId="3" fillId="2" borderId="0" xfId="0" applyNumberFormat="1" applyFont="1" applyFill="1" applyAlignment="1">
      <alignment horizontal="center"/>
    </xf>
    <xf numFmtId="171" fontId="10" fillId="0" borderId="21" xfId="0" applyNumberFormat="1" applyFont="1" applyBorder="1" applyAlignment="1">
      <alignment horizontal="center"/>
    </xf>
    <xf numFmtId="171" fontId="3" fillId="0" borderId="21" xfId="0" applyNumberFormat="1" applyFont="1" applyBorder="1" applyAlignment="1">
      <alignment horizontal="center"/>
    </xf>
    <xf numFmtId="171" fontId="15" fillId="0" borderId="0" xfId="0" applyNumberFormat="1" applyFont="1" applyAlignment="1">
      <alignment horizontal="center"/>
    </xf>
    <xf numFmtId="171" fontId="23" fillId="2" borderId="48" xfId="0" applyNumberFormat="1" applyFont="1" applyFill="1" applyBorder="1" applyAlignment="1">
      <alignment horizontal="center"/>
    </xf>
    <xf numFmtId="171" fontId="23" fillId="2" borderId="38" xfId="2" applyNumberFormat="1" applyFont="1" applyFill="1" applyBorder="1" applyAlignment="1">
      <alignment horizontal="center"/>
    </xf>
    <xf numFmtId="4" fontId="3" fillId="0" borderId="0" xfId="0" applyNumberFormat="1" applyFont="1" applyAlignment="1">
      <alignment horizontal="center"/>
    </xf>
    <xf numFmtId="4" fontId="20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4" fontId="3" fillId="0" borderId="21" xfId="0" applyNumberFormat="1" applyFont="1" applyBorder="1" applyAlignment="1">
      <alignment horizontal="center"/>
    </xf>
    <xf numFmtId="4" fontId="10" fillId="0" borderId="26" xfId="0" applyNumberFormat="1" applyFont="1" applyBorder="1" applyAlignment="1">
      <alignment horizontal="center"/>
    </xf>
    <xf numFmtId="4" fontId="10" fillId="0" borderId="24" xfId="0" applyNumberFormat="1" applyFont="1" applyBorder="1" applyAlignment="1">
      <alignment horizontal="center"/>
    </xf>
    <xf numFmtId="4" fontId="10" fillId="0" borderId="25" xfId="0" applyNumberFormat="1" applyFont="1" applyBorder="1" applyAlignment="1">
      <alignment horizontal="center"/>
    </xf>
    <xf numFmtId="4" fontId="10" fillId="0" borderId="6" xfId="0" applyNumberFormat="1" applyFont="1" applyBorder="1" applyAlignment="1">
      <alignment horizontal="center"/>
    </xf>
    <xf numFmtId="4" fontId="10" fillId="0" borderId="0" xfId="0" applyNumberFormat="1" applyFont="1" applyAlignment="1">
      <alignment horizontal="center"/>
    </xf>
    <xf numFmtId="4" fontId="10" fillId="0" borderId="29" xfId="0" applyNumberFormat="1" applyFont="1" applyBorder="1" applyAlignment="1">
      <alignment horizontal="center"/>
    </xf>
    <xf numFmtId="4" fontId="15" fillId="0" borderId="6" xfId="0" applyNumberFormat="1" applyFont="1" applyBorder="1" applyAlignment="1">
      <alignment horizontal="center"/>
    </xf>
    <xf numFmtId="4" fontId="15" fillId="0" borderId="0" xfId="0" applyNumberFormat="1" applyFont="1" applyAlignment="1">
      <alignment horizontal="center"/>
    </xf>
    <xf numFmtId="4" fontId="15" fillId="0" borderId="29" xfId="0" applyNumberFormat="1" applyFont="1" applyBorder="1" applyAlignment="1">
      <alignment horizontal="center"/>
    </xf>
    <xf numFmtId="4" fontId="10" fillId="0" borderId="7" xfId="0" applyNumberFormat="1" applyFont="1" applyBorder="1" applyAlignment="1">
      <alignment horizontal="center"/>
    </xf>
    <xf numFmtId="4" fontId="10" fillId="0" borderId="21" xfId="0" applyNumberFormat="1" applyFont="1" applyBorder="1" applyAlignment="1">
      <alignment horizontal="center"/>
    </xf>
    <xf numFmtId="4" fontId="10" fillId="0" borderId="22" xfId="0" applyNumberFormat="1" applyFont="1" applyBorder="1" applyAlignment="1">
      <alignment horizontal="center"/>
    </xf>
    <xf numFmtId="4" fontId="23" fillId="2" borderId="43" xfId="2" applyNumberFormat="1" applyFont="1" applyFill="1" applyBorder="1" applyAlignment="1">
      <alignment horizontal="center"/>
    </xf>
    <xf numFmtId="4" fontId="23" fillId="2" borderId="38" xfId="2" applyNumberFormat="1" applyFont="1" applyFill="1" applyBorder="1" applyAlignment="1">
      <alignment horizontal="center"/>
    </xf>
    <xf numFmtId="4" fontId="10" fillId="0" borderId="3" xfId="0" applyNumberFormat="1" applyFont="1" applyBorder="1" applyAlignment="1">
      <alignment horizontal="center"/>
    </xf>
    <xf numFmtId="172" fontId="10" fillId="0" borderId="0" xfId="0" applyNumberFormat="1" applyFont="1" applyAlignment="1">
      <alignment horizontal="center"/>
    </xf>
    <xf numFmtId="172" fontId="23" fillId="2" borderId="38" xfId="2" applyNumberFormat="1" applyFont="1" applyFill="1" applyBorder="1" applyAlignment="1">
      <alignment horizontal="center"/>
    </xf>
    <xf numFmtId="4" fontId="10" fillId="0" borderId="14" xfId="0" applyNumberFormat="1" applyFont="1" applyBorder="1" applyAlignment="1">
      <alignment horizontal="center"/>
    </xf>
    <xf numFmtId="4" fontId="3" fillId="0" borderId="27" xfId="0" applyNumberFormat="1" applyFont="1" applyBorder="1" applyAlignment="1">
      <alignment horizontal="center"/>
    </xf>
    <xf numFmtId="4" fontId="3" fillId="0" borderId="30" xfId="0" applyNumberFormat="1" applyFont="1" applyBorder="1" applyAlignment="1">
      <alignment horizontal="center"/>
    </xf>
    <xf numFmtId="4" fontId="10" fillId="0" borderId="27" xfId="0" applyNumberFormat="1" applyFont="1" applyBorder="1" applyAlignment="1">
      <alignment horizontal="center"/>
    </xf>
    <xf numFmtId="4" fontId="10" fillId="0" borderId="28" xfId="0" applyNumberFormat="1" applyFont="1" applyBorder="1" applyAlignment="1">
      <alignment horizontal="center"/>
    </xf>
    <xf numFmtId="4" fontId="10" fillId="2" borderId="6" xfId="0" applyNumberFormat="1" applyFont="1" applyFill="1" applyBorder="1" applyAlignment="1">
      <alignment horizontal="center"/>
    </xf>
    <xf numFmtId="4" fontId="10" fillId="2" borderId="0" xfId="0" applyNumberFormat="1" applyFont="1" applyFill="1" applyAlignment="1">
      <alignment horizontal="center"/>
    </xf>
    <xf numFmtId="4" fontId="10" fillId="2" borderId="29" xfId="0" applyNumberFormat="1" applyFont="1" applyFill="1" applyBorder="1" applyAlignment="1">
      <alignment horizontal="center"/>
    </xf>
    <xf numFmtId="3" fontId="22" fillId="0" borderId="0" xfId="0" applyNumberFormat="1" applyFont="1" applyAlignment="1">
      <alignment horizontal="left"/>
    </xf>
    <xf numFmtId="4" fontId="10" fillId="2" borderId="38" xfId="0" applyNumberFormat="1" applyFont="1" applyFill="1" applyBorder="1" applyAlignment="1">
      <alignment horizontal="center"/>
    </xf>
    <xf numFmtId="4" fontId="10" fillId="2" borderId="39" xfId="0" applyNumberFormat="1" applyFont="1" applyFill="1" applyBorder="1" applyAlignment="1">
      <alignment horizontal="center"/>
    </xf>
    <xf numFmtId="4" fontId="10" fillId="2" borderId="40" xfId="0" applyNumberFormat="1" applyFont="1" applyFill="1" applyBorder="1" applyAlignment="1">
      <alignment horizontal="center"/>
    </xf>
    <xf numFmtId="3" fontId="4" fillId="0" borderId="2" xfId="5" applyNumberFormat="1" applyFont="1" applyBorder="1"/>
    <xf numFmtId="3" fontId="4" fillId="0" borderId="4" xfId="7" applyNumberFormat="1" applyFont="1" applyBorder="1"/>
    <xf numFmtId="3" fontId="4" fillId="0" borderId="3" xfId="7" applyNumberFormat="1" applyFont="1" applyBorder="1"/>
    <xf numFmtId="4" fontId="4" fillId="0" borderId="2" xfId="5" applyNumberFormat="1" applyFont="1" applyBorder="1"/>
    <xf numFmtId="4" fontId="4" fillId="0" borderId="4" xfId="7" applyNumberFormat="1" applyFont="1" applyBorder="1"/>
    <xf numFmtId="4" fontId="4" fillId="0" borderId="49" xfId="7" applyNumberFormat="1" applyFont="1" applyBorder="1"/>
    <xf numFmtId="4" fontId="4" fillId="0" borderId="3" xfId="5" applyNumberFormat="1" applyFont="1" applyBorder="1"/>
    <xf numFmtId="4" fontId="4" fillId="0" borderId="4" xfId="5" applyNumberFormat="1" applyFont="1" applyBorder="1"/>
    <xf numFmtId="4" fontId="4" fillId="0" borderId="2" xfId="7" applyNumberFormat="1" applyFont="1" applyBorder="1"/>
    <xf numFmtId="4" fontId="18" fillId="0" borderId="4" xfId="5" applyNumberFormat="1" applyBorder="1"/>
    <xf numFmtId="2" fontId="9" fillId="0" borderId="50" xfId="7" applyNumberFormat="1" applyFont="1" applyBorder="1"/>
    <xf numFmtId="2" fontId="9" fillId="0" borderId="4" xfId="7" applyNumberFormat="1" applyFont="1" applyBorder="1"/>
    <xf numFmtId="4" fontId="18" fillId="0" borderId="1" xfId="5" applyNumberFormat="1" applyBorder="1"/>
    <xf numFmtId="4" fontId="18" fillId="0" borderId="2" xfId="5" applyNumberFormat="1" applyBorder="1"/>
    <xf numFmtId="4" fontId="18" fillId="0" borderId="50" xfId="7" applyNumberFormat="1" applyBorder="1"/>
    <xf numFmtId="4" fontId="18" fillId="0" borderId="4" xfId="7" applyNumberFormat="1" applyBorder="1"/>
    <xf numFmtId="4" fontId="4" fillId="0" borderId="50" xfId="7" applyNumberFormat="1" applyFont="1" applyBorder="1"/>
    <xf numFmtId="168" fontId="10" fillId="0" borderId="3" xfId="0" applyNumberFormat="1" applyFont="1" applyBorder="1" applyAlignment="1">
      <alignment horizontal="center"/>
    </xf>
    <xf numFmtId="4" fontId="3" fillId="0" borderId="29" xfId="0" applyNumberFormat="1" applyFont="1" applyBorder="1" applyAlignment="1">
      <alignment horizontal="center"/>
    </xf>
    <xf numFmtId="3" fontId="4" fillId="0" borderId="2" xfId="6" applyNumberFormat="1" applyFont="1" applyBorder="1"/>
    <xf numFmtId="3" fontId="4" fillId="0" borderId="4" xfId="8" applyNumberFormat="1" applyFont="1" applyBorder="1"/>
    <xf numFmtId="3" fontId="4" fillId="0" borderId="3" xfId="8" applyNumberFormat="1" applyFont="1" applyBorder="1"/>
    <xf numFmtId="3" fontId="17" fillId="0" borderId="2" xfId="6" applyNumberFormat="1" applyFont="1" applyBorder="1"/>
    <xf numFmtId="4" fontId="4" fillId="0" borderId="2" xfId="6" applyNumberFormat="1" applyFont="1" applyBorder="1"/>
    <xf numFmtId="4" fontId="4" fillId="0" borderId="4" xfId="8" applyNumberFormat="1" applyFont="1" applyBorder="1"/>
    <xf numFmtId="4" fontId="4" fillId="0" borderId="49" xfId="8" applyNumberFormat="1" applyFont="1" applyBorder="1"/>
    <xf numFmtId="4" fontId="4" fillId="0" borderId="3" xfId="6" applyNumberFormat="1" applyFont="1" applyBorder="1"/>
    <xf numFmtId="4" fontId="4" fillId="0" borderId="4" xfId="6" applyNumberFormat="1" applyFont="1" applyBorder="1"/>
    <xf numFmtId="4" fontId="4" fillId="0" borderId="2" xfId="8" applyNumberFormat="1" applyFont="1" applyBorder="1"/>
    <xf numFmtId="3" fontId="23" fillId="2" borderId="31" xfId="2" applyNumberFormat="1" applyFont="1" applyFill="1" applyBorder="1" applyAlignment="1">
      <alignment horizontal="center"/>
    </xf>
    <xf numFmtId="170" fontId="12" fillId="0" borderId="4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center"/>
    </xf>
    <xf numFmtId="3" fontId="13" fillId="0" borderId="2" xfId="6" applyNumberFormat="1" applyFont="1" applyBorder="1"/>
    <xf numFmtId="3" fontId="13" fillId="0" borderId="4" xfId="8" applyNumberFormat="1" applyFont="1" applyBorder="1"/>
    <xf numFmtId="3" fontId="13" fillId="0" borderId="3" xfId="8" applyNumberFormat="1" applyFont="1" applyBorder="1"/>
    <xf numFmtId="4" fontId="13" fillId="0" borderId="2" xfId="6" applyNumberFormat="1" applyFont="1" applyBorder="1"/>
    <xf numFmtId="4" fontId="13" fillId="0" borderId="4" xfId="8" applyNumberFormat="1" applyFont="1" applyBorder="1"/>
    <xf numFmtId="4" fontId="13" fillId="0" borderId="49" xfId="8" applyNumberFormat="1" applyFont="1" applyBorder="1"/>
    <xf numFmtId="4" fontId="13" fillId="0" borderId="3" xfId="6" applyNumberFormat="1" applyFont="1" applyBorder="1"/>
    <xf numFmtId="4" fontId="13" fillId="0" borderId="4" xfId="6" applyNumberFormat="1" applyFont="1" applyBorder="1"/>
    <xf numFmtId="4" fontId="13" fillId="0" borderId="2" xfId="8" applyNumberFormat="1" applyFont="1" applyBorder="1"/>
    <xf numFmtId="4" fontId="23" fillId="2" borderId="8" xfId="2" applyNumberFormat="1" applyFont="1" applyFill="1" applyBorder="1" applyAlignment="1">
      <alignment horizontal="center"/>
    </xf>
    <xf numFmtId="171" fontId="10" fillId="0" borderId="6" xfId="0" applyNumberFormat="1" applyFont="1" applyBorder="1" applyAlignment="1">
      <alignment horizontal="center"/>
    </xf>
    <xf numFmtId="4" fontId="10" fillId="2" borderId="14" xfId="0" applyNumberFormat="1" applyFont="1" applyFill="1" applyBorder="1" applyAlignment="1">
      <alignment horizontal="center"/>
    </xf>
    <xf numFmtId="3" fontId="23" fillId="2" borderId="8" xfId="2" applyNumberFormat="1" applyFont="1" applyFill="1" applyBorder="1" applyAlignment="1">
      <alignment horizontal="center"/>
    </xf>
    <xf numFmtId="4" fontId="10" fillId="2" borderId="3" xfId="0" applyNumberFormat="1" applyFont="1" applyFill="1" applyBorder="1" applyAlignment="1">
      <alignment horizontal="center"/>
    </xf>
    <xf numFmtId="4" fontId="10" fillId="4" borderId="0" xfId="0" applyNumberFormat="1" applyFont="1" applyFill="1" applyAlignment="1">
      <alignment horizontal="center"/>
    </xf>
    <xf numFmtId="3" fontId="3" fillId="5" borderId="7" xfId="0" applyNumberFormat="1" applyFont="1" applyFill="1" applyBorder="1" applyAlignment="1">
      <alignment horizontal="center"/>
    </xf>
    <xf numFmtId="3" fontId="3" fillId="5" borderId="21" xfId="0" applyNumberFormat="1" applyFont="1" applyFill="1" applyBorder="1" applyAlignment="1">
      <alignment horizontal="center"/>
    </xf>
    <xf numFmtId="3" fontId="3" fillId="5" borderId="22" xfId="0" applyNumberFormat="1" applyFont="1" applyFill="1" applyBorder="1" applyAlignment="1">
      <alignment horizontal="center"/>
    </xf>
    <xf numFmtId="4" fontId="3" fillId="5" borderId="5" xfId="0" applyNumberFormat="1" applyFont="1" applyFill="1" applyBorder="1" applyAlignment="1">
      <alignment horizontal="center"/>
    </xf>
    <xf numFmtId="4" fontId="3" fillId="5" borderId="35" xfId="0" applyNumberFormat="1" applyFont="1" applyFill="1" applyBorder="1" applyAlignment="1">
      <alignment horizontal="center"/>
    </xf>
    <xf numFmtId="4" fontId="3" fillId="5" borderId="36" xfId="0" applyNumberFormat="1" applyFont="1" applyFill="1" applyBorder="1" applyAlignment="1">
      <alignment horizontal="center"/>
    </xf>
    <xf numFmtId="4" fontId="3" fillId="5" borderId="6" xfId="0" applyNumberFormat="1" applyFont="1" applyFill="1" applyBorder="1" applyAlignment="1">
      <alignment horizontal="center"/>
    </xf>
    <xf numFmtId="4" fontId="3" fillId="5" borderId="0" xfId="0" applyNumberFormat="1" applyFont="1" applyFill="1" applyAlignment="1">
      <alignment horizontal="center"/>
    </xf>
    <xf numFmtId="4" fontId="3" fillId="5" borderId="29" xfId="0" applyNumberFormat="1" applyFont="1" applyFill="1" applyBorder="1" applyAlignment="1">
      <alignment horizontal="center"/>
    </xf>
    <xf numFmtId="3" fontId="3" fillId="4" borderId="7" xfId="0" applyNumberFormat="1" applyFont="1" applyFill="1" applyBorder="1" applyAlignment="1">
      <alignment horizontal="center"/>
    </xf>
    <xf numFmtId="3" fontId="3" fillId="4" borderId="21" xfId="0" applyNumberFormat="1" applyFont="1" applyFill="1" applyBorder="1" applyAlignment="1">
      <alignment horizontal="center"/>
    </xf>
    <xf numFmtId="3" fontId="3" fillId="4" borderId="22" xfId="0" applyNumberFormat="1" applyFont="1" applyFill="1" applyBorder="1" applyAlignment="1">
      <alignment horizontal="center"/>
    </xf>
    <xf numFmtId="4" fontId="3" fillId="4" borderId="6" xfId="0" applyNumberFormat="1" applyFont="1" applyFill="1" applyBorder="1" applyAlignment="1">
      <alignment horizontal="center"/>
    </xf>
    <xf numFmtId="4" fontId="3" fillId="4" borderId="0" xfId="0" applyNumberFormat="1" applyFont="1" applyFill="1" applyAlignment="1">
      <alignment horizontal="center"/>
    </xf>
    <xf numFmtId="4" fontId="3" fillId="4" borderId="29" xfId="0" applyNumberFormat="1" applyFont="1" applyFill="1" applyBorder="1" applyAlignment="1">
      <alignment horizontal="center"/>
    </xf>
    <xf numFmtId="4" fontId="3" fillId="4" borderId="7" xfId="0" applyNumberFormat="1" applyFont="1" applyFill="1" applyBorder="1" applyAlignment="1">
      <alignment horizontal="center"/>
    </xf>
    <xf numFmtId="4" fontId="3" fillId="4" borderId="21" xfId="0" applyNumberFormat="1" applyFont="1" applyFill="1" applyBorder="1" applyAlignment="1">
      <alignment horizontal="center"/>
    </xf>
    <xf numFmtId="4" fontId="3" fillId="4" borderId="22" xfId="0" applyNumberFormat="1" applyFont="1" applyFill="1" applyBorder="1" applyAlignment="1">
      <alignment horizontal="center"/>
    </xf>
    <xf numFmtId="3" fontId="3" fillId="4" borderId="51" xfId="0" applyNumberFormat="1" applyFont="1" applyFill="1" applyBorder="1" applyAlignment="1">
      <alignment horizontal="center"/>
    </xf>
    <xf numFmtId="3" fontId="3" fillId="4" borderId="52" xfId="0" applyNumberFormat="1" applyFont="1" applyFill="1" applyBorder="1" applyAlignment="1">
      <alignment horizontal="center"/>
    </xf>
    <xf numFmtId="3" fontId="3" fillId="6" borderId="51" xfId="0" applyNumberFormat="1" applyFont="1" applyFill="1" applyBorder="1" applyAlignment="1">
      <alignment horizontal="center"/>
    </xf>
    <xf numFmtId="3" fontId="3" fillId="6" borderId="52" xfId="0" applyNumberFormat="1" applyFont="1" applyFill="1" applyBorder="1" applyAlignment="1">
      <alignment horizontal="center"/>
    </xf>
    <xf numFmtId="3" fontId="3" fillId="0" borderId="51" xfId="0" applyNumberFormat="1" applyFont="1" applyBorder="1" applyAlignment="1">
      <alignment horizontal="center"/>
    </xf>
    <xf numFmtId="3" fontId="3" fillId="0" borderId="53" xfId="0" applyNumberFormat="1" applyFont="1" applyBorder="1" applyAlignment="1">
      <alignment horizontal="center"/>
    </xf>
    <xf numFmtId="3" fontId="3" fillId="0" borderId="52" xfId="0" applyNumberFormat="1" applyFont="1" applyBorder="1" applyAlignment="1">
      <alignment horizontal="center"/>
    </xf>
    <xf numFmtId="4" fontId="23" fillId="2" borderId="52" xfId="2" applyNumberFormat="1" applyFont="1" applyFill="1" applyBorder="1" applyAlignment="1">
      <alignment horizontal="center"/>
    </xf>
    <xf numFmtId="4" fontId="3" fillId="0" borderId="29" xfId="0" applyNumberFormat="1" applyFont="1" applyBorder="1"/>
    <xf numFmtId="4" fontId="3" fillId="0" borderId="22" xfId="0" applyNumberFormat="1" applyFont="1" applyBorder="1"/>
    <xf numFmtId="169" fontId="3" fillId="0" borderId="22" xfId="0" applyFont="1" applyBorder="1"/>
    <xf numFmtId="4" fontId="3" fillId="0" borderId="26" xfId="0" applyNumberFormat="1" applyFont="1" applyBorder="1"/>
    <xf numFmtId="4" fontId="3" fillId="0" borderId="14" xfId="0" applyNumberFormat="1" applyFont="1" applyBorder="1"/>
    <xf numFmtId="169" fontId="3" fillId="0" borderId="36" xfId="0" applyFont="1" applyBorder="1" applyAlignment="1">
      <alignment horizontal="center"/>
    </xf>
    <xf numFmtId="169" fontId="3" fillId="0" borderId="51" xfId="0" applyFont="1" applyBorder="1" applyAlignment="1">
      <alignment horizontal="center"/>
    </xf>
    <xf numFmtId="169" fontId="3" fillId="0" borderId="52" xfId="0" applyFont="1" applyBorder="1" applyAlignment="1">
      <alignment horizontal="center"/>
    </xf>
    <xf numFmtId="169" fontId="53" fillId="0" borderId="0" xfId="0" applyFont="1" applyAlignment="1">
      <alignment vertical="center"/>
    </xf>
    <xf numFmtId="2" fontId="53" fillId="0" borderId="0" xfId="0" applyNumberFormat="1" applyFont="1" applyAlignment="1">
      <alignment vertical="center"/>
    </xf>
    <xf numFmtId="178" fontId="53" fillId="0" borderId="0" xfId="0" applyNumberFormat="1" applyFont="1" applyAlignment="1">
      <alignment vertical="center"/>
    </xf>
    <xf numFmtId="169" fontId="54" fillId="0" borderId="0" xfId="0" applyFont="1" applyAlignment="1">
      <alignment vertical="center"/>
    </xf>
    <xf numFmtId="181" fontId="53" fillId="0" borderId="0" xfId="0" applyNumberFormat="1" applyFont="1" applyAlignment="1">
      <alignment vertical="center"/>
    </xf>
    <xf numFmtId="179" fontId="53" fillId="0" borderId="0" xfId="0" applyNumberFormat="1" applyFont="1" applyAlignment="1">
      <alignment vertical="center"/>
    </xf>
    <xf numFmtId="180" fontId="53" fillId="0" borderId="0" xfId="0" applyNumberFormat="1" applyFont="1" applyAlignment="1">
      <alignment vertical="center"/>
    </xf>
    <xf numFmtId="4" fontId="53" fillId="0" borderId="0" xfId="0" applyNumberFormat="1" applyFont="1" applyAlignment="1">
      <alignment vertical="center"/>
    </xf>
    <xf numFmtId="169" fontId="55" fillId="0" borderId="4" xfId="0" applyFont="1" applyBorder="1" applyAlignment="1">
      <alignment horizontal="center" wrapText="1"/>
    </xf>
    <xf numFmtId="182" fontId="55" fillId="0" borderId="4" xfId="0" applyNumberFormat="1" applyFont="1" applyBorder="1" applyAlignment="1">
      <alignment horizontal="center" wrapText="1"/>
    </xf>
    <xf numFmtId="169" fontId="55" fillId="0" borderId="4" xfId="0" quotePrefix="1" applyFont="1" applyBorder="1" applyAlignment="1">
      <alignment horizontal="center" wrapText="1"/>
    </xf>
    <xf numFmtId="4" fontId="53" fillId="7" borderId="4" xfId="0" applyNumberFormat="1" applyFont="1" applyFill="1" applyBorder="1" applyAlignment="1">
      <alignment horizontal="center"/>
    </xf>
    <xf numFmtId="4" fontId="54" fillId="0" borderId="8" xfId="0" applyNumberFormat="1" applyFont="1" applyBorder="1" applyAlignment="1">
      <alignment horizontal="center" vertical="center"/>
    </xf>
    <xf numFmtId="4" fontId="54" fillId="0" borderId="9" xfId="0" applyNumberFormat="1" applyFont="1" applyBorder="1" applyAlignment="1">
      <alignment horizontal="center" vertical="center"/>
    </xf>
    <xf numFmtId="169" fontId="54" fillId="0" borderId="41" xfId="0" applyFont="1" applyBorder="1" applyAlignment="1">
      <alignment horizontal="left" vertical="center"/>
    </xf>
    <xf numFmtId="169" fontId="54" fillId="0" borderId="48" xfId="0" applyFont="1" applyBorder="1" applyAlignment="1">
      <alignment horizontal="left" vertical="center"/>
    </xf>
    <xf numFmtId="4" fontId="53" fillId="0" borderId="48" xfId="0" applyNumberFormat="1" applyFont="1" applyBorder="1" applyAlignment="1">
      <alignment vertical="center"/>
    </xf>
    <xf numFmtId="169" fontId="54" fillId="0" borderId="9" xfId="0" applyFont="1" applyBorder="1" applyAlignment="1">
      <alignment horizontal="left" vertical="center"/>
    </xf>
    <xf numFmtId="10" fontId="53" fillId="0" borderId="0" xfId="0" applyNumberFormat="1" applyFont="1" applyAlignment="1">
      <alignment vertical="center"/>
    </xf>
    <xf numFmtId="169" fontId="53" fillId="0" borderId="48" xfId="0" applyFont="1" applyBorder="1" applyAlignment="1">
      <alignment horizontal="left" vertical="center"/>
    </xf>
    <xf numFmtId="169" fontId="56" fillId="0" borderId="48" xfId="0" applyFont="1" applyBorder="1" applyAlignment="1">
      <alignment vertical="center"/>
    </xf>
    <xf numFmtId="169" fontId="53" fillId="0" borderId="9" xfId="0" applyFont="1" applyBorder="1" applyAlignment="1">
      <alignment horizontal="left" vertical="center"/>
    </xf>
    <xf numFmtId="169" fontId="56" fillId="0" borderId="0" xfId="0" applyFont="1" applyAlignment="1">
      <alignment vertical="center"/>
    </xf>
    <xf numFmtId="169" fontId="57" fillId="0" borderId="69" xfId="0" applyFont="1" applyBorder="1" applyAlignment="1">
      <alignment horizontal="center" vertical="center"/>
    </xf>
    <xf numFmtId="169" fontId="58" fillId="0" borderId="64" xfId="0" applyFont="1" applyBorder="1" applyAlignment="1">
      <alignment horizontal="left" vertical="center"/>
    </xf>
    <xf numFmtId="169" fontId="53" fillId="0" borderId="64" xfId="0" applyFont="1" applyBorder="1" applyAlignment="1">
      <alignment horizontal="left" vertical="center"/>
    </xf>
    <xf numFmtId="169" fontId="56" fillId="0" borderId="64" xfId="0" applyFont="1" applyBorder="1" applyAlignment="1">
      <alignment vertical="center"/>
    </xf>
    <xf numFmtId="169" fontId="53" fillId="0" borderId="68" xfId="0" applyFont="1" applyBorder="1" applyAlignment="1">
      <alignment horizontal="left" vertical="center"/>
    </xf>
    <xf numFmtId="4" fontId="53" fillId="0" borderId="70" xfId="0" applyNumberFormat="1" applyFont="1" applyBorder="1" applyAlignment="1">
      <alignment horizontal="center" vertical="center"/>
    </xf>
    <xf numFmtId="169" fontId="57" fillId="0" borderId="65" xfId="0" applyFont="1" applyBorder="1" applyAlignment="1">
      <alignment horizontal="center" vertical="center"/>
    </xf>
    <xf numFmtId="169" fontId="58" fillId="0" borderId="66" xfId="0" applyFont="1" applyBorder="1" applyAlignment="1">
      <alignment horizontal="left" vertical="center"/>
    </xf>
    <xf numFmtId="169" fontId="53" fillId="0" borderId="66" xfId="0" applyFont="1" applyBorder="1" applyAlignment="1">
      <alignment horizontal="left" vertical="center"/>
    </xf>
    <xf numFmtId="169" fontId="56" fillId="0" borderId="66" xfId="0" applyFont="1" applyBorder="1" applyAlignment="1">
      <alignment vertical="center"/>
    </xf>
    <xf numFmtId="169" fontId="53" fillId="0" borderId="49" xfId="0" applyFont="1" applyBorder="1" applyAlignment="1">
      <alignment horizontal="left" vertical="center"/>
    </xf>
    <xf numFmtId="4" fontId="53" fillId="0" borderId="67" xfId="0" applyNumberFormat="1" applyFont="1" applyBorder="1" applyAlignment="1">
      <alignment horizontal="center" vertical="center"/>
    </xf>
    <xf numFmtId="169" fontId="57" fillId="0" borderId="16" xfId="0" applyFont="1" applyBorder="1" applyAlignment="1">
      <alignment horizontal="center" vertical="center"/>
    </xf>
    <xf numFmtId="169" fontId="58" fillId="0" borderId="19" xfId="0" applyFont="1" applyBorder="1" applyAlignment="1">
      <alignment horizontal="left" vertical="center"/>
    </xf>
    <xf numFmtId="169" fontId="53" fillId="0" borderId="19" xfId="0" applyFont="1" applyBorder="1" applyAlignment="1">
      <alignment horizontal="left" vertical="center"/>
    </xf>
    <xf numFmtId="169" fontId="56" fillId="0" borderId="19" xfId="0" applyFont="1" applyBorder="1" applyAlignment="1">
      <alignment vertical="center"/>
    </xf>
    <xf numFmtId="169" fontId="53" fillId="0" borderId="46" xfId="0" applyFont="1" applyBorder="1" applyAlignment="1">
      <alignment horizontal="left" vertical="center"/>
    </xf>
    <xf numFmtId="4" fontId="53" fillId="0" borderId="20" xfId="0" applyNumberFormat="1" applyFont="1" applyBorder="1" applyAlignment="1">
      <alignment horizontal="center" vertical="center"/>
    </xf>
    <xf numFmtId="169" fontId="54" fillId="0" borderId="0" xfId="0" applyFont="1" applyAlignment="1">
      <alignment horizontal="left" vertical="center"/>
    </xf>
    <xf numFmtId="171" fontId="54" fillId="0" borderId="0" xfId="0" applyNumberFormat="1" applyFont="1" applyAlignment="1">
      <alignment horizontal="center" vertical="center"/>
    </xf>
    <xf numFmtId="169" fontId="53" fillId="0" borderId="41" xfId="0" applyFont="1" applyBorder="1" applyAlignment="1">
      <alignment horizontal="left" vertical="center"/>
    </xf>
    <xf numFmtId="169" fontId="53" fillId="0" borderId="48" xfId="0" applyFont="1" applyBorder="1" applyAlignment="1">
      <alignment vertical="center" wrapText="1"/>
    </xf>
    <xf numFmtId="4" fontId="53" fillId="0" borderId="9" xfId="0" applyNumberFormat="1" applyFont="1" applyBorder="1" applyAlignment="1">
      <alignment horizontal="center" vertical="center"/>
    </xf>
    <xf numFmtId="169" fontId="53" fillId="0" borderId="0" xfId="0" applyFont="1" applyAlignment="1">
      <alignment vertical="center" wrapText="1"/>
    </xf>
    <xf numFmtId="169" fontId="53" fillId="0" borderId="6" xfId="0" applyFont="1" applyBorder="1" applyAlignment="1">
      <alignment horizontal="left" vertical="center"/>
    </xf>
    <xf numFmtId="169" fontId="53" fillId="0" borderId="0" xfId="0" applyFont="1" applyAlignment="1">
      <alignment horizontal="left" vertical="center"/>
    </xf>
    <xf numFmtId="169" fontId="53" fillId="0" borderId="28" xfId="0" applyFont="1" applyBorder="1" applyAlignment="1">
      <alignment horizontal="left" vertical="center"/>
    </xf>
    <xf numFmtId="4" fontId="53" fillId="0" borderId="29" xfId="0" applyNumberFormat="1" applyFont="1" applyBorder="1" applyAlignment="1">
      <alignment horizontal="center" vertical="center"/>
    </xf>
    <xf numFmtId="169" fontId="53" fillId="0" borderId="48" xfId="0" applyFont="1" applyBorder="1" applyAlignment="1">
      <alignment vertical="center"/>
    </xf>
    <xf numFmtId="169" fontId="59" fillId="0" borderId="0" xfId="0" applyFont="1" applyAlignment="1">
      <alignment vertical="center"/>
    </xf>
    <xf numFmtId="169" fontId="60" fillId="0" borderId="0" xfId="0" applyFont="1" applyAlignment="1">
      <alignment vertical="center"/>
    </xf>
    <xf numFmtId="169" fontId="53" fillId="0" borderId="0" xfId="0" applyFont="1" applyAlignment="1">
      <alignment horizontal="center" vertical="center"/>
    </xf>
    <xf numFmtId="169" fontId="53" fillId="0" borderId="63" xfId="0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/>
    </xf>
    <xf numFmtId="3" fontId="16" fillId="0" borderId="6" xfId="0" applyNumberFormat="1" applyFont="1" applyBorder="1" applyAlignment="1">
      <alignment horizontal="center"/>
    </xf>
    <xf numFmtId="171" fontId="16" fillId="0" borderId="0" xfId="0" applyNumberFormat="1" applyFont="1" applyAlignment="1">
      <alignment horizontal="center"/>
    </xf>
    <xf numFmtId="4" fontId="53" fillId="7" borderId="1" xfId="0" applyNumberFormat="1" applyFont="1" applyFill="1" applyBorder="1" applyAlignment="1">
      <alignment horizontal="center"/>
    </xf>
    <xf numFmtId="169" fontId="54" fillId="8" borderId="38" xfId="0" applyFont="1" applyFill="1" applyBorder="1" applyAlignment="1">
      <alignment horizontal="center" vertical="center"/>
    </xf>
    <xf numFmtId="169" fontId="54" fillId="8" borderId="39" xfId="0" applyFont="1" applyFill="1" applyBorder="1" applyAlignment="1">
      <alignment horizontal="center" vertical="center"/>
    </xf>
    <xf numFmtId="169" fontId="54" fillId="8" borderId="39" xfId="0" applyFont="1" applyFill="1" applyBorder="1" applyAlignment="1">
      <alignment horizontal="center" vertical="center" wrapText="1"/>
    </xf>
    <xf numFmtId="169" fontId="54" fillId="8" borderId="40" xfId="0" applyFont="1" applyFill="1" applyBorder="1" applyAlignment="1">
      <alignment horizontal="center" vertical="center" wrapText="1"/>
    </xf>
    <xf numFmtId="0" fontId="56" fillId="0" borderId="0" xfId="0" applyNumberFormat="1" applyFont="1" applyAlignment="1">
      <alignment vertical="center"/>
    </xf>
    <xf numFmtId="183" fontId="56" fillId="0" borderId="0" xfId="0" applyNumberFormat="1" applyFont="1" applyAlignment="1">
      <alignment vertical="center"/>
    </xf>
    <xf numFmtId="173" fontId="55" fillId="0" borderId="10" xfId="0" applyNumberFormat="1" applyFont="1" applyBorder="1" applyAlignment="1">
      <alignment horizontal="center" vertical="center"/>
    </xf>
    <xf numFmtId="169" fontId="55" fillId="0" borderId="11" xfId="0" applyFont="1" applyBorder="1" applyAlignment="1">
      <alignment horizontal="center" wrapText="1"/>
    </xf>
    <xf numFmtId="182" fontId="55" fillId="0" borderId="11" xfId="0" applyNumberFormat="1" applyFont="1" applyBorder="1" applyAlignment="1">
      <alignment horizontal="center" wrapText="1"/>
    </xf>
    <xf numFmtId="169" fontId="55" fillId="0" borderId="11" xfId="0" quotePrefix="1" applyFont="1" applyBorder="1" applyAlignment="1">
      <alignment horizontal="center" wrapText="1"/>
    </xf>
    <xf numFmtId="4" fontId="55" fillId="0" borderId="11" xfId="0" applyNumberFormat="1" applyFont="1" applyBorder="1" applyAlignment="1">
      <alignment horizontal="center"/>
    </xf>
    <xf numFmtId="173" fontId="55" fillId="0" borderId="65" xfId="0" applyNumberFormat="1" applyFont="1" applyBorder="1" applyAlignment="1">
      <alignment horizontal="center" vertical="center"/>
    </xf>
    <xf numFmtId="4" fontId="55" fillId="0" borderId="4" xfId="0" applyNumberFormat="1" applyFont="1" applyBorder="1" applyAlignment="1">
      <alignment horizontal="center"/>
    </xf>
    <xf numFmtId="169" fontId="54" fillId="0" borderId="0" xfId="0" applyFont="1" applyAlignment="1">
      <alignment horizontal="center" vertical="center"/>
    </xf>
    <xf numFmtId="4" fontId="54" fillId="0" borderId="0" xfId="0" applyNumberFormat="1" applyFont="1" applyAlignment="1">
      <alignment horizontal="center" vertical="center"/>
    </xf>
    <xf numFmtId="3" fontId="3" fillId="5" borderId="5" xfId="0" applyNumberFormat="1" applyFont="1" applyFill="1" applyBorder="1" applyAlignment="1">
      <alignment horizontal="center"/>
    </xf>
    <xf numFmtId="3" fontId="3" fillId="5" borderId="35" xfId="0" applyNumberFormat="1" applyFont="1" applyFill="1" applyBorder="1" applyAlignment="1">
      <alignment horizontal="center"/>
    </xf>
    <xf numFmtId="3" fontId="3" fillId="5" borderId="36" xfId="0" applyNumberFormat="1" applyFont="1" applyFill="1" applyBorder="1" applyAlignment="1">
      <alignment horizontal="center"/>
    </xf>
    <xf numFmtId="4" fontId="1" fillId="0" borderId="41" xfId="0" applyNumberFormat="1" applyFont="1" applyBorder="1" applyAlignment="1">
      <alignment horizontal="center"/>
    </xf>
    <xf numFmtId="4" fontId="1" fillId="0" borderId="48" xfId="0" applyNumberFormat="1" applyFont="1" applyBorder="1" applyAlignment="1">
      <alignment horizontal="center"/>
    </xf>
    <xf numFmtId="4" fontId="1" fillId="0" borderId="9" xfId="0" applyNumberFormat="1" applyFont="1" applyBorder="1" applyAlignment="1">
      <alignment horizontal="center"/>
    </xf>
    <xf numFmtId="3" fontId="1" fillId="0" borderId="41" xfId="0" applyNumberFormat="1" applyFont="1" applyBorder="1" applyAlignment="1">
      <alignment horizontal="center"/>
    </xf>
    <xf numFmtId="3" fontId="1" fillId="0" borderId="48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4" fontId="21" fillId="0" borderId="5" xfId="0" applyNumberFormat="1" applyFont="1" applyBorder="1" applyAlignment="1">
      <alignment horizontal="center" vertical="center"/>
    </xf>
    <xf numFmtId="4" fontId="21" fillId="0" borderId="7" xfId="0" applyNumberFormat="1" applyFont="1" applyBorder="1" applyAlignment="1">
      <alignment horizontal="center" vertical="center"/>
    </xf>
    <xf numFmtId="4" fontId="21" fillId="0" borderId="51" xfId="0" applyNumberFormat="1" applyFont="1" applyBorder="1" applyAlignment="1">
      <alignment horizontal="center" vertical="center"/>
    </xf>
    <xf numFmtId="4" fontId="21" fillId="0" borderId="52" xfId="0" applyNumberFormat="1" applyFont="1" applyBorder="1" applyAlignment="1">
      <alignment horizontal="center" vertical="center"/>
    </xf>
    <xf numFmtId="3" fontId="11" fillId="0" borderId="41" xfId="0" applyNumberFormat="1" applyFont="1" applyBorder="1" applyAlignment="1">
      <alignment horizontal="center"/>
    </xf>
    <xf numFmtId="3" fontId="11" fillId="0" borderId="48" xfId="0" applyNumberFormat="1" applyFont="1" applyBorder="1" applyAlignment="1">
      <alignment horizontal="center"/>
    </xf>
    <xf numFmtId="3" fontId="11" fillId="0" borderId="9" xfId="0" applyNumberFormat="1" applyFont="1" applyBorder="1" applyAlignment="1">
      <alignment horizontal="center"/>
    </xf>
    <xf numFmtId="171" fontId="11" fillId="0" borderId="48" xfId="0" applyNumberFormat="1" applyFont="1" applyBorder="1" applyAlignment="1">
      <alignment horizontal="center"/>
    </xf>
    <xf numFmtId="3" fontId="3" fillId="4" borderId="5" xfId="0" applyNumberFormat="1" applyFont="1" applyFill="1" applyBorder="1" applyAlignment="1">
      <alignment horizontal="center"/>
    </xf>
    <xf numFmtId="3" fontId="3" fillId="4" borderId="35" xfId="0" applyNumberFormat="1" applyFont="1" applyFill="1" applyBorder="1" applyAlignment="1">
      <alignment horizontal="center"/>
    </xf>
    <xf numFmtId="3" fontId="3" fillId="4" borderId="36" xfId="0" applyNumberFormat="1" applyFont="1" applyFill="1" applyBorder="1" applyAlignment="1">
      <alignment horizontal="center"/>
    </xf>
    <xf numFmtId="169" fontId="62" fillId="0" borderId="0" xfId="0" applyFont="1" applyAlignment="1">
      <alignment horizontal="center" vertical="center"/>
    </xf>
    <xf numFmtId="169" fontId="54" fillId="0" borderId="41" xfId="0" applyFont="1" applyBorder="1" applyAlignment="1">
      <alignment horizontal="center" vertical="center"/>
    </xf>
    <xf numFmtId="169" fontId="54" fillId="0" borderId="48" xfId="0" applyFont="1" applyBorder="1" applyAlignment="1">
      <alignment horizontal="center" vertical="center"/>
    </xf>
    <xf numFmtId="169" fontId="54" fillId="0" borderId="9" xfId="0" applyFont="1" applyBorder="1" applyAlignment="1">
      <alignment horizontal="center" vertical="center"/>
    </xf>
    <xf numFmtId="169" fontId="54" fillId="0" borderId="0" xfId="0" applyFont="1" applyAlignment="1">
      <alignment horizontal="left" vertical="center"/>
    </xf>
    <xf numFmtId="169" fontId="61" fillId="0" borderId="0" xfId="0" applyFont="1" applyBorder="1" applyAlignment="1">
      <alignment horizontal="left" vertical="top"/>
    </xf>
  </cellXfs>
  <cellStyles count="45081">
    <cellStyle name="20% - Énfasis1" xfId="54" builtinId="30" customBuiltin="1"/>
    <cellStyle name="20% - Énfasis2" xfId="58" builtinId="34" customBuiltin="1"/>
    <cellStyle name="20% - Énfasis3" xfId="62" builtinId="38" customBuiltin="1"/>
    <cellStyle name="20% - Énfasis4" xfId="66" builtinId="42" customBuiltin="1"/>
    <cellStyle name="20% - Énfasis5" xfId="70" builtinId="46" customBuiltin="1"/>
    <cellStyle name="20% - Énfasis6" xfId="74" builtinId="50" customBuiltin="1"/>
    <cellStyle name="40% - Énfasis1" xfId="55" builtinId="31" customBuiltin="1"/>
    <cellStyle name="40% - Énfasis2" xfId="59" builtinId="35" customBuiltin="1"/>
    <cellStyle name="40% - Énfasis3" xfId="63" builtinId="39" customBuiltin="1"/>
    <cellStyle name="40% - Énfasis4" xfId="67" builtinId="43" customBuiltin="1"/>
    <cellStyle name="40% - Énfasis5" xfId="71" builtinId="47" customBuiltin="1"/>
    <cellStyle name="40% - Énfasis6" xfId="75" builtinId="51" customBuiltin="1"/>
    <cellStyle name="60% - Énfasis1" xfId="56" builtinId="32" customBuiltin="1"/>
    <cellStyle name="60% - Énfasis2" xfId="60" builtinId="36" customBuiltin="1"/>
    <cellStyle name="60% - Énfasis3" xfId="64" builtinId="40" customBuiltin="1"/>
    <cellStyle name="60% - Énfasis4" xfId="68" builtinId="44" customBuiltin="1"/>
    <cellStyle name="60% - Énfasis5" xfId="72" builtinId="48" customBuiltin="1"/>
    <cellStyle name="60% - Énfasis6" xfId="76" builtinId="52" customBuiltin="1"/>
    <cellStyle name="Cálculo" xfId="47" builtinId="22" customBuiltin="1"/>
    <cellStyle name="Celda de comprobación" xfId="49" builtinId="23" customBuiltin="1"/>
    <cellStyle name="Celda vinculada" xfId="48" builtinId="24" customBuiltin="1"/>
    <cellStyle name="Encabezado 1" xfId="39" builtinId="16" customBuiltin="1"/>
    <cellStyle name="Encabezado 4" xfId="42" builtinId="19" customBuiltin="1"/>
    <cellStyle name="Énfasis1" xfId="53" builtinId="29" customBuiltin="1"/>
    <cellStyle name="Énfasis2" xfId="57" builtinId="33" customBuiltin="1"/>
    <cellStyle name="Énfasis3" xfId="61" builtinId="37" customBuiltin="1"/>
    <cellStyle name="Énfasis4" xfId="65" builtinId="41" customBuiltin="1"/>
    <cellStyle name="Énfasis5" xfId="69" builtinId="45" customBuiltin="1"/>
    <cellStyle name="Énfasis6" xfId="73" builtinId="49" customBuiltin="1"/>
    <cellStyle name="Entrada" xfId="45" builtinId="20" customBuiltin="1"/>
    <cellStyle name="Euro" xfId="1" xr:uid="{00000000-0005-0000-0000-00001C000000}"/>
    <cellStyle name="Euro 2" xfId="11" xr:uid="{00000000-0005-0000-0000-00001D000000}"/>
    <cellStyle name="Euro 2 2" xfId="305" xr:uid="{93595429-2AA3-4115-BC5C-591B102019E4}"/>
    <cellStyle name="Euro 2 3" xfId="159" xr:uid="{F9777F87-6529-4ACE-88CC-BB964F27E6F0}"/>
    <cellStyle name="Euro 3" xfId="10" xr:uid="{00000000-0005-0000-0000-00001E000000}"/>
    <cellStyle name="Euro 3 2" xfId="304" xr:uid="{D1A8401B-B7AA-4D55-8367-0D6FE0C75AE1}"/>
    <cellStyle name="Euro 4" xfId="78" xr:uid="{00000000-0005-0000-0000-00001F000000}"/>
    <cellStyle name="Euro 4 2" xfId="45013" xr:uid="{064695A0-EA8A-40C1-B807-0B377C5BFE31}"/>
    <cellStyle name="Euro 5" xfId="158" xr:uid="{2DF44416-2896-4C3F-B51B-CFEF44223FE9}"/>
    <cellStyle name="Hipervínculo 2" xfId="12" xr:uid="{00000000-0005-0000-0000-000025000000}"/>
    <cellStyle name="Hipervínculo 2 2" xfId="306" xr:uid="{00691660-1C41-42AF-A472-45A24A30C1AE}"/>
    <cellStyle name="Hipervínculo 2 3" xfId="160" xr:uid="{5DB3E359-38F5-4EC5-BBF1-15CDAAE02052}"/>
    <cellStyle name="Hipervínculo 3" xfId="29" xr:uid="{00000000-0005-0000-0000-000026000000}"/>
    <cellStyle name="Hipervínculo 3 2" xfId="307" xr:uid="{54BB01E6-2853-4531-84B2-6F4C1F83B5A7}"/>
    <cellStyle name="Hipervínculo 3 3" xfId="161" xr:uid="{FD3882C0-7727-4C48-A897-9DB1A19EFFE7}"/>
    <cellStyle name="Incorrecto" xfId="43" builtinId="27" customBuiltin="1"/>
    <cellStyle name="Millares" xfId="2" builtinId="3"/>
    <cellStyle name="Millares [0] 2" xfId="14" xr:uid="{00000000-0005-0000-0000-000029000000}"/>
    <cellStyle name="Millares [0] 3" xfId="163" xr:uid="{57FCE8CD-656E-4F37-A6E5-8B52A6C48CC0}"/>
    <cellStyle name="Millares 10" xfId="80" xr:uid="{00000000-0005-0000-0000-00002A000000}"/>
    <cellStyle name="Millares 10 2" xfId="33150" xr:uid="{73647E52-ACEB-44DC-BC0B-FE45E90625A8}"/>
    <cellStyle name="Millares 11" xfId="81" xr:uid="{00000000-0005-0000-0000-00002B000000}"/>
    <cellStyle name="Millares 12" xfId="82" xr:uid="{00000000-0005-0000-0000-00002C000000}"/>
    <cellStyle name="Millares 13" xfId="83" xr:uid="{00000000-0005-0000-0000-00002D000000}"/>
    <cellStyle name="Millares 14" xfId="84" xr:uid="{00000000-0005-0000-0000-00002E000000}"/>
    <cellStyle name="Millares 15" xfId="85" xr:uid="{00000000-0005-0000-0000-00002F000000}"/>
    <cellStyle name="Millares 16" xfId="86" xr:uid="{00000000-0005-0000-0000-000030000000}"/>
    <cellStyle name="Millares 17" xfId="87" xr:uid="{00000000-0005-0000-0000-000031000000}"/>
    <cellStyle name="Millares 18" xfId="88" xr:uid="{00000000-0005-0000-0000-000032000000}"/>
    <cellStyle name="Millares 19" xfId="89" xr:uid="{00000000-0005-0000-0000-000033000000}"/>
    <cellStyle name="Millares 2" xfId="15" xr:uid="{00000000-0005-0000-0000-000034000000}"/>
    <cellStyle name="Millares 2 2" xfId="35" xr:uid="{00000000-0005-0000-0000-000035000000}"/>
    <cellStyle name="Millares 2 2 2" xfId="90" xr:uid="{00000000-0005-0000-0000-000036000000}"/>
    <cellStyle name="Millares 2 2 2 2" xfId="308" xr:uid="{62C608EC-80CC-4B95-8BC1-FBF9AB69E980}"/>
    <cellStyle name="Millares 2 2 2 3" xfId="164" xr:uid="{E0F87FA0-DFCB-48B4-BEB0-ED0597EA66A8}"/>
    <cellStyle name="Millares 2 2 3" xfId="91" xr:uid="{00000000-0005-0000-0000-000037000000}"/>
    <cellStyle name="Millares 2 2 4" xfId="206" xr:uid="{4346E6DE-E20E-4581-A4D3-0A762C25F7D8}"/>
    <cellStyle name="Millares 2 2 5" xfId="213" xr:uid="{B3D63075-A072-4047-8437-B9D73CA34B49}"/>
    <cellStyle name="Millares 2 2 6" xfId="299" xr:uid="{75FCE254-A160-4163-8AD9-2316D64CAE55}"/>
    <cellStyle name="Millares 2 2 7" xfId="45007" xr:uid="{5051D9A5-6677-4295-B87A-A2C451619C5A}"/>
    <cellStyle name="Millares 2 3" xfId="92" xr:uid="{00000000-0005-0000-0000-000038000000}"/>
    <cellStyle name="Millares 2 3 2" xfId="309" xr:uid="{AEF3FECC-BEDB-4B97-BD44-D8791E9611B3}"/>
    <cellStyle name="Millares 2 3 3" xfId="165" xr:uid="{EF9C4286-9F68-491A-9144-7609804DD832}"/>
    <cellStyle name="Millares 2 4" xfId="93" xr:uid="{00000000-0005-0000-0000-000039000000}"/>
    <cellStyle name="Millares 2 5" xfId="204" xr:uid="{AA101F68-E09C-4F82-9C11-976631E370A8}"/>
    <cellStyle name="Millares 2 6" xfId="211" xr:uid="{BAD79A47-234D-47E3-89D6-95339DEC64E8}"/>
    <cellStyle name="Millares 2 7" xfId="295" xr:uid="{170431B6-3871-4E1B-91F7-5802E450667D}"/>
    <cellStyle name="Millares 2 8" xfId="44994" xr:uid="{43935372-33D3-48DE-825C-6703B5399AD7}"/>
    <cellStyle name="Millares 2 9" xfId="45003" xr:uid="{14FFAB6B-0705-471F-9EA0-BBCAD0307AF5}"/>
    <cellStyle name="Millares 20" xfId="94" xr:uid="{00000000-0005-0000-0000-00003A000000}"/>
    <cellStyle name="Millares 21" xfId="95" xr:uid="{00000000-0005-0000-0000-00003B000000}"/>
    <cellStyle name="Millares 22" xfId="96" xr:uid="{00000000-0005-0000-0000-00003C000000}"/>
    <cellStyle name="Millares 23" xfId="97" xr:uid="{00000000-0005-0000-0000-00003D000000}"/>
    <cellStyle name="Millares 24" xfId="98" xr:uid="{00000000-0005-0000-0000-00003E000000}"/>
    <cellStyle name="Millares 25" xfId="99" xr:uid="{00000000-0005-0000-0000-00003F000000}"/>
    <cellStyle name="Millares 26" xfId="100" xr:uid="{00000000-0005-0000-0000-000040000000}"/>
    <cellStyle name="Millares 27" xfId="101" xr:uid="{00000000-0005-0000-0000-000041000000}"/>
    <cellStyle name="Millares 28" xfId="102" xr:uid="{00000000-0005-0000-0000-000042000000}"/>
    <cellStyle name="Millares 29" xfId="103" xr:uid="{00000000-0005-0000-0000-000043000000}"/>
    <cellStyle name="Millares 3" xfId="33" xr:uid="{00000000-0005-0000-0000-000044000000}"/>
    <cellStyle name="Millares 3 2" xfId="104" xr:uid="{00000000-0005-0000-0000-000045000000}"/>
    <cellStyle name="Millares 3 2 2" xfId="343" xr:uid="{282563B9-298C-4027-80B6-CFF9DE0D2A5E}"/>
    <cellStyle name="Millares 3 2 2 2" xfId="411" xr:uid="{B1EC40BE-86B4-4A79-8099-7B4D0E0E7EE9}"/>
    <cellStyle name="Millares 3 2 2 2 2" xfId="525" xr:uid="{87A2BC02-CA4F-404A-B4D9-14DCAA0978EA}"/>
    <cellStyle name="Millares 3 2 2 2 2 2" xfId="758" xr:uid="{6689989F-3D40-4BD3-8B5E-8EDCFF63CCA3}"/>
    <cellStyle name="Millares 3 2 2 2 2 2 2" xfId="11269" xr:uid="{C50A2280-8E92-4521-AA68-1DCB9B272D4E}"/>
    <cellStyle name="Millares 3 2 2 2 2 2 2 2" xfId="33588" xr:uid="{71460A24-D652-4DA9-AB38-B875EA401BC6}"/>
    <cellStyle name="Millares 3 2 2 2 2 2 3" xfId="23076" xr:uid="{34EA43B7-CFDD-4449-8C52-767C3FB8016A}"/>
    <cellStyle name="Millares 3 2 2 2 2 3" xfId="11035" xr:uid="{EBDC46AD-E9E0-4826-8C35-B1AB821EB7BD}"/>
    <cellStyle name="Millares 3 2 2 2 2 3 2" xfId="33354" xr:uid="{0F180B11-B4A5-42C2-8092-B9DE2D370BD2}"/>
    <cellStyle name="Millares 3 2 2 2 2 4" xfId="22842" xr:uid="{969D4245-D811-45B9-AEC7-7EACBBDE3A9B}"/>
    <cellStyle name="Millares 3 2 2 2 3" xfId="641" xr:uid="{8D5B5DB1-049B-4CF7-B584-FC9035861884}"/>
    <cellStyle name="Millares 3 2 2 2 3 2" xfId="11152" xr:uid="{9C9EB7E0-95D9-4B6E-A3B1-07DE582777F1}"/>
    <cellStyle name="Millares 3 2 2 2 3 2 2" xfId="33471" xr:uid="{4F428DC5-0A31-420E-BA87-1C7302853ECC}"/>
    <cellStyle name="Millares 3 2 2 2 3 3" xfId="22959" xr:uid="{E3B19327-9BDB-4DE5-A6D6-C76D7D828684}"/>
    <cellStyle name="Millares 3 2 2 2 4" xfId="10918" xr:uid="{95A06E70-50C1-499D-902B-00ED98F8590D}"/>
    <cellStyle name="Millares 3 2 2 2 4 2" xfId="33237" xr:uid="{24656DB7-359B-44A2-8A88-24457636C9BA}"/>
    <cellStyle name="Millares 3 2 2 2 5" xfId="22725" xr:uid="{D917CA69-29E5-4AE1-8FC0-D31B18541F55}"/>
    <cellStyle name="Millares 3 2 2 3" xfId="453" xr:uid="{310356BD-5F2B-4A07-BFA2-AAA2C32CA1F6}"/>
    <cellStyle name="Millares 3 2 2 3 2" xfId="686" xr:uid="{CBC2ED4F-91C1-4CDA-8762-E59597B748FE}"/>
    <cellStyle name="Millares 3 2 2 3 2 2" xfId="11197" xr:uid="{3CC85FD2-C9FE-44D0-811B-77570FE679A5}"/>
    <cellStyle name="Millares 3 2 2 3 2 2 2" xfId="33516" xr:uid="{A0F878B9-5D95-480B-AA20-34B926F740F1}"/>
    <cellStyle name="Millares 3 2 2 3 2 3" xfId="23004" xr:uid="{66FE5808-5D0E-435C-A7B1-2AA6A833C8CC}"/>
    <cellStyle name="Millares 3 2 2 3 3" xfId="10963" xr:uid="{1EDC59E6-2F89-496E-AFAA-48F7E4DC37DA}"/>
    <cellStyle name="Millares 3 2 2 3 3 2" xfId="33282" xr:uid="{CA6C3B48-E4F4-406E-8199-9D95D2DCBB26}"/>
    <cellStyle name="Millares 3 2 2 3 4" xfId="22770" xr:uid="{618C1009-F17F-49E2-8A01-55E66BB33837}"/>
    <cellStyle name="Millares 3 2 2 4" xfId="569" xr:uid="{DF121530-B9B9-4ADF-A50E-39FB65D6D544}"/>
    <cellStyle name="Millares 3 2 2 4 2" xfId="11080" xr:uid="{EC92D6FB-1760-4B35-B1E9-DB118BCC5110}"/>
    <cellStyle name="Millares 3 2 2 4 2 2" xfId="33399" xr:uid="{025AC22A-EAD4-4E93-A712-1E9A9B2B2C63}"/>
    <cellStyle name="Millares 3 2 2 4 3" xfId="22887" xr:uid="{CF08DEDE-B219-48BC-8FCE-9894580C5F50}"/>
    <cellStyle name="Millares 3 2 2 5" xfId="10846" xr:uid="{88E57A5B-6AF5-44A5-8104-6D300C0870F2}"/>
    <cellStyle name="Millares 3 2 2 5 2" xfId="33165" xr:uid="{4CF5A6C3-E41E-4CBA-8F70-13432F686127}"/>
    <cellStyle name="Millares 3 2 2 6" xfId="22653" xr:uid="{058232C1-4669-4F2D-B1B6-78AAF90AC09E}"/>
    <cellStyle name="Millares 3 2 3" xfId="298" xr:uid="{484CB352-814F-46CC-BEB0-620C80ADAACA}"/>
    <cellStyle name="Millares 3 2 3 2" xfId="45038" xr:uid="{E2D08C77-E7D9-402E-AD78-991043158F09}"/>
    <cellStyle name="Millares 3 2 4" xfId="45006" xr:uid="{1B6D0077-EB1A-446A-8AB4-B9CBDD1D7213}"/>
    <cellStyle name="Millares 3 2 5" xfId="45062" xr:uid="{FE5416F2-3458-42ED-9CBE-75B96ADD172C}"/>
    <cellStyle name="Millares 3 2 6" xfId="166" xr:uid="{0F599857-4965-4022-BB63-8CC381FCA72E}"/>
    <cellStyle name="Millares 3 3" xfId="105" xr:uid="{00000000-0005-0000-0000-000046000000}"/>
    <cellStyle name="Millares 3 3 2" xfId="346" xr:uid="{9F44FCF7-ECEB-4E39-9FDE-0906511A3CC9}"/>
    <cellStyle name="Millares 3 3 2 2" xfId="414" xr:uid="{0CD5E3D2-B13B-4B84-B3E3-129957274516}"/>
    <cellStyle name="Millares 3 3 2 2 2" xfId="529" xr:uid="{78DB7D93-27D1-405D-9F90-BD3F92936AF2}"/>
    <cellStyle name="Millares 3 3 2 2 2 2" xfId="762" xr:uid="{62A44BB1-63C8-4A21-B675-E3F2E10B3D8E}"/>
    <cellStyle name="Millares 3 3 2 2 2 2 2" xfId="11273" xr:uid="{514DF2D3-9D7E-491B-AAA3-729DED25287C}"/>
    <cellStyle name="Millares 3 3 2 2 2 2 2 2" xfId="33592" xr:uid="{5489850F-3C3D-4A63-AAA6-80BD9E7422D3}"/>
    <cellStyle name="Millares 3 3 2 2 2 2 3" xfId="23080" xr:uid="{35EE9897-C6FB-4C46-9EB4-22C30BFAA83A}"/>
    <cellStyle name="Millares 3 3 2 2 2 3" xfId="11039" xr:uid="{8F03B6AA-5456-4C42-B5BB-F77BEA036F66}"/>
    <cellStyle name="Millares 3 3 2 2 2 3 2" xfId="33358" xr:uid="{4CCA2789-14F1-48D5-AD41-4D27D1A3E02C}"/>
    <cellStyle name="Millares 3 3 2 2 2 4" xfId="22846" xr:uid="{9EC8232D-7C5C-48C5-B26C-AC740B4C8258}"/>
    <cellStyle name="Millares 3 3 2 2 3" xfId="645" xr:uid="{14C39485-AC62-4F83-A59A-EF3D82D8B72E}"/>
    <cellStyle name="Millares 3 3 2 2 3 2" xfId="11156" xr:uid="{0D3FF817-7BC6-4516-82CA-EF21CBA9BDCB}"/>
    <cellStyle name="Millares 3 3 2 2 3 2 2" xfId="33475" xr:uid="{2E5A1909-9098-4366-8A2F-B9277EC1F2D0}"/>
    <cellStyle name="Millares 3 3 2 2 3 3" xfId="22963" xr:uid="{7FF6959E-59DD-4886-858B-E034C3DCE35C}"/>
    <cellStyle name="Millares 3 3 2 2 4" xfId="10922" xr:uid="{0DCDBE8D-DD56-466B-B2C4-719EE4E6674E}"/>
    <cellStyle name="Millares 3 3 2 2 4 2" xfId="33241" xr:uid="{9571BEB9-DB0C-4271-AB77-37A6EF233ED3}"/>
    <cellStyle name="Millares 3 3 2 2 5" xfId="22729" xr:uid="{AFC6E531-F00B-4D89-BA8B-CF904CAD0949}"/>
    <cellStyle name="Millares 3 3 2 3" xfId="457" xr:uid="{347AD868-7A42-4B01-905B-ED62775F352F}"/>
    <cellStyle name="Millares 3 3 2 3 2" xfId="690" xr:uid="{B64E74BB-D26D-4FCE-A5DB-4E261EEF334F}"/>
    <cellStyle name="Millares 3 3 2 3 2 2" xfId="11201" xr:uid="{BEEA983B-298D-4BCA-87A5-FF6453CA54A5}"/>
    <cellStyle name="Millares 3 3 2 3 2 2 2" xfId="33520" xr:uid="{71395577-0F60-4F01-8BF1-87A92F3286DD}"/>
    <cellStyle name="Millares 3 3 2 3 2 3" xfId="23008" xr:uid="{2CE88CAF-66E5-41E7-AD8D-64AEAC0BA085}"/>
    <cellStyle name="Millares 3 3 2 3 3" xfId="10967" xr:uid="{1C12B845-AD29-418F-B287-CC1AB376E290}"/>
    <cellStyle name="Millares 3 3 2 3 3 2" xfId="33286" xr:uid="{B66E1286-EFA1-4F2F-B504-72F60F6E59AB}"/>
    <cellStyle name="Millares 3 3 2 3 4" xfId="22774" xr:uid="{882A3F61-1F48-42BE-A36D-9CCD60E6A446}"/>
    <cellStyle name="Millares 3 3 2 4" xfId="573" xr:uid="{6D41E278-3EDD-4374-B7AA-C0B4B19E454A}"/>
    <cellStyle name="Millares 3 3 2 4 2" xfId="11084" xr:uid="{67223E98-5EC4-4467-9ADE-4DE570D50E1D}"/>
    <cellStyle name="Millares 3 3 2 4 2 2" xfId="33403" xr:uid="{EE49C258-C512-4D84-905E-2C4315DF7304}"/>
    <cellStyle name="Millares 3 3 2 4 3" xfId="22891" xr:uid="{13C299A5-E93F-434A-BC1C-031D3BC36753}"/>
    <cellStyle name="Millares 3 3 2 5" xfId="10850" xr:uid="{2AA05B3E-66D3-427D-89C8-F76A286D2EC5}"/>
    <cellStyle name="Millares 3 3 2 5 2" xfId="33169" xr:uid="{94D3EA68-5455-4834-97A9-A47AA9D479E7}"/>
    <cellStyle name="Millares 3 3 2 6" xfId="22657" xr:uid="{7803C021-80FB-44A1-97FC-2D93855DAECF}"/>
    <cellStyle name="Millares 3 3 3" xfId="310" xr:uid="{D20B13A7-2419-4E22-B0CE-47AB5E025CC5}"/>
    <cellStyle name="Millares 3 3 4" xfId="167" xr:uid="{AF7E01F4-A4ED-4717-94E9-C98ED034F4A8}"/>
    <cellStyle name="Millares 3 4" xfId="106" xr:uid="{00000000-0005-0000-0000-000047000000}"/>
    <cellStyle name="Millares 3 4 2" xfId="408" xr:uid="{854362F7-2AC3-4BCC-93BD-EA7A085CD9DD}"/>
    <cellStyle name="Millares 3 4 2 2" xfId="522" xr:uid="{FA0CC236-4FDA-4DAF-8EF7-0D3EAA94647E}"/>
    <cellStyle name="Millares 3 4 2 2 2" xfId="755" xr:uid="{45A4EEC4-0EA7-42F8-B164-83871DF01ED2}"/>
    <cellStyle name="Millares 3 4 2 2 2 2" xfId="11266" xr:uid="{73E3EAFF-0CA1-46EE-B4C9-123503C8E897}"/>
    <cellStyle name="Millares 3 4 2 2 2 2 2" xfId="33585" xr:uid="{3B7E695D-2164-4CF1-B5DF-48D19BB18A70}"/>
    <cellStyle name="Millares 3 4 2 2 2 3" xfId="23073" xr:uid="{70270E2B-7B48-4A50-A140-C474E84908D8}"/>
    <cellStyle name="Millares 3 4 2 2 3" xfId="11032" xr:uid="{DCC785AB-31E7-443B-BFA3-3A64489D1D83}"/>
    <cellStyle name="Millares 3 4 2 2 3 2" xfId="33351" xr:uid="{B4678B71-63E4-42F6-AF67-78CEFFA2B6F8}"/>
    <cellStyle name="Millares 3 4 2 2 4" xfId="22839" xr:uid="{0F66F184-BD72-4E2F-99FA-EA589242910E}"/>
    <cellStyle name="Millares 3 4 2 3" xfId="638" xr:uid="{1391C8EE-757B-4F1A-A764-9432F8C072C6}"/>
    <cellStyle name="Millares 3 4 2 3 2" xfId="11149" xr:uid="{F3240F2B-69C5-4D55-8CB7-A1AB0482822E}"/>
    <cellStyle name="Millares 3 4 2 3 2 2" xfId="33468" xr:uid="{2076430F-B52B-48A4-AD56-71B1546EF390}"/>
    <cellStyle name="Millares 3 4 2 3 3" xfId="22956" xr:uid="{4EE6AE92-FF9C-4EC0-BB58-085A5011AEAD}"/>
    <cellStyle name="Millares 3 4 2 4" xfId="10915" xr:uid="{4A90357D-8E20-4670-B3AF-1681907BAA21}"/>
    <cellStyle name="Millares 3 4 2 4 2" xfId="33234" xr:uid="{135A8483-63EA-4764-BCF7-4C9517051DCB}"/>
    <cellStyle name="Millares 3 4 2 5" xfId="22722" xr:uid="{DFD22C4A-F6C1-4440-94CA-CB2D83EEA5B6}"/>
    <cellStyle name="Millares 3 4 3" xfId="450" xr:uid="{FAA40B58-FFB3-4059-8E15-BC055126EC71}"/>
    <cellStyle name="Millares 3 4 3 2" xfId="683" xr:uid="{D57267C2-FB79-42A0-94F8-1A1736DD1B63}"/>
    <cellStyle name="Millares 3 4 3 2 2" xfId="11194" xr:uid="{0DC40EE9-63C6-4460-A4F5-53F4E88446AD}"/>
    <cellStyle name="Millares 3 4 3 2 2 2" xfId="33513" xr:uid="{DBB0F97A-7737-4799-8E92-4B8F2736F67B}"/>
    <cellStyle name="Millares 3 4 3 2 3" xfId="23001" xr:uid="{7996B959-1052-4625-9AF6-A7D14D18B9E4}"/>
    <cellStyle name="Millares 3 4 3 3" xfId="10960" xr:uid="{3BB8E3AD-4082-4816-A179-87D085B431BC}"/>
    <cellStyle name="Millares 3 4 3 3 2" xfId="33279" xr:uid="{2B95CAEC-FCFD-4C23-9A0F-347DBC8079D0}"/>
    <cellStyle name="Millares 3 4 3 4" xfId="22767" xr:uid="{FDA319EA-E5FF-44D1-B4AC-BBE5B37D41FC}"/>
    <cellStyle name="Millares 3 4 4" xfId="566" xr:uid="{D8A9E87D-92AE-4508-948C-E79458922E03}"/>
    <cellStyle name="Millares 3 4 4 2" xfId="11077" xr:uid="{22206BA6-A718-4D19-A4EF-B703C24BC6D6}"/>
    <cellStyle name="Millares 3 4 4 2 2" xfId="33396" xr:uid="{6308C22C-3B47-4A89-B2A0-3D6E74179A6F}"/>
    <cellStyle name="Millares 3 4 4 3" xfId="22884" xr:uid="{CD43BDFB-9B40-4296-9AA8-9E1878EE2AF2}"/>
    <cellStyle name="Millares 3 4 5" xfId="10843" xr:uid="{DC7E6360-5705-481F-A6FC-1A3DA168B43E}"/>
    <cellStyle name="Millares 3 4 5 2" xfId="33162" xr:uid="{20B2558D-81BD-44D2-805C-C0EC1AB07611}"/>
    <cellStyle name="Millares 3 4 6" xfId="22650" xr:uid="{9E50D30C-8D62-4251-BBD6-A5C42588613E}"/>
    <cellStyle name="Millares 3 5" xfId="205" xr:uid="{54555865-48E8-48D6-9FA0-006E008639B1}"/>
    <cellStyle name="Millares 3 6" xfId="212" xr:uid="{D50D5F2A-9930-432A-B162-C09B3842F86B}"/>
    <cellStyle name="Millares 3 7" xfId="294" xr:uid="{00E6306C-2EF4-4588-874D-CA07305C95F4}"/>
    <cellStyle name="Millares 3 8" xfId="45002" xr:uid="{BE24CEE3-E7EF-426C-9826-FA5A167302DF}"/>
    <cellStyle name="Millares 3 9" xfId="45060" xr:uid="{33E032A2-6A14-4355-9054-1252828A1E43}"/>
    <cellStyle name="Millares 30" xfId="107" xr:uid="{00000000-0005-0000-0000-000048000000}"/>
    <cellStyle name="Millares 31" xfId="108" xr:uid="{00000000-0005-0000-0000-000049000000}"/>
    <cellStyle name="Millares 32" xfId="109" xr:uid="{00000000-0005-0000-0000-00004A000000}"/>
    <cellStyle name="Millares 33" xfId="110" xr:uid="{00000000-0005-0000-0000-00004B000000}"/>
    <cellStyle name="Millares 34" xfId="111" xr:uid="{00000000-0005-0000-0000-00004C000000}"/>
    <cellStyle name="Millares 35" xfId="112" xr:uid="{00000000-0005-0000-0000-00004D000000}"/>
    <cellStyle name="Millares 36" xfId="113" xr:uid="{00000000-0005-0000-0000-00004E000000}"/>
    <cellStyle name="Millares 37" xfId="114" xr:uid="{00000000-0005-0000-0000-00004F000000}"/>
    <cellStyle name="Millares 38" xfId="79" xr:uid="{00000000-0005-0000-0000-000050000000}"/>
    <cellStyle name="Millares 38 2" xfId="300" xr:uid="{40BF8B44-1212-456D-A70C-12F0720BFA9A}"/>
    <cellStyle name="Millares 39" xfId="151" xr:uid="{00000000-0005-0000-0000-000051000000}"/>
    <cellStyle name="Millares 39 2" xfId="44969" xr:uid="{2F2F4E44-CE67-449A-B951-A0206A939A01}"/>
    <cellStyle name="Millares 4" xfId="13" xr:uid="{00000000-0005-0000-0000-000052000000}"/>
    <cellStyle name="Millares 4 2" xfId="115" xr:uid="{00000000-0005-0000-0000-000053000000}"/>
    <cellStyle name="Millares 4 2 2" xfId="415" xr:uid="{C3C9A786-F51B-425E-B205-C093343B7805}"/>
    <cellStyle name="Millares 4 2 2 2" xfId="530" xr:uid="{5DD01E69-90ED-4ED1-9BD0-E498FBC38168}"/>
    <cellStyle name="Millares 4 2 2 2 2" xfId="763" xr:uid="{7B1FE735-B7D1-4B77-B0EB-4668B69E9965}"/>
    <cellStyle name="Millares 4 2 2 2 2 2" xfId="11274" xr:uid="{E357A490-EFF9-490E-8FEC-52633128F21C}"/>
    <cellStyle name="Millares 4 2 2 2 2 2 2" xfId="33593" xr:uid="{1C40F5F4-B3A9-402E-AD74-16EB3F38A2B3}"/>
    <cellStyle name="Millares 4 2 2 2 2 3" xfId="23081" xr:uid="{D301F8FD-F805-474C-8193-283B5822D9FC}"/>
    <cellStyle name="Millares 4 2 2 2 3" xfId="11040" xr:uid="{8CAC7016-6B68-4F03-9F9E-D3C9C1745D35}"/>
    <cellStyle name="Millares 4 2 2 2 3 2" xfId="33359" xr:uid="{2B0D14CE-0C88-45AC-829B-0E6828E9782F}"/>
    <cellStyle name="Millares 4 2 2 2 4" xfId="22847" xr:uid="{1E619C58-DFBF-44D1-B64D-6F268DE65BA5}"/>
    <cellStyle name="Millares 4 2 2 3" xfId="646" xr:uid="{6EAB5364-5706-49EF-8C5E-C0E2FFD8D3AD}"/>
    <cellStyle name="Millares 4 2 2 3 2" xfId="11157" xr:uid="{37599A77-86FF-415A-B9E1-905FB52617E4}"/>
    <cellStyle name="Millares 4 2 2 3 2 2" xfId="33476" xr:uid="{5B0856F4-EF61-4E4A-B3D7-75A6E9CE51AC}"/>
    <cellStyle name="Millares 4 2 2 3 3" xfId="22964" xr:uid="{73E422AF-3EDB-4F43-BD1B-813E4300FEAC}"/>
    <cellStyle name="Millares 4 2 2 4" xfId="10923" xr:uid="{107D1E08-79BC-4AF2-9417-8E8D0EF6D0A1}"/>
    <cellStyle name="Millares 4 2 2 4 2" xfId="33242" xr:uid="{3A01137D-81DC-4212-8913-0B4063A891AB}"/>
    <cellStyle name="Millares 4 2 2 5" xfId="22730" xr:uid="{DCAE3051-5AAC-471A-91B4-C5BBC765080B}"/>
    <cellStyle name="Millares 4 2 3" xfId="458" xr:uid="{E9CA4BEA-966A-4765-81A5-70D85D304641}"/>
    <cellStyle name="Millares 4 2 3 2" xfId="691" xr:uid="{4EFFBC67-35B6-43CB-BE4A-82DCA1018340}"/>
    <cellStyle name="Millares 4 2 3 2 2" xfId="11202" xr:uid="{32E651E7-BFF1-4453-B65C-61AD5B307553}"/>
    <cellStyle name="Millares 4 2 3 2 2 2" xfId="33521" xr:uid="{CB6688E4-23AB-44AE-8A02-09B4E01E33D0}"/>
    <cellStyle name="Millares 4 2 3 2 3" xfId="23009" xr:uid="{6A4DFAB8-6920-4E0A-8713-41C6C9FBBAE8}"/>
    <cellStyle name="Millares 4 2 3 3" xfId="10968" xr:uid="{C2C0794B-D38C-4B92-8ABB-8F99DC036DD6}"/>
    <cellStyle name="Millares 4 2 3 3 2" xfId="33287" xr:uid="{2ABDD6D1-B5FC-43A6-94EC-87F992929559}"/>
    <cellStyle name="Millares 4 2 3 4" xfId="22775" xr:uid="{1915C072-DD88-42AF-BD4E-2F83D7BC422B}"/>
    <cellStyle name="Millares 4 2 4" xfId="574" xr:uid="{A5A5EE6F-A97F-454F-8E4E-B4BF85D549A6}"/>
    <cellStyle name="Millares 4 2 4 2" xfId="11085" xr:uid="{D02087C0-26D4-4724-AE95-44B9E3693BE1}"/>
    <cellStyle name="Millares 4 2 4 2 2" xfId="33404" xr:uid="{C34BDDB6-BD20-4DCE-B24C-C255D8B8B280}"/>
    <cellStyle name="Millares 4 2 4 3" xfId="22892" xr:uid="{419558E0-E4A6-44EA-AB17-A77203623615}"/>
    <cellStyle name="Millares 4 2 5" xfId="10851" xr:uid="{20132A89-3356-4604-8B9D-F5C7C8225522}"/>
    <cellStyle name="Millares 4 2 5 2" xfId="33170" xr:uid="{FC8F9F9A-D8D9-4D52-99A6-BC58744A0EEA}"/>
    <cellStyle name="Millares 4 2 6" xfId="22658" xr:uid="{656DDF39-26EA-4540-AE93-1A0AA69489E3}"/>
    <cellStyle name="Millares 4 3" xfId="359" xr:uid="{7701F766-DAF3-4A75-B73A-895F03792682}"/>
    <cellStyle name="Millares 4 3 2" xfId="428" xr:uid="{00263E6C-D6CC-40A3-AA76-C6C1BC7B5D11}"/>
    <cellStyle name="Millares 4 3 2 2" xfId="544" xr:uid="{BD56E795-8FED-4715-A078-C3CC0AE5AA3D}"/>
    <cellStyle name="Millares 4 3 2 2 2" xfId="777" xr:uid="{14781902-BD16-4990-8B09-9583D125B7E2}"/>
    <cellStyle name="Millares 4 3 2 2 2 2" xfId="11288" xr:uid="{A9A7A084-0D6D-4076-A5AE-5BE319431BD2}"/>
    <cellStyle name="Millares 4 3 2 2 2 2 2" xfId="33607" xr:uid="{30D884E2-D75C-4E02-97EE-BEE253A42D64}"/>
    <cellStyle name="Millares 4 3 2 2 2 3" xfId="23095" xr:uid="{35332A34-1080-4C17-81DF-B24C73A95884}"/>
    <cellStyle name="Millares 4 3 2 2 3" xfId="11054" xr:uid="{DF53602A-885D-4300-8687-6B5A75BEA486}"/>
    <cellStyle name="Millares 4 3 2 2 3 2" xfId="33373" xr:uid="{E9A4B592-C147-44A0-BF1E-771351526EB6}"/>
    <cellStyle name="Millares 4 3 2 2 4" xfId="22861" xr:uid="{E5434B94-424E-4AFB-B9D4-63DFC0AA8F99}"/>
    <cellStyle name="Millares 4 3 2 3" xfId="660" xr:uid="{C584FB41-B1F7-4D41-85C0-001803EF34CE}"/>
    <cellStyle name="Millares 4 3 2 3 2" xfId="11171" xr:uid="{0E120EC4-25DF-4176-9E83-09FBCA3A3887}"/>
    <cellStyle name="Millares 4 3 2 3 2 2" xfId="33490" xr:uid="{C34A9D2C-986F-4576-AB3B-07E57D382B17}"/>
    <cellStyle name="Millares 4 3 2 3 3" xfId="22978" xr:uid="{378006A1-6147-424C-AF01-0E3B89C0010F}"/>
    <cellStyle name="Millares 4 3 2 4" xfId="10937" xr:uid="{08A6C309-026C-4AE3-AD93-07A462D6375D}"/>
    <cellStyle name="Millares 4 3 2 4 2" xfId="33256" xr:uid="{ACCFC262-0E66-4F83-8238-605CE923B25B}"/>
    <cellStyle name="Millares 4 3 2 5" xfId="22744" xr:uid="{6B0B6907-5EC6-41C7-9B19-00E21DD1CCA4}"/>
    <cellStyle name="Millares 4 3 3" xfId="472" xr:uid="{370A01F2-E1E5-4449-8FE5-BE2E2BB4E2A4}"/>
    <cellStyle name="Millares 4 3 3 2" xfId="705" xr:uid="{578B556F-70EA-49F6-96AB-F71B103906CA}"/>
    <cellStyle name="Millares 4 3 3 2 2" xfId="11216" xr:uid="{0083032D-5535-4591-B676-E5B35B004E44}"/>
    <cellStyle name="Millares 4 3 3 2 2 2" xfId="33535" xr:uid="{6CBCE3D8-FB6A-40DB-B423-A9D4965B99CE}"/>
    <cellStyle name="Millares 4 3 3 2 3" xfId="23023" xr:uid="{CAD14D2D-2BE7-47DA-9CA9-7A0587F97D60}"/>
    <cellStyle name="Millares 4 3 3 3" xfId="10982" xr:uid="{C1B2A6D6-F55C-4812-8F81-14FA2F3D2E09}"/>
    <cellStyle name="Millares 4 3 3 3 2" xfId="33301" xr:uid="{31141589-B089-43C0-AD42-B845D647B4FD}"/>
    <cellStyle name="Millares 4 3 3 4" xfId="22789" xr:uid="{D1BA6CFA-1E47-4120-B546-FBDB6B23DB05}"/>
    <cellStyle name="Millares 4 3 4" xfId="588" xr:uid="{BEC3089C-C4F8-4E5A-AB6C-A7A8392FDBFD}"/>
    <cellStyle name="Millares 4 3 4 2" xfId="11099" xr:uid="{69E40A6C-B1C0-4093-AE3B-98C67614B65C}"/>
    <cellStyle name="Millares 4 3 4 2 2" xfId="33418" xr:uid="{52D23F93-2178-4891-8EF2-308942428C61}"/>
    <cellStyle name="Millares 4 3 4 3" xfId="22906" xr:uid="{EB5806DA-6922-4DF1-876B-BD4EC3E72BB3}"/>
    <cellStyle name="Millares 4 3 5" xfId="10865" xr:uid="{8D1CC30A-1716-4D1C-859B-D0FC06C1CF4F}"/>
    <cellStyle name="Millares 4 3 5 2" xfId="33184" xr:uid="{22948698-D8CF-4108-A390-5754F28B1619}"/>
    <cellStyle name="Millares 4 3 6" xfId="22672" xr:uid="{9B3E2475-DDF0-41A6-B88A-A96C1436AC84}"/>
    <cellStyle name="Millares 4 4" xfId="399" xr:uid="{624EDEE2-64D0-49DB-BDB5-F25AD795525F}"/>
    <cellStyle name="Millares 4 4 2" xfId="513" xr:uid="{34B65AE5-B658-48B4-A547-8DEBB9FF5879}"/>
    <cellStyle name="Millares 4 4 2 2" xfId="746" xr:uid="{25663137-C747-420E-8EF5-2BBBB7CA5585}"/>
    <cellStyle name="Millares 4 4 2 2 2" xfId="11257" xr:uid="{929619CC-9FD2-4150-8AF9-3DD907DBDBB9}"/>
    <cellStyle name="Millares 4 4 2 2 2 2" xfId="33576" xr:uid="{25D17984-9031-4919-B7DE-AD86204C3F01}"/>
    <cellStyle name="Millares 4 4 2 2 3" xfId="23064" xr:uid="{7EBE33E5-33C2-45F5-B986-5F5E72EBDE66}"/>
    <cellStyle name="Millares 4 4 2 3" xfId="11023" xr:uid="{F8A1DA88-CB98-4C1F-87E8-CE531A0AB048}"/>
    <cellStyle name="Millares 4 4 2 3 2" xfId="33342" xr:uid="{CB6E5564-2E58-49D2-8360-E50AA6B18880}"/>
    <cellStyle name="Millares 4 4 2 4" xfId="22830" xr:uid="{A63827BA-3E22-4E81-8913-9B4CA406B155}"/>
    <cellStyle name="Millares 4 4 3" xfId="629" xr:uid="{DE2A3DF9-964C-4BA8-9A00-617F209C17F5}"/>
    <cellStyle name="Millares 4 4 3 2" xfId="11140" xr:uid="{BF95501F-A67E-4121-A246-C1CE148F0359}"/>
    <cellStyle name="Millares 4 4 3 2 2" xfId="33459" xr:uid="{943F05B1-B1AC-4041-B2B9-A14641ED76D6}"/>
    <cellStyle name="Millares 4 4 3 3" xfId="22947" xr:uid="{15D00D3C-F7AB-4ED4-B972-2F82449CB2A7}"/>
    <cellStyle name="Millares 4 4 4" xfId="10906" xr:uid="{4F5744F3-4C9F-413E-8C3A-FCEA5B80CA9A}"/>
    <cellStyle name="Millares 4 4 4 2" xfId="33225" xr:uid="{0659DBE7-9EA5-4720-B29A-A68F19A39C3E}"/>
    <cellStyle name="Millares 4 4 5" xfId="22713" xr:uid="{1EDBE5E6-36C6-4FD3-B7B0-3476A84A2067}"/>
    <cellStyle name="Millares 4 5" xfId="441" xr:uid="{036665B2-0765-40B0-8A0E-1640B763DC52}"/>
    <cellStyle name="Millares 4 5 2" xfId="674" xr:uid="{23DC5548-61AE-4574-936C-87E27C0D9B3E}"/>
    <cellStyle name="Millares 4 5 2 2" xfId="11185" xr:uid="{7AB677D4-E3B1-4566-8657-CF63BBB7B83C}"/>
    <cellStyle name="Millares 4 5 2 2 2" xfId="33504" xr:uid="{E496F3DC-02AE-4918-A16C-B2AFBA143DCA}"/>
    <cellStyle name="Millares 4 5 2 3" xfId="22992" xr:uid="{51E77192-D62A-4250-9340-63662221E4A9}"/>
    <cellStyle name="Millares 4 5 3" xfId="10951" xr:uid="{975927E4-4CDE-4120-90F8-98237D362F42}"/>
    <cellStyle name="Millares 4 5 3 2" xfId="33270" xr:uid="{0DC835E3-124B-42AE-80F8-48DC7A83A10E}"/>
    <cellStyle name="Millares 4 5 4" xfId="22758" xr:uid="{C4B58C71-89D4-4317-BE77-06BC69648BF6}"/>
    <cellStyle name="Millares 4 6" xfId="557" xr:uid="{F5CCE10B-42BC-4300-8CD8-CDBB888D1140}"/>
    <cellStyle name="Millares 4 6 2" xfId="11068" xr:uid="{D76AE23A-C311-4F04-AD8B-6732BA995229}"/>
    <cellStyle name="Millares 4 6 2 2" xfId="33387" xr:uid="{DD3ADBE6-A81B-4EC8-86D6-F5CE30388F91}"/>
    <cellStyle name="Millares 4 6 3" xfId="22875" xr:uid="{89666405-63C9-4E26-8576-3890C0ED4500}"/>
    <cellStyle name="Millares 4 7" xfId="10834" xr:uid="{50063D1C-9E74-40E0-90B1-4B8C0BEA5EE5}"/>
    <cellStyle name="Millares 4 7 2" xfId="33153" xr:uid="{0A5F8D81-CF2D-4F6D-8BBB-DE72D3C8D8D5}"/>
    <cellStyle name="Millares 4 8" xfId="22641" xr:uid="{3A84A659-03E4-45E9-B61E-90A92A2A7388}"/>
    <cellStyle name="Millares 40" xfId="153" xr:uid="{00000000-0005-0000-0000-000054000000}"/>
    <cellStyle name="Millares 40 2" xfId="44971" xr:uid="{23E546F5-C687-4F64-946F-9D108EE59DF2}"/>
    <cellStyle name="Millares 41" xfId="154" xr:uid="{00000000-0005-0000-0000-000055000000}"/>
    <cellStyle name="Millares 41 2" xfId="44972" xr:uid="{7349DDBF-2B4D-49A3-9D24-D2665689BA59}"/>
    <cellStyle name="Millares 42" xfId="155" xr:uid="{00000000-0005-0000-0000-000056000000}"/>
    <cellStyle name="Millares 42 2" xfId="44974" xr:uid="{C1F7C5D3-545E-4FD6-B9EA-D412BD21E762}"/>
    <cellStyle name="Millares 43" xfId="44977" xr:uid="{49A3FDEB-E1A0-4C44-A933-F0C2EA43C462}"/>
    <cellStyle name="Millares 44" xfId="44988" xr:uid="{49049910-D36B-4177-9A15-2BAAB6F4F4D2}"/>
    <cellStyle name="Millares 45" xfId="44989" xr:uid="{924D0244-61E9-44C8-A4AE-3A6418AD27AB}"/>
    <cellStyle name="Millares 46" xfId="44993" xr:uid="{2BA771FE-0C60-4837-89DE-733268F4390D}"/>
    <cellStyle name="Millares 47" xfId="44995" xr:uid="{049092F1-949A-4403-AD35-EEB0D19CB36A}"/>
    <cellStyle name="Millares 48" xfId="44997" xr:uid="{7937A83A-7835-46C8-8797-25BAF03F76BB}"/>
    <cellStyle name="Millares 49" xfId="45058" xr:uid="{9F6A1865-5E42-4612-9D7D-D4F0BB5A9ABC}"/>
    <cellStyle name="Millares 5" xfId="36" xr:uid="{00000000-0005-0000-0000-000057000000}"/>
    <cellStyle name="Millares 5 2" xfId="116" xr:uid="{00000000-0005-0000-0000-000058000000}"/>
    <cellStyle name="Millares 5 2 2" xfId="526" xr:uid="{D0E60AC0-DDF1-4A0E-80D9-60EB607E4D77}"/>
    <cellStyle name="Millares 5 2 2 2" xfId="759" xr:uid="{5A08D083-361F-4490-B0C2-C2FF8941408D}"/>
    <cellStyle name="Millares 5 2 2 2 2" xfId="11270" xr:uid="{7D5F1BB1-5460-4303-B7AD-9BF3F02CFAEA}"/>
    <cellStyle name="Millares 5 2 2 2 2 2" xfId="33589" xr:uid="{9C294AB8-E9C9-4E24-BD7F-FC4D76EBA9EE}"/>
    <cellStyle name="Millares 5 2 2 2 3" xfId="23077" xr:uid="{7F1C3831-2BBF-45B1-A3B4-4C62A8FFC3ED}"/>
    <cellStyle name="Millares 5 2 2 3" xfId="11036" xr:uid="{5108293D-9456-4118-A60A-8D8B81A6E697}"/>
    <cellStyle name="Millares 5 2 2 3 2" xfId="33355" xr:uid="{02D6E441-3C38-4B82-B094-677685DDC5C5}"/>
    <cellStyle name="Millares 5 2 2 4" xfId="22843" xr:uid="{A6688FC8-0092-4D9E-922D-B9F18326604F}"/>
    <cellStyle name="Millares 5 2 3" xfId="642" xr:uid="{F8AFC760-E53A-434D-83E6-AF84790C00BE}"/>
    <cellStyle name="Millares 5 2 3 2" xfId="11153" xr:uid="{2091ECD5-8627-4A47-9B96-5BA1111A53E4}"/>
    <cellStyle name="Millares 5 2 3 2 2" xfId="33472" xr:uid="{7C36CE77-950A-4794-BFB0-FB822EB8F5AB}"/>
    <cellStyle name="Millares 5 2 3 3" xfId="22960" xr:uid="{6BC354A1-E5FA-45C0-8E0F-D0EA13701C0B}"/>
    <cellStyle name="Millares 5 2 4" xfId="10919" xr:uid="{9FEA1974-4FC0-4F85-9EC6-01046687F37D}"/>
    <cellStyle name="Millares 5 2 4 2" xfId="33238" xr:uid="{F2E96DFA-0804-4E35-A891-E6F6D55A0BC7}"/>
    <cellStyle name="Millares 5 2 5" xfId="22726" xr:uid="{D09B5F86-5229-4A50-B6A9-9F8BC219F7C0}"/>
    <cellStyle name="Millares 5 3" xfId="454" xr:uid="{8D99D5F2-CECF-4B09-85D9-CBCA56067758}"/>
    <cellStyle name="Millares 5 3 2" xfId="687" xr:uid="{D8EF5DE4-D05B-44E8-976F-73158A1A8381}"/>
    <cellStyle name="Millares 5 3 2 2" xfId="11198" xr:uid="{351DD654-39B3-4291-B7ED-76B0BB077F52}"/>
    <cellStyle name="Millares 5 3 2 2 2" xfId="33517" xr:uid="{3B858D5C-47DB-49A4-AA8B-80479137CEE7}"/>
    <cellStyle name="Millares 5 3 2 3" xfId="23005" xr:uid="{4AFFACF7-1709-4847-B19C-1CD01AF72087}"/>
    <cellStyle name="Millares 5 3 3" xfId="10964" xr:uid="{4E0D3272-2BD3-4A5D-B5AD-D9BDB321D9D8}"/>
    <cellStyle name="Millares 5 3 3 2" xfId="33283" xr:uid="{D4B11D8C-CFB6-4A08-B1BF-D12DF5AB5D1C}"/>
    <cellStyle name="Millares 5 3 4" xfId="22771" xr:uid="{CE7969C0-9268-4EBC-89BD-F7FE6755EC85}"/>
    <cellStyle name="Millares 5 4" xfId="570" xr:uid="{530BAC5D-AC14-4BC7-A7E6-C46657C74881}"/>
    <cellStyle name="Millares 5 4 2" xfId="11081" xr:uid="{176B8A6F-9D7A-4595-9584-BFB997776A2A}"/>
    <cellStyle name="Millares 5 4 2 2" xfId="33400" xr:uid="{D502E2D2-0FC3-4393-8C27-EC702894D974}"/>
    <cellStyle name="Millares 5 4 3" xfId="22888" xr:uid="{B61C6452-40FC-4330-8DEF-30523E71D85B}"/>
    <cellStyle name="Millares 5 5" xfId="10847" xr:uid="{DA115D57-BCCC-420C-BD60-87CD3FACA438}"/>
    <cellStyle name="Millares 5 5 2" xfId="33166" xr:uid="{AC2FA477-5D6B-4E7B-97D4-14BB37BD3204}"/>
    <cellStyle name="Millares 5 6" xfId="22654" xr:uid="{3577FEA1-B556-42B1-984A-B7D27E471FE1}"/>
    <cellStyle name="Millares 50" xfId="162" xr:uid="{75896206-5ABD-4F97-A26E-809501917E12}"/>
    <cellStyle name="Millares 6" xfId="37" xr:uid="{00000000-0005-0000-0000-000059000000}"/>
    <cellStyle name="Millares 6 2" xfId="117" xr:uid="{00000000-0005-0000-0000-00005A000000}"/>
    <cellStyle name="Millares 6 2 2" xfId="541" xr:uid="{DE0121F7-4E1D-4CDA-A2E7-29AFE0E34DEB}"/>
    <cellStyle name="Millares 6 2 2 2" xfId="774" xr:uid="{2C809D10-805A-4B03-A597-47905DE1161B}"/>
    <cellStyle name="Millares 6 2 2 2 2" xfId="11285" xr:uid="{374A333F-7745-4A61-9119-72F2FD2B7762}"/>
    <cellStyle name="Millares 6 2 2 2 2 2" xfId="33604" xr:uid="{7BE28EF9-BE2C-472B-B6DE-BF566A3F572A}"/>
    <cellStyle name="Millares 6 2 2 2 3" xfId="23092" xr:uid="{F1065CB9-9541-40AD-BCA7-9017C1C7B315}"/>
    <cellStyle name="Millares 6 2 2 3" xfId="11051" xr:uid="{21FB4115-FED0-4DBC-84C9-05D4F2726AC6}"/>
    <cellStyle name="Millares 6 2 2 3 2" xfId="33370" xr:uid="{2062AAEC-B04A-424F-A568-247F5D648834}"/>
    <cellStyle name="Millares 6 2 2 4" xfId="22858" xr:uid="{39BFE9D6-7CB1-4D1C-9488-907D1B6E233C}"/>
    <cellStyle name="Millares 6 2 3" xfId="657" xr:uid="{5B21E0C6-85F6-4F6F-9517-AA7BCA182883}"/>
    <cellStyle name="Millares 6 2 3 2" xfId="11168" xr:uid="{CE48C0E1-C6CD-49A1-821F-EC30F9522303}"/>
    <cellStyle name="Millares 6 2 3 2 2" xfId="33487" xr:uid="{E736E8E9-20AE-4510-9E89-9F57F47A02C3}"/>
    <cellStyle name="Millares 6 2 3 3" xfId="22975" xr:uid="{64AB3CFB-F8FE-4D19-A871-21583D06D10F}"/>
    <cellStyle name="Millares 6 2 4" xfId="10934" xr:uid="{278FFD6A-CB7B-44FA-9A11-DCA9C401A967}"/>
    <cellStyle name="Millares 6 2 4 2" xfId="33253" xr:uid="{94D9F4DD-4619-4D9C-90AC-0E35E922B8A4}"/>
    <cellStyle name="Millares 6 2 5" xfId="22741" xr:uid="{880EB0DE-C3E8-4177-81D0-0ADA6277AA78}"/>
    <cellStyle name="Millares 6 3" xfId="469" xr:uid="{16D46F16-BF5A-4B1E-B5D5-F40E632C71A5}"/>
    <cellStyle name="Millares 6 3 2" xfId="702" xr:uid="{F8BE5FCF-82A0-4699-BCAB-F01187F8B378}"/>
    <cellStyle name="Millares 6 3 2 2" xfId="11213" xr:uid="{2B59319B-4BAF-4AFB-8566-C223D02C7864}"/>
    <cellStyle name="Millares 6 3 2 2 2" xfId="33532" xr:uid="{40C9868F-FAD5-4E2C-9DF1-8B515CAEDD38}"/>
    <cellStyle name="Millares 6 3 2 3" xfId="23020" xr:uid="{F2C0CB23-1041-4910-8EFE-B4FEA50A0B2A}"/>
    <cellStyle name="Millares 6 3 3" xfId="10979" xr:uid="{21B5CFB7-0B0F-4F8E-88AB-976C644B260E}"/>
    <cellStyle name="Millares 6 3 3 2" xfId="33298" xr:uid="{E1E468D9-78BA-46FC-BF53-60835416390C}"/>
    <cellStyle name="Millares 6 3 4" xfId="22786" xr:uid="{D324AFA4-B68C-41DB-BD69-B6EBF4698335}"/>
    <cellStyle name="Millares 6 4" xfId="585" xr:uid="{02EF34ED-8617-4AA9-931F-B336E5AFDBCF}"/>
    <cellStyle name="Millares 6 4 2" xfId="11096" xr:uid="{39D2D2F4-5F52-4422-974C-EA3EB6A939DF}"/>
    <cellStyle name="Millares 6 4 2 2" xfId="33415" xr:uid="{0C25EE51-4086-442B-8085-765ADFBB270C}"/>
    <cellStyle name="Millares 6 4 3" xfId="22903" xr:uid="{329C3F76-8DFB-4DB3-B847-2A544F808481}"/>
    <cellStyle name="Millares 6 5" xfId="10862" xr:uid="{A3172B87-6ECC-420A-BD9C-CFF68B368B91}"/>
    <cellStyle name="Millares 6 5 2" xfId="33181" xr:uid="{39CB9904-517F-4A7B-A9C5-FBF722CA69BB}"/>
    <cellStyle name="Millares 6 6" xfId="22669" xr:uid="{D216CADE-ADC6-4670-9600-6B78EA327F13}"/>
    <cellStyle name="Millares 7" xfId="118" xr:uid="{00000000-0005-0000-0000-00005B000000}"/>
    <cellStyle name="Millares 7 2" xfId="510" xr:uid="{581ADBFF-2FC5-49FA-A792-A2CDD98E537C}"/>
    <cellStyle name="Millares 7 2 2" xfId="743" xr:uid="{994D9B48-0250-4092-834C-CA06553A9CD4}"/>
    <cellStyle name="Millares 7 2 2 2" xfId="11254" xr:uid="{BBCE03CF-73F0-4414-A4F8-2881822DC3B0}"/>
    <cellStyle name="Millares 7 2 2 2 2" xfId="33573" xr:uid="{52B03241-879B-4004-924F-8E2E30257001}"/>
    <cellStyle name="Millares 7 2 2 3" xfId="23061" xr:uid="{4E9407E5-EF08-4C8C-9B34-A929CBFA4FBC}"/>
    <cellStyle name="Millares 7 2 3" xfId="11020" xr:uid="{BDBFB1A8-3D35-4AEA-877E-B34359DFD3DC}"/>
    <cellStyle name="Millares 7 2 3 2" xfId="33339" xr:uid="{915DB605-45FC-44BC-A731-282FD393B7B2}"/>
    <cellStyle name="Millares 7 2 4" xfId="22827" xr:uid="{6C7C3236-1AFE-4809-8FC6-D54322E5B0C2}"/>
    <cellStyle name="Millares 7 3" xfId="626" xr:uid="{152F79B8-DF2D-47E7-8A8E-18E68FB6B960}"/>
    <cellStyle name="Millares 7 3 2" xfId="11137" xr:uid="{B164AA9A-B7F2-471A-9AF2-91084A930C82}"/>
    <cellStyle name="Millares 7 3 2 2" xfId="33456" xr:uid="{8491DAFA-E152-4F51-A69F-DF6DCDA0E472}"/>
    <cellStyle name="Millares 7 3 3" xfId="22944" xr:uid="{90B5F63F-2056-4FCC-B360-0F6A81676C50}"/>
    <cellStyle name="Millares 7 4" xfId="10903" xr:uid="{B31B5679-CA08-40F0-9395-190B3E8A8044}"/>
    <cellStyle name="Millares 7 4 2" xfId="33222" xr:uid="{8C884E70-230D-45DF-B6DB-3F7DD2E9618E}"/>
    <cellStyle name="Millares 7 5" xfId="22710" xr:uid="{278B9BDC-6600-4DC2-8D82-946A18F4A192}"/>
    <cellStyle name="Millares 8" xfId="119" xr:uid="{00000000-0005-0000-0000-00005C000000}"/>
    <cellStyle name="Millares 8 2" xfId="671" xr:uid="{7AF2C5BF-ED97-4640-A25F-646B968C57A0}"/>
    <cellStyle name="Millares 8 2 2" xfId="11182" xr:uid="{6883CDD0-8C04-410A-9B2D-C69CCA8837AF}"/>
    <cellStyle name="Millares 8 2 2 2" xfId="33501" xr:uid="{1B4B50A8-2A33-4E98-994B-673A52FEE723}"/>
    <cellStyle name="Millares 8 2 3" xfId="22989" xr:uid="{6525BA10-6CAC-4F2B-B4A7-5D92E8598A32}"/>
    <cellStyle name="Millares 8 3" xfId="10948" xr:uid="{064CE45A-107E-4FB3-853C-8386FE45D4B7}"/>
    <cellStyle name="Millares 8 3 2" xfId="33267" xr:uid="{E6EF6FE3-E261-4780-9E4A-9EF7C3FB86D2}"/>
    <cellStyle name="Millares 8 4" xfId="22755" xr:uid="{A47EEDB2-7D02-47D5-B748-9B7661DF8605}"/>
    <cellStyle name="Millares 9" xfId="120" xr:uid="{00000000-0005-0000-0000-00005D000000}"/>
    <cellStyle name="Millares 9 2" xfId="11065" xr:uid="{98D701F7-F672-42D3-9B64-0177F5807798}"/>
    <cellStyle name="Millares 9 2 2" xfId="33384" xr:uid="{09980869-9F80-4E02-9096-5DA6F2F2D3C0}"/>
    <cellStyle name="Millares 9 3" xfId="22872" xr:uid="{F85F2F15-AD3F-4BB3-B9E8-0149F4166574}"/>
    <cellStyle name="Moneda 10" xfId="22636" xr:uid="{55EB7622-8D90-465D-8059-C40D1CC20D09}"/>
    <cellStyle name="Moneda 11" xfId="45046" xr:uid="{6055CBBD-9FD8-4825-9D48-395704B0B102}"/>
    <cellStyle name="Moneda 12" xfId="45049" xr:uid="{848CAE3B-31ED-4297-BF79-30142B950287}"/>
    <cellStyle name="Moneda 2" xfId="3" xr:uid="{00000000-0005-0000-0000-00005E000000}"/>
    <cellStyle name="Moneda 2 10" xfId="45048" xr:uid="{1BC8A85A-E880-4240-A7FE-50C23B996BD4}"/>
    <cellStyle name="Moneda 2 11" xfId="45051" xr:uid="{A36E2179-E9E2-484E-A507-B40203B62B22}"/>
    <cellStyle name="Moneda 2 2" xfId="342" xr:uid="{5AA69473-6CAD-4140-A7B4-FA765581FC38}"/>
    <cellStyle name="Moneda 2 2 2" xfId="410" xr:uid="{E1F3C4BD-D380-401F-9B7F-DA466978B593}"/>
    <cellStyle name="Moneda 2 2 2 2" xfId="524" xr:uid="{297D4916-9D38-4FEC-8BD6-6561D7DEEEBF}"/>
    <cellStyle name="Moneda 2 2 2 2 2" xfId="757" xr:uid="{D6F61A88-90D1-4114-9526-B0920CCAB647}"/>
    <cellStyle name="Moneda 2 2 2 2 2 2" xfId="11268" xr:uid="{5E58FA6B-6D05-4D17-975E-046DAD4D7B90}"/>
    <cellStyle name="Moneda 2 2 2 2 2 2 2" xfId="33587" xr:uid="{5B296738-A9D6-4AF6-B09C-7E83BB10E21A}"/>
    <cellStyle name="Moneda 2 2 2 2 2 3" xfId="23075" xr:uid="{63795BC2-B8E5-41F0-B93B-BDD960CB6570}"/>
    <cellStyle name="Moneda 2 2 2 2 3" xfId="11034" xr:uid="{EF0E8F28-921A-4FFD-87A1-0911AF8BC354}"/>
    <cellStyle name="Moneda 2 2 2 2 3 2" xfId="33353" xr:uid="{C6911D07-E329-4213-85E7-3F27D00AD060}"/>
    <cellStyle name="Moneda 2 2 2 2 4" xfId="22841" xr:uid="{29B80BBC-3041-4007-9251-0AC943E5FAE1}"/>
    <cellStyle name="Moneda 2 2 2 3" xfId="640" xr:uid="{7E23AE35-AB7D-4EF8-B499-D77AECE5DD43}"/>
    <cellStyle name="Moneda 2 2 2 3 2" xfId="11151" xr:uid="{2DE06CD1-3310-4295-9E05-AF06789DA9EF}"/>
    <cellStyle name="Moneda 2 2 2 3 2 2" xfId="33470" xr:uid="{384AF99D-51DA-49CF-BAE8-E2180A41769F}"/>
    <cellStyle name="Moneda 2 2 2 3 3" xfId="22958" xr:uid="{5714DBB3-383F-44A5-B41D-DDEF08319705}"/>
    <cellStyle name="Moneda 2 2 2 4" xfId="10917" xr:uid="{A54BEA28-8DF5-4180-8094-36D613EAA7E9}"/>
    <cellStyle name="Moneda 2 2 2 4 2" xfId="33236" xr:uid="{981D6E9C-8E9E-47DF-81FC-D77112E4729B}"/>
    <cellStyle name="Moneda 2 2 2 5" xfId="22724" xr:uid="{E88CD269-F2B4-45BB-A21D-0A46122E9FB5}"/>
    <cellStyle name="Moneda 2 2 3" xfId="452" xr:uid="{35A1EDC2-BE66-4651-9431-FD8B680506DD}"/>
    <cellStyle name="Moneda 2 2 3 2" xfId="685" xr:uid="{90C96AB2-F282-4484-B2E3-516D52503260}"/>
    <cellStyle name="Moneda 2 2 3 2 2" xfId="11196" xr:uid="{2D91E692-63F0-4943-89EF-856A33796440}"/>
    <cellStyle name="Moneda 2 2 3 2 2 2" xfId="33515" xr:uid="{8F0AC28B-EB19-46EA-A17D-F6C62DE6F92D}"/>
    <cellStyle name="Moneda 2 2 3 2 3" xfId="23003" xr:uid="{3F635D43-BC5E-4A65-90EF-4D63AB23E781}"/>
    <cellStyle name="Moneda 2 2 3 3" xfId="10962" xr:uid="{2C8F6A9F-9A13-4717-83F2-418D54478523}"/>
    <cellStyle name="Moneda 2 2 3 3 2" xfId="33281" xr:uid="{172FCA4A-B995-4ED6-AB8D-8D39D62D3236}"/>
    <cellStyle name="Moneda 2 2 3 4" xfId="22769" xr:uid="{9D4BD088-EE77-4C43-9487-CFB2E5E72CC1}"/>
    <cellStyle name="Moneda 2 2 4" xfId="568" xr:uid="{1E0B8238-FE89-409F-93C0-282FA62BFB5C}"/>
    <cellStyle name="Moneda 2 2 4 2" xfId="11079" xr:uid="{EDF5E0BE-00AE-47C7-B2FD-0DD5A51493BA}"/>
    <cellStyle name="Moneda 2 2 4 2 2" xfId="33398" xr:uid="{8E454B75-AF31-4D0F-AFE3-C4E721C89E88}"/>
    <cellStyle name="Moneda 2 2 4 3" xfId="22886" xr:uid="{A03BFED4-015C-4747-94A4-D369AB28C69B}"/>
    <cellStyle name="Moneda 2 2 5" xfId="10845" xr:uid="{8DD3F818-1805-4431-BFEF-A4D519C09B75}"/>
    <cellStyle name="Moneda 2 2 5 2" xfId="33164" xr:uid="{F3832A4D-C880-4106-8885-180CF6E66778}"/>
    <cellStyle name="Moneda 2 2 6" xfId="22652" xr:uid="{A0ED4181-D360-4B09-8AC1-768E8EC27882}"/>
    <cellStyle name="Moneda 2 3" xfId="356" xr:uid="{96647DAC-5043-40AB-B0F6-92160E39B4BE}"/>
    <cellStyle name="Moneda 2 3 2" xfId="425" xr:uid="{5EB561A5-60B2-471B-9C26-FFE4E8EDC711}"/>
    <cellStyle name="Moneda 2 3 2 2" xfId="540" xr:uid="{A2C78299-18C0-40E0-AFE5-96631CF132DD}"/>
    <cellStyle name="Moneda 2 3 2 2 2" xfId="773" xr:uid="{898CD1B3-CC1E-4348-BC29-92DF84D6AE5D}"/>
    <cellStyle name="Moneda 2 3 2 2 2 2" xfId="11284" xr:uid="{01A5A882-CEC6-492E-814C-137FD35D74BF}"/>
    <cellStyle name="Moneda 2 3 2 2 2 2 2" xfId="33603" xr:uid="{A909F8D3-BFFE-44B4-A2FA-1500AEFE5374}"/>
    <cellStyle name="Moneda 2 3 2 2 2 3" xfId="23091" xr:uid="{40F1466F-D1D0-4CF4-96A2-47863F24FE30}"/>
    <cellStyle name="Moneda 2 3 2 2 3" xfId="11050" xr:uid="{2539FCF0-01CB-43D6-805D-938E9B6829BA}"/>
    <cellStyle name="Moneda 2 3 2 2 3 2" xfId="33369" xr:uid="{1334C79E-0CA5-49C2-A467-1C3301F75510}"/>
    <cellStyle name="Moneda 2 3 2 2 4" xfId="22857" xr:uid="{A56C9D5E-8FAF-4E99-B5C2-C2B7BA61C28A}"/>
    <cellStyle name="Moneda 2 3 2 3" xfId="656" xr:uid="{9AC7F0C3-1C74-476F-8F6A-422BA65060DE}"/>
    <cellStyle name="Moneda 2 3 2 3 2" xfId="11167" xr:uid="{B009276A-DCA4-4B7D-B9EF-743017E488D1}"/>
    <cellStyle name="Moneda 2 3 2 3 2 2" xfId="33486" xr:uid="{EBBA3228-5ED3-4985-B2E8-CE55FC225EBF}"/>
    <cellStyle name="Moneda 2 3 2 3 3" xfId="22974" xr:uid="{BB0C4545-6CBD-4E25-81CA-D44B010398D5}"/>
    <cellStyle name="Moneda 2 3 2 4" xfId="10933" xr:uid="{7906FEC9-7262-4FB1-A8F0-DAA0BE315F52}"/>
    <cellStyle name="Moneda 2 3 2 4 2" xfId="33252" xr:uid="{CD6430D2-877F-4A40-A7CD-B8C720A3089E}"/>
    <cellStyle name="Moneda 2 3 2 5" xfId="22740" xr:uid="{DC5B2E3A-C7B3-4074-AC1C-23334D359A05}"/>
    <cellStyle name="Moneda 2 3 3" xfId="468" xr:uid="{2533AEBE-107E-42C0-877D-7C0C98F64885}"/>
    <cellStyle name="Moneda 2 3 3 2" xfId="701" xr:uid="{75B6277F-29F2-4D65-95CE-442CF2C937CC}"/>
    <cellStyle name="Moneda 2 3 3 2 2" xfId="11212" xr:uid="{1FB51911-CE00-4D47-BEF1-223D9AE66FF5}"/>
    <cellStyle name="Moneda 2 3 3 2 2 2" xfId="33531" xr:uid="{F5079668-9CDA-4735-9BD6-678EADCBA4C8}"/>
    <cellStyle name="Moneda 2 3 3 2 3" xfId="23019" xr:uid="{3089E00B-0A6E-45F0-AF18-857E5AB1C75D}"/>
    <cellStyle name="Moneda 2 3 3 3" xfId="10978" xr:uid="{B7C1789B-422E-41B6-B76D-30F4EC8FC0C2}"/>
    <cellStyle name="Moneda 2 3 3 3 2" xfId="33297" xr:uid="{72C7064D-0662-4A8A-945E-45D02F591CE0}"/>
    <cellStyle name="Moneda 2 3 3 4" xfId="22785" xr:uid="{59483258-3F64-4855-9D24-A1E5C5CB2891}"/>
    <cellStyle name="Moneda 2 3 4" xfId="584" xr:uid="{CE691B71-A0CD-45C9-9D59-EA237387D623}"/>
    <cellStyle name="Moneda 2 3 4 2" xfId="11095" xr:uid="{9F150ECA-9028-4075-A7EC-6C35CE4B29BD}"/>
    <cellStyle name="Moneda 2 3 4 2 2" xfId="33414" xr:uid="{66D62C4F-98B4-407A-955F-E0F136850B3D}"/>
    <cellStyle name="Moneda 2 3 4 3" xfId="22902" xr:uid="{0FFC4758-4A43-4FAD-8400-E7318FD59C19}"/>
    <cellStyle name="Moneda 2 3 5" xfId="10861" xr:uid="{72E76DFC-AF94-40F9-A09F-64AE679DA639}"/>
    <cellStyle name="Moneda 2 3 5 2" xfId="33180" xr:uid="{162F659E-277D-4917-A61D-65DC74F4B679}"/>
    <cellStyle name="Moneda 2 3 6" xfId="22668" xr:uid="{0090346F-FD7F-475B-B7F8-11D901762DEE}"/>
    <cellStyle name="Moneda 2 4" xfId="396" xr:uid="{585967E1-88A1-4263-9C93-3FF522722160}"/>
    <cellStyle name="Moneda 2 4 2" xfId="509" xr:uid="{8BE63321-D3BF-4F66-983F-046C917A06BC}"/>
    <cellStyle name="Moneda 2 4 2 2" xfId="742" xr:uid="{957AEAA2-1893-4D5C-892A-0D5B310A0D96}"/>
    <cellStyle name="Moneda 2 4 2 2 2" xfId="11253" xr:uid="{118F7A28-506D-4E00-BCF1-9A574E46C485}"/>
    <cellStyle name="Moneda 2 4 2 2 2 2" xfId="33572" xr:uid="{ED70F8C3-312C-429E-B8FE-D25F94352D41}"/>
    <cellStyle name="Moneda 2 4 2 2 3" xfId="23060" xr:uid="{0BD0A9B5-6DB0-42B9-85DE-84535281939A}"/>
    <cellStyle name="Moneda 2 4 2 3" xfId="11019" xr:uid="{CEF4EB22-DD93-48DC-B6C3-BF3D34E80B8B}"/>
    <cellStyle name="Moneda 2 4 2 3 2" xfId="33338" xr:uid="{2F70610C-7D4B-4AC5-8EC1-01DD830784C6}"/>
    <cellStyle name="Moneda 2 4 2 4" xfId="22826" xr:uid="{F002B20F-FDC8-4D9F-AA7D-49FBF9446492}"/>
    <cellStyle name="Moneda 2 4 3" xfId="625" xr:uid="{97D87704-F4FB-4484-863B-AF1CA88E4835}"/>
    <cellStyle name="Moneda 2 4 3 2" xfId="11136" xr:uid="{1369121E-F799-4CF0-B355-040FDF866C1A}"/>
    <cellStyle name="Moneda 2 4 3 2 2" xfId="33455" xr:uid="{F21E17DC-D0E8-4530-85E8-620444FEAAA2}"/>
    <cellStyle name="Moneda 2 4 3 3" xfId="22943" xr:uid="{399932F2-5BD5-4DE4-A4D8-4E0B97949FC1}"/>
    <cellStyle name="Moneda 2 4 4" xfId="10902" xr:uid="{2B79F059-2549-4E89-95A0-5412FF951FB4}"/>
    <cellStyle name="Moneda 2 4 4 2" xfId="33221" xr:uid="{9A2C8796-0C6E-417E-A6C0-6CD55449E103}"/>
    <cellStyle name="Moneda 2 4 5" xfId="22709" xr:uid="{7FA965C4-9A28-4466-8B0C-8DEF63E3DAF1}"/>
    <cellStyle name="Moneda 2 5" xfId="438" xr:uid="{915EFB94-D581-4F98-894D-755528918989}"/>
    <cellStyle name="Moneda 2 5 2" xfId="670" xr:uid="{22B0C8B3-F3C3-4975-A44C-590BB199FC63}"/>
    <cellStyle name="Moneda 2 5 2 2" xfId="11181" xr:uid="{F0049AA7-A9A0-4D72-8021-195126671C4F}"/>
    <cellStyle name="Moneda 2 5 2 2 2" xfId="33500" xr:uid="{E68F28D5-B4C6-4F65-95FE-21C209661294}"/>
    <cellStyle name="Moneda 2 5 2 3" xfId="22988" xr:uid="{FE9901A8-720B-4E83-BD13-F7FB4BD301DA}"/>
    <cellStyle name="Moneda 2 5 3" xfId="10947" xr:uid="{153E8CAB-FF72-4116-AFEC-783C6D45A7EF}"/>
    <cellStyle name="Moneda 2 5 3 2" xfId="33266" xr:uid="{C36B4B07-14FD-489F-988E-A0C87E6EF375}"/>
    <cellStyle name="Moneda 2 5 4" xfId="22754" xr:uid="{0BFB0A41-8B68-44FF-960A-A31AF5C47059}"/>
    <cellStyle name="Moneda 2 6" xfId="554" xr:uid="{2BD6FAEC-AB5B-4EDC-9A6E-3881CD17C2EB}"/>
    <cellStyle name="Moneda 2 6 2" xfId="11064" xr:uid="{74D858D4-DE62-44D9-8B68-40A640895737}"/>
    <cellStyle name="Moneda 2 6 2 2" xfId="33383" xr:uid="{1899A87C-FF15-44A0-B38A-1046D8E7FFEF}"/>
    <cellStyle name="Moneda 2 6 3" xfId="22871" xr:uid="{675A5E19-48BB-432E-91C8-67AD9826C0D0}"/>
    <cellStyle name="Moneda 2 7" xfId="10831" xr:uid="{4B31C9C5-1C07-4731-A73D-E0792ECAFAB7}"/>
    <cellStyle name="Moneda 2 7 2" xfId="33149" xr:uid="{73894229-D226-47F0-9A8C-B4B728AD8EC5}"/>
    <cellStyle name="Moneda 2 8" xfId="22638" xr:uid="{9BF83645-8B7F-4E36-91D5-FBA5CBC54E30}"/>
    <cellStyle name="Moneda 2 9" xfId="45045" xr:uid="{732F1F76-E21C-4C0E-BA96-8AC9CBF91E6D}"/>
    <cellStyle name="Moneda 3" xfId="16" xr:uid="{00000000-0005-0000-0000-00005F000000}"/>
    <cellStyle name="Moneda 3 2" xfId="347" xr:uid="{E18307D7-C14A-4811-BC34-5396D593BAC3}"/>
    <cellStyle name="Moneda 3 2 2" xfId="416" xr:uid="{D260C4BD-A312-4891-BC11-2A470043F7D3}"/>
    <cellStyle name="Moneda 3 2 2 2" xfId="531" xr:uid="{6EB5BD03-C0FC-423C-9081-6B154DBD7834}"/>
    <cellStyle name="Moneda 3 2 2 2 2" xfId="764" xr:uid="{4772076A-85C8-4368-B776-7308308150F6}"/>
    <cellStyle name="Moneda 3 2 2 2 2 2" xfId="11275" xr:uid="{36D61C73-AD47-45D2-9A87-053D06ED51B0}"/>
    <cellStyle name="Moneda 3 2 2 2 2 2 2" xfId="33594" xr:uid="{605FA58F-0AB6-4B66-AA82-581427045458}"/>
    <cellStyle name="Moneda 3 2 2 2 2 3" xfId="23082" xr:uid="{DD63A986-DF07-4188-A8BF-EB39032A0474}"/>
    <cellStyle name="Moneda 3 2 2 2 3" xfId="11041" xr:uid="{1FF54843-075A-46E1-A7E6-F69A8ED795B8}"/>
    <cellStyle name="Moneda 3 2 2 2 3 2" xfId="33360" xr:uid="{1C4C3340-E30E-4D99-85B6-A94FB048EC0F}"/>
    <cellStyle name="Moneda 3 2 2 2 4" xfId="22848" xr:uid="{5D37A22F-1E32-428F-BC24-32A261155E85}"/>
    <cellStyle name="Moneda 3 2 2 3" xfId="647" xr:uid="{B150B566-D1D7-46FB-B4BE-4FBECD3CBD71}"/>
    <cellStyle name="Moneda 3 2 2 3 2" xfId="11158" xr:uid="{8CAD061E-3044-4EED-8524-7A5651336456}"/>
    <cellStyle name="Moneda 3 2 2 3 2 2" xfId="33477" xr:uid="{5935E494-C884-40A3-AC62-9FAA4C3BBE39}"/>
    <cellStyle name="Moneda 3 2 2 3 3" xfId="22965" xr:uid="{3CC16583-E51E-44C4-9EFE-D036F5BF251A}"/>
    <cellStyle name="Moneda 3 2 2 4" xfId="10924" xr:uid="{5C84EB27-8A8B-4A3A-9678-46E99BEB5356}"/>
    <cellStyle name="Moneda 3 2 2 4 2" xfId="33243" xr:uid="{9D474795-CFB9-45CD-A018-D5AE357C4FAB}"/>
    <cellStyle name="Moneda 3 2 2 5" xfId="22731" xr:uid="{06DB4292-7921-4B06-9449-2ED80BC6B825}"/>
    <cellStyle name="Moneda 3 2 3" xfId="459" xr:uid="{35A02B48-541C-46F2-8DAA-E5B0C1B94B88}"/>
    <cellStyle name="Moneda 3 2 3 2" xfId="692" xr:uid="{489CBBFB-B55B-4BEB-A0CE-306CE9DC6D3C}"/>
    <cellStyle name="Moneda 3 2 3 2 2" xfId="11203" xr:uid="{A3D77DBB-DEB3-40DF-BD05-2F470B1ED363}"/>
    <cellStyle name="Moneda 3 2 3 2 2 2" xfId="33522" xr:uid="{1149D5DC-AEB5-40BC-8AD6-6FABF0FD3D01}"/>
    <cellStyle name="Moneda 3 2 3 2 3" xfId="23010" xr:uid="{3A13357C-9302-4E71-9322-2D833D566EC0}"/>
    <cellStyle name="Moneda 3 2 3 3" xfId="10969" xr:uid="{DA57E452-44CF-42C8-95AF-88FE91553CF9}"/>
    <cellStyle name="Moneda 3 2 3 3 2" xfId="33288" xr:uid="{D3B70CA6-D924-45C6-84DC-34DA8762C381}"/>
    <cellStyle name="Moneda 3 2 3 4" xfId="22776" xr:uid="{A3DC0A11-DCF2-440A-BBE7-83146B658486}"/>
    <cellStyle name="Moneda 3 2 4" xfId="575" xr:uid="{293131E9-2DB7-48A0-A507-5F9CFF774047}"/>
    <cellStyle name="Moneda 3 2 4 2" xfId="11086" xr:uid="{EBB9848A-AC97-4097-9556-E9EC86CF4F5E}"/>
    <cellStyle name="Moneda 3 2 4 2 2" xfId="33405" xr:uid="{7052FEFE-9C68-4106-9A57-6AA7D7A2E7CF}"/>
    <cellStyle name="Moneda 3 2 4 3" xfId="22893" xr:uid="{14C30AEC-8D75-4E4F-94DE-AB2E2ED8499D}"/>
    <cellStyle name="Moneda 3 2 5" xfId="10852" xr:uid="{3A70FAB4-6B33-438C-A492-0D014C0B7B51}"/>
    <cellStyle name="Moneda 3 2 5 2" xfId="33171" xr:uid="{F07A0F5E-5234-473E-B9BB-D887DB6D1258}"/>
    <cellStyle name="Moneda 3 2 6" xfId="22659" xr:uid="{8024A5C5-E2C0-4518-B241-EBBFCF3B7429}"/>
    <cellStyle name="Moneda 3 3" xfId="360" xr:uid="{B133B123-45CA-48A7-B047-F1D085A5614C}"/>
    <cellStyle name="Moneda 3 3 2" xfId="429" xr:uid="{D21DDF47-E315-4F20-B813-036354DAF7CC}"/>
    <cellStyle name="Moneda 3 3 2 2" xfId="545" xr:uid="{C34A04DC-2B9A-4D65-BFF1-D1522F29C846}"/>
    <cellStyle name="Moneda 3 3 2 2 2" xfId="778" xr:uid="{FE4E9E84-05A4-4370-80DE-0949F5D2C742}"/>
    <cellStyle name="Moneda 3 3 2 2 2 2" xfId="11289" xr:uid="{0D521954-B2B8-4A66-8D58-B1D8E5A4C029}"/>
    <cellStyle name="Moneda 3 3 2 2 2 2 2" xfId="33608" xr:uid="{EDF3BB4E-5B38-4B99-B546-ECA193C28E5F}"/>
    <cellStyle name="Moneda 3 3 2 2 2 3" xfId="23096" xr:uid="{2F277E91-FE33-4DC3-A084-FC66F1C0BCCA}"/>
    <cellStyle name="Moneda 3 3 2 2 3" xfId="11055" xr:uid="{007AFF5B-A76A-46A7-9892-CF04B3513F66}"/>
    <cellStyle name="Moneda 3 3 2 2 3 2" xfId="33374" xr:uid="{1AED7DB7-4439-4DD0-829B-445AA3479842}"/>
    <cellStyle name="Moneda 3 3 2 2 4" xfId="22862" xr:uid="{3AA97DFF-1D3D-4197-8027-A88F32A7E904}"/>
    <cellStyle name="Moneda 3 3 2 3" xfId="661" xr:uid="{5614301F-C042-4963-8E02-323CDA213392}"/>
    <cellStyle name="Moneda 3 3 2 3 2" xfId="11172" xr:uid="{AAB0907C-7A4F-4C4A-8893-8FBF5F131065}"/>
    <cellStyle name="Moneda 3 3 2 3 2 2" xfId="33491" xr:uid="{5D45B4AF-5AFE-43AA-888B-925C101F0B93}"/>
    <cellStyle name="Moneda 3 3 2 3 3" xfId="22979" xr:uid="{23B03D3E-E3F6-4E78-8DEE-B90CD8984E31}"/>
    <cellStyle name="Moneda 3 3 2 4" xfId="10938" xr:uid="{2D9CD7D9-47D1-45E5-BFE8-AF83CFAFF0E2}"/>
    <cellStyle name="Moneda 3 3 2 4 2" xfId="33257" xr:uid="{AC91625C-FA2D-46D6-9056-F15C5CFA75C6}"/>
    <cellStyle name="Moneda 3 3 2 5" xfId="22745" xr:uid="{027AFE43-A114-4C53-9FB1-912B43D26857}"/>
    <cellStyle name="Moneda 3 3 3" xfId="473" xr:uid="{33AED870-4924-406D-B81E-16559478F133}"/>
    <cellStyle name="Moneda 3 3 3 2" xfId="706" xr:uid="{3BE11E67-481F-4568-95EF-D1D0C5894B2D}"/>
    <cellStyle name="Moneda 3 3 3 2 2" xfId="11217" xr:uid="{6DA89780-FC33-4EF3-8628-B54AF187B6B8}"/>
    <cellStyle name="Moneda 3 3 3 2 2 2" xfId="33536" xr:uid="{BD341FD0-FBE4-46D6-8414-E8C1A86B8397}"/>
    <cellStyle name="Moneda 3 3 3 2 3" xfId="23024" xr:uid="{154D5C08-0086-4430-A8B6-2C56FE5A26D9}"/>
    <cellStyle name="Moneda 3 3 3 3" xfId="10983" xr:uid="{FECB1DB9-1EBC-4A35-96F5-9917425877EA}"/>
    <cellStyle name="Moneda 3 3 3 3 2" xfId="33302" xr:uid="{BE577005-CFCD-4A1B-997A-F7F72C053B5A}"/>
    <cellStyle name="Moneda 3 3 3 4" xfId="22790" xr:uid="{3D073BBD-888B-4103-B659-0351EA45C946}"/>
    <cellStyle name="Moneda 3 3 4" xfId="589" xr:uid="{F6EB3AF7-52B0-4051-9126-53AA957C90A4}"/>
    <cellStyle name="Moneda 3 3 4 2" xfId="11100" xr:uid="{B270B833-9A50-46E1-B835-88DBFCDF4147}"/>
    <cellStyle name="Moneda 3 3 4 2 2" xfId="33419" xr:uid="{5D8CB905-75D7-44D5-959E-CA3697F18D5A}"/>
    <cellStyle name="Moneda 3 3 4 3" xfId="22907" xr:uid="{48682384-A5C4-4C71-BDA6-6D44B46E1845}"/>
    <cellStyle name="Moneda 3 3 5" xfId="10866" xr:uid="{2FFD258C-40EF-4C11-86D3-5273E4EFB8C9}"/>
    <cellStyle name="Moneda 3 3 5 2" xfId="33185" xr:uid="{7A3D629C-5C07-453E-AC80-BE7288BB4ED8}"/>
    <cellStyle name="Moneda 3 3 6" xfId="22673" xr:uid="{B53298DD-256B-49E3-A491-EC8DEA115BE9}"/>
    <cellStyle name="Moneda 3 4" xfId="400" xr:uid="{171B8FCA-628D-4016-A806-CC3B561CB89E}"/>
    <cellStyle name="Moneda 3 4 2" xfId="514" xr:uid="{08061FE7-A44D-4EBD-AAE2-98FA2B4DBC2B}"/>
    <cellStyle name="Moneda 3 4 2 2" xfId="747" xr:uid="{5AB6D17E-6E44-4209-AAFC-E8383696BF8C}"/>
    <cellStyle name="Moneda 3 4 2 2 2" xfId="11258" xr:uid="{E90874B3-FAB1-4478-B493-C528B15A5C44}"/>
    <cellStyle name="Moneda 3 4 2 2 2 2" xfId="33577" xr:uid="{6C6AB287-7DBE-4286-893B-D2AD6DCEDD10}"/>
    <cellStyle name="Moneda 3 4 2 2 3" xfId="23065" xr:uid="{DE1C878E-CFAD-4DEA-A8F4-53514204301D}"/>
    <cellStyle name="Moneda 3 4 2 3" xfId="11024" xr:uid="{F7E6EAC5-5FEC-4CEA-A5FE-5680DEE1E1C6}"/>
    <cellStyle name="Moneda 3 4 2 3 2" xfId="33343" xr:uid="{A616941D-8911-4831-AFE6-CFBDCAB7A3AA}"/>
    <cellStyle name="Moneda 3 4 2 4" xfId="22831" xr:uid="{F8E21DD8-FA2E-4F4F-887D-203686B9EE88}"/>
    <cellStyle name="Moneda 3 4 3" xfId="630" xr:uid="{6ADB9121-059A-42A0-A434-5418C65F2953}"/>
    <cellStyle name="Moneda 3 4 3 2" xfId="11141" xr:uid="{522410B3-84CD-44E0-B5D5-C68CF485B4BF}"/>
    <cellStyle name="Moneda 3 4 3 2 2" xfId="33460" xr:uid="{37880882-E383-46A5-B239-1D738CB12832}"/>
    <cellStyle name="Moneda 3 4 3 3" xfId="22948" xr:uid="{CB1CB8CE-F468-4D18-B30F-42CE48BCAC9B}"/>
    <cellStyle name="Moneda 3 4 4" xfId="10907" xr:uid="{7EFA1910-2918-4048-97E0-EE55294DA74C}"/>
    <cellStyle name="Moneda 3 4 4 2" xfId="33226" xr:uid="{78303F13-BEDD-4196-8597-117C29B81BEA}"/>
    <cellStyle name="Moneda 3 4 5" xfId="22714" xr:uid="{620AF400-790E-4513-A459-4E0BCC5D86DE}"/>
    <cellStyle name="Moneda 3 5" xfId="442" xr:uid="{5D66475D-8F43-47ED-876F-4E450FED8F01}"/>
    <cellStyle name="Moneda 3 5 2" xfId="675" xr:uid="{95D7DA6D-5DD2-4DCE-82BE-2A37EC1D5424}"/>
    <cellStyle name="Moneda 3 5 2 2" xfId="11186" xr:uid="{E6B95BF1-F4B0-4698-885D-B2699DB09FEB}"/>
    <cellStyle name="Moneda 3 5 2 2 2" xfId="33505" xr:uid="{F0B27F8A-3EDF-4D03-8ECE-4FBFBBA00CBD}"/>
    <cellStyle name="Moneda 3 5 2 3" xfId="22993" xr:uid="{26ED903D-5F0D-4D0E-BC9E-818A377BB315}"/>
    <cellStyle name="Moneda 3 5 3" xfId="10952" xr:uid="{8075F9B7-7956-4A38-B79D-C671C890F7F2}"/>
    <cellStyle name="Moneda 3 5 3 2" xfId="33271" xr:uid="{08E4895F-DAA8-472A-A432-24D15F7909FB}"/>
    <cellStyle name="Moneda 3 5 4" xfId="22759" xr:uid="{DE51A505-5B0A-475B-8E33-DE6FA0D6A5BF}"/>
    <cellStyle name="Moneda 3 6" xfId="558" xr:uid="{1D73005D-A58D-4962-B93C-17A1FE17842A}"/>
    <cellStyle name="Moneda 3 6 2" xfId="11069" xr:uid="{CD55DDE8-2780-4C4E-ABB3-752622CCCE44}"/>
    <cellStyle name="Moneda 3 6 2 2" xfId="33388" xr:uid="{3709B704-B711-49DE-8FC0-C083DBB35983}"/>
    <cellStyle name="Moneda 3 6 3" xfId="22876" xr:uid="{3365AE79-E116-4C11-8CD8-18A0CA96BA0C}"/>
    <cellStyle name="Moneda 3 7" xfId="10835" xr:uid="{F2D5848D-F07D-4B6B-AB52-2196B62C1DFB}"/>
    <cellStyle name="Moneda 3 7 2" xfId="33154" xr:uid="{9B2A4FE8-046F-4D50-874A-7937D125D49E}"/>
    <cellStyle name="Moneda 3 8" xfId="22642" xr:uid="{789D9971-DE0E-40FF-B3BC-B504ADFE860B}"/>
    <cellStyle name="Moneda 3 9" xfId="311" xr:uid="{2A36C469-FE5F-419F-8D23-4658336EAA98}"/>
    <cellStyle name="Moneda 4" xfId="340" xr:uid="{693B0EB8-0002-435F-9D03-C19EC0873974}"/>
    <cellStyle name="Moneda 4 2" xfId="407" xr:uid="{E3CB0563-4D65-4B22-9442-C8C45D6BB841}"/>
    <cellStyle name="Moneda 4 2 2" xfId="521" xr:uid="{D702A250-3EA7-464F-A4A4-9F0BEF9BAC7C}"/>
    <cellStyle name="Moneda 4 2 2 2" xfId="754" xr:uid="{C4CB80CC-D740-433A-9E14-7F1C00928635}"/>
    <cellStyle name="Moneda 4 2 2 2 2" xfId="11265" xr:uid="{3DC8F413-5F9C-4463-8F74-B6A1BDF8D7C0}"/>
    <cellStyle name="Moneda 4 2 2 2 2 2" xfId="33584" xr:uid="{67B6D940-B79F-437E-AB71-865B3D67A3EA}"/>
    <cellStyle name="Moneda 4 2 2 2 3" xfId="23072" xr:uid="{4E3BBF73-F1CB-4636-9340-B708ED73A0C0}"/>
    <cellStyle name="Moneda 4 2 2 3" xfId="11031" xr:uid="{97685811-4DD1-4186-A274-86F1C3183978}"/>
    <cellStyle name="Moneda 4 2 2 3 2" xfId="33350" xr:uid="{CDD9F1E2-6BD3-4883-9EC1-C71445AFE925}"/>
    <cellStyle name="Moneda 4 2 2 4" xfId="22838" xr:uid="{6E6512CE-E6A9-43A4-8A44-FA3128CAF3C2}"/>
    <cellStyle name="Moneda 4 2 3" xfId="637" xr:uid="{8F6FA2C7-B3CF-483F-A3B2-0E30C99D8B68}"/>
    <cellStyle name="Moneda 4 2 3 2" xfId="11148" xr:uid="{C06B4D35-0B5A-4D07-9DAC-825EAE5D20B4}"/>
    <cellStyle name="Moneda 4 2 3 2 2" xfId="33467" xr:uid="{49DC730A-505C-417C-ABEC-6E203201C1AD}"/>
    <cellStyle name="Moneda 4 2 3 3" xfId="22955" xr:uid="{A8EFC3DB-1959-4C2B-873F-8709F131F55D}"/>
    <cellStyle name="Moneda 4 2 4" xfId="10914" xr:uid="{993120CA-1F34-4D29-A494-4130617CAF9D}"/>
    <cellStyle name="Moneda 4 2 4 2" xfId="33233" xr:uid="{D642D079-47D4-485E-8C1C-D5CBC71582A9}"/>
    <cellStyle name="Moneda 4 2 5" xfId="22721" xr:uid="{E80E3A48-C93F-4D7C-B09A-3DF1AC8CD1DD}"/>
    <cellStyle name="Moneda 4 3" xfId="449" xr:uid="{BE1495CF-AA0C-477D-A92A-A193B5F9BBEB}"/>
    <cellStyle name="Moneda 4 3 2" xfId="682" xr:uid="{39E98243-7746-4EB6-B0CC-E90A8430DF32}"/>
    <cellStyle name="Moneda 4 3 2 2" xfId="11193" xr:uid="{648B2903-F1EF-4185-9731-4B26D11F8042}"/>
    <cellStyle name="Moneda 4 3 2 2 2" xfId="33512" xr:uid="{80FC777D-B777-4765-9997-B0FE4F176753}"/>
    <cellStyle name="Moneda 4 3 2 3" xfId="23000" xr:uid="{F98A453B-27C3-4E14-B292-2271FAEAEBA0}"/>
    <cellStyle name="Moneda 4 3 3" xfId="10959" xr:uid="{AD62BF91-F6B1-440A-90AB-D613E6693804}"/>
    <cellStyle name="Moneda 4 3 3 2" xfId="33278" xr:uid="{B2F5280A-60E9-4EEF-8F73-516E5A1FB5CC}"/>
    <cellStyle name="Moneda 4 3 4" xfId="22766" xr:uid="{379375C5-98C3-4774-A9CA-73291B575BA9}"/>
    <cellStyle name="Moneda 4 4" xfId="565" xr:uid="{FA054A69-10B4-43BD-9C8F-CC29CBDA74A0}"/>
    <cellStyle name="Moneda 4 4 2" xfId="11076" xr:uid="{5BE3227F-77BF-45C1-AF3A-5D1FF9F587AE}"/>
    <cellStyle name="Moneda 4 4 2 2" xfId="33395" xr:uid="{EB0DAEB9-D8DD-4AA8-B04C-D19B8B2F6DC7}"/>
    <cellStyle name="Moneda 4 4 3" xfId="22883" xr:uid="{B5121F30-D53F-4084-A36A-98AF7133AFA0}"/>
    <cellStyle name="Moneda 4 5" xfId="10842" xr:uid="{C61B1502-44E6-42CC-A7C1-C01832A354C1}"/>
    <cellStyle name="Moneda 4 5 2" xfId="33161" xr:uid="{6CB25400-5F24-4A6F-A31C-C506D1D067AC}"/>
    <cellStyle name="Moneda 4 6" xfId="22649" xr:uid="{19DEFAC9-AA27-48FB-A0AB-5BFBC90645BE}"/>
    <cellStyle name="Moneda 5" xfId="354" xr:uid="{40F5093D-2F3D-4201-8D3C-C3B2E4B53C72}"/>
    <cellStyle name="Moneda 5 2" xfId="423" xr:uid="{F44EF8F2-2333-44DD-9506-F9C5E74795E1}"/>
    <cellStyle name="Moneda 5 2 2" xfId="538" xr:uid="{4BAE412F-37E9-4B68-BAF1-1298C2DCE43D}"/>
    <cellStyle name="Moneda 5 2 2 2" xfId="771" xr:uid="{9940A526-9CDE-4680-98C6-449194C55DCA}"/>
    <cellStyle name="Moneda 5 2 2 2 2" xfId="11282" xr:uid="{7B82A91C-C203-43A0-AC3F-3FE843A0ADE6}"/>
    <cellStyle name="Moneda 5 2 2 2 2 2" xfId="33601" xr:uid="{A9ADFF6F-980C-4822-A05D-F1F35415FB9C}"/>
    <cellStyle name="Moneda 5 2 2 2 3" xfId="23089" xr:uid="{6DA6FFDF-7772-4B7F-A678-0FCA094DEDB7}"/>
    <cellStyle name="Moneda 5 2 2 3" xfId="11048" xr:uid="{0068C950-8ACD-4D6C-8099-E1E1E170273C}"/>
    <cellStyle name="Moneda 5 2 2 3 2" xfId="33367" xr:uid="{2D452C49-550B-4E00-A7C1-5734D76F1225}"/>
    <cellStyle name="Moneda 5 2 2 4" xfId="22855" xr:uid="{F5314243-0126-45B1-8565-02AEE948C272}"/>
    <cellStyle name="Moneda 5 2 3" xfId="654" xr:uid="{6F3475DD-25E7-41FB-B796-6C66C33AE6EF}"/>
    <cellStyle name="Moneda 5 2 3 2" xfId="11165" xr:uid="{EB13294F-E940-471E-AE08-43C34C5CEA95}"/>
    <cellStyle name="Moneda 5 2 3 2 2" xfId="33484" xr:uid="{175B27A5-2F87-48AF-AD10-327B4E4FEBBE}"/>
    <cellStyle name="Moneda 5 2 3 3" xfId="22972" xr:uid="{C34413E2-31AA-4778-8392-B42A8B5881B9}"/>
    <cellStyle name="Moneda 5 2 4" xfId="10931" xr:uid="{95E66F76-1124-4C83-9557-FB31D6E3DDDB}"/>
    <cellStyle name="Moneda 5 2 4 2" xfId="33250" xr:uid="{F2F64B5D-E3A8-46D1-97EC-3ABFD7156C2C}"/>
    <cellStyle name="Moneda 5 2 5" xfId="22738" xr:uid="{6CE876D6-832F-41BE-A207-2B1458E7F3BC}"/>
    <cellStyle name="Moneda 5 3" xfId="466" xr:uid="{DF0DB8DB-90A3-4F8A-8538-2A42B9B7C61D}"/>
    <cellStyle name="Moneda 5 3 2" xfId="699" xr:uid="{EE922E8C-8E00-4FC3-8D0C-58B63D82703B}"/>
    <cellStyle name="Moneda 5 3 2 2" xfId="11210" xr:uid="{8719F0D3-1D6A-4140-8CEE-BA596036D35D}"/>
    <cellStyle name="Moneda 5 3 2 2 2" xfId="33529" xr:uid="{0F15F60E-3246-43D4-B8BF-DA121E6C3CD6}"/>
    <cellStyle name="Moneda 5 3 2 3" xfId="23017" xr:uid="{9F8A5DA0-30CC-4960-9150-2CAC15308738}"/>
    <cellStyle name="Moneda 5 3 3" xfId="10976" xr:uid="{0C2332D7-A510-4C4A-973B-9F652A4C2AC3}"/>
    <cellStyle name="Moneda 5 3 3 2" xfId="33295" xr:uid="{F144066F-CE8F-447C-9934-2C82023D18B8}"/>
    <cellStyle name="Moneda 5 3 4" xfId="22783" xr:uid="{9C408F79-AE5B-4BEE-90C1-9DA56073E85E}"/>
    <cellStyle name="Moneda 5 4" xfId="582" xr:uid="{9A5859EB-97A6-49D0-A219-D19A02E0DCC4}"/>
    <cellStyle name="Moneda 5 4 2" xfId="11093" xr:uid="{03649162-BEA6-469C-A448-2F665EC2EC69}"/>
    <cellStyle name="Moneda 5 4 2 2" xfId="33412" xr:uid="{4930C311-BF1D-45B1-BA52-C789B131E27A}"/>
    <cellStyle name="Moneda 5 4 3" xfId="22900" xr:uid="{1FCF4BE2-3CDB-41B7-A4A5-F5C7ED1D0A3C}"/>
    <cellStyle name="Moneda 5 5" xfId="10859" xr:uid="{7D86CA68-51E2-4263-B3C4-1D7310951321}"/>
    <cellStyle name="Moneda 5 5 2" xfId="33178" xr:uid="{D6D6BDD8-90E8-4388-8DBF-C48C7C44E36E}"/>
    <cellStyle name="Moneda 5 6" xfId="22666" xr:uid="{A79D62C5-6CB9-4B0C-9F1E-D88F9DD73136}"/>
    <cellStyle name="Moneda 6" xfId="394" xr:uid="{D9D9FA6C-6B83-4A84-98D5-CFA5374A1FDB}"/>
    <cellStyle name="Moneda 6 2" xfId="507" xr:uid="{35E5A4AD-D88D-4660-9AA0-ACE03552F7B3}"/>
    <cellStyle name="Moneda 6 2 2" xfId="740" xr:uid="{5AD8F6AD-F6CA-4B5B-89B4-E0BA1E79EDED}"/>
    <cellStyle name="Moneda 6 2 2 2" xfId="11251" xr:uid="{AE4D81A6-0BB4-4A13-9C42-4C20BFD4A3EF}"/>
    <cellStyle name="Moneda 6 2 2 2 2" xfId="33570" xr:uid="{8BD43FAC-3D6D-40FC-AD91-042CBF00B2D4}"/>
    <cellStyle name="Moneda 6 2 2 3" xfId="23058" xr:uid="{E1D2A646-5208-426F-BCB9-848E18C69788}"/>
    <cellStyle name="Moneda 6 2 3" xfId="11017" xr:uid="{6F77E736-7D53-4433-B71F-FE74DBCC1D87}"/>
    <cellStyle name="Moneda 6 2 3 2" xfId="33336" xr:uid="{6A050AF9-5B23-45F1-8641-BC4D9F349744}"/>
    <cellStyle name="Moneda 6 2 4" xfId="22824" xr:uid="{7FFCE1E3-53B4-4128-B93F-5E18F692DBAE}"/>
    <cellStyle name="Moneda 6 3" xfId="623" xr:uid="{B76B88D3-E8EF-4198-B024-31C3FF2F0213}"/>
    <cellStyle name="Moneda 6 3 2" xfId="11134" xr:uid="{43F27A71-1BD1-4B40-8CF6-6531A11BE72F}"/>
    <cellStyle name="Moneda 6 3 2 2" xfId="33453" xr:uid="{324EC6AE-DE62-4C7F-9B38-4A3B3948ADE7}"/>
    <cellStyle name="Moneda 6 3 3" xfId="22941" xr:uid="{C083D5EE-7632-4106-AB0F-A98D5B5542AC}"/>
    <cellStyle name="Moneda 6 4" xfId="10900" xr:uid="{BDA4FAFC-D7E2-42A4-8C18-EBD2262B789E}"/>
    <cellStyle name="Moneda 6 4 2" xfId="33219" xr:uid="{97DEB93C-C3F0-4E45-A078-9CB95D5F17EB}"/>
    <cellStyle name="Moneda 6 5" xfId="22707" xr:uid="{1C8FB0E8-1118-42B0-99BD-40D67F29FF98}"/>
    <cellStyle name="Moneda 7" xfId="436" xr:uid="{B7B429CF-37DD-4E39-BC49-BD61926A7CD9}"/>
    <cellStyle name="Moneda 7 2" xfId="668" xr:uid="{F2AE1EAA-5432-45AB-9B8E-6A194C9A7EC9}"/>
    <cellStyle name="Moneda 7 2 2" xfId="11179" xr:uid="{54D9970F-B410-4281-9CAA-3E2255509AEC}"/>
    <cellStyle name="Moneda 7 2 2 2" xfId="33498" xr:uid="{75177740-A0C0-45E8-A2C7-DB5B93B86919}"/>
    <cellStyle name="Moneda 7 2 3" xfId="22986" xr:uid="{1A6A02A9-1725-4414-9FCA-35C7EB487C3E}"/>
    <cellStyle name="Moneda 7 3" xfId="10945" xr:uid="{498F396A-B525-49B6-97CD-BB223473A655}"/>
    <cellStyle name="Moneda 7 3 2" xfId="33264" xr:uid="{E9B1B965-9B5E-4E57-B407-A34F769CD1A6}"/>
    <cellStyle name="Moneda 7 4" xfId="22752" xr:uid="{1B22A21F-419E-4866-A728-F656626742D5}"/>
    <cellStyle name="Moneda 8" xfId="552" xr:uid="{B669C554-642C-49F6-A542-B48194B4C9AD}"/>
    <cellStyle name="Moneda 8 2" xfId="11062" xr:uid="{1C735859-1FCC-4E3D-B93D-46AFC02E2A0E}"/>
    <cellStyle name="Moneda 8 2 2" xfId="33381" xr:uid="{FF060323-ACFF-4E52-9F21-5107164703F0}"/>
    <cellStyle name="Moneda 8 3" xfId="22869" xr:uid="{EB81329C-E9F3-4C41-B1F1-41FECE60DCF7}"/>
    <cellStyle name="Moneda 9" xfId="10829" xr:uid="{2B114817-A331-437F-B0C6-452E9703A4E4}"/>
    <cellStyle name="Moneda 9 2" xfId="33147" xr:uid="{A74209B3-C8D2-4AE0-92E9-CB1756F62549}"/>
    <cellStyle name="Neutral" xfId="44" builtinId="28" customBuiltin="1"/>
    <cellStyle name="Normal" xfId="0" builtinId="0"/>
    <cellStyle name="Normal 10" xfId="32" xr:uid="{00000000-0005-0000-0000-000062000000}"/>
    <cellStyle name="Normal 10 10" xfId="1110" xr:uid="{EBAF082E-9677-4AB4-AEAD-1B9186F54CAB}"/>
    <cellStyle name="Normal 10 10 2" xfId="2406" xr:uid="{BA51EF8C-35E8-4C2B-A2F2-E90C060A4041}"/>
    <cellStyle name="Normal 10 10 2 2" xfId="4998" xr:uid="{54CA5420-BA47-41BB-8E4D-D258DE124AB8}"/>
    <cellStyle name="Normal 10 10 2 2 2" xfId="10182" xr:uid="{B08E3D38-2439-4338-BD2F-38781F04F798}"/>
    <cellStyle name="Normal 10 10 2 2 2 2" xfId="21989" xr:uid="{F722944B-4B02-4514-91C8-AF824BAAAB02}"/>
    <cellStyle name="Normal 10 10 2 2 2 2 2" xfId="44308" xr:uid="{7BA04E26-C468-41CB-9039-BF4FC2731487}"/>
    <cellStyle name="Normal 10 10 2 2 2 3" xfId="32500" xr:uid="{687DB1DD-0571-47B5-8F71-43DEDBA62663}"/>
    <cellStyle name="Normal 10 10 2 2 3" xfId="16805" xr:uid="{695406FF-E4C8-48F6-A8FE-5192B18FC10F}"/>
    <cellStyle name="Normal 10 10 2 2 3 2" xfId="39124" xr:uid="{F04D6052-D63D-4F27-B9E7-BA1DA027BDEE}"/>
    <cellStyle name="Normal 10 10 2 2 4" xfId="27316" xr:uid="{C406F3C7-E18C-4D53-9130-28EFD4C6064A}"/>
    <cellStyle name="Normal 10 10 2 3" xfId="7590" xr:uid="{2BAC71E1-5EE3-45F9-8C69-0BFC292EA03F}"/>
    <cellStyle name="Normal 10 10 2 3 2" xfId="19397" xr:uid="{52A79B67-34EF-42AA-BFF4-38A0EAF412EE}"/>
    <cellStyle name="Normal 10 10 2 3 2 2" xfId="41716" xr:uid="{B43D7D5F-BCC1-4466-833D-3ED96D124B9F}"/>
    <cellStyle name="Normal 10 10 2 3 3" xfId="29908" xr:uid="{15EA5C69-D18E-4100-A8A0-1FC8686207CA}"/>
    <cellStyle name="Normal 10 10 2 4" xfId="14213" xr:uid="{56D677EC-44D7-4E5D-8162-97EADFAD338F}"/>
    <cellStyle name="Normal 10 10 2 4 2" xfId="36532" xr:uid="{96142D2F-85D5-471D-87C5-BDF4E7BF43ED}"/>
    <cellStyle name="Normal 10 10 2 5" xfId="24724" xr:uid="{0345747D-B99B-449D-85B6-13B775855250}"/>
    <cellStyle name="Normal 10 10 3" xfId="3702" xr:uid="{10C28803-33F0-4E86-B063-B7564581AC66}"/>
    <cellStyle name="Normal 10 10 3 2" xfId="8886" xr:uid="{1F78D4A0-3228-4FDC-912F-A66EBF3A6FB4}"/>
    <cellStyle name="Normal 10 10 3 2 2" xfId="20693" xr:uid="{9C9DDE9C-8748-42D3-B6B4-3ABA0D0BCF23}"/>
    <cellStyle name="Normal 10 10 3 2 2 2" xfId="43012" xr:uid="{18D0D048-9FA7-4196-99A0-DFD0B939DEAC}"/>
    <cellStyle name="Normal 10 10 3 2 3" xfId="31204" xr:uid="{002EDFC7-5E70-46C7-A7F4-31E4EC3EBF34}"/>
    <cellStyle name="Normal 10 10 3 3" xfId="15509" xr:uid="{828AFFD5-8295-404E-A58A-88E8F7DB0C7D}"/>
    <cellStyle name="Normal 10 10 3 3 2" xfId="37828" xr:uid="{FE27A603-18E9-4D0E-8329-B6218FB5D3BD}"/>
    <cellStyle name="Normal 10 10 3 4" xfId="26020" xr:uid="{76165BB4-A831-4029-A7BD-F28CA0AF1CB2}"/>
    <cellStyle name="Normal 10 10 4" xfId="6294" xr:uid="{625E90E7-389F-4B76-8E91-21A9887E185F}"/>
    <cellStyle name="Normal 10 10 4 2" xfId="18101" xr:uid="{7B668BF8-BAAD-43E4-97EE-5B47F40C6C9F}"/>
    <cellStyle name="Normal 10 10 4 2 2" xfId="40420" xr:uid="{8A051046-B404-4BCC-9E13-D061CA24F082}"/>
    <cellStyle name="Normal 10 10 4 3" xfId="28612" xr:uid="{2C612CB2-89F0-4C05-BCBC-73036E372E71}"/>
    <cellStyle name="Normal 10 10 5" xfId="11621" xr:uid="{27A09441-3ED8-43FB-95A5-871ECD4444BA}"/>
    <cellStyle name="Normal 10 10 5 2" xfId="33940" xr:uid="{FC8B26C5-54F0-438E-B5A5-9E6D2F2CF1CD}"/>
    <cellStyle name="Normal 10 10 6" xfId="12917" xr:uid="{3B068161-344E-4338-AF24-17046B40D5D4}"/>
    <cellStyle name="Normal 10 10 6 2" xfId="35236" xr:uid="{C373A6D7-C06B-4EA6-B3B4-C31DF168AFB3}"/>
    <cellStyle name="Normal 10 10 7" xfId="23428" xr:uid="{E8185F1F-8BBD-4801-926A-E3076137C68C}"/>
    <cellStyle name="Normal 10 11" xfId="1758" xr:uid="{29B207D3-9E14-4788-A03D-FEFFBB0A5277}"/>
    <cellStyle name="Normal 10 11 2" xfId="4350" xr:uid="{8BA596A4-D4E5-44A5-AF8A-28091E3676F0}"/>
    <cellStyle name="Normal 10 11 2 2" xfId="9534" xr:uid="{B66849EF-2E6E-441B-8BDA-9643EBB25BBD}"/>
    <cellStyle name="Normal 10 11 2 2 2" xfId="21341" xr:uid="{A60BEDBC-4C47-494B-983C-45A736D145DE}"/>
    <cellStyle name="Normal 10 11 2 2 2 2" xfId="43660" xr:uid="{47B0BCF4-61CC-4721-93B9-9AB9805487B6}"/>
    <cellStyle name="Normal 10 11 2 2 3" xfId="31852" xr:uid="{7EA7116E-3F9D-412F-BE1D-11B7B754FCFB}"/>
    <cellStyle name="Normal 10 11 2 3" xfId="16157" xr:uid="{8C840FBD-2A82-453E-92E8-108A5D2AB4CD}"/>
    <cellStyle name="Normal 10 11 2 3 2" xfId="38476" xr:uid="{B623A97C-A3C5-47C1-B00B-100DAF3BCE8C}"/>
    <cellStyle name="Normal 10 11 2 4" xfId="26668" xr:uid="{4A65EBDB-7CB5-4A00-8939-CD519249A43E}"/>
    <cellStyle name="Normal 10 11 3" xfId="6942" xr:uid="{EDB9FD1A-D912-48E2-BC00-22F56A03461B}"/>
    <cellStyle name="Normal 10 11 3 2" xfId="18749" xr:uid="{E423324F-7EE5-4654-B49C-28D283B84073}"/>
    <cellStyle name="Normal 10 11 3 2 2" xfId="41068" xr:uid="{F0A940E6-1E86-4FC2-8FB1-70335B59DAC5}"/>
    <cellStyle name="Normal 10 11 3 3" xfId="29260" xr:uid="{D68CB115-2B7E-4FEE-8BB8-908F6EA4EBAD}"/>
    <cellStyle name="Normal 10 11 4" xfId="13565" xr:uid="{B1D30218-479C-4F9E-9D88-D27A2BBF2D30}"/>
    <cellStyle name="Normal 10 11 4 2" xfId="35884" xr:uid="{8D5EC43E-C7C7-4B26-8A28-AE7AB4FD6A35}"/>
    <cellStyle name="Normal 10 11 5" xfId="24076" xr:uid="{EAE1BF2D-AB45-4CCF-A0BE-255FF6FC8971}"/>
    <cellStyle name="Normal 10 12" xfId="3054" xr:uid="{43FD8279-416B-4F53-9053-C99109EF024F}"/>
    <cellStyle name="Normal 10 12 2" xfId="8238" xr:uid="{23EDA633-0A25-4889-8568-A5D7C9567987}"/>
    <cellStyle name="Normal 10 12 2 2" xfId="20045" xr:uid="{921F175F-D4CE-416D-A2CE-D3594E296BFA}"/>
    <cellStyle name="Normal 10 12 2 2 2" xfId="42364" xr:uid="{8A19134F-A0ED-4D9F-A298-0BC836043199}"/>
    <cellStyle name="Normal 10 12 2 3" xfId="30556" xr:uid="{E883B919-9D67-4203-9A53-02E1643389AF}"/>
    <cellStyle name="Normal 10 12 3" xfId="14861" xr:uid="{16E9FD16-A726-4EF7-8800-0AA201289EAE}"/>
    <cellStyle name="Normal 10 12 3 2" xfId="37180" xr:uid="{DEEFE7A1-530C-4303-AE0D-B9BCEF9BBA0B}"/>
    <cellStyle name="Normal 10 12 4" xfId="25372" xr:uid="{29084AD5-5569-446F-AD56-97F662AAEB0B}"/>
    <cellStyle name="Normal 10 13" xfId="5646" xr:uid="{E60F0ECA-86CF-4CDB-B4C7-BEEA1B91E4E4}"/>
    <cellStyle name="Normal 10 13 2" xfId="17453" xr:uid="{5D5D3A78-EA3D-452A-A5A1-F02353311F60}"/>
    <cellStyle name="Normal 10 13 2 2" xfId="39772" xr:uid="{ABE1D6BE-9500-4CD4-9165-5F921C17D3A7}"/>
    <cellStyle name="Normal 10 13 3" xfId="27964" xr:uid="{D91C639A-271C-4EE6-A6F2-DC2EFFD543E3}"/>
    <cellStyle name="Normal 10 14" xfId="10832" xr:uid="{08D6B869-0204-4427-BAC4-808B6882091D}"/>
    <cellStyle name="Normal 10 14 2" xfId="33151" xr:uid="{6E6E5BE8-9016-4366-B623-2535227ECEC5}"/>
    <cellStyle name="Normal 10 15" xfId="12269" xr:uid="{E0B786A4-89E4-4E71-B277-D89B708F7102}"/>
    <cellStyle name="Normal 10 15 2" xfId="34588" xr:uid="{813CFC7A-3473-4484-8325-0BFBCBA0B71E}"/>
    <cellStyle name="Normal 10 16" xfId="22639" xr:uid="{E788A643-C2E3-4EC3-A114-3806758E782F}"/>
    <cellStyle name="Normal 10 17" xfId="301" xr:uid="{A6C06123-4EFC-45BF-A854-F46ABFB5BCFD}"/>
    <cellStyle name="Normal 10 18" xfId="45022" xr:uid="{DE979F67-EF4A-43F4-BCAB-8D9A71C270EA}"/>
    <cellStyle name="Normal 10 19" xfId="168" xr:uid="{45AD6BD4-781F-4BE8-A8F4-49488310178B}"/>
    <cellStyle name="Normal 10 2" xfId="312" xr:uid="{4CD89598-3373-48C1-970F-BED26F23AF96}"/>
    <cellStyle name="Normal 10 3" xfId="344" xr:uid="{459A603C-4359-41D6-84A8-FE437A6D5C62}"/>
    <cellStyle name="Normal 10 3 10" xfId="5655" xr:uid="{AD9D2A74-73D7-48E0-A3C6-5777C8480B38}"/>
    <cellStyle name="Normal 10 3 10 2" xfId="17462" xr:uid="{47388B2C-E604-4DF9-801C-7C661E04993A}"/>
    <cellStyle name="Normal 10 3 10 2 2" xfId="39781" xr:uid="{C3F83048-AC6B-4B34-AE95-5C669F9CBA8D}"/>
    <cellStyle name="Normal 10 3 10 3" xfId="27973" xr:uid="{90FC0A07-A51E-45F2-9C84-B46A2CFAD9E8}"/>
    <cellStyle name="Normal 10 3 11" xfId="10848" xr:uid="{E9A8EA7D-5A54-4126-A6FF-78EAEE6AFE67}"/>
    <cellStyle name="Normal 10 3 11 2" xfId="33167" xr:uid="{FB28373D-D8B9-4B2B-9611-98ABD44BBCAF}"/>
    <cellStyle name="Normal 10 3 12" xfId="12278" xr:uid="{9DFBAF6C-10BE-4462-8788-69DC484D7F3B}"/>
    <cellStyle name="Normal 10 3 12 2" xfId="34597" xr:uid="{C63C33E5-34C2-407A-8105-233F9FDC759F}"/>
    <cellStyle name="Normal 10 3 13" xfId="22655" xr:uid="{62ECCC61-E413-47E2-8210-93B879776320}"/>
    <cellStyle name="Normal 10 3 2" xfId="377" xr:uid="{0772BF63-8B66-4A1B-88BE-8B9D33141BF1}"/>
    <cellStyle name="Normal 10 3 2 10" xfId="12305" xr:uid="{8AEDBFEE-5AFD-4517-9682-49854A07A62D}"/>
    <cellStyle name="Normal 10 3 2 10 2" xfId="34624" xr:uid="{E59C7D92-9978-41FF-A922-35A1C160525F}"/>
    <cellStyle name="Normal 10 3 2 11" xfId="22690" xr:uid="{D1B69BA4-C40B-4D81-90A5-10DE808B06C6}"/>
    <cellStyle name="Normal 10 3 2 2" xfId="490" xr:uid="{28AE60B3-206B-4F85-BCDE-A1D6BEAA27E9}"/>
    <cellStyle name="Normal 10 3 2 2 10" xfId="22807" xr:uid="{1460307B-1196-4EBA-98CF-EFA2CE456C56}"/>
    <cellStyle name="Normal 10 3 2 2 2" xfId="723" xr:uid="{68307B3E-0C6D-4B65-9113-477B0DB15247}"/>
    <cellStyle name="Normal 10 3 2 2 2 2" xfId="1065" xr:uid="{D89F8687-98B0-4ACA-ADB7-EB7CF27F4952}"/>
    <cellStyle name="Normal 10 3 2 2 2 2 2" xfId="1713" xr:uid="{292111E5-F46B-4576-AC4B-7919473D0030}"/>
    <cellStyle name="Normal 10 3 2 2 2 2 2 2" xfId="3009" xr:uid="{90F59602-84D3-46DA-BB64-770A65BEDEC3}"/>
    <cellStyle name="Normal 10 3 2 2 2 2 2 2 2" xfId="5601" xr:uid="{33DD2306-8B36-4EA8-A57C-284A60827225}"/>
    <cellStyle name="Normal 10 3 2 2 2 2 2 2 2 2" xfId="10785" xr:uid="{8EF7C75B-1FC6-40E0-9FFD-79432D05DD1D}"/>
    <cellStyle name="Normal 10 3 2 2 2 2 2 2 2 2 2" xfId="22592" xr:uid="{EA1FA580-8D29-4BB7-B773-A58CC8579FCB}"/>
    <cellStyle name="Normal 10 3 2 2 2 2 2 2 2 2 2 2" xfId="44911" xr:uid="{ABE2942C-81AA-43DF-B2BD-CA3E8A13CB49}"/>
    <cellStyle name="Normal 10 3 2 2 2 2 2 2 2 2 3" xfId="33103" xr:uid="{97F389E4-F5DB-43C3-B03D-3597E83AC577}"/>
    <cellStyle name="Normal 10 3 2 2 2 2 2 2 2 3" xfId="17408" xr:uid="{7F4F65B4-0652-47C3-9779-AB2326765B1F}"/>
    <cellStyle name="Normal 10 3 2 2 2 2 2 2 2 3 2" xfId="39727" xr:uid="{7FC96BDC-47C7-489B-A9F4-26CC2351EC5B}"/>
    <cellStyle name="Normal 10 3 2 2 2 2 2 2 2 4" xfId="27919" xr:uid="{DD4FA27F-F65A-4417-B64E-A76607A43971}"/>
    <cellStyle name="Normal 10 3 2 2 2 2 2 2 3" xfId="8193" xr:uid="{9B8D68E5-17E5-4E87-AA94-87F46DFE21C6}"/>
    <cellStyle name="Normal 10 3 2 2 2 2 2 2 3 2" xfId="20000" xr:uid="{E54949F6-A01C-4A87-A10A-BDD756CD6BB1}"/>
    <cellStyle name="Normal 10 3 2 2 2 2 2 2 3 2 2" xfId="42319" xr:uid="{F6AE887F-54CE-4B09-B604-43F22E25712D}"/>
    <cellStyle name="Normal 10 3 2 2 2 2 2 2 3 3" xfId="30511" xr:uid="{74C5AA0C-BD41-4B7F-A8DF-3E6553EDA32B}"/>
    <cellStyle name="Normal 10 3 2 2 2 2 2 2 4" xfId="14816" xr:uid="{F4E7E557-DD72-41A7-8CB4-A2BEB64E9242}"/>
    <cellStyle name="Normal 10 3 2 2 2 2 2 2 4 2" xfId="37135" xr:uid="{9D254896-AD5E-4E96-B909-E9D9C7422164}"/>
    <cellStyle name="Normal 10 3 2 2 2 2 2 2 5" xfId="25327" xr:uid="{47B84AD3-6D8E-45FC-A099-8E5EDABE00DD}"/>
    <cellStyle name="Normal 10 3 2 2 2 2 2 3" xfId="4305" xr:uid="{954090C9-1625-4645-81E9-D813A4B38733}"/>
    <cellStyle name="Normal 10 3 2 2 2 2 2 3 2" xfId="9489" xr:uid="{CF695695-B02B-4CC2-8CCD-D22917DCD2F4}"/>
    <cellStyle name="Normal 10 3 2 2 2 2 2 3 2 2" xfId="21296" xr:uid="{E8A64B1F-470F-40C5-BD8B-8D48F45AF907}"/>
    <cellStyle name="Normal 10 3 2 2 2 2 2 3 2 2 2" xfId="43615" xr:uid="{649B7A46-7F51-4A3E-A8B4-A3C74D9186FB}"/>
    <cellStyle name="Normal 10 3 2 2 2 2 2 3 2 3" xfId="31807" xr:uid="{41CC05E4-D85B-4FDE-A793-689343CE744A}"/>
    <cellStyle name="Normal 10 3 2 2 2 2 2 3 3" xfId="16112" xr:uid="{C45162DE-A03E-4CCE-8EC8-8391DC15C8E6}"/>
    <cellStyle name="Normal 10 3 2 2 2 2 2 3 3 2" xfId="38431" xr:uid="{CBBB3972-8585-460B-85CF-47D34A4FFCD5}"/>
    <cellStyle name="Normal 10 3 2 2 2 2 2 3 4" xfId="26623" xr:uid="{7843130E-4A43-43EC-A2D8-A38E7DA2CE40}"/>
    <cellStyle name="Normal 10 3 2 2 2 2 2 4" xfId="6897" xr:uid="{B9FD1A49-1381-43F6-BC63-F1288673BF00}"/>
    <cellStyle name="Normal 10 3 2 2 2 2 2 4 2" xfId="18704" xr:uid="{BDA4F0D9-7CFE-4582-A2D0-76ED4BEFA783}"/>
    <cellStyle name="Normal 10 3 2 2 2 2 2 4 2 2" xfId="41023" xr:uid="{825668D4-6D70-4596-B6B4-B6EC57CB4AB2}"/>
    <cellStyle name="Normal 10 3 2 2 2 2 2 4 3" xfId="29215" xr:uid="{4EC14C06-B3E4-45AA-8AF8-AE14FFDE2E65}"/>
    <cellStyle name="Normal 10 3 2 2 2 2 2 5" xfId="12224" xr:uid="{56019B98-1CB9-4E92-BE1E-58ABEA311476}"/>
    <cellStyle name="Normal 10 3 2 2 2 2 2 5 2" xfId="34543" xr:uid="{48D60BDE-3D7E-4669-A2BE-BE5CA86CC419}"/>
    <cellStyle name="Normal 10 3 2 2 2 2 2 6" xfId="13520" xr:uid="{DDF39056-2604-4065-88E3-21DCF5472893}"/>
    <cellStyle name="Normal 10 3 2 2 2 2 2 6 2" xfId="35839" xr:uid="{709C36B8-AB53-40C7-B3BE-7326142A75CA}"/>
    <cellStyle name="Normal 10 3 2 2 2 2 2 7" xfId="24031" xr:uid="{5AA7145F-55BA-438E-8E32-2705C33034F4}"/>
    <cellStyle name="Normal 10 3 2 2 2 2 3" xfId="2361" xr:uid="{DF60EDDF-1F20-4E9C-96E0-FA40D74BA878}"/>
    <cellStyle name="Normal 10 3 2 2 2 2 3 2" xfId="4953" xr:uid="{F39FBE09-B9B2-475C-88EA-F4CE2EE819AF}"/>
    <cellStyle name="Normal 10 3 2 2 2 2 3 2 2" xfId="10137" xr:uid="{93A810BF-5749-4DB9-B739-AB64F5E0EC7C}"/>
    <cellStyle name="Normal 10 3 2 2 2 2 3 2 2 2" xfId="21944" xr:uid="{B8048DF9-1A3C-4263-BF35-7FAF7D18505D}"/>
    <cellStyle name="Normal 10 3 2 2 2 2 3 2 2 2 2" xfId="44263" xr:uid="{13B34B43-8C73-4197-95D0-18ADE045B6E3}"/>
    <cellStyle name="Normal 10 3 2 2 2 2 3 2 2 3" xfId="32455" xr:uid="{ACD9DC67-24FE-46BF-A7D5-A7453D0FEBF2}"/>
    <cellStyle name="Normal 10 3 2 2 2 2 3 2 3" xfId="16760" xr:uid="{47496CC6-F666-4D71-9ABE-8072568DCBA9}"/>
    <cellStyle name="Normal 10 3 2 2 2 2 3 2 3 2" xfId="39079" xr:uid="{9BA0058E-8D7C-4853-8B64-273C7D1FEB1D}"/>
    <cellStyle name="Normal 10 3 2 2 2 2 3 2 4" xfId="27271" xr:uid="{380B1838-BBF9-4789-A55B-FA42F2264A8D}"/>
    <cellStyle name="Normal 10 3 2 2 2 2 3 3" xfId="7545" xr:uid="{D3331076-4B3A-4F2B-86DE-2D67D0E001B0}"/>
    <cellStyle name="Normal 10 3 2 2 2 2 3 3 2" xfId="19352" xr:uid="{389B6195-59C3-4E68-B467-03059981285D}"/>
    <cellStyle name="Normal 10 3 2 2 2 2 3 3 2 2" xfId="41671" xr:uid="{AC8C933A-EADB-4B96-A43E-93E0C25978C9}"/>
    <cellStyle name="Normal 10 3 2 2 2 2 3 3 3" xfId="29863" xr:uid="{7DEEB3B4-59C0-4E4C-BFB6-4DA09CD70399}"/>
    <cellStyle name="Normal 10 3 2 2 2 2 3 4" xfId="14168" xr:uid="{3E00DAA6-F877-4BF8-8907-2BD8B35E5ABC}"/>
    <cellStyle name="Normal 10 3 2 2 2 2 3 4 2" xfId="36487" xr:uid="{DF49FC33-A73E-4259-A00A-E2572CF3676D}"/>
    <cellStyle name="Normal 10 3 2 2 2 2 3 5" xfId="24679" xr:uid="{61EA8DD8-870E-4DDF-A299-995683C7EE91}"/>
    <cellStyle name="Normal 10 3 2 2 2 2 4" xfId="3657" xr:uid="{467C4A10-2714-41BB-B06D-2A9759A2CD6B}"/>
    <cellStyle name="Normal 10 3 2 2 2 2 4 2" xfId="8841" xr:uid="{F98EE741-FB26-4101-81E3-21207881AB7C}"/>
    <cellStyle name="Normal 10 3 2 2 2 2 4 2 2" xfId="20648" xr:uid="{B38E33E7-448D-4F53-A487-CFD7B8E22826}"/>
    <cellStyle name="Normal 10 3 2 2 2 2 4 2 2 2" xfId="42967" xr:uid="{4EF04383-6FD2-4223-918D-EE3F77CCA244}"/>
    <cellStyle name="Normal 10 3 2 2 2 2 4 2 3" xfId="31159" xr:uid="{57826FCA-DE9B-474B-918D-65249E02AFDA}"/>
    <cellStyle name="Normal 10 3 2 2 2 2 4 3" xfId="15464" xr:uid="{5B51DBDF-68F2-4FD8-91C6-6E100168E82C}"/>
    <cellStyle name="Normal 10 3 2 2 2 2 4 3 2" xfId="37783" xr:uid="{C315526D-2B32-48AF-BE15-E2BDB2216F60}"/>
    <cellStyle name="Normal 10 3 2 2 2 2 4 4" xfId="25975" xr:uid="{EBA8C949-33F9-4810-B5CD-E916776F78D3}"/>
    <cellStyle name="Normal 10 3 2 2 2 2 5" xfId="6249" xr:uid="{A1F55543-91B2-4385-9030-394A6A0D331A}"/>
    <cellStyle name="Normal 10 3 2 2 2 2 5 2" xfId="18056" xr:uid="{5529114E-6058-4E14-91CC-8A8E5F1A2B1B}"/>
    <cellStyle name="Normal 10 3 2 2 2 2 5 2 2" xfId="40375" xr:uid="{4316EA9A-EC85-486A-9069-436A62941C2E}"/>
    <cellStyle name="Normal 10 3 2 2 2 2 5 3" xfId="28567" xr:uid="{834BC1D5-3B62-4E44-A1F8-616C06A2E6C7}"/>
    <cellStyle name="Normal 10 3 2 2 2 2 6" xfId="11576" xr:uid="{25F4033A-4BE7-4010-96D3-D5A93FAF6982}"/>
    <cellStyle name="Normal 10 3 2 2 2 2 6 2" xfId="33895" xr:uid="{18F3BB0F-4A39-44EB-9824-68F67A4AF14A}"/>
    <cellStyle name="Normal 10 3 2 2 2 2 7" xfId="12872" xr:uid="{01ECA6DE-F503-4CEE-8356-20933484E6F7}"/>
    <cellStyle name="Normal 10 3 2 2 2 2 7 2" xfId="35191" xr:uid="{21DEEF14-6935-4DB6-A28B-15CE5896FC36}"/>
    <cellStyle name="Normal 10 3 2 2 2 2 8" xfId="23383" xr:uid="{D9CF720C-44A1-4E6C-850A-626D457B15EF}"/>
    <cellStyle name="Normal 10 3 2 2 2 3" xfId="1389" xr:uid="{D4579A0B-3D2A-43D2-A594-B833207367B9}"/>
    <cellStyle name="Normal 10 3 2 2 2 3 2" xfId="2685" xr:uid="{5F8B0136-C9BD-420A-ADBC-23F7C9760B92}"/>
    <cellStyle name="Normal 10 3 2 2 2 3 2 2" xfId="5277" xr:uid="{ACEA7890-8BF3-48B0-BD27-7631E83C1ECE}"/>
    <cellStyle name="Normal 10 3 2 2 2 3 2 2 2" xfId="10461" xr:uid="{A9D1C7B2-452F-4BC5-A103-FCCF27DAEBE6}"/>
    <cellStyle name="Normal 10 3 2 2 2 3 2 2 2 2" xfId="22268" xr:uid="{031DAB50-7F7B-4EE4-BB0A-C4C2C4D646EF}"/>
    <cellStyle name="Normal 10 3 2 2 2 3 2 2 2 2 2" xfId="44587" xr:uid="{086A8EF4-E4C2-4417-BBB0-585E562E6799}"/>
    <cellStyle name="Normal 10 3 2 2 2 3 2 2 2 3" xfId="32779" xr:uid="{6B59CB3C-E34F-4670-849D-7BF3834F1A05}"/>
    <cellStyle name="Normal 10 3 2 2 2 3 2 2 3" xfId="17084" xr:uid="{C58A292C-B451-4938-A2B8-73099C84922C}"/>
    <cellStyle name="Normal 10 3 2 2 2 3 2 2 3 2" xfId="39403" xr:uid="{08E56A4F-DA0C-403B-86BD-A1C9EC04ACDE}"/>
    <cellStyle name="Normal 10 3 2 2 2 3 2 2 4" xfId="27595" xr:uid="{94664252-AEDF-49A3-831A-35970FDA04DE}"/>
    <cellStyle name="Normal 10 3 2 2 2 3 2 3" xfId="7869" xr:uid="{2C0EB7A4-D16D-4E75-8B05-2D54C477E583}"/>
    <cellStyle name="Normal 10 3 2 2 2 3 2 3 2" xfId="19676" xr:uid="{2891C780-486F-4A4F-8505-8D54F6F60F54}"/>
    <cellStyle name="Normal 10 3 2 2 2 3 2 3 2 2" xfId="41995" xr:uid="{1EACCDDC-EFF8-4637-9E8E-67AE82532C3A}"/>
    <cellStyle name="Normal 10 3 2 2 2 3 2 3 3" xfId="30187" xr:uid="{7F1398DF-9BD0-471E-9EF9-7B9EF6717E32}"/>
    <cellStyle name="Normal 10 3 2 2 2 3 2 4" xfId="14492" xr:uid="{84B74E17-141D-45F7-9537-3CC38BEC36E0}"/>
    <cellStyle name="Normal 10 3 2 2 2 3 2 4 2" xfId="36811" xr:uid="{878AE41F-14E4-4EA7-927D-0CFE86CB7B66}"/>
    <cellStyle name="Normal 10 3 2 2 2 3 2 5" xfId="25003" xr:uid="{FDF8C943-9206-4C8F-8FAE-1D9D0360347E}"/>
    <cellStyle name="Normal 10 3 2 2 2 3 3" xfId="3981" xr:uid="{2456F82D-F50A-4A4C-A3F1-B77DFCB012D8}"/>
    <cellStyle name="Normal 10 3 2 2 2 3 3 2" xfId="9165" xr:uid="{01E87A3F-0806-4D26-ACE7-D29B175BE22D}"/>
    <cellStyle name="Normal 10 3 2 2 2 3 3 2 2" xfId="20972" xr:uid="{40A43D48-A926-4A3E-B681-1C0CFF35212D}"/>
    <cellStyle name="Normal 10 3 2 2 2 3 3 2 2 2" xfId="43291" xr:uid="{EF0A1988-2052-4937-830A-95AAE4F4A1C2}"/>
    <cellStyle name="Normal 10 3 2 2 2 3 3 2 3" xfId="31483" xr:uid="{849315C9-C3D8-45CC-BE44-C32A17A1981E}"/>
    <cellStyle name="Normal 10 3 2 2 2 3 3 3" xfId="15788" xr:uid="{045D649B-1A62-41C5-BBF6-C543BF430ABB}"/>
    <cellStyle name="Normal 10 3 2 2 2 3 3 3 2" xfId="38107" xr:uid="{9E368C14-9CD8-4592-9DCB-99E2118CAA85}"/>
    <cellStyle name="Normal 10 3 2 2 2 3 3 4" xfId="26299" xr:uid="{ACB0BFFE-E71A-4DCA-8BCC-F313AE09584A}"/>
    <cellStyle name="Normal 10 3 2 2 2 3 4" xfId="6573" xr:uid="{2F2067B3-9D7E-4FB2-955F-D8A4D86CBA14}"/>
    <cellStyle name="Normal 10 3 2 2 2 3 4 2" xfId="18380" xr:uid="{0C58710F-FFCD-4800-9015-9FBE5CB8863F}"/>
    <cellStyle name="Normal 10 3 2 2 2 3 4 2 2" xfId="40699" xr:uid="{6F09B528-2447-463F-B596-99D823061917}"/>
    <cellStyle name="Normal 10 3 2 2 2 3 4 3" xfId="28891" xr:uid="{519DAD4D-1301-46D1-8860-5B798059AA65}"/>
    <cellStyle name="Normal 10 3 2 2 2 3 5" xfId="11900" xr:uid="{9E3A1CE2-A1BC-4388-AD55-9DAD138A9092}"/>
    <cellStyle name="Normal 10 3 2 2 2 3 5 2" xfId="34219" xr:uid="{6F308921-46CA-4FD5-9F18-3A91BBABF565}"/>
    <cellStyle name="Normal 10 3 2 2 2 3 6" xfId="13196" xr:uid="{B2C8B3F7-AB48-4040-8326-61D9F968CD96}"/>
    <cellStyle name="Normal 10 3 2 2 2 3 6 2" xfId="35515" xr:uid="{DDC3C755-620C-4E98-B079-46B6218D1DEE}"/>
    <cellStyle name="Normal 10 3 2 2 2 3 7" xfId="23707" xr:uid="{ECD68AAA-9504-49DC-91AA-C41984E8999C}"/>
    <cellStyle name="Normal 10 3 2 2 2 4" xfId="2037" xr:uid="{1B01B417-0CA8-4A64-8588-C017F32BC2A3}"/>
    <cellStyle name="Normal 10 3 2 2 2 4 2" xfId="4629" xr:uid="{06BCAF6F-DC93-4C6C-9BDD-C33E6C85D1E2}"/>
    <cellStyle name="Normal 10 3 2 2 2 4 2 2" xfId="9813" xr:uid="{18BA1D4F-822D-4E5E-A82D-E4A5D57EC217}"/>
    <cellStyle name="Normal 10 3 2 2 2 4 2 2 2" xfId="21620" xr:uid="{21A8D4B8-B7DC-4CC9-A741-9E527454A2E6}"/>
    <cellStyle name="Normal 10 3 2 2 2 4 2 2 2 2" xfId="43939" xr:uid="{605499E6-B610-4049-B62E-DAF5D80121AD}"/>
    <cellStyle name="Normal 10 3 2 2 2 4 2 2 3" xfId="32131" xr:uid="{4676DB58-41F6-4B8C-9E5A-AD73091591C2}"/>
    <cellStyle name="Normal 10 3 2 2 2 4 2 3" xfId="16436" xr:uid="{D481086C-11D5-4CAB-9E85-8FE1BE772E5B}"/>
    <cellStyle name="Normal 10 3 2 2 2 4 2 3 2" xfId="38755" xr:uid="{EB01DA76-2D44-4E7B-A4D7-5A4936AB7BBC}"/>
    <cellStyle name="Normal 10 3 2 2 2 4 2 4" xfId="26947" xr:uid="{B4DAAC0A-8C04-4889-BA72-F279CCC0F8C3}"/>
    <cellStyle name="Normal 10 3 2 2 2 4 3" xfId="7221" xr:uid="{52B1EC47-895B-4C69-86C4-FDF02E2475C0}"/>
    <cellStyle name="Normal 10 3 2 2 2 4 3 2" xfId="19028" xr:uid="{356A2C18-5BF7-4696-B2E6-29963C924346}"/>
    <cellStyle name="Normal 10 3 2 2 2 4 3 2 2" xfId="41347" xr:uid="{9B11A708-D169-4E81-A9B6-E3AE1E8044F4}"/>
    <cellStyle name="Normal 10 3 2 2 2 4 3 3" xfId="29539" xr:uid="{5FBF9BD8-135F-4C1A-BF8C-ABC87D76B99D}"/>
    <cellStyle name="Normal 10 3 2 2 2 4 4" xfId="13844" xr:uid="{B9248208-036F-4B44-AE6A-59C2DA432D80}"/>
    <cellStyle name="Normal 10 3 2 2 2 4 4 2" xfId="36163" xr:uid="{991A02B1-99F5-4874-86F7-035986278344}"/>
    <cellStyle name="Normal 10 3 2 2 2 4 5" xfId="24355" xr:uid="{7BDD868C-C758-4C86-B8C1-C42608D2B5BD}"/>
    <cellStyle name="Normal 10 3 2 2 2 5" xfId="3333" xr:uid="{6E7040C1-0C52-4E79-95E0-451B09D69135}"/>
    <cellStyle name="Normal 10 3 2 2 2 5 2" xfId="8517" xr:uid="{A7340E2D-6FDE-427D-8306-6854C962DCED}"/>
    <cellStyle name="Normal 10 3 2 2 2 5 2 2" xfId="20324" xr:uid="{53BF4F63-395D-4D8D-8FE1-938ED316B02A}"/>
    <cellStyle name="Normal 10 3 2 2 2 5 2 2 2" xfId="42643" xr:uid="{97317683-C645-46AC-A258-151F6B0F0CE1}"/>
    <cellStyle name="Normal 10 3 2 2 2 5 2 3" xfId="30835" xr:uid="{0D634327-BCCE-4A88-8D9B-2BF625D0D602}"/>
    <cellStyle name="Normal 10 3 2 2 2 5 3" xfId="15140" xr:uid="{AE144CF8-3CAC-4D94-AE7E-58A95DCA9B4B}"/>
    <cellStyle name="Normal 10 3 2 2 2 5 3 2" xfId="37459" xr:uid="{8F9A48C9-7FB4-42F3-88CE-F054235758DE}"/>
    <cellStyle name="Normal 10 3 2 2 2 5 4" xfId="25651" xr:uid="{B8712714-17E5-4F19-AF8A-B4985CCF5B91}"/>
    <cellStyle name="Normal 10 3 2 2 2 6" xfId="5925" xr:uid="{9F2BCD32-286C-4612-8995-F0D5F65C3D38}"/>
    <cellStyle name="Normal 10 3 2 2 2 6 2" xfId="17732" xr:uid="{31CF0855-4620-4BFB-80D5-BF873A95C827}"/>
    <cellStyle name="Normal 10 3 2 2 2 6 2 2" xfId="40051" xr:uid="{974F9449-B3FE-4FD8-9C2D-F6DDD80A5563}"/>
    <cellStyle name="Normal 10 3 2 2 2 6 3" xfId="28243" xr:uid="{0893B120-2B58-48BC-83A5-028BDB619BD7}"/>
    <cellStyle name="Normal 10 3 2 2 2 7" xfId="11234" xr:uid="{BC633F9B-C95C-4926-B868-EC5CF78FF1FF}"/>
    <cellStyle name="Normal 10 3 2 2 2 7 2" xfId="33553" xr:uid="{B042846C-F7D3-47CC-B48E-AC9F1118520D}"/>
    <cellStyle name="Normal 10 3 2 2 2 8" xfId="12548" xr:uid="{810F0C37-24B7-49E6-9417-0D6B0522AEBA}"/>
    <cellStyle name="Normal 10 3 2 2 2 8 2" xfId="34867" xr:uid="{1817E065-F897-454F-A0D7-EECE6C249F08}"/>
    <cellStyle name="Normal 10 3 2 2 2 9" xfId="23041" xr:uid="{6109A31F-9E30-4C94-941F-C6248BB772FF}"/>
    <cellStyle name="Normal 10 3 2 2 3" xfId="903" xr:uid="{8BC705A4-8707-41D1-9BA4-631CA5CB3371}"/>
    <cellStyle name="Normal 10 3 2 2 3 2" xfId="1551" xr:uid="{A8E2EA07-7671-4FEB-A30F-77871C4A2656}"/>
    <cellStyle name="Normal 10 3 2 2 3 2 2" xfId="2847" xr:uid="{D8B160CA-4827-4C02-9AF9-6321DC678C76}"/>
    <cellStyle name="Normal 10 3 2 2 3 2 2 2" xfId="5439" xr:uid="{13283475-7203-4A65-8AA0-8CA7CD21E496}"/>
    <cellStyle name="Normal 10 3 2 2 3 2 2 2 2" xfId="10623" xr:uid="{6AA0509D-FD2A-47BE-9D1A-08CF87FC9529}"/>
    <cellStyle name="Normal 10 3 2 2 3 2 2 2 2 2" xfId="22430" xr:uid="{04E984F4-7727-4F63-9569-08487C12AA59}"/>
    <cellStyle name="Normal 10 3 2 2 3 2 2 2 2 2 2" xfId="44749" xr:uid="{F359D6AE-4EB8-47E6-804A-6C1C65B8D0BA}"/>
    <cellStyle name="Normal 10 3 2 2 3 2 2 2 2 3" xfId="32941" xr:uid="{421BF3B2-C597-4348-BFE7-CC0FA2CC37CF}"/>
    <cellStyle name="Normal 10 3 2 2 3 2 2 2 3" xfId="17246" xr:uid="{47786CAA-822C-4D62-B3DA-999F0D3EB76A}"/>
    <cellStyle name="Normal 10 3 2 2 3 2 2 2 3 2" xfId="39565" xr:uid="{68CE6121-7A04-4AF5-98C8-EE77FF705A81}"/>
    <cellStyle name="Normal 10 3 2 2 3 2 2 2 4" xfId="27757" xr:uid="{0F1F7609-D090-4104-8A69-D2318ABE1384}"/>
    <cellStyle name="Normal 10 3 2 2 3 2 2 3" xfId="8031" xr:uid="{E9DB5281-7430-4FA4-BC9A-534C8A88E4B2}"/>
    <cellStyle name="Normal 10 3 2 2 3 2 2 3 2" xfId="19838" xr:uid="{4EE88602-7159-4560-9BBF-428348D7E280}"/>
    <cellStyle name="Normal 10 3 2 2 3 2 2 3 2 2" xfId="42157" xr:uid="{CE4E7C1A-8EC6-4D5E-8B02-5F67AD2C413F}"/>
    <cellStyle name="Normal 10 3 2 2 3 2 2 3 3" xfId="30349" xr:uid="{A3822908-CC1F-4A57-AFEC-94A92A2E195F}"/>
    <cellStyle name="Normal 10 3 2 2 3 2 2 4" xfId="14654" xr:uid="{72FB034B-F279-4C32-94FD-D7E4032D13D8}"/>
    <cellStyle name="Normal 10 3 2 2 3 2 2 4 2" xfId="36973" xr:uid="{8E0D2AB6-692A-4979-B86E-BDEC4EFAC003}"/>
    <cellStyle name="Normal 10 3 2 2 3 2 2 5" xfId="25165" xr:uid="{1EB745BB-8BB1-4DB0-A64E-BB6BC8877802}"/>
    <cellStyle name="Normal 10 3 2 2 3 2 3" xfId="4143" xr:uid="{866D206A-2901-461B-89CA-D36E50D6BB2D}"/>
    <cellStyle name="Normal 10 3 2 2 3 2 3 2" xfId="9327" xr:uid="{B5D3DEDB-C537-4132-B81E-76711C8920EB}"/>
    <cellStyle name="Normal 10 3 2 2 3 2 3 2 2" xfId="21134" xr:uid="{343D9CF6-23C5-4DFA-8087-606A4C6058FD}"/>
    <cellStyle name="Normal 10 3 2 2 3 2 3 2 2 2" xfId="43453" xr:uid="{48741F21-FDAC-419F-BA1B-82AFF8B6E3F0}"/>
    <cellStyle name="Normal 10 3 2 2 3 2 3 2 3" xfId="31645" xr:uid="{D13B9BD8-7300-439E-8C46-5CC08D97413D}"/>
    <cellStyle name="Normal 10 3 2 2 3 2 3 3" xfId="15950" xr:uid="{48B90250-791C-422E-9181-06399079B1A9}"/>
    <cellStyle name="Normal 10 3 2 2 3 2 3 3 2" xfId="38269" xr:uid="{EEAEEBC6-8367-4B19-8401-C2F10BB789F8}"/>
    <cellStyle name="Normal 10 3 2 2 3 2 3 4" xfId="26461" xr:uid="{1CFC5119-DE34-4CCE-90EE-83BF924CB925}"/>
    <cellStyle name="Normal 10 3 2 2 3 2 4" xfId="6735" xr:uid="{7ACA09D7-1BA3-4DCA-9721-10DB961CED99}"/>
    <cellStyle name="Normal 10 3 2 2 3 2 4 2" xfId="18542" xr:uid="{5DCC65BA-7F0F-47C7-A567-13E3BDF8647E}"/>
    <cellStyle name="Normal 10 3 2 2 3 2 4 2 2" xfId="40861" xr:uid="{D91F6B3A-4536-4C2E-AE05-8BC79376B88F}"/>
    <cellStyle name="Normal 10 3 2 2 3 2 4 3" xfId="29053" xr:uid="{D4956CAE-3534-4E16-AD3F-41E99C3478D9}"/>
    <cellStyle name="Normal 10 3 2 2 3 2 5" xfId="12062" xr:uid="{8FD1A7B5-23F9-4699-986F-4FE22B185046}"/>
    <cellStyle name="Normal 10 3 2 2 3 2 5 2" xfId="34381" xr:uid="{04E132BF-FFEA-4F36-8567-95E7AC6CB6AB}"/>
    <cellStyle name="Normal 10 3 2 2 3 2 6" xfId="13358" xr:uid="{61039659-C685-4150-8307-B435EA8F11C1}"/>
    <cellStyle name="Normal 10 3 2 2 3 2 6 2" xfId="35677" xr:uid="{9836C9E2-DE38-47B2-9852-ACE742DCE9CF}"/>
    <cellStyle name="Normal 10 3 2 2 3 2 7" xfId="23869" xr:uid="{3CF13755-542A-47CF-8335-86A60DACC43A}"/>
    <cellStyle name="Normal 10 3 2 2 3 3" xfId="2199" xr:uid="{88C602BF-2B1E-4F46-8B08-28796EF1F4C0}"/>
    <cellStyle name="Normal 10 3 2 2 3 3 2" xfId="4791" xr:uid="{AD64AC3B-0B5F-49F7-B2DF-DA043BF8B63D}"/>
    <cellStyle name="Normal 10 3 2 2 3 3 2 2" xfId="9975" xr:uid="{BB07F9C0-6C5B-4545-A4D2-FE9CF0FC444D}"/>
    <cellStyle name="Normal 10 3 2 2 3 3 2 2 2" xfId="21782" xr:uid="{4A6311CE-63EE-4E8C-A54C-81E8CA271394}"/>
    <cellStyle name="Normal 10 3 2 2 3 3 2 2 2 2" xfId="44101" xr:uid="{D578011F-6EC1-4190-B1F3-208623D2A371}"/>
    <cellStyle name="Normal 10 3 2 2 3 3 2 2 3" xfId="32293" xr:uid="{338967A0-6D5D-413D-A4AF-722C3C46B39E}"/>
    <cellStyle name="Normal 10 3 2 2 3 3 2 3" xfId="16598" xr:uid="{4C3B75D1-B692-4C2D-A463-424C148517DF}"/>
    <cellStyle name="Normal 10 3 2 2 3 3 2 3 2" xfId="38917" xr:uid="{38DF5E80-E65B-4EA8-98B2-240880DFF9D3}"/>
    <cellStyle name="Normal 10 3 2 2 3 3 2 4" xfId="27109" xr:uid="{EC986D9F-1BBB-4624-9FE7-3D2E69C1E639}"/>
    <cellStyle name="Normal 10 3 2 2 3 3 3" xfId="7383" xr:uid="{8DC1716C-14DD-48D4-83F7-CB97813115FF}"/>
    <cellStyle name="Normal 10 3 2 2 3 3 3 2" xfId="19190" xr:uid="{6B8EE0E7-690E-4EFF-BE2D-1B289E9BB834}"/>
    <cellStyle name="Normal 10 3 2 2 3 3 3 2 2" xfId="41509" xr:uid="{FF189423-05F8-4E61-9AB1-35A8BD1EBBA4}"/>
    <cellStyle name="Normal 10 3 2 2 3 3 3 3" xfId="29701" xr:uid="{CE68A0FE-96BE-4400-A486-E33DFB8DDE8C}"/>
    <cellStyle name="Normal 10 3 2 2 3 3 4" xfId="14006" xr:uid="{727C2AF7-63E9-4E30-B420-99AAC706095A}"/>
    <cellStyle name="Normal 10 3 2 2 3 3 4 2" xfId="36325" xr:uid="{5D9351B6-8D03-4E83-91E8-07C3B741B925}"/>
    <cellStyle name="Normal 10 3 2 2 3 3 5" xfId="24517" xr:uid="{143C2FA9-2B50-49B6-8B88-2E398FE93158}"/>
    <cellStyle name="Normal 10 3 2 2 3 4" xfId="3495" xr:uid="{2825E74A-3033-4145-A9D5-76C10004A305}"/>
    <cellStyle name="Normal 10 3 2 2 3 4 2" xfId="8679" xr:uid="{46B2E5B4-315B-402B-8C3E-D678F1AC0305}"/>
    <cellStyle name="Normal 10 3 2 2 3 4 2 2" xfId="20486" xr:uid="{8AF19DCE-826B-4420-B7A0-C20F120AB916}"/>
    <cellStyle name="Normal 10 3 2 2 3 4 2 2 2" xfId="42805" xr:uid="{9756BB48-FB3D-4717-ADC3-43933A955D75}"/>
    <cellStyle name="Normal 10 3 2 2 3 4 2 3" xfId="30997" xr:uid="{68D0D332-EC88-4456-917A-6A70A6E1899E}"/>
    <cellStyle name="Normal 10 3 2 2 3 4 3" xfId="15302" xr:uid="{15E654BB-65A2-4EBD-9307-1E085605A362}"/>
    <cellStyle name="Normal 10 3 2 2 3 4 3 2" xfId="37621" xr:uid="{4C36E54D-E55C-4153-BE2C-3BDC84D0F842}"/>
    <cellStyle name="Normal 10 3 2 2 3 4 4" xfId="25813" xr:uid="{56352987-2E34-483C-9EC8-BEE39A266EA8}"/>
    <cellStyle name="Normal 10 3 2 2 3 5" xfId="6087" xr:uid="{ED6082EF-F1E7-468F-A0EC-EAD36453EF3D}"/>
    <cellStyle name="Normal 10 3 2 2 3 5 2" xfId="17894" xr:uid="{BDEBE6FA-D970-4D1E-AE58-D17640F46AA5}"/>
    <cellStyle name="Normal 10 3 2 2 3 5 2 2" xfId="40213" xr:uid="{3063FD7F-2DA6-4596-98DB-CC7D58ADF995}"/>
    <cellStyle name="Normal 10 3 2 2 3 5 3" xfId="28405" xr:uid="{D3BC732A-EB30-4AB0-8815-D1E7EC7F6A46}"/>
    <cellStyle name="Normal 10 3 2 2 3 6" xfId="11414" xr:uid="{7C559651-AAEB-4F2A-A719-CC448816C615}"/>
    <cellStyle name="Normal 10 3 2 2 3 6 2" xfId="33733" xr:uid="{A18C1622-FA06-46D7-BC05-E18494E3B4C2}"/>
    <cellStyle name="Normal 10 3 2 2 3 7" xfId="12710" xr:uid="{261A4AD9-FD54-4D00-94DA-3717BF1FC677}"/>
    <cellStyle name="Normal 10 3 2 2 3 7 2" xfId="35029" xr:uid="{5D280DCD-7D33-41B4-B206-DC41C44D2D13}"/>
    <cellStyle name="Normal 10 3 2 2 3 8" xfId="23221" xr:uid="{ACA19FEF-E027-437E-837B-9795D4EBDDC8}"/>
    <cellStyle name="Normal 10 3 2 2 4" xfId="1227" xr:uid="{7C4DCA68-824F-4D41-8689-80003A288101}"/>
    <cellStyle name="Normal 10 3 2 2 4 2" xfId="2523" xr:uid="{C16D4630-AD72-4D12-BDF9-D4D953B5F6E8}"/>
    <cellStyle name="Normal 10 3 2 2 4 2 2" xfId="5115" xr:uid="{3326C374-FC91-4389-A944-6CD30074CB7E}"/>
    <cellStyle name="Normal 10 3 2 2 4 2 2 2" xfId="10299" xr:uid="{D18A3D01-307F-4F52-AFC6-FF9F0900D4BC}"/>
    <cellStyle name="Normal 10 3 2 2 4 2 2 2 2" xfId="22106" xr:uid="{1E8C8959-F17E-495E-A139-24DC8BB6F15E}"/>
    <cellStyle name="Normal 10 3 2 2 4 2 2 2 2 2" xfId="44425" xr:uid="{EA63B390-46E4-48FC-8BF0-35993EAFEC4E}"/>
    <cellStyle name="Normal 10 3 2 2 4 2 2 2 3" xfId="32617" xr:uid="{E66358C2-EE4B-411C-BEA4-C7B743D7417E}"/>
    <cellStyle name="Normal 10 3 2 2 4 2 2 3" xfId="16922" xr:uid="{1A2688B4-6C75-44BC-BB42-3FBD7175209C}"/>
    <cellStyle name="Normal 10 3 2 2 4 2 2 3 2" xfId="39241" xr:uid="{8DD52751-B9F5-4E9B-A563-F09D545FD0AF}"/>
    <cellStyle name="Normal 10 3 2 2 4 2 2 4" xfId="27433" xr:uid="{BE5EEEAE-94F7-4D8E-957F-CFC0FD959213}"/>
    <cellStyle name="Normal 10 3 2 2 4 2 3" xfId="7707" xr:uid="{A5618023-9132-49B5-A61A-B17F4E5D82C0}"/>
    <cellStyle name="Normal 10 3 2 2 4 2 3 2" xfId="19514" xr:uid="{2EB1368C-BC76-4963-A593-243CF049F203}"/>
    <cellStyle name="Normal 10 3 2 2 4 2 3 2 2" xfId="41833" xr:uid="{13BA1AEC-D57F-4BC2-BC84-55DA9CB54EBE}"/>
    <cellStyle name="Normal 10 3 2 2 4 2 3 3" xfId="30025" xr:uid="{EA9E83E5-0A12-491C-B357-B0457D0652CC}"/>
    <cellStyle name="Normal 10 3 2 2 4 2 4" xfId="14330" xr:uid="{AEBA354F-9902-4553-8E88-932646B49D89}"/>
    <cellStyle name="Normal 10 3 2 2 4 2 4 2" xfId="36649" xr:uid="{827249F2-7F67-45B7-A6AE-5F20C5A8B3F3}"/>
    <cellStyle name="Normal 10 3 2 2 4 2 5" xfId="24841" xr:uid="{1E84383B-B00C-43D2-96F3-DB0F4C93BEE4}"/>
    <cellStyle name="Normal 10 3 2 2 4 3" xfId="3819" xr:uid="{6AA0E615-9991-4104-ABBA-87B8B140231B}"/>
    <cellStyle name="Normal 10 3 2 2 4 3 2" xfId="9003" xr:uid="{EAB885E7-128B-4512-9B4B-9D54C1C5AC91}"/>
    <cellStyle name="Normal 10 3 2 2 4 3 2 2" xfId="20810" xr:uid="{E8C2CF34-EA95-43B9-A65E-D82F1269D64A}"/>
    <cellStyle name="Normal 10 3 2 2 4 3 2 2 2" xfId="43129" xr:uid="{52498A5A-34C3-4FE6-8265-61C54C9E7A84}"/>
    <cellStyle name="Normal 10 3 2 2 4 3 2 3" xfId="31321" xr:uid="{F7A04E74-C764-4046-85E3-AE7F96A12113}"/>
    <cellStyle name="Normal 10 3 2 2 4 3 3" xfId="15626" xr:uid="{66084F96-F7ED-4EDC-9A85-74E20F9BAAC7}"/>
    <cellStyle name="Normal 10 3 2 2 4 3 3 2" xfId="37945" xr:uid="{761847FE-1280-48F0-BA88-1392F144555C}"/>
    <cellStyle name="Normal 10 3 2 2 4 3 4" xfId="26137" xr:uid="{292E203D-B4A7-43F3-9E8B-B0B001D434C9}"/>
    <cellStyle name="Normal 10 3 2 2 4 4" xfId="6411" xr:uid="{D28F6026-DE3E-4958-9161-0215E1443CB3}"/>
    <cellStyle name="Normal 10 3 2 2 4 4 2" xfId="18218" xr:uid="{D18BFECD-C3DE-467A-B663-0E80C88CF5DA}"/>
    <cellStyle name="Normal 10 3 2 2 4 4 2 2" xfId="40537" xr:uid="{61072813-C164-4F58-99D4-01D713125162}"/>
    <cellStyle name="Normal 10 3 2 2 4 4 3" xfId="28729" xr:uid="{F14F6E09-8739-4C48-9635-50FF0EC58450}"/>
    <cellStyle name="Normal 10 3 2 2 4 5" xfId="11738" xr:uid="{65515EF7-9581-464E-BE7D-769FB63C0C4D}"/>
    <cellStyle name="Normal 10 3 2 2 4 5 2" xfId="34057" xr:uid="{4376FE54-B86C-4373-9767-11982473DFF9}"/>
    <cellStyle name="Normal 10 3 2 2 4 6" xfId="13034" xr:uid="{0630C37D-9F76-4670-933C-1274EED3D8BD}"/>
    <cellStyle name="Normal 10 3 2 2 4 6 2" xfId="35353" xr:uid="{C6FFB033-ECC2-4BAD-868A-0BBA54181AF1}"/>
    <cellStyle name="Normal 10 3 2 2 4 7" xfId="23545" xr:uid="{3F5A857B-6C8B-429D-AFD3-D8C89235E8F2}"/>
    <cellStyle name="Normal 10 3 2 2 5" xfId="1875" xr:uid="{74A7FFA6-D292-4335-B3FB-8B0D6BC48884}"/>
    <cellStyle name="Normal 10 3 2 2 5 2" xfId="4467" xr:uid="{32434959-83CA-4FDD-8B0A-3E0F376461C5}"/>
    <cellStyle name="Normal 10 3 2 2 5 2 2" xfId="9651" xr:uid="{C3D32428-C147-4ABF-B7D2-D58479F34A0B}"/>
    <cellStyle name="Normal 10 3 2 2 5 2 2 2" xfId="21458" xr:uid="{4E492FCE-7A7E-40B7-A2CA-C66DA9FF4722}"/>
    <cellStyle name="Normal 10 3 2 2 5 2 2 2 2" xfId="43777" xr:uid="{149916B6-18C2-4E66-83D5-F40789261C60}"/>
    <cellStyle name="Normal 10 3 2 2 5 2 2 3" xfId="31969" xr:uid="{55CAB92B-AEF3-4659-AD2F-D6B3661CA816}"/>
    <cellStyle name="Normal 10 3 2 2 5 2 3" xfId="16274" xr:uid="{395AC9A2-D9A6-4A42-9D46-732425CF8B2E}"/>
    <cellStyle name="Normal 10 3 2 2 5 2 3 2" xfId="38593" xr:uid="{AB25AF9D-61DA-4294-8DFC-46DA4D89160D}"/>
    <cellStyle name="Normal 10 3 2 2 5 2 4" xfId="26785" xr:uid="{3318FCFE-AFC1-49B3-AFD4-F2E4AFC90FF8}"/>
    <cellStyle name="Normal 10 3 2 2 5 3" xfId="7059" xr:uid="{12824B49-7E82-4607-91EF-FB2BEDBC5AB0}"/>
    <cellStyle name="Normal 10 3 2 2 5 3 2" xfId="18866" xr:uid="{E35A7CD0-C408-4EDD-B123-DE19688D2776}"/>
    <cellStyle name="Normal 10 3 2 2 5 3 2 2" xfId="41185" xr:uid="{D02ADE2D-303D-4B9A-9A67-BB7A0EDA1191}"/>
    <cellStyle name="Normal 10 3 2 2 5 3 3" xfId="29377" xr:uid="{6340BEAC-AC79-4235-A23F-0407135E5E22}"/>
    <cellStyle name="Normal 10 3 2 2 5 4" xfId="13682" xr:uid="{218F3BFB-C89F-4617-B0CB-86071B02F4A6}"/>
    <cellStyle name="Normal 10 3 2 2 5 4 2" xfId="36001" xr:uid="{1136EC33-8FE3-47FE-A929-457D261CF574}"/>
    <cellStyle name="Normal 10 3 2 2 5 5" xfId="24193" xr:uid="{00E28085-A130-4A1E-87A3-9E068EF7F2A7}"/>
    <cellStyle name="Normal 10 3 2 2 6" xfId="3171" xr:uid="{6D477563-FD29-413F-A4A3-4B5FFBB1E2F8}"/>
    <cellStyle name="Normal 10 3 2 2 6 2" xfId="8355" xr:uid="{64B6E368-85F2-409F-BBA3-C88757CB0215}"/>
    <cellStyle name="Normal 10 3 2 2 6 2 2" xfId="20162" xr:uid="{C074A32D-8945-4705-ADC4-918830D56479}"/>
    <cellStyle name="Normal 10 3 2 2 6 2 2 2" xfId="42481" xr:uid="{82381E31-F25A-443E-8DAE-198D257FBA30}"/>
    <cellStyle name="Normal 10 3 2 2 6 2 3" xfId="30673" xr:uid="{1E4DA89F-EB35-4956-A17D-930D43B281D7}"/>
    <cellStyle name="Normal 10 3 2 2 6 3" xfId="14978" xr:uid="{85CF70D8-E9AB-4318-AAE1-0151D9F95D93}"/>
    <cellStyle name="Normal 10 3 2 2 6 3 2" xfId="37297" xr:uid="{BAD2678C-C1C0-4183-A600-151476F932C4}"/>
    <cellStyle name="Normal 10 3 2 2 6 4" xfId="25489" xr:uid="{A977B2BF-7A41-4355-874A-BAAC16AECD28}"/>
    <cellStyle name="Normal 10 3 2 2 7" xfId="5763" xr:uid="{43D75587-27FD-47A3-A0A5-BB931DD8CB6C}"/>
    <cellStyle name="Normal 10 3 2 2 7 2" xfId="17570" xr:uid="{A84AE3ED-B69B-4B62-9F9C-E71B85090E38}"/>
    <cellStyle name="Normal 10 3 2 2 7 2 2" xfId="39889" xr:uid="{F2A27F1F-51A2-4AEE-BB23-95A6E09D4629}"/>
    <cellStyle name="Normal 10 3 2 2 7 3" xfId="28081" xr:uid="{4DFE6482-625A-4520-B12E-C84BFB9D304F}"/>
    <cellStyle name="Normal 10 3 2 2 8" xfId="11000" xr:uid="{71A3DD67-0A3B-4412-8D57-BD29659B0B8C}"/>
    <cellStyle name="Normal 10 3 2 2 8 2" xfId="33319" xr:uid="{AC5EC5B2-DAB8-41CD-B11A-0B8068052415}"/>
    <cellStyle name="Normal 10 3 2 2 9" xfId="12386" xr:uid="{002947FE-DE4F-45F6-B94C-FC907AD61205}"/>
    <cellStyle name="Normal 10 3 2 2 9 2" xfId="34705" xr:uid="{96E89628-F33E-4DFF-B407-908737FA6817}"/>
    <cellStyle name="Normal 10 3 2 3" xfId="606" xr:uid="{3E37F0A9-FBDA-449B-AC39-70F4A32048DB}"/>
    <cellStyle name="Normal 10 3 2 3 2" xfId="984" xr:uid="{BD1DBF74-224E-4881-A0F9-63BE2FC8012E}"/>
    <cellStyle name="Normal 10 3 2 3 2 2" xfId="1632" xr:uid="{8C03C7BC-2DDC-4035-AC93-4CFEFB86FC72}"/>
    <cellStyle name="Normal 10 3 2 3 2 2 2" xfId="2928" xr:uid="{709F208C-548D-4FC9-AB16-457B16AEEDBD}"/>
    <cellStyle name="Normal 10 3 2 3 2 2 2 2" xfId="5520" xr:uid="{6DC0A16F-0DBE-4B3B-830D-8048BD8F04EB}"/>
    <cellStyle name="Normal 10 3 2 3 2 2 2 2 2" xfId="10704" xr:uid="{70BF854B-039D-49AA-BD99-4C867F01937B}"/>
    <cellStyle name="Normal 10 3 2 3 2 2 2 2 2 2" xfId="22511" xr:uid="{C0190745-821F-43D4-B624-EB2DED124FD5}"/>
    <cellStyle name="Normal 10 3 2 3 2 2 2 2 2 2 2" xfId="44830" xr:uid="{D29DB7B2-2799-4BAB-839B-CEECD8047B02}"/>
    <cellStyle name="Normal 10 3 2 3 2 2 2 2 2 3" xfId="33022" xr:uid="{1DF48371-42C5-482E-90B6-3A278D4F64F4}"/>
    <cellStyle name="Normal 10 3 2 3 2 2 2 2 3" xfId="17327" xr:uid="{09F0ACB6-8000-4BDB-91FA-24C2B5BBA456}"/>
    <cellStyle name="Normal 10 3 2 3 2 2 2 2 3 2" xfId="39646" xr:uid="{E08CBE37-87BF-4D58-962C-1C3DFC592DB5}"/>
    <cellStyle name="Normal 10 3 2 3 2 2 2 2 4" xfId="27838" xr:uid="{8F4A5D3B-71A0-4801-8DA5-E21604BF8405}"/>
    <cellStyle name="Normal 10 3 2 3 2 2 2 3" xfId="8112" xr:uid="{5242F402-4A62-404B-8E33-6693B1E1EBB9}"/>
    <cellStyle name="Normal 10 3 2 3 2 2 2 3 2" xfId="19919" xr:uid="{74193CB8-1549-4E07-BD05-AA03A94024E4}"/>
    <cellStyle name="Normal 10 3 2 3 2 2 2 3 2 2" xfId="42238" xr:uid="{A7B9BFB5-9D90-46BD-A26D-B3D68864707F}"/>
    <cellStyle name="Normal 10 3 2 3 2 2 2 3 3" xfId="30430" xr:uid="{15C21B1D-C937-4C7E-80C9-D2ADD5AA9DE1}"/>
    <cellStyle name="Normal 10 3 2 3 2 2 2 4" xfId="14735" xr:uid="{24A6A2CB-7DB2-4927-BCDB-601F2AD26B58}"/>
    <cellStyle name="Normal 10 3 2 3 2 2 2 4 2" xfId="37054" xr:uid="{4350958A-C007-47C2-A66E-F2599C6A1055}"/>
    <cellStyle name="Normal 10 3 2 3 2 2 2 5" xfId="25246" xr:uid="{7282C035-3F9A-477C-B36C-1CC1B7B8A063}"/>
    <cellStyle name="Normal 10 3 2 3 2 2 3" xfId="4224" xr:uid="{10B50A72-8747-4594-98AC-34E35833CF37}"/>
    <cellStyle name="Normal 10 3 2 3 2 2 3 2" xfId="9408" xr:uid="{D1287BAD-9628-41C7-94C0-5423DD682B0C}"/>
    <cellStyle name="Normal 10 3 2 3 2 2 3 2 2" xfId="21215" xr:uid="{C4ED3D84-1C54-43CE-94A7-5F4073A641E4}"/>
    <cellStyle name="Normal 10 3 2 3 2 2 3 2 2 2" xfId="43534" xr:uid="{CCAE89A0-A574-47FA-86A2-F7FD89EB58A8}"/>
    <cellStyle name="Normal 10 3 2 3 2 2 3 2 3" xfId="31726" xr:uid="{516D5E1F-2D35-44F6-878A-32183FF8256A}"/>
    <cellStyle name="Normal 10 3 2 3 2 2 3 3" xfId="16031" xr:uid="{B42F714A-7AE0-4CC0-A0DB-32238FB61839}"/>
    <cellStyle name="Normal 10 3 2 3 2 2 3 3 2" xfId="38350" xr:uid="{6EFE9B6C-D352-4278-B5F6-49458750B297}"/>
    <cellStyle name="Normal 10 3 2 3 2 2 3 4" xfId="26542" xr:uid="{22D8B723-8FF1-4272-A4D0-9D8079CE6949}"/>
    <cellStyle name="Normal 10 3 2 3 2 2 4" xfId="6816" xr:uid="{71E6D39A-9991-4145-B705-6FFC4E86725D}"/>
    <cellStyle name="Normal 10 3 2 3 2 2 4 2" xfId="18623" xr:uid="{98ADB23D-2614-43B5-A6E3-A5D9DD38E44A}"/>
    <cellStyle name="Normal 10 3 2 3 2 2 4 2 2" xfId="40942" xr:uid="{11E99B50-6FCD-4FE5-B570-FBAEC7C01378}"/>
    <cellStyle name="Normal 10 3 2 3 2 2 4 3" xfId="29134" xr:uid="{9FAC1CAB-C77C-46DB-ABCD-F7D1E1D2C575}"/>
    <cellStyle name="Normal 10 3 2 3 2 2 5" xfId="12143" xr:uid="{A9F69BE4-CB41-4E5E-BC4A-1D55B781E541}"/>
    <cellStyle name="Normal 10 3 2 3 2 2 5 2" xfId="34462" xr:uid="{089ED898-5F21-4167-AE66-DC59E6967393}"/>
    <cellStyle name="Normal 10 3 2 3 2 2 6" xfId="13439" xr:uid="{2DB527E7-4BD7-498C-905D-919CD8624421}"/>
    <cellStyle name="Normal 10 3 2 3 2 2 6 2" xfId="35758" xr:uid="{BD7B5B4C-E534-4FE3-961F-74E4D90E2ECA}"/>
    <cellStyle name="Normal 10 3 2 3 2 2 7" xfId="23950" xr:uid="{04EB085D-4C2B-4EE0-B7E3-7B62E738CCB6}"/>
    <cellStyle name="Normal 10 3 2 3 2 3" xfId="2280" xr:uid="{77A3D916-FC80-4F50-A2CF-A930F033EA5B}"/>
    <cellStyle name="Normal 10 3 2 3 2 3 2" xfId="4872" xr:uid="{41F09F54-B5AB-4448-8DCF-45842E86E87B}"/>
    <cellStyle name="Normal 10 3 2 3 2 3 2 2" xfId="10056" xr:uid="{3DCF8DF6-EF9A-40AE-B34A-F86BE9A1E619}"/>
    <cellStyle name="Normal 10 3 2 3 2 3 2 2 2" xfId="21863" xr:uid="{DE85EA9B-97FB-4F9E-A132-40A3E72D27E8}"/>
    <cellStyle name="Normal 10 3 2 3 2 3 2 2 2 2" xfId="44182" xr:uid="{40FB7E78-E5B3-4EC7-A982-F4E9B596D730}"/>
    <cellStyle name="Normal 10 3 2 3 2 3 2 2 3" xfId="32374" xr:uid="{BA87D7E4-5627-472E-A486-501C288C0267}"/>
    <cellStyle name="Normal 10 3 2 3 2 3 2 3" xfId="16679" xr:uid="{CA3C84EF-8772-420F-906B-5BCE90BF718D}"/>
    <cellStyle name="Normal 10 3 2 3 2 3 2 3 2" xfId="38998" xr:uid="{1FF2D19E-2040-4BDA-908D-2266F39A6B60}"/>
    <cellStyle name="Normal 10 3 2 3 2 3 2 4" xfId="27190" xr:uid="{2382614B-2333-4E90-9F75-6D486665B1C4}"/>
    <cellStyle name="Normal 10 3 2 3 2 3 3" xfId="7464" xr:uid="{8E9C990D-F7AE-4AF2-A0E4-68539CD35C97}"/>
    <cellStyle name="Normal 10 3 2 3 2 3 3 2" xfId="19271" xr:uid="{88AF9AED-6ABF-4B1D-9013-E047F139209A}"/>
    <cellStyle name="Normal 10 3 2 3 2 3 3 2 2" xfId="41590" xr:uid="{402025B0-E24D-4F4F-AD8A-3A13ED7200E8}"/>
    <cellStyle name="Normal 10 3 2 3 2 3 3 3" xfId="29782" xr:uid="{7ABDDA94-BA59-4A5B-86C3-7A73A9B4CA3E}"/>
    <cellStyle name="Normal 10 3 2 3 2 3 4" xfId="14087" xr:uid="{D08F9BA7-700A-4F9B-9F6B-E97586AD15CD}"/>
    <cellStyle name="Normal 10 3 2 3 2 3 4 2" xfId="36406" xr:uid="{073C567B-75BA-4F14-BB91-969924CD686F}"/>
    <cellStyle name="Normal 10 3 2 3 2 3 5" xfId="24598" xr:uid="{9C7E3B74-A37E-426B-B2B0-27D81C9EB8CE}"/>
    <cellStyle name="Normal 10 3 2 3 2 4" xfId="3576" xr:uid="{1EE81E7A-4A5F-458F-B534-4956852E8FA6}"/>
    <cellStyle name="Normal 10 3 2 3 2 4 2" xfId="8760" xr:uid="{CA44B99A-0C8C-4AA3-A2F8-37ED12A3BB83}"/>
    <cellStyle name="Normal 10 3 2 3 2 4 2 2" xfId="20567" xr:uid="{2B95C9F3-48F5-4BA9-BBDE-44A3F3466B2B}"/>
    <cellStyle name="Normal 10 3 2 3 2 4 2 2 2" xfId="42886" xr:uid="{6FE601C1-8FAA-49D2-83F5-16A77BE5CC5F}"/>
    <cellStyle name="Normal 10 3 2 3 2 4 2 3" xfId="31078" xr:uid="{57804B5E-5518-42EC-9674-C98083137BAF}"/>
    <cellStyle name="Normal 10 3 2 3 2 4 3" xfId="15383" xr:uid="{0A6A2D52-5A18-498C-B04B-69D8348E40E7}"/>
    <cellStyle name="Normal 10 3 2 3 2 4 3 2" xfId="37702" xr:uid="{DAD7BCAD-0ABE-43AB-8462-A9FEE7A77A3E}"/>
    <cellStyle name="Normal 10 3 2 3 2 4 4" xfId="25894" xr:uid="{8F71603C-D113-486B-92B1-10042F07DE42}"/>
    <cellStyle name="Normal 10 3 2 3 2 5" xfId="6168" xr:uid="{9BA2DFE8-E522-48FF-B84B-FAD018D9C73A}"/>
    <cellStyle name="Normal 10 3 2 3 2 5 2" xfId="17975" xr:uid="{4B1DA452-A95B-405F-9B1A-85BE0787C569}"/>
    <cellStyle name="Normal 10 3 2 3 2 5 2 2" xfId="40294" xr:uid="{E021A37A-0D04-4718-95A3-9D1993728FEA}"/>
    <cellStyle name="Normal 10 3 2 3 2 5 3" xfId="28486" xr:uid="{1489B3A3-3557-4D26-8645-AC00AE4838EF}"/>
    <cellStyle name="Normal 10 3 2 3 2 6" xfId="11495" xr:uid="{933654E4-9BF1-4D9E-ACB2-59D707E5668E}"/>
    <cellStyle name="Normal 10 3 2 3 2 6 2" xfId="33814" xr:uid="{76920C25-9CD7-4019-B621-30271AB11E48}"/>
    <cellStyle name="Normal 10 3 2 3 2 7" xfId="12791" xr:uid="{521DD545-D34F-436B-A1F7-A49850213814}"/>
    <cellStyle name="Normal 10 3 2 3 2 7 2" xfId="35110" xr:uid="{8AF81D83-293D-48EB-8637-01C3577837A4}"/>
    <cellStyle name="Normal 10 3 2 3 2 8" xfId="23302" xr:uid="{0B00428E-52C6-4B36-8C58-675F66096FC4}"/>
    <cellStyle name="Normal 10 3 2 3 3" xfId="1308" xr:uid="{CBCA4663-E6D9-4705-B9FB-4E8681F17BCA}"/>
    <cellStyle name="Normal 10 3 2 3 3 2" xfId="2604" xr:uid="{0129E8B8-4567-48B0-922D-3FA2E92A2C12}"/>
    <cellStyle name="Normal 10 3 2 3 3 2 2" xfId="5196" xr:uid="{7ACAA069-C981-44F2-AD75-2FD490E5AB56}"/>
    <cellStyle name="Normal 10 3 2 3 3 2 2 2" xfId="10380" xr:uid="{3CCC6989-A659-4B0F-981C-C5D762C2DC4C}"/>
    <cellStyle name="Normal 10 3 2 3 3 2 2 2 2" xfId="22187" xr:uid="{817CC1ED-DE86-40B3-9DA9-1E3713E8AC0A}"/>
    <cellStyle name="Normal 10 3 2 3 3 2 2 2 2 2" xfId="44506" xr:uid="{6E268A06-2FFF-47EC-8C37-1A63CD45FB9C}"/>
    <cellStyle name="Normal 10 3 2 3 3 2 2 2 3" xfId="32698" xr:uid="{F922B396-DC26-41D1-92E4-8D447D5184D7}"/>
    <cellStyle name="Normal 10 3 2 3 3 2 2 3" xfId="17003" xr:uid="{A4F0611C-A823-465E-9A63-14E7B26B46D3}"/>
    <cellStyle name="Normal 10 3 2 3 3 2 2 3 2" xfId="39322" xr:uid="{B7E10CF1-A8CF-4574-BEF3-9E60CAA7E50E}"/>
    <cellStyle name="Normal 10 3 2 3 3 2 2 4" xfId="27514" xr:uid="{3CAA6A1C-39B5-414F-86A0-66FAC85094C6}"/>
    <cellStyle name="Normal 10 3 2 3 3 2 3" xfId="7788" xr:uid="{05B2E2A1-4A14-4A27-9C56-D3392954F2F1}"/>
    <cellStyle name="Normal 10 3 2 3 3 2 3 2" xfId="19595" xr:uid="{E9363541-0817-495B-88AD-1A6907A49239}"/>
    <cellStyle name="Normal 10 3 2 3 3 2 3 2 2" xfId="41914" xr:uid="{DD1CEDE0-3241-40A6-B005-5211F4C48FCD}"/>
    <cellStyle name="Normal 10 3 2 3 3 2 3 3" xfId="30106" xr:uid="{C72E4611-BDC3-41E4-93E6-CB8A4386F60A}"/>
    <cellStyle name="Normal 10 3 2 3 3 2 4" xfId="14411" xr:uid="{B8599A2D-11DB-4F7D-BE31-9AB5AB7C4A16}"/>
    <cellStyle name="Normal 10 3 2 3 3 2 4 2" xfId="36730" xr:uid="{31B1C4A6-95CB-40C9-B478-42D791873F0E}"/>
    <cellStyle name="Normal 10 3 2 3 3 2 5" xfId="24922" xr:uid="{052EE5E4-6A02-4BC4-B1C0-D7D896B65E3C}"/>
    <cellStyle name="Normal 10 3 2 3 3 3" xfId="3900" xr:uid="{E697F98E-AA96-4412-8601-4F392CF7F1C9}"/>
    <cellStyle name="Normal 10 3 2 3 3 3 2" xfId="9084" xr:uid="{11278CCC-9B6D-48D1-A3E5-E6693CBA1CF0}"/>
    <cellStyle name="Normal 10 3 2 3 3 3 2 2" xfId="20891" xr:uid="{3FABBFF2-BFD7-42B8-81C8-3CDF373DB01D}"/>
    <cellStyle name="Normal 10 3 2 3 3 3 2 2 2" xfId="43210" xr:uid="{4CF44A26-B777-4828-827E-EDD0CF20E1E9}"/>
    <cellStyle name="Normal 10 3 2 3 3 3 2 3" xfId="31402" xr:uid="{88A3B592-0AFE-4AC1-9D04-0947C1A2E81E}"/>
    <cellStyle name="Normal 10 3 2 3 3 3 3" xfId="15707" xr:uid="{A3220B6D-5A0D-465D-A16C-40BCEA73B0CB}"/>
    <cellStyle name="Normal 10 3 2 3 3 3 3 2" xfId="38026" xr:uid="{782C0BD0-347B-46B5-8713-9B3CD9FDF725}"/>
    <cellStyle name="Normal 10 3 2 3 3 3 4" xfId="26218" xr:uid="{0EF63FCC-2063-482F-BEA4-1A429E225C56}"/>
    <cellStyle name="Normal 10 3 2 3 3 4" xfId="6492" xr:uid="{6FD857BC-04BF-4908-B23E-A04CDC8C45AE}"/>
    <cellStyle name="Normal 10 3 2 3 3 4 2" xfId="18299" xr:uid="{9B42C3EB-B2A8-4C8F-8797-80129854F3BC}"/>
    <cellStyle name="Normal 10 3 2 3 3 4 2 2" xfId="40618" xr:uid="{CF8FF750-484B-4FB0-ACDF-6ABC6994CF7D}"/>
    <cellStyle name="Normal 10 3 2 3 3 4 3" xfId="28810" xr:uid="{D1DD65D3-6C29-41A2-926F-CB5A9012526B}"/>
    <cellStyle name="Normal 10 3 2 3 3 5" xfId="11819" xr:uid="{35C2B85A-1591-409F-AA88-7FE00A10D266}"/>
    <cellStyle name="Normal 10 3 2 3 3 5 2" xfId="34138" xr:uid="{204DFE47-A588-41E4-80CB-075B55C0573E}"/>
    <cellStyle name="Normal 10 3 2 3 3 6" xfId="13115" xr:uid="{3CD859FC-E11F-4902-B4CC-6652CC016469}"/>
    <cellStyle name="Normal 10 3 2 3 3 6 2" xfId="35434" xr:uid="{2C40186F-2746-41AC-A3FD-A7FF1A76C1C1}"/>
    <cellStyle name="Normal 10 3 2 3 3 7" xfId="23626" xr:uid="{6655A691-D366-4472-8BA6-511F65E78BDD}"/>
    <cellStyle name="Normal 10 3 2 3 4" xfId="1956" xr:uid="{54BAFE92-E1DB-424A-90AD-9DD9EF7A00B1}"/>
    <cellStyle name="Normal 10 3 2 3 4 2" xfId="4548" xr:uid="{CDD7BC8C-C54A-4C45-B01C-DAA69FE29076}"/>
    <cellStyle name="Normal 10 3 2 3 4 2 2" xfId="9732" xr:uid="{7BEA90F9-FF28-48C7-9FFE-0988210B4BEB}"/>
    <cellStyle name="Normal 10 3 2 3 4 2 2 2" xfId="21539" xr:uid="{E1A0A9DE-D347-4657-93CF-E9BBF6793430}"/>
    <cellStyle name="Normal 10 3 2 3 4 2 2 2 2" xfId="43858" xr:uid="{1E79ACFD-19C5-4CA9-B7CE-65DD008CA8C0}"/>
    <cellStyle name="Normal 10 3 2 3 4 2 2 3" xfId="32050" xr:uid="{8675851F-F8B0-4F07-A39F-9D0B3FD9D441}"/>
    <cellStyle name="Normal 10 3 2 3 4 2 3" xfId="16355" xr:uid="{D3269604-D71C-4306-AADE-C5D0E3225569}"/>
    <cellStyle name="Normal 10 3 2 3 4 2 3 2" xfId="38674" xr:uid="{55028257-0A6D-400A-B5CF-ED2F1993E036}"/>
    <cellStyle name="Normal 10 3 2 3 4 2 4" xfId="26866" xr:uid="{09091DD5-062C-4101-BFAF-0152F9291B29}"/>
    <cellStyle name="Normal 10 3 2 3 4 3" xfId="7140" xr:uid="{6978BB7F-996F-47BC-AD62-B32FDC66B600}"/>
    <cellStyle name="Normal 10 3 2 3 4 3 2" xfId="18947" xr:uid="{936C5DCD-F942-4444-9B16-82ED33FA5F6C}"/>
    <cellStyle name="Normal 10 3 2 3 4 3 2 2" xfId="41266" xr:uid="{18E30D7A-7926-4012-AD9F-5FA59EF8059E}"/>
    <cellStyle name="Normal 10 3 2 3 4 3 3" xfId="29458" xr:uid="{2F1849FC-F8ED-4319-AE96-650BDCCD0B2E}"/>
    <cellStyle name="Normal 10 3 2 3 4 4" xfId="13763" xr:uid="{ED27FB18-8B0F-4933-B7C9-9B8FA6E7B2F7}"/>
    <cellStyle name="Normal 10 3 2 3 4 4 2" xfId="36082" xr:uid="{6310F73A-5950-4C2A-972C-ECC4E5E00DC8}"/>
    <cellStyle name="Normal 10 3 2 3 4 5" xfId="24274" xr:uid="{FF4254A5-245C-4522-A65D-E57688DC30D8}"/>
    <cellStyle name="Normal 10 3 2 3 5" xfId="3252" xr:uid="{9BFBBD19-EE9E-40CF-96A9-ACD7B0A56186}"/>
    <cellStyle name="Normal 10 3 2 3 5 2" xfId="8436" xr:uid="{4D080623-EB44-4134-A816-19B3ADA3C02A}"/>
    <cellStyle name="Normal 10 3 2 3 5 2 2" xfId="20243" xr:uid="{4290406B-AC5F-46F6-BBF0-B2CCA07C5E3D}"/>
    <cellStyle name="Normal 10 3 2 3 5 2 2 2" xfId="42562" xr:uid="{A46E3AA5-1353-4D33-A140-6D5201D0226A}"/>
    <cellStyle name="Normal 10 3 2 3 5 2 3" xfId="30754" xr:uid="{3E351FB8-DDE5-4D61-8534-339F110BFD98}"/>
    <cellStyle name="Normal 10 3 2 3 5 3" xfId="15059" xr:uid="{4C965289-2245-4BDD-8E39-7BA0AE7F1BB0}"/>
    <cellStyle name="Normal 10 3 2 3 5 3 2" xfId="37378" xr:uid="{B1EADC76-6C80-4542-BCBC-6C5DDD9E541F}"/>
    <cellStyle name="Normal 10 3 2 3 5 4" xfId="25570" xr:uid="{2214C4DB-54BD-4C88-BF51-3DC0BC5A3515}"/>
    <cellStyle name="Normal 10 3 2 3 6" xfId="5844" xr:uid="{A2657FF6-F5FA-4252-BD97-547F19E69925}"/>
    <cellStyle name="Normal 10 3 2 3 6 2" xfId="17651" xr:uid="{58A95990-5349-49A9-8ED7-082D3711194B}"/>
    <cellStyle name="Normal 10 3 2 3 6 2 2" xfId="39970" xr:uid="{EFFC0E2E-CB01-4CD5-89C5-C8435BF5057F}"/>
    <cellStyle name="Normal 10 3 2 3 6 3" xfId="28162" xr:uid="{299AFC61-8843-4CDD-A41C-D4B3FD49B221}"/>
    <cellStyle name="Normal 10 3 2 3 7" xfId="11117" xr:uid="{84434E6A-298C-4A5B-A968-463B115B8284}"/>
    <cellStyle name="Normal 10 3 2 3 7 2" xfId="33436" xr:uid="{9CA58A0F-F530-4C65-880F-0A76467ECF63}"/>
    <cellStyle name="Normal 10 3 2 3 8" xfId="12467" xr:uid="{63EC816A-7E2B-44C7-A8D4-8D773402E8AD}"/>
    <cellStyle name="Normal 10 3 2 3 8 2" xfId="34786" xr:uid="{247212B1-95FC-43CB-BFFE-C2F4F03FCBC1}"/>
    <cellStyle name="Normal 10 3 2 3 9" xfId="22924" xr:uid="{1849A1B6-355C-4BD9-8DFC-FC0FFBB34D1D}"/>
    <cellStyle name="Normal 10 3 2 4" xfId="822" xr:uid="{84A55A22-52FF-4645-8B71-BF6C7E638CD3}"/>
    <cellStyle name="Normal 10 3 2 4 2" xfId="1470" xr:uid="{63A61EA8-6CE2-4DA1-99E7-7FF4C2806E4A}"/>
    <cellStyle name="Normal 10 3 2 4 2 2" xfId="2766" xr:uid="{BF68C636-6C5D-4BD3-8CE9-89CBDF46CA93}"/>
    <cellStyle name="Normal 10 3 2 4 2 2 2" xfId="5358" xr:uid="{BB2383D5-9DA1-48CE-85B9-F9AE158F2BFB}"/>
    <cellStyle name="Normal 10 3 2 4 2 2 2 2" xfId="10542" xr:uid="{69D9E98C-22E9-4217-8A99-E9B52296A1FF}"/>
    <cellStyle name="Normal 10 3 2 4 2 2 2 2 2" xfId="22349" xr:uid="{10648DCB-B554-430B-94BD-E9C6536F07C4}"/>
    <cellStyle name="Normal 10 3 2 4 2 2 2 2 2 2" xfId="44668" xr:uid="{B4708B19-6437-420E-BAF4-95A452F905D0}"/>
    <cellStyle name="Normal 10 3 2 4 2 2 2 2 3" xfId="32860" xr:uid="{C51D5EEA-5CFC-4902-95DF-47CE74E866BB}"/>
    <cellStyle name="Normal 10 3 2 4 2 2 2 3" xfId="17165" xr:uid="{2ED4E60D-556D-4C0D-AAC3-37E61FE4EFA2}"/>
    <cellStyle name="Normal 10 3 2 4 2 2 2 3 2" xfId="39484" xr:uid="{C137ABCE-AF69-4013-9B08-D9D521F2D2C0}"/>
    <cellStyle name="Normal 10 3 2 4 2 2 2 4" xfId="27676" xr:uid="{958FCF65-C5DC-4564-B694-4B750168D26E}"/>
    <cellStyle name="Normal 10 3 2 4 2 2 3" xfId="7950" xr:uid="{8B197086-3B0A-4F1F-B390-127D908F7D49}"/>
    <cellStyle name="Normal 10 3 2 4 2 2 3 2" xfId="19757" xr:uid="{E6D7C46F-D85D-478D-A405-EE1DE00CCD79}"/>
    <cellStyle name="Normal 10 3 2 4 2 2 3 2 2" xfId="42076" xr:uid="{49EC0C2C-6281-46CC-8D5C-6BD5C5B0D7CE}"/>
    <cellStyle name="Normal 10 3 2 4 2 2 3 3" xfId="30268" xr:uid="{2F7A56A7-2AFC-435B-AA07-B7F53DF5C48F}"/>
    <cellStyle name="Normal 10 3 2 4 2 2 4" xfId="14573" xr:uid="{42DB895D-E1DE-4071-A778-B8904636F053}"/>
    <cellStyle name="Normal 10 3 2 4 2 2 4 2" xfId="36892" xr:uid="{11953CD2-D12C-4EE1-8950-7D99C0617B39}"/>
    <cellStyle name="Normal 10 3 2 4 2 2 5" xfId="25084" xr:uid="{E96B8589-0BB1-4EC3-9E52-AC34A7B735B2}"/>
    <cellStyle name="Normal 10 3 2 4 2 3" xfId="4062" xr:uid="{A3839DB1-099E-4920-A7C8-E647918A5A68}"/>
    <cellStyle name="Normal 10 3 2 4 2 3 2" xfId="9246" xr:uid="{A90B6A2C-835A-44C8-B789-748433921BED}"/>
    <cellStyle name="Normal 10 3 2 4 2 3 2 2" xfId="21053" xr:uid="{E9199BEE-59E1-47EC-BE3A-1FCFF9DEB93C}"/>
    <cellStyle name="Normal 10 3 2 4 2 3 2 2 2" xfId="43372" xr:uid="{6822E080-E5E5-4766-A9E4-7D49A6D5B6E0}"/>
    <cellStyle name="Normal 10 3 2 4 2 3 2 3" xfId="31564" xr:uid="{FF1C68B1-26DB-41D9-98AA-FA3805A131DE}"/>
    <cellStyle name="Normal 10 3 2 4 2 3 3" xfId="15869" xr:uid="{27230F77-6907-4716-930B-648C28728C31}"/>
    <cellStyle name="Normal 10 3 2 4 2 3 3 2" xfId="38188" xr:uid="{5BD48B72-62D1-4960-94C4-76E92C4498A3}"/>
    <cellStyle name="Normal 10 3 2 4 2 3 4" xfId="26380" xr:uid="{969D7D3D-FF7D-4723-9274-747FE67044A4}"/>
    <cellStyle name="Normal 10 3 2 4 2 4" xfId="6654" xr:uid="{686366CA-4DFD-4322-8B2B-98E2BC7CF7C3}"/>
    <cellStyle name="Normal 10 3 2 4 2 4 2" xfId="18461" xr:uid="{18C8CFF4-5932-4A14-B38D-303EA6437931}"/>
    <cellStyle name="Normal 10 3 2 4 2 4 2 2" xfId="40780" xr:uid="{F8A7BFF6-AEF5-4CB0-A45F-8831943AB8CF}"/>
    <cellStyle name="Normal 10 3 2 4 2 4 3" xfId="28972" xr:uid="{ADD4C593-2042-437C-9B5B-3010E3270C74}"/>
    <cellStyle name="Normal 10 3 2 4 2 5" xfId="11981" xr:uid="{2786EA3F-2C06-4C27-9A92-EFFBFFBC20B1}"/>
    <cellStyle name="Normal 10 3 2 4 2 5 2" xfId="34300" xr:uid="{7967E1D7-16FF-4337-B602-830248EEA139}"/>
    <cellStyle name="Normal 10 3 2 4 2 6" xfId="13277" xr:uid="{866AE717-CF0F-4EE5-B57C-8E019D6B8075}"/>
    <cellStyle name="Normal 10 3 2 4 2 6 2" xfId="35596" xr:uid="{57255F88-55AE-42D1-9FE0-F6CEAB7496C7}"/>
    <cellStyle name="Normal 10 3 2 4 2 7" xfId="23788" xr:uid="{E4F2888B-F06B-4BFC-9425-3BD2FE833FB4}"/>
    <cellStyle name="Normal 10 3 2 4 3" xfId="2118" xr:uid="{E670231F-B806-478C-AA63-73DE2E458484}"/>
    <cellStyle name="Normal 10 3 2 4 3 2" xfId="4710" xr:uid="{9B0042F0-0387-4CCD-BE20-9B5D69C23725}"/>
    <cellStyle name="Normal 10 3 2 4 3 2 2" xfId="9894" xr:uid="{E24FC594-0FDB-4874-8715-ED8DA70EA0DF}"/>
    <cellStyle name="Normal 10 3 2 4 3 2 2 2" xfId="21701" xr:uid="{5048CF23-C23B-4310-93D5-E256740CD6CF}"/>
    <cellStyle name="Normal 10 3 2 4 3 2 2 2 2" xfId="44020" xr:uid="{F3A23605-3C56-4100-A60A-386BDA4B4AC2}"/>
    <cellStyle name="Normal 10 3 2 4 3 2 2 3" xfId="32212" xr:uid="{9F79D67B-7FAE-4C44-8797-53C8265922CE}"/>
    <cellStyle name="Normal 10 3 2 4 3 2 3" xfId="16517" xr:uid="{048E71B6-61E8-443D-AB60-8088F64161FB}"/>
    <cellStyle name="Normal 10 3 2 4 3 2 3 2" xfId="38836" xr:uid="{2391A828-1A20-4138-B263-3D93F267940A}"/>
    <cellStyle name="Normal 10 3 2 4 3 2 4" xfId="27028" xr:uid="{A4A42D89-DF3C-4AC8-8959-0B23BD7F72DE}"/>
    <cellStyle name="Normal 10 3 2 4 3 3" xfId="7302" xr:uid="{A69317FD-C529-4E03-9F23-1F2C50FB4B3A}"/>
    <cellStyle name="Normal 10 3 2 4 3 3 2" xfId="19109" xr:uid="{16F61B46-0C4A-4607-8C74-90BB5F763015}"/>
    <cellStyle name="Normal 10 3 2 4 3 3 2 2" xfId="41428" xr:uid="{EFB9E78D-2A81-4060-9193-B36D2FA05510}"/>
    <cellStyle name="Normal 10 3 2 4 3 3 3" xfId="29620" xr:uid="{E0CC0554-659A-4114-A919-9979A36AB235}"/>
    <cellStyle name="Normal 10 3 2 4 3 4" xfId="13925" xr:uid="{E2EEAC53-E63B-48D0-AA98-74FC21A51746}"/>
    <cellStyle name="Normal 10 3 2 4 3 4 2" xfId="36244" xr:uid="{CA320D10-7700-4017-AB5E-BE6F562EAA9A}"/>
    <cellStyle name="Normal 10 3 2 4 3 5" xfId="24436" xr:uid="{B30B63CC-E780-47D1-928B-E48233F2B2EC}"/>
    <cellStyle name="Normal 10 3 2 4 4" xfId="3414" xr:uid="{5E212183-CF0E-4B34-A3C4-BB34493552A2}"/>
    <cellStyle name="Normal 10 3 2 4 4 2" xfId="8598" xr:uid="{C9DA20DE-B101-4355-9CCB-3102FCB1CFC1}"/>
    <cellStyle name="Normal 10 3 2 4 4 2 2" xfId="20405" xr:uid="{D7A2E3E6-AF32-40D1-957A-0479699D5015}"/>
    <cellStyle name="Normal 10 3 2 4 4 2 2 2" xfId="42724" xr:uid="{1C397995-C393-45EB-BA57-4C5EA6D892EE}"/>
    <cellStyle name="Normal 10 3 2 4 4 2 3" xfId="30916" xr:uid="{C2455C54-BFC3-4B6D-A516-F6D01D8EFA4D}"/>
    <cellStyle name="Normal 10 3 2 4 4 3" xfId="15221" xr:uid="{2DD58013-7731-4E68-AEF9-3677C4E307F6}"/>
    <cellStyle name="Normal 10 3 2 4 4 3 2" xfId="37540" xr:uid="{7446889D-1D87-4A3E-8226-B3976ACC1D8E}"/>
    <cellStyle name="Normal 10 3 2 4 4 4" xfId="25732" xr:uid="{6B954B9C-8054-42FB-BE8D-037203FC7F01}"/>
    <cellStyle name="Normal 10 3 2 4 5" xfId="6006" xr:uid="{372D2C8E-E267-436B-8485-DBB85E601FE2}"/>
    <cellStyle name="Normal 10 3 2 4 5 2" xfId="17813" xr:uid="{B8D9BAE0-30A0-4467-AFA0-C136AD45B691}"/>
    <cellStyle name="Normal 10 3 2 4 5 2 2" xfId="40132" xr:uid="{29750DE5-156E-4D55-982D-B6C1388630FF}"/>
    <cellStyle name="Normal 10 3 2 4 5 3" xfId="28324" xr:uid="{7ED12632-CDD6-4560-9890-580829EA4030}"/>
    <cellStyle name="Normal 10 3 2 4 6" xfId="11333" xr:uid="{15FAAD0C-D594-4AF9-8929-B383A656F422}"/>
    <cellStyle name="Normal 10 3 2 4 6 2" xfId="33652" xr:uid="{493EC296-001B-4189-BD29-6139F3C46037}"/>
    <cellStyle name="Normal 10 3 2 4 7" xfId="12629" xr:uid="{59F311A1-2F54-4ACA-B9E8-0C414B40F5D6}"/>
    <cellStyle name="Normal 10 3 2 4 7 2" xfId="34948" xr:uid="{99CEEA4C-F16E-4A3F-AD21-733915C59636}"/>
    <cellStyle name="Normal 10 3 2 4 8" xfId="23140" xr:uid="{438C68E8-A19D-4A2F-ACBC-56AF30A6B1FA}"/>
    <cellStyle name="Normal 10 3 2 5" xfId="1146" xr:uid="{4E7AB79D-4BDB-4EDB-9E78-19F565D9FAD3}"/>
    <cellStyle name="Normal 10 3 2 5 2" xfId="2442" xr:uid="{38E26FD3-73BC-41CF-93B7-C180C538B16A}"/>
    <cellStyle name="Normal 10 3 2 5 2 2" xfId="5034" xr:uid="{A195023F-3F27-4917-A885-D817761E5D52}"/>
    <cellStyle name="Normal 10 3 2 5 2 2 2" xfId="10218" xr:uid="{17004EDD-8B6C-4F70-8AC7-496B42B8589F}"/>
    <cellStyle name="Normal 10 3 2 5 2 2 2 2" xfId="22025" xr:uid="{BEF6EBC4-4542-4687-9A05-233B4EFA52D3}"/>
    <cellStyle name="Normal 10 3 2 5 2 2 2 2 2" xfId="44344" xr:uid="{DE768675-3AD9-460A-8370-E3CEF64B1411}"/>
    <cellStyle name="Normal 10 3 2 5 2 2 2 3" xfId="32536" xr:uid="{F0BEB830-1626-488E-9103-4AB5CAD232B7}"/>
    <cellStyle name="Normal 10 3 2 5 2 2 3" xfId="16841" xr:uid="{ADB4FEE7-F260-4354-8857-7ACF5426B700}"/>
    <cellStyle name="Normal 10 3 2 5 2 2 3 2" xfId="39160" xr:uid="{585C5040-E9FE-40A5-842B-BFF1A695B788}"/>
    <cellStyle name="Normal 10 3 2 5 2 2 4" xfId="27352" xr:uid="{D79DDBA2-E440-49DE-BB6B-0AB47CDB0B2E}"/>
    <cellStyle name="Normal 10 3 2 5 2 3" xfId="7626" xr:uid="{6A544F7C-CB80-457B-A959-6B1A5143C6D0}"/>
    <cellStyle name="Normal 10 3 2 5 2 3 2" xfId="19433" xr:uid="{08CD59EE-E47A-4519-AC47-340FE21DF347}"/>
    <cellStyle name="Normal 10 3 2 5 2 3 2 2" xfId="41752" xr:uid="{E5CCCAE9-8F4C-4C1C-B6C8-20BC74BA3811}"/>
    <cellStyle name="Normal 10 3 2 5 2 3 3" xfId="29944" xr:uid="{12907121-0F84-45A9-B0EE-E99C912EA10C}"/>
    <cellStyle name="Normal 10 3 2 5 2 4" xfId="14249" xr:uid="{B833D28A-DF7E-4E1F-8950-B4BF0E8E18F2}"/>
    <cellStyle name="Normal 10 3 2 5 2 4 2" xfId="36568" xr:uid="{30125BE0-3EB5-4F7E-9769-4B738547A891}"/>
    <cellStyle name="Normal 10 3 2 5 2 5" xfId="24760" xr:uid="{3B438D98-7DFD-4A6D-9A5A-A4646813DA08}"/>
    <cellStyle name="Normal 10 3 2 5 3" xfId="3738" xr:uid="{B1A586C3-065F-4FBE-9B9A-17B83F2CC2B2}"/>
    <cellStyle name="Normal 10 3 2 5 3 2" xfId="8922" xr:uid="{76743548-4618-4909-97B2-CD5C29B6296D}"/>
    <cellStyle name="Normal 10 3 2 5 3 2 2" xfId="20729" xr:uid="{F8524F0B-A1B2-4DFF-9DC8-F53A6919EB62}"/>
    <cellStyle name="Normal 10 3 2 5 3 2 2 2" xfId="43048" xr:uid="{184FAF47-259F-4C2A-B694-85F54F6D7360}"/>
    <cellStyle name="Normal 10 3 2 5 3 2 3" xfId="31240" xr:uid="{2BB47C43-CAA7-43EC-A6AB-4B9B8DAB15F9}"/>
    <cellStyle name="Normal 10 3 2 5 3 3" xfId="15545" xr:uid="{50AA84E2-C5B6-4CFC-9D96-E3C89CB71530}"/>
    <cellStyle name="Normal 10 3 2 5 3 3 2" xfId="37864" xr:uid="{E7F703DF-7457-49C5-A031-9BF9E2176542}"/>
    <cellStyle name="Normal 10 3 2 5 3 4" xfId="26056" xr:uid="{E6643F98-AEA2-4A39-8655-1412726CD6FF}"/>
    <cellStyle name="Normal 10 3 2 5 4" xfId="6330" xr:uid="{5CF24C7A-E921-4EDB-BD78-7515416D1E3B}"/>
    <cellStyle name="Normal 10 3 2 5 4 2" xfId="18137" xr:uid="{A0EF1CB7-6D2C-4E54-A783-849B9FF69D5C}"/>
    <cellStyle name="Normal 10 3 2 5 4 2 2" xfId="40456" xr:uid="{0E4AFC04-BF5C-4D76-971F-5B8CA5F7E4BA}"/>
    <cellStyle name="Normal 10 3 2 5 4 3" xfId="28648" xr:uid="{E423AAFC-5F9A-4757-BB92-25FE9E0755B0}"/>
    <cellStyle name="Normal 10 3 2 5 5" xfId="11657" xr:uid="{2090C7A7-6EBD-4D35-B431-4A8A6F9C182C}"/>
    <cellStyle name="Normal 10 3 2 5 5 2" xfId="33976" xr:uid="{CB4E5562-7321-4F9C-A511-5E3F2B7F2560}"/>
    <cellStyle name="Normal 10 3 2 5 6" xfId="12953" xr:uid="{B542EA5F-71E8-4040-9B49-8ED857A985F7}"/>
    <cellStyle name="Normal 10 3 2 5 6 2" xfId="35272" xr:uid="{DAA0A529-FB2D-4E5F-BBC4-29400738DCA1}"/>
    <cellStyle name="Normal 10 3 2 5 7" xfId="23464" xr:uid="{877D43CD-261B-4184-8E37-A02F7E27E139}"/>
    <cellStyle name="Normal 10 3 2 6" xfId="1794" xr:uid="{1C100B43-25AA-4088-B791-CD8109E8DF9A}"/>
    <cellStyle name="Normal 10 3 2 6 2" xfId="4386" xr:uid="{AA0F8B26-9119-4FE2-9D7F-6A3E3AC929EE}"/>
    <cellStyle name="Normal 10 3 2 6 2 2" xfId="9570" xr:uid="{BCE0CD40-D41B-4C08-87A9-89EE22EF2752}"/>
    <cellStyle name="Normal 10 3 2 6 2 2 2" xfId="21377" xr:uid="{467CED56-5C2E-4901-A432-01B16F9BA246}"/>
    <cellStyle name="Normal 10 3 2 6 2 2 2 2" xfId="43696" xr:uid="{301DD4AB-254C-4C0C-8574-40DFACF350A9}"/>
    <cellStyle name="Normal 10 3 2 6 2 2 3" xfId="31888" xr:uid="{7373A10B-D5EF-4202-82C6-0DFAC1926AD9}"/>
    <cellStyle name="Normal 10 3 2 6 2 3" xfId="16193" xr:uid="{20CD5E6A-6A5B-4463-90DD-08295427A956}"/>
    <cellStyle name="Normal 10 3 2 6 2 3 2" xfId="38512" xr:uid="{CA635010-4A86-48E8-9765-E073D4DA38AF}"/>
    <cellStyle name="Normal 10 3 2 6 2 4" xfId="26704" xr:uid="{7291E533-B31A-4524-884B-CDB766642C5B}"/>
    <cellStyle name="Normal 10 3 2 6 3" xfId="6978" xr:uid="{F1C3451D-F130-409C-8F1D-3643FA7ED97E}"/>
    <cellStyle name="Normal 10 3 2 6 3 2" xfId="18785" xr:uid="{20D06873-B06A-4808-8D5D-02F8D13B545C}"/>
    <cellStyle name="Normal 10 3 2 6 3 2 2" xfId="41104" xr:uid="{FBEB62D7-064F-4865-82CA-106EE672D8BD}"/>
    <cellStyle name="Normal 10 3 2 6 3 3" xfId="29296" xr:uid="{F9AAB0E6-12AE-40B6-8424-8AA6E15D8DEC}"/>
    <cellStyle name="Normal 10 3 2 6 4" xfId="13601" xr:uid="{CA3463BD-290E-44B3-9A4E-FF627E8E93A1}"/>
    <cellStyle name="Normal 10 3 2 6 4 2" xfId="35920" xr:uid="{46146978-30F6-4A0D-9AAD-ABEDEF95CF72}"/>
    <cellStyle name="Normal 10 3 2 6 5" xfId="24112" xr:uid="{A26A59EA-52CA-4CC2-8220-F43FD2497730}"/>
    <cellStyle name="Normal 10 3 2 7" xfId="3090" xr:uid="{2C8B4EDB-8EDA-4590-A40E-E6CB367F49E8}"/>
    <cellStyle name="Normal 10 3 2 7 2" xfId="8274" xr:uid="{514C3CC8-C98C-4FF5-BE37-6EF6F261EF3C}"/>
    <cellStyle name="Normal 10 3 2 7 2 2" xfId="20081" xr:uid="{290D8590-154B-482B-8442-44A63BB1C0DC}"/>
    <cellStyle name="Normal 10 3 2 7 2 2 2" xfId="42400" xr:uid="{E879FA3C-E1F1-437E-BCB1-93559BD4225E}"/>
    <cellStyle name="Normal 10 3 2 7 2 3" xfId="30592" xr:uid="{84ED1353-D7CA-404E-A352-6805D9F1094C}"/>
    <cellStyle name="Normal 10 3 2 7 3" xfId="14897" xr:uid="{D70FEAA9-D1EB-46AA-A180-8B29165FE8F8}"/>
    <cellStyle name="Normal 10 3 2 7 3 2" xfId="37216" xr:uid="{C048E427-14AB-47ED-93BA-409FD8E0B0FB}"/>
    <cellStyle name="Normal 10 3 2 7 4" xfId="25408" xr:uid="{E10AED04-0F8F-482C-94EA-BEEFB756B86D}"/>
    <cellStyle name="Normal 10 3 2 8" xfId="5682" xr:uid="{9DFB9C42-4443-43F8-9553-05A24B90E00C}"/>
    <cellStyle name="Normal 10 3 2 8 2" xfId="17489" xr:uid="{05A785A6-A584-4B1C-9E8B-1F9829E8B422}"/>
    <cellStyle name="Normal 10 3 2 8 2 2" xfId="39808" xr:uid="{5A0CECF7-D73B-494E-9225-5BF05457962A}"/>
    <cellStyle name="Normal 10 3 2 8 3" xfId="28000" xr:uid="{67CBA023-3C57-4D4A-9D03-7B5EBC91155F}"/>
    <cellStyle name="Normal 10 3 2 9" xfId="10883" xr:uid="{7E5ACD70-6817-4A8D-A3F7-86A117AAD68B}"/>
    <cellStyle name="Normal 10 3 2 9 2" xfId="33202" xr:uid="{0993A3A5-EC79-4C42-BD19-F5D2DA1ADCC5}"/>
    <cellStyle name="Normal 10 3 3" xfId="412" xr:uid="{A1CF9DDF-FF36-4D25-BFBC-1C87E252886A}"/>
    <cellStyle name="Normal 10 3 3 10" xfId="12332" xr:uid="{A459CF83-9661-441C-AF23-CE08F2A1288A}"/>
    <cellStyle name="Normal 10 3 3 10 2" xfId="34651" xr:uid="{3E457E8C-1521-4056-9216-C339C5C0FC90}"/>
    <cellStyle name="Normal 10 3 3 11" xfId="22727" xr:uid="{C5605103-A214-4C8E-A8A8-F7EDBB197A95}"/>
    <cellStyle name="Normal 10 3 3 2" xfId="527" xr:uid="{420A2B9E-483A-4372-A293-6DFC3984915D}"/>
    <cellStyle name="Normal 10 3 3 2 10" xfId="22844" xr:uid="{8F3643C5-5432-436C-B8FA-1F9A1A763399}"/>
    <cellStyle name="Normal 10 3 3 2 2" xfId="760" xr:uid="{3A466404-3B1B-48D5-BD17-C5CC8DEB5DC7}"/>
    <cellStyle name="Normal 10 3 3 2 2 2" xfId="1092" xr:uid="{3DAA2F02-3E2E-4177-926C-7648D847E7B4}"/>
    <cellStyle name="Normal 10 3 3 2 2 2 2" xfId="1740" xr:uid="{6C4BB01A-E54D-4532-8703-3AD087E3B217}"/>
    <cellStyle name="Normal 10 3 3 2 2 2 2 2" xfId="3036" xr:uid="{0E4973E5-77EB-4FAA-B32F-5F2530AA6B4D}"/>
    <cellStyle name="Normal 10 3 3 2 2 2 2 2 2" xfId="5628" xr:uid="{F0CB7C6B-F94C-4D90-BC3A-E15787A9BA80}"/>
    <cellStyle name="Normal 10 3 3 2 2 2 2 2 2 2" xfId="10812" xr:uid="{FA6FC4E6-456A-4B12-82B2-5C86B53B67B8}"/>
    <cellStyle name="Normal 10 3 3 2 2 2 2 2 2 2 2" xfId="22619" xr:uid="{D5FACD19-B792-4CCA-AE92-9E8A0935BC12}"/>
    <cellStyle name="Normal 10 3 3 2 2 2 2 2 2 2 2 2" xfId="44938" xr:uid="{70CA46F9-9CE7-42A4-9B7D-237FF866FA63}"/>
    <cellStyle name="Normal 10 3 3 2 2 2 2 2 2 2 3" xfId="33130" xr:uid="{A2AD6037-6372-4DDC-B2BE-38D8AA1C2F13}"/>
    <cellStyle name="Normal 10 3 3 2 2 2 2 2 2 3" xfId="17435" xr:uid="{CF7DC2BD-AA0F-4FD3-B2AB-FDE5D3E1C9E0}"/>
    <cellStyle name="Normal 10 3 3 2 2 2 2 2 2 3 2" xfId="39754" xr:uid="{08FC365E-53C4-4AEE-8958-08515D6CA195}"/>
    <cellStyle name="Normal 10 3 3 2 2 2 2 2 2 4" xfId="27946" xr:uid="{7F4C068A-E654-46F3-882B-870D442503B6}"/>
    <cellStyle name="Normal 10 3 3 2 2 2 2 2 3" xfId="8220" xr:uid="{E1A00F51-3AC6-4CD0-BF7B-6F064843C467}"/>
    <cellStyle name="Normal 10 3 3 2 2 2 2 2 3 2" xfId="20027" xr:uid="{87D3C212-7262-4625-AFF9-BA64E2406549}"/>
    <cellStyle name="Normal 10 3 3 2 2 2 2 2 3 2 2" xfId="42346" xr:uid="{6DC28E2B-6EFA-49F4-8C19-B5A5F8385585}"/>
    <cellStyle name="Normal 10 3 3 2 2 2 2 2 3 3" xfId="30538" xr:uid="{D7A9AFCB-EA4A-4261-82A8-4C9D51BC6020}"/>
    <cellStyle name="Normal 10 3 3 2 2 2 2 2 4" xfId="14843" xr:uid="{D594E4CD-8CAE-4145-AB43-C4602B0EC1FF}"/>
    <cellStyle name="Normal 10 3 3 2 2 2 2 2 4 2" xfId="37162" xr:uid="{C77B70B2-A588-4E87-BE3C-26F3271E2C93}"/>
    <cellStyle name="Normal 10 3 3 2 2 2 2 2 5" xfId="25354" xr:uid="{52A45C3A-7D64-410F-A779-BE7DB09056FA}"/>
    <cellStyle name="Normal 10 3 3 2 2 2 2 3" xfId="4332" xr:uid="{DA820614-7318-4ACC-AB39-67F2D587BCB2}"/>
    <cellStyle name="Normal 10 3 3 2 2 2 2 3 2" xfId="9516" xr:uid="{95E876AE-84A9-4635-82F9-D205B19D9551}"/>
    <cellStyle name="Normal 10 3 3 2 2 2 2 3 2 2" xfId="21323" xr:uid="{69D835EE-9DF1-4765-83EC-306B5741B641}"/>
    <cellStyle name="Normal 10 3 3 2 2 2 2 3 2 2 2" xfId="43642" xr:uid="{6403F6B5-0CD7-48BD-99B2-9712E73D030D}"/>
    <cellStyle name="Normal 10 3 3 2 2 2 2 3 2 3" xfId="31834" xr:uid="{A5649EF4-DA40-42CD-A99A-7B0FEDCC44B8}"/>
    <cellStyle name="Normal 10 3 3 2 2 2 2 3 3" xfId="16139" xr:uid="{CF2F2A21-E03D-4E09-9E8A-BA8ED92B2CE8}"/>
    <cellStyle name="Normal 10 3 3 2 2 2 2 3 3 2" xfId="38458" xr:uid="{0DDDB3DB-10BD-4EF1-9796-8EF84D2662EE}"/>
    <cellStyle name="Normal 10 3 3 2 2 2 2 3 4" xfId="26650" xr:uid="{00B57D22-1CB4-49FF-BE3E-6E7CF91E4F61}"/>
    <cellStyle name="Normal 10 3 3 2 2 2 2 4" xfId="6924" xr:uid="{72FDDBA5-3102-43E0-82EC-353BE999BAFF}"/>
    <cellStyle name="Normal 10 3 3 2 2 2 2 4 2" xfId="18731" xr:uid="{B546FDA6-E2F1-422B-9FB2-DBACC7A2D1C8}"/>
    <cellStyle name="Normal 10 3 3 2 2 2 2 4 2 2" xfId="41050" xr:uid="{78AFB7E2-4899-4901-9662-C36057B3C193}"/>
    <cellStyle name="Normal 10 3 3 2 2 2 2 4 3" xfId="29242" xr:uid="{9C721191-CC62-44B5-AF75-C7BA61B867D0}"/>
    <cellStyle name="Normal 10 3 3 2 2 2 2 5" xfId="12251" xr:uid="{A9DD4664-50BC-4536-87E1-36BFDFC5268D}"/>
    <cellStyle name="Normal 10 3 3 2 2 2 2 5 2" xfId="34570" xr:uid="{915F8259-696F-45ED-9AB6-02817ADA4033}"/>
    <cellStyle name="Normal 10 3 3 2 2 2 2 6" xfId="13547" xr:uid="{266D15D8-8CEF-404B-AF12-421E3D96B4FD}"/>
    <cellStyle name="Normal 10 3 3 2 2 2 2 6 2" xfId="35866" xr:uid="{EABDAA4D-1C7F-41DB-8187-79EF66BE5A16}"/>
    <cellStyle name="Normal 10 3 3 2 2 2 2 7" xfId="24058" xr:uid="{7D64C998-B309-4905-A9D9-9A4DE95FB7C7}"/>
    <cellStyle name="Normal 10 3 3 2 2 2 3" xfId="2388" xr:uid="{0F599DEB-26C9-47C3-9E15-C8D31B2EC6DB}"/>
    <cellStyle name="Normal 10 3 3 2 2 2 3 2" xfId="4980" xr:uid="{E9A316F2-7432-409C-A591-5E5514F69CC4}"/>
    <cellStyle name="Normal 10 3 3 2 2 2 3 2 2" xfId="10164" xr:uid="{9EA94A79-EFE8-46D9-8B46-73F179CDA5A8}"/>
    <cellStyle name="Normal 10 3 3 2 2 2 3 2 2 2" xfId="21971" xr:uid="{BBA94DEA-94D5-4F99-9D6F-83A1F8BD0706}"/>
    <cellStyle name="Normal 10 3 3 2 2 2 3 2 2 2 2" xfId="44290" xr:uid="{62FE783F-26AC-41DF-9B52-2029522ACB66}"/>
    <cellStyle name="Normal 10 3 3 2 2 2 3 2 2 3" xfId="32482" xr:uid="{656FB233-0B1F-4DEA-979F-5EC54608CF94}"/>
    <cellStyle name="Normal 10 3 3 2 2 2 3 2 3" xfId="16787" xr:uid="{F70985B7-3932-4A2A-8601-F403306A16DD}"/>
    <cellStyle name="Normal 10 3 3 2 2 2 3 2 3 2" xfId="39106" xr:uid="{69687248-8261-40C4-AD19-8F66B9D3770A}"/>
    <cellStyle name="Normal 10 3 3 2 2 2 3 2 4" xfId="27298" xr:uid="{4596D896-E123-4CBA-982C-57C5675DB5C1}"/>
    <cellStyle name="Normal 10 3 3 2 2 2 3 3" xfId="7572" xr:uid="{F38285A5-E980-40C7-B642-E43911BC4261}"/>
    <cellStyle name="Normal 10 3 3 2 2 2 3 3 2" xfId="19379" xr:uid="{BC69C67E-28A6-4F7A-AC0A-9758C83B73EA}"/>
    <cellStyle name="Normal 10 3 3 2 2 2 3 3 2 2" xfId="41698" xr:uid="{4E62646F-FFF5-4E85-A492-85F787AD2F7C}"/>
    <cellStyle name="Normal 10 3 3 2 2 2 3 3 3" xfId="29890" xr:uid="{39ADA98D-BFCC-483F-AB7A-5AE66DB9F85C}"/>
    <cellStyle name="Normal 10 3 3 2 2 2 3 4" xfId="14195" xr:uid="{B8C6D3C0-5573-442B-A3B8-461E24C67FF4}"/>
    <cellStyle name="Normal 10 3 3 2 2 2 3 4 2" xfId="36514" xr:uid="{8CE7492D-A35B-43B3-BD24-2A8A03E902D1}"/>
    <cellStyle name="Normal 10 3 3 2 2 2 3 5" xfId="24706" xr:uid="{BA3A17D4-9DBF-4E35-9B98-E8477884C350}"/>
    <cellStyle name="Normal 10 3 3 2 2 2 4" xfId="3684" xr:uid="{76DDB8C3-086A-4E7B-8E12-C95AC8F04053}"/>
    <cellStyle name="Normal 10 3 3 2 2 2 4 2" xfId="8868" xr:uid="{E6265B41-7A91-444B-B1DD-7CB3F158C389}"/>
    <cellStyle name="Normal 10 3 3 2 2 2 4 2 2" xfId="20675" xr:uid="{8DB93CC4-F4CA-4A51-9B22-F2A282D65A30}"/>
    <cellStyle name="Normal 10 3 3 2 2 2 4 2 2 2" xfId="42994" xr:uid="{AFAC925C-319B-4AFE-B541-32B6B4CA1765}"/>
    <cellStyle name="Normal 10 3 3 2 2 2 4 2 3" xfId="31186" xr:uid="{6DF3942E-C363-41A4-8698-207965EC2E43}"/>
    <cellStyle name="Normal 10 3 3 2 2 2 4 3" xfId="15491" xr:uid="{1632C097-A3F9-4EB0-B6B5-84F4D46CF00C}"/>
    <cellStyle name="Normal 10 3 3 2 2 2 4 3 2" xfId="37810" xr:uid="{C76B73E1-9057-44F8-B429-C2F65ADF3D12}"/>
    <cellStyle name="Normal 10 3 3 2 2 2 4 4" xfId="26002" xr:uid="{24DD2FE2-16A4-4DAD-8999-C86DC759FE93}"/>
    <cellStyle name="Normal 10 3 3 2 2 2 5" xfId="6276" xr:uid="{61C82FE5-E8D2-417A-907A-90F6AF3ED5DB}"/>
    <cellStyle name="Normal 10 3 3 2 2 2 5 2" xfId="18083" xr:uid="{C68073FB-FAD6-42B1-9D9D-A009839371C6}"/>
    <cellStyle name="Normal 10 3 3 2 2 2 5 2 2" xfId="40402" xr:uid="{854D7CC7-4D76-48D3-9919-534471069998}"/>
    <cellStyle name="Normal 10 3 3 2 2 2 5 3" xfId="28594" xr:uid="{6D1EAFF3-A16E-4108-8D5B-B7D9F8AB213F}"/>
    <cellStyle name="Normal 10 3 3 2 2 2 6" xfId="11603" xr:uid="{142CE6E2-348D-46AF-BB21-94F006A8DEBD}"/>
    <cellStyle name="Normal 10 3 3 2 2 2 6 2" xfId="33922" xr:uid="{7047547A-12C3-4549-8888-0B37104744F6}"/>
    <cellStyle name="Normal 10 3 3 2 2 2 7" xfId="12899" xr:uid="{C3E903D7-205B-4BE1-81CD-D1CEFE82BB9F}"/>
    <cellStyle name="Normal 10 3 3 2 2 2 7 2" xfId="35218" xr:uid="{DC04592A-DA07-4077-8EDF-A68381315741}"/>
    <cellStyle name="Normal 10 3 3 2 2 2 8" xfId="23410" xr:uid="{97D68055-0267-457B-9ED6-186B1BDDE0BF}"/>
    <cellStyle name="Normal 10 3 3 2 2 3" xfId="1416" xr:uid="{B4118880-2BE1-4E12-A5A2-A44D6C516A4B}"/>
    <cellStyle name="Normal 10 3 3 2 2 3 2" xfId="2712" xr:uid="{49161B62-2AA3-44A5-8848-36B7AB603447}"/>
    <cellStyle name="Normal 10 3 3 2 2 3 2 2" xfId="5304" xr:uid="{4FA2FDB1-2BA2-4433-A7D9-379C24A4B313}"/>
    <cellStyle name="Normal 10 3 3 2 2 3 2 2 2" xfId="10488" xr:uid="{6D5E1554-7674-4CD4-9413-2EFD46CD42D3}"/>
    <cellStyle name="Normal 10 3 3 2 2 3 2 2 2 2" xfId="22295" xr:uid="{03A356C1-3B82-4369-A35F-E14DC6305F9D}"/>
    <cellStyle name="Normal 10 3 3 2 2 3 2 2 2 2 2" xfId="44614" xr:uid="{F0110322-0985-4BEA-A048-48C1DD8BC51D}"/>
    <cellStyle name="Normal 10 3 3 2 2 3 2 2 2 3" xfId="32806" xr:uid="{7A028E8E-2248-44FD-A655-ABE08450CA18}"/>
    <cellStyle name="Normal 10 3 3 2 2 3 2 2 3" xfId="17111" xr:uid="{065A25D5-3FA8-4B50-8CB5-07B073B14095}"/>
    <cellStyle name="Normal 10 3 3 2 2 3 2 2 3 2" xfId="39430" xr:uid="{8C2313D4-F8C3-4446-B7E9-9CA15CE59D48}"/>
    <cellStyle name="Normal 10 3 3 2 2 3 2 2 4" xfId="27622" xr:uid="{976AA19E-AD18-4E95-8F28-3BE6240E96DA}"/>
    <cellStyle name="Normal 10 3 3 2 2 3 2 3" xfId="7896" xr:uid="{1DB68466-0479-4839-85D9-8363A9C53F28}"/>
    <cellStyle name="Normal 10 3 3 2 2 3 2 3 2" xfId="19703" xr:uid="{4FD624B6-B08D-48F0-B40D-5274B895DE1B}"/>
    <cellStyle name="Normal 10 3 3 2 2 3 2 3 2 2" xfId="42022" xr:uid="{DED860DC-FDF8-48D8-85AB-913622FC54C3}"/>
    <cellStyle name="Normal 10 3 3 2 2 3 2 3 3" xfId="30214" xr:uid="{B287BA27-0BFA-45EE-B014-09287B18624E}"/>
    <cellStyle name="Normal 10 3 3 2 2 3 2 4" xfId="14519" xr:uid="{9B294EFD-3907-4484-9C8E-CB8F5F371018}"/>
    <cellStyle name="Normal 10 3 3 2 2 3 2 4 2" xfId="36838" xr:uid="{486B63B3-80AF-474F-84FC-8E707AAD2942}"/>
    <cellStyle name="Normal 10 3 3 2 2 3 2 5" xfId="25030" xr:uid="{89A37A5F-7ED9-4A52-93CE-5060EF925085}"/>
    <cellStyle name="Normal 10 3 3 2 2 3 3" xfId="4008" xr:uid="{D22F21E8-A64B-4DF9-ADD7-C5293B79C28B}"/>
    <cellStyle name="Normal 10 3 3 2 2 3 3 2" xfId="9192" xr:uid="{D66C739A-37BA-4A48-BC93-61DD01F4DF58}"/>
    <cellStyle name="Normal 10 3 3 2 2 3 3 2 2" xfId="20999" xr:uid="{299EEC5D-ABE1-42E1-B322-1FDAA881CACE}"/>
    <cellStyle name="Normal 10 3 3 2 2 3 3 2 2 2" xfId="43318" xr:uid="{F8096494-515E-4ACC-A00A-AA3A518A53C8}"/>
    <cellStyle name="Normal 10 3 3 2 2 3 3 2 3" xfId="31510" xr:uid="{4D64BBC7-DA64-4D2C-9F31-3BAEA5E467B2}"/>
    <cellStyle name="Normal 10 3 3 2 2 3 3 3" xfId="15815" xr:uid="{6DEA4F02-AB0A-4866-BB29-DB17A6E5EA43}"/>
    <cellStyle name="Normal 10 3 3 2 2 3 3 3 2" xfId="38134" xr:uid="{FF3C20CD-DD22-4BE1-8EAE-E71B3142676A}"/>
    <cellStyle name="Normal 10 3 3 2 2 3 3 4" xfId="26326" xr:uid="{7DDDE7C2-EFB3-407A-88DC-D42BE3BFBC0B}"/>
    <cellStyle name="Normal 10 3 3 2 2 3 4" xfId="6600" xr:uid="{D37F407E-4DF6-424B-AC9E-5385DB1DA536}"/>
    <cellStyle name="Normal 10 3 3 2 2 3 4 2" xfId="18407" xr:uid="{2BF421ED-47FC-40FA-8A46-35A0AD35D6D9}"/>
    <cellStyle name="Normal 10 3 3 2 2 3 4 2 2" xfId="40726" xr:uid="{E276CCEF-4617-4D81-ABC5-595132AF2652}"/>
    <cellStyle name="Normal 10 3 3 2 2 3 4 3" xfId="28918" xr:uid="{BB3298EA-BED3-4630-8C00-45EBCD41B88C}"/>
    <cellStyle name="Normal 10 3 3 2 2 3 5" xfId="11927" xr:uid="{17C41456-B534-4377-B283-9FC284C1CC66}"/>
    <cellStyle name="Normal 10 3 3 2 2 3 5 2" xfId="34246" xr:uid="{9CBDDF73-2E3C-45D7-8E5F-60CE7221F8DF}"/>
    <cellStyle name="Normal 10 3 3 2 2 3 6" xfId="13223" xr:uid="{055D7CCA-058E-4B02-BC87-4273B9EF700B}"/>
    <cellStyle name="Normal 10 3 3 2 2 3 6 2" xfId="35542" xr:uid="{89DAB248-5FC2-43A1-8822-6F97F503359F}"/>
    <cellStyle name="Normal 10 3 3 2 2 3 7" xfId="23734" xr:uid="{5930DA38-6FCC-4ADC-B286-4B00E5686953}"/>
    <cellStyle name="Normal 10 3 3 2 2 4" xfId="2064" xr:uid="{E82C85AB-DA3A-4407-921C-7F259417F3DE}"/>
    <cellStyle name="Normal 10 3 3 2 2 4 2" xfId="4656" xr:uid="{42093019-987C-4811-9F1A-9BEDC83626A2}"/>
    <cellStyle name="Normal 10 3 3 2 2 4 2 2" xfId="9840" xr:uid="{F72272EC-F6DB-44DA-9224-22111D790C48}"/>
    <cellStyle name="Normal 10 3 3 2 2 4 2 2 2" xfId="21647" xr:uid="{30C151E1-9C06-4F48-B30F-09B4079A23FF}"/>
    <cellStyle name="Normal 10 3 3 2 2 4 2 2 2 2" xfId="43966" xr:uid="{CACF45AD-FC81-4281-9358-614CA0BD00CF}"/>
    <cellStyle name="Normal 10 3 3 2 2 4 2 2 3" xfId="32158" xr:uid="{E5C2DBFA-523D-48EB-86AB-0F604C207CCB}"/>
    <cellStyle name="Normal 10 3 3 2 2 4 2 3" xfId="16463" xr:uid="{8E7E8713-8B45-48D0-B575-2BE066EA7CB0}"/>
    <cellStyle name="Normal 10 3 3 2 2 4 2 3 2" xfId="38782" xr:uid="{158098E7-6AFE-4794-9CFB-CED926239BA9}"/>
    <cellStyle name="Normal 10 3 3 2 2 4 2 4" xfId="26974" xr:uid="{8B00F314-1B20-451B-924C-69CD6A9619B6}"/>
    <cellStyle name="Normal 10 3 3 2 2 4 3" xfId="7248" xr:uid="{54B6BEDE-317D-4A9C-8A8C-E0972493E100}"/>
    <cellStyle name="Normal 10 3 3 2 2 4 3 2" xfId="19055" xr:uid="{7B441491-4BA8-49AB-85C1-AE0DD9D1D7FE}"/>
    <cellStyle name="Normal 10 3 3 2 2 4 3 2 2" xfId="41374" xr:uid="{C1F9B169-A7B4-4C31-8FF8-F53D39B2CD3E}"/>
    <cellStyle name="Normal 10 3 3 2 2 4 3 3" xfId="29566" xr:uid="{C26CDB80-A231-4DE7-A131-8C4957B69E0C}"/>
    <cellStyle name="Normal 10 3 3 2 2 4 4" xfId="13871" xr:uid="{7095A073-A095-413D-B8C1-5FAFFF08FD4D}"/>
    <cellStyle name="Normal 10 3 3 2 2 4 4 2" xfId="36190" xr:uid="{C3112FF5-8F51-4DDA-A825-E54F05071774}"/>
    <cellStyle name="Normal 10 3 3 2 2 4 5" xfId="24382" xr:uid="{95C7F8AC-DD12-4969-9B63-481A594CF553}"/>
    <cellStyle name="Normal 10 3 3 2 2 5" xfId="3360" xr:uid="{09E4D730-DD22-40E0-85A4-B9CEA870FCA2}"/>
    <cellStyle name="Normal 10 3 3 2 2 5 2" xfId="8544" xr:uid="{C60BDDFC-4887-49C3-B24A-D2F73E11A9CC}"/>
    <cellStyle name="Normal 10 3 3 2 2 5 2 2" xfId="20351" xr:uid="{D9C22526-1A25-4D19-B405-CDF484AA6691}"/>
    <cellStyle name="Normal 10 3 3 2 2 5 2 2 2" xfId="42670" xr:uid="{E002E48B-E2E7-4100-AA82-07D8A778EF6C}"/>
    <cellStyle name="Normal 10 3 3 2 2 5 2 3" xfId="30862" xr:uid="{00CD2F83-57BD-43F3-BBF4-36BC4C97C766}"/>
    <cellStyle name="Normal 10 3 3 2 2 5 3" xfId="15167" xr:uid="{0E9940C3-E2B1-4F67-B935-A1F6E8A454A5}"/>
    <cellStyle name="Normal 10 3 3 2 2 5 3 2" xfId="37486" xr:uid="{AB6BB602-B5FB-4540-9D9B-68B060B9866E}"/>
    <cellStyle name="Normal 10 3 3 2 2 5 4" xfId="25678" xr:uid="{380C483D-E645-4C3C-86AF-907E7168BF98}"/>
    <cellStyle name="Normal 10 3 3 2 2 6" xfId="5952" xr:uid="{C23FFF24-F467-41DE-A1E6-C556658A0D05}"/>
    <cellStyle name="Normal 10 3 3 2 2 6 2" xfId="17759" xr:uid="{61E563C5-7528-42EC-B903-F186E985A3A9}"/>
    <cellStyle name="Normal 10 3 3 2 2 6 2 2" xfId="40078" xr:uid="{69351F44-2CA0-4EB4-A736-A9277F55B0DF}"/>
    <cellStyle name="Normal 10 3 3 2 2 6 3" xfId="28270" xr:uid="{FC853471-1633-4874-A7F7-F41FB11805D3}"/>
    <cellStyle name="Normal 10 3 3 2 2 7" xfId="11271" xr:uid="{36BB256D-470B-423D-A49E-B6A2D7225F7F}"/>
    <cellStyle name="Normal 10 3 3 2 2 7 2" xfId="33590" xr:uid="{80C1A916-7016-45E1-86DA-5C79AD58E2E6}"/>
    <cellStyle name="Normal 10 3 3 2 2 8" xfId="12575" xr:uid="{FE2334D3-40A1-40E3-BFCA-560E270DC16B}"/>
    <cellStyle name="Normal 10 3 3 2 2 8 2" xfId="34894" xr:uid="{223BED67-BB07-4DBD-8DC9-D222E66F06FD}"/>
    <cellStyle name="Normal 10 3 3 2 2 9" xfId="23078" xr:uid="{5188BCFE-5E89-4992-BF3B-61EE20B7AF65}"/>
    <cellStyle name="Normal 10 3 3 2 3" xfId="930" xr:uid="{322CD0A0-D9A0-4AC5-B6DB-2052270AFF02}"/>
    <cellStyle name="Normal 10 3 3 2 3 2" xfId="1578" xr:uid="{1DE22FF4-8BFD-4B00-B22C-EE3B111CE775}"/>
    <cellStyle name="Normal 10 3 3 2 3 2 2" xfId="2874" xr:uid="{0F3046BA-2180-4D4D-BBA9-0D450BC7CCC7}"/>
    <cellStyle name="Normal 10 3 3 2 3 2 2 2" xfId="5466" xr:uid="{91044C5C-3326-48CE-A51D-41A6B9E05BC5}"/>
    <cellStyle name="Normal 10 3 3 2 3 2 2 2 2" xfId="10650" xr:uid="{B9A6AD7A-99BD-4069-B486-B948E12B3459}"/>
    <cellStyle name="Normal 10 3 3 2 3 2 2 2 2 2" xfId="22457" xr:uid="{7C03F084-5229-4777-AE47-F1D7B4D56019}"/>
    <cellStyle name="Normal 10 3 3 2 3 2 2 2 2 2 2" xfId="44776" xr:uid="{193831C8-1A4C-47C8-81AA-EB53A4D9432A}"/>
    <cellStyle name="Normal 10 3 3 2 3 2 2 2 2 3" xfId="32968" xr:uid="{716D9F49-0470-4D38-B8F3-246B5D807884}"/>
    <cellStyle name="Normal 10 3 3 2 3 2 2 2 3" xfId="17273" xr:uid="{9A282F0E-3174-46EA-B742-9172B76A87DB}"/>
    <cellStyle name="Normal 10 3 3 2 3 2 2 2 3 2" xfId="39592" xr:uid="{6B2DECF7-5F31-46F4-A26C-ACBC30A1015B}"/>
    <cellStyle name="Normal 10 3 3 2 3 2 2 2 4" xfId="27784" xr:uid="{0031DDF7-87AA-4A89-83F1-C889F1D810B7}"/>
    <cellStyle name="Normal 10 3 3 2 3 2 2 3" xfId="8058" xr:uid="{2BD3B2C5-BF50-431A-A90C-AFB3C9AA2F9D}"/>
    <cellStyle name="Normal 10 3 3 2 3 2 2 3 2" xfId="19865" xr:uid="{25577904-9A86-4B8D-A142-A1E29E9AFE47}"/>
    <cellStyle name="Normal 10 3 3 2 3 2 2 3 2 2" xfId="42184" xr:uid="{CC6E9971-B07F-4D90-90E8-716EDAACE118}"/>
    <cellStyle name="Normal 10 3 3 2 3 2 2 3 3" xfId="30376" xr:uid="{E7FE6521-FA56-42D4-9567-07ABC27D7D52}"/>
    <cellStyle name="Normal 10 3 3 2 3 2 2 4" xfId="14681" xr:uid="{5FAB502C-9753-4907-BC3B-6B25E13E157E}"/>
    <cellStyle name="Normal 10 3 3 2 3 2 2 4 2" xfId="37000" xr:uid="{FFEA0E41-1A8F-44CC-8C00-35F03BA1208D}"/>
    <cellStyle name="Normal 10 3 3 2 3 2 2 5" xfId="25192" xr:uid="{53D96A23-FCF3-45A6-8FD8-3620AB2D2581}"/>
    <cellStyle name="Normal 10 3 3 2 3 2 3" xfId="4170" xr:uid="{14A5BC35-117E-4418-81BE-E235B67F4890}"/>
    <cellStyle name="Normal 10 3 3 2 3 2 3 2" xfId="9354" xr:uid="{58A18421-0EEB-4767-B5EC-EF530443E458}"/>
    <cellStyle name="Normal 10 3 3 2 3 2 3 2 2" xfId="21161" xr:uid="{860E7139-613B-470C-A657-0E233460AB13}"/>
    <cellStyle name="Normal 10 3 3 2 3 2 3 2 2 2" xfId="43480" xr:uid="{FC48C2AB-81FB-4F21-A5EC-D06359D6546B}"/>
    <cellStyle name="Normal 10 3 3 2 3 2 3 2 3" xfId="31672" xr:uid="{E5D27BB0-B57A-4DD1-BD19-62F2C457A99A}"/>
    <cellStyle name="Normal 10 3 3 2 3 2 3 3" xfId="15977" xr:uid="{06883316-E61C-49C7-A737-9E76D7CB59D6}"/>
    <cellStyle name="Normal 10 3 3 2 3 2 3 3 2" xfId="38296" xr:uid="{866FF9E0-AEE8-42A5-9EE0-081EBF5C2915}"/>
    <cellStyle name="Normal 10 3 3 2 3 2 3 4" xfId="26488" xr:uid="{356EE226-17E4-44E8-8281-9DB6DA7FCE5E}"/>
    <cellStyle name="Normal 10 3 3 2 3 2 4" xfId="6762" xr:uid="{17B4DE85-ADDF-44AF-8394-5F4470FA3249}"/>
    <cellStyle name="Normal 10 3 3 2 3 2 4 2" xfId="18569" xr:uid="{B2BEA4C7-DFAE-4767-8203-26DE0C73E8A4}"/>
    <cellStyle name="Normal 10 3 3 2 3 2 4 2 2" xfId="40888" xr:uid="{D145DE6C-D0EC-48AB-8798-01F5DB3DDB38}"/>
    <cellStyle name="Normal 10 3 3 2 3 2 4 3" xfId="29080" xr:uid="{74BE07E7-3899-4AD0-8A95-5C5898440005}"/>
    <cellStyle name="Normal 10 3 3 2 3 2 5" xfId="12089" xr:uid="{3D7F34CC-96B9-495E-A29E-DF3F8E27EABC}"/>
    <cellStyle name="Normal 10 3 3 2 3 2 5 2" xfId="34408" xr:uid="{1E6F0944-D521-4336-BB6F-BEAAA68E3B3B}"/>
    <cellStyle name="Normal 10 3 3 2 3 2 6" xfId="13385" xr:uid="{D3B60DB3-EE9E-4911-9D0C-413A94666022}"/>
    <cellStyle name="Normal 10 3 3 2 3 2 6 2" xfId="35704" xr:uid="{DB349FAD-BF0D-405D-9FAA-864D1E967611}"/>
    <cellStyle name="Normal 10 3 3 2 3 2 7" xfId="23896" xr:uid="{471E786D-E820-45B2-8DD2-49EB1E912712}"/>
    <cellStyle name="Normal 10 3 3 2 3 3" xfId="2226" xr:uid="{80124422-9A1B-4E46-BA55-5BCE1168F6F9}"/>
    <cellStyle name="Normal 10 3 3 2 3 3 2" xfId="4818" xr:uid="{1D485627-24F6-4794-AAB6-C04F0F81577C}"/>
    <cellStyle name="Normal 10 3 3 2 3 3 2 2" xfId="10002" xr:uid="{017EEDAD-7BBE-419B-88B4-887DC3AE2E99}"/>
    <cellStyle name="Normal 10 3 3 2 3 3 2 2 2" xfId="21809" xr:uid="{DCB0BE0C-987C-40E1-A487-557CD6583B51}"/>
    <cellStyle name="Normal 10 3 3 2 3 3 2 2 2 2" xfId="44128" xr:uid="{D272B1BE-83B0-4F38-8ADD-2437232301E8}"/>
    <cellStyle name="Normal 10 3 3 2 3 3 2 2 3" xfId="32320" xr:uid="{411BB03A-D57E-4540-8158-516E7FD219F0}"/>
    <cellStyle name="Normal 10 3 3 2 3 3 2 3" xfId="16625" xr:uid="{1390DADF-AE9D-4DCC-9D16-4CB76A1D50B6}"/>
    <cellStyle name="Normal 10 3 3 2 3 3 2 3 2" xfId="38944" xr:uid="{6147F419-0F2D-4FAE-8744-2E62C1992BBA}"/>
    <cellStyle name="Normal 10 3 3 2 3 3 2 4" xfId="27136" xr:uid="{B944D3EA-C8FD-44C9-8353-633FB17EF029}"/>
    <cellStyle name="Normal 10 3 3 2 3 3 3" xfId="7410" xr:uid="{3F9210FD-1F96-4F45-8EA3-9DEF88890E9F}"/>
    <cellStyle name="Normal 10 3 3 2 3 3 3 2" xfId="19217" xr:uid="{BF6181C3-C9BF-4A42-BCDA-794037D51884}"/>
    <cellStyle name="Normal 10 3 3 2 3 3 3 2 2" xfId="41536" xr:uid="{076F5E2F-C9F7-41E6-B440-3F71E8D6C317}"/>
    <cellStyle name="Normal 10 3 3 2 3 3 3 3" xfId="29728" xr:uid="{7C53171E-C415-41AB-9C4B-4162877A380E}"/>
    <cellStyle name="Normal 10 3 3 2 3 3 4" xfId="14033" xr:uid="{3F8BD570-0EE2-41B3-90FC-0A7A2254A6E8}"/>
    <cellStyle name="Normal 10 3 3 2 3 3 4 2" xfId="36352" xr:uid="{8CC4A4E4-FD7C-4C24-9F44-781A861DE259}"/>
    <cellStyle name="Normal 10 3 3 2 3 3 5" xfId="24544" xr:uid="{C4D40254-0E41-4B7F-AF3D-A06AD1F52E33}"/>
    <cellStyle name="Normal 10 3 3 2 3 4" xfId="3522" xr:uid="{CC23CC23-88A6-4108-ADFF-C4A2EAD2FC38}"/>
    <cellStyle name="Normal 10 3 3 2 3 4 2" xfId="8706" xr:uid="{9D344317-D910-473A-9A2B-3C8173CA6F72}"/>
    <cellStyle name="Normal 10 3 3 2 3 4 2 2" xfId="20513" xr:uid="{6755CE44-21C7-4BE3-A7C8-237711E56900}"/>
    <cellStyle name="Normal 10 3 3 2 3 4 2 2 2" xfId="42832" xr:uid="{70AEA090-10AA-4F9D-8BD7-B8D6EFC5A3C8}"/>
    <cellStyle name="Normal 10 3 3 2 3 4 2 3" xfId="31024" xr:uid="{AB8ACB9B-5543-4FD2-BE4F-D48454C08C22}"/>
    <cellStyle name="Normal 10 3 3 2 3 4 3" xfId="15329" xr:uid="{E304DADF-BF46-4D23-8F85-52B0A6E23B4C}"/>
    <cellStyle name="Normal 10 3 3 2 3 4 3 2" xfId="37648" xr:uid="{37C1BA74-239B-46CE-8A2C-9C9330391234}"/>
    <cellStyle name="Normal 10 3 3 2 3 4 4" xfId="25840" xr:uid="{E9BBCFCA-0664-4036-BBA9-5B2CD6753C5E}"/>
    <cellStyle name="Normal 10 3 3 2 3 5" xfId="6114" xr:uid="{673361DE-A3E0-4F28-AFDF-DC9DB222784D}"/>
    <cellStyle name="Normal 10 3 3 2 3 5 2" xfId="17921" xr:uid="{A294AE2A-2EF5-4BDB-B6CF-5B0038E06442}"/>
    <cellStyle name="Normal 10 3 3 2 3 5 2 2" xfId="40240" xr:uid="{127DAA92-0299-4719-A261-5AF0A84458CA}"/>
    <cellStyle name="Normal 10 3 3 2 3 5 3" xfId="28432" xr:uid="{8393B20E-BA84-49D2-8698-B0B82515C515}"/>
    <cellStyle name="Normal 10 3 3 2 3 6" xfId="11441" xr:uid="{E47A0593-FE55-4575-A2F4-533815EC77F5}"/>
    <cellStyle name="Normal 10 3 3 2 3 6 2" xfId="33760" xr:uid="{7FB2CFD3-E949-449D-842C-DF8C6968D25F}"/>
    <cellStyle name="Normal 10 3 3 2 3 7" xfId="12737" xr:uid="{A309B587-2EDA-4A25-99F9-2B53156766AE}"/>
    <cellStyle name="Normal 10 3 3 2 3 7 2" xfId="35056" xr:uid="{4F7D6E37-3455-45AE-ADE6-07FB4D3AF4B9}"/>
    <cellStyle name="Normal 10 3 3 2 3 8" xfId="23248" xr:uid="{5128FF9D-83D1-4217-9AFC-DE9901DF88AE}"/>
    <cellStyle name="Normal 10 3 3 2 4" xfId="1254" xr:uid="{386A3CCF-0992-4E1A-8C6B-ED21A504836F}"/>
    <cellStyle name="Normal 10 3 3 2 4 2" xfId="2550" xr:uid="{DEA85B8C-7DF8-4FB6-AF30-75E4F4FA10D5}"/>
    <cellStyle name="Normal 10 3 3 2 4 2 2" xfId="5142" xr:uid="{4363FFAE-3B07-44A2-8277-E176EDD63077}"/>
    <cellStyle name="Normal 10 3 3 2 4 2 2 2" xfId="10326" xr:uid="{C0257517-E0F9-4A29-9692-C7BC4574480F}"/>
    <cellStyle name="Normal 10 3 3 2 4 2 2 2 2" xfId="22133" xr:uid="{AF1A2E25-E436-48C2-B0FE-5FB319770062}"/>
    <cellStyle name="Normal 10 3 3 2 4 2 2 2 2 2" xfId="44452" xr:uid="{2458FDB7-385A-4317-85A9-911A92086723}"/>
    <cellStyle name="Normal 10 3 3 2 4 2 2 2 3" xfId="32644" xr:uid="{DDA90D8D-D168-44A9-B96C-10BD82FFED6D}"/>
    <cellStyle name="Normal 10 3 3 2 4 2 2 3" xfId="16949" xr:uid="{18FF3BF4-F04A-458E-AD35-D46D548A93B0}"/>
    <cellStyle name="Normal 10 3 3 2 4 2 2 3 2" xfId="39268" xr:uid="{3B6BB8CF-CDC1-4559-80F6-28454DB4B07B}"/>
    <cellStyle name="Normal 10 3 3 2 4 2 2 4" xfId="27460" xr:uid="{8F072061-6288-478F-B1DC-4D32798B3769}"/>
    <cellStyle name="Normal 10 3 3 2 4 2 3" xfId="7734" xr:uid="{3D1B960E-7B37-46F9-AB4F-1DB275E13A2C}"/>
    <cellStyle name="Normal 10 3 3 2 4 2 3 2" xfId="19541" xr:uid="{9FCF344F-5A9F-472D-AB91-F3AB9CFFCA74}"/>
    <cellStyle name="Normal 10 3 3 2 4 2 3 2 2" xfId="41860" xr:uid="{4DDF110A-B93A-4D67-89FA-1C22EE80034F}"/>
    <cellStyle name="Normal 10 3 3 2 4 2 3 3" xfId="30052" xr:uid="{8EA8863D-BE8C-4886-9893-9AD2F3708321}"/>
    <cellStyle name="Normal 10 3 3 2 4 2 4" xfId="14357" xr:uid="{16034AFE-D322-4223-B2DA-444016CF6D6C}"/>
    <cellStyle name="Normal 10 3 3 2 4 2 4 2" xfId="36676" xr:uid="{C1C8F323-2619-471E-A449-2BC8A5E706B1}"/>
    <cellStyle name="Normal 10 3 3 2 4 2 5" xfId="24868" xr:uid="{01E39EBA-1633-44ED-8D4A-57580EE65BC3}"/>
    <cellStyle name="Normal 10 3 3 2 4 3" xfId="3846" xr:uid="{6D6EF840-080F-4709-8F3D-7C5871A61F2A}"/>
    <cellStyle name="Normal 10 3 3 2 4 3 2" xfId="9030" xr:uid="{15A8B7A0-5324-4F5D-85C1-277BFD640196}"/>
    <cellStyle name="Normal 10 3 3 2 4 3 2 2" xfId="20837" xr:uid="{1B1C5514-1D1D-4777-A38A-AB61D865F3C0}"/>
    <cellStyle name="Normal 10 3 3 2 4 3 2 2 2" xfId="43156" xr:uid="{B4D7D252-95CC-42B3-BE69-F93F8F0740A5}"/>
    <cellStyle name="Normal 10 3 3 2 4 3 2 3" xfId="31348" xr:uid="{708933B0-8EB9-4F5A-83A0-D688F1206A6E}"/>
    <cellStyle name="Normal 10 3 3 2 4 3 3" xfId="15653" xr:uid="{EBA24BAE-907B-4FE4-992F-1E0597FE17C5}"/>
    <cellStyle name="Normal 10 3 3 2 4 3 3 2" xfId="37972" xr:uid="{4EEF104B-57D5-4ACF-B30B-4FB297EF976D}"/>
    <cellStyle name="Normal 10 3 3 2 4 3 4" xfId="26164" xr:uid="{F2290BD8-7D38-4BBE-80D0-89E28612D1D7}"/>
    <cellStyle name="Normal 10 3 3 2 4 4" xfId="6438" xr:uid="{455EEBBC-65EF-4661-8950-1FC020865BFC}"/>
    <cellStyle name="Normal 10 3 3 2 4 4 2" xfId="18245" xr:uid="{6A349247-CE45-4197-879E-7096D342703E}"/>
    <cellStyle name="Normal 10 3 3 2 4 4 2 2" xfId="40564" xr:uid="{AED8F8DC-EAD8-41FE-AEE9-D62F86724942}"/>
    <cellStyle name="Normal 10 3 3 2 4 4 3" xfId="28756" xr:uid="{7DEF4220-2FAF-44D2-8F5D-A82EB9C342CC}"/>
    <cellStyle name="Normal 10 3 3 2 4 5" xfId="11765" xr:uid="{90541216-6D95-4B4F-BE16-49FEE13C9B0D}"/>
    <cellStyle name="Normal 10 3 3 2 4 5 2" xfId="34084" xr:uid="{7F124806-3569-4AEA-AC49-2D09BBF5068E}"/>
    <cellStyle name="Normal 10 3 3 2 4 6" xfId="13061" xr:uid="{32570FEB-D7F0-4527-A74F-5556F1D96110}"/>
    <cellStyle name="Normal 10 3 3 2 4 6 2" xfId="35380" xr:uid="{C231E5CA-8912-4F03-8756-85E6503FFEF2}"/>
    <cellStyle name="Normal 10 3 3 2 4 7" xfId="23572" xr:uid="{732FFCB0-DAE0-4D65-9002-41C4FAB72D57}"/>
    <cellStyle name="Normal 10 3 3 2 5" xfId="1902" xr:uid="{9EDD7DAF-6BD3-43DB-B16C-5B197ED78C6F}"/>
    <cellStyle name="Normal 10 3 3 2 5 2" xfId="4494" xr:uid="{356990D5-C0D2-49A4-8B96-7E5231BAC684}"/>
    <cellStyle name="Normal 10 3 3 2 5 2 2" xfId="9678" xr:uid="{0EB2A788-9E91-4D85-8921-0E25A775478B}"/>
    <cellStyle name="Normal 10 3 3 2 5 2 2 2" xfId="21485" xr:uid="{02856B37-F6D6-45FF-BFA3-C63F524C3593}"/>
    <cellStyle name="Normal 10 3 3 2 5 2 2 2 2" xfId="43804" xr:uid="{9EC178A1-2C36-4751-A410-E1E9E1324865}"/>
    <cellStyle name="Normal 10 3 3 2 5 2 2 3" xfId="31996" xr:uid="{F61FCCBF-13A0-495E-85A7-FCB2B3EBBCCD}"/>
    <cellStyle name="Normal 10 3 3 2 5 2 3" xfId="16301" xr:uid="{ED1B5957-009E-4201-AC15-8D398BF622C1}"/>
    <cellStyle name="Normal 10 3 3 2 5 2 3 2" xfId="38620" xr:uid="{DA5A4389-A130-4D00-AE67-1D4EA4837424}"/>
    <cellStyle name="Normal 10 3 3 2 5 2 4" xfId="26812" xr:uid="{651D4FFE-750B-425B-A68F-FA0B1D344238}"/>
    <cellStyle name="Normal 10 3 3 2 5 3" xfId="7086" xr:uid="{4948EAEA-4064-4161-877F-1121F418E6EA}"/>
    <cellStyle name="Normal 10 3 3 2 5 3 2" xfId="18893" xr:uid="{F16EF7EF-BDFF-46EB-B111-254E9F46B836}"/>
    <cellStyle name="Normal 10 3 3 2 5 3 2 2" xfId="41212" xr:uid="{855F65B1-3629-4D63-8452-708582864F4E}"/>
    <cellStyle name="Normal 10 3 3 2 5 3 3" xfId="29404" xr:uid="{EA2A968D-9017-4B71-B754-CD2D0D138C7E}"/>
    <cellStyle name="Normal 10 3 3 2 5 4" xfId="13709" xr:uid="{E27796E4-8035-47F0-90F0-05C0259B1AF8}"/>
    <cellStyle name="Normal 10 3 3 2 5 4 2" xfId="36028" xr:uid="{219480D2-C9F4-42A1-9381-26D9C0BEBFA8}"/>
    <cellStyle name="Normal 10 3 3 2 5 5" xfId="24220" xr:uid="{344586B6-E074-4FCA-9464-7AE3EA6731A4}"/>
    <cellStyle name="Normal 10 3 3 2 6" xfId="3198" xr:uid="{9A24CE25-258B-4C72-BA9D-1DF870AE23A6}"/>
    <cellStyle name="Normal 10 3 3 2 6 2" xfId="8382" xr:uid="{2E99F51C-6210-449F-B44E-CB941C7663A1}"/>
    <cellStyle name="Normal 10 3 3 2 6 2 2" xfId="20189" xr:uid="{5E7D4B87-BA27-4B00-806A-75BEEF102B82}"/>
    <cellStyle name="Normal 10 3 3 2 6 2 2 2" xfId="42508" xr:uid="{B8956BD4-B818-4302-BA47-03BB3BB528FB}"/>
    <cellStyle name="Normal 10 3 3 2 6 2 3" xfId="30700" xr:uid="{52A8E951-1544-49EC-9F07-547CCD20E24B}"/>
    <cellStyle name="Normal 10 3 3 2 6 3" xfId="15005" xr:uid="{AD5388C0-4E60-42EA-983E-4B4BC441D565}"/>
    <cellStyle name="Normal 10 3 3 2 6 3 2" xfId="37324" xr:uid="{3898E9CE-1AF4-4C61-BB32-1EB78832AEEE}"/>
    <cellStyle name="Normal 10 3 3 2 6 4" xfId="25516" xr:uid="{30C0D333-4C38-4352-B1CE-F23FD2D0899C}"/>
    <cellStyle name="Normal 10 3 3 2 7" xfId="5790" xr:uid="{E6281263-92C0-4D2A-99CD-0940212032D9}"/>
    <cellStyle name="Normal 10 3 3 2 7 2" xfId="17597" xr:uid="{08C222CF-4262-42DB-A028-99AD25A62DE8}"/>
    <cellStyle name="Normal 10 3 3 2 7 2 2" xfId="39916" xr:uid="{D22BE2C9-F00F-4C17-969B-4B15A639B496}"/>
    <cellStyle name="Normal 10 3 3 2 7 3" xfId="28108" xr:uid="{6083B49D-E36E-414C-BE09-90C2595BC934}"/>
    <cellStyle name="Normal 10 3 3 2 8" xfId="11037" xr:uid="{C3F2C6F6-1A18-4E92-B573-7D685579F2D7}"/>
    <cellStyle name="Normal 10 3 3 2 8 2" xfId="33356" xr:uid="{00C13265-1B26-48C4-8663-CEAB5DE189F5}"/>
    <cellStyle name="Normal 10 3 3 2 9" xfId="12413" xr:uid="{EC0B3330-04D5-4C4F-A18D-D103A66054EC}"/>
    <cellStyle name="Normal 10 3 3 2 9 2" xfId="34732" xr:uid="{926E877B-C5C1-4671-A996-C850AB29E07D}"/>
    <cellStyle name="Normal 10 3 3 3" xfId="643" xr:uid="{9905112D-02A1-48E9-BB62-DB379BF2EA1C}"/>
    <cellStyle name="Normal 10 3 3 3 2" xfId="1011" xr:uid="{E73501F3-3933-44D2-A44E-230DE1B195D6}"/>
    <cellStyle name="Normal 10 3 3 3 2 2" xfId="1659" xr:uid="{D4522469-1938-4614-B1D4-FCC65AE8306B}"/>
    <cellStyle name="Normal 10 3 3 3 2 2 2" xfId="2955" xr:uid="{7CACFB6E-2C44-4EC7-B27B-DDF078CE40E3}"/>
    <cellStyle name="Normal 10 3 3 3 2 2 2 2" xfId="5547" xr:uid="{D08C0345-5B7C-452E-BA02-C4C615665355}"/>
    <cellStyle name="Normal 10 3 3 3 2 2 2 2 2" xfId="10731" xr:uid="{18AB1E7D-1F62-441F-9152-A31C7D1B6F14}"/>
    <cellStyle name="Normal 10 3 3 3 2 2 2 2 2 2" xfId="22538" xr:uid="{D06D6A09-4A42-4798-9A4D-5FBE8302C649}"/>
    <cellStyle name="Normal 10 3 3 3 2 2 2 2 2 2 2" xfId="44857" xr:uid="{BE2DA954-DDCF-499E-93F3-35C4FEAF3A2A}"/>
    <cellStyle name="Normal 10 3 3 3 2 2 2 2 2 3" xfId="33049" xr:uid="{7FC735D2-B898-4A42-842A-374568E3C526}"/>
    <cellStyle name="Normal 10 3 3 3 2 2 2 2 3" xfId="17354" xr:uid="{817CF36C-C783-4D38-AF4E-3595673E5882}"/>
    <cellStyle name="Normal 10 3 3 3 2 2 2 2 3 2" xfId="39673" xr:uid="{74A404BE-3A69-45D6-84C3-FAE1762FC707}"/>
    <cellStyle name="Normal 10 3 3 3 2 2 2 2 4" xfId="27865" xr:uid="{CC4852AB-1872-4CFD-9CA1-3E5D4720142E}"/>
    <cellStyle name="Normal 10 3 3 3 2 2 2 3" xfId="8139" xr:uid="{16FA34B2-F7DA-4904-A5A8-9D26F73B722E}"/>
    <cellStyle name="Normal 10 3 3 3 2 2 2 3 2" xfId="19946" xr:uid="{2A22FDB7-90E7-4B72-ACDC-2C3F73243AAA}"/>
    <cellStyle name="Normal 10 3 3 3 2 2 2 3 2 2" xfId="42265" xr:uid="{5AA6394A-5ABF-4512-8C07-703DB013D7B7}"/>
    <cellStyle name="Normal 10 3 3 3 2 2 2 3 3" xfId="30457" xr:uid="{8DD92CAC-1D21-41C9-B75F-17BB2BF71E17}"/>
    <cellStyle name="Normal 10 3 3 3 2 2 2 4" xfId="14762" xr:uid="{44885ECA-4E93-4AF2-BFD9-551F7997ED98}"/>
    <cellStyle name="Normal 10 3 3 3 2 2 2 4 2" xfId="37081" xr:uid="{DE34D8BD-C370-4BE2-AA7C-A1D27C1C447A}"/>
    <cellStyle name="Normal 10 3 3 3 2 2 2 5" xfId="25273" xr:uid="{AC20614D-BBB8-40CB-9206-44C65B382302}"/>
    <cellStyle name="Normal 10 3 3 3 2 2 3" xfId="4251" xr:uid="{2A3CF71C-41D2-4082-8B61-7DAF4B4DF9CC}"/>
    <cellStyle name="Normal 10 3 3 3 2 2 3 2" xfId="9435" xr:uid="{4059CA3B-CEBB-49C5-9659-06223E060456}"/>
    <cellStyle name="Normal 10 3 3 3 2 2 3 2 2" xfId="21242" xr:uid="{C7243760-1B04-4446-9A5C-A9093ADA6749}"/>
    <cellStyle name="Normal 10 3 3 3 2 2 3 2 2 2" xfId="43561" xr:uid="{213AA1A6-2CDD-4A60-B9FD-3D7946451741}"/>
    <cellStyle name="Normal 10 3 3 3 2 2 3 2 3" xfId="31753" xr:uid="{20C436F4-86DA-40FD-A805-E88E3DFFDECE}"/>
    <cellStyle name="Normal 10 3 3 3 2 2 3 3" xfId="16058" xr:uid="{70B0B612-D586-4E7B-98A1-9954231FBF72}"/>
    <cellStyle name="Normal 10 3 3 3 2 2 3 3 2" xfId="38377" xr:uid="{13B5ECA7-A449-4C52-8865-FE571510625F}"/>
    <cellStyle name="Normal 10 3 3 3 2 2 3 4" xfId="26569" xr:uid="{307ACF8A-C8B9-4A8D-B656-0D76ECFDBDEC}"/>
    <cellStyle name="Normal 10 3 3 3 2 2 4" xfId="6843" xr:uid="{DAF9D181-104D-4C07-8F2F-7226B9DBC4FF}"/>
    <cellStyle name="Normal 10 3 3 3 2 2 4 2" xfId="18650" xr:uid="{E33F747E-F5C0-4430-9FBB-5A7F4FC3AA50}"/>
    <cellStyle name="Normal 10 3 3 3 2 2 4 2 2" xfId="40969" xr:uid="{E4C675D4-DD1F-42BF-9927-4F526FB554C6}"/>
    <cellStyle name="Normal 10 3 3 3 2 2 4 3" xfId="29161" xr:uid="{9967A038-EC02-4A49-B69E-709F0D7E9BAB}"/>
    <cellStyle name="Normal 10 3 3 3 2 2 5" xfId="12170" xr:uid="{A4C7ECA3-8ED2-4F19-A895-D47AC04210BA}"/>
    <cellStyle name="Normal 10 3 3 3 2 2 5 2" xfId="34489" xr:uid="{68258226-38A3-43D9-A2FA-1C92019496AA}"/>
    <cellStyle name="Normal 10 3 3 3 2 2 6" xfId="13466" xr:uid="{3133B0D3-8A7C-4988-BE2A-4D69EDA81912}"/>
    <cellStyle name="Normal 10 3 3 3 2 2 6 2" xfId="35785" xr:uid="{4EA1120A-431A-4AC0-9BEC-CCE6F465C377}"/>
    <cellStyle name="Normal 10 3 3 3 2 2 7" xfId="23977" xr:uid="{BAB7089E-B8DE-4140-B9D8-3BE34F6A6BE5}"/>
    <cellStyle name="Normal 10 3 3 3 2 3" xfId="2307" xr:uid="{833B588C-E342-422D-8A2E-08E3D63F5F9C}"/>
    <cellStyle name="Normal 10 3 3 3 2 3 2" xfId="4899" xr:uid="{27BBB28C-9FB5-443D-8D6A-5AA44F40B3C4}"/>
    <cellStyle name="Normal 10 3 3 3 2 3 2 2" xfId="10083" xr:uid="{57CC4C25-01B6-4365-A27D-3DA82BD2E5E9}"/>
    <cellStyle name="Normal 10 3 3 3 2 3 2 2 2" xfId="21890" xr:uid="{689C82FF-DB79-431C-8386-D243E334E57D}"/>
    <cellStyle name="Normal 10 3 3 3 2 3 2 2 2 2" xfId="44209" xr:uid="{DB263ADC-A475-4BD9-9F1A-706DB8A7C3ED}"/>
    <cellStyle name="Normal 10 3 3 3 2 3 2 2 3" xfId="32401" xr:uid="{78028EDD-01F1-4408-9AF7-BD9CE0E1B6DA}"/>
    <cellStyle name="Normal 10 3 3 3 2 3 2 3" xfId="16706" xr:uid="{38D22324-A358-49CA-8057-96518431B9CB}"/>
    <cellStyle name="Normal 10 3 3 3 2 3 2 3 2" xfId="39025" xr:uid="{8314AB36-83FE-4ED1-9544-52C0FDFF8405}"/>
    <cellStyle name="Normal 10 3 3 3 2 3 2 4" xfId="27217" xr:uid="{CB4FEC18-4498-4491-A500-1E5D20F34BA3}"/>
    <cellStyle name="Normal 10 3 3 3 2 3 3" xfId="7491" xr:uid="{B1DD609D-753D-4852-9C03-15C1E6C4EB48}"/>
    <cellStyle name="Normal 10 3 3 3 2 3 3 2" xfId="19298" xr:uid="{0DF08622-8997-4FF6-8AA2-34D7B7E6DA67}"/>
    <cellStyle name="Normal 10 3 3 3 2 3 3 2 2" xfId="41617" xr:uid="{EB5BE90D-4269-4D9A-93B3-DFE58D7631FE}"/>
    <cellStyle name="Normal 10 3 3 3 2 3 3 3" xfId="29809" xr:uid="{50E8BF05-22C5-49D3-9C75-3E14DE1922F0}"/>
    <cellStyle name="Normal 10 3 3 3 2 3 4" xfId="14114" xr:uid="{CED54EA9-793E-4C5B-AAC9-006BBC1E0795}"/>
    <cellStyle name="Normal 10 3 3 3 2 3 4 2" xfId="36433" xr:uid="{F8D1A62B-8CCB-4AE0-B1D9-BA3BBB688227}"/>
    <cellStyle name="Normal 10 3 3 3 2 3 5" xfId="24625" xr:uid="{4D51BCAC-9595-4C39-BE8B-F65A7B45E7F5}"/>
    <cellStyle name="Normal 10 3 3 3 2 4" xfId="3603" xr:uid="{D88A62AC-8B26-4DE5-BEFF-D970C88124BB}"/>
    <cellStyle name="Normal 10 3 3 3 2 4 2" xfId="8787" xr:uid="{302F3E7C-4451-441A-855E-999A7561C5F2}"/>
    <cellStyle name="Normal 10 3 3 3 2 4 2 2" xfId="20594" xr:uid="{D67061DE-775E-409F-837E-23E248B820D6}"/>
    <cellStyle name="Normal 10 3 3 3 2 4 2 2 2" xfId="42913" xr:uid="{D003460B-4004-4483-9873-C1AAA8C78CD6}"/>
    <cellStyle name="Normal 10 3 3 3 2 4 2 3" xfId="31105" xr:uid="{9DD4B0B9-2D10-4943-900F-B13CE84F95E8}"/>
    <cellStyle name="Normal 10 3 3 3 2 4 3" xfId="15410" xr:uid="{7B4C8C7C-7A60-42F2-80AC-3FDDAE4BC5C1}"/>
    <cellStyle name="Normal 10 3 3 3 2 4 3 2" xfId="37729" xr:uid="{247F80AD-1842-4FB4-A875-6D3F0218F4A3}"/>
    <cellStyle name="Normal 10 3 3 3 2 4 4" xfId="25921" xr:uid="{9ACEB659-E47F-466D-8D3C-6E7D3E7E5645}"/>
    <cellStyle name="Normal 10 3 3 3 2 5" xfId="6195" xr:uid="{DE804A13-62FC-4759-A55A-B2A1D93D7CC5}"/>
    <cellStyle name="Normal 10 3 3 3 2 5 2" xfId="18002" xr:uid="{9BE0C9A0-FA9F-4897-B6D5-9B52B969A6E1}"/>
    <cellStyle name="Normal 10 3 3 3 2 5 2 2" xfId="40321" xr:uid="{45B61D4C-1596-4ED3-AEB1-C6ED34BD9F85}"/>
    <cellStyle name="Normal 10 3 3 3 2 5 3" xfId="28513" xr:uid="{801A9B89-9833-474D-BB95-D5D1FC32BBD0}"/>
    <cellStyle name="Normal 10 3 3 3 2 6" xfId="11522" xr:uid="{0B07CFE0-1C4C-4259-960D-7D97BA6E1921}"/>
    <cellStyle name="Normal 10 3 3 3 2 6 2" xfId="33841" xr:uid="{ADDCA14C-9F43-4A5B-8A7F-B5DBD7617BCD}"/>
    <cellStyle name="Normal 10 3 3 3 2 7" xfId="12818" xr:uid="{70D2874D-2F89-490A-91D1-0FF01D830220}"/>
    <cellStyle name="Normal 10 3 3 3 2 7 2" xfId="35137" xr:uid="{3E3E10E4-0D08-4E27-92CD-53935AE36026}"/>
    <cellStyle name="Normal 10 3 3 3 2 8" xfId="23329" xr:uid="{C861C424-DF56-44CD-B8F4-3965FD85E59C}"/>
    <cellStyle name="Normal 10 3 3 3 3" xfId="1335" xr:uid="{408B670F-B188-40D8-89EA-FD29C058E765}"/>
    <cellStyle name="Normal 10 3 3 3 3 2" xfId="2631" xr:uid="{E36D7956-C8DC-420A-8531-BE80A7AA9691}"/>
    <cellStyle name="Normal 10 3 3 3 3 2 2" xfId="5223" xr:uid="{929FE7B7-073C-44E3-8A3D-78ADCBD699E5}"/>
    <cellStyle name="Normal 10 3 3 3 3 2 2 2" xfId="10407" xr:uid="{0D98D02C-FD79-4E10-868B-3DFFF09EF273}"/>
    <cellStyle name="Normal 10 3 3 3 3 2 2 2 2" xfId="22214" xr:uid="{BCC1D8B7-E972-4151-9CD7-9CA15953A2D5}"/>
    <cellStyle name="Normal 10 3 3 3 3 2 2 2 2 2" xfId="44533" xr:uid="{924CE076-CFAF-4EF9-AF15-B9179F59EBBE}"/>
    <cellStyle name="Normal 10 3 3 3 3 2 2 2 3" xfId="32725" xr:uid="{A72E6AAF-CE56-4338-9C6B-D2D3B33046C0}"/>
    <cellStyle name="Normal 10 3 3 3 3 2 2 3" xfId="17030" xr:uid="{2CBBC0C1-3061-4192-85AF-D2421F4798DC}"/>
    <cellStyle name="Normal 10 3 3 3 3 2 2 3 2" xfId="39349" xr:uid="{5302B80D-E3F2-443C-BE12-EF79DA8C3CB1}"/>
    <cellStyle name="Normal 10 3 3 3 3 2 2 4" xfId="27541" xr:uid="{4DCD9259-A636-4C0B-8B5F-9D55C21C8ADC}"/>
    <cellStyle name="Normal 10 3 3 3 3 2 3" xfId="7815" xr:uid="{CB447DD5-56D0-4658-A083-C04AB65A605E}"/>
    <cellStyle name="Normal 10 3 3 3 3 2 3 2" xfId="19622" xr:uid="{27EDF2EB-1C70-43F1-BB34-8E8FDC3BA187}"/>
    <cellStyle name="Normal 10 3 3 3 3 2 3 2 2" xfId="41941" xr:uid="{35D22177-82AB-4EAB-A6CF-B2554AED81BF}"/>
    <cellStyle name="Normal 10 3 3 3 3 2 3 3" xfId="30133" xr:uid="{117088E8-912B-4BC3-90FA-EE11B9C844A6}"/>
    <cellStyle name="Normal 10 3 3 3 3 2 4" xfId="14438" xr:uid="{18E403F4-A04C-4AE6-84F8-C27FF65473CD}"/>
    <cellStyle name="Normal 10 3 3 3 3 2 4 2" xfId="36757" xr:uid="{4764B3DB-5C02-4289-966D-DDCBF2607546}"/>
    <cellStyle name="Normal 10 3 3 3 3 2 5" xfId="24949" xr:uid="{FD01FD76-E5FB-4947-81D1-A539B306D9E6}"/>
    <cellStyle name="Normal 10 3 3 3 3 3" xfId="3927" xr:uid="{E808BFDF-304E-47FB-A486-B5B7BB000F7C}"/>
    <cellStyle name="Normal 10 3 3 3 3 3 2" xfId="9111" xr:uid="{BCDDAA6A-8EED-4F7F-8F70-DE446DA7AE33}"/>
    <cellStyle name="Normal 10 3 3 3 3 3 2 2" xfId="20918" xr:uid="{D32CA8BA-9842-48B9-9541-593BAFDD4F8B}"/>
    <cellStyle name="Normal 10 3 3 3 3 3 2 2 2" xfId="43237" xr:uid="{D431800A-5557-43E7-98F0-E09D1B7E4DEC}"/>
    <cellStyle name="Normal 10 3 3 3 3 3 2 3" xfId="31429" xr:uid="{02B8B6B7-9D67-43E8-A8FC-9F6FF72CAC67}"/>
    <cellStyle name="Normal 10 3 3 3 3 3 3" xfId="15734" xr:uid="{4BB7D377-83C8-4884-B41E-CD7FA802DD89}"/>
    <cellStyle name="Normal 10 3 3 3 3 3 3 2" xfId="38053" xr:uid="{466E3267-213B-4D01-AD27-D51331A7632F}"/>
    <cellStyle name="Normal 10 3 3 3 3 3 4" xfId="26245" xr:uid="{9112DB79-A56C-482D-AA9A-7A577E725616}"/>
    <cellStyle name="Normal 10 3 3 3 3 4" xfId="6519" xr:uid="{B489DC28-4BFB-4255-B9AF-AA4E3054EC0C}"/>
    <cellStyle name="Normal 10 3 3 3 3 4 2" xfId="18326" xr:uid="{C0CF4B0D-7E5B-4AC7-83C3-8D21F794862D}"/>
    <cellStyle name="Normal 10 3 3 3 3 4 2 2" xfId="40645" xr:uid="{056B14E9-0397-45D5-A775-9C1A71B5D36A}"/>
    <cellStyle name="Normal 10 3 3 3 3 4 3" xfId="28837" xr:uid="{037603B1-7028-4D04-B09A-AF33ED7D0BBC}"/>
    <cellStyle name="Normal 10 3 3 3 3 5" xfId="11846" xr:uid="{C1A3F224-C250-4007-BEFE-56DD09393695}"/>
    <cellStyle name="Normal 10 3 3 3 3 5 2" xfId="34165" xr:uid="{FF3DB3C8-2AF4-46C4-97E8-924886504751}"/>
    <cellStyle name="Normal 10 3 3 3 3 6" xfId="13142" xr:uid="{7D1EA973-649B-4F3E-B3A8-15FBA9600D86}"/>
    <cellStyle name="Normal 10 3 3 3 3 6 2" xfId="35461" xr:uid="{AD26CB65-78F2-4B62-89AF-AE550173FD88}"/>
    <cellStyle name="Normal 10 3 3 3 3 7" xfId="23653" xr:uid="{64E0B90D-A0BD-4B5B-86D6-B3241211A9AA}"/>
    <cellStyle name="Normal 10 3 3 3 4" xfId="1983" xr:uid="{1F736DDE-D9AC-4238-A1E5-01AD0F5CE355}"/>
    <cellStyle name="Normal 10 3 3 3 4 2" xfId="4575" xr:uid="{31C4BF11-3E92-4614-9BD3-5EA3F730AF47}"/>
    <cellStyle name="Normal 10 3 3 3 4 2 2" xfId="9759" xr:uid="{4055FCE3-AD56-4D41-93E6-1D713A700198}"/>
    <cellStyle name="Normal 10 3 3 3 4 2 2 2" xfId="21566" xr:uid="{5BD0AEEE-28BB-4D11-9D3B-BF5FAE092BA5}"/>
    <cellStyle name="Normal 10 3 3 3 4 2 2 2 2" xfId="43885" xr:uid="{0D47EB4F-CDF6-468E-AC0C-8970FB64E108}"/>
    <cellStyle name="Normal 10 3 3 3 4 2 2 3" xfId="32077" xr:uid="{FFF0AA31-94C3-419E-A10A-158F20636C22}"/>
    <cellStyle name="Normal 10 3 3 3 4 2 3" xfId="16382" xr:uid="{66E4B701-A49F-4B09-B34A-0C6D9DE6BE99}"/>
    <cellStyle name="Normal 10 3 3 3 4 2 3 2" xfId="38701" xr:uid="{68AEDD9F-CFFA-4283-9040-D02E5F46100D}"/>
    <cellStyle name="Normal 10 3 3 3 4 2 4" xfId="26893" xr:uid="{0CBFE0E5-61AE-475B-8DC4-AA602F848C15}"/>
    <cellStyle name="Normal 10 3 3 3 4 3" xfId="7167" xr:uid="{AB880B49-89A4-48D6-9FA2-8895094262EF}"/>
    <cellStyle name="Normal 10 3 3 3 4 3 2" xfId="18974" xr:uid="{883C5BB3-28B6-4D11-B161-C4090B37361A}"/>
    <cellStyle name="Normal 10 3 3 3 4 3 2 2" xfId="41293" xr:uid="{D3BECB71-CF62-4925-8D22-E19A68805EA4}"/>
    <cellStyle name="Normal 10 3 3 3 4 3 3" xfId="29485" xr:uid="{F01C507C-D326-4EA6-A3E7-C7B63707291F}"/>
    <cellStyle name="Normal 10 3 3 3 4 4" xfId="13790" xr:uid="{FAE646B6-2DAC-4609-B48B-647CCDDA3744}"/>
    <cellStyle name="Normal 10 3 3 3 4 4 2" xfId="36109" xr:uid="{A075071C-BF8B-44A2-BF6B-E8EFEF048B64}"/>
    <cellStyle name="Normal 10 3 3 3 4 5" xfId="24301" xr:uid="{0C95056F-A769-44F0-A6F9-7E4E8AC7CA83}"/>
    <cellStyle name="Normal 10 3 3 3 5" xfId="3279" xr:uid="{9AC2143D-2950-4421-86AF-565503D44251}"/>
    <cellStyle name="Normal 10 3 3 3 5 2" xfId="8463" xr:uid="{38F83295-349B-405F-812B-0EAFCF115EC3}"/>
    <cellStyle name="Normal 10 3 3 3 5 2 2" xfId="20270" xr:uid="{7777BDE2-EA05-45EF-A55C-61DA38C258A7}"/>
    <cellStyle name="Normal 10 3 3 3 5 2 2 2" xfId="42589" xr:uid="{DA2DD951-9647-40B4-A2A3-DB32A9CC0416}"/>
    <cellStyle name="Normal 10 3 3 3 5 2 3" xfId="30781" xr:uid="{49901193-A0D8-4260-8751-A46C1172BDE3}"/>
    <cellStyle name="Normal 10 3 3 3 5 3" xfId="15086" xr:uid="{492A6B17-7139-46F0-87AF-90D864862C71}"/>
    <cellStyle name="Normal 10 3 3 3 5 3 2" xfId="37405" xr:uid="{99C1FD96-510A-4C92-9C60-2C51ED58AAFD}"/>
    <cellStyle name="Normal 10 3 3 3 5 4" xfId="25597" xr:uid="{832E6356-F12C-44CD-9370-973BF7FBA05F}"/>
    <cellStyle name="Normal 10 3 3 3 6" xfId="5871" xr:uid="{3BB453C9-78E8-46C6-BE48-1A6EC8A1FC89}"/>
    <cellStyle name="Normal 10 3 3 3 6 2" xfId="17678" xr:uid="{D15AFDCA-F406-47A9-A508-2EDAA3C11A2D}"/>
    <cellStyle name="Normal 10 3 3 3 6 2 2" xfId="39997" xr:uid="{29DB8668-70C9-493A-BAB6-B190A0844BF5}"/>
    <cellStyle name="Normal 10 3 3 3 6 3" xfId="28189" xr:uid="{E4EBA4E1-CB10-4CAC-A4B8-3F738571E216}"/>
    <cellStyle name="Normal 10 3 3 3 7" xfId="11154" xr:uid="{CBB5A36B-848A-4D46-BC8C-387B296C4A01}"/>
    <cellStyle name="Normal 10 3 3 3 7 2" xfId="33473" xr:uid="{F229647C-0932-4022-A0C2-F163CF35F5DD}"/>
    <cellStyle name="Normal 10 3 3 3 8" xfId="12494" xr:uid="{B3D2A4C6-AF4B-47C1-B5D1-F9104287FBD6}"/>
    <cellStyle name="Normal 10 3 3 3 8 2" xfId="34813" xr:uid="{494DB06C-0B49-4B12-9D05-95553D84B173}"/>
    <cellStyle name="Normal 10 3 3 3 9" xfId="22961" xr:uid="{616CA6A9-6423-44DC-AB26-2052DABDD05A}"/>
    <cellStyle name="Normal 10 3 3 4" xfId="849" xr:uid="{54A178D7-D88D-4E2E-9182-72F96D434179}"/>
    <cellStyle name="Normal 10 3 3 4 2" xfId="1497" xr:uid="{C8F87818-9C0D-48A1-8245-4DB988933FC5}"/>
    <cellStyle name="Normal 10 3 3 4 2 2" xfId="2793" xr:uid="{BB6B03D7-28B1-4C3D-9339-721F020AAE7B}"/>
    <cellStyle name="Normal 10 3 3 4 2 2 2" xfId="5385" xr:uid="{DFAFB61E-F64F-4CEC-9D62-56A858094F4B}"/>
    <cellStyle name="Normal 10 3 3 4 2 2 2 2" xfId="10569" xr:uid="{1417913C-3885-449C-BAFB-BC72699DEE95}"/>
    <cellStyle name="Normal 10 3 3 4 2 2 2 2 2" xfId="22376" xr:uid="{6839D6BC-0050-4D1A-AF70-BB3288073347}"/>
    <cellStyle name="Normal 10 3 3 4 2 2 2 2 2 2" xfId="44695" xr:uid="{01DC25A7-7B13-45CC-BEA1-980E753F527D}"/>
    <cellStyle name="Normal 10 3 3 4 2 2 2 2 3" xfId="32887" xr:uid="{EF8970C9-7279-48DC-B476-6F76D47E21BE}"/>
    <cellStyle name="Normal 10 3 3 4 2 2 2 3" xfId="17192" xr:uid="{7CC49BA6-A3A5-4CD8-8402-B1CC6543A18F}"/>
    <cellStyle name="Normal 10 3 3 4 2 2 2 3 2" xfId="39511" xr:uid="{4AD45EB7-C649-41D7-BA00-F60DD494C00B}"/>
    <cellStyle name="Normal 10 3 3 4 2 2 2 4" xfId="27703" xr:uid="{0BBE50B8-6A7A-4F70-850E-8CD33FD54E38}"/>
    <cellStyle name="Normal 10 3 3 4 2 2 3" xfId="7977" xr:uid="{94E8463A-FB20-447D-A8AE-86C88639F73F}"/>
    <cellStyle name="Normal 10 3 3 4 2 2 3 2" xfId="19784" xr:uid="{1B8BE380-6A87-4DA3-ACEF-90B13A89A212}"/>
    <cellStyle name="Normal 10 3 3 4 2 2 3 2 2" xfId="42103" xr:uid="{2BDC4573-8098-41A2-8E48-F16E83561471}"/>
    <cellStyle name="Normal 10 3 3 4 2 2 3 3" xfId="30295" xr:uid="{C2B734CC-6669-4855-8E97-F919D20294A4}"/>
    <cellStyle name="Normal 10 3 3 4 2 2 4" xfId="14600" xr:uid="{6FA9B479-7B8D-4482-BEDB-DB86DB9011C7}"/>
    <cellStyle name="Normal 10 3 3 4 2 2 4 2" xfId="36919" xr:uid="{B14B0B38-9E80-4099-8842-29BBBF87DDA4}"/>
    <cellStyle name="Normal 10 3 3 4 2 2 5" xfId="25111" xr:uid="{BCC03E68-D679-4506-A3FB-1CCD4738FE2E}"/>
    <cellStyle name="Normal 10 3 3 4 2 3" xfId="4089" xr:uid="{89485C0D-723A-4C16-A30E-BD52440C5969}"/>
    <cellStyle name="Normal 10 3 3 4 2 3 2" xfId="9273" xr:uid="{3735E4D2-F638-40A0-B972-644679BF3246}"/>
    <cellStyle name="Normal 10 3 3 4 2 3 2 2" xfId="21080" xr:uid="{E6A017F6-865E-45A6-8737-C456934B5D40}"/>
    <cellStyle name="Normal 10 3 3 4 2 3 2 2 2" xfId="43399" xr:uid="{64F06B78-FFF7-4FBE-8AB9-2066FCEEF0AF}"/>
    <cellStyle name="Normal 10 3 3 4 2 3 2 3" xfId="31591" xr:uid="{F46450C2-4DDE-4D1E-B6E7-981F8DEE57FA}"/>
    <cellStyle name="Normal 10 3 3 4 2 3 3" xfId="15896" xr:uid="{0CD99E8E-4E21-4BC4-BC58-B632584A7CFC}"/>
    <cellStyle name="Normal 10 3 3 4 2 3 3 2" xfId="38215" xr:uid="{570598F9-F05F-43A2-9DE9-8973B985B7C4}"/>
    <cellStyle name="Normal 10 3 3 4 2 3 4" xfId="26407" xr:uid="{84A0C970-1090-469E-899A-DCBD396F26E9}"/>
    <cellStyle name="Normal 10 3 3 4 2 4" xfId="6681" xr:uid="{98AEB5E9-5E8D-4E90-9E40-CB8E140345EF}"/>
    <cellStyle name="Normal 10 3 3 4 2 4 2" xfId="18488" xr:uid="{2DBE3B8A-5CED-4C3B-991B-2BA167787B78}"/>
    <cellStyle name="Normal 10 3 3 4 2 4 2 2" xfId="40807" xr:uid="{6481365E-46B4-4103-92DB-C97761303EA5}"/>
    <cellStyle name="Normal 10 3 3 4 2 4 3" xfId="28999" xr:uid="{E2E1CBBD-B31B-435D-9ABD-6CFB6A9E558D}"/>
    <cellStyle name="Normal 10 3 3 4 2 5" xfId="12008" xr:uid="{23450CE7-2B86-4841-8F09-27FBB6FBC12C}"/>
    <cellStyle name="Normal 10 3 3 4 2 5 2" xfId="34327" xr:uid="{7130A3A9-FFE0-4EA0-91F2-F5874662434F}"/>
    <cellStyle name="Normal 10 3 3 4 2 6" xfId="13304" xr:uid="{0B629FE3-F04E-4FA1-A9AE-615E1EB7BECD}"/>
    <cellStyle name="Normal 10 3 3 4 2 6 2" xfId="35623" xr:uid="{FA9B1ABA-386B-4602-B274-EA8B24239D02}"/>
    <cellStyle name="Normal 10 3 3 4 2 7" xfId="23815" xr:uid="{4FD2CC6B-1A0A-4E19-AEED-82B0608A64CF}"/>
    <cellStyle name="Normal 10 3 3 4 3" xfId="2145" xr:uid="{4D161EA1-2DE1-4B8B-81D7-B7DE19C39E14}"/>
    <cellStyle name="Normal 10 3 3 4 3 2" xfId="4737" xr:uid="{9D5B3A4F-5364-41A6-8121-8427C6945B6F}"/>
    <cellStyle name="Normal 10 3 3 4 3 2 2" xfId="9921" xr:uid="{47B0AA49-BD77-434B-B3F1-3FC71F3646D5}"/>
    <cellStyle name="Normal 10 3 3 4 3 2 2 2" xfId="21728" xr:uid="{34118D8A-9D5F-4CE0-9C13-41194CDFB72F}"/>
    <cellStyle name="Normal 10 3 3 4 3 2 2 2 2" xfId="44047" xr:uid="{5FCA67E2-862A-4B13-8A13-1DB14F7108F2}"/>
    <cellStyle name="Normal 10 3 3 4 3 2 2 3" xfId="32239" xr:uid="{9D5A1276-5FED-4DCB-839C-A8C38C7D2741}"/>
    <cellStyle name="Normal 10 3 3 4 3 2 3" xfId="16544" xr:uid="{B0B3C9EB-FE06-4BB5-AD92-F01E364667D3}"/>
    <cellStyle name="Normal 10 3 3 4 3 2 3 2" xfId="38863" xr:uid="{09FEAFF2-C63E-43C4-B438-D7FB601A56C8}"/>
    <cellStyle name="Normal 10 3 3 4 3 2 4" xfId="27055" xr:uid="{33ABA955-6B20-476A-B77B-F994C9F2D8CA}"/>
    <cellStyle name="Normal 10 3 3 4 3 3" xfId="7329" xr:uid="{0101EF0F-D991-4F36-BBA1-47A438F64F61}"/>
    <cellStyle name="Normal 10 3 3 4 3 3 2" xfId="19136" xr:uid="{D741D126-3CA1-41A8-883E-3450C3E9FF48}"/>
    <cellStyle name="Normal 10 3 3 4 3 3 2 2" xfId="41455" xr:uid="{C919966E-04CC-4891-B61A-C4751E70C5E5}"/>
    <cellStyle name="Normal 10 3 3 4 3 3 3" xfId="29647" xr:uid="{15DD6902-56B9-4F4D-A286-534488F7CF89}"/>
    <cellStyle name="Normal 10 3 3 4 3 4" xfId="13952" xr:uid="{194E3F24-09B5-4F83-990C-09ABEABDCB80}"/>
    <cellStyle name="Normal 10 3 3 4 3 4 2" xfId="36271" xr:uid="{1DE1B4F7-BEC7-4A83-89CD-812B9035559A}"/>
    <cellStyle name="Normal 10 3 3 4 3 5" xfId="24463" xr:uid="{C7CA62AD-B354-43CA-8C34-643D5967A6A1}"/>
    <cellStyle name="Normal 10 3 3 4 4" xfId="3441" xr:uid="{0C64764D-C800-489C-959D-233EB86EC533}"/>
    <cellStyle name="Normal 10 3 3 4 4 2" xfId="8625" xr:uid="{CF96AD0A-524F-4688-B122-12918CB8E23C}"/>
    <cellStyle name="Normal 10 3 3 4 4 2 2" xfId="20432" xr:uid="{1F2A4185-2477-4084-A549-F95703BFC2F5}"/>
    <cellStyle name="Normal 10 3 3 4 4 2 2 2" xfId="42751" xr:uid="{5A6D2D52-C006-4128-8D6F-4BBB13208305}"/>
    <cellStyle name="Normal 10 3 3 4 4 2 3" xfId="30943" xr:uid="{8E9A54A5-F0E2-4B73-9AD8-3473BA627A07}"/>
    <cellStyle name="Normal 10 3 3 4 4 3" xfId="15248" xr:uid="{1E68FB0D-99D6-470F-B1A8-2E69DD6E1BA3}"/>
    <cellStyle name="Normal 10 3 3 4 4 3 2" xfId="37567" xr:uid="{A0294F20-EAB8-4A80-BD35-0C9A60B9EF23}"/>
    <cellStyle name="Normal 10 3 3 4 4 4" xfId="25759" xr:uid="{2383A47D-3143-47E1-8E53-C98A4DC3072A}"/>
    <cellStyle name="Normal 10 3 3 4 5" xfId="6033" xr:uid="{08996475-E772-4438-AB97-2844AD16E694}"/>
    <cellStyle name="Normal 10 3 3 4 5 2" xfId="17840" xr:uid="{3D9FA488-746F-4704-B372-09B3EACAD616}"/>
    <cellStyle name="Normal 10 3 3 4 5 2 2" xfId="40159" xr:uid="{18F1362E-F9D6-486F-8775-872FD898A860}"/>
    <cellStyle name="Normal 10 3 3 4 5 3" xfId="28351" xr:uid="{4EEB3874-5996-4138-A02E-E0713DF1738D}"/>
    <cellStyle name="Normal 10 3 3 4 6" xfId="11360" xr:uid="{E5262C3B-7937-4D8C-830E-D29529CF4667}"/>
    <cellStyle name="Normal 10 3 3 4 6 2" xfId="33679" xr:uid="{A3FC263C-F776-4F3D-9864-43A6B67AD63F}"/>
    <cellStyle name="Normal 10 3 3 4 7" xfId="12656" xr:uid="{5F81C824-1966-403E-9A8C-DB6A7307E64A}"/>
    <cellStyle name="Normal 10 3 3 4 7 2" xfId="34975" xr:uid="{15252DFC-DC24-48DE-A103-62454E19E270}"/>
    <cellStyle name="Normal 10 3 3 4 8" xfId="23167" xr:uid="{5C67476C-1F67-4133-A8AB-A547AEB46B9A}"/>
    <cellStyle name="Normal 10 3 3 5" xfId="1173" xr:uid="{5D728CD2-0D53-429F-89A9-F8185C34E8B4}"/>
    <cellStyle name="Normal 10 3 3 5 2" xfId="2469" xr:uid="{C581D831-2EE4-443A-8195-C716C26E9545}"/>
    <cellStyle name="Normal 10 3 3 5 2 2" xfId="5061" xr:uid="{F77266A6-0D79-4CF4-9B5A-B3C36E29F5D3}"/>
    <cellStyle name="Normal 10 3 3 5 2 2 2" xfId="10245" xr:uid="{D4B41A7D-F125-454E-907B-AECDF935B86B}"/>
    <cellStyle name="Normal 10 3 3 5 2 2 2 2" xfId="22052" xr:uid="{777E3F22-BEF8-43F8-8ACA-A682B10898C7}"/>
    <cellStyle name="Normal 10 3 3 5 2 2 2 2 2" xfId="44371" xr:uid="{BF8F6C01-7AD3-45CC-AAC3-7DB3EC631455}"/>
    <cellStyle name="Normal 10 3 3 5 2 2 2 3" xfId="32563" xr:uid="{F9765EC3-BED4-44DF-8EB7-85EEAC72CF84}"/>
    <cellStyle name="Normal 10 3 3 5 2 2 3" xfId="16868" xr:uid="{20DE9F8A-A660-4057-8AD5-DFA108497528}"/>
    <cellStyle name="Normal 10 3 3 5 2 2 3 2" xfId="39187" xr:uid="{6FC9D2A1-827B-4FF0-A381-B2288DD42D40}"/>
    <cellStyle name="Normal 10 3 3 5 2 2 4" xfId="27379" xr:uid="{2F155504-45FD-498C-907B-926F9F110A1E}"/>
    <cellStyle name="Normal 10 3 3 5 2 3" xfId="7653" xr:uid="{6689B1B0-F5CD-4C5B-BDB5-4FD132E96994}"/>
    <cellStyle name="Normal 10 3 3 5 2 3 2" xfId="19460" xr:uid="{4670AD39-BD96-4BDE-851F-CF026C7C3666}"/>
    <cellStyle name="Normal 10 3 3 5 2 3 2 2" xfId="41779" xr:uid="{DAF2CC5A-8657-4B30-BDE5-285C6682879E}"/>
    <cellStyle name="Normal 10 3 3 5 2 3 3" xfId="29971" xr:uid="{6AED6F9D-6826-42C1-93E1-606BACA585DE}"/>
    <cellStyle name="Normal 10 3 3 5 2 4" xfId="14276" xr:uid="{CA205D4A-1236-4821-A887-61B52397BDC5}"/>
    <cellStyle name="Normal 10 3 3 5 2 4 2" xfId="36595" xr:uid="{F16469ED-8169-4DE3-8674-A13536BCAF3D}"/>
    <cellStyle name="Normal 10 3 3 5 2 5" xfId="24787" xr:uid="{8F070745-204A-45A6-A466-724466A1128E}"/>
    <cellStyle name="Normal 10 3 3 5 3" xfId="3765" xr:uid="{6FF3CA17-D72B-4E49-9F7E-2ADD0D27984C}"/>
    <cellStyle name="Normal 10 3 3 5 3 2" xfId="8949" xr:uid="{BDA4F6DE-CA80-4E68-8719-4B7B809F0E5A}"/>
    <cellStyle name="Normal 10 3 3 5 3 2 2" xfId="20756" xr:uid="{5117BEF5-0707-4E28-937D-A20F8996AA29}"/>
    <cellStyle name="Normal 10 3 3 5 3 2 2 2" xfId="43075" xr:uid="{0EA959CD-7E67-4C6F-9545-FAFFF271FECD}"/>
    <cellStyle name="Normal 10 3 3 5 3 2 3" xfId="31267" xr:uid="{FDA40793-B3EE-4CDF-B957-B88AB9C7D40F}"/>
    <cellStyle name="Normal 10 3 3 5 3 3" xfId="15572" xr:uid="{28F98EAC-FEF7-4162-B5F4-493B1DD7FC53}"/>
    <cellStyle name="Normal 10 3 3 5 3 3 2" xfId="37891" xr:uid="{2111CE7D-7DEF-48E0-9306-A86391FF8B47}"/>
    <cellStyle name="Normal 10 3 3 5 3 4" xfId="26083" xr:uid="{11EFD960-D72F-49B0-B5B0-C86E19B22D24}"/>
    <cellStyle name="Normal 10 3 3 5 4" xfId="6357" xr:uid="{A32EB2D0-5288-4609-B4AE-1C1E7A379C4A}"/>
    <cellStyle name="Normal 10 3 3 5 4 2" xfId="18164" xr:uid="{47C6107D-CEFA-4B25-8A7B-D60CFCBF3B5C}"/>
    <cellStyle name="Normal 10 3 3 5 4 2 2" xfId="40483" xr:uid="{931B9278-7C00-4C08-AC92-EFC1FE283425}"/>
    <cellStyle name="Normal 10 3 3 5 4 3" xfId="28675" xr:uid="{1F483A0B-AD46-48B1-89B9-DBD0DD5B6051}"/>
    <cellStyle name="Normal 10 3 3 5 5" xfId="11684" xr:uid="{00E0257D-950F-45E7-AB5A-378BC9414E7F}"/>
    <cellStyle name="Normal 10 3 3 5 5 2" xfId="34003" xr:uid="{295CD559-0570-49B6-9BD4-C46EBDDF19E6}"/>
    <cellStyle name="Normal 10 3 3 5 6" xfId="12980" xr:uid="{CF644718-897F-46EB-974D-38C84BCFB3A3}"/>
    <cellStyle name="Normal 10 3 3 5 6 2" xfId="35299" xr:uid="{F5A73B82-41E1-4B75-A258-410B2F6E6AB7}"/>
    <cellStyle name="Normal 10 3 3 5 7" xfId="23491" xr:uid="{3D5B27AC-6562-4FC1-9E1B-A5E6FC667616}"/>
    <cellStyle name="Normal 10 3 3 6" xfId="1821" xr:uid="{C91A3758-5823-46CB-AC69-B749B658E005}"/>
    <cellStyle name="Normal 10 3 3 6 2" xfId="4413" xr:uid="{17736855-EEF1-49A3-88AF-C35C4EB94A43}"/>
    <cellStyle name="Normal 10 3 3 6 2 2" xfId="9597" xr:uid="{ECEB73D1-1D39-4C0C-B626-F696BD7F17AA}"/>
    <cellStyle name="Normal 10 3 3 6 2 2 2" xfId="21404" xr:uid="{7E995149-C88F-452B-BE7A-5ABA32629DD4}"/>
    <cellStyle name="Normal 10 3 3 6 2 2 2 2" xfId="43723" xr:uid="{87C34192-04D7-4E7D-B976-55AA418F729A}"/>
    <cellStyle name="Normal 10 3 3 6 2 2 3" xfId="31915" xr:uid="{3C693F8D-154D-4361-AC36-281E5242923C}"/>
    <cellStyle name="Normal 10 3 3 6 2 3" xfId="16220" xr:uid="{46C26FF8-F877-4ADE-A528-78B439815FD7}"/>
    <cellStyle name="Normal 10 3 3 6 2 3 2" xfId="38539" xr:uid="{884CBE61-739A-4FA1-98D0-8C39F8628F25}"/>
    <cellStyle name="Normal 10 3 3 6 2 4" xfId="26731" xr:uid="{806262A5-E8E1-4EDD-B50D-5A3FE07D7A12}"/>
    <cellStyle name="Normal 10 3 3 6 3" xfId="7005" xr:uid="{801A2D4C-3263-4D43-B005-495DBC6D4893}"/>
    <cellStyle name="Normal 10 3 3 6 3 2" xfId="18812" xr:uid="{BD203C47-1CA2-48A9-87D2-F7AB6CB29B44}"/>
    <cellStyle name="Normal 10 3 3 6 3 2 2" xfId="41131" xr:uid="{11BC0BF1-D479-485F-909D-55D22631E448}"/>
    <cellStyle name="Normal 10 3 3 6 3 3" xfId="29323" xr:uid="{177FF532-1B27-418D-8D21-8388F3B2B66B}"/>
    <cellStyle name="Normal 10 3 3 6 4" xfId="13628" xr:uid="{ACE1B4C3-E163-489E-9A82-F58320E09ABE}"/>
    <cellStyle name="Normal 10 3 3 6 4 2" xfId="35947" xr:uid="{A2BB9376-25AD-4AF0-9CB0-93E99C6240B2}"/>
    <cellStyle name="Normal 10 3 3 6 5" xfId="24139" xr:uid="{A009CFC9-BE46-43DE-AAC8-9DEFCE68119C}"/>
    <cellStyle name="Normal 10 3 3 7" xfId="3117" xr:uid="{9D9FCF24-1DD6-4147-AA8B-E6D763849ED2}"/>
    <cellStyle name="Normal 10 3 3 7 2" xfId="8301" xr:uid="{4F2DCC66-F49A-416E-A08D-8110EF65F757}"/>
    <cellStyle name="Normal 10 3 3 7 2 2" xfId="20108" xr:uid="{E2CEDFBB-A172-4E63-8346-9B441E64A97D}"/>
    <cellStyle name="Normal 10 3 3 7 2 2 2" xfId="42427" xr:uid="{3ED1633F-B7F3-4858-874B-F35EF15ACB50}"/>
    <cellStyle name="Normal 10 3 3 7 2 3" xfId="30619" xr:uid="{4E977DB8-E2A8-4FBE-9915-AD049F54905F}"/>
    <cellStyle name="Normal 10 3 3 7 3" xfId="14924" xr:uid="{5E51B3FE-5BFE-47CA-9A5D-79790F8BC348}"/>
    <cellStyle name="Normal 10 3 3 7 3 2" xfId="37243" xr:uid="{8CAC0FEF-62D2-4196-A13A-E48A43258060}"/>
    <cellStyle name="Normal 10 3 3 7 4" xfId="25435" xr:uid="{87FB02CE-CA4C-4CD7-8D97-758616B2A008}"/>
    <cellStyle name="Normal 10 3 3 8" xfId="5709" xr:uid="{724DDB44-27E1-447B-9822-21951C94F614}"/>
    <cellStyle name="Normal 10 3 3 8 2" xfId="17516" xr:uid="{2F0D3225-D4AD-4DC0-B23E-E875F5CF4D01}"/>
    <cellStyle name="Normal 10 3 3 8 2 2" xfId="39835" xr:uid="{7C3FCBB5-7ED6-4C71-B92E-C268E8EDA720}"/>
    <cellStyle name="Normal 10 3 3 8 3" xfId="28027" xr:uid="{AFF78D9C-235D-428F-9F90-A50992D7AF78}"/>
    <cellStyle name="Normal 10 3 3 9" xfId="10920" xr:uid="{AFF11646-6EB0-4306-8E25-0C7CCE56F080}"/>
    <cellStyle name="Normal 10 3 3 9 2" xfId="33239" xr:uid="{D4D02E17-DF6E-4FC6-9030-E7AAA42AFD13}"/>
    <cellStyle name="Normal 10 3 4" xfId="455" xr:uid="{0A86B58D-C59F-4D81-8443-12FFAC107DFD}"/>
    <cellStyle name="Normal 10 3 4 10" xfId="22772" xr:uid="{CD9A21AA-30EA-4E17-A1C0-C61C0A6627DF}"/>
    <cellStyle name="Normal 10 3 4 2" xfId="688" xr:uid="{7EF7F5CB-67C5-4D83-81CE-87C15ACFA5E7}"/>
    <cellStyle name="Normal 10 3 4 2 2" xfId="1038" xr:uid="{214B2C39-E84A-48A8-AF5C-289A99F1841D}"/>
    <cellStyle name="Normal 10 3 4 2 2 2" xfId="1686" xr:uid="{E3F7EE7E-F480-4875-B088-8815275A31C3}"/>
    <cellStyle name="Normal 10 3 4 2 2 2 2" xfId="2982" xr:uid="{BD22C625-D505-42F7-9501-0B6B260FE1BD}"/>
    <cellStyle name="Normal 10 3 4 2 2 2 2 2" xfId="5574" xr:uid="{463B2F4C-348B-4A71-8B62-9289BEE9C2DF}"/>
    <cellStyle name="Normal 10 3 4 2 2 2 2 2 2" xfId="10758" xr:uid="{9C5222CC-B3D8-4AFE-9B6C-ADCC837BCFF1}"/>
    <cellStyle name="Normal 10 3 4 2 2 2 2 2 2 2" xfId="22565" xr:uid="{4BD69665-83A0-4E93-8BFE-3A795554F3CF}"/>
    <cellStyle name="Normal 10 3 4 2 2 2 2 2 2 2 2" xfId="44884" xr:uid="{BA45A6DF-3903-42AF-A29C-FCF535A4A175}"/>
    <cellStyle name="Normal 10 3 4 2 2 2 2 2 2 3" xfId="33076" xr:uid="{472ED82A-022F-4D0C-95D8-CD7B6E3C9FF1}"/>
    <cellStyle name="Normal 10 3 4 2 2 2 2 2 3" xfId="17381" xr:uid="{C8C2E6C2-E76F-480C-A081-20772BFAF593}"/>
    <cellStyle name="Normal 10 3 4 2 2 2 2 2 3 2" xfId="39700" xr:uid="{B4D39D44-7BE2-433F-BD39-7E5CDF314420}"/>
    <cellStyle name="Normal 10 3 4 2 2 2 2 2 4" xfId="27892" xr:uid="{32494052-93E4-4331-AEC6-42ED8AD3AF88}"/>
    <cellStyle name="Normal 10 3 4 2 2 2 2 3" xfId="8166" xr:uid="{4D4807A7-7E93-4D8B-9ED9-E06CE20A9DAB}"/>
    <cellStyle name="Normal 10 3 4 2 2 2 2 3 2" xfId="19973" xr:uid="{FC8235AF-9032-42D7-8046-593868C35B8B}"/>
    <cellStyle name="Normal 10 3 4 2 2 2 2 3 2 2" xfId="42292" xr:uid="{1F89DAE9-0488-4F65-9C18-0E7A9641E398}"/>
    <cellStyle name="Normal 10 3 4 2 2 2 2 3 3" xfId="30484" xr:uid="{E288DD1A-ACD1-4BB3-97FB-3BE031E5515B}"/>
    <cellStyle name="Normal 10 3 4 2 2 2 2 4" xfId="14789" xr:uid="{39D3477D-E99D-48BD-9C1A-3AF51DA4E367}"/>
    <cellStyle name="Normal 10 3 4 2 2 2 2 4 2" xfId="37108" xr:uid="{1EFBBE06-98A6-4914-8BB3-CE98E0734AC2}"/>
    <cellStyle name="Normal 10 3 4 2 2 2 2 5" xfId="25300" xr:uid="{3137AAA3-0B23-4A97-8863-ED8F4CAB66C7}"/>
    <cellStyle name="Normal 10 3 4 2 2 2 3" xfId="4278" xr:uid="{C8C977A1-33BA-44EB-AEC0-6F618406A015}"/>
    <cellStyle name="Normal 10 3 4 2 2 2 3 2" xfId="9462" xr:uid="{C6EF6149-51E0-4C4A-A7AE-96F97ADD8710}"/>
    <cellStyle name="Normal 10 3 4 2 2 2 3 2 2" xfId="21269" xr:uid="{9B266151-DD66-4A0F-8EF1-ECDABBB44EDC}"/>
    <cellStyle name="Normal 10 3 4 2 2 2 3 2 2 2" xfId="43588" xr:uid="{16E1AD93-1758-4C9D-A9C2-8AEC2638BA66}"/>
    <cellStyle name="Normal 10 3 4 2 2 2 3 2 3" xfId="31780" xr:uid="{B8C076D4-82F4-423A-81A6-833A305316BB}"/>
    <cellStyle name="Normal 10 3 4 2 2 2 3 3" xfId="16085" xr:uid="{1C594601-E10A-437E-B4B2-65AC4F9D239B}"/>
    <cellStyle name="Normal 10 3 4 2 2 2 3 3 2" xfId="38404" xr:uid="{05480331-FBC0-4888-962A-9D8639A46347}"/>
    <cellStyle name="Normal 10 3 4 2 2 2 3 4" xfId="26596" xr:uid="{3F2FE49F-A8AE-4F50-9FB9-E67A5F91494D}"/>
    <cellStyle name="Normal 10 3 4 2 2 2 4" xfId="6870" xr:uid="{C9AE13CC-50EB-4334-8128-8B1674F3DF1D}"/>
    <cellStyle name="Normal 10 3 4 2 2 2 4 2" xfId="18677" xr:uid="{2E51AABC-DC34-4A97-9D57-75AFCD6C269C}"/>
    <cellStyle name="Normal 10 3 4 2 2 2 4 2 2" xfId="40996" xr:uid="{57CDEADA-DACA-4255-B285-F8BE1DEB51E4}"/>
    <cellStyle name="Normal 10 3 4 2 2 2 4 3" xfId="29188" xr:uid="{9E2C8A36-1C53-478F-86FB-56011DC78725}"/>
    <cellStyle name="Normal 10 3 4 2 2 2 5" xfId="12197" xr:uid="{460E06EF-1C50-404C-8930-AEE79490B4DE}"/>
    <cellStyle name="Normal 10 3 4 2 2 2 5 2" xfId="34516" xr:uid="{B9A0D8FC-3C3F-4C6B-A0B4-95CE10B67E46}"/>
    <cellStyle name="Normal 10 3 4 2 2 2 6" xfId="13493" xr:uid="{C87E30E1-3CF1-4950-BF3C-92F9DE9FFB32}"/>
    <cellStyle name="Normal 10 3 4 2 2 2 6 2" xfId="35812" xr:uid="{319E94A5-1866-454B-8B2D-4A5C66E175DB}"/>
    <cellStyle name="Normal 10 3 4 2 2 2 7" xfId="24004" xr:uid="{B33CE16C-0C4E-4FFC-9C83-F8D619ECE39A}"/>
    <cellStyle name="Normal 10 3 4 2 2 3" xfId="2334" xr:uid="{7B61670D-1717-499D-A34D-6DEE0F7FC4B2}"/>
    <cellStyle name="Normal 10 3 4 2 2 3 2" xfId="4926" xr:uid="{EF036725-298E-4E61-A1BF-E8939AAAB980}"/>
    <cellStyle name="Normal 10 3 4 2 2 3 2 2" xfId="10110" xr:uid="{9EB5C7AC-E2F1-4BF2-A5C8-9FF8A598F250}"/>
    <cellStyle name="Normal 10 3 4 2 2 3 2 2 2" xfId="21917" xr:uid="{8E443E57-81DC-4437-8F55-A67887F532B9}"/>
    <cellStyle name="Normal 10 3 4 2 2 3 2 2 2 2" xfId="44236" xr:uid="{F80D4236-A345-4F52-AA60-546F347390AC}"/>
    <cellStyle name="Normal 10 3 4 2 2 3 2 2 3" xfId="32428" xr:uid="{32485C60-320B-4CCB-85D5-83CE725868C7}"/>
    <cellStyle name="Normal 10 3 4 2 2 3 2 3" xfId="16733" xr:uid="{85D4F32E-74C8-4F8D-B6C0-8E57492B3D5A}"/>
    <cellStyle name="Normal 10 3 4 2 2 3 2 3 2" xfId="39052" xr:uid="{195533DC-9D76-48BD-91F1-9039512F79FB}"/>
    <cellStyle name="Normal 10 3 4 2 2 3 2 4" xfId="27244" xr:uid="{000706CE-8900-4572-B513-5B6FBF898EED}"/>
    <cellStyle name="Normal 10 3 4 2 2 3 3" xfId="7518" xr:uid="{4284E6C8-EBBB-412A-833A-95968AA720D6}"/>
    <cellStyle name="Normal 10 3 4 2 2 3 3 2" xfId="19325" xr:uid="{07065D2C-D5CA-4476-9A3E-E91EA414ABF3}"/>
    <cellStyle name="Normal 10 3 4 2 2 3 3 2 2" xfId="41644" xr:uid="{35FFE7DD-C4B5-466C-BE8A-762DA7626AFC}"/>
    <cellStyle name="Normal 10 3 4 2 2 3 3 3" xfId="29836" xr:uid="{0CC396CB-EA73-4BB8-8F32-964513BE1F82}"/>
    <cellStyle name="Normal 10 3 4 2 2 3 4" xfId="14141" xr:uid="{9A13AC93-036C-47B0-9C3A-0D013A7D604A}"/>
    <cellStyle name="Normal 10 3 4 2 2 3 4 2" xfId="36460" xr:uid="{ED887DE9-A1CC-405E-B4AB-BDA8C57FEB14}"/>
    <cellStyle name="Normal 10 3 4 2 2 3 5" xfId="24652" xr:uid="{AE4194DE-2C31-45B4-AA02-2F6A74608C61}"/>
    <cellStyle name="Normal 10 3 4 2 2 4" xfId="3630" xr:uid="{A8F7D7E8-FFDF-4259-94A0-E4BE2276F2E0}"/>
    <cellStyle name="Normal 10 3 4 2 2 4 2" xfId="8814" xr:uid="{B64D1545-9430-4F02-8363-48754079436C}"/>
    <cellStyle name="Normal 10 3 4 2 2 4 2 2" xfId="20621" xr:uid="{BA9C8344-9EFC-47A1-B3EC-FEEC15C5533A}"/>
    <cellStyle name="Normal 10 3 4 2 2 4 2 2 2" xfId="42940" xr:uid="{FCDB2264-32EC-4778-8E76-24ED99B1CA20}"/>
    <cellStyle name="Normal 10 3 4 2 2 4 2 3" xfId="31132" xr:uid="{B4161893-3820-4748-A0D0-1A4A226C7F38}"/>
    <cellStyle name="Normal 10 3 4 2 2 4 3" xfId="15437" xr:uid="{C3835ADD-8D55-4D03-9B75-127BC6E80FA9}"/>
    <cellStyle name="Normal 10 3 4 2 2 4 3 2" xfId="37756" xr:uid="{B1B729C1-7244-4ED1-AA3E-447BAD447CB4}"/>
    <cellStyle name="Normal 10 3 4 2 2 4 4" xfId="25948" xr:uid="{751570E9-4B36-463A-8C0A-60FCDD04F241}"/>
    <cellStyle name="Normal 10 3 4 2 2 5" xfId="6222" xr:uid="{C297E087-94D7-40AE-8A41-8628E7EC5A96}"/>
    <cellStyle name="Normal 10 3 4 2 2 5 2" xfId="18029" xr:uid="{2A86546B-6F65-4E20-9053-1306480DFA31}"/>
    <cellStyle name="Normal 10 3 4 2 2 5 2 2" xfId="40348" xr:uid="{F022BAC9-BA85-42AC-A09A-1FDEA35D5C4A}"/>
    <cellStyle name="Normal 10 3 4 2 2 5 3" xfId="28540" xr:uid="{A112AE5F-14CC-4E80-8CEE-67763F36BEEA}"/>
    <cellStyle name="Normal 10 3 4 2 2 6" xfId="11549" xr:uid="{F2FC83E4-E795-4197-82D7-D3F4F44DE43D}"/>
    <cellStyle name="Normal 10 3 4 2 2 6 2" xfId="33868" xr:uid="{19AC34CD-8B49-4EF4-881E-107F4DDC2DE7}"/>
    <cellStyle name="Normal 10 3 4 2 2 7" xfId="12845" xr:uid="{55726962-6D50-4966-88BD-CBE8BC58A04F}"/>
    <cellStyle name="Normal 10 3 4 2 2 7 2" xfId="35164" xr:uid="{E4CB78E2-8071-4B24-ACF1-7684742EAC95}"/>
    <cellStyle name="Normal 10 3 4 2 2 8" xfId="23356" xr:uid="{B96AA88F-7CAB-4E93-8E85-BCC509ECA2A9}"/>
    <cellStyle name="Normal 10 3 4 2 3" xfId="1362" xr:uid="{AFB5A577-F393-492F-9D4A-6166CB6DBD80}"/>
    <cellStyle name="Normal 10 3 4 2 3 2" xfId="2658" xr:uid="{31C297A7-2981-4A27-A51A-8ECA96FF0429}"/>
    <cellStyle name="Normal 10 3 4 2 3 2 2" xfId="5250" xr:uid="{346A30A2-78A6-46CD-9967-A634E1895683}"/>
    <cellStyle name="Normal 10 3 4 2 3 2 2 2" xfId="10434" xr:uid="{8D10333E-EA50-422D-B4E1-0F51DA0BB7A5}"/>
    <cellStyle name="Normal 10 3 4 2 3 2 2 2 2" xfId="22241" xr:uid="{2588707F-41FB-4B78-87A3-FCA282053C6D}"/>
    <cellStyle name="Normal 10 3 4 2 3 2 2 2 2 2" xfId="44560" xr:uid="{91B8053F-876E-41F9-9538-0D634A624B2A}"/>
    <cellStyle name="Normal 10 3 4 2 3 2 2 2 3" xfId="32752" xr:uid="{D1AFA900-1A46-4C0E-B5C6-85A8DBF8D378}"/>
    <cellStyle name="Normal 10 3 4 2 3 2 2 3" xfId="17057" xr:uid="{EDD99EEA-4B43-4404-9A2B-F5AE608201C2}"/>
    <cellStyle name="Normal 10 3 4 2 3 2 2 3 2" xfId="39376" xr:uid="{31E4CE04-9ACA-4341-BE49-E83F105E68A6}"/>
    <cellStyle name="Normal 10 3 4 2 3 2 2 4" xfId="27568" xr:uid="{38FDC428-D331-4EB6-BB52-3D8ED313D83F}"/>
    <cellStyle name="Normal 10 3 4 2 3 2 3" xfId="7842" xr:uid="{AB2455CA-654C-4E20-AF1B-14BC9CF8E51F}"/>
    <cellStyle name="Normal 10 3 4 2 3 2 3 2" xfId="19649" xr:uid="{C2E6373B-F284-4C4C-8D2F-A4A815D6D173}"/>
    <cellStyle name="Normal 10 3 4 2 3 2 3 2 2" xfId="41968" xr:uid="{2E23538B-4C6E-42B5-931D-2FF1CB515FB2}"/>
    <cellStyle name="Normal 10 3 4 2 3 2 3 3" xfId="30160" xr:uid="{358D61B4-47BE-49F6-8876-C6F45F3FB31C}"/>
    <cellStyle name="Normal 10 3 4 2 3 2 4" xfId="14465" xr:uid="{C9C14F36-B78D-4628-A90A-F2B805192BEE}"/>
    <cellStyle name="Normal 10 3 4 2 3 2 4 2" xfId="36784" xr:uid="{AF2DEAD7-6B71-4FD7-BDAD-0747AB71E56F}"/>
    <cellStyle name="Normal 10 3 4 2 3 2 5" xfId="24976" xr:uid="{75C3681D-87E0-41B7-B772-68D1D7E106A0}"/>
    <cellStyle name="Normal 10 3 4 2 3 3" xfId="3954" xr:uid="{62058F42-3C73-41C3-9A12-5CEDE60F1D3D}"/>
    <cellStyle name="Normal 10 3 4 2 3 3 2" xfId="9138" xr:uid="{BFB8615A-B75E-414C-8715-FFB33A947138}"/>
    <cellStyle name="Normal 10 3 4 2 3 3 2 2" xfId="20945" xr:uid="{12B59B1F-87A1-4276-8A95-7344FF185975}"/>
    <cellStyle name="Normal 10 3 4 2 3 3 2 2 2" xfId="43264" xr:uid="{901CD4EC-768A-4F84-93E5-AE6173ACE127}"/>
    <cellStyle name="Normal 10 3 4 2 3 3 2 3" xfId="31456" xr:uid="{9D236671-F900-4ACF-996F-A28DB96ED723}"/>
    <cellStyle name="Normal 10 3 4 2 3 3 3" xfId="15761" xr:uid="{227A9A88-1BBC-4033-8925-6BD15161743B}"/>
    <cellStyle name="Normal 10 3 4 2 3 3 3 2" xfId="38080" xr:uid="{95870848-4C5A-4ECF-993F-12BF65CBC686}"/>
    <cellStyle name="Normal 10 3 4 2 3 3 4" xfId="26272" xr:uid="{AA229330-8D0B-48B8-8441-8F04CA6752A0}"/>
    <cellStyle name="Normal 10 3 4 2 3 4" xfId="6546" xr:uid="{A606F2BC-299E-436E-9D1E-4B89EAF6498F}"/>
    <cellStyle name="Normal 10 3 4 2 3 4 2" xfId="18353" xr:uid="{E15E86E6-87EF-4B59-B658-4132215A69C2}"/>
    <cellStyle name="Normal 10 3 4 2 3 4 2 2" xfId="40672" xr:uid="{C6C13DBF-76C6-4A76-B9AA-817B8851A9D3}"/>
    <cellStyle name="Normal 10 3 4 2 3 4 3" xfId="28864" xr:uid="{E7A47EEB-759A-4DC5-8EB1-5FBF8EFE5547}"/>
    <cellStyle name="Normal 10 3 4 2 3 5" xfId="11873" xr:uid="{671A8640-EABB-44D9-9BC4-EF85541592E1}"/>
    <cellStyle name="Normal 10 3 4 2 3 5 2" xfId="34192" xr:uid="{DC40763B-4913-464B-9144-AF3175444F8E}"/>
    <cellStyle name="Normal 10 3 4 2 3 6" xfId="13169" xr:uid="{761719AF-3D82-4D6C-9F2A-E9E943EF7BE8}"/>
    <cellStyle name="Normal 10 3 4 2 3 6 2" xfId="35488" xr:uid="{1D5FDF64-A5D3-424A-8BA4-2A5A86FE8DF8}"/>
    <cellStyle name="Normal 10 3 4 2 3 7" xfId="23680" xr:uid="{059E7910-842A-4E59-9A9A-2AA33D390E15}"/>
    <cellStyle name="Normal 10 3 4 2 4" xfId="2010" xr:uid="{928C449F-0BDE-49C8-8D5C-9D467EBEF8D7}"/>
    <cellStyle name="Normal 10 3 4 2 4 2" xfId="4602" xr:uid="{5DC58CE2-7329-4693-9C15-55D26065C81A}"/>
    <cellStyle name="Normal 10 3 4 2 4 2 2" xfId="9786" xr:uid="{AEB64DAB-0659-4CD9-B014-5837471787AE}"/>
    <cellStyle name="Normal 10 3 4 2 4 2 2 2" xfId="21593" xr:uid="{BCADA36B-FD5A-4762-9DDC-9951947D2403}"/>
    <cellStyle name="Normal 10 3 4 2 4 2 2 2 2" xfId="43912" xr:uid="{F1692173-C9D2-4614-BA2B-83BA0ADAC1CD}"/>
    <cellStyle name="Normal 10 3 4 2 4 2 2 3" xfId="32104" xr:uid="{B3B42F21-13D0-4AE1-9B8A-4BA3159ABA5F}"/>
    <cellStyle name="Normal 10 3 4 2 4 2 3" xfId="16409" xr:uid="{37F87E64-2BA0-41ED-A04A-47E11EE77662}"/>
    <cellStyle name="Normal 10 3 4 2 4 2 3 2" xfId="38728" xr:uid="{EE69626D-FD8C-4A0D-890A-FA260FC08BAE}"/>
    <cellStyle name="Normal 10 3 4 2 4 2 4" xfId="26920" xr:uid="{1678D979-BFCF-4F34-816A-E6A6A46B3A7E}"/>
    <cellStyle name="Normal 10 3 4 2 4 3" xfId="7194" xr:uid="{E23C213C-FB5A-4538-8E99-B0417060F6F1}"/>
    <cellStyle name="Normal 10 3 4 2 4 3 2" xfId="19001" xr:uid="{51E08A50-3812-4FC9-8AFA-39946136B2B5}"/>
    <cellStyle name="Normal 10 3 4 2 4 3 2 2" xfId="41320" xr:uid="{A59F872E-62A4-47E7-B711-252C75A45D97}"/>
    <cellStyle name="Normal 10 3 4 2 4 3 3" xfId="29512" xr:uid="{947F9BBD-C3EC-4D81-B8B0-D5D273531340}"/>
    <cellStyle name="Normal 10 3 4 2 4 4" xfId="13817" xr:uid="{AF90FE32-847D-4D4B-BCC9-7BE09993E0F4}"/>
    <cellStyle name="Normal 10 3 4 2 4 4 2" xfId="36136" xr:uid="{C35444D6-4FA4-4AC3-ABD4-5AD2E9C9A3D1}"/>
    <cellStyle name="Normal 10 3 4 2 4 5" xfId="24328" xr:uid="{83337253-4DA0-4640-81E9-68628D48B657}"/>
    <cellStyle name="Normal 10 3 4 2 5" xfId="3306" xr:uid="{10E8A81F-DE4B-4937-9836-8598DE4C3058}"/>
    <cellStyle name="Normal 10 3 4 2 5 2" xfId="8490" xr:uid="{B1E11B42-567B-427C-ADE6-B60BBBC0D96F}"/>
    <cellStyle name="Normal 10 3 4 2 5 2 2" xfId="20297" xr:uid="{81DA39A0-7ECF-46E1-B0CB-5F583D7CFDD3}"/>
    <cellStyle name="Normal 10 3 4 2 5 2 2 2" xfId="42616" xr:uid="{62969557-AEA6-4AF3-A6CA-72264FA41DF4}"/>
    <cellStyle name="Normal 10 3 4 2 5 2 3" xfId="30808" xr:uid="{1FB017A4-10FB-4CB8-BA5D-4D58671A807E}"/>
    <cellStyle name="Normal 10 3 4 2 5 3" xfId="15113" xr:uid="{7ECDFBEC-C3AB-47FB-B87B-4C8128DE363B}"/>
    <cellStyle name="Normal 10 3 4 2 5 3 2" xfId="37432" xr:uid="{C5D16C5A-EDBF-4713-84BE-1471C4C45409}"/>
    <cellStyle name="Normal 10 3 4 2 5 4" xfId="25624" xr:uid="{80EADDC9-58C5-4549-B7E2-0E9011F0567D}"/>
    <cellStyle name="Normal 10 3 4 2 6" xfId="5898" xr:uid="{4419AB5D-CCB2-4176-AA48-0D3CAC8D2A28}"/>
    <cellStyle name="Normal 10 3 4 2 6 2" xfId="17705" xr:uid="{8D0502C0-4DB0-4053-9266-518051C3EDDA}"/>
    <cellStyle name="Normal 10 3 4 2 6 2 2" xfId="40024" xr:uid="{F61A0A18-B3D7-40A7-9B0F-DC3A53A323B7}"/>
    <cellStyle name="Normal 10 3 4 2 6 3" xfId="28216" xr:uid="{238C0D91-B592-4714-8383-9FD95DE9C111}"/>
    <cellStyle name="Normal 10 3 4 2 7" xfId="11199" xr:uid="{9EA306B4-59A5-4FC9-AFF7-EAB0AB9BC94B}"/>
    <cellStyle name="Normal 10 3 4 2 7 2" xfId="33518" xr:uid="{72D3EF23-E7ED-4FE2-B694-82DEF3B892A9}"/>
    <cellStyle name="Normal 10 3 4 2 8" xfId="12521" xr:uid="{D4AD984E-17EF-4DDD-ABF8-4F0F2367D0E0}"/>
    <cellStyle name="Normal 10 3 4 2 8 2" xfId="34840" xr:uid="{8A30F9F4-0D97-46D0-A28E-20DEC19681DA}"/>
    <cellStyle name="Normal 10 3 4 2 9" xfId="23006" xr:uid="{72B0469E-39D9-4D68-9D8E-2F7039F95509}"/>
    <cellStyle name="Normal 10 3 4 3" xfId="876" xr:uid="{8B9140B9-4E01-4271-919C-FEDC5C6F7A0F}"/>
    <cellStyle name="Normal 10 3 4 3 2" xfId="1524" xr:uid="{523415A8-B9E0-46DE-AB49-F6DDEE820DAC}"/>
    <cellStyle name="Normal 10 3 4 3 2 2" xfId="2820" xr:uid="{EF82D702-1AAD-4A64-BF05-F366DE10C1B1}"/>
    <cellStyle name="Normal 10 3 4 3 2 2 2" xfId="5412" xr:uid="{B1DF42CC-2B10-42A7-AC8C-9ADE55EAAA3C}"/>
    <cellStyle name="Normal 10 3 4 3 2 2 2 2" xfId="10596" xr:uid="{D281A5FC-C6D4-4AAF-9BCD-309655A21B43}"/>
    <cellStyle name="Normal 10 3 4 3 2 2 2 2 2" xfId="22403" xr:uid="{9A79EED7-AAC3-4181-B56C-2A1C7EBBE32C}"/>
    <cellStyle name="Normal 10 3 4 3 2 2 2 2 2 2" xfId="44722" xr:uid="{56F67CF5-0895-4EDA-9943-A16A701F453A}"/>
    <cellStyle name="Normal 10 3 4 3 2 2 2 2 3" xfId="32914" xr:uid="{9F719586-434B-43B8-821E-4C449CC224D3}"/>
    <cellStyle name="Normal 10 3 4 3 2 2 2 3" xfId="17219" xr:uid="{18C82A6B-8269-4CDE-B3B0-B6E098267A59}"/>
    <cellStyle name="Normal 10 3 4 3 2 2 2 3 2" xfId="39538" xr:uid="{CA094CEF-DAC8-467C-8E05-86EEC1E4EDE8}"/>
    <cellStyle name="Normal 10 3 4 3 2 2 2 4" xfId="27730" xr:uid="{CF5D8EF6-04EE-4580-9654-20913472F289}"/>
    <cellStyle name="Normal 10 3 4 3 2 2 3" xfId="8004" xr:uid="{85042603-FB01-41AB-9429-BEAB5BED2ED8}"/>
    <cellStyle name="Normal 10 3 4 3 2 2 3 2" xfId="19811" xr:uid="{072A7137-E2E4-41BB-8767-E38876B66534}"/>
    <cellStyle name="Normal 10 3 4 3 2 2 3 2 2" xfId="42130" xr:uid="{714AF315-BC06-4F0F-A6D5-24C4A6FD8420}"/>
    <cellStyle name="Normal 10 3 4 3 2 2 3 3" xfId="30322" xr:uid="{ADC47085-7FC9-4C40-92B6-D5B595B79BBC}"/>
    <cellStyle name="Normal 10 3 4 3 2 2 4" xfId="14627" xr:uid="{354FDBC2-F67F-4FD9-AF4E-74C1655EE8C6}"/>
    <cellStyle name="Normal 10 3 4 3 2 2 4 2" xfId="36946" xr:uid="{653C10BE-5998-432C-B789-466B15D35EF3}"/>
    <cellStyle name="Normal 10 3 4 3 2 2 5" xfId="25138" xr:uid="{DA0E1773-76F5-49AC-868A-90C81E58B238}"/>
    <cellStyle name="Normal 10 3 4 3 2 3" xfId="4116" xr:uid="{887FA838-D703-4A42-86EC-81D96EF73D7C}"/>
    <cellStyle name="Normal 10 3 4 3 2 3 2" xfId="9300" xr:uid="{85AE0B0C-3057-46CB-A498-9AF36DECB206}"/>
    <cellStyle name="Normal 10 3 4 3 2 3 2 2" xfId="21107" xr:uid="{83812E8A-D06C-433F-8ABD-A8354BC8CBCE}"/>
    <cellStyle name="Normal 10 3 4 3 2 3 2 2 2" xfId="43426" xr:uid="{2AFA59D8-E6E4-4B81-9261-6F8EB14413EB}"/>
    <cellStyle name="Normal 10 3 4 3 2 3 2 3" xfId="31618" xr:uid="{E9DC49B6-3E40-4F8A-8856-DE468C66FF31}"/>
    <cellStyle name="Normal 10 3 4 3 2 3 3" xfId="15923" xr:uid="{6C1C433B-B8BF-4BEE-A614-9594FA8015C9}"/>
    <cellStyle name="Normal 10 3 4 3 2 3 3 2" xfId="38242" xr:uid="{A82156B1-69C4-4759-AD6C-728CC9902CBE}"/>
    <cellStyle name="Normal 10 3 4 3 2 3 4" xfId="26434" xr:uid="{ECB3BD03-DE44-4BE0-9ABB-213428AC4283}"/>
    <cellStyle name="Normal 10 3 4 3 2 4" xfId="6708" xr:uid="{BFDA6121-86AC-4B84-947F-21FDCFA52364}"/>
    <cellStyle name="Normal 10 3 4 3 2 4 2" xfId="18515" xr:uid="{79E8CDF9-E7FA-4A86-B6C8-C3380475EF62}"/>
    <cellStyle name="Normal 10 3 4 3 2 4 2 2" xfId="40834" xr:uid="{D8EA710D-4F1E-4320-AB40-65073F281665}"/>
    <cellStyle name="Normal 10 3 4 3 2 4 3" xfId="29026" xr:uid="{80359201-A9CB-4FD2-B7B9-268E313E55BC}"/>
    <cellStyle name="Normal 10 3 4 3 2 5" xfId="12035" xr:uid="{682C92A9-9494-4BEF-8E26-E10D9C659D9D}"/>
    <cellStyle name="Normal 10 3 4 3 2 5 2" xfId="34354" xr:uid="{2ED749EE-0BC4-4077-8BEF-1FDDEFFD19CA}"/>
    <cellStyle name="Normal 10 3 4 3 2 6" xfId="13331" xr:uid="{EA4838CC-1436-43AA-B0FE-71B430DB86EF}"/>
    <cellStyle name="Normal 10 3 4 3 2 6 2" xfId="35650" xr:uid="{37DBED81-3187-4765-85D8-36AF7869897C}"/>
    <cellStyle name="Normal 10 3 4 3 2 7" xfId="23842" xr:uid="{EF858C6F-C582-4CB5-AA68-C6546F06DC85}"/>
    <cellStyle name="Normal 10 3 4 3 3" xfId="2172" xr:uid="{303737A7-2664-4B80-80F6-6170076BA39B}"/>
    <cellStyle name="Normal 10 3 4 3 3 2" xfId="4764" xr:uid="{52280604-F309-4452-B4ED-10A6233E4250}"/>
    <cellStyle name="Normal 10 3 4 3 3 2 2" xfId="9948" xr:uid="{0BD914A2-7A73-4370-86C6-E23B57709836}"/>
    <cellStyle name="Normal 10 3 4 3 3 2 2 2" xfId="21755" xr:uid="{67D21C8B-58C2-4FE0-8295-F2AAB97923F2}"/>
    <cellStyle name="Normal 10 3 4 3 3 2 2 2 2" xfId="44074" xr:uid="{7D7B5EC8-F85E-4E26-B0EE-381B1E064D43}"/>
    <cellStyle name="Normal 10 3 4 3 3 2 2 3" xfId="32266" xr:uid="{7F4D9009-15FF-476A-A108-03D125F27431}"/>
    <cellStyle name="Normal 10 3 4 3 3 2 3" xfId="16571" xr:uid="{45456856-817A-4ABC-B849-D719F180E2BF}"/>
    <cellStyle name="Normal 10 3 4 3 3 2 3 2" xfId="38890" xr:uid="{320D8427-9A63-4BAB-ADF5-125DDA08A416}"/>
    <cellStyle name="Normal 10 3 4 3 3 2 4" xfId="27082" xr:uid="{ECFCCA0B-8427-4C2F-92E9-3AB925119B49}"/>
    <cellStyle name="Normal 10 3 4 3 3 3" xfId="7356" xr:uid="{E6105019-1CB3-4FFC-B1F2-AAC42EC984DC}"/>
    <cellStyle name="Normal 10 3 4 3 3 3 2" xfId="19163" xr:uid="{1E97F855-5467-48FA-837F-E1B3FAACC653}"/>
    <cellStyle name="Normal 10 3 4 3 3 3 2 2" xfId="41482" xr:uid="{3E4BA0BD-ED8B-4810-BB2D-DC105928BFD8}"/>
    <cellStyle name="Normal 10 3 4 3 3 3 3" xfId="29674" xr:uid="{D39E493A-C0CC-4280-A812-A59AC500E1B6}"/>
    <cellStyle name="Normal 10 3 4 3 3 4" xfId="13979" xr:uid="{6ABEE17B-6DDF-4546-AE37-ACDC6512F754}"/>
    <cellStyle name="Normal 10 3 4 3 3 4 2" xfId="36298" xr:uid="{D8CF2884-371B-44A1-A5FF-2E214BF6E4DC}"/>
    <cellStyle name="Normal 10 3 4 3 3 5" xfId="24490" xr:uid="{D39BA2CC-CC8C-4B62-941F-84C129C305CD}"/>
    <cellStyle name="Normal 10 3 4 3 4" xfId="3468" xr:uid="{199369A9-C324-4F02-8D4E-394991E879B5}"/>
    <cellStyle name="Normal 10 3 4 3 4 2" xfId="8652" xr:uid="{76EE4B1B-1410-4D49-8EF7-519BD41138E7}"/>
    <cellStyle name="Normal 10 3 4 3 4 2 2" xfId="20459" xr:uid="{D4A8DCB9-C85B-402F-90A6-104355B4C394}"/>
    <cellStyle name="Normal 10 3 4 3 4 2 2 2" xfId="42778" xr:uid="{49927509-C905-42AF-8765-D26409032E63}"/>
    <cellStyle name="Normal 10 3 4 3 4 2 3" xfId="30970" xr:uid="{935DB455-FDC8-40DC-BB47-85D8849529F7}"/>
    <cellStyle name="Normal 10 3 4 3 4 3" xfId="15275" xr:uid="{EC5A4086-8672-4DDC-8F3C-7F86C37E176F}"/>
    <cellStyle name="Normal 10 3 4 3 4 3 2" xfId="37594" xr:uid="{CE062E85-2814-42CF-98F6-75CC43CE8098}"/>
    <cellStyle name="Normal 10 3 4 3 4 4" xfId="25786" xr:uid="{20656D64-B985-4F37-A72C-2EC12BA47011}"/>
    <cellStyle name="Normal 10 3 4 3 5" xfId="6060" xr:uid="{68BE7698-2F49-4854-870B-D6E8413F78BE}"/>
    <cellStyle name="Normal 10 3 4 3 5 2" xfId="17867" xr:uid="{7C42E6BD-B3B4-4741-810F-425A8C12D82B}"/>
    <cellStyle name="Normal 10 3 4 3 5 2 2" xfId="40186" xr:uid="{D058C49A-635C-4925-BEEF-07FCA9A64B6C}"/>
    <cellStyle name="Normal 10 3 4 3 5 3" xfId="28378" xr:uid="{22158A8D-15D2-490C-ABBA-D4B242257976}"/>
    <cellStyle name="Normal 10 3 4 3 6" xfId="11387" xr:uid="{860697F4-45C6-44B2-8018-2EE3FE5741D8}"/>
    <cellStyle name="Normal 10 3 4 3 6 2" xfId="33706" xr:uid="{2C288224-7380-422E-851E-129E43542CD0}"/>
    <cellStyle name="Normal 10 3 4 3 7" xfId="12683" xr:uid="{B7237098-ABEC-4BD4-8599-ACA61F7D13CB}"/>
    <cellStyle name="Normal 10 3 4 3 7 2" xfId="35002" xr:uid="{F050D7F9-8C48-4494-AD81-C268A50DA64D}"/>
    <cellStyle name="Normal 10 3 4 3 8" xfId="23194" xr:uid="{B1CA852A-3534-4F9F-A29A-FFABE82B0901}"/>
    <cellStyle name="Normal 10 3 4 4" xfId="1200" xr:uid="{9AEF85BF-BCBA-4B59-BDE2-2379BE49924A}"/>
    <cellStyle name="Normal 10 3 4 4 2" xfId="2496" xr:uid="{3FD46686-C46D-4BA4-8376-E581E93BB500}"/>
    <cellStyle name="Normal 10 3 4 4 2 2" xfId="5088" xr:uid="{F23C3E00-00FA-485F-B6BC-10FE2D145659}"/>
    <cellStyle name="Normal 10 3 4 4 2 2 2" xfId="10272" xr:uid="{EC7512BD-A653-421C-BB64-8689D65B718D}"/>
    <cellStyle name="Normal 10 3 4 4 2 2 2 2" xfId="22079" xr:uid="{26878F7D-A775-461B-98B7-D1697DA7EE1A}"/>
    <cellStyle name="Normal 10 3 4 4 2 2 2 2 2" xfId="44398" xr:uid="{5302FE5A-0239-4378-9B03-17A7AECAE631}"/>
    <cellStyle name="Normal 10 3 4 4 2 2 2 3" xfId="32590" xr:uid="{43500939-B423-4409-AF08-CDB2ABB241AF}"/>
    <cellStyle name="Normal 10 3 4 4 2 2 3" xfId="16895" xr:uid="{0C029E0E-FE97-4D5D-88B5-8974E648B397}"/>
    <cellStyle name="Normal 10 3 4 4 2 2 3 2" xfId="39214" xr:uid="{60251CD6-D37E-40AC-B845-F39E2F9067E1}"/>
    <cellStyle name="Normal 10 3 4 4 2 2 4" xfId="27406" xr:uid="{3CAD8606-F34F-402F-AA61-F1B78481C33D}"/>
    <cellStyle name="Normal 10 3 4 4 2 3" xfId="7680" xr:uid="{68D30F84-2E9F-4D01-ABB6-9A336ACBAD57}"/>
    <cellStyle name="Normal 10 3 4 4 2 3 2" xfId="19487" xr:uid="{05D65BA8-CDD3-4F61-B6D6-F5A059DCDD23}"/>
    <cellStyle name="Normal 10 3 4 4 2 3 2 2" xfId="41806" xr:uid="{17082431-2E8D-4E5A-A829-F2F250C3C410}"/>
    <cellStyle name="Normal 10 3 4 4 2 3 3" xfId="29998" xr:uid="{8AFCA1E5-D965-4A18-8B6F-F6903AE3D13E}"/>
    <cellStyle name="Normal 10 3 4 4 2 4" xfId="14303" xr:uid="{CEFD4BBD-389E-44D7-B16F-9BCF6C2405B9}"/>
    <cellStyle name="Normal 10 3 4 4 2 4 2" xfId="36622" xr:uid="{54F04EF3-BC86-47A1-A77F-8BAA6EA00BDD}"/>
    <cellStyle name="Normal 10 3 4 4 2 5" xfId="24814" xr:uid="{D59A3C87-E757-41E5-8C7C-1C72A4EC295F}"/>
    <cellStyle name="Normal 10 3 4 4 3" xfId="3792" xr:uid="{EC147A56-0466-4108-8D75-87CB099ADE91}"/>
    <cellStyle name="Normal 10 3 4 4 3 2" xfId="8976" xr:uid="{37B8D5D0-2C8A-448B-90DE-DCBA1B567293}"/>
    <cellStyle name="Normal 10 3 4 4 3 2 2" xfId="20783" xr:uid="{037D718C-167D-4084-ACAE-E642B0CD8F23}"/>
    <cellStyle name="Normal 10 3 4 4 3 2 2 2" xfId="43102" xr:uid="{7E88841D-D621-4E65-9C5C-46175109F714}"/>
    <cellStyle name="Normal 10 3 4 4 3 2 3" xfId="31294" xr:uid="{9C8FFB72-9910-47D0-9635-4DC00252567F}"/>
    <cellStyle name="Normal 10 3 4 4 3 3" xfId="15599" xr:uid="{D5A88FD0-BDB9-4473-8320-4BBE1E2007F9}"/>
    <cellStyle name="Normal 10 3 4 4 3 3 2" xfId="37918" xr:uid="{7A463FE4-BC59-4B4F-BECA-7796ED4B965F}"/>
    <cellStyle name="Normal 10 3 4 4 3 4" xfId="26110" xr:uid="{47E83B4F-1A47-45D4-B847-7642A58FE8B1}"/>
    <cellStyle name="Normal 10 3 4 4 4" xfId="6384" xr:uid="{E36AB85C-9E46-4ADC-95B9-871B163B7D30}"/>
    <cellStyle name="Normal 10 3 4 4 4 2" xfId="18191" xr:uid="{8387CD0D-9C08-409A-AD16-0DD27AE8C6E8}"/>
    <cellStyle name="Normal 10 3 4 4 4 2 2" xfId="40510" xr:uid="{00DB2B3B-368C-4EC9-954F-7EF7549BA998}"/>
    <cellStyle name="Normal 10 3 4 4 4 3" xfId="28702" xr:uid="{2D51A1C9-0B7D-4D63-A326-E72653BD6508}"/>
    <cellStyle name="Normal 10 3 4 4 5" xfId="11711" xr:uid="{5A557867-1848-4FB7-81A6-300AA1CF0113}"/>
    <cellStyle name="Normal 10 3 4 4 5 2" xfId="34030" xr:uid="{DF4F5B6F-1B49-42C4-A6C1-A7A6E9058F52}"/>
    <cellStyle name="Normal 10 3 4 4 6" xfId="13007" xr:uid="{38C68B07-9FA5-4454-A1F6-4864B0B811FF}"/>
    <cellStyle name="Normal 10 3 4 4 6 2" xfId="35326" xr:uid="{76A9744D-319E-4674-BA4A-BA127C12266B}"/>
    <cellStyle name="Normal 10 3 4 4 7" xfId="23518" xr:uid="{C66C16C0-F06A-4D01-B88F-5868D641F228}"/>
    <cellStyle name="Normal 10 3 4 5" xfId="1848" xr:uid="{4A1E2D9C-5C10-44A5-9C75-85D448402782}"/>
    <cellStyle name="Normal 10 3 4 5 2" xfId="4440" xr:uid="{1147CB63-BBC0-45AD-824A-2DB38564E9EB}"/>
    <cellStyle name="Normal 10 3 4 5 2 2" xfId="9624" xr:uid="{F4651FD3-09C9-4CB5-8175-4294CE4F4FC2}"/>
    <cellStyle name="Normal 10 3 4 5 2 2 2" xfId="21431" xr:uid="{6D7513FD-ECB4-43C4-B6A6-A31D8A3ABC09}"/>
    <cellStyle name="Normal 10 3 4 5 2 2 2 2" xfId="43750" xr:uid="{A1E94094-5363-4E7C-A51F-1B232930BC0B}"/>
    <cellStyle name="Normal 10 3 4 5 2 2 3" xfId="31942" xr:uid="{87EAA5BF-6F7C-494D-B990-B2E24B00DB4A}"/>
    <cellStyle name="Normal 10 3 4 5 2 3" xfId="16247" xr:uid="{D4E6FAC6-EE38-4334-9E72-5E126F40B79A}"/>
    <cellStyle name="Normal 10 3 4 5 2 3 2" xfId="38566" xr:uid="{7F5F1C7A-B994-4F78-9ABE-77F0F95AB08E}"/>
    <cellStyle name="Normal 10 3 4 5 2 4" xfId="26758" xr:uid="{6DB45B88-6D9A-411C-BD40-CA9D1B267C4E}"/>
    <cellStyle name="Normal 10 3 4 5 3" xfId="7032" xr:uid="{1B93F9AA-1704-4DA1-933C-D369073800A6}"/>
    <cellStyle name="Normal 10 3 4 5 3 2" xfId="18839" xr:uid="{745FF2D7-A6DF-4CD0-A783-C91310C01397}"/>
    <cellStyle name="Normal 10 3 4 5 3 2 2" xfId="41158" xr:uid="{E8D4BEED-E638-405A-A11A-A69F87BA580B}"/>
    <cellStyle name="Normal 10 3 4 5 3 3" xfId="29350" xr:uid="{6FA64436-3F23-4AAA-AFAA-E8568D904EE9}"/>
    <cellStyle name="Normal 10 3 4 5 4" xfId="13655" xr:uid="{5DE89B20-045E-403B-86A3-F7814AEDA33C}"/>
    <cellStyle name="Normal 10 3 4 5 4 2" xfId="35974" xr:uid="{65065DC4-9B54-4A74-8AF1-C63941566FCB}"/>
    <cellStyle name="Normal 10 3 4 5 5" xfId="24166" xr:uid="{E03405E7-7855-4B7D-9949-5983FEF14B71}"/>
    <cellStyle name="Normal 10 3 4 6" xfId="3144" xr:uid="{B8E024CB-5B33-4C13-9D11-C3201F667D17}"/>
    <cellStyle name="Normal 10 3 4 6 2" xfId="8328" xr:uid="{5C89C9A3-1994-4836-B1AC-F1DFC6FDA552}"/>
    <cellStyle name="Normal 10 3 4 6 2 2" xfId="20135" xr:uid="{B44A53C3-315D-4E73-8411-026AD5E34215}"/>
    <cellStyle name="Normal 10 3 4 6 2 2 2" xfId="42454" xr:uid="{0E75DFAE-9CEB-4F53-865B-BBE87019A182}"/>
    <cellStyle name="Normal 10 3 4 6 2 3" xfId="30646" xr:uid="{93F36926-5D42-432A-8CF9-8EA0E17F0F54}"/>
    <cellStyle name="Normal 10 3 4 6 3" xfId="14951" xr:uid="{B47DF0FD-43FF-4C0F-8EFC-6F6B7BFC57E9}"/>
    <cellStyle name="Normal 10 3 4 6 3 2" xfId="37270" xr:uid="{1D806677-06D3-43D5-A11A-3F896AEA4F4F}"/>
    <cellStyle name="Normal 10 3 4 6 4" xfId="25462" xr:uid="{7FA1F89C-47DB-4F56-BA8A-47B28C5BD974}"/>
    <cellStyle name="Normal 10 3 4 7" xfId="5736" xr:uid="{8F588BC3-CF37-4FF0-8203-4EDF121D64D7}"/>
    <cellStyle name="Normal 10 3 4 7 2" xfId="17543" xr:uid="{64701580-D975-455C-8F18-38FA7A9DCC04}"/>
    <cellStyle name="Normal 10 3 4 7 2 2" xfId="39862" xr:uid="{3C33D17D-4521-4C52-ACE8-A46F726B5974}"/>
    <cellStyle name="Normal 10 3 4 7 3" xfId="28054" xr:uid="{14B199CA-234B-455A-86E9-4594AE8746C0}"/>
    <cellStyle name="Normal 10 3 4 8" xfId="10965" xr:uid="{07848AB9-D2C6-41EC-BB49-419B7C06CB4D}"/>
    <cellStyle name="Normal 10 3 4 8 2" xfId="33284" xr:uid="{9F704138-17C9-4154-B5B9-41FBFE691404}"/>
    <cellStyle name="Normal 10 3 4 9" xfId="12359" xr:uid="{70D82B32-EE93-4822-8E98-71EA4E4475A9}"/>
    <cellStyle name="Normal 10 3 4 9 2" xfId="34678" xr:uid="{5B3A9651-86D0-4BF4-AEE8-23390469C90E}"/>
    <cellStyle name="Normal 10 3 5" xfId="571" xr:uid="{D8F7E625-3F0B-4887-AC95-D69FD81BC4EE}"/>
    <cellStyle name="Normal 10 3 5 2" xfId="957" xr:uid="{0D30FC2D-AC6B-4FAF-9EFA-C9E0999BF204}"/>
    <cellStyle name="Normal 10 3 5 2 2" xfId="1605" xr:uid="{EF319D67-7A66-4A3C-B940-A3355336A8B4}"/>
    <cellStyle name="Normal 10 3 5 2 2 2" xfId="2901" xr:uid="{AA295C8F-1802-44A0-8620-B23D689829FD}"/>
    <cellStyle name="Normal 10 3 5 2 2 2 2" xfId="5493" xr:uid="{30993C27-3859-4AD3-8645-587DAB32F699}"/>
    <cellStyle name="Normal 10 3 5 2 2 2 2 2" xfId="10677" xr:uid="{C358A21D-5E1D-4439-B8E3-869DEF9604F5}"/>
    <cellStyle name="Normal 10 3 5 2 2 2 2 2 2" xfId="22484" xr:uid="{8517FF8F-BB37-42B5-B2AE-F08AE0D7B2CE}"/>
    <cellStyle name="Normal 10 3 5 2 2 2 2 2 2 2" xfId="44803" xr:uid="{5B120E53-AA5B-4658-82C7-4305B3E1DA31}"/>
    <cellStyle name="Normal 10 3 5 2 2 2 2 2 3" xfId="32995" xr:uid="{42128C6A-C6E6-45DF-AA03-077E80DC431E}"/>
    <cellStyle name="Normal 10 3 5 2 2 2 2 3" xfId="17300" xr:uid="{3966A931-18A8-4A64-9A92-047264171454}"/>
    <cellStyle name="Normal 10 3 5 2 2 2 2 3 2" xfId="39619" xr:uid="{F7407FDB-246A-47A1-AA2B-28867048DDE1}"/>
    <cellStyle name="Normal 10 3 5 2 2 2 2 4" xfId="27811" xr:uid="{39C2237C-619E-41E4-9991-D05DC6CD0629}"/>
    <cellStyle name="Normal 10 3 5 2 2 2 3" xfId="8085" xr:uid="{23B5C245-5820-4EFC-A63E-962B8507590A}"/>
    <cellStyle name="Normal 10 3 5 2 2 2 3 2" xfId="19892" xr:uid="{8AEACD39-5760-49C0-BA9E-B438C98B64B4}"/>
    <cellStyle name="Normal 10 3 5 2 2 2 3 2 2" xfId="42211" xr:uid="{B0F3490A-6FE8-4216-87F4-0EAD0329BB9C}"/>
    <cellStyle name="Normal 10 3 5 2 2 2 3 3" xfId="30403" xr:uid="{BEE36449-712C-44A2-8D40-5E26F1317C3B}"/>
    <cellStyle name="Normal 10 3 5 2 2 2 4" xfId="14708" xr:uid="{92CA7B34-BFB3-4D1D-803A-A985A1B6926B}"/>
    <cellStyle name="Normal 10 3 5 2 2 2 4 2" xfId="37027" xr:uid="{5D5F87F4-BCD5-4FDF-94A6-841C23524145}"/>
    <cellStyle name="Normal 10 3 5 2 2 2 5" xfId="25219" xr:uid="{8EF513E0-6F7D-4443-BA74-4EBB851BA860}"/>
    <cellStyle name="Normal 10 3 5 2 2 3" xfId="4197" xr:uid="{B5806CB5-229F-4CD0-B9FF-444F48828418}"/>
    <cellStyle name="Normal 10 3 5 2 2 3 2" xfId="9381" xr:uid="{BEF1327B-4F0D-47A5-AC4D-544624C3749D}"/>
    <cellStyle name="Normal 10 3 5 2 2 3 2 2" xfId="21188" xr:uid="{80CCDB3D-D801-42DF-B38D-33705BAC7C6C}"/>
    <cellStyle name="Normal 10 3 5 2 2 3 2 2 2" xfId="43507" xr:uid="{05164A02-48B7-4C76-B772-8604BA032C9E}"/>
    <cellStyle name="Normal 10 3 5 2 2 3 2 3" xfId="31699" xr:uid="{E4810D4A-7ECE-4C75-8F24-3CCA8066B9CD}"/>
    <cellStyle name="Normal 10 3 5 2 2 3 3" xfId="16004" xr:uid="{0E95F2B5-1205-4546-AC2C-732C62EF2ADF}"/>
    <cellStyle name="Normal 10 3 5 2 2 3 3 2" xfId="38323" xr:uid="{E1ECD099-03B7-4797-AD9F-768937592156}"/>
    <cellStyle name="Normal 10 3 5 2 2 3 4" xfId="26515" xr:uid="{222D7F1C-4DCF-4830-BB7D-B03DD25E94C0}"/>
    <cellStyle name="Normal 10 3 5 2 2 4" xfId="6789" xr:uid="{63C48205-7DE4-48AB-89E4-1376C732F7DB}"/>
    <cellStyle name="Normal 10 3 5 2 2 4 2" xfId="18596" xr:uid="{138F1B04-82A6-434E-A262-48A6012E52FF}"/>
    <cellStyle name="Normal 10 3 5 2 2 4 2 2" xfId="40915" xr:uid="{2F0D82A3-E261-437D-A9C9-45684983DDBA}"/>
    <cellStyle name="Normal 10 3 5 2 2 4 3" xfId="29107" xr:uid="{4BC6CBAA-7A40-4523-A899-F626D9BC1A04}"/>
    <cellStyle name="Normal 10 3 5 2 2 5" xfId="12116" xr:uid="{C603D34E-C508-4A9D-8991-FFE17C910CC9}"/>
    <cellStyle name="Normal 10 3 5 2 2 5 2" xfId="34435" xr:uid="{2825B831-32CD-4457-ABB0-BF89E0CE5E5E}"/>
    <cellStyle name="Normal 10 3 5 2 2 6" xfId="13412" xr:uid="{772A5280-AC63-45BC-B8EA-1E92276C65D8}"/>
    <cellStyle name="Normal 10 3 5 2 2 6 2" xfId="35731" xr:uid="{F2722FA2-B243-4516-8AF5-30A5B02C9037}"/>
    <cellStyle name="Normal 10 3 5 2 2 7" xfId="23923" xr:uid="{14AC871D-0487-42CE-9888-E3769EC50F8B}"/>
    <cellStyle name="Normal 10 3 5 2 3" xfId="2253" xr:uid="{92925D98-BFB7-4E86-885E-1AEC9BFD4BFC}"/>
    <cellStyle name="Normal 10 3 5 2 3 2" xfId="4845" xr:uid="{A078E9DF-5BDC-4E61-B0B7-C8D12872D7B7}"/>
    <cellStyle name="Normal 10 3 5 2 3 2 2" xfId="10029" xr:uid="{8B2569C9-E2EF-42D1-8433-C32F2CE5F883}"/>
    <cellStyle name="Normal 10 3 5 2 3 2 2 2" xfId="21836" xr:uid="{8EAA1F70-92C7-4051-9F6B-440565439960}"/>
    <cellStyle name="Normal 10 3 5 2 3 2 2 2 2" xfId="44155" xr:uid="{971D223C-17BD-40C8-82FE-46EDDCF0C66A}"/>
    <cellStyle name="Normal 10 3 5 2 3 2 2 3" xfId="32347" xr:uid="{61AA7263-79FF-4256-AB33-259B7C1BFE05}"/>
    <cellStyle name="Normal 10 3 5 2 3 2 3" xfId="16652" xr:uid="{9BAEC882-0F77-4CB4-B850-84DA5AE8A9C2}"/>
    <cellStyle name="Normal 10 3 5 2 3 2 3 2" xfId="38971" xr:uid="{5DDB5C56-A453-4CA4-829F-4C26F139988E}"/>
    <cellStyle name="Normal 10 3 5 2 3 2 4" xfId="27163" xr:uid="{7CFC0CAB-5035-4835-A7AD-AC4ADA2388EA}"/>
    <cellStyle name="Normal 10 3 5 2 3 3" xfId="7437" xr:uid="{07DC4552-68D5-44C2-BED2-821F55C3587E}"/>
    <cellStyle name="Normal 10 3 5 2 3 3 2" xfId="19244" xr:uid="{4677D68D-FD51-4F05-A948-658F6EA7DD7B}"/>
    <cellStyle name="Normal 10 3 5 2 3 3 2 2" xfId="41563" xr:uid="{58845B5D-B2C3-4AEF-ADF9-F6EE3A0F5338}"/>
    <cellStyle name="Normal 10 3 5 2 3 3 3" xfId="29755" xr:uid="{CB380782-AABC-4976-A5B4-0F27FE3ED16F}"/>
    <cellStyle name="Normal 10 3 5 2 3 4" xfId="14060" xr:uid="{D8CA54F0-D5D0-481B-A4A9-75078D059189}"/>
    <cellStyle name="Normal 10 3 5 2 3 4 2" xfId="36379" xr:uid="{2BBD67FC-5E2D-4CFC-BEB2-ABD27AA099D4}"/>
    <cellStyle name="Normal 10 3 5 2 3 5" xfId="24571" xr:uid="{EB0E3E32-5DFD-49BB-BB60-4BDF2B5168F1}"/>
    <cellStyle name="Normal 10 3 5 2 4" xfId="3549" xr:uid="{4497F76A-EE79-44FE-A2E9-8BA0880FACE5}"/>
    <cellStyle name="Normal 10 3 5 2 4 2" xfId="8733" xr:uid="{7B310B7C-CE92-4E5F-BE0B-E8DF382807A1}"/>
    <cellStyle name="Normal 10 3 5 2 4 2 2" xfId="20540" xr:uid="{2D1F1C6C-B4E1-4A21-B90F-95AD0E4A024F}"/>
    <cellStyle name="Normal 10 3 5 2 4 2 2 2" xfId="42859" xr:uid="{BEDE8C66-FE19-4CE6-902B-3DC0993B8DCC}"/>
    <cellStyle name="Normal 10 3 5 2 4 2 3" xfId="31051" xr:uid="{56BAB3ED-4EF3-4914-8C65-EB33487E30E3}"/>
    <cellStyle name="Normal 10 3 5 2 4 3" xfId="15356" xr:uid="{EFC22F38-0EE3-45AF-B43F-135648D604E3}"/>
    <cellStyle name="Normal 10 3 5 2 4 3 2" xfId="37675" xr:uid="{7489BCB9-B025-4005-893B-744D15163A68}"/>
    <cellStyle name="Normal 10 3 5 2 4 4" xfId="25867" xr:uid="{9412165C-4F7B-4BED-8628-6CD6C123AD05}"/>
    <cellStyle name="Normal 10 3 5 2 5" xfId="6141" xr:uid="{E7263A30-40B7-405C-B012-BE6D359AAAC2}"/>
    <cellStyle name="Normal 10 3 5 2 5 2" xfId="17948" xr:uid="{0CEBD2BD-D565-4AF4-B37D-E0608EA0DD4F}"/>
    <cellStyle name="Normal 10 3 5 2 5 2 2" xfId="40267" xr:uid="{901C8465-D21F-42B1-AAD2-F9F6227D9590}"/>
    <cellStyle name="Normal 10 3 5 2 5 3" xfId="28459" xr:uid="{1EA41466-9E4E-4088-820A-0BAA2E655AB1}"/>
    <cellStyle name="Normal 10 3 5 2 6" xfId="11468" xr:uid="{02D41A6D-32E2-4D30-8F96-6B1561B84C0D}"/>
    <cellStyle name="Normal 10 3 5 2 6 2" xfId="33787" xr:uid="{839AE81C-EDCD-4995-9881-889C9EE24600}"/>
    <cellStyle name="Normal 10 3 5 2 7" xfId="12764" xr:uid="{12A25A7A-A705-417C-A724-510EE70B4ACD}"/>
    <cellStyle name="Normal 10 3 5 2 7 2" xfId="35083" xr:uid="{69B62722-E227-4273-86ED-DBADC09BA7A0}"/>
    <cellStyle name="Normal 10 3 5 2 8" xfId="23275" xr:uid="{D243B143-21DF-4703-A862-6D540BA13DF3}"/>
    <cellStyle name="Normal 10 3 5 3" xfId="1281" xr:uid="{F9D422D3-D497-4F7B-85FC-F56C1FBD7B82}"/>
    <cellStyle name="Normal 10 3 5 3 2" xfId="2577" xr:uid="{51C981B5-23ED-476C-844C-104F1C6CAC94}"/>
    <cellStyle name="Normal 10 3 5 3 2 2" xfId="5169" xr:uid="{B5EC950E-2AE4-4F2D-8797-F69DAAA170F1}"/>
    <cellStyle name="Normal 10 3 5 3 2 2 2" xfId="10353" xr:uid="{E32F19EA-347E-4C3D-B2BC-8F632A0BC8AA}"/>
    <cellStyle name="Normal 10 3 5 3 2 2 2 2" xfId="22160" xr:uid="{2BD98C40-4D94-4CCE-9D58-CCB52F80C068}"/>
    <cellStyle name="Normal 10 3 5 3 2 2 2 2 2" xfId="44479" xr:uid="{3B9B6B9B-7AC4-42CE-92B5-4C0A47468E89}"/>
    <cellStyle name="Normal 10 3 5 3 2 2 2 3" xfId="32671" xr:uid="{804F4451-A660-4EAE-90F1-3CF9C82A8CF9}"/>
    <cellStyle name="Normal 10 3 5 3 2 2 3" xfId="16976" xr:uid="{F33B0601-597A-4FBE-9E0F-22AE1C934122}"/>
    <cellStyle name="Normal 10 3 5 3 2 2 3 2" xfId="39295" xr:uid="{D333445D-D12A-4F39-985B-CC46FC48F2ED}"/>
    <cellStyle name="Normal 10 3 5 3 2 2 4" xfId="27487" xr:uid="{ED80AD55-742A-4A63-B036-57107CCE957F}"/>
    <cellStyle name="Normal 10 3 5 3 2 3" xfId="7761" xr:uid="{B49BED65-7131-4A59-9710-DE50A97FB91A}"/>
    <cellStyle name="Normal 10 3 5 3 2 3 2" xfId="19568" xr:uid="{66163F80-91CD-4BB6-BDBF-3D9EEE642CCE}"/>
    <cellStyle name="Normal 10 3 5 3 2 3 2 2" xfId="41887" xr:uid="{5F2465FE-300A-484D-82FE-0C77A25F1F2C}"/>
    <cellStyle name="Normal 10 3 5 3 2 3 3" xfId="30079" xr:uid="{451864E8-0973-4153-8E5E-95DC74087A3A}"/>
    <cellStyle name="Normal 10 3 5 3 2 4" xfId="14384" xr:uid="{7457BF2C-2C2F-43DA-A981-E9CEDE7219F4}"/>
    <cellStyle name="Normal 10 3 5 3 2 4 2" xfId="36703" xr:uid="{3EA3B1B3-1545-4B60-9914-9A8A3E70F9D5}"/>
    <cellStyle name="Normal 10 3 5 3 2 5" xfId="24895" xr:uid="{98CAC493-02EB-46CD-8E33-917E40D98C12}"/>
    <cellStyle name="Normal 10 3 5 3 3" xfId="3873" xr:uid="{3D3D3049-8810-485A-B44C-CA565758BA6B}"/>
    <cellStyle name="Normal 10 3 5 3 3 2" xfId="9057" xr:uid="{E9F48D15-4694-45BE-9F27-516C38F72795}"/>
    <cellStyle name="Normal 10 3 5 3 3 2 2" xfId="20864" xr:uid="{F1D70F17-AC0E-4F56-B193-153DBBF27AEA}"/>
    <cellStyle name="Normal 10 3 5 3 3 2 2 2" xfId="43183" xr:uid="{1E52EFF5-2AB3-41B4-892D-111CC4BC33BB}"/>
    <cellStyle name="Normal 10 3 5 3 3 2 3" xfId="31375" xr:uid="{6B190E79-4F3C-4F3A-993C-55F325C44EDD}"/>
    <cellStyle name="Normal 10 3 5 3 3 3" xfId="15680" xr:uid="{65D4EE8A-2A5F-49DA-80ED-672ADE1554C0}"/>
    <cellStyle name="Normal 10 3 5 3 3 3 2" xfId="37999" xr:uid="{7BD1B1B8-5202-463D-BA5C-59B4195BB6F2}"/>
    <cellStyle name="Normal 10 3 5 3 3 4" xfId="26191" xr:uid="{8466B22E-9967-4D59-BFAF-60E84654F42A}"/>
    <cellStyle name="Normal 10 3 5 3 4" xfId="6465" xr:uid="{E620B898-4721-48A3-816B-457F1C578170}"/>
    <cellStyle name="Normal 10 3 5 3 4 2" xfId="18272" xr:uid="{FB75616B-FF4B-4EF2-9859-0B7609B6620E}"/>
    <cellStyle name="Normal 10 3 5 3 4 2 2" xfId="40591" xr:uid="{A6D9AA91-74F6-458D-8927-065D55AAE997}"/>
    <cellStyle name="Normal 10 3 5 3 4 3" xfId="28783" xr:uid="{C89C00EF-A2E1-4FE9-A5F5-0501A24781E8}"/>
    <cellStyle name="Normal 10 3 5 3 5" xfId="11792" xr:uid="{C14D1B27-5984-451D-8CE8-B05D1F66F029}"/>
    <cellStyle name="Normal 10 3 5 3 5 2" xfId="34111" xr:uid="{43FAC2CF-EAFA-43DF-AEAA-9727C5EB3EEF}"/>
    <cellStyle name="Normal 10 3 5 3 6" xfId="13088" xr:uid="{1EEA1CE1-8086-4FEC-8232-DE0710B98580}"/>
    <cellStyle name="Normal 10 3 5 3 6 2" xfId="35407" xr:uid="{F2691983-D40F-47C8-BAC0-44E77850D7FA}"/>
    <cellStyle name="Normal 10 3 5 3 7" xfId="23599" xr:uid="{7DC78F21-28CF-475F-970B-B80365C61E17}"/>
    <cellStyle name="Normal 10 3 5 4" xfId="1929" xr:uid="{85A8DFF8-B774-43D1-BECC-D19E43B1B9F4}"/>
    <cellStyle name="Normal 10 3 5 4 2" xfId="4521" xr:uid="{16B8C388-8E47-483D-8062-0D99CF5AC4AF}"/>
    <cellStyle name="Normal 10 3 5 4 2 2" xfId="9705" xr:uid="{CEB15CCC-2030-43C2-878E-72231C23B596}"/>
    <cellStyle name="Normal 10 3 5 4 2 2 2" xfId="21512" xr:uid="{51C3FD7F-8E05-48DF-BA5D-FB6D3096374C}"/>
    <cellStyle name="Normal 10 3 5 4 2 2 2 2" xfId="43831" xr:uid="{E3E73DF7-D25C-4C47-9A62-E739C7BE5342}"/>
    <cellStyle name="Normal 10 3 5 4 2 2 3" xfId="32023" xr:uid="{3F0B45ED-B0BA-488B-9395-7A47EC6A7103}"/>
    <cellStyle name="Normal 10 3 5 4 2 3" xfId="16328" xr:uid="{CFF4E974-D43A-43B4-A94C-9959D024C169}"/>
    <cellStyle name="Normal 10 3 5 4 2 3 2" xfId="38647" xr:uid="{AEBD3331-E223-41F4-9691-EEEE5CEB5FF2}"/>
    <cellStyle name="Normal 10 3 5 4 2 4" xfId="26839" xr:uid="{E0A49DAF-FBCF-477C-9BB1-3CD9EA0B952C}"/>
    <cellStyle name="Normal 10 3 5 4 3" xfId="7113" xr:uid="{98EDA024-144E-4537-ABFF-1C8DD50B441A}"/>
    <cellStyle name="Normal 10 3 5 4 3 2" xfId="18920" xr:uid="{52492318-7D1E-4A12-B32A-3EC516DE8571}"/>
    <cellStyle name="Normal 10 3 5 4 3 2 2" xfId="41239" xr:uid="{8460BF58-4ACF-4E65-96A1-5DB02FFBAF0C}"/>
    <cellStyle name="Normal 10 3 5 4 3 3" xfId="29431" xr:uid="{9F2D8917-3E9B-429B-8202-613ADEB27C73}"/>
    <cellStyle name="Normal 10 3 5 4 4" xfId="13736" xr:uid="{3FBDCA21-78EF-4E2A-AF92-95B63F4E61BE}"/>
    <cellStyle name="Normal 10 3 5 4 4 2" xfId="36055" xr:uid="{1A5FB4B0-CECF-480C-9964-97D1662E61E1}"/>
    <cellStyle name="Normal 10 3 5 4 5" xfId="24247" xr:uid="{9EBDC1B1-6113-46E1-98E8-BECCF20D10E9}"/>
    <cellStyle name="Normal 10 3 5 5" xfId="3225" xr:uid="{D2F1AFD1-E016-4A29-978D-9D37C74355FF}"/>
    <cellStyle name="Normal 10 3 5 5 2" xfId="8409" xr:uid="{F291CEAF-2F99-4673-A989-E0A5BBEF5DB8}"/>
    <cellStyle name="Normal 10 3 5 5 2 2" xfId="20216" xr:uid="{84A1B387-0910-4E03-ACCA-FD12079E3541}"/>
    <cellStyle name="Normal 10 3 5 5 2 2 2" xfId="42535" xr:uid="{492E3599-A9DA-4B6A-9D2A-A202570EA149}"/>
    <cellStyle name="Normal 10 3 5 5 2 3" xfId="30727" xr:uid="{74D3E982-6D42-4D77-9D46-77455C39CEC3}"/>
    <cellStyle name="Normal 10 3 5 5 3" xfId="15032" xr:uid="{E8A2066A-8D81-4D88-8E21-C920D7E271B6}"/>
    <cellStyle name="Normal 10 3 5 5 3 2" xfId="37351" xr:uid="{CE387239-5086-411D-8AE2-08C4AF936879}"/>
    <cellStyle name="Normal 10 3 5 5 4" xfId="25543" xr:uid="{04F3DA0C-73A1-477E-9236-1846EBE76C14}"/>
    <cellStyle name="Normal 10 3 5 6" xfId="5817" xr:uid="{E8471FFA-C142-4F5C-8362-B61D6FCE800F}"/>
    <cellStyle name="Normal 10 3 5 6 2" xfId="17624" xr:uid="{27460E9F-738B-4639-971A-A8DEC923C873}"/>
    <cellStyle name="Normal 10 3 5 6 2 2" xfId="39943" xr:uid="{0054DEC6-25C3-4091-BC04-53F4800AD12B}"/>
    <cellStyle name="Normal 10 3 5 6 3" xfId="28135" xr:uid="{A954B112-1071-4B37-8DC6-F8DDF7AB2966}"/>
    <cellStyle name="Normal 10 3 5 7" xfId="11082" xr:uid="{19DCBA49-7331-49B3-8B00-7446B39A3E44}"/>
    <cellStyle name="Normal 10 3 5 7 2" xfId="33401" xr:uid="{DF221CF7-FF29-42AB-9305-39E5E3059CD0}"/>
    <cellStyle name="Normal 10 3 5 8" xfId="12440" xr:uid="{EF3CD642-8414-4459-8D24-53F8FF59C650}"/>
    <cellStyle name="Normal 10 3 5 8 2" xfId="34759" xr:uid="{D3674F13-A73D-47CE-B94F-A5B37C51A018}"/>
    <cellStyle name="Normal 10 3 5 9" xfId="22889" xr:uid="{772E1CAF-FB47-4734-8A06-A39E1FAB9DD3}"/>
    <cellStyle name="Normal 10 3 6" xfId="795" xr:uid="{875142E6-4A71-469D-A6BD-391371DC065D}"/>
    <cellStyle name="Normal 10 3 6 2" xfId="1443" xr:uid="{8AE49B75-0CC1-40C5-997E-11C87503C815}"/>
    <cellStyle name="Normal 10 3 6 2 2" xfId="2739" xr:uid="{120F0EDC-B3C0-49A2-8C3C-818B7F92AF7E}"/>
    <cellStyle name="Normal 10 3 6 2 2 2" xfId="5331" xr:uid="{83178659-9855-44BF-A05E-A3D812A27D95}"/>
    <cellStyle name="Normal 10 3 6 2 2 2 2" xfId="10515" xr:uid="{661701BE-B220-49B3-8167-44530C1AA9F9}"/>
    <cellStyle name="Normal 10 3 6 2 2 2 2 2" xfId="22322" xr:uid="{1EEBDF3F-6A9D-4691-A1C6-7A3787E5D542}"/>
    <cellStyle name="Normal 10 3 6 2 2 2 2 2 2" xfId="44641" xr:uid="{548DC706-99D4-4B5D-9C74-65648C59AB4F}"/>
    <cellStyle name="Normal 10 3 6 2 2 2 2 3" xfId="32833" xr:uid="{45C9EB9B-C1EB-401E-A954-0A15D253688B}"/>
    <cellStyle name="Normal 10 3 6 2 2 2 3" xfId="17138" xr:uid="{B075C3AF-54DF-4B28-A701-F56181A7FFFD}"/>
    <cellStyle name="Normal 10 3 6 2 2 2 3 2" xfId="39457" xr:uid="{09366B96-80AD-4B4A-996F-24D6FD9F740C}"/>
    <cellStyle name="Normal 10 3 6 2 2 2 4" xfId="27649" xr:uid="{3A4037C5-9D77-40C8-B2D0-16F2207905D4}"/>
    <cellStyle name="Normal 10 3 6 2 2 3" xfId="7923" xr:uid="{FF50290F-DB81-4062-AA2B-4D88BD7D45C0}"/>
    <cellStyle name="Normal 10 3 6 2 2 3 2" xfId="19730" xr:uid="{1CF9AB9A-E54F-441C-A01F-840DBC6E7836}"/>
    <cellStyle name="Normal 10 3 6 2 2 3 2 2" xfId="42049" xr:uid="{149C21E3-5470-40F5-A692-9401D3BDB104}"/>
    <cellStyle name="Normal 10 3 6 2 2 3 3" xfId="30241" xr:uid="{291C1DBE-D5D8-42F6-BCFC-1C33BB4FE8B5}"/>
    <cellStyle name="Normal 10 3 6 2 2 4" xfId="14546" xr:uid="{FB46E076-5911-49B3-B8ED-9E20B119B3D8}"/>
    <cellStyle name="Normal 10 3 6 2 2 4 2" xfId="36865" xr:uid="{B74E354F-F41F-44B2-8A17-73712E836CD7}"/>
    <cellStyle name="Normal 10 3 6 2 2 5" xfId="25057" xr:uid="{7CE83BAB-2CF2-43FF-9C99-D4E81D67F380}"/>
    <cellStyle name="Normal 10 3 6 2 3" xfId="4035" xr:uid="{58ED6C9E-7CD6-45DB-A7FE-F0A60A939FF5}"/>
    <cellStyle name="Normal 10 3 6 2 3 2" xfId="9219" xr:uid="{749F0637-6ED9-468B-BCA6-7B5F3742768B}"/>
    <cellStyle name="Normal 10 3 6 2 3 2 2" xfId="21026" xr:uid="{348AF19B-13C6-4B93-A171-C72F49C790D5}"/>
    <cellStyle name="Normal 10 3 6 2 3 2 2 2" xfId="43345" xr:uid="{1CE58F36-D3CF-478E-816A-F3D17D59C593}"/>
    <cellStyle name="Normal 10 3 6 2 3 2 3" xfId="31537" xr:uid="{61EB3D98-64F4-4805-B399-F1854E8B4AFC}"/>
    <cellStyle name="Normal 10 3 6 2 3 3" xfId="15842" xr:uid="{99C09EE3-420C-4FF9-98BE-8B32FA911298}"/>
    <cellStyle name="Normal 10 3 6 2 3 3 2" xfId="38161" xr:uid="{E01DA02C-43EB-4BC6-9D5C-29F23A30ED40}"/>
    <cellStyle name="Normal 10 3 6 2 3 4" xfId="26353" xr:uid="{BAB3E2EB-A86A-4023-B967-B19B85DF51BB}"/>
    <cellStyle name="Normal 10 3 6 2 4" xfId="6627" xr:uid="{042AAD01-DC96-4FF0-BAD3-6F73D583BCE3}"/>
    <cellStyle name="Normal 10 3 6 2 4 2" xfId="18434" xr:uid="{EAD2B891-F33C-4CEC-9B1B-00D38F8016B2}"/>
    <cellStyle name="Normal 10 3 6 2 4 2 2" xfId="40753" xr:uid="{F3B9BEFB-F1DA-427E-B910-258CB50BB08D}"/>
    <cellStyle name="Normal 10 3 6 2 4 3" xfId="28945" xr:uid="{3EE8F4FC-C398-4412-BFF9-CF9895B87EA1}"/>
    <cellStyle name="Normal 10 3 6 2 5" xfId="11954" xr:uid="{0D2331D0-A879-4C6A-A6F7-EB5A9A928905}"/>
    <cellStyle name="Normal 10 3 6 2 5 2" xfId="34273" xr:uid="{22486A1A-3F9D-4C2B-ABF0-53AB20419A40}"/>
    <cellStyle name="Normal 10 3 6 2 6" xfId="13250" xr:uid="{4FDE7C3E-149B-40F5-AF2F-718A1706792E}"/>
    <cellStyle name="Normal 10 3 6 2 6 2" xfId="35569" xr:uid="{F6FB3F32-0101-4879-B76F-B0F4D3F08F97}"/>
    <cellStyle name="Normal 10 3 6 2 7" xfId="23761" xr:uid="{C7195C54-0132-4F2C-91B2-A645ABCCC22C}"/>
    <cellStyle name="Normal 10 3 6 3" xfId="2091" xr:uid="{C137C343-6A97-4D5B-AE5A-BDF93B9B6087}"/>
    <cellStyle name="Normal 10 3 6 3 2" xfId="4683" xr:uid="{0FA21696-2267-4217-98A4-D345EF37BFCE}"/>
    <cellStyle name="Normal 10 3 6 3 2 2" xfId="9867" xr:uid="{6F3C163D-2188-4A80-9525-F33BB51DFE17}"/>
    <cellStyle name="Normal 10 3 6 3 2 2 2" xfId="21674" xr:uid="{8B8AE7D8-7B34-43E6-AD22-9D7B4E5A7606}"/>
    <cellStyle name="Normal 10 3 6 3 2 2 2 2" xfId="43993" xr:uid="{FEC7602A-FC1A-4B20-A534-CC0278CA9B38}"/>
    <cellStyle name="Normal 10 3 6 3 2 2 3" xfId="32185" xr:uid="{F03E4A01-77A9-45F8-B34A-B8E82C7566AC}"/>
    <cellStyle name="Normal 10 3 6 3 2 3" xfId="16490" xr:uid="{369A2146-BBCC-499A-9C29-80ACF81F5D4B}"/>
    <cellStyle name="Normal 10 3 6 3 2 3 2" xfId="38809" xr:uid="{5297838A-3E67-4E18-BFBE-9282342BE3D7}"/>
    <cellStyle name="Normal 10 3 6 3 2 4" xfId="27001" xr:uid="{E1665A0E-408F-458C-BBC3-3A2405C8EAF0}"/>
    <cellStyle name="Normal 10 3 6 3 3" xfId="7275" xr:uid="{E5550C99-96F1-4718-929C-01EF285780F0}"/>
    <cellStyle name="Normal 10 3 6 3 3 2" xfId="19082" xr:uid="{389B6827-CB2D-484C-83C6-7B793DE63373}"/>
    <cellStyle name="Normal 10 3 6 3 3 2 2" xfId="41401" xr:uid="{95FFE5D0-B7DC-42B0-B8C6-7366B477859E}"/>
    <cellStyle name="Normal 10 3 6 3 3 3" xfId="29593" xr:uid="{5BBE97D6-5DA6-4AC3-BB55-0E3836CB3BC0}"/>
    <cellStyle name="Normal 10 3 6 3 4" xfId="13898" xr:uid="{71520FE8-0E0E-4738-836C-3B31ADCB16CB}"/>
    <cellStyle name="Normal 10 3 6 3 4 2" xfId="36217" xr:uid="{7EF57C67-C802-46BE-A57F-D74F223B4FC2}"/>
    <cellStyle name="Normal 10 3 6 3 5" xfId="24409" xr:uid="{CBF9A2B5-B761-44E6-962B-59AB4187B9C0}"/>
    <cellStyle name="Normal 10 3 6 4" xfId="3387" xr:uid="{807D32FB-B696-411F-8CDC-B33A5E6F6DC8}"/>
    <cellStyle name="Normal 10 3 6 4 2" xfId="8571" xr:uid="{B6652B2F-265F-4503-AE30-6C2BA4A9FD9F}"/>
    <cellStyle name="Normal 10 3 6 4 2 2" xfId="20378" xr:uid="{2230F84B-0867-4086-B153-93E969714B06}"/>
    <cellStyle name="Normal 10 3 6 4 2 2 2" xfId="42697" xr:uid="{EB2E984F-09A7-43FF-AC0D-179467AFC74E}"/>
    <cellStyle name="Normal 10 3 6 4 2 3" xfId="30889" xr:uid="{00A3D35E-D8FD-48D7-9E4C-09746512E2C0}"/>
    <cellStyle name="Normal 10 3 6 4 3" xfId="15194" xr:uid="{0DF1A196-2995-43D7-B8A1-C3F0731D5E17}"/>
    <cellStyle name="Normal 10 3 6 4 3 2" xfId="37513" xr:uid="{4AE6DA83-1784-4400-BA4B-A43F7ACD941C}"/>
    <cellStyle name="Normal 10 3 6 4 4" xfId="25705" xr:uid="{8D3BD561-3F58-4A6F-9D01-108A47D146DD}"/>
    <cellStyle name="Normal 10 3 6 5" xfId="5979" xr:uid="{FDA86EB7-807D-47A0-844C-E731305E061C}"/>
    <cellStyle name="Normal 10 3 6 5 2" xfId="17786" xr:uid="{44C95955-48DA-4239-A688-D1D62D513FFB}"/>
    <cellStyle name="Normal 10 3 6 5 2 2" xfId="40105" xr:uid="{0A690CCC-6560-4C3C-8AB5-6B446D5EA2EF}"/>
    <cellStyle name="Normal 10 3 6 5 3" xfId="28297" xr:uid="{6041F94D-4F5A-4331-B0A6-04D99C3B5DD2}"/>
    <cellStyle name="Normal 10 3 6 6" xfId="11306" xr:uid="{7C9DCC8A-DBC0-4888-A8CC-FF4DCCC4D0BE}"/>
    <cellStyle name="Normal 10 3 6 6 2" xfId="33625" xr:uid="{2DF1D4FE-DE03-4353-9D8D-B91B13B3B861}"/>
    <cellStyle name="Normal 10 3 6 7" xfId="12602" xr:uid="{9C221ADA-82CA-4521-89AE-2003BD0F0467}"/>
    <cellStyle name="Normal 10 3 6 7 2" xfId="34921" xr:uid="{C5ED0F56-0CAF-4D70-83A0-DD930103D7C1}"/>
    <cellStyle name="Normal 10 3 6 8" xfId="23113" xr:uid="{D03E330F-EA31-4A1B-A8EA-413BD50CD017}"/>
    <cellStyle name="Normal 10 3 7" xfId="1119" xr:uid="{EEFE9614-BC4E-4D9A-8EB0-6496C2449B81}"/>
    <cellStyle name="Normal 10 3 7 2" xfId="2415" xr:uid="{E1D14F03-D466-4AA5-B2F3-89B95BA790A2}"/>
    <cellStyle name="Normal 10 3 7 2 2" xfId="5007" xr:uid="{F4E25388-0D2C-45A4-BBF2-05BDAE73F8C5}"/>
    <cellStyle name="Normal 10 3 7 2 2 2" xfId="10191" xr:uid="{1AD80C97-49EC-4C78-B0B0-CE67656462D7}"/>
    <cellStyle name="Normal 10 3 7 2 2 2 2" xfId="21998" xr:uid="{BC1BDEC2-D091-4C3E-85FE-7965D4433245}"/>
    <cellStyle name="Normal 10 3 7 2 2 2 2 2" xfId="44317" xr:uid="{4E09368F-BEC3-47A2-94E4-1E728FE71185}"/>
    <cellStyle name="Normal 10 3 7 2 2 2 3" xfId="32509" xr:uid="{54B0AF32-4DA9-44E7-9977-0F494D90DC5A}"/>
    <cellStyle name="Normal 10 3 7 2 2 3" xfId="16814" xr:uid="{084E57C5-339E-4FB7-96D9-A8E0FFAF3B05}"/>
    <cellStyle name="Normal 10 3 7 2 2 3 2" xfId="39133" xr:uid="{BD084587-9319-4CAE-AAED-70655237B51A}"/>
    <cellStyle name="Normal 10 3 7 2 2 4" xfId="27325" xr:uid="{EDFFBB00-147A-4EC4-B6F8-935119250106}"/>
    <cellStyle name="Normal 10 3 7 2 3" xfId="7599" xr:uid="{CD4FCC85-3146-4833-AFC0-D9ACE02ABB3C}"/>
    <cellStyle name="Normal 10 3 7 2 3 2" xfId="19406" xr:uid="{7B40696D-919C-46E8-8F30-9A0AFACAEE96}"/>
    <cellStyle name="Normal 10 3 7 2 3 2 2" xfId="41725" xr:uid="{92CAF0C0-7495-41A7-BD95-5AB6885650E7}"/>
    <cellStyle name="Normal 10 3 7 2 3 3" xfId="29917" xr:uid="{4A27C353-333C-4838-BBC3-FED00AB0BF78}"/>
    <cellStyle name="Normal 10 3 7 2 4" xfId="14222" xr:uid="{E98BE51F-6EAC-4BEB-BE1A-FB6CAB437EF6}"/>
    <cellStyle name="Normal 10 3 7 2 4 2" xfId="36541" xr:uid="{4027B881-3F2B-4D26-9E02-55FFE00060EE}"/>
    <cellStyle name="Normal 10 3 7 2 5" xfId="24733" xr:uid="{9EDDFAA9-4C18-4AB7-B76D-1D64E3A3893B}"/>
    <cellStyle name="Normal 10 3 7 3" xfId="3711" xr:uid="{26A28C44-14CB-4874-ACC8-C9130BAE413E}"/>
    <cellStyle name="Normal 10 3 7 3 2" xfId="8895" xr:uid="{F07CA6E9-7F64-4F25-BE58-272DFF6376BB}"/>
    <cellStyle name="Normal 10 3 7 3 2 2" xfId="20702" xr:uid="{23F2E3E9-73D4-4A43-98EE-1FDE0D205377}"/>
    <cellStyle name="Normal 10 3 7 3 2 2 2" xfId="43021" xr:uid="{E61B10E5-4B77-4EA0-8D92-6B921D81D38E}"/>
    <cellStyle name="Normal 10 3 7 3 2 3" xfId="31213" xr:uid="{47AAFA16-5A50-484D-9AAF-9C2B358230B4}"/>
    <cellStyle name="Normal 10 3 7 3 3" xfId="15518" xr:uid="{4DCB9392-D571-4672-939B-5D7FA604DAAF}"/>
    <cellStyle name="Normal 10 3 7 3 3 2" xfId="37837" xr:uid="{F7D6A001-9C7A-4674-8569-03184FC23477}"/>
    <cellStyle name="Normal 10 3 7 3 4" xfId="26029" xr:uid="{01291DAF-4721-49F4-82A1-C88B7F2E26FD}"/>
    <cellStyle name="Normal 10 3 7 4" xfId="6303" xr:uid="{0E399970-3796-4FF7-A2B9-0CC9DB560CE0}"/>
    <cellStyle name="Normal 10 3 7 4 2" xfId="18110" xr:uid="{7C70D79E-7B37-48E2-A8DF-4F22349B95BD}"/>
    <cellStyle name="Normal 10 3 7 4 2 2" xfId="40429" xr:uid="{D5522D18-2DD9-4C6C-A8C1-263C1DD81F05}"/>
    <cellStyle name="Normal 10 3 7 4 3" xfId="28621" xr:uid="{311E572F-6162-4892-945E-318B92A8487C}"/>
    <cellStyle name="Normal 10 3 7 5" xfId="11630" xr:uid="{EF530211-A985-45E3-A091-9B7053030334}"/>
    <cellStyle name="Normal 10 3 7 5 2" xfId="33949" xr:uid="{7082FB6C-460D-4601-9471-6CB9874DF42F}"/>
    <cellStyle name="Normal 10 3 7 6" xfId="12926" xr:uid="{A266258B-6DE4-4B20-AE56-D429B94E123A}"/>
    <cellStyle name="Normal 10 3 7 6 2" xfId="35245" xr:uid="{0FC18E6C-5BD8-46EB-A9FE-B57DD57A3E3B}"/>
    <cellStyle name="Normal 10 3 7 7" xfId="23437" xr:uid="{13450DAC-CABE-42BB-8550-0A6A283E1DA8}"/>
    <cellStyle name="Normal 10 3 8" xfId="1767" xr:uid="{17CC6C30-BE16-4DEB-8FBB-442CFECF85C5}"/>
    <cellStyle name="Normal 10 3 8 2" xfId="4359" xr:uid="{DB12227B-45C7-4924-A7B5-10979A58E845}"/>
    <cellStyle name="Normal 10 3 8 2 2" xfId="9543" xr:uid="{CAD72622-2A68-4591-AD80-E6A7AD2F4B61}"/>
    <cellStyle name="Normal 10 3 8 2 2 2" xfId="21350" xr:uid="{B91EF9A1-45C2-48F6-8BC5-18F0E16678F0}"/>
    <cellStyle name="Normal 10 3 8 2 2 2 2" xfId="43669" xr:uid="{750508D4-62F9-4C4D-8302-33282F90875D}"/>
    <cellStyle name="Normal 10 3 8 2 2 3" xfId="31861" xr:uid="{8E5EA63F-971D-446D-AACA-08BEA01818B9}"/>
    <cellStyle name="Normal 10 3 8 2 3" xfId="16166" xr:uid="{FA151CA5-390D-4CDA-8B6C-D2F2ECAB1756}"/>
    <cellStyle name="Normal 10 3 8 2 3 2" xfId="38485" xr:uid="{F916396F-3950-42F8-92C0-75ADDE19E689}"/>
    <cellStyle name="Normal 10 3 8 2 4" xfId="26677" xr:uid="{8C32C13C-8E45-4545-9273-532116F73F3C}"/>
    <cellStyle name="Normal 10 3 8 3" xfId="6951" xr:uid="{B59F26F0-67E7-4281-BBEF-51FC284ED96F}"/>
    <cellStyle name="Normal 10 3 8 3 2" xfId="18758" xr:uid="{0E4D2E3C-A6F3-4AC0-99CB-D89ACDF14685}"/>
    <cellStyle name="Normal 10 3 8 3 2 2" xfId="41077" xr:uid="{4BD061E7-A9E8-4196-8FD2-9078F6BDFC6A}"/>
    <cellStyle name="Normal 10 3 8 3 3" xfId="29269" xr:uid="{21B2C4E8-3A66-4D99-87A3-11EB955951B1}"/>
    <cellStyle name="Normal 10 3 8 4" xfId="13574" xr:uid="{79248D9C-3DE3-4102-81BA-55CE48D63DFE}"/>
    <cellStyle name="Normal 10 3 8 4 2" xfId="35893" xr:uid="{F726DA94-70FC-42CF-8447-24A0CD13EBAE}"/>
    <cellStyle name="Normal 10 3 8 5" xfId="24085" xr:uid="{CB1C0BE1-B2EA-4680-A9F8-A162811A0E02}"/>
    <cellStyle name="Normal 10 3 9" xfId="3063" xr:uid="{03B62D16-2713-47F4-96FD-C3F3F50FBA64}"/>
    <cellStyle name="Normal 10 3 9 2" xfId="8247" xr:uid="{B15F865E-A2DE-4ABD-BAB3-7D8F326CFD7C}"/>
    <cellStyle name="Normal 10 3 9 2 2" xfId="20054" xr:uid="{DA8C9387-0A45-4F4D-A833-5E745C94EE27}"/>
    <cellStyle name="Normal 10 3 9 2 2 2" xfId="42373" xr:uid="{D0432DD0-123A-428F-A206-04CCEA2C0295}"/>
    <cellStyle name="Normal 10 3 9 2 3" xfId="30565" xr:uid="{C498219C-BAF7-4776-B00D-75D917F3DAF1}"/>
    <cellStyle name="Normal 10 3 9 3" xfId="14870" xr:uid="{3201E3C0-B9A4-4648-BFEC-BE46D71D88F3}"/>
    <cellStyle name="Normal 10 3 9 3 2" xfId="37189" xr:uid="{90BE667F-F01E-4212-A273-A6AB0F97D36F}"/>
    <cellStyle name="Normal 10 3 9 4" xfId="25381" xr:uid="{BA469BC3-6386-4EFB-ACEB-4C799E9866C6}"/>
    <cellStyle name="Normal 10 4" xfId="357" xr:uid="{2891574F-04A7-49AF-B808-537E26C2CF1A}"/>
    <cellStyle name="Normal 10 4 10" xfId="5664" xr:uid="{B1DF44F7-789C-4214-95B9-5E9432B35093}"/>
    <cellStyle name="Normal 10 4 10 2" xfId="17471" xr:uid="{A87078FC-B5EA-40DB-807E-D7AC50DBFCAD}"/>
    <cellStyle name="Normal 10 4 10 2 2" xfId="39790" xr:uid="{642737AF-9F63-4FB9-8CFB-B721BC0D0E45}"/>
    <cellStyle name="Normal 10 4 10 3" xfId="27982" xr:uid="{6BB7E81B-8E4D-4093-9791-D13E04812DAE}"/>
    <cellStyle name="Normal 10 4 11" xfId="10863" xr:uid="{9FEC3D96-09AB-4669-9E67-E6D0E05F85C1}"/>
    <cellStyle name="Normal 10 4 11 2" xfId="33182" xr:uid="{6F079AD1-F850-4BD2-86AF-EC30ADCAA69F}"/>
    <cellStyle name="Normal 10 4 12" xfId="12287" xr:uid="{D78950DE-4A20-4B63-B3D7-C36E2F7A1702}"/>
    <cellStyle name="Normal 10 4 12 2" xfId="34606" xr:uid="{2F20ECE4-8D2B-474D-BD8A-7183652B240A}"/>
    <cellStyle name="Normal 10 4 13" xfId="22670" xr:uid="{47DD1B6E-82DC-4693-9DDE-BB6FA18B9F38}"/>
    <cellStyle name="Normal 10 4 2" xfId="386" xr:uid="{BF751958-0F22-4E3E-8ADD-DC4288FE13BE}"/>
    <cellStyle name="Normal 10 4 2 10" xfId="12314" xr:uid="{A1583997-47AE-4C59-A4B5-E3306B93570B}"/>
    <cellStyle name="Normal 10 4 2 10 2" xfId="34633" xr:uid="{D96CAC06-CE60-4316-BE81-F8550C9EF7AC}"/>
    <cellStyle name="Normal 10 4 2 11" xfId="22699" xr:uid="{3DABB4CB-4AC0-4DF4-83A5-BDBE7E1E89C8}"/>
    <cellStyle name="Normal 10 4 2 2" xfId="499" xr:uid="{2049239E-D1AA-4BD6-8568-5D13C62DF2F1}"/>
    <cellStyle name="Normal 10 4 2 2 10" xfId="22816" xr:uid="{DB3FA32D-8916-4B61-90D3-51FA30515BD3}"/>
    <cellStyle name="Normal 10 4 2 2 2" xfId="732" xr:uid="{BA7B2B05-6347-47BF-9B84-B7F0479EA18F}"/>
    <cellStyle name="Normal 10 4 2 2 2 2" xfId="1074" xr:uid="{4FE39ED4-276C-411F-91E1-2E6D74E6BA60}"/>
    <cellStyle name="Normal 10 4 2 2 2 2 2" xfId="1722" xr:uid="{5BA267A6-9173-4E64-9800-672239754DB8}"/>
    <cellStyle name="Normal 10 4 2 2 2 2 2 2" xfId="3018" xr:uid="{6E5C8757-624D-4892-B16F-AF0FDD75FA6A}"/>
    <cellStyle name="Normal 10 4 2 2 2 2 2 2 2" xfId="5610" xr:uid="{9CC40FE6-4F6D-490A-8DE7-C173FE76D178}"/>
    <cellStyle name="Normal 10 4 2 2 2 2 2 2 2 2" xfId="10794" xr:uid="{D263D21A-8902-4196-8B16-3FA745E786D2}"/>
    <cellStyle name="Normal 10 4 2 2 2 2 2 2 2 2 2" xfId="22601" xr:uid="{525CFC9F-9F3D-47FB-99C6-8AFD4F7AFD76}"/>
    <cellStyle name="Normal 10 4 2 2 2 2 2 2 2 2 2 2" xfId="44920" xr:uid="{B148C35B-51C6-4715-9546-93D6654BC6BA}"/>
    <cellStyle name="Normal 10 4 2 2 2 2 2 2 2 2 3" xfId="33112" xr:uid="{A33135C6-4BCE-45C6-8E84-2757504B8E48}"/>
    <cellStyle name="Normal 10 4 2 2 2 2 2 2 2 3" xfId="17417" xr:uid="{05673066-2FBE-4C04-92CD-2B6758C4BD37}"/>
    <cellStyle name="Normal 10 4 2 2 2 2 2 2 2 3 2" xfId="39736" xr:uid="{50E7074F-C6DC-4D08-99BF-21D9A13B1701}"/>
    <cellStyle name="Normal 10 4 2 2 2 2 2 2 2 4" xfId="27928" xr:uid="{73CDFB7C-B49C-4066-9B21-3BB6D7495648}"/>
    <cellStyle name="Normal 10 4 2 2 2 2 2 2 3" xfId="8202" xr:uid="{F216068B-C4BC-4203-8D14-206655362574}"/>
    <cellStyle name="Normal 10 4 2 2 2 2 2 2 3 2" xfId="20009" xr:uid="{B02C383D-3751-420D-A16E-E99CA4CD0573}"/>
    <cellStyle name="Normal 10 4 2 2 2 2 2 2 3 2 2" xfId="42328" xr:uid="{7BD9418D-BCCE-4288-B8E0-1A31C1BFBEFC}"/>
    <cellStyle name="Normal 10 4 2 2 2 2 2 2 3 3" xfId="30520" xr:uid="{F390C8A3-B427-41B3-B73D-9ADA78BA267B}"/>
    <cellStyle name="Normal 10 4 2 2 2 2 2 2 4" xfId="14825" xr:uid="{62EC453F-9030-4D0A-AFB9-2FE61D9CBA38}"/>
    <cellStyle name="Normal 10 4 2 2 2 2 2 2 4 2" xfId="37144" xr:uid="{2D72B5B5-0501-4587-8FE5-5192BCEEEFA4}"/>
    <cellStyle name="Normal 10 4 2 2 2 2 2 2 5" xfId="25336" xr:uid="{EEAC8F5B-573B-43A2-8D5A-1560EC72FB6E}"/>
    <cellStyle name="Normal 10 4 2 2 2 2 2 3" xfId="4314" xr:uid="{3E7FEA71-E4B7-4DCB-92DF-7770B497F428}"/>
    <cellStyle name="Normal 10 4 2 2 2 2 2 3 2" xfId="9498" xr:uid="{5807C627-3459-4726-A2FD-3EA7066924C8}"/>
    <cellStyle name="Normal 10 4 2 2 2 2 2 3 2 2" xfId="21305" xr:uid="{C0A20BCD-89CB-433C-9234-4F7AB3F466EB}"/>
    <cellStyle name="Normal 10 4 2 2 2 2 2 3 2 2 2" xfId="43624" xr:uid="{93B40CA2-4691-4825-B80C-C88063E3E239}"/>
    <cellStyle name="Normal 10 4 2 2 2 2 2 3 2 3" xfId="31816" xr:uid="{F5FC013C-17FE-48A9-933C-05DC3E2FF0E4}"/>
    <cellStyle name="Normal 10 4 2 2 2 2 2 3 3" xfId="16121" xr:uid="{BD64F5F8-0741-49A7-89A9-8B9A90B5BC14}"/>
    <cellStyle name="Normal 10 4 2 2 2 2 2 3 3 2" xfId="38440" xr:uid="{B3EBC19A-F1A0-4BB3-8C0E-1B88AB2BDBDC}"/>
    <cellStyle name="Normal 10 4 2 2 2 2 2 3 4" xfId="26632" xr:uid="{AEC42E46-BB64-4258-9870-BE0F437EA447}"/>
    <cellStyle name="Normal 10 4 2 2 2 2 2 4" xfId="6906" xr:uid="{F059AB11-20F1-4643-A8BE-BDFE0A5077D8}"/>
    <cellStyle name="Normal 10 4 2 2 2 2 2 4 2" xfId="18713" xr:uid="{60A36320-0F96-41C1-8FBE-42A265EE22A1}"/>
    <cellStyle name="Normal 10 4 2 2 2 2 2 4 2 2" xfId="41032" xr:uid="{DB7DFAE7-5620-42CA-8349-7FE409B8B012}"/>
    <cellStyle name="Normal 10 4 2 2 2 2 2 4 3" xfId="29224" xr:uid="{79883401-7A9F-4E9A-B37A-914C49679A4E}"/>
    <cellStyle name="Normal 10 4 2 2 2 2 2 5" xfId="12233" xr:uid="{04C73519-D1C4-47CB-8F31-BAD67AB716F1}"/>
    <cellStyle name="Normal 10 4 2 2 2 2 2 5 2" xfId="34552" xr:uid="{8FE69A08-51E9-4D19-8304-A23EAEB1F6C6}"/>
    <cellStyle name="Normal 10 4 2 2 2 2 2 6" xfId="13529" xr:uid="{037356C6-0AE1-478E-93FD-A5515FF2D769}"/>
    <cellStyle name="Normal 10 4 2 2 2 2 2 6 2" xfId="35848" xr:uid="{706495F1-F04A-4551-A165-FC5D400EFC58}"/>
    <cellStyle name="Normal 10 4 2 2 2 2 2 7" xfId="24040" xr:uid="{25148FBB-BDBD-4059-B062-0EF0168DACFB}"/>
    <cellStyle name="Normal 10 4 2 2 2 2 3" xfId="2370" xr:uid="{C2902939-1271-4289-9A01-358F43ECC370}"/>
    <cellStyle name="Normal 10 4 2 2 2 2 3 2" xfId="4962" xr:uid="{6409075B-F6FF-4058-BC6C-02F2F0A8A0EC}"/>
    <cellStyle name="Normal 10 4 2 2 2 2 3 2 2" xfId="10146" xr:uid="{A5FF44BF-6F60-46DB-9A09-1BAD4BEF9F8D}"/>
    <cellStyle name="Normal 10 4 2 2 2 2 3 2 2 2" xfId="21953" xr:uid="{AF900FAB-C39B-4F36-9101-98099D4745DD}"/>
    <cellStyle name="Normal 10 4 2 2 2 2 3 2 2 2 2" xfId="44272" xr:uid="{1C78AF95-4206-4D4E-92AF-B704089B3C5F}"/>
    <cellStyle name="Normal 10 4 2 2 2 2 3 2 2 3" xfId="32464" xr:uid="{59E7CCD2-BE45-49E3-8D0F-78947E9A1E7D}"/>
    <cellStyle name="Normal 10 4 2 2 2 2 3 2 3" xfId="16769" xr:uid="{EE7FA658-8BC9-47C9-A4A4-F54E86716E09}"/>
    <cellStyle name="Normal 10 4 2 2 2 2 3 2 3 2" xfId="39088" xr:uid="{94D651CA-8922-40AB-9C17-698B230E98C8}"/>
    <cellStyle name="Normal 10 4 2 2 2 2 3 2 4" xfId="27280" xr:uid="{3542F679-3482-4665-B044-37F353EF3C58}"/>
    <cellStyle name="Normal 10 4 2 2 2 2 3 3" xfId="7554" xr:uid="{AA5DD621-2733-43FE-9B1C-7DC49E025451}"/>
    <cellStyle name="Normal 10 4 2 2 2 2 3 3 2" xfId="19361" xr:uid="{1B17EAF0-ED9C-4315-9D7A-A6D22E0BD538}"/>
    <cellStyle name="Normal 10 4 2 2 2 2 3 3 2 2" xfId="41680" xr:uid="{3520B813-F5A8-4DDF-B807-EFE9E1897835}"/>
    <cellStyle name="Normal 10 4 2 2 2 2 3 3 3" xfId="29872" xr:uid="{6715131E-9EE0-47BB-ABFD-EB29864A8021}"/>
    <cellStyle name="Normal 10 4 2 2 2 2 3 4" xfId="14177" xr:uid="{3A8AABF7-F74E-40B7-B53E-EFA1A1EB9896}"/>
    <cellStyle name="Normal 10 4 2 2 2 2 3 4 2" xfId="36496" xr:uid="{599E2B4D-173F-405C-A859-0A3A1109F9F5}"/>
    <cellStyle name="Normal 10 4 2 2 2 2 3 5" xfId="24688" xr:uid="{08B2296A-EE3D-4CE4-B45C-7511EA165866}"/>
    <cellStyle name="Normal 10 4 2 2 2 2 4" xfId="3666" xr:uid="{5B31B852-F91C-43DD-ACFF-B99F345CD00D}"/>
    <cellStyle name="Normal 10 4 2 2 2 2 4 2" xfId="8850" xr:uid="{4DE96A4F-E548-44B5-AC27-4DB24740E5C9}"/>
    <cellStyle name="Normal 10 4 2 2 2 2 4 2 2" xfId="20657" xr:uid="{D75B8C98-D66F-485E-88CD-B71C2FA5E69A}"/>
    <cellStyle name="Normal 10 4 2 2 2 2 4 2 2 2" xfId="42976" xr:uid="{8CDB5C51-BD9E-40CA-B090-BA4FD6ED886B}"/>
    <cellStyle name="Normal 10 4 2 2 2 2 4 2 3" xfId="31168" xr:uid="{25BC2A4A-49BE-4874-976A-AEE0D4A14B65}"/>
    <cellStyle name="Normal 10 4 2 2 2 2 4 3" xfId="15473" xr:uid="{5E7CAABB-9773-400D-B154-035CB8C4CAEE}"/>
    <cellStyle name="Normal 10 4 2 2 2 2 4 3 2" xfId="37792" xr:uid="{5AA3ED6D-54FE-48AF-9186-EDC915973E5A}"/>
    <cellStyle name="Normal 10 4 2 2 2 2 4 4" xfId="25984" xr:uid="{FDD0ECCF-9654-4274-A14E-998BBE18A3D7}"/>
    <cellStyle name="Normal 10 4 2 2 2 2 5" xfId="6258" xr:uid="{DEE15D73-3405-490B-B4F9-A2FDB24281FD}"/>
    <cellStyle name="Normal 10 4 2 2 2 2 5 2" xfId="18065" xr:uid="{B3DA416D-42F4-4D77-96E4-EBFE4FD35890}"/>
    <cellStyle name="Normal 10 4 2 2 2 2 5 2 2" xfId="40384" xr:uid="{F1E1D201-591F-4B7D-A9BF-2AC07B21AD15}"/>
    <cellStyle name="Normal 10 4 2 2 2 2 5 3" xfId="28576" xr:uid="{BFCE5ABC-D7EE-4AB9-BA03-5E873B9C59F3}"/>
    <cellStyle name="Normal 10 4 2 2 2 2 6" xfId="11585" xr:uid="{94171FCE-82DB-4535-974C-7D2BCF303F0B}"/>
    <cellStyle name="Normal 10 4 2 2 2 2 6 2" xfId="33904" xr:uid="{E524C77A-8DDB-45DF-A6E9-A437AA79BE0C}"/>
    <cellStyle name="Normal 10 4 2 2 2 2 7" xfId="12881" xr:uid="{E8B745A1-CF3E-4C45-999E-51ADEA41B839}"/>
    <cellStyle name="Normal 10 4 2 2 2 2 7 2" xfId="35200" xr:uid="{C7D5F4B2-CC14-4FE6-BAA7-E7902E470F0A}"/>
    <cellStyle name="Normal 10 4 2 2 2 2 8" xfId="23392" xr:uid="{548AFF12-F242-4887-BB8D-DD90A4D8170E}"/>
    <cellStyle name="Normal 10 4 2 2 2 3" xfId="1398" xr:uid="{EBF9327A-2FF7-44EE-B137-F051B3CB693B}"/>
    <cellStyle name="Normal 10 4 2 2 2 3 2" xfId="2694" xr:uid="{9A4A72F0-2057-4ADC-8462-A8C3FDA756ED}"/>
    <cellStyle name="Normal 10 4 2 2 2 3 2 2" xfId="5286" xr:uid="{50A85C62-029C-40B5-8022-C0030215EA5A}"/>
    <cellStyle name="Normal 10 4 2 2 2 3 2 2 2" xfId="10470" xr:uid="{11C3F566-5C09-4DA5-B3E0-8ED4FE7F10C8}"/>
    <cellStyle name="Normal 10 4 2 2 2 3 2 2 2 2" xfId="22277" xr:uid="{567FE893-44A8-43BE-B237-F32A5232771C}"/>
    <cellStyle name="Normal 10 4 2 2 2 3 2 2 2 2 2" xfId="44596" xr:uid="{32CF918E-06F7-4F84-966F-0BF54996F7DA}"/>
    <cellStyle name="Normal 10 4 2 2 2 3 2 2 2 3" xfId="32788" xr:uid="{DCC52C61-363A-4333-88F6-0FED6919169F}"/>
    <cellStyle name="Normal 10 4 2 2 2 3 2 2 3" xfId="17093" xr:uid="{5AC80828-0702-4F1C-9FED-C99FC48B1009}"/>
    <cellStyle name="Normal 10 4 2 2 2 3 2 2 3 2" xfId="39412" xr:uid="{CA5ED929-330C-48A3-BC0E-1E0F77E957AC}"/>
    <cellStyle name="Normal 10 4 2 2 2 3 2 2 4" xfId="27604" xr:uid="{A2F9983A-2CEC-4214-909B-AD22CA95926F}"/>
    <cellStyle name="Normal 10 4 2 2 2 3 2 3" xfId="7878" xr:uid="{391DC147-E065-442C-A848-E4EAA245245E}"/>
    <cellStyle name="Normal 10 4 2 2 2 3 2 3 2" xfId="19685" xr:uid="{A6DFDC74-CD05-4575-93F3-BC954791EEA9}"/>
    <cellStyle name="Normal 10 4 2 2 2 3 2 3 2 2" xfId="42004" xr:uid="{17333177-A3F5-4868-811B-E6524C199AFC}"/>
    <cellStyle name="Normal 10 4 2 2 2 3 2 3 3" xfId="30196" xr:uid="{789BED8F-1BA7-48CF-A63D-4B3EC48E0D8F}"/>
    <cellStyle name="Normal 10 4 2 2 2 3 2 4" xfId="14501" xr:uid="{32CE1D50-1F2D-4838-9748-373077E27F60}"/>
    <cellStyle name="Normal 10 4 2 2 2 3 2 4 2" xfId="36820" xr:uid="{6F20BF4E-03D6-4D99-A7E0-5D15B98CB824}"/>
    <cellStyle name="Normal 10 4 2 2 2 3 2 5" xfId="25012" xr:uid="{63D672D1-7558-4CB2-A16A-054D9D720B39}"/>
    <cellStyle name="Normal 10 4 2 2 2 3 3" xfId="3990" xr:uid="{A0ECFB1B-BDF7-4464-A9DF-AFEA2576425C}"/>
    <cellStyle name="Normal 10 4 2 2 2 3 3 2" xfId="9174" xr:uid="{C912970E-4528-48AB-89EA-7E54171F5139}"/>
    <cellStyle name="Normal 10 4 2 2 2 3 3 2 2" xfId="20981" xr:uid="{38A2A940-1A3B-4410-A140-3E3BD8BA2197}"/>
    <cellStyle name="Normal 10 4 2 2 2 3 3 2 2 2" xfId="43300" xr:uid="{71614234-FECE-4A7B-8991-31C8CAEB613D}"/>
    <cellStyle name="Normal 10 4 2 2 2 3 3 2 3" xfId="31492" xr:uid="{E444C5B4-8FFF-4010-9533-2C06C0BB49BB}"/>
    <cellStyle name="Normal 10 4 2 2 2 3 3 3" xfId="15797" xr:uid="{F5D816C2-F87E-44E0-8EF2-244AC0B935CF}"/>
    <cellStyle name="Normal 10 4 2 2 2 3 3 3 2" xfId="38116" xr:uid="{8B3F45AE-A637-4568-8FD9-E7931D70747C}"/>
    <cellStyle name="Normal 10 4 2 2 2 3 3 4" xfId="26308" xr:uid="{8EC1D743-F4AC-469F-8D4B-F37809F8B78A}"/>
    <cellStyle name="Normal 10 4 2 2 2 3 4" xfId="6582" xr:uid="{71DC8757-861A-4649-BDC6-9DF37AB141E5}"/>
    <cellStyle name="Normal 10 4 2 2 2 3 4 2" xfId="18389" xr:uid="{B039DD99-7C88-4AE4-B31C-F528829A13B9}"/>
    <cellStyle name="Normal 10 4 2 2 2 3 4 2 2" xfId="40708" xr:uid="{7D25B7F6-DD21-486E-8A4B-6AA07736ACDD}"/>
    <cellStyle name="Normal 10 4 2 2 2 3 4 3" xfId="28900" xr:uid="{5D22499D-795D-4DBE-BF9E-BA3F5DFBA0CA}"/>
    <cellStyle name="Normal 10 4 2 2 2 3 5" xfId="11909" xr:uid="{2465013E-21F4-492F-8628-01015E3C6876}"/>
    <cellStyle name="Normal 10 4 2 2 2 3 5 2" xfId="34228" xr:uid="{BD8DC6D4-87BF-49A2-B62C-732B6AB135BE}"/>
    <cellStyle name="Normal 10 4 2 2 2 3 6" xfId="13205" xr:uid="{8924DB02-23A7-4AA0-A90E-B57A77F578DB}"/>
    <cellStyle name="Normal 10 4 2 2 2 3 6 2" xfId="35524" xr:uid="{149A8B28-6724-4A83-81AC-112061BB9786}"/>
    <cellStyle name="Normal 10 4 2 2 2 3 7" xfId="23716" xr:uid="{789393DA-843F-457C-819B-F5094AF53003}"/>
    <cellStyle name="Normal 10 4 2 2 2 4" xfId="2046" xr:uid="{87D6E207-F109-4971-83A9-5DF61EB2B993}"/>
    <cellStyle name="Normal 10 4 2 2 2 4 2" xfId="4638" xr:uid="{CAB3DFF3-1BA2-4EA8-90A7-5872B24A9848}"/>
    <cellStyle name="Normal 10 4 2 2 2 4 2 2" xfId="9822" xr:uid="{4412B199-7D9C-41AE-BB75-2B172A6782AC}"/>
    <cellStyle name="Normal 10 4 2 2 2 4 2 2 2" xfId="21629" xr:uid="{8C94BD38-0E74-4D3D-BCA7-5E66A48B23E1}"/>
    <cellStyle name="Normal 10 4 2 2 2 4 2 2 2 2" xfId="43948" xr:uid="{D0768DC0-901E-4D39-A9AA-F9289B7ECFB3}"/>
    <cellStyle name="Normal 10 4 2 2 2 4 2 2 3" xfId="32140" xr:uid="{7950D680-E6CC-4B16-9F0F-325995B0E797}"/>
    <cellStyle name="Normal 10 4 2 2 2 4 2 3" xfId="16445" xr:uid="{EC269F0A-3AEC-481A-8BC0-8F6A90152DE7}"/>
    <cellStyle name="Normal 10 4 2 2 2 4 2 3 2" xfId="38764" xr:uid="{55728B24-160F-45CB-8AA6-6A660B5932EC}"/>
    <cellStyle name="Normal 10 4 2 2 2 4 2 4" xfId="26956" xr:uid="{1F18E7A4-6CDC-4B66-992E-92BD3F5DBD43}"/>
    <cellStyle name="Normal 10 4 2 2 2 4 3" xfId="7230" xr:uid="{64E3A557-EB08-494C-96E6-26C686217373}"/>
    <cellStyle name="Normal 10 4 2 2 2 4 3 2" xfId="19037" xr:uid="{70C7CBA9-5056-4D0E-9B3B-7F3F88802FEE}"/>
    <cellStyle name="Normal 10 4 2 2 2 4 3 2 2" xfId="41356" xr:uid="{25647B22-1016-41CC-B468-AE4DD20A8DF6}"/>
    <cellStyle name="Normal 10 4 2 2 2 4 3 3" xfId="29548" xr:uid="{87486778-C2A2-4C7E-A3AB-8E1F8AD63EF4}"/>
    <cellStyle name="Normal 10 4 2 2 2 4 4" xfId="13853" xr:uid="{35512E0C-9976-44AA-9401-A033C60653AC}"/>
    <cellStyle name="Normal 10 4 2 2 2 4 4 2" xfId="36172" xr:uid="{A331064F-36F2-4FC4-99A0-5767A69974E9}"/>
    <cellStyle name="Normal 10 4 2 2 2 4 5" xfId="24364" xr:uid="{4F17A95B-1BE8-4728-AA9D-D6771B5A4B1C}"/>
    <cellStyle name="Normal 10 4 2 2 2 5" xfId="3342" xr:uid="{8D784416-60B1-447D-A0B7-D4EA2A155108}"/>
    <cellStyle name="Normal 10 4 2 2 2 5 2" xfId="8526" xr:uid="{E07CEC9B-F392-4861-847E-2376902B947C}"/>
    <cellStyle name="Normal 10 4 2 2 2 5 2 2" xfId="20333" xr:uid="{DFCBCACE-CBB4-4A6C-8C68-089A7B12BE97}"/>
    <cellStyle name="Normal 10 4 2 2 2 5 2 2 2" xfId="42652" xr:uid="{68AFA5D7-6A21-4D7C-983D-1C041AFA838D}"/>
    <cellStyle name="Normal 10 4 2 2 2 5 2 3" xfId="30844" xr:uid="{DB49BA39-5982-4763-9B55-B60F13662F88}"/>
    <cellStyle name="Normal 10 4 2 2 2 5 3" xfId="15149" xr:uid="{7B470A55-1A6B-462E-9CF5-D4D2893F0871}"/>
    <cellStyle name="Normal 10 4 2 2 2 5 3 2" xfId="37468" xr:uid="{1C10D193-97F8-47C8-8D8B-ECBAE8E90C97}"/>
    <cellStyle name="Normal 10 4 2 2 2 5 4" xfId="25660" xr:uid="{4A4350F6-DCEB-47E6-9790-B3BE473CD128}"/>
    <cellStyle name="Normal 10 4 2 2 2 6" xfId="5934" xr:uid="{1DF1D9EA-B2C3-4045-9F6C-D53491CB609E}"/>
    <cellStyle name="Normal 10 4 2 2 2 6 2" xfId="17741" xr:uid="{E3C9BADC-396E-4437-B895-A61B7211210A}"/>
    <cellStyle name="Normal 10 4 2 2 2 6 2 2" xfId="40060" xr:uid="{80D48F16-B747-4806-89CC-B763A44FAB5D}"/>
    <cellStyle name="Normal 10 4 2 2 2 6 3" xfId="28252" xr:uid="{F43BD0AD-9C24-4196-8537-A043794E20EF}"/>
    <cellStyle name="Normal 10 4 2 2 2 7" xfId="11243" xr:uid="{523D9972-BA88-49C0-A3D2-B666B74C4BBF}"/>
    <cellStyle name="Normal 10 4 2 2 2 7 2" xfId="33562" xr:uid="{8737A8F9-AF58-4FCC-996F-D8FF7D24E866}"/>
    <cellStyle name="Normal 10 4 2 2 2 8" xfId="12557" xr:uid="{7DDB452D-207C-4946-933C-9712041BFA67}"/>
    <cellStyle name="Normal 10 4 2 2 2 8 2" xfId="34876" xr:uid="{EA942CD2-87C9-437B-B9EF-774AE42F9D11}"/>
    <cellStyle name="Normal 10 4 2 2 2 9" xfId="23050" xr:uid="{881C2DD3-AB88-4C8B-B97F-EC61C862941C}"/>
    <cellStyle name="Normal 10 4 2 2 3" xfId="912" xr:uid="{232ED1D9-335D-4E3E-BD66-FAFC4295F725}"/>
    <cellStyle name="Normal 10 4 2 2 3 2" xfId="1560" xr:uid="{82D3E89C-A260-4A40-88EB-99FF817F8880}"/>
    <cellStyle name="Normal 10 4 2 2 3 2 2" xfId="2856" xr:uid="{97976357-D0E0-450C-97EA-D2CAF047F37B}"/>
    <cellStyle name="Normal 10 4 2 2 3 2 2 2" xfId="5448" xr:uid="{87794640-47B3-4DCA-9A16-54376BB47C16}"/>
    <cellStyle name="Normal 10 4 2 2 3 2 2 2 2" xfId="10632" xr:uid="{F3C4070A-0D84-40D0-A5C0-27C8578A6331}"/>
    <cellStyle name="Normal 10 4 2 2 3 2 2 2 2 2" xfId="22439" xr:uid="{C5EB8BCE-A0AF-4485-BC2F-E4ED961D99CB}"/>
    <cellStyle name="Normal 10 4 2 2 3 2 2 2 2 2 2" xfId="44758" xr:uid="{98049286-8C97-45F9-ACBE-A1D9006885C2}"/>
    <cellStyle name="Normal 10 4 2 2 3 2 2 2 2 3" xfId="32950" xr:uid="{E2F1B685-65BE-46C5-A229-A4E40DF5A386}"/>
    <cellStyle name="Normal 10 4 2 2 3 2 2 2 3" xfId="17255" xr:uid="{56F81BB0-8EC3-4C2B-BB0B-2F2025ECAE2D}"/>
    <cellStyle name="Normal 10 4 2 2 3 2 2 2 3 2" xfId="39574" xr:uid="{24603BE3-87DD-419D-AE94-DCEC2621BCE3}"/>
    <cellStyle name="Normal 10 4 2 2 3 2 2 2 4" xfId="27766" xr:uid="{5F80E1A8-2DBC-494E-B06D-9F75CCD720FA}"/>
    <cellStyle name="Normal 10 4 2 2 3 2 2 3" xfId="8040" xr:uid="{9533863A-DD4C-4F5B-B262-3887A5AD52A9}"/>
    <cellStyle name="Normal 10 4 2 2 3 2 2 3 2" xfId="19847" xr:uid="{C612A022-E0F7-42BF-AEB2-FD943648E8F4}"/>
    <cellStyle name="Normal 10 4 2 2 3 2 2 3 2 2" xfId="42166" xr:uid="{B1B2C0A1-E1B9-4448-B82E-CDE33EDEA8A1}"/>
    <cellStyle name="Normal 10 4 2 2 3 2 2 3 3" xfId="30358" xr:uid="{42526C29-E21B-4604-AD6B-D36D1F9A99C8}"/>
    <cellStyle name="Normal 10 4 2 2 3 2 2 4" xfId="14663" xr:uid="{55E35DD3-20AF-403D-92B7-237B37C96287}"/>
    <cellStyle name="Normal 10 4 2 2 3 2 2 4 2" xfId="36982" xr:uid="{C92C65F5-E441-4249-BAAF-2C63A4D2B8EE}"/>
    <cellStyle name="Normal 10 4 2 2 3 2 2 5" xfId="25174" xr:uid="{78027EDA-94E2-461D-9290-40E8C90EC4AA}"/>
    <cellStyle name="Normal 10 4 2 2 3 2 3" xfId="4152" xr:uid="{E623828C-9853-4973-9278-5C53E0D7AC5F}"/>
    <cellStyle name="Normal 10 4 2 2 3 2 3 2" xfId="9336" xr:uid="{F5A20547-2D27-495D-A7CA-1F11F654DA1C}"/>
    <cellStyle name="Normal 10 4 2 2 3 2 3 2 2" xfId="21143" xr:uid="{D51D2426-D37F-4DB8-A725-D09F6AF8A480}"/>
    <cellStyle name="Normal 10 4 2 2 3 2 3 2 2 2" xfId="43462" xr:uid="{7F3783AD-2A74-46DD-9CA6-5D3C613DDBD3}"/>
    <cellStyle name="Normal 10 4 2 2 3 2 3 2 3" xfId="31654" xr:uid="{576C8EC9-B99C-4039-9452-089E0413E1E1}"/>
    <cellStyle name="Normal 10 4 2 2 3 2 3 3" xfId="15959" xr:uid="{C05F5050-8DA7-4AAE-8299-7E3EEC3F598C}"/>
    <cellStyle name="Normal 10 4 2 2 3 2 3 3 2" xfId="38278" xr:uid="{73B14922-16FB-4AE5-BD44-50332EEFF4C4}"/>
    <cellStyle name="Normal 10 4 2 2 3 2 3 4" xfId="26470" xr:uid="{95317B0E-9E8F-4947-B754-D4CD17258F22}"/>
    <cellStyle name="Normal 10 4 2 2 3 2 4" xfId="6744" xr:uid="{824B0E6A-4D16-42E7-904C-037C33D69C91}"/>
    <cellStyle name="Normal 10 4 2 2 3 2 4 2" xfId="18551" xr:uid="{C9AE63E3-DB31-47A2-84D8-77F9577ACBB9}"/>
    <cellStyle name="Normal 10 4 2 2 3 2 4 2 2" xfId="40870" xr:uid="{0D646B80-1483-409E-9BD0-4F0062233A2C}"/>
    <cellStyle name="Normal 10 4 2 2 3 2 4 3" xfId="29062" xr:uid="{31B042E7-0EA5-46FD-8933-88EB0723B877}"/>
    <cellStyle name="Normal 10 4 2 2 3 2 5" xfId="12071" xr:uid="{AFFC1AD5-FB20-4EB0-862A-9668AF137C5A}"/>
    <cellStyle name="Normal 10 4 2 2 3 2 5 2" xfId="34390" xr:uid="{EB314D64-0B58-41B5-ADCE-1349667447A5}"/>
    <cellStyle name="Normal 10 4 2 2 3 2 6" xfId="13367" xr:uid="{5B8D67C0-D6BB-42A2-99AB-35D4E7169487}"/>
    <cellStyle name="Normal 10 4 2 2 3 2 6 2" xfId="35686" xr:uid="{76C3A2AF-5136-4A37-8AB9-ABF721A31550}"/>
    <cellStyle name="Normal 10 4 2 2 3 2 7" xfId="23878" xr:uid="{24696337-7825-4B0C-B062-96EFF1E1A2DA}"/>
    <cellStyle name="Normal 10 4 2 2 3 3" xfId="2208" xr:uid="{354A7EC9-4448-4448-BA28-0FCACC88DB13}"/>
    <cellStyle name="Normal 10 4 2 2 3 3 2" xfId="4800" xr:uid="{F95242F6-F82C-41A9-91F6-85AD0E10FD82}"/>
    <cellStyle name="Normal 10 4 2 2 3 3 2 2" xfId="9984" xr:uid="{951C4054-A64B-477D-9C7C-D47A5F081BA8}"/>
    <cellStyle name="Normal 10 4 2 2 3 3 2 2 2" xfId="21791" xr:uid="{E386D6C8-B415-4EAD-8E62-157EAAF46488}"/>
    <cellStyle name="Normal 10 4 2 2 3 3 2 2 2 2" xfId="44110" xr:uid="{5A076AA3-A6AA-4E82-9CCB-E5DCF1223626}"/>
    <cellStyle name="Normal 10 4 2 2 3 3 2 2 3" xfId="32302" xr:uid="{D8ECC16F-002B-4DA4-AD93-37C9BE5AC500}"/>
    <cellStyle name="Normal 10 4 2 2 3 3 2 3" xfId="16607" xr:uid="{66E7AC4A-6EFC-4BDD-AD9C-1D5FF247A8C9}"/>
    <cellStyle name="Normal 10 4 2 2 3 3 2 3 2" xfId="38926" xr:uid="{94BB6D7A-7ED7-4FBF-8E56-3FEA8FCB0B4E}"/>
    <cellStyle name="Normal 10 4 2 2 3 3 2 4" xfId="27118" xr:uid="{E140C017-F2AD-494B-8F76-32666CF95313}"/>
    <cellStyle name="Normal 10 4 2 2 3 3 3" xfId="7392" xr:uid="{7FCD9896-69BF-43C4-891A-CFFCBF4F001D}"/>
    <cellStyle name="Normal 10 4 2 2 3 3 3 2" xfId="19199" xr:uid="{08F05FBC-2248-4E09-9D7A-074BA95995C6}"/>
    <cellStyle name="Normal 10 4 2 2 3 3 3 2 2" xfId="41518" xr:uid="{1C66F99C-9F28-449B-8B84-7A8E8C851F7D}"/>
    <cellStyle name="Normal 10 4 2 2 3 3 3 3" xfId="29710" xr:uid="{DFD09117-AFBC-46B6-A93C-4C1CB16EBC92}"/>
    <cellStyle name="Normal 10 4 2 2 3 3 4" xfId="14015" xr:uid="{E0B7D7A4-C781-4291-9283-84FD4D4C2A6B}"/>
    <cellStyle name="Normal 10 4 2 2 3 3 4 2" xfId="36334" xr:uid="{D8431278-A1C3-4907-9342-3F1F476283E2}"/>
    <cellStyle name="Normal 10 4 2 2 3 3 5" xfId="24526" xr:uid="{62B87776-AA8E-4489-8041-231C2FB6A7B4}"/>
    <cellStyle name="Normal 10 4 2 2 3 4" xfId="3504" xr:uid="{8335DA87-7661-49CC-A9EA-49A5387B4A88}"/>
    <cellStyle name="Normal 10 4 2 2 3 4 2" xfId="8688" xr:uid="{752947B5-6D60-4E5F-AC6B-EA60760E57B3}"/>
    <cellStyle name="Normal 10 4 2 2 3 4 2 2" xfId="20495" xr:uid="{FA3047A4-0BD1-4CA1-B755-2E7079ED179F}"/>
    <cellStyle name="Normal 10 4 2 2 3 4 2 2 2" xfId="42814" xr:uid="{53C071BD-7497-4E72-A2FD-2D54D710AB76}"/>
    <cellStyle name="Normal 10 4 2 2 3 4 2 3" xfId="31006" xr:uid="{60EEAC4C-F041-4B2E-8C1D-124A52250F76}"/>
    <cellStyle name="Normal 10 4 2 2 3 4 3" xfId="15311" xr:uid="{2CBA1576-3B62-476B-B41E-20086BC57AA8}"/>
    <cellStyle name="Normal 10 4 2 2 3 4 3 2" xfId="37630" xr:uid="{8C7E4718-42A3-47EC-A0EC-EC776413EF1E}"/>
    <cellStyle name="Normal 10 4 2 2 3 4 4" xfId="25822" xr:uid="{BE6BFD70-7EA0-498F-815E-3295D39FD3FE}"/>
    <cellStyle name="Normal 10 4 2 2 3 5" xfId="6096" xr:uid="{86FD266B-14DB-46BB-8288-577F5CFCCD0D}"/>
    <cellStyle name="Normal 10 4 2 2 3 5 2" xfId="17903" xr:uid="{A23B09F6-BBAB-4883-A50F-644AEA77957E}"/>
    <cellStyle name="Normal 10 4 2 2 3 5 2 2" xfId="40222" xr:uid="{45AD5A0C-7667-462E-87A5-C8B3683968B8}"/>
    <cellStyle name="Normal 10 4 2 2 3 5 3" xfId="28414" xr:uid="{8B3DC36D-242A-409A-BC7B-D52A9BF3EC48}"/>
    <cellStyle name="Normal 10 4 2 2 3 6" xfId="11423" xr:uid="{6AA092B5-15A8-41B7-A1D7-BE080A3D4014}"/>
    <cellStyle name="Normal 10 4 2 2 3 6 2" xfId="33742" xr:uid="{5497CC9C-D076-41FE-95ED-99E57318938C}"/>
    <cellStyle name="Normal 10 4 2 2 3 7" xfId="12719" xr:uid="{CA5F9F82-77EB-44C4-B3D3-56EC915B5A11}"/>
    <cellStyle name="Normal 10 4 2 2 3 7 2" xfId="35038" xr:uid="{497C6BE7-6EF5-4272-921E-3FAB2274177C}"/>
    <cellStyle name="Normal 10 4 2 2 3 8" xfId="23230" xr:uid="{1A3877C4-DEBD-47AC-8F35-8C82D81134C1}"/>
    <cellStyle name="Normal 10 4 2 2 4" xfId="1236" xr:uid="{4FAD13B9-6F41-4550-A0B5-9CBE888EDD04}"/>
    <cellStyle name="Normal 10 4 2 2 4 2" xfId="2532" xr:uid="{313F9CE1-A4CE-4EFF-90FF-849E00F806DD}"/>
    <cellStyle name="Normal 10 4 2 2 4 2 2" xfId="5124" xr:uid="{A9FCE574-B5E8-4EE8-9026-965E316FF74F}"/>
    <cellStyle name="Normal 10 4 2 2 4 2 2 2" xfId="10308" xr:uid="{F98F16EC-D7C3-4BD2-9C89-ECB2E6C2FEF8}"/>
    <cellStyle name="Normal 10 4 2 2 4 2 2 2 2" xfId="22115" xr:uid="{E658ADA9-1DCE-4417-A7A2-8ED5AD792E77}"/>
    <cellStyle name="Normal 10 4 2 2 4 2 2 2 2 2" xfId="44434" xr:uid="{67EDA332-12E5-481B-8411-A6C24455D7C7}"/>
    <cellStyle name="Normal 10 4 2 2 4 2 2 2 3" xfId="32626" xr:uid="{C40EBAC9-3BF1-430F-934C-3A38459E1EEA}"/>
    <cellStyle name="Normal 10 4 2 2 4 2 2 3" xfId="16931" xr:uid="{E96F055B-E9E3-4988-91C8-DD119293447F}"/>
    <cellStyle name="Normal 10 4 2 2 4 2 2 3 2" xfId="39250" xr:uid="{510DC96F-DC37-4493-8E9B-1169FC0ED06B}"/>
    <cellStyle name="Normal 10 4 2 2 4 2 2 4" xfId="27442" xr:uid="{99F76A7F-4A00-4A47-8465-3C27E5CEC50F}"/>
    <cellStyle name="Normal 10 4 2 2 4 2 3" xfId="7716" xr:uid="{66620F64-A07C-4B35-AD5E-BCBAC4D2BC2E}"/>
    <cellStyle name="Normal 10 4 2 2 4 2 3 2" xfId="19523" xr:uid="{5BEBA3B0-AC96-47A2-8BAD-932BA2B8A23D}"/>
    <cellStyle name="Normal 10 4 2 2 4 2 3 2 2" xfId="41842" xr:uid="{560263FC-4C39-4E37-980B-C2EBC536A4D0}"/>
    <cellStyle name="Normal 10 4 2 2 4 2 3 3" xfId="30034" xr:uid="{6A2FEC86-C826-4447-928A-FE984A75FD8B}"/>
    <cellStyle name="Normal 10 4 2 2 4 2 4" xfId="14339" xr:uid="{EEC445BC-60C6-4907-8D86-8C0664578BE3}"/>
    <cellStyle name="Normal 10 4 2 2 4 2 4 2" xfId="36658" xr:uid="{5A45A3F2-C739-41D5-AEE1-86399164D02D}"/>
    <cellStyle name="Normal 10 4 2 2 4 2 5" xfId="24850" xr:uid="{74A32EAC-82A0-4E47-A207-4F012DF4B80C}"/>
    <cellStyle name="Normal 10 4 2 2 4 3" xfId="3828" xr:uid="{63CD587C-5D19-476D-8F82-056A5001C569}"/>
    <cellStyle name="Normal 10 4 2 2 4 3 2" xfId="9012" xr:uid="{83E5F491-5ACE-43BA-9514-55E06A539ED8}"/>
    <cellStyle name="Normal 10 4 2 2 4 3 2 2" xfId="20819" xr:uid="{96C49567-A324-42A4-B90E-745333E3E729}"/>
    <cellStyle name="Normal 10 4 2 2 4 3 2 2 2" xfId="43138" xr:uid="{B0CEC134-689F-4943-9BBA-FD2685BE650B}"/>
    <cellStyle name="Normal 10 4 2 2 4 3 2 3" xfId="31330" xr:uid="{123F4D82-DEC4-4DDF-845D-EDC87D484E2D}"/>
    <cellStyle name="Normal 10 4 2 2 4 3 3" xfId="15635" xr:uid="{38CFDAD3-E2A5-4D1C-ADBB-4A420FBBB7D6}"/>
    <cellStyle name="Normal 10 4 2 2 4 3 3 2" xfId="37954" xr:uid="{4FF82B16-2C49-4E4C-A9E5-12FC9D4B71BC}"/>
    <cellStyle name="Normal 10 4 2 2 4 3 4" xfId="26146" xr:uid="{B254A9A0-FC85-4F82-B1FB-F41830FF72F9}"/>
    <cellStyle name="Normal 10 4 2 2 4 4" xfId="6420" xr:uid="{AE332507-A546-42F5-8674-42681C131C40}"/>
    <cellStyle name="Normal 10 4 2 2 4 4 2" xfId="18227" xr:uid="{E3C6BBD3-F554-4911-BB72-47D9C5594FB9}"/>
    <cellStyle name="Normal 10 4 2 2 4 4 2 2" xfId="40546" xr:uid="{7FAFE9C9-9941-4A0A-AC4A-DAC219F2773E}"/>
    <cellStyle name="Normal 10 4 2 2 4 4 3" xfId="28738" xr:uid="{48618467-9860-43FC-B67C-B8968C1203AE}"/>
    <cellStyle name="Normal 10 4 2 2 4 5" xfId="11747" xr:uid="{496E24E9-7F09-4FA1-BD54-7DDCD19C06E7}"/>
    <cellStyle name="Normal 10 4 2 2 4 5 2" xfId="34066" xr:uid="{BA0A4230-979E-42E0-8806-E1AD81AE7469}"/>
    <cellStyle name="Normal 10 4 2 2 4 6" xfId="13043" xr:uid="{AA3D44C8-6B9F-427F-8DA3-9210BCBFF267}"/>
    <cellStyle name="Normal 10 4 2 2 4 6 2" xfId="35362" xr:uid="{79B48E6C-65C5-464D-AE08-0050812A5D17}"/>
    <cellStyle name="Normal 10 4 2 2 4 7" xfId="23554" xr:uid="{7FCB65EC-435E-4E91-B90D-71F053109C0D}"/>
    <cellStyle name="Normal 10 4 2 2 5" xfId="1884" xr:uid="{1A860F67-B109-4627-8C94-62C1E77BA866}"/>
    <cellStyle name="Normal 10 4 2 2 5 2" xfId="4476" xr:uid="{0CBC10A5-F2F3-444E-B3BF-3BF0162FE852}"/>
    <cellStyle name="Normal 10 4 2 2 5 2 2" xfId="9660" xr:uid="{6361A2BA-BEFB-449E-8734-019ADFEE46EB}"/>
    <cellStyle name="Normal 10 4 2 2 5 2 2 2" xfId="21467" xr:uid="{C708B78D-3F54-4156-B51B-2220B14EEFF5}"/>
    <cellStyle name="Normal 10 4 2 2 5 2 2 2 2" xfId="43786" xr:uid="{7162424A-0A7A-4D19-8155-CA8B719909F0}"/>
    <cellStyle name="Normal 10 4 2 2 5 2 2 3" xfId="31978" xr:uid="{943EE787-2C2D-442A-A2AE-AF9C56DE5A4B}"/>
    <cellStyle name="Normal 10 4 2 2 5 2 3" xfId="16283" xr:uid="{0EADC5FC-C98B-4946-9176-BB9A2685FEBC}"/>
    <cellStyle name="Normal 10 4 2 2 5 2 3 2" xfId="38602" xr:uid="{1250354D-B4F6-4BEB-95F4-77796987D3C6}"/>
    <cellStyle name="Normal 10 4 2 2 5 2 4" xfId="26794" xr:uid="{ADC6ED86-8E7E-4A47-9A09-9F2BA213F023}"/>
    <cellStyle name="Normal 10 4 2 2 5 3" xfId="7068" xr:uid="{7641A3E8-459D-4B0A-AA2B-BCBD86B2D62F}"/>
    <cellStyle name="Normal 10 4 2 2 5 3 2" xfId="18875" xr:uid="{062DA31F-2A75-4063-81E7-5657CFCA5400}"/>
    <cellStyle name="Normal 10 4 2 2 5 3 2 2" xfId="41194" xr:uid="{AEBB473E-A59E-44FE-9EF8-B62D9AA9C8ED}"/>
    <cellStyle name="Normal 10 4 2 2 5 3 3" xfId="29386" xr:uid="{51346B9D-0196-4D3C-8D3D-591CAB89D9D2}"/>
    <cellStyle name="Normal 10 4 2 2 5 4" xfId="13691" xr:uid="{3F73A188-1467-45C3-918D-E7F2B0BE03D6}"/>
    <cellStyle name="Normal 10 4 2 2 5 4 2" xfId="36010" xr:uid="{AF1C6DCC-431A-45DC-9CC4-E0EEA5CCC2EB}"/>
    <cellStyle name="Normal 10 4 2 2 5 5" xfId="24202" xr:uid="{81B2F628-B03C-4E63-B040-0881D9E41CB2}"/>
    <cellStyle name="Normal 10 4 2 2 6" xfId="3180" xr:uid="{87F2F730-E3FE-4CAB-B0F8-0DA54BDE3EA4}"/>
    <cellStyle name="Normal 10 4 2 2 6 2" xfId="8364" xr:uid="{B6A3D760-7161-47CD-B82B-041A070E22BD}"/>
    <cellStyle name="Normal 10 4 2 2 6 2 2" xfId="20171" xr:uid="{8E57534C-0651-403E-8D3E-8CE8D4087025}"/>
    <cellStyle name="Normal 10 4 2 2 6 2 2 2" xfId="42490" xr:uid="{2A451E4E-5A29-4040-A99C-18B5169A97AE}"/>
    <cellStyle name="Normal 10 4 2 2 6 2 3" xfId="30682" xr:uid="{4DA64EF9-C32B-434C-8E2E-C90287857BD5}"/>
    <cellStyle name="Normal 10 4 2 2 6 3" xfId="14987" xr:uid="{A7999036-A0A2-43A9-956C-F2B13B1F1E32}"/>
    <cellStyle name="Normal 10 4 2 2 6 3 2" xfId="37306" xr:uid="{5803209E-9BBD-4619-B77A-AF2FAA9942B3}"/>
    <cellStyle name="Normal 10 4 2 2 6 4" xfId="25498" xr:uid="{8E3438F3-6836-4EBD-8F43-A6453DBC24B2}"/>
    <cellStyle name="Normal 10 4 2 2 7" xfId="5772" xr:uid="{6D82D0C0-118F-45BD-B5FB-9B953604AD7D}"/>
    <cellStyle name="Normal 10 4 2 2 7 2" xfId="17579" xr:uid="{9C05D584-262A-4863-8F16-BA51C9D60467}"/>
    <cellStyle name="Normal 10 4 2 2 7 2 2" xfId="39898" xr:uid="{AC655CA9-99AC-4F6C-B525-10FD280F1ACE}"/>
    <cellStyle name="Normal 10 4 2 2 7 3" xfId="28090" xr:uid="{0CCCF3E3-1A15-43FE-B0CA-240916DDD8C9}"/>
    <cellStyle name="Normal 10 4 2 2 8" xfId="11009" xr:uid="{D97C3F09-A1A4-4E10-B904-07BEF8DD2720}"/>
    <cellStyle name="Normal 10 4 2 2 8 2" xfId="33328" xr:uid="{02741BFC-0CCE-45D3-BA29-4D72EE127A9C}"/>
    <cellStyle name="Normal 10 4 2 2 9" xfId="12395" xr:uid="{3685B769-04D5-4DCE-8A2D-C74785900EBE}"/>
    <cellStyle name="Normal 10 4 2 2 9 2" xfId="34714" xr:uid="{D87680EB-729A-4D4C-9260-C10106385086}"/>
    <cellStyle name="Normal 10 4 2 3" xfId="615" xr:uid="{0317F723-71D5-4AA3-95A5-514BB0BA728E}"/>
    <cellStyle name="Normal 10 4 2 3 2" xfId="993" xr:uid="{6F4C1721-211C-4ACD-BA72-1B01BAB6E1C5}"/>
    <cellStyle name="Normal 10 4 2 3 2 2" xfId="1641" xr:uid="{B12D2C90-E727-45A4-BD20-DB07D02AB0E8}"/>
    <cellStyle name="Normal 10 4 2 3 2 2 2" xfId="2937" xr:uid="{9F4D4724-006B-45C6-B34A-56E60A57973C}"/>
    <cellStyle name="Normal 10 4 2 3 2 2 2 2" xfId="5529" xr:uid="{51FF9130-A45C-4A7A-99D6-D849D81E22CC}"/>
    <cellStyle name="Normal 10 4 2 3 2 2 2 2 2" xfId="10713" xr:uid="{ED1887D4-ACCD-4C88-B8DE-1093F5B30647}"/>
    <cellStyle name="Normal 10 4 2 3 2 2 2 2 2 2" xfId="22520" xr:uid="{16F1AD15-B920-4747-81A8-78C971EF2880}"/>
    <cellStyle name="Normal 10 4 2 3 2 2 2 2 2 2 2" xfId="44839" xr:uid="{9D08C0FB-56FA-45C4-B97D-FDFDBD0F5854}"/>
    <cellStyle name="Normal 10 4 2 3 2 2 2 2 2 3" xfId="33031" xr:uid="{4DFAE751-E19D-4049-B339-054BC4089272}"/>
    <cellStyle name="Normal 10 4 2 3 2 2 2 2 3" xfId="17336" xr:uid="{55328B9D-58EF-424E-A0E0-6D9E2A2AA690}"/>
    <cellStyle name="Normal 10 4 2 3 2 2 2 2 3 2" xfId="39655" xr:uid="{383F9C3D-7EFD-479A-A649-DD80F81B9B5F}"/>
    <cellStyle name="Normal 10 4 2 3 2 2 2 2 4" xfId="27847" xr:uid="{424F6546-D1BD-41DF-A9B4-10C4CFA89635}"/>
    <cellStyle name="Normal 10 4 2 3 2 2 2 3" xfId="8121" xr:uid="{E735EAD1-FE45-4D37-ADB4-9C3F8ACF9607}"/>
    <cellStyle name="Normal 10 4 2 3 2 2 2 3 2" xfId="19928" xr:uid="{A3993D40-257C-439E-9E9B-F5917F1613D2}"/>
    <cellStyle name="Normal 10 4 2 3 2 2 2 3 2 2" xfId="42247" xr:uid="{C2397764-FFA2-4CF4-9A2F-264A4E6B8847}"/>
    <cellStyle name="Normal 10 4 2 3 2 2 2 3 3" xfId="30439" xr:uid="{43DE33DD-784B-42D4-A1E6-7E9C1B40668C}"/>
    <cellStyle name="Normal 10 4 2 3 2 2 2 4" xfId="14744" xr:uid="{83DD2159-BC3B-44FE-9E5C-E0F5EEE2713F}"/>
    <cellStyle name="Normal 10 4 2 3 2 2 2 4 2" xfId="37063" xr:uid="{EC5C49E6-B2DA-45F5-A9CA-AD79CCC52319}"/>
    <cellStyle name="Normal 10 4 2 3 2 2 2 5" xfId="25255" xr:uid="{73F8730C-E1CC-47E3-BC0F-F9278DD4F269}"/>
    <cellStyle name="Normal 10 4 2 3 2 2 3" xfId="4233" xr:uid="{F6DC1314-2302-49C3-910D-0A298C6A747C}"/>
    <cellStyle name="Normal 10 4 2 3 2 2 3 2" xfId="9417" xr:uid="{4BE7C31C-C489-498D-BD28-4A4144AEE167}"/>
    <cellStyle name="Normal 10 4 2 3 2 2 3 2 2" xfId="21224" xr:uid="{BFF0185B-B5CC-4EFE-BFEC-1E8C2D917DA4}"/>
    <cellStyle name="Normal 10 4 2 3 2 2 3 2 2 2" xfId="43543" xr:uid="{41095072-1389-4239-8106-282B825AF8D6}"/>
    <cellStyle name="Normal 10 4 2 3 2 2 3 2 3" xfId="31735" xr:uid="{5D62B071-6FF9-4CAD-B90A-00E1CE1A52E8}"/>
    <cellStyle name="Normal 10 4 2 3 2 2 3 3" xfId="16040" xr:uid="{2AEE5CA9-E0FB-47B4-AC3D-974C9555C350}"/>
    <cellStyle name="Normal 10 4 2 3 2 2 3 3 2" xfId="38359" xr:uid="{D0E2BBA8-0A65-4756-ABB4-07C2828E3DE1}"/>
    <cellStyle name="Normal 10 4 2 3 2 2 3 4" xfId="26551" xr:uid="{4C7834DA-C805-497F-BE37-A6656D1506A0}"/>
    <cellStyle name="Normal 10 4 2 3 2 2 4" xfId="6825" xr:uid="{26BE0BE0-38E0-4E18-9AA3-A42218ACF284}"/>
    <cellStyle name="Normal 10 4 2 3 2 2 4 2" xfId="18632" xr:uid="{03B7F501-012A-4444-8A31-A2F8E23F2B1C}"/>
    <cellStyle name="Normal 10 4 2 3 2 2 4 2 2" xfId="40951" xr:uid="{759CB40D-4141-4848-89CF-E8E3C7C274F6}"/>
    <cellStyle name="Normal 10 4 2 3 2 2 4 3" xfId="29143" xr:uid="{7212DF11-5DE5-487D-AA91-4411ECD86630}"/>
    <cellStyle name="Normal 10 4 2 3 2 2 5" xfId="12152" xr:uid="{8292868C-C562-4C7E-B001-82FB92751774}"/>
    <cellStyle name="Normal 10 4 2 3 2 2 5 2" xfId="34471" xr:uid="{B01C7AA1-9844-4BE2-91AF-0AD0D03F2982}"/>
    <cellStyle name="Normal 10 4 2 3 2 2 6" xfId="13448" xr:uid="{18C70299-C98E-40DC-AE35-2C05F07605CC}"/>
    <cellStyle name="Normal 10 4 2 3 2 2 6 2" xfId="35767" xr:uid="{97B71B7D-2C95-482F-8050-CF031CFD86CA}"/>
    <cellStyle name="Normal 10 4 2 3 2 2 7" xfId="23959" xr:uid="{1C3B41E9-A953-42CF-93BB-7EB0521F5A44}"/>
    <cellStyle name="Normal 10 4 2 3 2 3" xfId="2289" xr:uid="{1A6DA92B-596C-4888-A548-67ACA4FC0776}"/>
    <cellStyle name="Normal 10 4 2 3 2 3 2" xfId="4881" xr:uid="{0DB27494-0117-43FD-94EA-751634B1EC5E}"/>
    <cellStyle name="Normal 10 4 2 3 2 3 2 2" xfId="10065" xr:uid="{CA4C283D-7132-4932-91E5-7B4D107DA458}"/>
    <cellStyle name="Normal 10 4 2 3 2 3 2 2 2" xfId="21872" xr:uid="{4BCB9DFB-C6ED-4F3C-8B5C-FD1D21438125}"/>
    <cellStyle name="Normal 10 4 2 3 2 3 2 2 2 2" xfId="44191" xr:uid="{025779D8-7F34-46EA-8165-9491AFF40421}"/>
    <cellStyle name="Normal 10 4 2 3 2 3 2 2 3" xfId="32383" xr:uid="{D4BE096A-7AFB-4D24-BD61-1050AAD6F61A}"/>
    <cellStyle name="Normal 10 4 2 3 2 3 2 3" xfId="16688" xr:uid="{EFA3ECEE-96B3-4D52-89D7-F1A8C011A0D9}"/>
    <cellStyle name="Normal 10 4 2 3 2 3 2 3 2" xfId="39007" xr:uid="{00B3E5AA-D8C8-4E3E-BC9D-5A5BF5DE9259}"/>
    <cellStyle name="Normal 10 4 2 3 2 3 2 4" xfId="27199" xr:uid="{3BBBD346-0C68-4F5F-85E2-DDFCD0A395CE}"/>
    <cellStyle name="Normal 10 4 2 3 2 3 3" xfId="7473" xr:uid="{4389D9AC-6243-49B9-96E0-1FABEC0BF8A6}"/>
    <cellStyle name="Normal 10 4 2 3 2 3 3 2" xfId="19280" xr:uid="{4E36B170-4D2B-4C4D-8BE2-D30D1F50DB1B}"/>
    <cellStyle name="Normal 10 4 2 3 2 3 3 2 2" xfId="41599" xr:uid="{5DAEC118-5BC0-4CF4-B0E1-E9CA3811BC3B}"/>
    <cellStyle name="Normal 10 4 2 3 2 3 3 3" xfId="29791" xr:uid="{F636D37E-6E05-4404-AD9E-05F7E60AD0F6}"/>
    <cellStyle name="Normal 10 4 2 3 2 3 4" xfId="14096" xr:uid="{617AB4AA-C7C3-43D7-B306-67CD4692305E}"/>
    <cellStyle name="Normal 10 4 2 3 2 3 4 2" xfId="36415" xr:uid="{A58E19A0-9717-4406-AACD-D43D734F80C7}"/>
    <cellStyle name="Normal 10 4 2 3 2 3 5" xfId="24607" xr:uid="{C80DAC16-7821-49F5-9C4E-6DFC6ABC3F63}"/>
    <cellStyle name="Normal 10 4 2 3 2 4" xfId="3585" xr:uid="{47AB175A-16B8-40B2-8C1D-B1ADFCA38A7E}"/>
    <cellStyle name="Normal 10 4 2 3 2 4 2" xfId="8769" xr:uid="{92DA216A-2522-412E-87F3-D750DE8B2D33}"/>
    <cellStyle name="Normal 10 4 2 3 2 4 2 2" xfId="20576" xr:uid="{E3BA7EC4-2BFD-4941-A062-10ACAEE2FF8E}"/>
    <cellStyle name="Normal 10 4 2 3 2 4 2 2 2" xfId="42895" xr:uid="{5D639321-CBCA-4583-9D41-BC0AD971851A}"/>
    <cellStyle name="Normal 10 4 2 3 2 4 2 3" xfId="31087" xr:uid="{7A4E2B42-38B0-4890-8583-35711A317DF8}"/>
    <cellStyle name="Normal 10 4 2 3 2 4 3" xfId="15392" xr:uid="{8B6B3797-C4DF-466E-A04E-96921BF936FE}"/>
    <cellStyle name="Normal 10 4 2 3 2 4 3 2" xfId="37711" xr:uid="{CA60608C-D875-4B05-8652-925431E4A7AA}"/>
    <cellStyle name="Normal 10 4 2 3 2 4 4" xfId="25903" xr:uid="{9FE8C635-A98D-4C06-B5B9-FCA2BD37D8D3}"/>
    <cellStyle name="Normal 10 4 2 3 2 5" xfId="6177" xr:uid="{092FE3A9-380D-4D73-8B94-5B48D1527391}"/>
    <cellStyle name="Normal 10 4 2 3 2 5 2" xfId="17984" xr:uid="{8C38EC80-B9CA-43FC-8E28-218CBFDF708D}"/>
    <cellStyle name="Normal 10 4 2 3 2 5 2 2" xfId="40303" xr:uid="{1ED8F7CA-5CB9-408C-A47C-49FF14D3AF67}"/>
    <cellStyle name="Normal 10 4 2 3 2 5 3" xfId="28495" xr:uid="{BF53A9E5-4756-4D33-83F5-12AD0F2E13DD}"/>
    <cellStyle name="Normal 10 4 2 3 2 6" xfId="11504" xr:uid="{82EE139A-0FAB-4D85-A0A2-35C6002A68B9}"/>
    <cellStyle name="Normal 10 4 2 3 2 6 2" xfId="33823" xr:uid="{6A969521-7B5A-4610-86BB-41D99BFFD792}"/>
    <cellStyle name="Normal 10 4 2 3 2 7" xfId="12800" xr:uid="{4A9A2665-AF4B-42AF-AAD4-CE7EF5F1F246}"/>
    <cellStyle name="Normal 10 4 2 3 2 7 2" xfId="35119" xr:uid="{36F151F8-0E57-49B4-A4B4-1D4ED87D6312}"/>
    <cellStyle name="Normal 10 4 2 3 2 8" xfId="23311" xr:uid="{B15EA02A-A35C-4E14-BFB4-ABB30A64BDAA}"/>
    <cellStyle name="Normal 10 4 2 3 3" xfId="1317" xr:uid="{54F2F334-26DA-4561-B0C1-4C924E56EA9C}"/>
    <cellStyle name="Normal 10 4 2 3 3 2" xfId="2613" xr:uid="{25C27882-E6E3-45A1-B55C-1850C0981724}"/>
    <cellStyle name="Normal 10 4 2 3 3 2 2" xfId="5205" xr:uid="{7DB9528D-899A-407E-87F5-E5C05CD89C7A}"/>
    <cellStyle name="Normal 10 4 2 3 3 2 2 2" xfId="10389" xr:uid="{C5574574-EC4B-4C25-A054-F066C247C87F}"/>
    <cellStyle name="Normal 10 4 2 3 3 2 2 2 2" xfId="22196" xr:uid="{A433D92F-44F0-4617-A84C-495A8661E196}"/>
    <cellStyle name="Normal 10 4 2 3 3 2 2 2 2 2" xfId="44515" xr:uid="{A6651C73-E36A-45D5-8357-ECAF196FD0D0}"/>
    <cellStyle name="Normal 10 4 2 3 3 2 2 2 3" xfId="32707" xr:uid="{C0F75EB4-21D3-49A3-9311-6DDD9E384ECA}"/>
    <cellStyle name="Normal 10 4 2 3 3 2 2 3" xfId="17012" xr:uid="{F6BC6654-5D00-4E23-8A9B-45FCB256659E}"/>
    <cellStyle name="Normal 10 4 2 3 3 2 2 3 2" xfId="39331" xr:uid="{B50A1EC5-CD0A-472C-9739-FF787EE4A959}"/>
    <cellStyle name="Normal 10 4 2 3 3 2 2 4" xfId="27523" xr:uid="{0283B06D-9C96-4212-BB35-E5B74AE18C66}"/>
    <cellStyle name="Normal 10 4 2 3 3 2 3" xfId="7797" xr:uid="{06FCC128-45B8-4F06-8301-43C5CC6F160A}"/>
    <cellStyle name="Normal 10 4 2 3 3 2 3 2" xfId="19604" xr:uid="{93FB4C58-9CFE-40B6-A794-AE8CD5021C86}"/>
    <cellStyle name="Normal 10 4 2 3 3 2 3 2 2" xfId="41923" xr:uid="{F1E233C9-967D-4DAF-9005-3AB5C6C9A93B}"/>
    <cellStyle name="Normal 10 4 2 3 3 2 3 3" xfId="30115" xr:uid="{E73D52B9-AE0B-4D09-9F9F-41A16E8F4659}"/>
    <cellStyle name="Normal 10 4 2 3 3 2 4" xfId="14420" xr:uid="{2E2B80CA-5876-4646-AAAC-86F41515DF88}"/>
    <cellStyle name="Normal 10 4 2 3 3 2 4 2" xfId="36739" xr:uid="{90903E1E-9313-4A60-882D-B9011EA036CB}"/>
    <cellStyle name="Normal 10 4 2 3 3 2 5" xfId="24931" xr:uid="{3125E76A-5660-4293-9B5C-E308CECA7488}"/>
    <cellStyle name="Normal 10 4 2 3 3 3" xfId="3909" xr:uid="{BED5A43D-6259-4D06-BE35-19AD109A9453}"/>
    <cellStyle name="Normal 10 4 2 3 3 3 2" xfId="9093" xr:uid="{19DA69F8-D24E-4F97-8941-7502134DCF49}"/>
    <cellStyle name="Normal 10 4 2 3 3 3 2 2" xfId="20900" xr:uid="{DAF3953A-C222-4937-8569-1F6C95064902}"/>
    <cellStyle name="Normal 10 4 2 3 3 3 2 2 2" xfId="43219" xr:uid="{23DC0197-000A-4605-A5B6-7FC875296139}"/>
    <cellStyle name="Normal 10 4 2 3 3 3 2 3" xfId="31411" xr:uid="{8A0F5954-D86E-48D4-B40A-D3DA8EFD8F17}"/>
    <cellStyle name="Normal 10 4 2 3 3 3 3" xfId="15716" xr:uid="{DF61D1C4-C319-4D43-B4DA-F1EA69D2ECBB}"/>
    <cellStyle name="Normal 10 4 2 3 3 3 3 2" xfId="38035" xr:uid="{8626538D-F65B-4356-8657-97DF89E13958}"/>
    <cellStyle name="Normal 10 4 2 3 3 3 4" xfId="26227" xr:uid="{E63C0DF1-20B3-4D92-A5BA-FAACE9E542B8}"/>
    <cellStyle name="Normal 10 4 2 3 3 4" xfId="6501" xr:uid="{AD3E75C4-4537-407A-9B56-6B375858480E}"/>
    <cellStyle name="Normal 10 4 2 3 3 4 2" xfId="18308" xr:uid="{BA32DBEA-754B-409A-AD6C-3A0F04E9BB82}"/>
    <cellStyle name="Normal 10 4 2 3 3 4 2 2" xfId="40627" xr:uid="{22E384B5-004D-4F92-B815-9BCEAF640E47}"/>
    <cellStyle name="Normal 10 4 2 3 3 4 3" xfId="28819" xr:uid="{F0B16A03-3398-4E5A-A72B-8A80B38ABE9E}"/>
    <cellStyle name="Normal 10 4 2 3 3 5" xfId="11828" xr:uid="{B5F9B02C-7A20-4231-935F-4DB25AF5FD67}"/>
    <cellStyle name="Normal 10 4 2 3 3 5 2" xfId="34147" xr:uid="{B0E8E97E-C2F8-4199-93E5-D40A53FABC46}"/>
    <cellStyle name="Normal 10 4 2 3 3 6" xfId="13124" xr:uid="{3F215DA6-89BD-4308-B667-137FFDA388B5}"/>
    <cellStyle name="Normal 10 4 2 3 3 6 2" xfId="35443" xr:uid="{6FE6769D-4771-4B3A-A5A7-0D787146495F}"/>
    <cellStyle name="Normal 10 4 2 3 3 7" xfId="23635" xr:uid="{B967162E-F05C-4F53-A217-A608268F3C7D}"/>
    <cellStyle name="Normal 10 4 2 3 4" xfId="1965" xr:uid="{CBC55CF9-5FDD-4AC6-BCC6-85DC0228FA1C}"/>
    <cellStyle name="Normal 10 4 2 3 4 2" xfId="4557" xr:uid="{509E63AE-332F-4FCD-9602-E652B074A09C}"/>
    <cellStyle name="Normal 10 4 2 3 4 2 2" xfId="9741" xr:uid="{5BD1030E-C1E1-4E62-A2D3-9A1CA70DA23C}"/>
    <cellStyle name="Normal 10 4 2 3 4 2 2 2" xfId="21548" xr:uid="{A7109D28-5AEE-44F0-95E4-BE08A4A665D4}"/>
    <cellStyle name="Normal 10 4 2 3 4 2 2 2 2" xfId="43867" xr:uid="{B638745C-7499-4B8E-AF84-C4EE2286CAE2}"/>
    <cellStyle name="Normal 10 4 2 3 4 2 2 3" xfId="32059" xr:uid="{84E53B16-E379-4FC4-B372-4B40C1583EB6}"/>
    <cellStyle name="Normal 10 4 2 3 4 2 3" xfId="16364" xr:uid="{A188C923-3275-46F1-8E04-615E4D5142E5}"/>
    <cellStyle name="Normal 10 4 2 3 4 2 3 2" xfId="38683" xr:uid="{84DB5C11-B338-4400-9C3C-DD7950394546}"/>
    <cellStyle name="Normal 10 4 2 3 4 2 4" xfId="26875" xr:uid="{43CA3F66-FA37-436E-A8D8-78B872E3EC23}"/>
    <cellStyle name="Normal 10 4 2 3 4 3" xfId="7149" xr:uid="{A4703828-DD7F-4676-94E2-A88E5A4905F0}"/>
    <cellStyle name="Normal 10 4 2 3 4 3 2" xfId="18956" xr:uid="{70C22F09-AC13-43A9-B0DC-3DB9CB748A06}"/>
    <cellStyle name="Normal 10 4 2 3 4 3 2 2" xfId="41275" xr:uid="{87BB187D-AF82-485E-B360-36529778C059}"/>
    <cellStyle name="Normal 10 4 2 3 4 3 3" xfId="29467" xr:uid="{984FDB79-24F1-4143-9F66-850F2CBF9827}"/>
    <cellStyle name="Normal 10 4 2 3 4 4" xfId="13772" xr:uid="{C46B666A-70DE-414F-94C9-F046F4FF8759}"/>
    <cellStyle name="Normal 10 4 2 3 4 4 2" xfId="36091" xr:uid="{5AF84C48-80BB-4262-B3C1-F31175F5B09C}"/>
    <cellStyle name="Normal 10 4 2 3 4 5" xfId="24283" xr:uid="{2C37292B-BDDE-4A6F-B0E6-D6B16FF11118}"/>
    <cellStyle name="Normal 10 4 2 3 5" xfId="3261" xr:uid="{E61DB697-61EE-498E-BEEE-CB342131A4D8}"/>
    <cellStyle name="Normal 10 4 2 3 5 2" xfId="8445" xr:uid="{315907F2-5124-4A95-9089-66B3933AFE8D}"/>
    <cellStyle name="Normal 10 4 2 3 5 2 2" xfId="20252" xr:uid="{EEFAA83F-C9EC-4066-9458-51D5376EF6D0}"/>
    <cellStyle name="Normal 10 4 2 3 5 2 2 2" xfId="42571" xr:uid="{2BCA03AF-E7F0-4BEC-A3DB-4DD1DD73FD59}"/>
    <cellStyle name="Normal 10 4 2 3 5 2 3" xfId="30763" xr:uid="{47BBF8EF-1AC0-444B-96DC-CAEF55C34661}"/>
    <cellStyle name="Normal 10 4 2 3 5 3" xfId="15068" xr:uid="{B4D52FC1-CA20-44E3-92BC-A12F270A64FE}"/>
    <cellStyle name="Normal 10 4 2 3 5 3 2" xfId="37387" xr:uid="{44423817-0E44-4762-97E5-BCA6AF82C147}"/>
    <cellStyle name="Normal 10 4 2 3 5 4" xfId="25579" xr:uid="{7D3523E3-D3E3-4DC0-89EE-25F0BA5227D2}"/>
    <cellStyle name="Normal 10 4 2 3 6" xfId="5853" xr:uid="{5763CD2A-6166-4D5F-A875-EEA269D3EC00}"/>
    <cellStyle name="Normal 10 4 2 3 6 2" xfId="17660" xr:uid="{5A2D99BE-BD6A-4B56-BD16-D38035C77766}"/>
    <cellStyle name="Normal 10 4 2 3 6 2 2" xfId="39979" xr:uid="{163FA9D3-BBB9-45B1-80DC-4CC1F7EDB6E3}"/>
    <cellStyle name="Normal 10 4 2 3 6 3" xfId="28171" xr:uid="{072E3212-637C-4ECA-B7B4-9F5A23234EDA}"/>
    <cellStyle name="Normal 10 4 2 3 7" xfId="11126" xr:uid="{4249436F-12A2-472A-9FBD-AD6E18F23245}"/>
    <cellStyle name="Normal 10 4 2 3 7 2" xfId="33445" xr:uid="{22C5F08D-2166-451E-9298-1D03CDA5EAEA}"/>
    <cellStyle name="Normal 10 4 2 3 8" xfId="12476" xr:uid="{17DC86FA-2589-48BB-A372-28CA9C8170E6}"/>
    <cellStyle name="Normal 10 4 2 3 8 2" xfId="34795" xr:uid="{EC537938-CD2B-446C-86AE-0161A42D5711}"/>
    <cellStyle name="Normal 10 4 2 3 9" xfId="22933" xr:uid="{720237C3-8ABD-4D19-B028-01D308AA97B5}"/>
    <cellStyle name="Normal 10 4 2 4" xfId="831" xr:uid="{A61F9BEB-F6D2-4EE9-8200-150EDB040B69}"/>
    <cellStyle name="Normal 10 4 2 4 2" xfId="1479" xr:uid="{1ED29D92-5787-4385-8485-D5886AD1E9E8}"/>
    <cellStyle name="Normal 10 4 2 4 2 2" xfId="2775" xr:uid="{9B4C59D3-9ECB-4B3F-AB47-76C2ED610DE3}"/>
    <cellStyle name="Normal 10 4 2 4 2 2 2" xfId="5367" xr:uid="{D3289C44-2935-49FB-991A-7003815AA053}"/>
    <cellStyle name="Normal 10 4 2 4 2 2 2 2" xfId="10551" xr:uid="{66D229A5-90FA-4974-80D4-802BEC826EB5}"/>
    <cellStyle name="Normal 10 4 2 4 2 2 2 2 2" xfId="22358" xr:uid="{F4572F19-5581-44DC-97FA-38C054C739A5}"/>
    <cellStyle name="Normal 10 4 2 4 2 2 2 2 2 2" xfId="44677" xr:uid="{AD6692EE-03A5-458C-B1BD-52430BF5EFB6}"/>
    <cellStyle name="Normal 10 4 2 4 2 2 2 2 3" xfId="32869" xr:uid="{89A898CC-1B0F-4AA3-A49C-B9D3B91746EB}"/>
    <cellStyle name="Normal 10 4 2 4 2 2 2 3" xfId="17174" xr:uid="{1225C63B-0159-44C4-A7C8-69F33983AD95}"/>
    <cellStyle name="Normal 10 4 2 4 2 2 2 3 2" xfId="39493" xr:uid="{BB115844-E752-482F-B852-4FA1BB5D7907}"/>
    <cellStyle name="Normal 10 4 2 4 2 2 2 4" xfId="27685" xr:uid="{9047B4F2-4C3D-4454-9BE3-CD3E29BF4F5E}"/>
    <cellStyle name="Normal 10 4 2 4 2 2 3" xfId="7959" xr:uid="{4E096FF5-3179-4A03-B0C8-82D10F01109F}"/>
    <cellStyle name="Normal 10 4 2 4 2 2 3 2" xfId="19766" xr:uid="{2DA8169D-469C-48F5-A341-6562C2AEE463}"/>
    <cellStyle name="Normal 10 4 2 4 2 2 3 2 2" xfId="42085" xr:uid="{6AF99B95-8265-47FF-8973-48487544229A}"/>
    <cellStyle name="Normal 10 4 2 4 2 2 3 3" xfId="30277" xr:uid="{6FF8A568-7647-4D7F-A7BD-AA39CF077909}"/>
    <cellStyle name="Normal 10 4 2 4 2 2 4" xfId="14582" xr:uid="{9FA812C3-37B1-407C-9E26-B280F8563D19}"/>
    <cellStyle name="Normal 10 4 2 4 2 2 4 2" xfId="36901" xr:uid="{C1B8AB88-3425-472B-8DEB-D6B38A7BD39C}"/>
    <cellStyle name="Normal 10 4 2 4 2 2 5" xfId="25093" xr:uid="{2672B59A-8B11-49A5-AE22-E801558E55D7}"/>
    <cellStyle name="Normal 10 4 2 4 2 3" xfId="4071" xr:uid="{170610C3-A9F7-48AC-B9CE-E2DEEA99CEBC}"/>
    <cellStyle name="Normal 10 4 2 4 2 3 2" xfId="9255" xr:uid="{97B36E48-AB78-4F6A-9C20-6C47B5286049}"/>
    <cellStyle name="Normal 10 4 2 4 2 3 2 2" xfId="21062" xr:uid="{08309230-A22A-4FA6-AF08-83E8D09C5DF3}"/>
    <cellStyle name="Normal 10 4 2 4 2 3 2 2 2" xfId="43381" xr:uid="{189529C3-26E7-4E1B-A9A4-F7DD066B222A}"/>
    <cellStyle name="Normal 10 4 2 4 2 3 2 3" xfId="31573" xr:uid="{384EB016-AA0E-4B1E-8405-5C1F98CE1725}"/>
    <cellStyle name="Normal 10 4 2 4 2 3 3" xfId="15878" xr:uid="{8ACD3260-D21B-4C71-A7F9-2E95D570E219}"/>
    <cellStyle name="Normal 10 4 2 4 2 3 3 2" xfId="38197" xr:uid="{995281B9-4070-4592-8A3B-4518DBC40541}"/>
    <cellStyle name="Normal 10 4 2 4 2 3 4" xfId="26389" xr:uid="{62C1A67D-E012-4C57-92CA-806B7C16BAED}"/>
    <cellStyle name="Normal 10 4 2 4 2 4" xfId="6663" xr:uid="{2B02093F-CFEF-4789-BF8F-64C4BA0B0E77}"/>
    <cellStyle name="Normal 10 4 2 4 2 4 2" xfId="18470" xr:uid="{99A7933A-3E1F-466C-8FF8-F71B0B37143D}"/>
    <cellStyle name="Normal 10 4 2 4 2 4 2 2" xfId="40789" xr:uid="{96D1F7B8-E0DA-413E-AD47-0886B1583BCA}"/>
    <cellStyle name="Normal 10 4 2 4 2 4 3" xfId="28981" xr:uid="{9B83855E-18F1-4A13-9425-F2E6B52B4109}"/>
    <cellStyle name="Normal 10 4 2 4 2 5" xfId="11990" xr:uid="{1D9A6F39-C020-4257-BBC8-67D2AF899461}"/>
    <cellStyle name="Normal 10 4 2 4 2 5 2" xfId="34309" xr:uid="{0E02CA66-95DA-446D-8575-F8428F20EC35}"/>
    <cellStyle name="Normal 10 4 2 4 2 6" xfId="13286" xr:uid="{D392E16A-EFE8-4523-92E9-0ED9E763B811}"/>
    <cellStyle name="Normal 10 4 2 4 2 6 2" xfId="35605" xr:uid="{0739854C-D518-42C3-BF42-2D5B1DD1B338}"/>
    <cellStyle name="Normal 10 4 2 4 2 7" xfId="23797" xr:uid="{712AC415-A9DD-477E-B287-1461CC37F7C3}"/>
    <cellStyle name="Normal 10 4 2 4 3" xfId="2127" xr:uid="{DF433FE2-2B7A-42A9-90C0-843705623C42}"/>
    <cellStyle name="Normal 10 4 2 4 3 2" xfId="4719" xr:uid="{EE1E3282-190D-4512-B9DF-05B4EAC567F7}"/>
    <cellStyle name="Normal 10 4 2 4 3 2 2" xfId="9903" xr:uid="{3670643A-0117-412C-A73D-4EA0EC995BAC}"/>
    <cellStyle name="Normal 10 4 2 4 3 2 2 2" xfId="21710" xr:uid="{F40D3402-84BB-4CA7-9493-970F4CF7ED49}"/>
    <cellStyle name="Normal 10 4 2 4 3 2 2 2 2" xfId="44029" xr:uid="{23AAF0E4-B7FA-489A-8472-A748ADD061EA}"/>
    <cellStyle name="Normal 10 4 2 4 3 2 2 3" xfId="32221" xr:uid="{945FF304-75D4-490C-8CFA-8F9CB55B2A21}"/>
    <cellStyle name="Normal 10 4 2 4 3 2 3" xfId="16526" xr:uid="{C06F0722-9A3A-4B45-873B-FD223E1CA819}"/>
    <cellStyle name="Normal 10 4 2 4 3 2 3 2" xfId="38845" xr:uid="{656B089D-FBB8-4432-99EF-E4593617D6D5}"/>
    <cellStyle name="Normal 10 4 2 4 3 2 4" xfId="27037" xr:uid="{0CABA15C-AAAB-4A11-9191-B90BF2D0C978}"/>
    <cellStyle name="Normal 10 4 2 4 3 3" xfId="7311" xr:uid="{8799E54C-72A8-4620-A9DD-2BD8B655826F}"/>
    <cellStyle name="Normal 10 4 2 4 3 3 2" xfId="19118" xr:uid="{E0E2D55D-8BB4-4510-BCEA-34DB16F256B3}"/>
    <cellStyle name="Normal 10 4 2 4 3 3 2 2" xfId="41437" xr:uid="{F4E0DEA1-0B82-4F87-8EF9-CF693FC02C60}"/>
    <cellStyle name="Normal 10 4 2 4 3 3 3" xfId="29629" xr:uid="{8761FFF9-88E8-4A43-A911-2C5EBB1FEC86}"/>
    <cellStyle name="Normal 10 4 2 4 3 4" xfId="13934" xr:uid="{F5D6E361-A122-40B3-B50E-E4396CD986D2}"/>
    <cellStyle name="Normal 10 4 2 4 3 4 2" xfId="36253" xr:uid="{4C67837C-EB7B-410A-84B0-49125046849F}"/>
    <cellStyle name="Normal 10 4 2 4 3 5" xfId="24445" xr:uid="{B602DF23-6CA6-49E3-9229-00B54C35ABCB}"/>
    <cellStyle name="Normal 10 4 2 4 4" xfId="3423" xr:uid="{8BAD9FA8-9ADE-44CE-B829-28B422C42CE2}"/>
    <cellStyle name="Normal 10 4 2 4 4 2" xfId="8607" xr:uid="{E0AF3752-66FA-4B75-BDC5-B824EA96E610}"/>
    <cellStyle name="Normal 10 4 2 4 4 2 2" xfId="20414" xr:uid="{73725A70-3A99-4ED5-B97F-FFE14FB69866}"/>
    <cellStyle name="Normal 10 4 2 4 4 2 2 2" xfId="42733" xr:uid="{6393582B-9926-4D5A-9FD7-14E493A100FE}"/>
    <cellStyle name="Normal 10 4 2 4 4 2 3" xfId="30925" xr:uid="{0263036B-90DD-4817-87AF-19C26F7CB190}"/>
    <cellStyle name="Normal 10 4 2 4 4 3" xfId="15230" xr:uid="{416C69AA-46A9-4F18-B3DD-565E69E2326D}"/>
    <cellStyle name="Normal 10 4 2 4 4 3 2" xfId="37549" xr:uid="{0E46AEB4-CD4E-4E18-A965-511FC2F877B6}"/>
    <cellStyle name="Normal 10 4 2 4 4 4" xfId="25741" xr:uid="{56518E51-602F-4314-B7B8-BF04260BBBB2}"/>
    <cellStyle name="Normal 10 4 2 4 5" xfId="6015" xr:uid="{2D553300-6D94-4D1E-AE5B-796BEEE04643}"/>
    <cellStyle name="Normal 10 4 2 4 5 2" xfId="17822" xr:uid="{5C66A7ED-881C-434E-B1D1-21DC129EDB49}"/>
    <cellStyle name="Normal 10 4 2 4 5 2 2" xfId="40141" xr:uid="{FD93B0C0-C906-43B9-87FA-DED7BBCE81DD}"/>
    <cellStyle name="Normal 10 4 2 4 5 3" xfId="28333" xr:uid="{F7D830A2-DF9D-4B10-A1BE-D2A6FD7296BF}"/>
    <cellStyle name="Normal 10 4 2 4 6" xfId="11342" xr:uid="{4D631629-E8B0-4C70-AEBC-DC7F51C0B436}"/>
    <cellStyle name="Normal 10 4 2 4 6 2" xfId="33661" xr:uid="{5EDD7901-0206-44C7-80C7-4D9C05D03E0B}"/>
    <cellStyle name="Normal 10 4 2 4 7" xfId="12638" xr:uid="{744EF92D-95DF-471D-B98E-951853429F65}"/>
    <cellStyle name="Normal 10 4 2 4 7 2" xfId="34957" xr:uid="{A22E2953-AADD-4715-B225-33F6AF090FE8}"/>
    <cellStyle name="Normal 10 4 2 4 8" xfId="23149" xr:uid="{35205ED5-19C7-421E-B8EB-D0A3F2FA4B11}"/>
    <cellStyle name="Normal 10 4 2 5" xfId="1155" xr:uid="{B114FED2-56F3-47DF-AA76-5DB4051C5EC8}"/>
    <cellStyle name="Normal 10 4 2 5 2" xfId="2451" xr:uid="{4AF4CFEE-3AD4-42D1-8873-8529BCA89CF1}"/>
    <cellStyle name="Normal 10 4 2 5 2 2" xfId="5043" xr:uid="{DE205E36-57D7-49FD-9AD9-570C1033A48F}"/>
    <cellStyle name="Normal 10 4 2 5 2 2 2" xfId="10227" xr:uid="{58C28118-73E0-4B86-868F-D42CA9C743B4}"/>
    <cellStyle name="Normal 10 4 2 5 2 2 2 2" xfId="22034" xr:uid="{3B17C79D-34CA-4F8E-8976-56F146D9753B}"/>
    <cellStyle name="Normal 10 4 2 5 2 2 2 2 2" xfId="44353" xr:uid="{2EB4FAAC-78E0-40E3-B883-5122B0F95E4D}"/>
    <cellStyle name="Normal 10 4 2 5 2 2 2 3" xfId="32545" xr:uid="{E4EC97B5-12FE-47A3-845F-988902B9642C}"/>
    <cellStyle name="Normal 10 4 2 5 2 2 3" xfId="16850" xr:uid="{7D63359A-5CD7-4150-94AA-B670906D61B9}"/>
    <cellStyle name="Normal 10 4 2 5 2 2 3 2" xfId="39169" xr:uid="{FBC41091-4C4E-4A1C-B341-4B802367CAC8}"/>
    <cellStyle name="Normal 10 4 2 5 2 2 4" xfId="27361" xr:uid="{C647A0E4-7675-4399-A2A4-E2E0B2028D4D}"/>
    <cellStyle name="Normal 10 4 2 5 2 3" xfId="7635" xr:uid="{2F76F7A9-39A2-43C3-9A7A-DF459C23841F}"/>
    <cellStyle name="Normal 10 4 2 5 2 3 2" xfId="19442" xr:uid="{F94FB37A-1525-4D28-9872-664CBF89FF87}"/>
    <cellStyle name="Normal 10 4 2 5 2 3 2 2" xfId="41761" xr:uid="{AF2C4518-0E98-4156-992F-1AE6FDC865BF}"/>
    <cellStyle name="Normal 10 4 2 5 2 3 3" xfId="29953" xr:uid="{153335D0-CFFE-4237-8D5D-7CDDB1ABA785}"/>
    <cellStyle name="Normal 10 4 2 5 2 4" xfId="14258" xr:uid="{DDBB2082-314A-4D53-B534-F91DC9E068C0}"/>
    <cellStyle name="Normal 10 4 2 5 2 4 2" xfId="36577" xr:uid="{BFF0FCA0-037C-426F-A809-3CCCE9592C6B}"/>
    <cellStyle name="Normal 10 4 2 5 2 5" xfId="24769" xr:uid="{10D8E263-4A0F-4368-AA5E-DFD1572571B2}"/>
    <cellStyle name="Normal 10 4 2 5 3" xfId="3747" xr:uid="{6C2635A7-A870-42C8-B4A7-6D5AEAC0EEEE}"/>
    <cellStyle name="Normal 10 4 2 5 3 2" xfId="8931" xr:uid="{6E626ED3-5F17-41E3-B697-FB120709BC51}"/>
    <cellStyle name="Normal 10 4 2 5 3 2 2" xfId="20738" xr:uid="{D9D857D1-B0F6-42F2-A6BD-25E70B75077D}"/>
    <cellStyle name="Normal 10 4 2 5 3 2 2 2" xfId="43057" xr:uid="{78887462-260E-4062-BA96-53F8D81C1483}"/>
    <cellStyle name="Normal 10 4 2 5 3 2 3" xfId="31249" xr:uid="{3F565964-F83A-4EEC-8E14-B867868E8F8E}"/>
    <cellStyle name="Normal 10 4 2 5 3 3" xfId="15554" xr:uid="{A82E8249-4BD0-4512-A393-A83CAA811616}"/>
    <cellStyle name="Normal 10 4 2 5 3 3 2" xfId="37873" xr:uid="{2A4876BA-FABE-47FD-9276-FF2F8D6F5C51}"/>
    <cellStyle name="Normal 10 4 2 5 3 4" xfId="26065" xr:uid="{A423DDE4-102B-4112-A6B9-63C5B3C80C23}"/>
    <cellStyle name="Normal 10 4 2 5 4" xfId="6339" xr:uid="{6739E0B7-4238-4D57-903F-8E0E0375061C}"/>
    <cellStyle name="Normal 10 4 2 5 4 2" xfId="18146" xr:uid="{D27D73C9-41CD-4E24-B9DD-4B5D769A0B55}"/>
    <cellStyle name="Normal 10 4 2 5 4 2 2" xfId="40465" xr:uid="{9523D10A-0C3C-4827-BA48-CDCC88187E8B}"/>
    <cellStyle name="Normal 10 4 2 5 4 3" xfId="28657" xr:uid="{32518005-78B3-4B13-A003-0E39D676CBA2}"/>
    <cellStyle name="Normal 10 4 2 5 5" xfId="11666" xr:uid="{2A0AC898-CF9C-460E-9889-FE4E86AEC68A}"/>
    <cellStyle name="Normal 10 4 2 5 5 2" xfId="33985" xr:uid="{06E442B9-5043-4B3A-BB5A-22FED67A833D}"/>
    <cellStyle name="Normal 10 4 2 5 6" xfId="12962" xr:uid="{C441887D-D264-4A76-9FDB-7489A6CBE242}"/>
    <cellStyle name="Normal 10 4 2 5 6 2" xfId="35281" xr:uid="{CBF1FA2C-44FB-4481-8D75-139FFBD5D9F4}"/>
    <cellStyle name="Normal 10 4 2 5 7" xfId="23473" xr:uid="{990F7C66-E63E-4AA7-80D0-62DF7415BE81}"/>
    <cellStyle name="Normal 10 4 2 6" xfId="1803" xr:uid="{C36D4E4E-003A-4610-8367-B5BB9913F7DA}"/>
    <cellStyle name="Normal 10 4 2 6 2" xfId="4395" xr:uid="{16F366CE-C885-475E-BCFC-0AC1859822B1}"/>
    <cellStyle name="Normal 10 4 2 6 2 2" xfId="9579" xr:uid="{14C09BD7-7AB6-4FB8-AF7F-6D918979FD8E}"/>
    <cellStyle name="Normal 10 4 2 6 2 2 2" xfId="21386" xr:uid="{D0517CB7-1CFC-4A73-9767-89EF28401BFB}"/>
    <cellStyle name="Normal 10 4 2 6 2 2 2 2" xfId="43705" xr:uid="{4BA637AA-19CE-463E-BDF4-311256DE90F0}"/>
    <cellStyle name="Normal 10 4 2 6 2 2 3" xfId="31897" xr:uid="{017B8AF7-23D0-433A-B374-812805153E5A}"/>
    <cellStyle name="Normal 10 4 2 6 2 3" xfId="16202" xr:uid="{F7ED2D3F-F6F3-4AB6-BBB4-AD9605DB3EE8}"/>
    <cellStyle name="Normal 10 4 2 6 2 3 2" xfId="38521" xr:uid="{D29166CD-8D30-44EC-AF84-318103CCDB03}"/>
    <cellStyle name="Normal 10 4 2 6 2 4" xfId="26713" xr:uid="{D771D361-3525-4A42-86AC-BF098E4DE20A}"/>
    <cellStyle name="Normal 10 4 2 6 3" xfId="6987" xr:uid="{D968A3B1-0A85-4BD2-9846-73DF4A320FE2}"/>
    <cellStyle name="Normal 10 4 2 6 3 2" xfId="18794" xr:uid="{43A10903-BC48-4C06-BDEF-3BC23B086864}"/>
    <cellStyle name="Normal 10 4 2 6 3 2 2" xfId="41113" xr:uid="{A6CCD1E6-75E6-4B08-9BD3-45E1DBAECB6D}"/>
    <cellStyle name="Normal 10 4 2 6 3 3" xfId="29305" xr:uid="{496E6F12-D92F-4034-9883-90078F98CADC}"/>
    <cellStyle name="Normal 10 4 2 6 4" xfId="13610" xr:uid="{B4007203-45B8-4DC1-91E7-346502B364C4}"/>
    <cellStyle name="Normal 10 4 2 6 4 2" xfId="35929" xr:uid="{C5E753CC-BCBC-462A-984E-679443F5E5F8}"/>
    <cellStyle name="Normal 10 4 2 6 5" xfId="24121" xr:uid="{54427385-7983-421F-B0E9-C3622A132F36}"/>
    <cellStyle name="Normal 10 4 2 7" xfId="3099" xr:uid="{2C69A0DF-AB9E-46AB-805C-6F373D01CFBB}"/>
    <cellStyle name="Normal 10 4 2 7 2" xfId="8283" xr:uid="{F42D277E-F46F-4498-B5B6-BCA31DE6CF2C}"/>
    <cellStyle name="Normal 10 4 2 7 2 2" xfId="20090" xr:uid="{82B34D1B-3B87-4172-ADD1-B4F944B8F3B4}"/>
    <cellStyle name="Normal 10 4 2 7 2 2 2" xfId="42409" xr:uid="{0015FB07-B5DC-41D6-80CC-0C0D845659F0}"/>
    <cellStyle name="Normal 10 4 2 7 2 3" xfId="30601" xr:uid="{5036E80A-A4E8-498A-AA65-1453D9E25730}"/>
    <cellStyle name="Normal 10 4 2 7 3" xfId="14906" xr:uid="{7679D8C4-B28A-4877-9096-596683164399}"/>
    <cellStyle name="Normal 10 4 2 7 3 2" xfId="37225" xr:uid="{2CDAE311-A676-4B05-A5AC-9F1AEA0643E5}"/>
    <cellStyle name="Normal 10 4 2 7 4" xfId="25417" xr:uid="{68EE9964-3C39-4EF7-B5A1-EB350545DD1D}"/>
    <cellStyle name="Normal 10 4 2 8" xfId="5691" xr:uid="{73369EA5-5FCE-4B6F-9FBA-82C974C84DAE}"/>
    <cellStyle name="Normal 10 4 2 8 2" xfId="17498" xr:uid="{D33BEC5C-1DEA-4E8F-B4D2-D93CD1DC5A24}"/>
    <cellStyle name="Normal 10 4 2 8 2 2" xfId="39817" xr:uid="{03692381-73C9-42A9-8D5D-8907172FFFD1}"/>
    <cellStyle name="Normal 10 4 2 8 3" xfId="28009" xr:uid="{AF75AE29-C7E8-44D3-950F-CB7D6998B2B2}"/>
    <cellStyle name="Normal 10 4 2 9" xfId="10892" xr:uid="{3D96B3A8-7439-4123-86B5-4934D7D5F5A9}"/>
    <cellStyle name="Normal 10 4 2 9 2" xfId="33211" xr:uid="{7AB68A7D-3CB3-469F-B3DA-86C081843B9D}"/>
    <cellStyle name="Normal 10 4 3" xfId="426" xr:uid="{E75B3E6A-1501-441F-9B7A-1B7D29033A86}"/>
    <cellStyle name="Normal 10 4 3 10" xfId="12341" xr:uid="{EE553415-8A09-43FC-80BA-134211F386EE}"/>
    <cellStyle name="Normal 10 4 3 10 2" xfId="34660" xr:uid="{E5207B9B-91FA-425A-B9E0-21BE72E3E32D}"/>
    <cellStyle name="Normal 10 4 3 11" xfId="22742" xr:uid="{B96A602E-C43E-4FED-904C-3E46FDF18080}"/>
    <cellStyle name="Normal 10 4 3 2" xfId="542" xr:uid="{7FDFC77A-30C9-45B7-B516-28F4A16E3A68}"/>
    <cellStyle name="Normal 10 4 3 2 10" xfId="22859" xr:uid="{A57B0E1D-5E32-4640-8374-600EFF8C75BE}"/>
    <cellStyle name="Normal 10 4 3 2 2" xfId="775" xr:uid="{4CCB4ABA-BDFA-4C1B-A42E-25609F0DAFE1}"/>
    <cellStyle name="Normal 10 4 3 2 2 2" xfId="1101" xr:uid="{6DA581E9-707A-476B-BC9A-B8D0874A247B}"/>
    <cellStyle name="Normal 10 4 3 2 2 2 2" xfId="1749" xr:uid="{E57B7314-7084-47CE-AEF9-2A365BFE4EB8}"/>
    <cellStyle name="Normal 10 4 3 2 2 2 2 2" xfId="3045" xr:uid="{E7AAAA09-6613-498C-AEF8-CC10E2FE2F08}"/>
    <cellStyle name="Normal 10 4 3 2 2 2 2 2 2" xfId="5637" xr:uid="{DF28B172-077A-4399-A343-BD829A6DF876}"/>
    <cellStyle name="Normal 10 4 3 2 2 2 2 2 2 2" xfId="10821" xr:uid="{82339B95-DACB-4383-8D37-EB38FB0606AB}"/>
    <cellStyle name="Normal 10 4 3 2 2 2 2 2 2 2 2" xfId="22628" xr:uid="{D4D9F765-7EF2-4E27-A356-22EF02BA23D2}"/>
    <cellStyle name="Normal 10 4 3 2 2 2 2 2 2 2 2 2" xfId="44947" xr:uid="{39D39409-7861-4A83-AA1F-DA7CA46B771D}"/>
    <cellStyle name="Normal 10 4 3 2 2 2 2 2 2 2 3" xfId="33139" xr:uid="{E913E96A-2496-423B-9E38-D798032859D7}"/>
    <cellStyle name="Normal 10 4 3 2 2 2 2 2 2 3" xfId="17444" xr:uid="{5881BA99-D54D-4C35-9A03-0E99BA1665E9}"/>
    <cellStyle name="Normal 10 4 3 2 2 2 2 2 2 3 2" xfId="39763" xr:uid="{FCBBC2F6-AC18-4890-83D0-8C773D2732A5}"/>
    <cellStyle name="Normal 10 4 3 2 2 2 2 2 2 4" xfId="27955" xr:uid="{522CF8E7-B0E0-49D4-BAB1-048B48FF64B7}"/>
    <cellStyle name="Normal 10 4 3 2 2 2 2 2 3" xfId="8229" xr:uid="{7053B6F1-FF3D-427B-BFB0-92ED5F5FFD2C}"/>
    <cellStyle name="Normal 10 4 3 2 2 2 2 2 3 2" xfId="20036" xr:uid="{66D5C175-8774-46CA-8E6C-BF2C4E84C098}"/>
    <cellStyle name="Normal 10 4 3 2 2 2 2 2 3 2 2" xfId="42355" xr:uid="{40DD3A1D-704A-42B9-94B9-BA7C5129459C}"/>
    <cellStyle name="Normal 10 4 3 2 2 2 2 2 3 3" xfId="30547" xr:uid="{0F90A8FE-7183-4EC5-9A9E-7B3B71B609F8}"/>
    <cellStyle name="Normal 10 4 3 2 2 2 2 2 4" xfId="14852" xr:uid="{836663D5-6BE8-4A56-A0D7-581E85ADB08A}"/>
    <cellStyle name="Normal 10 4 3 2 2 2 2 2 4 2" xfId="37171" xr:uid="{1CE33C3E-C3A2-4DB5-8DB5-75BEE14CDEB9}"/>
    <cellStyle name="Normal 10 4 3 2 2 2 2 2 5" xfId="25363" xr:uid="{D7FD2A59-577B-4E28-BADA-DE897282FE65}"/>
    <cellStyle name="Normal 10 4 3 2 2 2 2 3" xfId="4341" xr:uid="{D25ADF6E-B2CB-4265-B429-76BD3E673E76}"/>
    <cellStyle name="Normal 10 4 3 2 2 2 2 3 2" xfId="9525" xr:uid="{00F6E415-7D36-41FF-A530-5F8D4511BEED}"/>
    <cellStyle name="Normal 10 4 3 2 2 2 2 3 2 2" xfId="21332" xr:uid="{B6DB4D79-E83F-41AC-8606-A896351896E5}"/>
    <cellStyle name="Normal 10 4 3 2 2 2 2 3 2 2 2" xfId="43651" xr:uid="{70CA8710-B397-4E79-81DA-849A4FCA7D6A}"/>
    <cellStyle name="Normal 10 4 3 2 2 2 2 3 2 3" xfId="31843" xr:uid="{AEA05E4C-C10F-43D7-B063-3F2208D40314}"/>
    <cellStyle name="Normal 10 4 3 2 2 2 2 3 3" xfId="16148" xr:uid="{168BA2AD-158B-4004-BAC4-14E121BBE870}"/>
    <cellStyle name="Normal 10 4 3 2 2 2 2 3 3 2" xfId="38467" xr:uid="{3D5809AE-A3DB-4CBD-8D1F-E19806DC9640}"/>
    <cellStyle name="Normal 10 4 3 2 2 2 2 3 4" xfId="26659" xr:uid="{8CF7C5A7-DC4D-4C8B-91C1-481E7CC2A5BA}"/>
    <cellStyle name="Normal 10 4 3 2 2 2 2 4" xfId="6933" xr:uid="{AEA86D76-86D1-4514-820D-4534269D62D9}"/>
    <cellStyle name="Normal 10 4 3 2 2 2 2 4 2" xfId="18740" xr:uid="{39465B7F-680B-4C52-8E58-6E40BBC12518}"/>
    <cellStyle name="Normal 10 4 3 2 2 2 2 4 2 2" xfId="41059" xr:uid="{A9DC44AA-7A30-4049-8463-63B4F6C15B14}"/>
    <cellStyle name="Normal 10 4 3 2 2 2 2 4 3" xfId="29251" xr:uid="{D6D9D5CA-14C7-4140-9658-4A414F9E0887}"/>
    <cellStyle name="Normal 10 4 3 2 2 2 2 5" xfId="12260" xr:uid="{841F1CB4-61D5-4AA3-A2B7-EF6217A6B5D0}"/>
    <cellStyle name="Normal 10 4 3 2 2 2 2 5 2" xfId="34579" xr:uid="{5014A335-BEF2-42E8-91AA-9ADB35A7C5BE}"/>
    <cellStyle name="Normal 10 4 3 2 2 2 2 6" xfId="13556" xr:uid="{16F8C63A-1589-4A48-AD60-4C43C10C2FB0}"/>
    <cellStyle name="Normal 10 4 3 2 2 2 2 6 2" xfId="35875" xr:uid="{CBC84D0C-FE6A-4430-AD21-19AE890BEEC0}"/>
    <cellStyle name="Normal 10 4 3 2 2 2 2 7" xfId="24067" xr:uid="{7C2BC2D0-132A-411F-BCCC-4C91B7EEF919}"/>
    <cellStyle name="Normal 10 4 3 2 2 2 3" xfId="2397" xr:uid="{7311CF41-CB9A-43CD-8FA0-4439CAA7F457}"/>
    <cellStyle name="Normal 10 4 3 2 2 2 3 2" xfId="4989" xr:uid="{D5AE26A5-D61E-4662-9825-6C7B2905B1C8}"/>
    <cellStyle name="Normal 10 4 3 2 2 2 3 2 2" xfId="10173" xr:uid="{1DC9E38D-DC0A-4CE0-84C1-AD237E2BD326}"/>
    <cellStyle name="Normal 10 4 3 2 2 2 3 2 2 2" xfId="21980" xr:uid="{E574EF8F-DA66-4216-B259-6B9052DD6C12}"/>
    <cellStyle name="Normal 10 4 3 2 2 2 3 2 2 2 2" xfId="44299" xr:uid="{E5F1357B-2148-4CB6-BAC8-F6E36B0B9A05}"/>
    <cellStyle name="Normal 10 4 3 2 2 2 3 2 2 3" xfId="32491" xr:uid="{E4E0974A-3480-4600-829F-21733C15BE2D}"/>
    <cellStyle name="Normal 10 4 3 2 2 2 3 2 3" xfId="16796" xr:uid="{781AAEFE-D8AF-4911-A96F-983AE83D71CC}"/>
    <cellStyle name="Normal 10 4 3 2 2 2 3 2 3 2" xfId="39115" xr:uid="{43A2AD2B-0312-425D-B460-0C2E346499DB}"/>
    <cellStyle name="Normal 10 4 3 2 2 2 3 2 4" xfId="27307" xr:uid="{863A2718-30DD-4207-A9E0-0DEF9EC9F518}"/>
    <cellStyle name="Normal 10 4 3 2 2 2 3 3" xfId="7581" xr:uid="{80F392B3-AC22-4446-8154-69CEE04E7BBA}"/>
    <cellStyle name="Normal 10 4 3 2 2 2 3 3 2" xfId="19388" xr:uid="{7BE0CF86-0F05-4060-99D1-DFCB631E157B}"/>
    <cellStyle name="Normal 10 4 3 2 2 2 3 3 2 2" xfId="41707" xr:uid="{4CACD0CD-E005-4C3C-9C85-7C109D2C56FF}"/>
    <cellStyle name="Normal 10 4 3 2 2 2 3 3 3" xfId="29899" xr:uid="{EA2B6872-C17E-460F-BE7A-36572D38F437}"/>
    <cellStyle name="Normal 10 4 3 2 2 2 3 4" xfId="14204" xr:uid="{DBB722F7-9457-486F-A685-171EBF313EAE}"/>
    <cellStyle name="Normal 10 4 3 2 2 2 3 4 2" xfId="36523" xr:uid="{56B7BFE0-C348-43BF-8529-3FC14BC5260A}"/>
    <cellStyle name="Normal 10 4 3 2 2 2 3 5" xfId="24715" xr:uid="{E0559681-2570-4FE2-8C2E-5ED39D200807}"/>
    <cellStyle name="Normal 10 4 3 2 2 2 4" xfId="3693" xr:uid="{45DAEA54-09A6-485D-BFBE-1A4413821BA4}"/>
    <cellStyle name="Normal 10 4 3 2 2 2 4 2" xfId="8877" xr:uid="{07480157-A9A3-4170-AA04-7D55E8CF66DD}"/>
    <cellStyle name="Normal 10 4 3 2 2 2 4 2 2" xfId="20684" xr:uid="{0E6776DF-A81A-4820-901F-A074350A5CB8}"/>
    <cellStyle name="Normal 10 4 3 2 2 2 4 2 2 2" xfId="43003" xr:uid="{CFA9A042-4383-4EBE-A588-06FBE095F327}"/>
    <cellStyle name="Normal 10 4 3 2 2 2 4 2 3" xfId="31195" xr:uid="{11218C90-F3A6-4D09-B9DE-B3E4D792EF0A}"/>
    <cellStyle name="Normal 10 4 3 2 2 2 4 3" xfId="15500" xr:uid="{EAA692AA-2FBC-4080-A5BF-1E5C67D18C9A}"/>
    <cellStyle name="Normal 10 4 3 2 2 2 4 3 2" xfId="37819" xr:uid="{5A5AECEF-E36E-4BD7-813F-99F58F609BF8}"/>
    <cellStyle name="Normal 10 4 3 2 2 2 4 4" xfId="26011" xr:uid="{E82CCB5C-480E-403B-98AB-57500699D4EB}"/>
    <cellStyle name="Normal 10 4 3 2 2 2 5" xfId="6285" xr:uid="{54960C46-8986-4B76-B6B4-C1AA242EEB2E}"/>
    <cellStyle name="Normal 10 4 3 2 2 2 5 2" xfId="18092" xr:uid="{37487AE8-2707-466D-874B-3517609882AA}"/>
    <cellStyle name="Normal 10 4 3 2 2 2 5 2 2" xfId="40411" xr:uid="{68252BBD-0E74-4648-8E85-D977FAFCC33B}"/>
    <cellStyle name="Normal 10 4 3 2 2 2 5 3" xfId="28603" xr:uid="{57DA5DC9-A2E3-480B-A9D8-A96004C1DCEB}"/>
    <cellStyle name="Normal 10 4 3 2 2 2 6" xfId="11612" xr:uid="{6326EBE8-61F6-43D2-ADFD-C2395C86C791}"/>
    <cellStyle name="Normal 10 4 3 2 2 2 6 2" xfId="33931" xr:uid="{546E663A-E308-4AE4-B23C-D0B868E0A41E}"/>
    <cellStyle name="Normal 10 4 3 2 2 2 7" xfId="12908" xr:uid="{B414A52F-79CA-49BC-BCF3-9E8F1178387B}"/>
    <cellStyle name="Normal 10 4 3 2 2 2 7 2" xfId="35227" xr:uid="{7E65DFE3-B144-411E-A078-1345133FE407}"/>
    <cellStyle name="Normal 10 4 3 2 2 2 8" xfId="23419" xr:uid="{62BFA44F-94D1-4C96-BE44-9403ABB5B156}"/>
    <cellStyle name="Normal 10 4 3 2 2 3" xfId="1425" xr:uid="{8B05F207-CE91-4AE4-923F-BCC927F798B1}"/>
    <cellStyle name="Normal 10 4 3 2 2 3 2" xfId="2721" xr:uid="{908DE97D-80B7-4E5F-B05E-C357CC6E456A}"/>
    <cellStyle name="Normal 10 4 3 2 2 3 2 2" xfId="5313" xr:uid="{668E3D0B-D8FC-4F0A-9F0C-D455A71CF17F}"/>
    <cellStyle name="Normal 10 4 3 2 2 3 2 2 2" xfId="10497" xr:uid="{C2274B5D-1441-402E-AD35-0D9102D34A99}"/>
    <cellStyle name="Normal 10 4 3 2 2 3 2 2 2 2" xfId="22304" xr:uid="{DD33CC53-CCF6-4F41-B49D-88658BC9BAC9}"/>
    <cellStyle name="Normal 10 4 3 2 2 3 2 2 2 2 2" xfId="44623" xr:uid="{C5B3DE8A-84F4-4099-82AA-9D5B0C6763FE}"/>
    <cellStyle name="Normal 10 4 3 2 2 3 2 2 2 3" xfId="32815" xr:uid="{6E5B7084-A7CF-479D-AD67-411D8946933D}"/>
    <cellStyle name="Normal 10 4 3 2 2 3 2 2 3" xfId="17120" xr:uid="{DBAA2ABC-7423-4A75-9290-0816E14B383E}"/>
    <cellStyle name="Normal 10 4 3 2 2 3 2 2 3 2" xfId="39439" xr:uid="{5DC71952-F29A-4292-B1BF-9651A2671100}"/>
    <cellStyle name="Normal 10 4 3 2 2 3 2 2 4" xfId="27631" xr:uid="{0CE3206F-AF9E-458E-BF1D-DDC0A06D10E3}"/>
    <cellStyle name="Normal 10 4 3 2 2 3 2 3" xfId="7905" xr:uid="{E82E0519-2581-42B1-A185-B5D9FADD4027}"/>
    <cellStyle name="Normal 10 4 3 2 2 3 2 3 2" xfId="19712" xr:uid="{E3EEA149-E44B-429F-BF11-EFDEECD5780F}"/>
    <cellStyle name="Normal 10 4 3 2 2 3 2 3 2 2" xfId="42031" xr:uid="{86F221D4-6052-4CAD-8FB0-73D7A7D03AE2}"/>
    <cellStyle name="Normal 10 4 3 2 2 3 2 3 3" xfId="30223" xr:uid="{5173DBC6-4804-49B3-9A79-849862CEAC8B}"/>
    <cellStyle name="Normal 10 4 3 2 2 3 2 4" xfId="14528" xr:uid="{44C6D47C-8645-4288-898A-E4B58C093E1D}"/>
    <cellStyle name="Normal 10 4 3 2 2 3 2 4 2" xfId="36847" xr:uid="{5DCE6B8C-1864-4397-AAEB-1C38CB34B702}"/>
    <cellStyle name="Normal 10 4 3 2 2 3 2 5" xfId="25039" xr:uid="{9868F880-2CB4-43DC-AADE-3C1218FB1C9A}"/>
    <cellStyle name="Normal 10 4 3 2 2 3 3" xfId="4017" xr:uid="{274D774D-0255-4D1E-92F0-A6145C0ECC16}"/>
    <cellStyle name="Normal 10 4 3 2 2 3 3 2" xfId="9201" xr:uid="{A32A2483-3024-419F-830E-2C35F6BB4DD6}"/>
    <cellStyle name="Normal 10 4 3 2 2 3 3 2 2" xfId="21008" xr:uid="{17512F20-3924-4CBE-B2E8-C496486CEA98}"/>
    <cellStyle name="Normal 10 4 3 2 2 3 3 2 2 2" xfId="43327" xr:uid="{80A40C7B-B8A4-4B16-931E-87697BFEF989}"/>
    <cellStyle name="Normal 10 4 3 2 2 3 3 2 3" xfId="31519" xr:uid="{A66C2498-819A-4036-B3B7-2EE8D90C77CF}"/>
    <cellStyle name="Normal 10 4 3 2 2 3 3 3" xfId="15824" xr:uid="{F64FA13D-6B6D-43CE-89E1-05583840CAD9}"/>
    <cellStyle name="Normal 10 4 3 2 2 3 3 3 2" xfId="38143" xr:uid="{8755C85C-103E-4268-8535-A5D7AF472239}"/>
    <cellStyle name="Normal 10 4 3 2 2 3 3 4" xfId="26335" xr:uid="{7DFFA3CF-AE8A-466D-B3A2-EF6F6439E490}"/>
    <cellStyle name="Normal 10 4 3 2 2 3 4" xfId="6609" xr:uid="{6877AA17-762F-4618-A225-A5BD847A2E54}"/>
    <cellStyle name="Normal 10 4 3 2 2 3 4 2" xfId="18416" xr:uid="{8288D6B1-3FBE-4E79-8E75-0CBD605B13A8}"/>
    <cellStyle name="Normal 10 4 3 2 2 3 4 2 2" xfId="40735" xr:uid="{AF159621-A658-475B-A3B4-873BBE2EF32B}"/>
    <cellStyle name="Normal 10 4 3 2 2 3 4 3" xfId="28927" xr:uid="{73CF8274-CF3D-414D-A093-C5EC02DF94A2}"/>
    <cellStyle name="Normal 10 4 3 2 2 3 5" xfId="11936" xr:uid="{CF5B5024-58E7-4D68-8A06-2A03CFC54B51}"/>
    <cellStyle name="Normal 10 4 3 2 2 3 5 2" xfId="34255" xr:uid="{AA427A5F-99CC-4A81-B65A-AC1FAAC2CFBB}"/>
    <cellStyle name="Normal 10 4 3 2 2 3 6" xfId="13232" xr:uid="{62E48458-8E55-4199-AF2A-AD72EE478B55}"/>
    <cellStyle name="Normal 10 4 3 2 2 3 6 2" xfId="35551" xr:uid="{E4E7A139-44CB-4E17-B4B7-E0A59FAA2635}"/>
    <cellStyle name="Normal 10 4 3 2 2 3 7" xfId="23743" xr:uid="{6FF61007-1033-40D8-85FA-86FF8A0B1745}"/>
    <cellStyle name="Normal 10 4 3 2 2 4" xfId="2073" xr:uid="{9E2D8196-4235-4645-84C7-A23834AAA262}"/>
    <cellStyle name="Normal 10 4 3 2 2 4 2" xfId="4665" xr:uid="{7D397F36-4B80-4977-A42E-21F592BC826B}"/>
    <cellStyle name="Normal 10 4 3 2 2 4 2 2" xfId="9849" xr:uid="{4C62AC9E-E32C-4899-87E7-18D25DE30F44}"/>
    <cellStyle name="Normal 10 4 3 2 2 4 2 2 2" xfId="21656" xr:uid="{AF33ED26-F71F-47C5-8FF2-7811FD186C04}"/>
    <cellStyle name="Normal 10 4 3 2 2 4 2 2 2 2" xfId="43975" xr:uid="{C6DD6803-6D6F-4DF6-A174-2214E8C4D054}"/>
    <cellStyle name="Normal 10 4 3 2 2 4 2 2 3" xfId="32167" xr:uid="{BC37C617-BA9C-44E2-A4C6-6911C132DB93}"/>
    <cellStyle name="Normal 10 4 3 2 2 4 2 3" xfId="16472" xr:uid="{DFE8B6AB-AB1B-4297-B14C-4141D015AA2A}"/>
    <cellStyle name="Normal 10 4 3 2 2 4 2 3 2" xfId="38791" xr:uid="{ED4DB74F-BB84-45AD-8262-F61571D46493}"/>
    <cellStyle name="Normal 10 4 3 2 2 4 2 4" xfId="26983" xr:uid="{371A5470-5204-4E67-9B41-CCCD56475A4B}"/>
    <cellStyle name="Normal 10 4 3 2 2 4 3" xfId="7257" xr:uid="{44B62BAD-A383-48FA-95B4-E7BE8ED2C52C}"/>
    <cellStyle name="Normal 10 4 3 2 2 4 3 2" xfId="19064" xr:uid="{EF958E8C-4BF2-4932-A724-253683B31990}"/>
    <cellStyle name="Normal 10 4 3 2 2 4 3 2 2" xfId="41383" xr:uid="{27577FEF-0960-4465-9A2F-F3E5136AC0A7}"/>
    <cellStyle name="Normal 10 4 3 2 2 4 3 3" xfId="29575" xr:uid="{CF007AF4-0649-48C2-B556-9D371F3102E5}"/>
    <cellStyle name="Normal 10 4 3 2 2 4 4" xfId="13880" xr:uid="{704A75FA-ACCD-4318-82E4-B4F8AE98E616}"/>
    <cellStyle name="Normal 10 4 3 2 2 4 4 2" xfId="36199" xr:uid="{8537F482-F4D6-47AF-890D-6AAD3E778035}"/>
    <cellStyle name="Normal 10 4 3 2 2 4 5" xfId="24391" xr:uid="{0374490C-9693-47ED-BAA5-BE2DFA28FC98}"/>
    <cellStyle name="Normal 10 4 3 2 2 5" xfId="3369" xr:uid="{6991C5A7-7B7E-4A5B-9C5E-9E4C352D8121}"/>
    <cellStyle name="Normal 10 4 3 2 2 5 2" xfId="8553" xr:uid="{BEF4D279-745C-46AE-9E1C-6EFE0DF3EDAE}"/>
    <cellStyle name="Normal 10 4 3 2 2 5 2 2" xfId="20360" xr:uid="{F2F6F45B-8C0B-424E-B11B-62F82B37E198}"/>
    <cellStyle name="Normal 10 4 3 2 2 5 2 2 2" xfId="42679" xr:uid="{6462DF3A-EFD0-4CEA-8451-FA19BE48027F}"/>
    <cellStyle name="Normal 10 4 3 2 2 5 2 3" xfId="30871" xr:uid="{C4B3A285-6D64-4A8A-A93B-3CC78B6023C9}"/>
    <cellStyle name="Normal 10 4 3 2 2 5 3" xfId="15176" xr:uid="{C6E04CEC-97EB-4068-A963-932FAFFE6642}"/>
    <cellStyle name="Normal 10 4 3 2 2 5 3 2" xfId="37495" xr:uid="{E7CDAAA5-1B85-45DB-A9B0-8FF4495D8813}"/>
    <cellStyle name="Normal 10 4 3 2 2 5 4" xfId="25687" xr:uid="{AF758387-FD9E-4279-987C-735734F63141}"/>
    <cellStyle name="Normal 10 4 3 2 2 6" xfId="5961" xr:uid="{C95A5F98-4934-4B00-9EAE-E21C7AD786A4}"/>
    <cellStyle name="Normal 10 4 3 2 2 6 2" xfId="17768" xr:uid="{F4F29BBA-070C-49F9-B5DC-5A0DB25027BE}"/>
    <cellStyle name="Normal 10 4 3 2 2 6 2 2" xfId="40087" xr:uid="{9DE15BD2-5506-4116-8B91-29ACFDCBD87B}"/>
    <cellStyle name="Normal 10 4 3 2 2 6 3" xfId="28279" xr:uid="{A64B658B-D76B-4CD0-965D-CA8D1665454A}"/>
    <cellStyle name="Normal 10 4 3 2 2 7" xfId="11286" xr:uid="{BD754927-1892-4DE0-A35C-90D775246B34}"/>
    <cellStyle name="Normal 10 4 3 2 2 7 2" xfId="33605" xr:uid="{9CF39258-618A-4FFA-9CFA-3E1163ACB331}"/>
    <cellStyle name="Normal 10 4 3 2 2 8" xfId="12584" xr:uid="{87E475F2-AFE7-49E9-8EE1-F3E6CC3FECB5}"/>
    <cellStyle name="Normal 10 4 3 2 2 8 2" xfId="34903" xr:uid="{AA9AD2EA-D5D0-454F-8D5A-ECB84CEA4D47}"/>
    <cellStyle name="Normal 10 4 3 2 2 9" xfId="23093" xr:uid="{F362A857-65EF-483E-AFDB-C3B123519F72}"/>
    <cellStyle name="Normal 10 4 3 2 3" xfId="939" xr:uid="{57E34F32-0108-422B-AC79-51EF1BE4DB89}"/>
    <cellStyle name="Normal 10 4 3 2 3 2" xfId="1587" xr:uid="{8B6D082A-82CB-4AF8-8302-857BC7B9474A}"/>
    <cellStyle name="Normal 10 4 3 2 3 2 2" xfId="2883" xr:uid="{C046059C-4E0D-4F0C-ADC2-7EE7F3F7622F}"/>
    <cellStyle name="Normal 10 4 3 2 3 2 2 2" xfId="5475" xr:uid="{70B9E272-7535-431E-84B2-80593EB8B4F3}"/>
    <cellStyle name="Normal 10 4 3 2 3 2 2 2 2" xfId="10659" xr:uid="{E9BBF1E8-52BF-4F0E-A437-D7BC387E7375}"/>
    <cellStyle name="Normal 10 4 3 2 3 2 2 2 2 2" xfId="22466" xr:uid="{33C52945-D114-49D6-8986-768E30D1CBFB}"/>
    <cellStyle name="Normal 10 4 3 2 3 2 2 2 2 2 2" xfId="44785" xr:uid="{5BA78FDC-FF8D-4F49-BFB4-D09D138ECEC9}"/>
    <cellStyle name="Normal 10 4 3 2 3 2 2 2 2 3" xfId="32977" xr:uid="{5B39A883-2D5A-468F-AF6E-9BECBD8A24A8}"/>
    <cellStyle name="Normal 10 4 3 2 3 2 2 2 3" xfId="17282" xr:uid="{56BA5F46-EF3B-4FBE-9FD1-934BDD64AB30}"/>
    <cellStyle name="Normal 10 4 3 2 3 2 2 2 3 2" xfId="39601" xr:uid="{0159B42C-3D4B-4D27-81C8-AD3FA4359C81}"/>
    <cellStyle name="Normal 10 4 3 2 3 2 2 2 4" xfId="27793" xr:uid="{B085AA0E-F4FE-4948-B824-759104C9AEA7}"/>
    <cellStyle name="Normal 10 4 3 2 3 2 2 3" xfId="8067" xr:uid="{001D8F33-6EB0-401C-8FA2-481A70A71807}"/>
    <cellStyle name="Normal 10 4 3 2 3 2 2 3 2" xfId="19874" xr:uid="{A0EE8F08-80B5-4FAE-B368-139B5E4D7B9E}"/>
    <cellStyle name="Normal 10 4 3 2 3 2 2 3 2 2" xfId="42193" xr:uid="{82F9D3A6-742E-472F-8A70-8D441E0985B9}"/>
    <cellStyle name="Normal 10 4 3 2 3 2 2 3 3" xfId="30385" xr:uid="{BDA88E02-74AA-4D16-A581-8F7C22D08097}"/>
    <cellStyle name="Normal 10 4 3 2 3 2 2 4" xfId="14690" xr:uid="{20BA6F8E-4D5E-497F-905F-510238246777}"/>
    <cellStyle name="Normal 10 4 3 2 3 2 2 4 2" xfId="37009" xr:uid="{BAC19AE3-E702-4E85-A586-1F4A271C2DAB}"/>
    <cellStyle name="Normal 10 4 3 2 3 2 2 5" xfId="25201" xr:uid="{72D5B5EB-38E8-45B2-8396-65B0F030E8C5}"/>
    <cellStyle name="Normal 10 4 3 2 3 2 3" xfId="4179" xr:uid="{09410359-C85E-444C-829A-6589608005F4}"/>
    <cellStyle name="Normal 10 4 3 2 3 2 3 2" xfId="9363" xr:uid="{9CFAEFFC-009C-4E4B-ACA6-363EB7513434}"/>
    <cellStyle name="Normal 10 4 3 2 3 2 3 2 2" xfId="21170" xr:uid="{FA9ABF87-FBAE-4A0C-B452-60FD9EF012D2}"/>
    <cellStyle name="Normal 10 4 3 2 3 2 3 2 2 2" xfId="43489" xr:uid="{6D643595-7708-4E1B-9F9C-511694A3B9CB}"/>
    <cellStyle name="Normal 10 4 3 2 3 2 3 2 3" xfId="31681" xr:uid="{6AA7D0CD-4366-4293-AFD1-DDDCA76690AE}"/>
    <cellStyle name="Normal 10 4 3 2 3 2 3 3" xfId="15986" xr:uid="{72C1C2E3-6543-4355-AB06-8413C196CE1F}"/>
    <cellStyle name="Normal 10 4 3 2 3 2 3 3 2" xfId="38305" xr:uid="{1B9C62F3-83B6-477A-A376-38D5A13FC033}"/>
    <cellStyle name="Normal 10 4 3 2 3 2 3 4" xfId="26497" xr:uid="{DA77CBEA-5ACF-4870-96F2-0056D67EB1E7}"/>
    <cellStyle name="Normal 10 4 3 2 3 2 4" xfId="6771" xr:uid="{CE8CEB2E-5E4F-455A-B8BE-6FA2F3E4D22A}"/>
    <cellStyle name="Normal 10 4 3 2 3 2 4 2" xfId="18578" xr:uid="{0779D26F-1A92-4332-A39E-F665F61D6055}"/>
    <cellStyle name="Normal 10 4 3 2 3 2 4 2 2" xfId="40897" xr:uid="{4EC5EA92-097F-48CE-974E-A596703554B2}"/>
    <cellStyle name="Normal 10 4 3 2 3 2 4 3" xfId="29089" xr:uid="{461643AE-4661-4231-A8AB-0D6965DD03E7}"/>
    <cellStyle name="Normal 10 4 3 2 3 2 5" xfId="12098" xr:uid="{B0435401-C947-4E67-A0F7-D050DF9CB724}"/>
    <cellStyle name="Normal 10 4 3 2 3 2 5 2" xfId="34417" xr:uid="{498F1A86-9B01-4010-88F5-0696BF492959}"/>
    <cellStyle name="Normal 10 4 3 2 3 2 6" xfId="13394" xr:uid="{BE142DC6-16DA-4615-AC78-896F6B6A45A5}"/>
    <cellStyle name="Normal 10 4 3 2 3 2 6 2" xfId="35713" xr:uid="{63C9C1DA-FF58-4D31-B84C-7281E697A47C}"/>
    <cellStyle name="Normal 10 4 3 2 3 2 7" xfId="23905" xr:uid="{770DEBD5-9530-4A0D-92A2-6184E9700F4A}"/>
    <cellStyle name="Normal 10 4 3 2 3 3" xfId="2235" xr:uid="{53934FD0-D11D-4632-9267-405AE71AE475}"/>
    <cellStyle name="Normal 10 4 3 2 3 3 2" xfId="4827" xr:uid="{155B7141-7D55-49B8-A95F-9491242D1387}"/>
    <cellStyle name="Normal 10 4 3 2 3 3 2 2" xfId="10011" xr:uid="{87A33DC3-005E-49A3-B869-C8B42F33191B}"/>
    <cellStyle name="Normal 10 4 3 2 3 3 2 2 2" xfId="21818" xr:uid="{4BB1FDF9-8413-44B5-B5BA-ADE98CEF4012}"/>
    <cellStyle name="Normal 10 4 3 2 3 3 2 2 2 2" xfId="44137" xr:uid="{8B78B3C6-1CAA-43B1-A079-B217B72B3365}"/>
    <cellStyle name="Normal 10 4 3 2 3 3 2 2 3" xfId="32329" xr:uid="{072638A1-A3F9-4D2C-B51B-91D78882C3FA}"/>
    <cellStyle name="Normal 10 4 3 2 3 3 2 3" xfId="16634" xr:uid="{804FA0C4-D04C-485B-89E1-B9130FD8E4EB}"/>
    <cellStyle name="Normal 10 4 3 2 3 3 2 3 2" xfId="38953" xr:uid="{AAC9DBE1-914D-4232-938D-DE2AF4EFD71B}"/>
    <cellStyle name="Normal 10 4 3 2 3 3 2 4" xfId="27145" xr:uid="{0A5CD27D-D79A-489F-9B2C-9DB1956799CF}"/>
    <cellStyle name="Normal 10 4 3 2 3 3 3" xfId="7419" xr:uid="{5718EF8C-672E-4089-B135-C20E0500D7B1}"/>
    <cellStyle name="Normal 10 4 3 2 3 3 3 2" xfId="19226" xr:uid="{3559FF99-A7C7-40EE-920D-B271818FEF1A}"/>
    <cellStyle name="Normal 10 4 3 2 3 3 3 2 2" xfId="41545" xr:uid="{F6BB1179-8ED3-4782-9B7C-23FBAA82A815}"/>
    <cellStyle name="Normal 10 4 3 2 3 3 3 3" xfId="29737" xr:uid="{589B5262-7924-4312-8E77-8CD5DC4E48A0}"/>
    <cellStyle name="Normal 10 4 3 2 3 3 4" xfId="14042" xr:uid="{CA842926-1EF4-4BD9-9445-9DFB4F52DE0B}"/>
    <cellStyle name="Normal 10 4 3 2 3 3 4 2" xfId="36361" xr:uid="{8DE72223-03E7-465F-BCF0-4EF7ADC41900}"/>
    <cellStyle name="Normal 10 4 3 2 3 3 5" xfId="24553" xr:uid="{04B4DEC5-DAB3-4566-85A0-B07F84AC417C}"/>
    <cellStyle name="Normal 10 4 3 2 3 4" xfId="3531" xr:uid="{B7C42F08-6D73-44A0-B98E-FFED4253AFD3}"/>
    <cellStyle name="Normal 10 4 3 2 3 4 2" xfId="8715" xr:uid="{F57146F2-9AD8-429F-97B7-4AA7646788BD}"/>
    <cellStyle name="Normal 10 4 3 2 3 4 2 2" xfId="20522" xr:uid="{F23C06A4-CFA5-4F41-B50A-4E74FC933C59}"/>
    <cellStyle name="Normal 10 4 3 2 3 4 2 2 2" xfId="42841" xr:uid="{E9F2F9FD-569C-4112-AC59-53AE7EF4B537}"/>
    <cellStyle name="Normal 10 4 3 2 3 4 2 3" xfId="31033" xr:uid="{D279DF65-A0E9-4E0F-BD59-EDDFE87C7630}"/>
    <cellStyle name="Normal 10 4 3 2 3 4 3" xfId="15338" xr:uid="{7C714875-DF79-479B-95A4-924873B57FBA}"/>
    <cellStyle name="Normal 10 4 3 2 3 4 3 2" xfId="37657" xr:uid="{2D5A1700-4A5B-4F5D-A915-35DAFCB2E55C}"/>
    <cellStyle name="Normal 10 4 3 2 3 4 4" xfId="25849" xr:uid="{5C43B78F-1687-4BC3-ADD9-D3B7A52E9D0E}"/>
    <cellStyle name="Normal 10 4 3 2 3 5" xfId="6123" xr:uid="{0E302CD6-6EE7-4561-876B-C8D7B73488CC}"/>
    <cellStyle name="Normal 10 4 3 2 3 5 2" xfId="17930" xr:uid="{E5434F0F-AF57-4DAF-9B04-89025C148A7F}"/>
    <cellStyle name="Normal 10 4 3 2 3 5 2 2" xfId="40249" xr:uid="{3C6DE3A8-4746-4D00-9876-5C8618916D0C}"/>
    <cellStyle name="Normal 10 4 3 2 3 5 3" xfId="28441" xr:uid="{00131FAE-00F4-42DC-98A0-E6C162810292}"/>
    <cellStyle name="Normal 10 4 3 2 3 6" xfId="11450" xr:uid="{AA85291D-76EE-4CEF-8040-4765D3732D21}"/>
    <cellStyle name="Normal 10 4 3 2 3 6 2" xfId="33769" xr:uid="{42D7ADDD-351E-4F67-9568-FFC2EC51F039}"/>
    <cellStyle name="Normal 10 4 3 2 3 7" xfId="12746" xr:uid="{7DE06B89-1901-4D6B-BE3F-6099BD8BDAAD}"/>
    <cellStyle name="Normal 10 4 3 2 3 7 2" xfId="35065" xr:uid="{1D613F81-29BB-47EB-A991-426124560B76}"/>
    <cellStyle name="Normal 10 4 3 2 3 8" xfId="23257" xr:uid="{6F3B1B74-B737-4ADD-816A-21B43D7BAFAE}"/>
    <cellStyle name="Normal 10 4 3 2 4" xfId="1263" xr:uid="{0568BF85-8D3A-43A9-88E2-916EC9849F8B}"/>
    <cellStyle name="Normal 10 4 3 2 4 2" xfId="2559" xr:uid="{23290D49-1DA5-4551-8702-0FECC0F74976}"/>
    <cellStyle name="Normal 10 4 3 2 4 2 2" xfId="5151" xr:uid="{6DA5CA58-9B0F-47AE-8BB6-B82F6699DE5C}"/>
    <cellStyle name="Normal 10 4 3 2 4 2 2 2" xfId="10335" xr:uid="{ACA86443-8CAD-45A9-A07A-1DB489B8594E}"/>
    <cellStyle name="Normal 10 4 3 2 4 2 2 2 2" xfId="22142" xr:uid="{0E970E26-0812-4783-8DD3-DF1ED215DDBC}"/>
    <cellStyle name="Normal 10 4 3 2 4 2 2 2 2 2" xfId="44461" xr:uid="{4C7CDA82-7E0D-4147-AE89-2B8FEF43079E}"/>
    <cellStyle name="Normal 10 4 3 2 4 2 2 2 3" xfId="32653" xr:uid="{E90FE8DC-461F-45C4-A2CD-AD61EF74CF92}"/>
    <cellStyle name="Normal 10 4 3 2 4 2 2 3" xfId="16958" xr:uid="{E6F187FC-1BEC-44D5-8094-9D23674E5E3C}"/>
    <cellStyle name="Normal 10 4 3 2 4 2 2 3 2" xfId="39277" xr:uid="{A6C5B72F-FD6A-463A-A9EA-748A35307D3B}"/>
    <cellStyle name="Normal 10 4 3 2 4 2 2 4" xfId="27469" xr:uid="{D4DE1E6B-1D3F-4529-B860-FE1C046AFA3D}"/>
    <cellStyle name="Normal 10 4 3 2 4 2 3" xfId="7743" xr:uid="{8A47BA1A-2512-4621-8D24-620B381D4033}"/>
    <cellStyle name="Normal 10 4 3 2 4 2 3 2" xfId="19550" xr:uid="{98F33797-0434-42DB-9395-606579AEE1D8}"/>
    <cellStyle name="Normal 10 4 3 2 4 2 3 2 2" xfId="41869" xr:uid="{430CB283-8F83-4224-84C7-F2B379AF8E86}"/>
    <cellStyle name="Normal 10 4 3 2 4 2 3 3" xfId="30061" xr:uid="{401CFBD1-1DB5-49A1-B2C4-197F613EE554}"/>
    <cellStyle name="Normal 10 4 3 2 4 2 4" xfId="14366" xr:uid="{CF5E6A08-7C30-4FBF-8903-4B6234F9C75B}"/>
    <cellStyle name="Normal 10 4 3 2 4 2 4 2" xfId="36685" xr:uid="{2D49AEA3-AB14-437A-A481-165508E624BA}"/>
    <cellStyle name="Normal 10 4 3 2 4 2 5" xfId="24877" xr:uid="{B4A18E7C-ABA8-4C28-9621-FF6DB0B1A107}"/>
    <cellStyle name="Normal 10 4 3 2 4 3" xfId="3855" xr:uid="{B2E7E75F-46C7-4AD5-8273-683B84F21E2C}"/>
    <cellStyle name="Normal 10 4 3 2 4 3 2" xfId="9039" xr:uid="{F8FDFA0D-A9B8-49AE-AFBC-A579C2186265}"/>
    <cellStyle name="Normal 10 4 3 2 4 3 2 2" xfId="20846" xr:uid="{4D11A7BA-266F-444A-A06F-6D07764BD11D}"/>
    <cellStyle name="Normal 10 4 3 2 4 3 2 2 2" xfId="43165" xr:uid="{A00E2E75-5AA1-48DD-BE16-0C7046856D88}"/>
    <cellStyle name="Normal 10 4 3 2 4 3 2 3" xfId="31357" xr:uid="{A8FDC469-4AC3-4EDE-903E-D18E3395EEC4}"/>
    <cellStyle name="Normal 10 4 3 2 4 3 3" xfId="15662" xr:uid="{08F69985-B87C-45EE-8DC5-83991352E263}"/>
    <cellStyle name="Normal 10 4 3 2 4 3 3 2" xfId="37981" xr:uid="{2563A6FC-D5C7-4FCD-9E92-B15A8B2E380D}"/>
    <cellStyle name="Normal 10 4 3 2 4 3 4" xfId="26173" xr:uid="{D1AD3CED-6761-4357-B4C7-8D690E2A6EC2}"/>
    <cellStyle name="Normal 10 4 3 2 4 4" xfId="6447" xr:uid="{72EC0408-8C90-4346-B5F6-BE0FCB226748}"/>
    <cellStyle name="Normal 10 4 3 2 4 4 2" xfId="18254" xr:uid="{2745FAAD-92C4-4883-84BC-ADB644BF888B}"/>
    <cellStyle name="Normal 10 4 3 2 4 4 2 2" xfId="40573" xr:uid="{8520AC12-B87F-4764-B121-88025B974940}"/>
    <cellStyle name="Normal 10 4 3 2 4 4 3" xfId="28765" xr:uid="{6CD1BFC9-48EF-4EF8-B072-7191B3DDE7BA}"/>
    <cellStyle name="Normal 10 4 3 2 4 5" xfId="11774" xr:uid="{BCA8B867-219D-4DA9-A188-44D3CD8F17F3}"/>
    <cellStyle name="Normal 10 4 3 2 4 5 2" xfId="34093" xr:uid="{6306EFCA-D288-4026-8BC0-4BC68296229B}"/>
    <cellStyle name="Normal 10 4 3 2 4 6" xfId="13070" xr:uid="{B9857EB7-8144-4695-A4CC-CBB801F0CBFF}"/>
    <cellStyle name="Normal 10 4 3 2 4 6 2" xfId="35389" xr:uid="{42B3F263-0E2D-4650-8081-55397155D3B7}"/>
    <cellStyle name="Normal 10 4 3 2 4 7" xfId="23581" xr:uid="{FE6664EB-85F3-4A63-A966-D993B336080A}"/>
    <cellStyle name="Normal 10 4 3 2 5" xfId="1911" xr:uid="{F7487027-30A9-44ED-B285-44ACDC849A27}"/>
    <cellStyle name="Normal 10 4 3 2 5 2" xfId="4503" xr:uid="{F7013559-7420-4DFA-AFE2-1F0319187482}"/>
    <cellStyle name="Normal 10 4 3 2 5 2 2" xfId="9687" xr:uid="{0E07E1DF-24A8-4FE1-A221-E5FE26FE4CFF}"/>
    <cellStyle name="Normal 10 4 3 2 5 2 2 2" xfId="21494" xr:uid="{7502402F-3B3A-43BD-96CB-360B9AB1AE5D}"/>
    <cellStyle name="Normal 10 4 3 2 5 2 2 2 2" xfId="43813" xr:uid="{257C4A0E-A84F-4491-92D8-D34CEE73ACEB}"/>
    <cellStyle name="Normal 10 4 3 2 5 2 2 3" xfId="32005" xr:uid="{ECBE1ABA-E04E-4EFF-A949-6FB2196FF803}"/>
    <cellStyle name="Normal 10 4 3 2 5 2 3" xfId="16310" xr:uid="{ECC906B6-F3CD-466B-ACFA-F06F01B4DFF4}"/>
    <cellStyle name="Normal 10 4 3 2 5 2 3 2" xfId="38629" xr:uid="{2C6F3C90-1F92-4DCD-8CF9-4E6FEF050C40}"/>
    <cellStyle name="Normal 10 4 3 2 5 2 4" xfId="26821" xr:uid="{4EBBC16C-F00E-4AF4-9BC6-B3625417BE4A}"/>
    <cellStyle name="Normal 10 4 3 2 5 3" xfId="7095" xr:uid="{3CEEF1DD-1FDE-425B-B22D-7A2719420557}"/>
    <cellStyle name="Normal 10 4 3 2 5 3 2" xfId="18902" xr:uid="{C8BF0E50-4C71-4FD2-AD5E-3FB2DD2EBE30}"/>
    <cellStyle name="Normal 10 4 3 2 5 3 2 2" xfId="41221" xr:uid="{4D2FA494-7F03-4E96-BCFA-91A50FA9F22C}"/>
    <cellStyle name="Normal 10 4 3 2 5 3 3" xfId="29413" xr:uid="{51CDB5ED-2E99-4E7F-AFA1-0936507CC004}"/>
    <cellStyle name="Normal 10 4 3 2 5 4" xfId="13718" xr:uid="{FF1E88DF-90FA-48F9-8B6C-460059C51753}"/>
    <cellStyle name="Normal 10 4 3 2 5 4 2" xfId="36037" xr:uid="{2F74755D-42B1-4509-BC77-BA02CFE22B44}"/>
    <cellStyle name="Normal 10 4 3 2 5 5" xfId="24229" xr:uid="{F07AE348-65D1-49A8-93A3-7E45C733D60A}"/>
    <cellStyle name="Normal 10 4 3 2 6" xfId="3207" xr:uid="{F1B7A0D2-E59B-4A7E-B1EE-621150842304}"/>
    <cellStyle name="Normal 10 4 3 2 6 2" xfId="8391" xr:uid="{CCB5A670-2CAA-47C2-9EA8-06F6AE741141}"/>
    <cellStyle name="Normal 10 4 3 2 6 2 2" xfId="20198" xr:uid="{CDAC7C35-AEF9-475A-B2C3-B70E865E6D81}"/>
    <cellStyle name="Normal 10 4 3 2 6 2 2 2" xfId="42517" xr:uid="{17AF7CB6-5455-4174-A6BB-3348A5960E8B}"/>
    <cellStyle name="Normal 10 4 3 2 6 2 3" xfId="30709" xr:uid="{7D8E84B6-7614-475D-9625-E8EF6F74838A}"/>
    <cellStyle name="Normal 10 4 3 2 6 3" xfId="15014" xr:uid="{B15AFA25-DD9C-47F6-9C55-630C347CC9FF}"/>
    <cellStyle name="Normal 10 4 3 2 6 3 2" xfId="37333" xr:uid="{03C1BBE2-A38E-4623-AD1B-2B36AFEAA125}"/>
    <cellStyle name="Normal 10 4 3 2 6 4" xfId="25525" xr:uid="{91D18F49-53DA-4CB8-B1FA-4F265E8AF2E6}"/>
    <cellStyle name="Normal 10 4 3 2 7" xfId="5799" xr:uid="{969B1354-B3B5-4C85-8257-76EA4ECB1E37}"/>
    <cellStyle name="Normal 10 4 3 2 7 2" xfId="17606" xr:uid="{CCE249C6-464B-4291-A513-3C108F70B712}"/>
    <cellStyle name="Normal 10 4 3 2 7 2 2" xfId="39925" xr:uid="{8B85209F-641F-464A-87D7-4A50F415559E}"/>
    <cellStyle name="Normal 10 4 3 2 7 3" xfId="28117" xr:uid="{6322568D-47E4-4A8E-8ADE-F03CC6370A47}"/>
    <cellStyle name="Normal 10 4 3 2 8" xfId="11052" xr:uid="{F1D48ACB-0D71-4988-BC82-D6FFA8845D44}"/>
    <cellStyle name="Normal 10 4 3 2 8 2" xfId="33371" xr:uid="{06C12D25-9A30-4C87-8535-8849B7A90267}"/>
    <cellStyle name="Normal 10 4 3 2 9" xfId="12422" xr:uid="{7AEDA85C-09FB-430B-8C19-81F89DCDF503}"/>
    <cellStyle name="Normal 10 4 3 2 9 2" xfId="34741" xr:uid="{BD059AD1-02DE-45EF-A568-89F96169489B}"/>
    <cellStyle name="Normal 10 4 3 3" xfId="658" xr:uid="{ACFF2EC3-429D-4759-8FD4-DC75FCEB6EC0}"/>
    <cellStyle name="Normal 10 4 3 3 2" xfId="1020" xr:uid="{FA172973-E377-4E60-8C5C-335F1E29D629}"/>
    <cellStyle name="Normal 10 4 3 3 2 2" xfId="1668" xr:uid="{17E9C4F5-A63E-47FD-B427-ADEF32CFA18A}"/>
    <cellStyle name="Normal 10 4 3 3 2 2 2" xfId="2964" xr:uid="{61E9BB77-BB9F-4419-8869-BC5E4768250E}"/>
    <cellStyle name="Normal 10 4 3 3 2 2 2 2" xfId="5556" xr:uid="{E5F02BBF-D770-4D5B-A551-C3F88228A5BB}"/>
    <cellStyle name="Normal 10 4 3 3 2 2 2 2 2" xfId="10740" xr:uid="{AAFBDED7-8330-4CE3-A6AC-9828974827F4}"/>
    <cellStyle name="Normal 10 4 3 3 2 2 2 2 2 2" xfId="22547" xr:uid="{4EFC544D-7A91-4D1D-A3A5-FAAC385947EF}"/>
    <cellStyle name="Normal 10 4 3 3 2 2 2 2 2 2 2" xfId="44866" xr:uid="{597190D9-C853-4013-A31A-D3E5F2D2B895}"/>
    <cellStyle name="Normal 10 4 3 3 2 2 2 2 2 3" xfId="33058" xr:uid="{0FE4A1B2-C381-405A-BE71-03D450D18F2C}"/>
    <cellStyle name="Normal 10 4 3 3 2 2 2 2 3" xfId="17363" xr:uid="{142176BF-01DC-48C8-AA60-760F86FF47EA}"/>
    <cellStyle name="Normal 10 4 3 3 2 2 2 2 3 2" xfId="39682" xr:uid="{F5B25263-AC1D-4A4A-A40F-4BB153E53B54}"/>
    <cellStyle name="Normal 10 4 3 3 2 2 2 2 4" xfId="27874" xr:uid="{4C0EDFF3-2B59-4EE9-B7B2-A874EAC1F5DC}"/>
    <cellStyle name="Normal 10 4 3 3 2 2 2 3" xfId="8148" xr:uid="{7585869F-7BAB-4D54-9E87-D3D8B9D3AD7F}"/>
    <cellStyle name="Normal 10 4 3 3 2 2 2 3 2" xfId="19955" xr:uid="{1CA30FEA-6DC2-4E45-8ED4-566B48D77034}"/>
    <cellStyle name="Normal 10 4 3 3 2 2 2 3 2 2" xfId="42274" xr:uid="{192B91AC-2E91-4DF0-AC6B-BAC72B82220C}"/>
    <cellStyle name="Normal 10 4 3 3 2 2 2 3 3" xfId="30466" xr:uid="{04236E0A-21B9-4463-8320-2F0858E7C19B}"/>
    <cellStyle name="Normal 10 4 3 3 2 2 2 4" xfId="14771" xr:uid="{39DBB02A-FCC4-41FB-84FC-335AFF95AF3E}"/>
    <cellStyle name="Normal 10 4 3 3 2 2 2 4 2" xfId="37090" xr:uid="{33E08567-8909-4959-9DB5-A4FA571C0FE7}"/>
    <cellStyle name="Normal 10 4 3 3 2 2 2 5" xfId="25282" xr:uid="{D027C1C5-3426-47C3-819C-A73E86EE1896}"/>
    <cellStyle name="Normal 10 4 3 3 2 2 3" xfId="4260" xr:uid="{6EC30E75-FC7A-4062-BFCD-E9B404B760C5}"/>
    <cellStyle name="Normal 10 4 3 3 2 2 3 2" xfId="9444" xr:uid="{65DBC6CC-856A-474D-AACB-F78DE83FB36D}"/>
    <cellStyle name="Normal 10 4 3 3 2 2 3 2 2" xfId="21251" xr:uid="{836F8AF9-D998-4FD9-B84E-384404A93EB9}"/>
    <cellStyle name="Normal 10 4 3 3 2 2 3 2 2 2" xfId="43570" xr:uid="{5E29AAE0-3C0A-485B-B7B8-770A97A945FE}"/>
    <cellStyle name="Normal 10 4 3 3 2 2 3 2 3" xfId="31762" xr:uid="{4937E81A-8F52-40C1-BE58-C47D89BD8262}"/>
    <cellStyle name="Normal 10 4 3 3 2 2 3 3" xfId="16067" xr:uid="{13B322DA-DEF7-43DB-ABA1-256659377C64}"/>
    <cellStyle name="Normal 10 4 3 3 2 2 3 3 2" xfId="38386" xr:uid="{A4606C27-C03B-415B-B1AC-E74E4FE65644}"/>
    <cellStyle name="Normal 10 4 3 3 2 2 3 4" xfId="26578" xr:uid="{733C66C1-9DE6-4AAB-A8BE-8CBDE2242C01}"/>
    <cellStyle name="Normal 10 4 3 3 2 2 4" xfId="6852" xr:uid="{E11BEDB5-85BC-4CF7-B6A7-DEECC7D90CE3}"/>
    <cellStyle name="Normal 10 4 3 3 2 2 4 2" xfId="18659" xr:uid="{3CA0EA61-25FD-45BF-A3B5-B381A242EA7A}"/>
    <cellStyle name="Normal 10 4 3 3 2 2 4 2 2" xfId="40978" xr:uid="{75C647E6-8D8F-46D8-BFA2-E2DB0C97E0E7}"/>
    <cellStyle name="Normal 10 4 3 3 2 2 4 3" xfId="29170" xr:uid="{00992FEA-6730-41A0-B91D-91F52A79F044}"/>
    <cellStyle name="Normal 10 4 3 3 2 2 5" xfId="12179" xr:uid="{03733BCF-36FF-4D06-98FD-AAA0A9F49773}"/>
    <cellStyle name="Normal 10 4 3 3 2 2 5 2" xfId="34498" xr:uid="{8E6069B4-146D-4F1F-820F-2552050812D6}"/>
    <cellStyle name="Normal 10 4 3 3 2 2 6" xfId="13475" xr:uid="{FDD76855-5D47-498D-AB48-0E9435123C34}"/>
    <cellStyle name="Normal 10 4 3 3 2 2 6 2" xfId="35794" xr:uid="{33F0827C-52A1-47CB-921D-5A9F60BCCB8B}"/>
    <cellStyle name="Normal 10 4 3 3 2 2 7" xfId="23986" xr:uid="{86A3D439-93F1-4F1E-9F38-0D8488983A47}"/>
    <cellStyle name="Normal 10 4 3 3 2 3" xfId="2316" xr:uid="{FCC327D7-C027-460D-8197-F41B7F0CE3BB}"/>
    <cellStyle name="Normal 10 4 3 3 2 3 2" xfId="4908" xr:uid="{A9D2216D-72B6-4A91-BF24-6C35C857AD68}"/>
    <cellStyle name="Normal 10 4 3 3 2 3 2 2" xfId="10092" xr:uid="{E83C72C3-3E30-4561-A5DB-AC4B4BC40397}"/>
    <cellStyle name="Normal 10 4 3 3 2 3 2 2 2" xfId="21899" xr:uid="{65807E48-CC17-4B92-9304-FB752AB31CDB}"/>
    <cellStyle name="Normal 10 4 3 3 2 3 2 2 2 2" xfId="44218" xr:uid="{D61C0F0C-3A80-4837-87D1-FF7EC4FF831D}"/>
    <cellStyle name="Normal 10 4 3 3 2 3 2 2 3" xfId="32410" xr:uid="{0C0A44C0-6CB2-488D-8D81-1BD204A22D11}"/>
    <cellStyle name="Normal 10 4 3 3 2 3 2 3" xfId="16715" xr:uid="{4AB29B2F-8FE5-48EA-B872-D11E7364BE73}"/>
    <cellStyle name="Normal 10 4 3 3 2 3 2 3 2" xfId="39034" xr:uid="{A5BC8079-3174-4A9E-9408-239EEDAA1AA5}"/>
    <cellStyle name="Normal 10 4 3 3 2 3 2 4" xfId="27226" xr:uid="{5A3304F3-BB6B-4457-B667-F7ECF288DB90}"/>
    <cellStyle name="Normal 10 4 3 3 2 3 3" xfId="7500" xr:uid="{C64F0C70-53CD-4564-9843-B08E990E4C66}"/>
    <cellStyle name="Normal 10 4 3 3 2 3 3 2" xfId="19307" xr:uid="{6E83BF3F-B3FE-4C86-8725-9E7CEC3DFBBE}"/>
    <cellStyle name="Normal 10 4 3 3 2 3 3 2 2" xfId="41626" xr:uid="{DE0D37C7-A6C0-4CC8-A787-695C440E04BA}"/>
    <cellStyle name="Normal 10 4 3 3 2 3 3 3" xfId="29818" xr:uid="{16B2805E-AAA5-413B-BEEE-E4A0B379867F}"/>
    <cellStyle name="Normal 10 4 3 3 2 3 4" xfId="14123" xr:uid="{119DF924-A02E-4F42-A5AA-BFC6558F35B5}"/>
    <cellStyle name="Normal 10 4 3 3 2 3 4 2" xfId="36442" xr:uid="{9CE52E3B-7A9D-4F79-B79F-10BB563B7125}"/>
    <cellStyle name="Normal 10 4 3 3 2 3 5" xfId="24634" xr:uid="{7408B768-061F-4CCB-82C7-07D5E7EEBD81}"/>
    <cellStyle name="Normal 10 4 3 3 2 4" xfId="3612" xr:uid="{95B033B1-2E50-4D2F-93EF-FF59FF902A6C}"/>
    <cellStyle name="Normal 10 4 3 3 2 4 2" xfId="8796" xr:uid="{5B81F858-BA07-4FCE-B9BE-F46FF553B27A}"/>
    <cellStyle name="Normal 10 4 3 3 2 4 2 2" xfId="20603" xr:uid="{E07CCC87-4A8B-47B0-8E61-782E327AB8B9}"/>
    <cellStyle name="Normal 10 4 3 3 2 4 2 2 2" xfId="42922" xr:uid="{A610DBE2-839C-41E0-8D49-B5F71EA7622E}"/>
    <cellStyle name="Normal 10 4 3 3 2 4 2 3" xfId="31114" xr:uid="{3C51F871-EF9C-4402-AC10-E94C00C2B27C}"/>
    <cellStyle name="Normal 10 4 3 3 2 4 3" xfId="15419" xr:uid="{18132786-8DDF-4430-9A7B-6487B3045180}"/>
    <cellStyle name="Normal 10 4 3 3 2 4 3 2" xfId="37738" xr:uid="{F7695931-AE32-4371-BBC7-428A7E299CB0}"/>
    <cellStyle name="Normal 10 4 3 3 2 4 4" xfId="25930" xr:uid="{C83AE8A8-91F2-472B-9BE5-3D3C6E3E644A}"/>
    <cellStyle name="Normal 10 4 3 3 2 5" xfId="6204" xr:uid="{E1C08942-A91B-4A34-8831-D0D69E781D01}"/>
    <cellStyle name="Normal 10 4 3 3 2 5 2" xfId="18011" xr:uid="{62ABED2F-2558-4D18-88F3-C1C67F915047}"/>
    <cellStyle name="Normal 10 4 3 3 2 5 2 2" xfId="40330" xr:uid="{444357DC-9A89-4889-A474-7586EAC5CB8C}"/>
    <cellStyle name="Normal 10 4 3 3 2 5 3" xfId="28522" xr:uid="{14B4346D-5529-4021-9FC7-5919CAA8C3E1}"/>
    <cellStyle name="Normal 10 4 3 3 2 6" xfId="11531" xr:uid="{1E065627-C8C0-4E6E-A7BA-DF381856489E}"/>
    <cellStyle name="Normal 10 4 3 3 2 6 2" xfId="33850" xr:uid="{3A87C5D4-E963-4F32-AFE0-E22B317194A3}"/>
    <cellStyle name="Normal 10 4 3 3 2 7" xfId="12827" xr:uid="{3826AFBB-C891-4B7F-834C-E5EE09C92489}"/>
    <cellStyle name="Normal 10 4 3 3 2 7 2" xfId="35146" xr:uid="{827A299B-28D8-4724-9861-44A10F8F8D3B}"/>
    <cellStyle name="Normal 10 4 3 3 2 8" xfId="23338" xr:uid="{11A152D7-F2DA-4F25-B296-DFD0F9466ADF}"/>
    <cellStyle name="Normal 10 4 3 3 3" xfId="1344" xr:uid="{FD38F25D-275D-49D8-AEF4-3B6F4867E52D}"/>
    <cellStyle name="Normal 10 4 3 3 3 2" xfId="2640" xr:uid="{CAADD63B-9F2C-4C85-B848-7A043CE1EFC0}"/>
    <cellStyle name="Normal 10 4 3 3 3 2 2" xfId="5232" xr:uid="{ECA2CC77-F38A-4CB2-B7A4-F016D6C667D0}"/>
    <cellStyle name="Normal 10 4 3 3 3 2 2 2" xfId="10416" xr:uid="{DD3420E6-5249-4B96-8F66-6BC5EAF7EC43}"/>
    <cellStyle name="Normal 10 4 3 3 3 2 2 2 2" xfId="22223" xr:uid="{172D5C0A-B02B-4FCB-B209-3C8FD23DEA15}"/>
    <cellStyle name="Normal 10 4 3 3 3 2 2 2 2 2" xfId="44542" xr:uid="{0A5A20AE-B22E-44C5-A642-4DAB9367EEEF}"/>
    <cellStyle name="Normal 10 4 3 3 3 2 2 2 3" xfId="32734" xr:uid="{0DC5BBCA-5CA1-4D54-80F2-65979FC59855}"/>
    <cellStyle name="Normal 10 4 3 3 3 2 2 3" xfId="17039" xr:uid="{E4445AA5-E704-497B-9580-0D2849654841}"/>
    <cellStyle name="Normal 10 4 3 3 3 2 2 3 2" xfId="39358" xr:uid="{7EFA3DA5-D15B-4F95-83DE-F4B1859082BB}"/>
    <cellStyle name="Normal 10 4 3 3 3 2 2 4" xfId="27550" xr:uid="{A1D851BB-1253-4FA5-823D-8F2BEFBD08A5}"/>
    <cellStyle name="Normal 10 4 3 3 3 2 3" xfId="7824" xr:uid="{F79F7FB7-F5DA-4E32-A268-D7BB0FE2E957}"/>
    <cellStyle name="Normal 10 4 3 3 3 2 3 2" xfId="19631" xr:uid="{3284993B-A7A9-4799-8DBC-1F802AB14D54}"/>
    <cellStyle name="Normal 10 4 3 3 3 2 3 2 2" xfId="41950" xr:uid="{E874A165-13B9-4535-9C43-2666E26EDC8B}"/>
    <cellStyle name="Normal 10 4 3 3 3 2 3 3" xfId="30142" xr:uid="{3D75DD95-6880-4BFF-8303-40F7CE6E7DE1}"/>
    <cellStyle name="Normal 10 4 3 3 3 2 4" xfId="14447" xr:uid="{001A1A48-AA81-4DE9-AF40-8E8D519E3791}"/>
    <cellStyle name="Normal 10 4 3 3 3 2 4 2" xfId="36766" xr:uid="{F95D050E-B20B-413E-A7B8-FCA51360CE67}"/>
    <cellStyle name="Normal 10 4 3 3 3 2 5" xfId="24958" xr:uid="{DC2B1000-31CC-472F-BD76-9021E8935B1F}"/>
    <cellStyle name="Normal 10 4 3 3 3 3" xfId="3936" xr:uid="{A08039DA-D412-4A4B-974D-6438BCA2F694}"/>
    <cellStyle name="Normal 10 4 3 3 3 3 2" xfId="9120" xr:uid="{C781764B-B376-43F2-8B1C-D08CE202A51C}"/>
    <cellStyle name="Normal 10 4 3 3 3 3 2 2" xfId="20927" xr:uid="{D7CCE5D2-0F5B-4E90-B52A-0F7542C4F233}"/>
    <cellStyle name="Normal 10 4 3 3 3 3 2 2 2" xfId="43246" xr:uid="{C7C0C6CB-FDD2-4450-AA39-4793BEA30997}"/>
    <cellStyle name="Normal 10 4 3 3 3 3 2 3" xfId="31438" xr:uid="{3069D393-537F-445D-990D-E7FEC477B0F1}"/>
    <cellStyle name="Normal 10 4 3 3 3 3 3" xfId="15743" xr:uid="{907DD5EB-AF1D-4FF7-B950-FCFB662857B5}"/>
    <cellStyle name="Normal 10 4 3 3 3 3 3 2" xfId="38062" xr:uid="{DC34F9D7-C349-4AC9-9567-9D8A7ECFFE9B}"/>
    <cellStyle name="Normal 10 4 3 3 3 3 4" xfId="26254" xr:uid="{8986D678-1E8A-470A-BD9E-5689E0BA4177}"/>
    <cellStyle name="Normal 10 4 3 3 3 4" xfId="6528" xr:uid="{95B7EED9-1B3D-4596-ACA0-89FC51E1E961}"/>
    <cellStyle name="Normal 10 4 3 3 3 4 2" xfId="18335" xr:uid="{1CBCC58E-EE1F-47EC-9A70-C6A671D29A87}"/>
    <cellStyle name="Normal 10 4 3 3 3 4 2 2" xfId="40654" xr:uid="{CC167DCC-1272-49FD-BCF2-487ECB4D0E61}"/>
    <cellStyle name="Normal 10 4 3 3 3 4 3" xfId="28846" xr:uid="{97F3C478-027E-4535-917B-A1D98720D286}"/>
    <cellStyle name="Normal 10 4 3 3 3 5" xfId="11855" xr:uid="{FB522984-585C-402A-82C9-4DD57AD6C7E3}"/>
    <cellStyle name="Normal 10 4 3 3 3 5 2" xfId="34174" xr:uid="{E211736B-1787-4B9B-8D69-1FF35A77C7D0}"/>
    <cellStyle name="Normal 10 4 3 3 3 6" xfId="13151" xr:uid="{B13FF63A-E000-4505-813D-A9622F4481FB}"/>
    <cellStyle name="Normal 10 4 3 3 3 6 2" xfId="35470" xr:uid="{7214D221-1A02-48A2-9DE2-4CC8D754547F}"/>
    <cellStyle name="Normal 10 4 3 3 3 7" xfId="23662" xr:uid="{F4C285F6-1750-400A-BFC2-8C95D4012BD7}"/>
    <cellStyle name="Normal 10 4 3 3 4" xfId="1992" xr:uid="{387B9170-A816-465A-90B5-F7969AD0522B}"/>
    <cellStyle name="Normal 10 4 3 3 4 2" xfId="4584" xr:uid="{91F7D577-6862-4F49-88A3-2E9BD2179558}"/>
    <cellStyle name="Normal 10 4 3 3 4 2 2" xfId="9768" xr:uid="{E8B8BADA-C17E-464C-B11E-A8AA6A06CBCB}"/>
    <cellStyle name="Normal 10 4 3 3 4 2 2 2" xfId="21575" xr:uid="{F41343E7-092E-4806-8237-1C5DD535674A}"/>
    <cellStyle name="Normal 10 4 3 3 4 2 2 2 2" xfId="43894" xr:uid="{237B98BF-1061-4228-BCCD-804CF1DC3F1D}"/>
    <cellStyle name="Normal 10 4 3 3 4 2 2 3" xfId="32086" xr:uid="{B4FA3474-E9F2-4921-95BF-03A1698D7AD3}"/>
    <cellStyle name="Normal 10 4 3 3 4 2 3" xfId="16391" xr:uid="{19D720CF-4354-441E-9DF8-EF76E04D8FE2}"/>
    <cellStyle name="Normal 10 4 3 3 4 2 3 2" xfId="38710" xr:uid="{CBA72DE0-D968-4B5C-A5C1-EEA72C562A19}"/>
    <cellStyle name="Normal 10 4 3 3 4 2 4" xfId="26902" xr:uid="{FBBD3595-C639-48C7-A817-470951FF2130}"/>
    <cellStyle name="Normal 10 4 3 3 4 3" xfId="7176" xr:uid="{BA360EC0-208E-4F34-A6C1-237E7ABB72D4}"/>
    <cellStyle name="Normal 10 4 3 3 4 3 2" xfId="18983" xr:uid="{916F12C8-7020-4764-91F9-A1EF8F99D1D3}"/>
    <cellStyle name="Normal 10 4 3 3 4 3 2 2" xfId="41302" xr:uid="{94E61203-95A5-4721-8FBD-5BB72311A5F9}"/>
    <cellStyle name="Normal 10 4 3 3 4 3 3" xfId="29494" xr:uid="{53875541-8404-434E-9732-534DA54463CD}"/>
    <cellStyle name="Normal 10 4 3 3 4 4" xfId="13799" xr:uid="{340F7E29-1566-4BC6-8645-1DD3D2285010}"/>
    <cellStyle name="Normal 10 4 3 3 4 4 2" xfId="36118" xr:uid="{B97D04F7-20A0-4447-BAD2-CE5E38B0E7EC}"/>
    <cellStyle name="Normal 10 4 3 3 4 5" xfId="24310" xr:uid="{495A90B9-A5F2-4D52-9047-9ED66FA15233}"/>
    <cellStyle name="Normal 10 4 3 3 5" xfId="3288" xr:uid="{C1EBBB93-2AAD-47B5-A184-F930EC16C416}"/>
    <cellStyle name="Normal 10 4 3 3 5 2" xfId="8472" xr:uid="{E6F673D9-CBB9-4128-B223-BEC612873B92}"/>
    <cellStyle name="Normal 10 4 3 3 5 2 2" xfId="20279" xr:uid="{08320018-C770-40E3-A17B-D5717AA650B2}"/>
    <cellStyle name="Normal 10 4 3 3 5 2 2 2" xfId="42598" xr:uid="{91258065-38B8-407E-877C-932B880F1CF1}"/>
    <cellStyle name="Normal 10 4 3 3 5 2 3" xfId="30790" xr:uid="{8E76834D-7F1C-47D0-9267-CDAEB2871621}"/>
    <cellStyle name="Normal 10 4 3 3 5 3" xfId="15095" xr:uid="{07D77C79-B325-413C-9D51-C9399195A519}"/>
    <cellStyle name="Normal 10 4 3 3 5 3 2" xfId="37414" xr:uid="{5E7FF8C9-9A13-4394-A791-269359EA105A}"/>
    <cellStyle name="Normal 10 4 3 3 5 4" xfId="25606" xr:uid="{6AE3EDD6-C304-46D0-9BE2-4564F7605C8B}"/>
    <cellStyle name="Normal 10 4 3 3 6" xfId="5880" xr:uid="{4F3C9FC2-C94E-453F-A5BC-B30DCB3D508D}"/>
    <cellStyle name="Normal 10 4 3 3 6 2" xfId="17687" xr:uid="{BAC1FC6D-8125-48B2-9281-659A2CEA3D34}"/>
    <cellStyle name="Normal 10 4 3 3 6 2 2" xfId="40006" xr:uid="{40944A20-3CCA-4717-80C5-BF0B1DA807FF}"/>
    <cellStyle name="Normal 10 4 3 3 6 3" xfId="28198" xr:uid="{9E88C3F2-A3FC-4D7C-83BA-310A55F7A9CF}"/>
    <cellStyle name="Normal 10 4 3 3 7" xfId="11169" xr:uid="{DF8BFFA9-44E7-41FF-876B-1B92D88E3EB6}"/>
    <cellStyle name="Normal 10 4 3 3 7 2" xfId="33488" xr:uid="{53795230-69F3-48E8-8761-47CF315F12F0}"/>
    <cellStyle name="Normal 10 4 3 3 8" xfId="12503" xr:uid="{CBC5E627-AEC6-4C97-AB09-B57BE56A928E}"/>
    <cellStyle name="Normal 10 4 3 3 8 2" xfId="34822" xr:uid="{4AF7205F-0D12-4D1A-8184-2149ED913E2D}"/>
    <cellStyle name="Normal 10 4 3 3 9" xfId="22976" xr:uid="{5D8FEE65-1185-4F9E-99C8-21FBEBD90D37}"/>
    <cellStyle name="Normal 10 4 3 4" xfId="858" xr:uid="{2825F5F2-75E1-4D09-BB75-72B956EA0A28}"/>
    <cellStyle name="Normal 10 4 3 4 2" xfId="1506" xr:uid="{6B73D8A1-E687-4DD8-9749-C224E1C19A5E}"/>
    <cellStyle name="Normal 10 4 3 4 2 2" xfId="2802" xr:uid="{7E0AA8A9-283B-489E-9A3B-64E159B6F2E3}"/>
    <cellStyle name="Normal 10 4 3 4 2 2 2" xfId="5394" xr:uid="{78A56FE0-517A-4891-B38B-43BEA0F846A8}"/>
    <cellStyle name="Normal 10 4 3 4 2 2 2 2" xfId="10578" xr:uid="{1E3327AD-EB94-49E7-BE11-9013515F5898}"/>
    <cellStyle name="Normal 10 4 3 4 2 2 2 2 2" xfId="22385" xr:uid="{EBD9A05A-3E88-4866-99EB-2953E6E3F0C7}"/>
    <cellStyle name="Normal 10 4 3 4 2 2 2 2 2 2" xfId="44704" xr:uid="{CFA89BEA-5D1B-4916-AEB0-D73C53080AB9}"/>
    <cellStyle name="Normal 10 4 3 4 2 2 2 2 3" xfId="32896" xr:uid="{1E95F306-AB9B-4CFA-9D56-CC4B326C2118}"/>
    <cellStyle name="Normal 10 4 3 4 2 2 2 3" xfId="17201" xr:uid="{703B6A6E-DBC1-44F9-A7D5-43439CA41912}"/>
    <cellStyle name="Normal 10 4 3 4 2 2 2 3 2" xfId="39520" xr:uid="{8E89FCB0-82A9-4395-91B2-4D7D266EB960}"/>
    <cellStyle name="Normal 10 4 3 4 2 2 2 4" xfId="27712" xr:uid="{97E2F139-6938-45FC-BAE8-AA274D872265}"/>
    <cellStyle name="Normal 10 4 3 4 2 2 3" xfId="7986" xr:uid="{1C59C4CF-0840-44EB-BDD1-FCE9149E0DA0}"/>
    <cellStyle name="Normal 10 4 3 4 2 2 3 2" xfId="19793" xr:uid="{43C6066F-C30B-49A4-9F79-F9DAFA218F94}"/>
    <cellStyle name="Normal 10 4 3 4 2 2 3 2 2" xfId="42112" xr:uid="{55CEF6AE-5304-4212-84CC-32A272C9DF06}"/>
    <cellStyle name="Normal 10 4 3 4 2 2 3 3" xfId="30304" xr:uid="{38235E35-DD2B-436C-9F59-A292E3DCA528}"/>
    <cellStyle name="Normal 10 4 3 4 2 2 4" xfId="14609" xr:uid="{9464F099-5418-465B-9564-F27A7ACF7CF7}"/>
    <cellStyle name="Normal 10 4 3 4 2 2 4 2" xfId="36928" xr:uid="{BA0D459B-9196-4AD4-A8EF-ABACD68F3228}"/>
    <cellStyle name="Normal 10 4 3 4 2 2 5" xfId="25120" xr:uid="{C18DAD83-F20B-4F74-AA95-67417A26EA18}"/>
    <cellStyle name="Normal 10 4 3 4 2 3" xfId="4098" xr:uid="{C8FC087A-D5CE-44B9-B6B2-50C1B78835FC}"/>
    <cellStyle name="Normal 10 4 3 4 2 3 2" xfId="9282" xr:uid="{5C889E16-BEA1-4DFC-A014-1617555198CC}"/>
    <cellStyle name="Normal 10 4 3 4 2 3 2 2" xfId="21089" xr:uid="{D2C1D15D-169B-4B3A-B80A-D224DCBAF6DA}"/>
    <cellStyle name="Normal 10 4 3 4 2 3 2 2 2" xfId="43408" xr:uid="{76462DF3-254C-44E7-8C8A-97E87F563709}"/>
    <cellStyle name="Normal 10 4 3 4 2 3 2 3" xfId="31600" xr:uid="{5F58353C-CFC5-4A85-9F93-B69A1F15AA01}"/>
    <cellStyle name="Normal 10 4 3 4 2 3 3" xfId="15905" xr:uid="{C46B5FE2-90AD-4CB3-8076-0777653A9582}"/>
    <cellStyle name="Normal 10 4 3 4 2 3 3 2" xfId="38224" xr:uid="{AA525670-EE49-4667-8AD4-EFD955886752}"/>
    <cellStyle name="Normal 10 4 3 4 2 3 4" xfId="26416" xr:uid="{5B02EDEE-53F0-429D-A5F0-73B74E1493B9}"/>
    <cellStyle name="Normal 10 4 3 4 2 4" xfId="6690" xr:uid="{42623346-18AF-419C-ADC4-6F7EF3B0469A}"/>
    <cellStyle name="Normal 10 4 3 4 2 4 2" xfId="18497" xr:uid="{D60CABA9-F37F-4990-9362-05599F1EF419}"/>
    <cellStyle name="Normal 10 4 3 4 2 4 2 2" xfId="40816" xr:uid="{78FEAA05-0605-4D98-A4FC-1956142FE324}"/>
    <cellStyle name="Normal 10 4 3 4 2 4 3" xfId="29008" xr:uid="{BFE8E9E0-E4E8-495E-91D5-DD04D9F118DB}"/>
    <cellStyle name="Normal 10 4 3 4 2 5" xfId="12017" xr:uid="{95586081-40BE-44F7-980A-C472AC8A23D1}"/>
    <cellStyle name="Normal 10 4 3 4 2 5 2" xfId="34336" xr:uid="{46BDC7A7-C627-46AF-BF2E-779FB5519BED}"/>
    <cellStyle name="Normal 10 4 3 4 2 6" xfId="13313" xr:uid="{B500BB3E-EF50-4A12-9938-36C94720F0F9}"/>
    <cellStyle name="Normal 10 4 3 4 2 6 2" xfId="35632" xr:uid="{D07B1B8F-5572-470C-8BEF-C4D3CED2C415}"/>
    <cellStyle name="Normal 10 4 3 4 2 7" xfId="23824" xr:uid="{B0F72637-E979-4D79-A4BA-63495E93314C}"/>
    <cellStyle name="Normal 10 4 3 4 3" xfId="2154" xr:uid="{60094AC7-7466-433F-AD1A-A909ECCAF49A}"/>
    <cellStyle name="Normal 10 4 3 4 3 2" xfId="4746" xr:uid="{D64C5925-1096-4E78-8229-12F38B113A56}"/>
    <cellStyle name="Normal 10 4 3 4 3 2 2" xfId="9930" xr:uid="{70D3CB80-25A0-4EB3-90F7-F8699F1A635C}"/>
    <cellStyle name="Normal 10 4 3 4 3 2 2 2" xfId="21737" xr:uid="{E07E19D1-BAF0-4DCB-BB08-B412A078BDE6}"/>
    <cellStyle name="Normal 10 4 3 4 3 2 2 2 2" xfId="44056" xr:uid="{725BC7E4-0BF6-4C02-99A8-02216CFEFD9D}"/>
    <cellStyle name="Normal 10 4 3 4 3 2 2 3" xfId="32248" xr:uid="{40A78A72-D9CC-4102-BE53-8EE8D3FF61CD}"/>
    <cellStyle name="Normal 10 4 3 4 3 2 3" xfId="16553" xr:uid="{D3145CD3-B877-4B1B-97A0-1B849FDB8B28}"/>
    <cellStyle name="Normal 10 4 3 4 3 2 3 2" xfId="38872" xr:uid="{A853BA0B-7384-4634-8306-BEE4377EFBA5}"/>
    <cellStyle name="Normal 10 4 3 4 3 2 4" xfId="27064" xr:uid="{59821285-DA02-47EC-A988-57CB614A88B8}"/>
    <cellStyle name="Normal 10 4 3 4 3 3" xfId="7338" xr:uid="{D631680B-3F63-4419-AD2C-8B6D356ECD61}"/>
    <cellStyle name="Normal 10 4 3 4 3 3 2" xfId="19145" xr:uid="{481EBD01-3D00-4295-8943-D66E04A493E1}"/>
    <cellStyle name="Normal 10 4 3 4 3 3 2 2" xfId="41464" xr:uid="{E800BC1F-CB24-44CA-B6A0-BC61AA03ECF4}"/>
    <cellStyle name="Normal 10 4 3 4 3 3 3" xfId="29656" xr:uid="{14B55FB0-55E6-4B85-8A4D-39E9217DE3D8}"/>
    <cellStyle name="Normal 10 4 3 4 3 4" xfId="13961" xr:uid="{E7C04C71-6FB2-4E1C-AF02-0B9439ADEDD6}"/>
    <cellStyle name="Normal 10 4 3 4 3 4 2" xfId="36280" xr:uid="{7AD2A517-462C-43EC-B633-0EE8CA13B99B}"/>
    <cellStyle name="Normal 10 4 3 4 3 5" xfId="24472" xr:uid="{C8E0F161-2F30-40CC-AAA2-61DF2A546DF1}"/>
    <cellStyle name="Normal 10 4 3 4 4" xfId="3450" xr:uid="{DE55C8FA-3E6E-40AD-B651-5F71F9853FF9}"/>
    <cellStyle name="Normal 10 4 3 4 4 2" xfId="8634" xr:uid="{0E0D38B6-E007-41E2-BAA5-682FFE81206E}"/>
    <cellStyle name="Normal 10 4 3 4 4 2 2" xfId="20441" xr:uid="{78A95CFA-94FE-4855-8959-EA0E8E4711C5}"/>
    <cellStyle name="Normal 10 4 3 4 4 2 2 2" xfId="42760" xr:uid="{7CBD9663-AA50-416A-8811-2CBB3979618D}"/>
    <cellStyle name="Normal 10 4 3 4 4 2 3" xfId="30952" xr:uid="{7D57DE27-D2D4-44D7-81A4-90871D25AA35}"/>
    <cellStyle name="Normal 10 4 3 4 4 3" xfId="15257" xr:uid="{221C9BBD-1E5A-48E2-869E-5EB69183B005}"/>
    <cellStyle name="Normal 10 4 3 4 4 3 2" xfId="37576" xr:uid="{8F377CCD-0CC2-4C49-BB85-5DEB67831E00}"/>
    <cellStyle name="Normal 10 4 3 4 4 4" xfId="25768" xr:uid="{EF7AC0B5-FFAE-4C82-80EF-7AB552BBC901}"/>
    <cellStyle name="Normal 10 4 3 4 5" xfId="6042" xr:uid="{5F6404C5-431D-4106-A329-EA8C2ED17D8C}"/>
    <cellStyle name="Normal 10 4 3 4 5 2" xfId="17849" xr:uid="{91278ED3-0016-4EB6-B689-787F268E19FF}"/>
    <cellStyle name="Normal 10 4 3 4 5 2 2" xfId="40168" xr:uid="{1805928A-2C5D-497C-8D51-1DA5A43D8962}"/>
    <cellStyle name="Normal 10 4 3 4 5 3" xfId="28360" xr:uid="{0E0FF0EB-31BF-47A2-B67D-620E55131C4C}"/>
    <cellStyle name="Normal 10 4 3 4 6" xfId="11369" xr:uid="{822B0760-786C-4220-9DEC-1BB3E8C6F605}"/>
    <cellStyle name="Normal 10 4 3 4 6 2" xfId="33688" xr:uid="{79CDDAEE-5D68-45CD-8AD8-0C08EA16FFE2}"/>
    <cellStyle name="Normal 10 4 3 4 7" xfId="12665" xr:uid="{87078429-60B4-4D84-95EA-753B67633B1C}"/>
    <cellStyle name="Normal 10 4 3 4 7 2" xfId="34984" xr:uid="{F0BF9503-5223-42D8-B933-FD5233EA2360}"/>
    <cellStyle name="Normal 10 4 3 4 8" xfId="23176" xr:uid="{D53BAC25-E707-4D88-8508-8B186231BE68}"/>
    <cellStyle name="Normal 10 4 3 5" xfId="1182" xr:uid="{1F1CF323-0A64-4323-B3AC-6D3B5DD47698}"/>
    <cellStyle name="Normal 10 4 3 5 2" xfId="2478" xr:uid="{5297C655-1A5E-409E-B27A-184D6E7FCB16}"/>
    <cellStyle name="Normal 10 4 3 5 2 2" xfId="5070" xr:uid="{803C513B-0543-47D5-A6EA-D66E511DEEBF}"/>
    <cellStyle name="Normal 10 4 3 5 2 2 2" xfId="10254" xr:uid="{DCB81517-60AF-4040-A565-716AA399AFAF}"/>
    <cellStyle name="Normal 10 4 3 5 2 2 2 2" xfId="22061" xr:uid="{0640A36F-23FC-4FA7-BF78-378D2CEA79BB}"/>
    <cellStyle name="Normal 10 4 3 5 2 2 2 2 2" xfId="44380" xr:uid="{CD482413-C650-4461-A521-D41078A8E5F9}"/>
    <cellStyle name="Normal 10 4 3 5 2 2 2 3" xfId="32572" xr:uid="{776F0282-6E86-433F-BDEA-081A57F43877}"/>
    <cellStyle name="Normal 10 4 3 5 2 2 3" xfId="16877" xr:uid="{1632F3C6-AD83-4012-BFA3-4004E3144393}"/>
    <cellStyle name="Normal 10 4 3 5 2 2 3 2" xfId="39196" xr:uid="{479CD8A4-4886-4C02-8AD2-292BD1DC1103}"/>
    <cellStyle name="Normal 10 4 3 5 2 2 4" xfId="27388" xr:uid="{BEE11767-9CFF-408B-806D-930EF220BF3D}"/>
    <cellStyle name="Normal 10 4 3 5 2 3" xfId="7662" xr:uid="{AD92CE83-B148-4E46-BF57-FEDBE347A63A}"/>
    <cellStyle name="Normal 10 4 3 5 2 3 2" xfId="19469" xr:uid="{155C74D0-308A-4637-8224-83F8BB87305D}"/>
    <cellStyle name="Normal 10 4 3 5 2 3 2 2" xfId="41788" xr:uid="{466A8CA6-1A75-4060-8FE9-5308D8289A02}"/>
    <cellStyle name="Normal 10 4 3 5 2 3 3" xfId="29980" xr:uid="{0348BE00-1178-4525-B873-6DBD0491DD98}"/>
    <cellStyle name="Normal 10 4 3 5 2 4" xfId="14285" xr:uid="{BEA1EFF0-E280-4314-83C5-FEBC072DF195}"/>
    <cellStyle name="Normal 10 4 3 5 2 4 2" xfId="36604" xr:uid="{0E4C6FAA-4CAC-46C1-907B-D0FE937794A2}"/>
    <cellStyle name="Normal 10 4 3 5 2 5" xfId="24796" xr:uid="{09B43A14-882A-4301-920A-4283DC74CF51}"/>
    <cellStyle name="Normal 10 4 3 5 3" xfId="3774" xr:uid="{00D3E74E-96E0-4963-86A8-B3B0A16E4352}"/>
    <cellStyle name="Normal 10 4 3 5 3 2" xfId="8958" xr:uid="{BB2F3DD4-D3A1-4FBA-AC68-7DB1CD8ACDEC}"/>
    <cellStyle name="Normal 10 4 3 5 3 2 2" xfId="20765" xr:uid="{0DB7116F-99AE-4CB4-AD34-EEFE622A1A9B}"/>
    <cellStyle name="Normal 10 4 3 5 3 2 2 2" xfId="43084" xr:uid="{138D72C4-D903-40BE-AB5B-AB9F1C49A737}"/>
    <cellStyle name="Normal 10 4 3 5 3 2 3" xfId="31276" xr:uid="{410F75F3-8D9D-42F1-A541-5E94F5D6F412}"/>
    <cellStyle name="Normal 10 4 3 5 3 3" xfId="15581" xr:uid="{D32B83AF-9B59-429E-95C2-892D64C04448}"/>
    <cellStyle name="Normal 10 4 3 5 3 3 2" xfId="37900" xr:uid="{8C41EDA9-46FA-4EB6-A2D4-0DE67879348B}"/>
    <cellStyle name="Normal 10 4 3 5 3 4" xfId="26092" xr:uid="{D3D247EF-DB41-4818-B99A-2A1FCF89054E}"/>
    <cellStyle name="Normal 10 4 3 5 4" xfId="6366" xr:uid="{124D44B5-D240-445E-A455-FFAC87A20071}"/>
    <cellStyle name="Normal 10 4 3 5 4 2" xfId="18173" xr:uid="{24820BC3-2502-47E5-88DC-1C1B3D582C17}"/>
    <cellStyle name="Normal 10 4 3 5 4 2 2" xfId="40492" xr:uid="{2BEA12D6-CDC6-48BC-AA04-CE06B0BA1338}"/>
    <cellStyle name="Normal 10 4 3 5 4 3" xfId="28684" xr:uid="{E222734C-B640-4C73-908D-F2011F6C0AFC}"/>
    <cellStyle name="Normal 10 4 3 5 5" xfId="11693" xr:uid="{74CDFDAB-23CD-4198-BF26-0DB6CB6C1E24}"/>
    <cellStyle name="Normal 10 4 3 5 5 2" xfId="34012" xr:uid="{7CE5FC81-DACA-4539-9AA1-8277E609C8D0}"/>
    <cellStyle name="Normal 10 4 3 5 6" xfId="12989" xr:uid="{A42B074F-418D-4194-B59C-0AE3087873D0}"/>
    <cellStyle name="Normal 10 4 3 5 6 2" xfId="35308" xr:uid="{AC5D7902-6B7C-4539-B04F-FD8E1CBC65AE}"/>
    <cellStyle name="Normal 10 4 3 5 7" xfId="23500" xr:uid="{DC225E48-DA1D-400E-857D-3103A297C113}"/>
    <cellStyle name="Normal 10 4 3 6" xfId="1830" xr:uid="{C24593F1-B607-430C-8619-C7D87A36F739}"/>
    <cellStyle name="Normal 10 4 3 6 2" xfId="4422" xr:uid="{81692357-5232-47AC-B9F8-62A2FF47F405}"/>
    <cellStyle name="Normal 10 4 3 6 2 2" xfId="9606" xr:uid="{D0F555CF-9B7F-472D-9E9E-EB480D423BFC}"/>
    <cellStyle name="Normal 10 4 3 6 2 2 2" xfId="21413" xr:uid="{B57D3763-B487-4626-8C0D-F7C760AE4F8F}"/>
    <cellStyle name="Normal 10 4 3 6 2 2 2 2" xfId="43732" xr:uid="{CA184539-370E-497F-91AC-5281F7907FAD}"/>
    <cellStyle name="Normal 10 4 3 6 2 2 3" xfId="31924" xr:uid="{2371EC2F-3A0D-4094-8B5E-52A7A547B08B}"/>
    <cellStyle name="Normal 10 4 3 6 2 3" xfId="16229" xr:uid="{614EEA14-F0B7-452B-B54D-0E21236F9DD5}"/>
    <cellStyle name="Normal 10 4 3 6 2 3 2" xfId="38548" xr:uid="{036DDDC6-F8F5-4B78-B303-7BE3F232EE9F}"/>
    <cellStyle name="Normal 10 4 3 6 2 4" xfId="26740" xr:uid="{FC28F73D-9979-4639-AA19-AB985D6FC0C1}"/>
    <cellStyle name="Normal 10 4 3 6 3" xfId="7014" xr:uid="{93C33305-7859-461D-B91B-FE271C3B0821}"/>
    <cellStyle name="Normal 10 4 3 6 3 2" xfId="18821" xr:uid="{0F620EBA-3A05-4471-BAD7-8571F2B66D4D}"/>
    <cellStyle name="Normal 10 4 3 6 3 2 2" xfId="41140" xr:uid="{9E0E1953-F35D-44F4-BA32-9CBEF82F09C0}"/>
    <cellStyle name="Normal 10 4 3 6 3 3" xfId="29332" xr:uid="{98BFC006-5C6E-4686-832F-C6F40E6D7D00}"/>
    <cellStyle name="Normal 10 4 3 6 4" xfId="13637" xr:uid="{98898143-A36D-4BFF-AEFC-5E971A36019F}"/>
    <cellStyle name="Normal 10 4 3 6 4 2" xfId="35956" xr:uid="{956F47DF-F946-4D8A-A25E-CB48E716A225}"/>
    <cellStyle name="Normal 10 4 3 6 5" xfId="24148" xr:uid="{DCFF7FDB-0E02-4F27-B85A-B4DCDA5F3392}"/>
    <cellStyle name="Normal 10 4 3 7" xfId="3126" xr:uid="{B5275733-42C0-429D-9B5F-03D408A0FB46}"/>
    <cellStyle name="Normal 10 4 3 7 2" xfId="8310" xr:uid="{6C8B7A8B-0A32-483B-AC1E-FFF35ABE9818}"/>
    <cellStyle name="Normal 10 4 3 7 2 2" xfId="20117" xr:uid="{7AFD3203-5BF3-4818-8057-6908CDCD9CED}"/>
    <cellStyle name="Normal 10 4 3 7 2 2 2" xfId="42436" xr:uid="{F20032B3-F185-4D11-9873-393CC0358E52}"/>
    <cellStyle name="Normal 10 4 3 7 2 3" xfId="30628" xr:uid="{FAF8036B-5F42-40D5-8B8D-1E65D097DC09}"/>
    <cellStyle name="Normal 10 4 3 7 3" xfId="14933" xr:uid="{6F4A7EA1-5E67-472D-A705-AC3DACE89A25}"/>
    <cellStyle name="Normal 10 4 3 7 3 2" xfId="37252" xr:uid="{2388B272-E931-49F8-BCAC-3361336D0DB0}"/>
    <cellStyle name="Normal 10 4 3 7 4" xfId="25444" xr:uid="{3C804A19-9D50-422A-AE03-99DE79D89C25}"/>
    <cellStyle name="Normal 10 4 3 8" xfId="5718" xr:uid="{ECAABD67-905C-4D6B-920F-5621A25B2C5A}"/>
    <cellStyle name="Normal 10 4 3 8 2" xfId="17525" xr:uid="{2204C073-7F0A-486A-B94F-F33058EB6FFC}"/>
    <cellStyle name="Normal 10 4 3 8 2 2" xfId="39844" xr:uid="{A541DD10-A4F5-4F69-9CA0-D1521EC01FC1}"/>
    <cellStyle name="Normal 10 4 3 8 3" xfId="28036" xr:uid="{736ED4CD-667D-4D7B-A285-0BA7AC375BF5}"/>
    <cellStyle name="Normal 10 4 3 9" xfId="10935" xr:uid="{E98D557D-B98A-46A0-A76B-32974020687A}"/>
    <cellStyle name="Normal 10 4 3 9 2" xfId="33254" xr:uid="{EAA63577-8F0E-4198-84DF-4A5FF26F9298}"/>
    <cellStyle name="Normal 10 4 4" xfId="470" xr:uid="{D53E7DF7-E1CC-46ED-8E02-F0A0C9F22D5C}"/>
    <cellStyle name="Normal 10 4 4 10" xfId="22787" xr:uid="{5112ED0C-F18E-47E4-910E-AC2EE5F7A893}"/>
    <cellStyle name="Normal 10 4 4 2" xfId="703" xr:uid="{DB192EF1-3124-4832-9412-7A0A57562D16}"/>
    <cellStyle name="Normal 10 4 4 2 2" xfId="1047" xr:uid="{1C3C27B0-0C87-421D-A633-47DF7644B4FD}"/>
    <cellStyle name="Normal 10 4 4 2 2 2" xfId="1695" xr:uid="{5901855B-AF8E-4BE0-BDF3-166A7D3FD93F}"/>
    <cellStyle name="Normal 10 4 4 2 2 2 2" xfId="2991" xr:uid="{DBCBAB50-E4A0-4DCA-83F8-45E3422C99C5}"/>
    <cellStyle name="Normal 10 4 4 2 2 2 2 2" xfId="5583" xr:uid="{FC211AA9-1950-4732-B134-0A735BA63802}"/>
    <cellStyle name="Normal 10 4 4 2 2 2 2 2 2" xfId="10767" xr:uid="{09D0C802-2C5D-4DE6-9BD4-E458E7475F51}"/>
    <cellStyle name="Normal 10 4 4 2 2 2 2 2 2 2" xfId="22574" xr:uid="{546FB033-35CD-44F8-A26F-ACF37D7BA7C6}"/>
    <cellStyle name="Normal 10 4 4 2 2 2 2 2 2 2 2" xfId="44893" xr:uid="{0C75CB8F-02A5-49DB-808F-B657242C7C96}"/>
    <cellStyle name="Normal 10 4 4 2 2 2 2 2 2 3" xfId="33085" xr:uid="{6AD9039E-A726-47FF-84B2-33E7F00F1C16}"/>
    <cellStyle name="Normal 10 4 4 2 2 2 2 2 3" xfId="17390" xr:uid="{6656EE86-EF86-4FCB-9285-E2C34FEC70B1}"/>
    <cellStyle name="Normal 10 4 4 2 2 2 2 2 3 2" xfId="39709" xr:uid="{26930768-B0D6-4FCD-A45F-BE589B889B36}"/>
    <cellStyle name="Normal 10 4 4 2 2 2 2 2 4" xfId="27901" xr:uid="{C646C3C7-F58B-4827-80AF-1E03199E9F8F}"/>
    <cellStyle name="Normal 10 4 4 2 2 2 2 3" xfId="8175" xr:uid="{90618786-070C-473A-B33A-38A4746A5A99}"/>
    <cellStyle name="Normal 10 4 4 2 2 2 2 3 2" xfId="19982" xr:uid="{8CA40423-CF5C-44E2-864D-6FA1A66E028B}"/>
    <cellStyle name="Normal 10 4 4 2 2 2 2 3 2 2" xfId="42301" xr:uid="{3BA2A91D-A3EF-4947-9B6D-6B1783DBD4B0}"/>
    <cellStyle name="Normal 10 4 4 2 2 2 2 3 3" xfId="30493" xr:uid="{0A706F5A-8C36-430E-A2B4-AE45E03FB83E}"/>
    <cellStyle name="Normal 10 4 4 2 2 2 2 4" xfId="14798" xr:uid="{48DB5F86-54AB-42C1-B07A-E3F8D1EC3544}"/>
    <cellStyle name="Normal 10 4 4 2 2 2 2 4 2" xfId="37117" xr:uid="{F9640A1B-8C5C-4A4F-95CC-9151D32FC3E3}"/>
    <cellStyle name="Normal 10 4 4 2 2 2 2 5" xfId="25309" xr:uid="{969FC8C8-220D-4765-8F7D-AC780BD21CE0}"/>
    <cellStyle name="Normal 10 4 4 2 2 2 3" xfId="4287" xr:uid="{85E1F68C-C008-4BAC-9658-DCBDF79DBBDE}"/>
    <cellStyle name="Normal 10 4 4 2 2 2 3 2" xfId="9471" xr:uid="{8A5ED4CF-2602-4E15-AFDE-B86E7CA964ED}"/>
    <cellStyle name="Normal 10 4 4 2 2 2 3 2 2" xfId="21278" xr:uid="{9D1A2975-9F0D-4F5F-8235-08542F66C033}"/>
    <cellStyle name="Normal 10 4 4 2 2 2 3 2 2 2" xfId="43597" xr:uid="{E1A648B1-DFDF-4FF9-B210-F43D5AC9A4E6}"/>
    <cellStyle name="Normal 10 4 4 2 2 2 3 2 3" xfId="31789" xr:uid="{981EF984-01DD-4BFB-831D-65ECCC819BCC}"/>
    <cellStyle name="Normal 10 4 4 2 2 2 3 3" xfId="16094" xr:uid="{C5BEDDBC-08E9-4EFB-B439-601EBFE62B64}"/>
    <cellStyle name="Normal 10 4 4 2 2 2 3 3 2" xfId="38413" xr:uid="{1078C484-90C9-4D16-871A-656BA4638BCB}"/>
    <cellStyle name="Normal 10 4 4 2 2 2 3 4" xfId="26605" xr:uid="{430CD059-52DA-4EDD-8C54-CDB52C403726}"/>
    <cellStyle name="Normal 10 4 4 2 2 2 4" xfId="6879" xr:uid="{29805FCF-A0CC-42C0-8591-44788814FAD8}"/>
    <cellStyle name="Normal 10 4 4 2 2 2 4 2" xfId="18686" xr:uid="{67509C3A-41E4-4C69-B21F-1077B6235747}"/>
    <cellStyle name="Normal 10 4 4 2 2 2 4 2 2" xfId="41005" xr:uid="{8C6CB051-3EF1-4B05-8240-649DBAF7FB28}"/>
    <cellStyle name="Normal 10 4 4 2 2 2 4 3" xfId="29197" xr:uid="{90FFC169-AFBD-4D5A-8356-763E0F6CAE01}"/>
    <cellStyle name="Normal 10 4 4 2 2 2 5" xfId="12206" xr:uid="{36988146-E4FB-4AA6-BE70-14D285388B63}"/>
    <cellStyle name="Normal 10 4 4 2 2 2 5 2" xfId="34525" xr:uid="{A1780E1E-D9DD-448D-A5AC-1D7C220ED715}"/>
    <cellStyle name="Normal 10 4 4 2 2 2 6" xfId="13502" xr:uid="{E91ED0EA-5AD3-40CA-9D5F-CCDAC23BFB82}"/>
    <cellStyle name="Normal 10 4 4 2 2 2 6 2" xfId="35821" xr:uid="{6A34C0B9-AEAE-4961-A144-331F3408455A}"/>
    <cellStyle name="Normal 10 4 4 2 2 2 7" xfId="24013" xr:uid="{9DE21C68-B69C-40C7-AF3D-1A8AB1BE53B4}"/>
    <cellStyle name="Normal 10 4 4 2 2 3" xfId="2343" xr:uid="{D2B6B81F-22C3-4845-80D3-2A492D545C60}"/>
    <cellStyle name="Normal 10 4 4 2 2 3 2" xfId="4935" xr:uid="{F460407F-8CB2-4481-945C-2F38E8DDCEC0}"/>
    <cellStyle name="Normal 10 4 4 2 2 3 2 2" xfId="10119" xr:uid="{C945658B-3B21-477E-A169-DBDD820239E3}"/>
    <cellStyle name="Normal 10 4 4 2 2 3 2 2 2" xfId="21926" xr:uid="{C98ABA09-D53E-4586-B64C-16E0C2A3BF40}"/>
    <cellStyle name="Normal 10 4 4 2 2 3 2 2 2 2" xfId="44245" xr:uid="{A527ABF5-F861-4068-B000-E6F292ABEBC0}"/>
    <cellStyle name="Normal 10 4 4 2 2 3 2 2 3" xfId="32437" xr:uid="{F62D4903-303C-41F3-B4DF-6EB7AAAE7687}"/>
    <cellStyle name="Normal 10 4 4 2 2 3 2 3" xfId="16742" xr:uid="{C2244062-C465-4E97-AE73-29F4B94FD24E}"/>
    <cellStyle name="Normal 10 4 4 2 2 3 2 3 2" xfId="39061" xr:uid="{A614D701-A2B9-4F97-9F57-EE7FFFDA9F11}"/>
    <cellStyle name="Normal 10 4 4 2 2 3 2 4" xfId="27253" xr:uid="{7F958CB5-C4E0-48CE-9170-5C9C2F85B8A0}"/>
    <cellStyle name="Normal 10 4 4 2 2 3 3" xfId="7527" xr:uid="{02BE0B03-C9EC-4CEF-869A-0F3172019105}"/>
    <cellStyle name="Normal 10 4 4 2 2 3 3 2" xfId="19334" xr:uid="{B71FB825-F5DB-4BFE-B849-4298FA8C8608}"/>
    <cellStyle name="Normal 10 4 4 2 2 3 3 2 2" xfId="41653" xr:uid="{E949C5C1-AC20-4CB9-93C5-63C9BDAB8285}"/>
    <cellStyle name="Normal 10 4 4 2 2 3 3 3" xfId="29845" xr:uid="{9477C3D4-30A8-45BD-A106-0E6B109C2B05}"/>
    <cellStyle name="Normal 10 4 4 2 2 3 4" xfId="14150" xr:uid="{FD5CE75F-E598-471D-9C27-EEFFC4019FC5}"/>
    <cellStyle name="Normal 10 4 4 2 2 3 4 2" xfId="36469" xr:uid="{D4B10F72-2395-4377-8659-AA3C4B7CE120}"/>
    <cellStyle name="Normal 10 4 4 2 2 3 5" xfId="24661" xr:uid="{1E2FF725-18F0-49E8-B88B-60482F83259F}"/>
    <cellStyle name="Normal 10 4 4 2 2 4" xfId="3639" xr:uid="{037AFA42-1098-4A0B-9DAB-EFCC5CF5E7F6}"/>
    <cellStyle name="Normal 10 4 4 2 2 4 2" xfId="8823" xr:uid="{6C6B65D3-3011-45A0-871E-CD0B1B793F26}"/>
    <cellStyle name="Normal 10 4 4 2 2 4 2 2" xfId="20630" xr:uid="{6EC5E3EF-DC47-4B50-B200-705899C77F52}"/>
    <cellStyle name="Normal 10 4 4 2 2 4 2 2 2" xfId="42949" xr:uid="{44E0A077-77CB-4CC4-8D1D-43C119EA9C4D}"/>
    <cellStyle name="Normal 10 4 4 2 2 4 2 3" xfId="31141" xr:uid="{F36EF12C-BE9C-43CA-8A06-E0CACC9E7D76}"/>
    <cellStyle name="Normal 10 4 4 2 2 4 3" xfId="15446" xr:uid="{6B06B61A-1E3A-4F42-B833-41220F1DB335}"/>
    <cellStyle name="Normal 10 4 4 2 2 4 3 2" xfId="37765" xr:uid="{08E453D6-2BB3-4C97-B8A9-441472EED06B}"/>
    <cellStyle name="Normal 10 4 4 2 2 4 4" xfId="25957" xr:uid="{66D91236-9E16-4F58-9B62-768EB5118662}"/>
    <cellStyle name="Normal 10 4 4 2 2 5" xfId="6231" xr:uid="{036098A2-547B-4BED-8AAD-474801109EDC}"/>
    <cellStyle name="Normal 10 4 4 2 2 5 2" xfId="18038" xr:uid="{75FD1274-A11D-4342-8380-66E9BBDD3C16}"/>
    <cellStyle name="Normal 10 4 4 2 2 5 2 2" xfId="40357" xr:uid="{13972126-D548-4E70-9474-0E72D0A7523B}"/>
    <cellStyle name="Normal 10 4 4 2 2 5 3" xfId="28549" xr:uid="{B49D35B8-F814-4B0F-896F-C77B8FACAAB4}"/>
    <cellStyle name="Normal 10 4 4 2 2 6" xfId="11558" xr:uid="{8F3FE5D3-9324-4B49-B1A8-A3E117A7CCF6}"/>
    <cellStyle name="Normal 10 4 4 2 2 6 2" xfId="33877" xr:uid="{AF4AB595-05A7-493B-82AA-23085093DB44}"/>
    <cellStyle name="Normal 10 4 4 2 2 7" xfId="12854" xr:uid="{52489B30-1F97-4A8C-9A33-FA788424FEE9}"/>
    <cellStyle name="Normal 10 4 4 2 2 7 2" xfId="35173" xr:uid="{D280D9BE-B343-4BC3-AF70-186BFAD94ECA}"/>
    <cellStyle name="Normal 10 4 4 2 2 8" xfId="23365" xr:uid="{E1DFEEEB-2D21-483F-8036-23FBD265FD4C}"/>
    <cellStyle name="Normal 10 4 4 2 3" xfId="1371" xr:uid="{88B5FE6B-611F-472A-BDB9-AD1972292A8C}"/>
    <cellStyle name="Normal 10 4 4 2 3 2" xfId="2667" xr:uid="{12CE4670-ECDD-4E0F-B335-193C9E60D938}"/>
    <cellStyle name="Normal 10 4 4 2 3 2 2" xfId="5259" xr:uid="{02657F4D-AE4E-448C-91D4-B2960DE1CB56}"/>
    <cellStyle name="Normal 10 4 4 2 3 2 2 2" xfId="10443" xr:uid="{73A49678-5400-423D-962B-036F7AD256F1}"/>
    <cellStyle name="Normal 10 4 4 2 3 2 2 2 2" xfId="22250" xr:uid="{F13B87F0-07AE-4B60-A1EB-47ECC4FCBB75}"/>
    <cellStyle name="Normal 10 4 4 2 3 2 2 2 2 2" xfId="44569" xr:uid="{59E87380-5072-4A0B-ADF5-A5F5DBFE83D2}"/>
    <cellStyle name="Normal 10 4 4 2 3 2 2 2 3" xfId="32761" xr:uid="{256FB700-D099-436A-8E19-AF5263178104}"/>
    <cellStyle name="Normal 10 4 4 2 3 2 2 3" xfId="17066" xr:uid="{690E5E02-FDB5-483C-BAFD-0274A80CA5E6}"/>
    <cellStyle name="Normal 10 4 4 2 3 2 2 3 2" xfId="39385" xr:uid="{28C55CF0-D3B7-41F6-B2B0-0D4A8246D4FB}"/>
    <cellStyle name="Normal 10 4 4 2 3 2 2 4" xfId="27577" xr:uid="{B8411924-22B9-4F17-9B8D-DECAF01BEA58}"/>
    <cellStyle name="Normal 10 4 4 2 3 2 3" xfId="7851" xr:uid="{26AD4B6C-9CB4-41C5-9E63-10905F5F3266}"/>
    <cellStyle name="Normal 10 4 4 2 3 2 3 2" xfId="19658" xr:uid="{5311848D-8266-4FDD-8493-D461E4A33E5B}"/>
    <cellStyle name="Normal 10 4 4 2 3 2 3 2 2" xfId="41977" xr:uid="{9A940E94-36B6-4BAB-85E7-30EB2CAFBB17}"/>
    <cellStyle name="Normal 10 4 4 2 3 2 3 3" xfId="30169" xr:uid="{AA21BEAD-8D4C-446F-BBEA-9B1060E20786}"/>
    <cellStyle name="Normal 10 4 4 2 3 2 4" xfId="14474" xr:uid="{C3E155F0-F672-4AC0-87F3-3E33B4C30EEF}"/>
    <cellStyle name="Normal 10 4 4 2 3 2 4 2" xfId="36793" xr:uid="{7D79C331-C456-4726-8323-39C01D42C218}"/>
    <cellStyle name="Normal 10 4 4 2 3 2 5" xfId="24985" xr:uid="{44D59FA7-6CE6-46F2-8A72-7B0855AF1DCF}"/>
    <cellStyle name="Normal 10 4 4 2 3 3" xfId="3963" xr:uid="{23A458DA-B1F4-4907-8E91-D46BE1C139CF}"/>
    <cellStyle name="Normal 10 4 4 2 3 3 2" xfId="9147" xr:uid="{97B732FB-9848-4C1A-AE0A-02D4A981F56A}"/>
    <cellStyle name="Normal 10 4 4 2 3 3 2 2" xfId="20954" xr:uid="{7216FA29-ACEE-477C-838E-FD56CA62DD15}"/>
    <cellStyle name="Normal 10 4 4 2 3 3 2 2 2" xfId="43273" xr:uid="{33730179-23D9-4845-87C5-F18F00FE9A63}"/>
    <cellStyle name="Normal 10 4 4 2 3 3 2 3" xfId="31465" xr:uid="{FB2932B7-EE52-450E-8971-9B53AFC1BB50}"/>
    <cellStyle name="Normal 10 4 4 2 3 3 3" xfId="15770" xr:uid="{6822C269-06FF-42BF-B882-BC47670ACA8E}"/>
    <cellStyle name="Normal 10 4 4 2 3 3 3 2" xfId="38089" xr:uid="{721FE98F-FDFD-49C8-914F-CD47132081CB}"/>
    <cellStyle name="Normal 10 4 4 2 3 3 4" xfId="26281" xr:uid="{88ACD1EC-904D-4C81-BECB-8F6EF7D4AED5}"/>
    <cellStyle name="Normal 10 4 4 2 3 4" xfId="6555" xr:uid="{F35D7699-843B-4525-BA4C-D587EF3E3081}"/>
    <cellStyle name="Normal 10 4 4 2 3 4 2" xfId="18362" xr:uid="{1D4E1729-0552-49E2-AD2A-70D24185C348}"/>
    <cellStyle name="Normal 10 4 4 2 3 4 2 2" xfId="40681" xr:uid="{D234D0B9-85E2-4F23-A8D7-2F28E37FA9DD}"/>
    <cellStyle name="Normal 10 4 4 2 3 4 3" xfId="28873" xr:uid="{7674B779-66BD-48B5-9948-9D1A0A3268F3}"/>
    <cellStyle name="Normal 10 4 4 2 3 5" xfId="11882" xr:uid="{2F567846-CF3B-4176-8CA3-9854DED61982}"/>
    <cellStyle name="Normal 10 4 4 2 3 5 2" xfId="34201" xr:uid="{DDC7C69F-FA96-4871-B66B-21327A3270EF}"/>
    <cellStyle name="Normal 10 4 4 2 3 6" xfId="13178" xr:uid="{E758D1D1-D216-4AC7-B100-47A4E67AFDD0}"/>
    <cellStyle name="Normal 10 4 4 2 3 6 2" xfId="35497" xr:uid="{19A9ABDE-D802-4F0B-B440-04ADC14C0966}"/>
    <cellStyle name="Normal 10 4 4 2 3 7" xfId="23689" xr:uid="{FC57A27D-B602-49DC-B8FC-925EEDC112C9}"/>
    <cellStyle name="Normal 10 4 4 2 4" xfId="2019" xr:uid="{B4A69D48-CE03-4E5F-92CF-29B8E49FEE86}"/>
    <cellStyle name="Normal 10 4 4 2 4 2" xfId="4611" xr:uid="{DEF20835-580E-455C-BB45-6C29C06DE62C}"/>
    <cellStyle name="Normal 10 4 4 2 4 2 2" xfId="9795" xr:uid="{60A48F84-8351-4E69-9723-FA5F77B04CF7}"/>
    <cellStyle name="Normal 10 4 4 2 4 2 2 2" xfId="21602" xr:uid="{DCF0227B-8CDC-410A-A0F0-1C74DB9CC58F}"/>
    <cellStyle name="Normal 10 4 4 2 4 2 2 2 2" xfId="43921" xr:uid="{E14E7FBC-0F11-4C17-A498-E34C056168E0}"/>
    <cellStyle name="Normal 10 4 4 2 4 2 2 3" xfId="32113" xr:uid="{52E554F4-64BD-44F2-98F0-923442DF6776}"/>
    <cellStyle name="Normal 10 4 4 2 4 2 3" xfId="16418" xr:uid="{7602C727-53E3-42CD-BEE1-444C587FB7BB}"/>
    <cellStyle name="Normal 10 4 4 2 4 2 3 2" xfId="38737" xr:uid="{A1132E8B-926F-4ACB-821F-96F2579AF289}"/>
    <cellStyle name="Normal 10 4 4 2 4 2 4" xfId="26929" xr:uid="{2AFE4363-CB52-4F25-9EA7-9C1F83CE23A3}"/>
    <cellStyle name="Normal 10 4 4 2 4 3" xfId="7203" xr:uid="{4068EAAD-90A5-4747-844B-5E21D6FF1B46}"/>
    <cellStyle name="Normal 10 4 4 2 4 3 2" xfId="19010" xr:uid="{0EB8E07F-6A11-4E97-AE03-D9DB01333767}"/>
    <cellStyle name="Normal 10 4 4 2 4 3 2 2" xfId="41329" xr:uid="{1E540EA4-1171-442C-9998-25A15D1CD256}"/>
    <cellStyle name="Normal 10 4 4 2 4 3 3" xfId="29521" xr:uid="{AC6AB047-9424-4493-9907-18492E6F4911}"/>
    <cellStyle name="Normal 10 4 4 2 4 4" xfId="13826" xr:uid="{3FBFF3D0-A76D-42AB-95E6-1267C59A8251}"/>
    <cellStyle name="Normal 10 4 4 2 4 4 2" xfId="36145" xr:uid="{80FF32BA-2062-4869-92C7-B0C56086130D}"/>
    <cellStyle name="Normal 10 4 4 2 4 5" xfId="24337" xr:uid="{62A75D2F-A28B-4CFB-933E-B4678564CAAB}"/>
    <cellStyle name="Normal 10 4 4 2 5" xfId="3315" xr:uid="{AB7621C8-27CD-4B49-8D33-CAF0DF204B3D}"/>
    <cellStyle name="Normal 10 4 4 2 5 2" xfId="8499" xr:uid="{871A5DE9-F0B3-4FEC-9638-8D30AA028D2E}"/>
    <cellStyle name="Normal 10 4 4 2 5 2 2" xfId="20306" xr:uid="{63BE29F3-A12A-431D-881D-772571002895}"/>
    <cellStyle name="Normal 10 4 4 2 5 2 2 2" xfId="42625" xr:uid="{903CB68E-B98C-4685-8262-9AB8576E1376}"/>
    <cellStyle name="Normal 10 4 4 2 5 2 3" xfId="30817" xr:uid="{AC7E6CE5-E5F5-4345-AB3D-4627BC34898C}"/>
    <cellStyle name="Normal 10 4 4 2 5 3" xfId="15122" xr:uid="{D6AF3E92-C076-4417-B59A-CB3C2ED20344}"/>
    <cellStyle name="Normal 10 4 4 2 5 3 2" xfId="37441" xr:uid="{656AFAD1-81C1-4B05-BB74-D94CC62A6B79}"/>
    <cellStyle name="Normal 10 4 4 2 5 4" xfId="25633" xr:uid="{DF7A31A7-7494-41D6-AA1E-C52E6EE6754D}"/>
    <cellStyle name="Normal 10 4 4 2 6" xfId="5907" xr:uid="{B6C27490-5F3A-401E-93C5-1734B6785B47}"/>
    <cellStyle name="Normal 10 4 4 2 6 2" xfId="17714" xr:uid="{AEE2F1BA-C8CD-428A-9D92-3E2C294305BA}"/>
    <cellStyle name="Normal 10 4 4 2 6 2 2" xfId="40033" xr:uid="{AE7C048A-7905-43BB-A1CF-25E129E1235A}"/>
    <cellStyle name="Normal 10 4 4 2 6 3" xfId="28225" xr:uid="{0DA62F12-952E-423F-884B-832096B1B6BB}"/>
    <cellStyle name="Normal 10 4 4 2 7" xfId="11214" xr:uid="{2AB464EF-6806-4576-954D-730887A97CA8}"/>
    <cellStyle name="Normal 10 4 4 2 7 2" xfId="33533" xr:uid="{AF825B5F-99C4-4008-A4D3-09A0B66DE6CE}"/>
    <cellStyle name="Normal 10 4 4 2 8" xfId="12530" xr:uid="{71783D62-5F10-4DE5-8AC5-456A73A3FA21}"/>
    <cellStyle name="Normal 10 4 4 2 8 2" xfId="34849" xr:uid="{3422CA7B-D220-4727-B936-7C5BB97F5E1E}"/>
    <cellStyle name="Normal 10 4 4 2 9" xfId="23021" xr:uid="{9C60B856-8523-4204-A3E0-64D0F538FDB8}"/>
    <cellStyle name="Normal 10 4 4 3" xfId="885" xr:uid="{17E8711F-CCD0-4E49-B382-36A22BDC92F2}"/>
    <cellStyle name="Normal 10 4 4 3 2" xfId="1533" xr:uid="{8994D2DF-3623-44F7-B781-29D2D8953F37}"/>
    <cellStyle name="Normal 10 4 4 3 2 2" xfId="2829" xr:uid="{0DD1795D-0651-4A77-AF1C-906417C45178}"/>
    <cellStyle name="Normal 10 4 4 3 2 2 2" xfId="5421" xr:uid="{088E4D80-AE2C-4D1E-92E6-A861BDCB5D30}"/>
    <cellStyle name="Normal 10 4 4 3 2 2 2 2" xfId="10605" xr:uid="{C55156A2-7546-492D-AEAF-4873749EFCB9}"/>
    <cellStyle name="Normal 10 4 4 3 2 2 2 2 2" xfId="22412" xr:uid="{5E976251-A59B-4FAB-BE8F-81DDBD0DE99F}"/>
    <cellStyle name="Normal 10 4 4 3 2 2 2 2 2 2" xfId="44731" xr:uid="{8DC1A6F4-B2C5-4DF2-9463-DD06E8CB0918}"/>
    <cellStyle name="Normal 10 4 4 3 2 2 2 2 3" xfId="32923" xr:uid="{C9929754-7879-4210-B298-50F6879A5A29}"/>
    <cellStyle name="Normal 10 4 4 3 2 2 2 3" xfId="17228" xr:uid="{E9EEB6EF-2B02-4494-AB6B-9A83E67EF5D8}"/>
    <cellStyle name="Normal 10 4 4 3 2 2 2 3 2" xfId="39547" xr:uid="{5804C380-2DDD-4F5C-BCD8-0C323A0B6D42}"/>
    <cellStyle name="Normal 10 4 4 3 2 2 2 4" xfId="27739" xr:uid="{FDC280D0-B749-4885-98AE-38C02FA7225A}"/>
    <cellStyle name="Normal 10 4 4 3 2 2 3" xfId="8013" xr:uid="{4805FEC1-73DC-4938-AA63-6F3115EBC866}"/>
    <cellStyle name="Normal 10 4 4 3 2 2 3 2" xfId="19820" xr:uid="{359B5F96-E1C2-455E-9CC4-B60D28C577AE}"/>
    <cellStyle name="Normal 10 4 4 3 2 2 3 2 2" xfId="42139" xr:uid="{F26A5252-5C0E-4AF0-89BD-BE838E654738}"/>
    <cellStyle name="Normal 10 4 4 3 2 2 3 3" xfId="30331" xr:uid="{DBE28017-D179-474C-9336-9F92DFFB4DBE}"/>
    <cellStyle name="Normal 10 4 4 3 2 2 4" xfId="14636" xr:uid="{B100BE11-6EFE-450E-BFF1-2E4FE09E7DA1}"/>
    <cellStyle name="Normal 10 4 4 3 2 2 4 2" xfId="36955" xr:uid="{7B11FB8F-1BF2-4E57-8BA3-9DBA2CBFA60B}"/>
    <cellStyle name="Normal 10 4 4 3 2 2 5" xfId="25147" xr:uid="{A9D641C1-D431-44CE-9702-44A964741989}"/>
    <cellStyle name="Normal 10 4 4 3 2 3" xfId="4125" xr:uid="{39555AE7-484F-43D5-8206-009FEA9CB647}"/>
    <cellStyle name="Normal 10 4 4 3 2 3 2" xfId="9309" xr:uid="{2470F8FA-7061-4C39-A632-D688A0FAA0F5}"/>
    <cellStyle name="Normal 10 4 4 3 2 3 2 2" xfId="21116" xr:uid="{801023A7-A014-4A7E-B4AB-40F3121AD31C}"/>
    <cellStyle name="Normal 10 4 4 3 2 3 2 2 2" xfId="43435" xr:uid="{8AA9AFA4-5215-4578-80FB-E55CFBAD5F6D}"/>
    <cellStyle name="Normal 10 4 4 3 2 3 2 3" xfId="31627" xr:uid="{E37E890D-6BAD-4B98-A26D-E4C1B80E95D4}"/>
    <cellStyle name="Normal 10 4 4 3 2 3 3" xfId="15932" xr:uid="{562CA3C0-19BB-4D55-A248-9548080664B4}"/>
    <cellStyle name="Normal 10 4 4 3 2 3 3 2" xfId="38251" xr:uid="{EBF83390-E7D1-4D40-A82F-E3C82CD70B8B}"/>
    <cellStyle name="Normal 10 4 4 3 2 3 4" xfId="26443" xr:uid="{A66A18B9-2C11-4368-83F8-6FAE0F74E8B4}"/>
    <cellStyle name="Normal 10 4 4 3 2 4" xfId="6717" xr:uid="{A4251E7E-4D2D-4166-AF07-5B97C94B5663}"/>
    <cellStyle name="Normal 10 4 4 3 2 4 2" xfId="18524" xr:uid="{856FA8BF-3F34-4D3D-860D-53FB9AA38152}"/>
    <cellStyle name="Normal 10 4 4 3 2 4 2 2" xfId="40843" xr:uid="{C4A66D7B-C91F-423B-96AD-8335253DC1FA}"/>
    <cellStyle name="Normal 10 4 4 3 2 4 3" xfId="29035" xr:uid="{5603C5A6-48A2-455D-87EA-6B6038D376B3}"/>
    <cellStyle name="Normal 10 4 4 3 2 5" xfId="12044" xr:uid="{3C5E6661-418E-4208-A59D-6619D19EF0B3}"/>
    <cellStyle name="Normal 10 4 4 3 2 5 2" xfId="34363" xr:uid="{F9B55234-608A-4FBD-B9D1-5400FCC2BFFA}"/>
    <cellStyle name="Normal 10 4 4 3 2 6" xfId="13340" xr:uid="{E32654C9-A3F5-4B8F-B554-D16F2D63B88D}"/>
    <cellStyle name="Normal 10 4 4 3 2 6 2" xfId="35659" xr:uid="{D2C4F62A-CCF5-4793-9EE6-E7D3ECAC75AD}"/>
    <cellStyle name="Normal 10 4 4 3 2 7" xfId="23851" xr:uid="{8CF5A469-6341-42E9-93C9-949EB867D7C1}"/>
    <cellStyle name="Normal 10 4 4 3 3" xfId="2181" xr:uid="{0BAFC3BE-6DA3-4F03-9AA0-F5611819265E}"/>
    <cellStyle name="Normal 10 4 4 3 3 2" xfId="4773" xr:uid="{A3EC0033-68C7-42A9-8732-C3991A8F3D31}"/>
    <cellStyle name="Normal 10 4 4 3 3 2 2" xfId="9957" xr:uid="{C79CC120-8495-4D95-B57F-40EA8E0326F5}"/>
    <cellStyle name="Normal 10 4 4 3 3 2 2 2" xfId="21764" xr:uid="{C99CE9C9-FD22-4E07-A2FF-F55F24CBD982}"/>
    <cellStyle name="Normal 10 4 4 3 3 2 2 2 2" xfId="44083" xr:uid="{1CA4434E-86DE-456B-AA56-04EC1633B95F}"/>
    <cellStyle name="Normal 10 4 4 3 3 2 2 3" xfId="32275" xr:uid="{0D7E4187-5F3F-4EFD-A42C-CB1264E7296B}"/>
    <cellStyle name="Normal 10 4 4 3 3 2 3" xfId="16580" xr:uid="{F4B90660-79F7-4248-9719-9150CBBF563F}"/>
    <cellStyle name="Normal 10 4 4 3 3 2 3 2" xfId="38899" xr:uid="{CA414A2D-D854-4E33-AF8C-8FDADB221265}"/>
    <cellStyle name="Normal 10 4 4 3 3 2 4" xfId="27091" xr:uid="{EB22EAD7-1AF6-4502-B2D5-59FD74A5F80F}"/>
    <cellStyle name="Normal 10 4 4 3 3 3" xfId="7365" xr:uid="{3A7BC501-B8FD-477B-8562-225121ADF045}"/>
    <cellStyle name="Normal 10 4 4 3 3 3 2" xfId="19172" xr:uid="{556D1847-BE0A-419F-AB79-468EF69B36B4}"/>
    <cellStyle name="Normal 10 4 4 3 3 3 2 2" xfId="41491" xr:uid="{CCDA8ED3-3E33-4213-A157-C76122B668FF}"/>
    <cellStyle name="Normal 10 4 4 3 3 3 3" xfId="29683" xr:uid="{050C5B73-19B8-4AEE-98A4-7FE401128EB5}"/>
    <cellStyle name="Normal 10 4 4 3 3 4" xfId="13988" xr:uid="{E520994C-B969-4340-B319-4B1006305C67}"/>
    <cellStyle name="Normal 10 4 4 3 3 4 2" xfId="36307" xr:uid="{2E3524B4-086A-4122-ADCD-7A8F9654DC8A}"/>
    <cellStyle name="Normal 10 4 4 3 3 5" xfId="24499" xr:uid="{F93E5F64-CF4C-4340-8ED5-0509B9EDAEB5}"/>
    <cellStyle name="Normal 10 4 4 3 4" xfId="3477" xr:uid="{7EE91475-ACC6-42CA-B893-5143D1C8B7EE}"/>
    <cellStyle name="Normal 10 4 4 3 4 2" xfId="8661" xr:uid="{3BB29653-A676-44FC-B223-01526DF5BC19}"/>
    <cellStyle name="Normal 10 4 4 3 4 2 2" xfId="20468" xr:uid="{85242193-6EE1-4539-AB5A-9D8A034E28AD}"/>
    <cellStyle name="Normal 10 4 4 3 4 2 2 2" xfId="42787" xr:uid="{6735D5A9-8C25-439D-8824-A864582AE17D}"/>
    <cellStyle name="Normal 10 4 4 3 4 2 3" xfId="30979" xr:uid="{5C9DBE80-4A9B-475E-9B3B-1479ECEE6012}"/>
    <cellStyle name="Normal 10 4 4 3 4 3" xfId="15284" xr:uid="{11AF7E21-3ABB-45C3-841D-D42193BC1CC0}"/>
    <cellStyle name="Normal 10 4 4 3 4 3 2" xfId="37603" xr:uid="{E954862B-491F-4E2A-A8C6-D6E7A65A0A1D}"/>
    <cellStyle name="Normal 10 4 4 3 4 4" xfId="25795" xr:uid="{CD720000-7B49-4362-9450-44779AB4B826}"/>
    <cellStyle name="Normal 10 4 4 3 5" xfId="6069" xr:uid="{DF75398B-163D-4526-BF82-460310880745}"/>
    <cellStyle name="Normal 10 4 4 3 5 2" xfId="17876" xr:uid="{2AC6C01D-5E35-4809-BF3D-486509FEE95D}"/>
    <cellStyle name="Normal 10 4 4 3 5 2 2" xfId="40195" xr:uid="{F1158F42-072D-491D-BA15-84EEC4E5B5FE}"/>
    <cellStyle name="Normal 10 4 4 3 5 3" xfId="28387" xr:uid="{E86D5776-70FC-406C-9C70-190DB38EFCC0}"/>
    <cellStyle name="Normal 10 4 4 3 6" xfId="11396" xr:uid="{0BF36F9F-ADC6-4678-BC14-EC3BCB2224D9}"/>
    <cellStyle name="Normal 10 4 4 3 6 2" xfId="33715" xr:uid="{496E2BA5-7151-48AD-BC90-24D1B26218DB}"/>
    <cellStyle name="Normal 10 4 4 3 7" xfId="12692" xr:uid="{FF1BF225-5F54-423A-88AC-8E092172B863}"/>
    <cellStyle name="Normal 10 4 4 3 7 2" xfId="35011" xr:uid="{53AAE4F9-DE13-4C30-A3C3-96EAFFFC3CC0}"/>
    <cellStyle name="Normal 10 4 4 3 8" xfId="23203" xr:uid="{2DED2D7C-BF2C-43A2-96F0-ACC331B0E4D9}"/>
    <cellStyle name="Normal 10 4 4 4" xfId="1209" xr:uid="{B2704E80-B96A-41A6-AFAC-ED27E21CF6C2}"/>
    <cellStyle name="Normal 10 4 4 4 2" xfId="2505" xr:uid="{1DB8B777-26E2-4565-A596-9A70AFCCD61A}"/>
    <cellStyle name="Normal 10 4 4 4 2 2" xfId="5097" xr:uid="{496829C3-B706-42BB-8C33-CE1120EB42F6}"/>
    <cellStyle name="Normal 10 4 4 4 2 2 2" xfId="10281" xr:uid="{24A2B69D-D79C-4785-B63E-DD3A4DBDC7EC}"/>
    <cellStyle name="Normal 10 4 4 4 2 2 2 2" xfId="22088" xr:uid="{B9A12DBB-6E04-47AD-BE23-95EE42B1EAA5}"/>
    <cellStyle name="Normal 10 4 4 4 2 2 2 2 2" xfId="44407" xr:uid="{0CF598CB-13C1-4A8A-838D-507A66699343}"/>
    <cellStyle name="Normal 10 4 4 4 2 2 2 3" xfId="32599" xr:uid="{DBCD8057-8882-464A-BCE8-D5B62D09E0F2}"/>
    <cellStyle name="Normal 10 4 4 4 2 2 3" xfId="16904" xr:uid="{12583289-42B5-414B-B9BB-9BAC6840E925}"/>
    <cellStyle name="Normal 10 4 4 4 2 2 3 2" xfId="39223" xr:uid="{5D81FFDA-2263-4C14-95F8-9CC873BAD016}"/>
    <cellStyle name="Normal 10 4 4 4 2 2 4" xfId="27415" xr:uid="{03C1A403-D4AA-459C-B10B-215900043291}"/>
    <cellStyle name="Normal 10 4 4 4 2 3" xfId="7689" xr:uid="{FBF837F8-8371-4F62-9114-B8AC353A8802}"/>
    <cellStyle name="Normal 10 4 4 4 2 3 2" xfId="19496" xr:uid="{6A57638C-6D62-4B27-AD89-89BCBEE2C110}"/>
    <cellStyle name="Normal 10 4 4 4 2 3 2 2" xfId="41815" xr:uid="{A9EA2C20-A20A-4BBC-838B-C5BD373F7896}"/>
    <cellStyle name="Normal 10 4 4 4 2 3 3" xfId="30007" xr:uid="{C8E6ECB9-E0D0-4EA7-8FB5-E13C8E6D2562}"/>
    <cellStyle name="Normal 10 4 4 4 2 4" xfId="14312" xr:uid="{575E8C05-7B9E-428D-A616-C77B913A9DAD}"/>
    <cellStyle name="Normal 10 4 4 4 2 4 2" xfId="36631" xr:uid="{DCEF4722-6B12-462D-96DA-160532CC278F}"/>
    <cellStyle name="Normal 10 4 4 4 2 5" xfId="24823" xr:uid="{FCE788F1-16F8-4DBF-A6A0-45EBCC8F79C1}"/>
    <cellStyle name="Normal 10 4 4 4 3" xfId="3801" xr:uid="{1671F5BF-82E0-4803-B114-2EF695371A30}"/>
    <cellStyle name="Normal 10 4 4 4 3 2" xfId="8985" xr:uid="{893A94C1-2B0B-42DB-BF70-44C763F6611B}"/>
    <cellStyle name="Normal 10 4 4 4 3 2 2" xfId="20792" xr:uid="{DF780BD9-4DDC-4B20-9E7E-8062F05EC33F}"/>
    <cellStyle name="Normal 10 4 4 4 3 2 2 2" xfId="43111" xr:uid="{230A8C22-983F-48FF-B4BE-9FF71532BCE4}"/>
    <cellStyle name="Normal 10 4 4 4 3 2 3" xfId="31303" xr:uid="{408AA806-9415-4701-90BC-05252C95883C}"/>
    <cellStyle name="Normal 10 4 4 4 3 3" xfId="15608" xr:uid="{53807AB4-5E13-4CDB-AB57-1DCF2293C01D}"/>
    <cellStyle name="Normal 10 4 4 4 3 3 2" xfId="37927" xr:uid="{30427FB1-6E93-42E6-997E-A3E8302AD475}"/>
    <cellStyle name="Normal 10 4 4 4 3 4" xfId="26119" xr:uid="{385723DF-0E1A-473A-909A-564BF0B1A884}"/>
    <cellStyle name="Normal 10 4 4 4 4" xfId="6393" xr:uid="{602935C6-C083-4E80-9375-42564634427C}"/>
    <cellStyle name="Normal 10 4 4 4 4 2" xfId="18200" xr:uid="{3DD3478E-C018-4A10-B321-1FA3F819CF2B}"/>
    <cellStyle name="Normal 10 4 4 4 4 2 2" xfId="40519" xr:uid="{8C8B8FFF-36BD-4EA5-BD57-53BA3CEC4CD4}"/>
    <cellStyle name="Normal 10 4 4 4 4 3" xfId="28711" xr:uid="{DADAA8EE-75D9-43C7-AB45-60AD40827741}"/>
    <cellStyle name="Normal 10 4 4 4 5" xfId="11720" xr:uid="{85822B09-6FAD-4862-B45C-B4AD3D870266}"/>
    <cellStyle name="Normal 10 4 4 4 5 2" xfId="34039" xr:uid="{38638145-6B6A-4E1F-8909-012C61E770AC}"/>
    <cellStyle name="Normal 10 4 4 4 6" xfId="13016" xr:uid="{B6AFF702-A110-48DA-81E5-4C845514BA7B}"/>
    <cellStyle name="Normal 10 4 4 4 6 2" xfId="35335" xr:uid="{5F0A7016-0323-405B-9A12-8EA36486A1DA}"/>
    <cellStyle name="Normal 10 4 4 4 7" xfId="23527" xr:uid="{76F63335-7E58-4376-9167-94C04A692FFF}"/>
    <cellStyle name="Normal 10 4 4 5" xfId="1857" xr:uid="{5A988A58-BEB8-427B-B88E-41C04EF67F99}"/>
    <cellStyle name="Normal 10 4 4 5 2" xfId="4449" xr:uid="{FBFEF084-E0CF-47B4-903D-259D974C2E1B}"/>
    <cellStyle name="Normal 10 4 4 5 2 2" xfId="9633" xr:uid="{C5E70233-A738-4B69-A441-21BF21B59CE2}"/>
    <cellStyle name="Normal 10 4 4 5 2 2 2" xfId="21440" xr:uid="{83A8BDB9-45CE-42FD-848B-4A2BE44A7CEE}"/>
    <cellStyle name="Normal 10 4 4 5 2 2 2 2" xfId="43759" xr:uid="{1E8EEBA0-521D-4669-BC86-E4DE127FC230}"/>
    <cellStyle name="Normal 10 4 4 5 2 2 3" xfId="31951" xr:uid="{A7CAF87A-2FA6-4786-9F28-0547A3C185C8}"/>
    <cellStyle name="Normal 10 4 4 5 2 3" xfId="16256" xr:uid="{C0F88EFA-8894-4C6C-8BCF-358B5F7C8267}"/>
    <cellStyle name="Normal 10 4 4 5 2 3 2" xfId="38575" xr:uid="{A019F5EA-4A30-42F2-A11C-1299388C35CA}"/>
    <cellStyle name="Normal 10 4 4 5 2 4" xfId="26767" xr:uid="{B74AD32F-1677-4693-8D09-857A3E9A0142}"/>
    <cellStyle name="Normal 10 4 4 5 3" xfId="7041" xr:uid="{A141948C-625C-49EB-9161-00EBE157AD03}"/>
    <cellStyle name="Normal 10 4 4 5 3 2" xfId="18848" xr:uid="{AAAEE835-EFBD-43E2-98EF-AE0202BC0FD4}"/>
    <cellStyle name="Normal 10 4 4 5 3 2 2" xfId="41167" xr:uid="{54392072-A71D-4538-8A42-56A6AB708932}"/>
    <cellStyle name="Normal 10 4 4 5 3 3" xfId="29359" xr:uid="{EBEF95B7-CE8A-4B29-8176-335C47AFDA0C}"/>
    <cellStyle name="Normal 10 4 4 5 4" xfId="13664" xr:uid="{EFCA86B9-AE4E-4384-A065-E4A370DDA1FC}"/>
    <cellStyle name="Normal 10 4 4 5 4 2" xfId="35983" xr:uid="{F25DDB6D-6DBE-46FF-8B41-0902BE87FC3D}"/>
    <cellStyle name="Normal 10 4 4 5 5" xfId="24175" xr:uid="{16B73419-2C84-4708-B4EC-324551AFEB42}"/>
    <cellStyle name="Normal 10 4 4 6" xfId="3153" xr:uid="{7C9A668E-7ED5-460F-BD6D-DEAFC1552105}"/>
    <cellStyle name="Normal 10 4 4 6 2" xfId="8337" xr:uid="{002DB9B8-9652-40E0-ABD0-5F7B94E8A17C}"/>
    <cellStyle name="Normal 10 4 4 6 2 2" xfId="20144" xr:uid="{402BD028-4D08-4F59-9543-D898BA69D39E}"/>
    <cellStyle name="Normal 10 4 4 6 2 2 2" xfId="42463" xr:uid="{3A61EC66-7015-45EE-AA0F-8BD858499840}"/>
    <cellStyle name="Normal 10 4 4 6 2 3" xfId="30655" xr:uid="{D76E1A56-6C99-46F0-B1D3-FFA61FD59FAD}"/>
    <cellStyle name="Normal 10 4 4 6 3" xfId="14960" xr:uid="{D0A7254F-01CA-418D-84A3-3675CF66EDF3}"/>
    <cellStyle name="Normal 10 4 4 6 3 2" xfId="37279" xr:uid="{8DB8F879-CFD3-485F-BDCD-C36D166687D9}"/>
    <cellStyle name="Normal 10 4 4 6 4" xfId="25471" xr:uid="{1A0A4E10-38E7-4C49-979A-785B17451E36}"/>
    <cellStyle name="Normal 10 4 4 7" xfId="5745" xr:uid="{F49001B9-A9AB-470F-B7FD-150FF5623B77}"/>
    <cellStyle name="Normal 10 4 4 7 2" xfId="17552" xr:uid="{B3E85A32-3946-455B-A745-47D826E0B363}"/>
    <cellStyle name="Normal 10 4 4 7 2 2" xfId="39871" xr:uid="{AAE4DD80-6AC5-4389-A11D-FB4554CB30F9}"/>
    <cellStyle name="Normal 10 4 4 7 3" xfId="28063" xr:uid="{AD354EB8-355F-4884-918C-9D5DC79EC8C6}"/>
    <cellStyle name="Normal 10 4 4 8" xfId="10980" xr:uid="{5A24DB43-116E-46A6-8C48-87915B559E1E}"/>
    <cellStyle name="Normal 10 4 4 8 2" xfId="33299" xr:uid="{9EC289EF-2FCF-4465-8024-0666CA24B791}"/>
    <cellStyle name="Normal 10 4 4 9" xfId="12368" xr:uid="{210CF073-3D10-4E33-AF8E-83FC5F89F01D}"/>
    <cellStyle name="Normal 10 4 4 9 2" xfId="34687" xr:uid="{E133EFB3-6C57-4437-AC71-E54EB09E3886}"/>
    <cellStyle name="Normal 10 4 5" xfId="586" xr:uid="{033BFB76-23AC-4FD8-BCFC-FCCCB1896B1A}"/>
    <cellStyle name="Normal 10 4 5 2" xfId="966" xr:uid="{7CDFBEC8-AB6A-4BF6-8D73-0A3E8ECFDE8E}"/>
    <cellStyle name="Normal 10 4 5 2 2" xfId="1614" xr:uid="{4EC790AE-50CB-41DA-B8C9-C6737539AA52}"/>
    <cellStyle name="Normal 10 4 5 2 2 2" xfId="2910" xr:uid="{96A7AFD0-F3B6-41DE-9E50-B510731F2618}"/>
    <cellStyle name="Normal 10 4 5 2 2 2 2" xfId="5502" xr:uid="{6CCEF86F-6ABB-4CFA-9A94-9EB8FB2361A9}"/>
    <cellStyle name="Normal 10 4 5 2 2 2 2 2" xfId="10686" xr:uid="{D44475E5-604A-4827-AAF5-9014A38A25EC}"/>
    <cellStyle name="Normal 10 4 5 2 2 2 2 2 2" xfId="22493" xr:uid="{D171DA9D-4811-4DEA-B1C8-3E724CC084B0}"/>
    <cellStyle name="Normal 10 4 5 2 2 2 2 2 2 2" xfId="44812" xr:uid="{BED5695A-F0B7-48D9-AA09-C6EC523C4A3E}"/>
    <cellStyle name="Normal 10 4 5 2 2 2 2 2 3" xfId="33004" xr:uid="{9E3FEC2F-DAA3-4723-BF6E-139127B0EE7B}"/>
    <cellStyle name="Normal 10 4 5 2 2 2 2 3" xfId="17309" xr:uid="{4ABD2C93-F82B-4E7A-91CA-F4387B91B76F}"/>
    <cellStyle name="Normal 10 4 5 2 2 2 2 3 2" xfId="39628" xr:uid="{5E81C26B-C6DB-4F0F-AF74-11FD8376B45A}"/>
    <cellStyle name="Normal 10 4 5 2 2 2 2 4" xfId="27820" xr:uid="{4824F237-A910-485F-A1B1-38DE8862F3EE}"/>
    <cellStyle name="Normal 10 4 5 2 2 2 3" xfId="8094" xr:uid="{49675CAC-E694-4D5F-992A-E71F67CAC064}"/>
    <cellStyle name="Normal 10 4 5 2 2 2 3 2" xfId="19901" xr:uid="{97430EC0-8F14-4A73-A03E-C7D008BF0B3A}"/>
    <cellStyle name="Normal 10 4 5 2 2 2 3 2 2" xfId="42220" xr:uid="{3B242876-7B4C-4C1F-A470-1BFE6EFFC28D}"/>
    <cellStyle name="Normal 10 4 5 2 2 2 3 3" xfId="30412" xr:uid="{863BCEC0-7132-4D72-9E03-4B06B2842130}"/>
    <cellStyle name="Normal 10 4 5 2 2 2 4" xfId="14717" xr:uid="{BBF90A71-E5AB-418D-8360-A1EE7EA1D31A}"/>
    <cellStyle name="Normal 10 4 5 2 2 2 4 2" xfId="37036" xr:uid="{85946BB1-0479-4BA6-B677-3467824010C7}"/>
    <cellStyle name="Normal 10 4 5 2 2 2 5" xfId="25228" xr:uid="{99562E17-E8E1-4E3A-87D9-078E9F292A0B}"/>
    <cellStyle name="Normal 10 4 5 2 2 3" xfId="4206" xr:uid="{6F707DC3-0452-4AB8-99E0-FE4597916C69}"/>
    <cellStyle name="Normal 10 4 5 2 2 3 2" xfId="9390" xr:uid="{B42DEA26-B3F9-45DC-892D-ACF121FCBD8F}"/>
    <cellStyle name="Normal 10 4 5 2 2 3 2 2" xfId="21197" xr:uid="{731C1B72-40F5-4B3E-AA82-6432805C3427}"/>
    <cellStyle name="Normal 10 4 5 2 2 3 2 2 2" xfId="43516" xr:uid="{EF3C9789-65B5-4024-B05F-1796B19D8095}"/>
    <cellStyle name="Normal 10 4 5 2 2 3 2 3" xfId="31708" xr:uid="{48617BE7-F958-449E-B184-D3CA0D14B73E}"/>
    <cellStyle name="Normal 10 4 5 2 2 3 3" xfId="16013" xr:uid="{980E1978-F65E-4356-840D-9C3141B56C16}"/>
    <cellStyle name="Normal 10 4 5 2 2 3 3 2" xfId="38332" xr:uid="{78AAA8D2-5256-4B63-8167-7D18FDFAA52D}"/>
    <cellStyle name="Normal 10 4 5 2 2 3 4" xfId="26524" xr:uid="{36CE5B76-050F-4020-A211-490411F8E9BC}"/>
    <cellStyle name="Normal 10 4 5 2 2 4" xfId="6798" xr:uid="{640A81AA-8A57-4A0B-9FD6-74EFF620330D}"/>
    <cellStyle name="Normal 10 4 5 2 2 4 2" xfId="18605" xr:uid="{364E5D1F-7049-4FC1-B38E-0BD6B83EDE4D}"/>
    <cellStyle name="Normal 10 4 5 2 2 4 2 2" xfId="40924" xr:uid="{29E23FFD-8847-4E1C-98EA-72B88ACF0A71}"/>
    <cellStyle name="Normal 10 4 5 2 2 4 3" xfId="29116" xr:uid="{6F6B1AA9-6B58-4804-A082-9C3B6367C445}"/>
    <cellStyle name="Normal 10 4 5 2 2 5" xfId="12125" xr:uid="{60500B34-1922-4F7C-BAC2-23914006729B}"/>
    <cellStyle name="Normal 10 4 5 2 2 5 2" xfId="34444" xr:uid="{F031F8BE-527A-4832-98C1-FFF13E5B5C53}"/>
    <cellStyle name="Normal 10 4 5 2 2 6" xfId="13421" xr:uid="{1D757207-2206-41DB-8BDE-FB42217C8C9A}"/>
    <cellStyle name="Normal 10 4 5 2 2 6 2" xfId="35740" xr:uid="{8DF9230C-7C40-4BF1-9535-5EA69FCC175B}"/>
    <cellStyle name="Normal 10 4 5 2 2 7" xfId="23932" xr:uid="{6C3FED71-541B-44C1-9F7F-B8E9FA3C5EFE}"/>
    <cellStyle name="Normal 10 4 5 2 3" xfId="2262" xr:uid="{F78839A3-C1C0-42E7-81A3-846175CE3B0E}"/>
    <cellStyle name="Normal 10 4 5 2 3 2" xfId="4854" xr:uid="{3F7634F0-C340-48F9-AFFB-52826A83C37D}"/>
    <cellStyle name="Normal 10 4 5 2 3 2 2" xfId="10038" xr:uid="{175FBE84-E909-4CCF-8B12-0834B73BBFEB}"/>
    <cellStyle name="Normal 10 4 5 2 3 2 2 2" xfId="21845" xr:uid="{E9901BAD-26C4-44D6-99B6-A88B8743D411}"/>
    <cellStyle name="Normal 10 4 5 2 3 2 2 2 2" xfId="44164" xr:uid="{3C3881DD-6A29-4BDC-8ABF-0A782E21C58C}"/>
    <cellStyle name="Normal 10 4 5 2 3 2 2 3" xfId="32356" xr:uid="{089FEDE5-8390-44C6-B91D-8EDD93501645}"/>
    <cellStyle name="Normal 10 4 5 2 3 2 3" xfId="16661" xr:uid="{8AA681E7-64D4-481D-A933-DCFB1E24CB67}"/>
    <cellStyle name="Normal 10 4 5 2 3 2 3 2" xfId="38980" xr:uid="{B9904EA1-AD28-414B-837E-78199E39076A}"/>
    <cellStyle name="Normal 10 4 5 2 3 2 4" xfId="27172" xr:uid="{2C987564-B4DA-4CA7-8AD2-2AFCDD4076BC}"/>
    <cellStyle name="Normal 10 4 5 2 3 3" xfId="7446" xr:uid="{62DC4775-EB61-42F3-9C26-69B0CC413EAF}"/>
    <cellStyle name="Normal 10 4 5 2 3 3 2" xfId="19253" xr:uid="{8C321308-A268-4113-86ED-EC9D4AF86D47}"/>
    <cellStyle name="Normal 10 4 5 2 3 3 2 2" xfId="41572" xr:uid="{76301331-8AC3-4159-90DF-025E4D43FA95}"/>
    <cellStyle name="Normal 10 4 5 2 3 3 3" xfId="29764" xr:uid="{0EDF858A-1C7C-4FFC-B446-B1A30C40A95D}"/>
    <cellStyle name="Normal 10 4 5 2 3 4" xfId="14069" xr:uid="{04149EB7-4B63-4C2F-B7E1-ED7EA437BD84}"/>
    <cellStyle name="Normal 10 4 5 2 3 4 2" xfId="36388" xr:uid="{DDA66F7C-E8FC-4F08-BD06-FAD4A2B48606}"/>
    <cellStyle name="Normal 10 4 5 2 3 5" xfId="24580" xr:uid="{0CA1A527-AA32-4585-A359-146376D5630A}"/>
    <cellStyle name="Normal 10 4 5 2 4" xfId="3558" xr:uid="{D135F006-73A6-46CE-9BC3-8ACCE92DE6FC}"/>
    <cellStyle name="Normal 10 4 5 2 4 2" xfId="8742" xr:uid="{153D0CA0-1511-4075-8133-AC453EB4F7B7}"/>
    <cellStyle name="Normal 10 4 5 2 4 2 2" xfId="20549" xr:uid="{91CA71F4-1CCC-47BD-9369-CC9CE5696279}"/>
    <cellStyle name="Normal 10 4 5 2 4 2 2 2" xfId="42868" xr:uid="{33FA02DF-342A-4D8E-ADBA-CC5CAF4A41E0}"/>
    <cellStyle name="Normal 10 4 5 2 4 2 3" xfId="31060" xr:uid="{043A1DD8-A278-47CB-A872-5F95A2943301}"/>
    <cellStyle name="Normal 10 4 5 2 4 3" xfId="15365" xr:uid="{D605B22A-AE4E-4073-8072-BF08D2729B8D}"/>
    <cellStyle name="Normal 10 4 5 2 4 3 2" xfId="37684" xr:uid="{9E118121-2F2A-4E88-999B-E5806A53E804}"/>
    <cellStyle name="Normal 10 4 5 2 4 4" xfId="25876" xr:uid="{1DA03C39-9E6D-40BD-9198-19FADD65D5E0}"/>
    <cellStyle name="Normal 10 4 5 2 5" xfId="6150" xr:uid="{4F7872D2-43C1-41F8-8B16-FEF2925C8EE9}"/>
    <cellStyle name="Normal 10 4 5 2 5 2" xfId="17957" xr:uid="{BE30F607-A555-4332-9C17-53D3CEB36D2D}"/>
    <cellStyle name="Normal 10 4 5 2 5 2 2" xfId="40276" xr:uid="{EB7ACE8C-DA45-4A05-86E3-18D851355E4D}"/>
    <cellStyle name="Normal 10 4 5 2 5 3" xfId="28468" xr:uid="{3D633992-3E8B-43FF-8AD6-8C840E009C51}"/>
    <cellStyle name="Normal 10 4 5 2 6" xfId="11477" xr:uid="{861C54E6-6A28-4302-A1EC-745F77B52D23}"/>
    <cellStyle name="Normal 10 4 5 2 6 2" xfId="33796" xr:uid="{B3CDFBCB-DD99-4034-A6FC-034C1ACB841D}"/>
    <cellStyle name="Normal 10 4 5 2 7" xfId="12773" xr:uid="{AA935DCA-800C-4A5A-8E6B-D2F2469F61EA}"/>
    <cellStyle name="Normal 10 4 5 2 7 2" xfId="35092" xr:uid="{5B794EA0-CB02-4969-9655-4AB3E7CF75DD}"/>
    <cellStyle name="Normal 10 4 5 2 8" xfId="23284" xr:uid="{271D433F-6A03-4A0D-928C-3F05599BAA8D}"/>
    <cellStyle name="Normal 10 4 5 3" xfId="1290" xr:uid="{E12896BC-BF62-4FEA-B7F7-C970868B7B8E}"/>
    <cellStyle name="Normal 10 4 5 3 2" xfId="2586" xr:uid="{7FA3FFC4-9D73-4D82-B21B-5D50D1EE1314}"/>
    <cellStyle name="Normal 10 4 5 3 2 2" xfId="5178" xr:uid="{2DB23C6C-E881-4E17-9398-7B864AA386FF}"/>
    <cellStyle name="Normal 10 4 5 3 2 2 2" xfId="10362" xr:uid="{6108DD67-CDB5-48AF-B79D-88DE21A72C81}"/>
    <cellStyle name="Normal 10 4 5 3 2 2 2 2" xfId="22169" xr:uid="{EC3AC344-2431-4D76-91D6-3136F731291C}"/>
    <cellStyle name="Normal 10 4 5 3 2 2 2 2 2" xfId="44488" xr:uid="{F30218C6-1F7C-4DC9-87F4-56922E31BE19}"/>
    <cellStyle name="Normal 10 4 5 3 2 2 2 3" xfId="32680" xr:uid="{EB555146-8398-47E5-84D8-A5A7DB9E5DFF}"/>
    <cellStyle name="Normal 10 4 5 3 2 2 3" xfId="16985" xr:uid="{C256F148-4B4F-4C34-8995-00AD5054D205}"/>
    <cellStyle name="Normal 10 4 5 3 2 2 3 2" xfId="39304" xr:uid="{059D322D-5D18-4043-B694-CACB21CF1D3A}"/>
    <cellStyle name="Normal 10 4 5 3 2 2 4" xfId="27496" xr:uid="{AA2D1CEF-B5C8-4DC1-A8F6-BCC9FE79FF26}"/>
    <cellStyle name="Normal 10 4 5 3 2 3" xfId="7770" xr:uid="{2BB22D2A-AB1A-45FE-B74C-76EB0C2F0D3E}"/>
    <cellStyle name="Normal 10 4 5 3 2 3 2" xfId="19577" xr:uid="{602C1A64-FBFE-422A-B875-4E309C4C0B58}"/>
    <cellStyle name="Normal 10 4 5 3 2 3 2 2" xfId="41896" xr:uid="{BF43D623-A7D5-43C8-AC29-4972ED82D1D4}"/>
    <cellStyle name="Normal 10 4 5 3 2 3 3" xfId="30088" xr:uid="{55C78E86-3B87-4DCE-A6F3-116D89C51EC0}"/>
    <cellStyle name="Normal 10 4 5 3 2 4" xfId="14393" xr:uid="{9356D167-F3A8-4234-B23B-9BB69968C9FE}"/>
    <cellStyle name="Normal 10 4 5 3 2 4 2" xfId="36712" xr:uid="{F1B44C68-6A74-474C-A8C2-8ABF7485CDCA}"/>
    <cellStyle name="Normal 10 4 5 3 2 5" xfId="24904" xr:uid="{EB4D0090-E913-4C15-A479-12B7AD8CCF26}"/>
    <cellStyle name="Normal 10 4 5 3 3" xfId="3882" xr:uid="{3B49B4C9-81BC-46A3-840B-FE6FF0AF6530}"/>
    <cellStyle name="Normal 10 4 5 3 3 2" xfId="9066" xr:uid="{1D36F662-B0E5-4198-A302-A2AA476648D2}"/>
    <cellStyle name="Normal 10 4 5 3 3 2 2" xfId="20873" xr:uid="{512BCBB6-0CB9-48B9-98F6-8DAB361F6AC6}"/>
    <cellStyle name="Normal 10 4 5 3 3 2 2 2" xfId="43192" xr:uid="{32A51376-32C9-4CCB-913B-A50ECF2BB2BF}"/>
    <cellStyle name="Normal 10 4 5 3 3 2 3" xfId="31384" xr:uid="{E0BE7427-B0B2-4B7A-9996-9DB3E523D70A}"/>
    <cellStyle name="Normal 10 4 5 3 3 3" xfId="15689" xr:uid="{B65B2875-262D-40D1-88B8-D9274954E7F7}"/>
    <cellStyle name="Normal 10 4 5 3 3 3 2" xfId="38008" xr:uid="{2F506FBD-0C82-47C2-8484-284DA430A7D1}"/>
    <cellStyle name="Normal 10 4 5 3 3 4" xfId="26200" xr:uid="{C4875DE7-9515-4797-BA1E-DC175664DB11}"/>
    <cellStyle name="Normal 10 4 5 3 4" xfId="6474" xr:uid="{65B5D72A-14BA-4978-A55B-F7C09D54E5C5}"/>
    <cellStyle name="Normal 10 4 5 3 4 2" xfId="18281" xr:uid="{2E03E650-6DD3-498C-957F-84A88C2BA844}"/>
    <cellStyle name="Normal 10 4 5 3 4 2 2" xfId="40600" xr:uid="{DBE9A915-D179-488B-80F9-477A4ECD7290}"/>
    <cellStyle name="Normal 10 4 5 3 4 3" xfId="28792" xr:uid="{385D8245-DBB8-4D3D-885B-38B57A0D1648}"/>
    <cellStyle name="Normal 10 4 5 3 5" xfId="11801" xr:uid="{AF67F2A8-DBF4-46B7-B3AA-CA04F9E27BFD}"/>
    <cellStyle name="Normal 10 4 5 3 5 2" xfId="34120" xr:uid="{F135297F-1C92-41C1-BD19-7734F2A83D24}"/>
    <cellStyle name="Normal 10 4 5 3 6" xfId="13097" xr:uid="{4E2A7D7D-59EF-4362-8ADE-289C204C1390}"/>
    <cellStyle name="Normal 10 4 5 3 6 2" xfId="35416" xr:uid="{B82C8B5D-2C49-40B8-9ECB-0CACDEC22234}"/>
    <cellStyle name="Normal 10 4 5 3 7" xfId="23608" xr:uid="{14169EAD-2799-4F7C-9136-1399B33EA114}"/>
    <cellStyle name="Normal 10 4 5 4" xfId="1938" xr:uid="{67CEB7F3-A683-440F-AD65-057AD3D34080}"/>
    <cellStyle name="Normal 10 4 5 4 2" xfId="4530" xr:uid="{5F771312-5310-4C9C-9BF9-3CED9A68E061}"/>
    <cellStyle name="Normal 10 4 5 4 2 2" xfId="9714" xr:uid="{C3BA9301-9DBC-41A0-84E9-3807A5E3B135}"/>
    <cellStyle name="Normal 10 4 5 4 2 2 2" xfId="21521" xr:uid="{238F3C7D-4F3E-4940-866D-5B9739EF7BC7}"/>
    <cellStyle name="Normal 10 4 5 4 2 2 2 2" xfId="43840" xr:uid="{95ABED3D-7069-42C7-BA17-D34D5F1A7D72}"/>
    <cellStyle name="Normal 10 4 5 4 2 2 3" xfId="32032" xr:uid="{687451DE-9FF4-4322-A882-977A6179CFF5}"/>
    <cellStyle name="Normal 10 4 5 4 2 3" xfId="16337" xr:uid="{4156FD26-B1E0-4D4A-B3F6-A60A6FA637A1}"/>
    <cellStyle name="Normal 10 4 5 4 2 3 2" xfId="38656" xr:uid="{6B1DA3C0-3059-4026-A1E4-DDF23336434F}"/>
    <cellStyle name="Normal 10 4 5 4 2 4" xfId="26848" xr:uid="{447B49DC-CF1C-4B5A-AB19-21768E7F3CFD}"/>
    <cellStyle name="Normal 10 4 5 4 3" xfId="7122" xr:uid="{B740D3EE-F4A2-4B0F-A6E9-FC0D6A083057}"/>
    <cellStyle name="Normal 10 4 5 4 3 2" xfId="18929" xr:uid="{15628322-1721-4A82-9E00-23E479A35474}"/>
    <cellStyle name="Normal 10 4 5 4 3 2 2" xfId="41248" xr:uid="{ECB3672C-EA1B-4032-BD21-77227E72CD84}"/>
    <cellStyle name="Normal 10 4 5 4 3 3" xfId="29440" xr:uid="{571283A1-5415-4D3E-AE10-3CABCFFB4682}"/>
    <cellStyle name="Normal 10 4 5 4 4" xfId="13745" xr:uid="{29A3856B-BB53-4CFB-9372-3662BED6CF49}"/>
    <cellStyle name="Normal 10 4 5 4 4 2" xfId="36064" xr:uid="{96B2DD3C-4D60-470F-876B-7D28853C2415}"/>
    <cellStyle name="Normal 10 4 5 4 5" xfId="24256" xr:uid="{18376FA9-BCC5-47F0-8CCD-762FA4A66B4B}"/>
    <cellStyle name="Normal 10 4 5 5" xfId="3234" xr:uid="{4CCBF0B9-A634-4D76-AB5A-A73715FBD1A3}"/>
    <cellStyle name="Normal 10 4 5 5 2" xfId="8418" xr:uid="{C6B356BC-D04C-42F8-8B1D-65D61D0CA07C}"/>
    <cellStyle name="Normal 10 4 5 5 2 2" xfId="20225" xr:uid="{2DF7296C-7C3E-4367-BBD1-F85ADCBB6F00}"/>
    <cellStyle name="Normal 10 4 5 5 2 2 2" xfId="42544" xr:uid="{4DFD8151-453C-490F-B020-D21E3FF26955}"/>
    <cellStyle name="Normal 10 4 5 5 2 3" xfId="30736" xr:uid="{E9F09FC0-7FF8-4F60-9E84-41038C2F89DD}"/>
    <cellStyle name="Normal 10 4 5 5 3" xfId="15041" xr:uid="{3890C11B-6AE7-4C6E-AD3D-7A1A57B4A990}"/>
    <cellStyle name="Normal 10 4 5 5 3 2" xfId="37360" xr:uid="{B1770A3B-F803-48BC-9773-7904E7B3E63F}"/>
    <cellStyle name="Normal 10 4 5 5 4" xfId="25552" xr:uid="{3C0668C3-39A6-4544-A4A9-590A150E0F56}"/>
    <cellStyle name="Normal 10 4 5 6" xfId="5826" xr:uid="{401B950C-E1F8-4E05-9B15-4B2C7568DDFF}"/>
    <cellStyle name="Normal 10 4 5 6 2" xfId="17633" xr:uid="{791E8272-7D85-44BA-8341-EE69F62328F1}"/>
    <cellStyle name="Normal 10 4 5 6 2 2" xfId="39952" xr:uid="{4141F97A-B26C-4891-9709-79E417E80DD0}"/>
    <cellStyle name="Normal 10 4 5 6 3" xfId="28144" xr:uid="{09ACD97B-0934-41D8-8B67-8340CA309327}"/>
    <cellStyle name="Normal 10 4 5 7" xfId="11097" xr:uid="{19E6EC58-0828-48A8-B53D-35123B86592F}"/>
    <cellStyle name="Normal 10 4 5 7 2" xfId="33416" xr:uid="{1F1CAE60-196E-439F-9ABB-152E8D3E4623}"/>
    <cellStyle name="Normal 10 4 5 8" xfId="12449" xr:uid="{AD4B128E-4E91-4607-8BD2-8BF7F7665AFC}"/>
    <cellStyle name="Normal 10 4 5 8 2" xfId="34768" xr:uid="{15958A5D-1B7D-4456-8875-C9A839075588}"/>
    <cellStyle name="Normal 10 4 5 9" xfId="22904" xr:uid="{2B7D0FC0-22D3-43B4-A966-3A8E1D825EFA}"/>
    <cellStyle name="Normal 10 4 6" xfId="804" xr:uid="{D152B78F-965F-4851-905A-5CFBFEA61447}"/>
    <cellStyle name="Normal 10 4 6 2" xfId="1452" xr:uid="{27C03A9F-7F4C-4606-93DA-3A793966D3AC}"/>
    <cellStyle name="Normal 10 4 6 2 2" xfId="2748" xr:uid="{DC6DD5C5-0ABA-472D-9F9F-214BFE2969AF}"/>
    <cellStyle name="Normal 10 4 6 2 2 2" xfId="5340" xr:uid="{BA451B57-6C1D-4FB2-A4BE-B69BD796F7F1}"/>
    <cellStyle name="Normal 10 4 6 2 2 2 2" xfId="10524" xr:uid="{D6EEA16E-C204-4E43-91D5-FC053C76B422}"/>
    <cellStyle name="Normal 10 4 6 2 2 2 2 2" xfId="22331" xr:uid="{71B65C04-DC8E-4278-9250-C1A9E48EA093}"/>
    <cellStyle name="Normal 10 4 6 2 2 2 2 2 2" xfId="44650" xr:uid="{52E1A561-AD8D-4AB6-9367-A7C5F24DE4A7}"/>
    <cellStyle name="Normal 10 4 6 2 2 2 2 3" xfId="32842" xr:uid="{B096421B-B068-4433-895E-5875BF26F334}"/>
    <cellStyle name="Normal 10 4 6 2 2 2 3" xfId="17147" xr:uid="{25E6796E-E37B-48DB-A936-F9898D01C698}"/>
    <cellStyle name="Normal 10 4 6 2 2 2 3 2" xfId="39466" xr:uid="{9AE8DA03-9EDA-4FBD-A275-4AC18C822842}"/>
    <cellStyle name="Normal 10 4 6 2 2 2 4" xfId="27658" xr:uid="{E92D6C84-C629-4E21-8DDB-AAAD0C947CEB}"/>
    <cellStyle name="Normal 10 4 6 2 2 3" xfId="7932" xr:uid="{D67689B9-7226-422B-A1A2-4A0C6F36C193}"/>
    <cellStyle name="Normal 10 4 6 2 2 3 2" xfId="19739" xr:uid="{82DBC24C-A4E1-4250-9F1A-45818EECEA18}"/>
    <cellStyle name="Normal 10 4 6 2 2 3 2 2" xfId="42058" xr:uid="{BB1D7ECB-BE41-424E-B4ED-5435B7D8C026}"/>
    <cellStyle name="Normal 10 4 6 2 2 3 3" xfId="30250" xr:uid="{FCF75464-A153-40D0-9717-3A270CCCB5A3}"/>
    <cellStyle name="Normal 10 4 6 2 2 4" xfId="14555" xr:uid="{951403FC-0EFC-4392-9099-ED5296E45635}"/>
    <cellStyle name="Normal 10 4 6 2 2 4 2" xfId="36874" xr:uid="{3D82A2B9-DA81-4AF8-8AE2-4DE114BB5DE8}"/>
    <cellStyle name="Normal 10 4 6 2 2 5" xfId="25066" xr:uid="{3B1186AE-2201-4098-8FBB-793A97E7D399}"/>
    <cellStyle name="Normal 10 4 6 2 3" xfId="4044" xr:uid="{873ED102-BE29-4F67-9517-7C22EA6FB553}"/>
    <cellStyle name="Normal 10 4 6 2 3 2" xfId="9228" xr:uid="{5FDFAD29-452F-4AEE-B195-478FF8BD135A}"/>
    <cellStyle name="Normal 10 4 6 2 3 2 2" xfId="21035" xr:uid="{A24E47DB-90DF-4D1E-BCDD-D2A1A727686B}"/>
    <cellStyle name="Normal 10 4 6 2 3 2 2 2" xfId="43354" xr:uid="{A411FD4F-83B8-42DA-BF14-EC9DF6482CF1}"/>
    <cellStyle name="Normal 10 4 6 2 3 2 3" xfId="31546" xr:uid="{BF5EEE38-B41B-48E5-893A-684067FE5410}"/>
    <cellStyle name="Normal 10 4 6 2 3 3" xfId="15851" xr:uid="{5637B8DE-DE4A-48DC-BB2D-F5C85F8D5A26}"/>
    <cellStyle name="Normal 10 4 6 2 3 3 2" xfId="38170" xr:uid="{E055F500-ADD9-48C5-8949-ED1331B909DE}"/>
    <cellStyle name="Normal 10 4 6 2 3 4" xfId="26362" xr:uid="{B55D479B-E318-409A-9DE7-B9C7CDF7737B}"/>
    <cellStyle name="Normal 10 4 6 2 4" xfId="6636" xr:uid="{909612C0-9024-47B0-A623-9F735C6FDFC2}"/>
    <cellStyle name="Normal 10 4 6 2 4 2" xfId="18443" xr:uid="{7722B388-E528-4D16-B2CC-681E8E5323B4}"/>
    <cellStyle name="Normal 10 4 6 2 4 2 2" xfId="40762" xr:uid="{1460F5DE-76AF-45B1-853B-13939563A333}"/>
    <cellStyle name="Normal 10 4 6 2 4 3" xfId="28954" xr:uid="{1F2D431E-D9B2-455D-BA5C-5426B89577EF}"/>
    <cellStyle name="Normal 10 4 6 2 5" xfId="11963" xr:uid="{C2335FDD-B40B-4D62-9E41-7B43B40950AA}"/>
    <cellStyle name="Normal 10 4 6 2 5 2" xfId="34282" xr:uid="{756504E7-17F9-4F6C-AE90-BFC3B090BA86}"/>
    <cellStyle name="Normal 10 4 6 2 6" xfId="13259" xr:uid="{0737EB5B-83AD-449D-B423-F6AE6AA3880A}"/>
    <cellStyle name="Normal 10 4 6 2 6 2" xfId="35578" xr:uid="{5CD0B34C-2B96-41A8-8650-29D9105FD08A}"/>
    <cellStyle name="Normal 10 4 6 2 7" xfId="23770" xr:uid="{B385247E-F4C0-477F-BFC7-7A76441E3664}"/>
    <cellStyle name="Normal 10 4 6 3" xfId="2100" xr:uid="{803D3FD5-24C3-4E20-9B70-0895FA79406D}"/>
    <cellStyle name="Normal 10 4 6 3 2" xfId="4692" xr:uid="{0764A014-7BE1-420F-A995-BB757998E538}"/>
    <cellStyle name="Normal 10 4 6 3 2 2" xfId="9876" xr:uid="{BD22BF6A-3A42-4E63-BAB7-90FEE4567028}"/>
    <cellStyle name="Normal 10 4 6 3 2 2 2" xfId="21683" xr:uid="{9950FE95-BE67-498F-B4D0-8D4C5F57AADB}"/>
    <cellStyle name="Normal 10 4 6 3 2 2 2 2" xfId="44002" xr:uid="{F3E37576-6735-4046-8B43-005A32EA3CA0}"/>
    <cellStyle name="Normal 10 4 6 3 2 2 3" xfId="32194" xr:uid="{1F7F4099-0F8F-4113-B2C8-17D3596C9B6F}"/>
    <cellStyle name="Normal 10 4 6 3 2 3" xfId="16499" xr:uid="{CBD189F5-59CB-4AF7-8684-144748FEC84F}"/>
    <cellStyle name="Normal 10 4 6 3 2 3 2" xfId="38818" xr:uid="{3B84A17E-1226-477A-9E31-D5FF2793DC28}"/>
    <cellStyle name="Normal 10 4 6 3 2 4" xfId="27010" xr:uid="{9F94BE55-5A38-4DFE-AF8B-75BFDF942A40}"/>
    <cellStyle name="Normal 10 4 6 3 3" xfId="7284" xr:uid="{BD437747-9137-47C1-B048-CB6CB318C702}"/>
    <cellStyle name="Normal 10 4 6 3 3 2" xfId="19091" xr:uid="{8347A034-8A56-4395-B4B1-2FABAA8C77D5}"/>
    <cellStyle name="Normal 10 4 6 3 3 2 2" xfId="41410" xr:uid="{4179E69B-ACEE-4A34-99F4-E1C737630C07}"/>
    <cellStyle name="Normal 10 4 6 3 3 3" xfId="29602" xr:uid="{95E626C2-EA5B-4B10-8A73-314B13ADCFAD}"/>
    <cellStyle name="Normal 10 4 6 3 4" xfId="13907" xr:uid="{B30AA239-7269-45AE-8B20-902923921933}"/>
    <cellStyle name="Normal 10 4 6 3 4 2" xfId="36226" xr:uid="{7E6829AA-22F8-499E-9542-37C0EA662D2B}"/>
    <cellStyle name="Normal 10 4 6 3 5" xfId="24418" xr:uid="{9423CD2A-EDB1-4BAA-9C2D-5334FCFBB42F}"/>
    <cellStyle name="Normal 10 4 6 4" xfId="3396" xr:uid="{96D51122-D8B8-474F-B5C8-870286FA4AD1}"/>
    <cellStyle name="Normal 10 4 6 4 2" xfId="8580" xr:uid="{FBEC3183-5781-498D-AD00-0A94CA566073}"/>
    <cellStyle name="Normal 10 4 6 4 2 2" xfId="20387" xr:uid="{1B2FEC6C-8B83-494E-B6F7-D5F346F2BA35}"/>
    <cellStyle name="Normal 10 4 6 4 2 2 2" xfId="42706" xr:uid="{ED656131-1113-4169-9DB0-29F8941B075D}"/>
    <cellStyle name="Normal 10 4 6 4 2 3" xfId="30898" xr:uid="{3F926114-DFDA-4615-A600-507E549AE658}"/>
    <cellStyle name="Normal 10 4 6 4 3" xfId="15203" xr:uid="{9CA37142-58D1-4D84-A529-B8623E0F152E}"/>
    <cellStyle name="Normal 10 4 6 4 3 2" xfId="37522" xr:uid="{CDED3073-8ECB-4C5A-A9B0-B7BC3A1957DD}"/>
    <cellStyle name="Normal 10 4 6 4 4" xfId="25714" xr:uid="{602072FD-9ED6-4380-AAC9-93DBCA9DADB7}"/>
    <cellStyle name="Normal 10 4 6 5" xfId="5988" xr:uid="{B9EB3D90-1B9C-4A24-B489-A1696D41CCEE}"/>
    <cellStyle name="Normal 10 4 6 5 2" xfId="17795" xr:uid="{DD80C64C-863D-448F-95A6-D3B89180A6AE}"/>
    <cellStyle name="Normal 10 4 6 5 2 2" xfId="40114" xr:uid="{1FCBC3C8-FC5F-4FF0-AFD8-19097808A34B}"/>
    <cellStyle name="Normal 10 4 6 5 3" xfId="28306" xr:uid="{E67582BC-C7B6-4608-AF13-07C98F2E4B94}"/>
    <cellStyle name="Normal 10 4 6 6" xfId="11315" xr:uid="{31EF2239-ECAD-47B3-81F6-29F3A96DB8BE}"/>
    <cellStyle name="Normal 10 4 6 6 2" xfId="33634" xr:uid="{ACFFEF36-9DF9-4D9C-B5D3-791195D61C30}"/>
    <cellStyle name="Normal 10 4 6 7" xfId="12611" xr:uid="{199CDC83-A262-49E4-8F30-3532EDEBCBD7}"/>
    <cellStyle name="Normal 10 4 6 7 2" xfId="34930" xr:uid="{67E235E0-B7C5-466C-B15E-72EBAA48EF30}"/>
    <cellStyle name="Normal 10 4 6 8" xfId="23122" xr:uid="{F4F9E391-7596-4B12-B940-B4D80B417F09}"/>
    <cellStyle name="Normal 10 4 7" xfId="1128" xr:uid="{B990BA04-C57F-451A-99DD-741D8C61E695}"/>
    <cellStyle name="Normal 10 4 7 2" xfId="2424" xr:uid="{2D5FCEE9-010E-4D6B-9BA7-DC153FFF05EE}"/>
    <cellStyle name="Normal 10 4 7 2 2" xfId="5016" xr:uid="{437AA111-7708-4C31-A202-B668F6408B5C}"/>
    <cellStyle name="Normal 10 4 7 2 2 2" xfId="10200" xr:uid="{48B494A6-1DFD-40E2-8F41-9003B16159E3}"/>
    <cellStyle name="Normal 10 4 7 2 2 2 2" xfId="22007" xr:uid="{02577073-64A1-452B-8D0C-BE9F4F7F4161}"/>
    <cellStyle name="Normal 10 4 7 2 2 2 2 2" xfId="44326" xr:uid="{D129E29F-9954-4BFA-8FB3-EBF1C152572C}"/>
    <cellStyle name="Normal 10 4 7 2 2 2 3" xfId="32518" xr:uid="{207D2B1C-67D7-4DF6-AF50-7BFE36C952E0}"/>
    <cellStyle name="Normal 10 4 7 2 2 3" xfId="16823" xr:uid="{74EF4AD2-06F5-4133-BC97-45A562999ABC}"/>
    <cellStyle name="Normal 10 4 7 2 2 3 2" xfId="39142" xr:uid="{14563FD1-BF70-4EEF-9DB7-784A09527A08}"/>
    <cellStyle name="Normal 10 4 7 2 2 4" xfId="27334" xr:uid="{B7C13833-AE25-4937-98C2-AE45A88F7324}"/>
    <cellStyle name="Normal 10 4 7 2 3" xfId="7608" xr:uid="{056C6919-53F8-4B86-971D-A4239BD05B5E}"/>
    <cellStyle name="Normal 10 4 7 2 3 2" xfId="19415" xr:uid="{A787913B-D076-4BF4-A89F-B5A353ED2078}"/>
    <cellStyle name="Normal 10 4 7 2 3 2 2" xfId="41734" xr:uid="{D3A02D70-0823-4175-BFDB-52A42C1B316D}"/>
    <cellStyle name="Normal 10 4 7 2 3 3" xfId="29926" xr:uid="{C15E32E8-B9E5-4D1C-B791-E0F9568F4096}"/>
    <cellStyle name="Normal 10 4 7 2 4" xfId="14231" xr:uid="{9DA6D656-8F4D-4354-909D-F63A23582627}"/>
    <cellStyle name="Normal 10 4 7 2 4 2" xfId="36550" xr:uid="{E14573EF-8585-4342-829C-466E099B84F7}"/>
    <cellStyle name="Normal 10 4 7 2 5" xfId="24742" xr:uid="{0A7D0028-028B-4074-9F77-B83DE3DFD767}"/>
    <cellStyle name="Normal 10 4 7 3" xfId="3720" xr:uid="{08A09FA7-E1FD-4705-BCE3-2DA3507A8BC5}"/>
    <cellStyle name="Normal 10 4 7 3 2" xfId="8904" xr:uid="{59F52E7B-1DE9-424A-AA2F-DB5BC1C1D8B1}"/>
    <cellStyle name="Normal 10 4 7 3 2 2" xfId="20711" xr:uid="{2FEF1109-5F8D-4EA6-9C04-3003E32FC3FA}"/>
    <cellStyle name="Normal 10 4 7 3 2 2 2" xfId="43030" xr:uid="{69C1B8F2-E949-4246-AE49-B31079B46697}"/>
    <cellStyle name="Normal 10 4 7 3 2 3" xfId="31222" xr:uid="{05164FE5-E225-407B-B1DE-2295DABCC8AF}"/>
    <cellStyle name="Normal 10 4 7 3 3" xfId="15527" xr:uid="{EBE5ABE7-2A5B-424A-9081-63F8E5953C62}"/>
    <cellStyle name="Normal 10 4 7 3 3 2" xfId="37846" xr:uid="{82784562-660C-4F30-A54A-51A33B3D9615}"/>
    <cellStyle name="Normal 10 4 7 3 4" xfId="26038" xr:uid="{74799FD5-EEE6-4A58-B840-8698C8028BB4}"/>
    <cellStyle name="Normal 10 4 7 4" xfId="6312" xr:uid="{C87F686D-3BA2-446D-B940-29337F02A15E}"/>
    <cellStyle name="Normal 10 4 7 4 2" xfId="18119" xr:uid="{34499627-957C-4312-8EDD-F1C747951A8B}"/>
    <cellStyle name="Normal 10 4 7 4 2 2" xfId="40438" xr:uid="{E76BC321-68F3-4AD0-8A03-1654F57B8B53}"/>
    <cellStyle name="Normal 10 4 7 4 3" xfId="28630" xr:uid="{532DD17B-E71D-4312-8757-8A896805E080}"/>
    <cellStyle name="Normal 10 4 7 5" xfId="11639" xr:uid="{9E57B4CA-6963-4917-8C1D-22E1DF74DE4A}"/>
    <cellStyle name="Normal 10 4 7 5 2" xfId="33958" xr:uid="{D8D99AEF-3024-4D6C-A193-F59794095C90}"/>
    <cellStyle name="Normal 10 4 7 6" xfId="12935" xr:uid="{EF6FBE40-4DFB-4782-A176-C4651B6BF37C}"/>
    <cellStyle name="Normal 10 4 7 6 2" xfId="35254" xr:uid="{E59FF47C-DF21-49CC-A8D6-A773AD676FB3}"/>
    <cellStyle name="Normal 10 4 7 7" xfId="23446" xr:uid="{54A7EE2A-2D31-427D-B5E4-6955A085C41E}"/>
    <cellStyle name="Normal 10 4 8" xfId="1776" xr:uid="{B1ECA21D-B9DA-407B-A26F-E1321C034B24}"/>
    <cellStyle name="Normal 10 4 8 2" xfId="4368" xr:uid="{65035B3B-DB9D-42F5-A01C-D6A76837176F}"/>
    <cellStyle name="Normal 10 4 8 2 2" xfId="9552" xr:uid="{DF0268CF-D9D7-4426-9949-75ADC695443D}"/>
    <cellStyle name="Normal 10 4 8 2 2 2" xfId="21359" xr:uid="{E2C623C5-F0B5-49E7-85EB-8C30237EF924}"/>
    <cellStyle name="Normal 10 4 8 2 2 2 2" xfId="43678" xr:uid="{6E0107BE-152D-4C94-9CC1-1AA8A62A28FC}"/>
    <cellStyle name="Normal 10 4 8 2 2 3" xfId="31870" xr:uid="{EAEB2C6F-90D0-4309-8FB3-A6520C4B0552}"/>
    <cellStyle name="Normal 10 4 8 2 3" xfId="16175" xr:uid="{5CADDA05-52C0-42A6-846B-F24003A5BF27}"/>
    <cellStyle name="Normal 10 4 8 2 3 2" xfId="38494" xr:uid="{DEE0AEB8-6223-4031-9FAD-B0203D8612C9}"/>
    <cellStyle name="Normal 10 4 8 2 4" xfId="26686" xr:uid="{65B2E257-1784-4EF4-842E-5667263F85BD}"/>
    <cellStyle name="Normal 10 4 8 3" xfId="6960" xr:uid="{69EAA422-B3CE-4B7C-9C28-B75FCCF729EC}"/>
    <cellStyle name="Normal 10 4 8 3 2" xfId="18767" xr:uid="{41227093-433B-44D8-A482-91667DF6981F}"/>
    <cellStyle name="Normal 10 4 8 3 2 2" xfId="41086" xr:uid="{14FF0709-32E7-4121-8302-102088DEFD0F}"/>
    <cellStyle name="Normal 10 4 8 3 3" xfId="29278" xr:uid="{F3674C92-FE3E-4F88-A002-F1814CB89889}"/>
    <cellStyle name="Normal 10 4 8 4" xfId="13583" xr:uid="{07B3C87D-CF33-44DF-B481-45C4F7B4B3E2}"/>
    <cellStyle name="Normal 10 4 8 4 2" xfId="35902" xr:uid="{5E757158-4F63-41B7-802E-A5E15B331015}"/>
    <cellStyle name="Normal 10 4 8 5" xfId="24094" xr:uid="{585A3311-0A70-4050-89B8-640930F9AC7D}"/>
    <cellStyle name="Normal 10 4 9" xfId="3072" xr:uid="{129515D6-965B-42F3-8D0A-86F5D6BA9DAD}"/>
    <cellStyle name="Normal 10 4 9 2" xfId="8256" xr:uid="{BF5E0232-5B94-4AC6-BE3A-4AFA39783B3C}"/>
    <cellStyle name="Normal 10 4 9 2 2" xfId="20063" xr:uid="{27BE4D9D-8CB0-49C7-8AFE-43C0FF6978DB}"/>
    <cellStyle name="Normal 10 4 9 2 2 2" xfId="42382" xr:uid="{9AD89C76-CFE0-4AE7-8566-F8D8BD203BA7}"/>
    <cellStyle name="Normal 10 4 9 2 3" xfId="30574" xr:uid="{08DBC8E6-48FA-4091-B2BD-B865F5BC3EF8}"/>
    <cellStyle name="Normal 10 4 9 3" xfId="14879" xr:uid="{32A7DF65-D9FA-4116-95D4-9E4507C950B1}"/>
    <cellStyle name="Normal 10 4 9 3 2" xfId="37198" xr:uid="{22179135-ECBF-4A8D-BBE4-55981F08D52E}"/>
    <cellStyle name="Normal 10 4 9 4" xfId="25390" xr:uid="{535C469A-E21C-4903-A6B2-B9DD2BDF966F}"/>
    <cellStyle name="Normal 10 5" xfId="368" xr:uid="{44E4234C-3F56-47C1-B4AF-633D213514F6}"/>
    <cellStyle name="Normal 10 5 10" xfId="12296" xr:uid="{C12A0B0D-F268-49ED-961C-C9D8BFB0EC55}"/>
    <cellStyle name="Normal 10 5 10 2" xfId="34615" xr:uid="{4CE9C10B-EC7A-49F0-9C97-55EA731DB094}"/>
    <cellStyle name="Normal 10 5 11" xfId="22681" xr:uid="{B7A2330E-5DDF-4F06-864B-5AE35FA574B9}"/>
    <cellStyle name="Normal 10 5 2" xfId="481" xr:uid="{4EA6F546-9813-405B-96DB-8E681A1D9775}"/>
    <cellStyle name="Normal 10 5 2 10" xfId="22798" xr:uid="{B992F3CB-5257-4DB1-A86A-618458F16957}"/>
    <cellStyle name="Normal 10 5 2 2" xfId="714" xr:uid="{4E2E85F0-9015-4EBA-844A-E1E0263D153D}"/>
    <cellStyle name="Normal 10 5 2 2 2" xfId="1056" xr:uid="{AE49C73D-C9C9-41D2-B3D4-E25B95A65F2D}"/>
    <cellStyle name="Normal 10 5 2 2 2 2" xfId="1704" xr:uid="{E99A1FA9-5CD9-47EE-B600-5BAE83FD3A86}"/>
    <cellStyle name="Normal 10 5 2 2 2 2 2" xfId="3000" xr:uid="{531B0022-D5E1-41CE-926F-5E87F59420A6}"/>
    <cellStyle name="Normal 10 5 2 2 2 2 2 2" xfId="5592" xr:uid="{0B07BACC-FAA2-4753-B196-78EE5D621CD4}"/>
    <cellStyle name="Normal 10 5 2 2 2 2 2 2 2" xfId="10776" xr:uid="{975807FC-8DA1-4174-9BF6-7D903055940F}"/>
    <cellStyle name="Normal 10 5 2 2 2 2 2 2 2 2" xfId="22583" xr:uid="{893051C6-459A-4D48-AC02-4FE9315C4306}"/>
    <cellStyle name="Normal 10 5 2 2 2 2 2 2 2 2 2" xfId="44902" xr:uid="{50A0E0F8-98E6-4EAF-97C2-60C6B8993BF3}"/>
    <cellStyle name="Normal 10 5 2 2 2 2 2 2 2 3" xfId="33094" xr:uid="{007F8FCB-5D8A-4EB0-9E17-92B77F90C5BA}"/>
    <cellStyle name="Normal 10 5 2 2 2 2 2 2 3" xfId="17399" xr:uid="{7508163C-D166-4CBF-B931-1420226F4FEF}"/>
    <cellStyle name="Normal 10 5 2 2 2 2 2 2 3 2" xfId="39718" xr:uid="{7D70D35E-9156-4447-B823-945F35F07B0B}"/>
    <cellStyle name="Normal 10 5 2 2 2 2 2 2 4" xfId="27910" xr:uid="{DB930BFF-201E-419C-A2EA-6E485D655DFD}"/>
    <cellStyle name="Normal 10 5 2 2 2 2 2 3" xfId="8184" xr:uid="{F5CF1EF5-C499-4B10-8BE3-366D10B5848F}"/>
    <cellStyle name="Normal 10 5 2 2 2 2 2 3 2" xfId="19991" xr:uid="{46F71A07-6B17-459F-96D3-268446150DC9}"/>
    <cellStyle name="Normal 10 5 2 2 2 2 2 3 2 2" xfId="42310" xr:uid="{61548272-DC23-430F-900F-80295656B535}"/>
    <cellStyle name="Normal 10 5 2 2 2 2 2 3 3" xfId="30502" xr:uid="{6DE398C2-BC4C-4EDD-AE31-3A5170CD386C}"/>
    <cellStyle name="Normal 10 5 2 2 2 2 2 4" xfId="14807" xr:uid="{A5372CED-3B52-4051-8923-00E47082FC55}"/>
    <cellStyle name="Normal 10 5 2 2 2 2 2 4 2" xfId="37126" xr:uid="{43626217-B7F8-42E5-8C00-0ED412CAEAE0}"/>
    <cellStyle name="Normal 10 5 2 2 2 2 2 5" xfId="25318" xr:uid="{5DF8E626-53CF-4328-A0FA-5B3DE64D7A5B}"/>
    <cellStyle name="Normal 10 5 2 2 2 2 3" xfId="4296" xr:uid="{5E6BF4C5-0247-466F-BEBF-BD3FCD220176}"/>
    <cellStyle name="Normal 10 5 2 2 2 2 3 2" xfId="9480" xr:uid="{0CB205E5-D142-42E7-BA05-B0918E1F0750}"/>
    <cellStyle name="Normal 10 5 2 2 2 2 3 2 2" xfId="21287" xr:uid="{EBD6DBEF-BAAE-4AF9-9CC9-E8EFB3B76144}"/>
    <cellStyle name="Normal 10 5 2 2 2 2 3 2 2 2" xfId="43606" xr:uid="{F669F7B8-C59F-41E8-AF48-07B506E647E5}"/>
    <cellStyle name="Normal 10 5 2 2 2 2 3 2 3" xfId="31798" xr:uid="{9B44E1F4-47FE-4602-8F00-F73A0903C503}"/>
    <cellStyle name="Normal 10 5 2 2 2 2 3 3" xfId="16103" xr:uid="{739DC2A2-B559-4C83-8EDC-6A8AAF4C6CBC}"/>
    <cellStyle name="Normal 10 5 2 2 2 2 3 3 2" xfId="38422" xr:uid="{B5E8A919-E4C8-4975-BCA2-38F67D605D94}"/>
    <cellStyle name="Normal 10 5 2 2 2 2 3 4" xfId="26614" xr:uid="{2B1CA63A-D984-4E95-B5A8-676186257B8F}"/>
    <cellStyle name="Normal 10 5 2 2 2 2 4" xfId="6888" xr:uid="{F433F345-9A4D-410E-9AD7-E4CDCDC8C3CF}"/>
    <cellStyle name="Normal 10 5 2 2 2 2 4 2" xfId="18695" xr:uid="{37439C53-A76E-45DE-97B0-0962992D415B}"/>
    <cellStyle name="Normal 10 5 2 2 2 2 4 2 2" xfId="41014" xr:uid="{BE2D2C66-D805-4970-BE24-A5FCFC221B15}"/>
    <cellStyle name="Normal 10 5 2 2 2 2 4 3" xfId="29206" xr:uid="{AB4B8D99-35CF-4E7B-BECF-53F55A8023D0}"/>
    <cellStyle name="Normal 10 5 2 2 2 2 5" xfId="12215" xr:uid="{7BE11DA1-4355-40FB-B746-BF9BA7992380}"/>
    <cellStyle name="Normal 10 5 2 2 2 2 5 2" xfId="34534" xr:uid="{130C2CD2-45BE-491D-AED6-D6E235634912}"/>
    <cellStyle name="Normal 10 5 2 2 2 2 6" xfId="13511" xr:uid="{43077DEC-EDDB-4AD2-9D9D-BD4A60498E97}"/>
    <cellStyle name="Normal 10 5 2 2 2 2 6 2" xfId="35830" xr:uid="{F17B6421-F450-4A37-8FE9-D3DFF753B66E}"/>
    <cellStyle name="Normal 10 5 2 2 2 2 7" xfId="24022" xr:uid="{075BDF91-8AFC-4EB3-B4C4-18A0FAC5B55D}"/>
    <cellStyle name="Normal 10 5 2 2 2 3" xfId="2352" xr:uid="{81394CE2-A3F3-4A09-9992-2481F0E1CA56}"/>
    <cellStyle name="Normal 10 5 2 2 2 3 2" xfId="4944" xr:uid="{A5BBF569-45CD-473F-B623-5BA2CE053F8A}"/>
    <cellStyle name="Normal 10 5 2 2 2 3 2 2" xfId="10128" xr:uid="{7B1F8667-107A-4899-BFD3-EED13C2ED41D}"/>
    <cellStyle name="Normal 10 5 2 2 2 3 2 2 2" xfId="21935" xr:uid="{9F01ADAF-BEAA-4944-B194-D5F5FC06922D}"/>
    <cellStyle name="Normal 10 5 2 2 2 3 2 2 2 2" xfId="44254" xr:uid="{D7F8DF87-92D2-4D0F-BB81-D33EE62B2E2B}"/>
    <cellStyle name="Normal 10 5 2 2 2 3 2 2 3" xfId="32446" xr:uid="{46A0EA7F-2148-41FD-AA1C-B2EDC4FC35DD}"/>
    <cellStyle name="Normal 10 5 2 2 2 3 2 3" xfId="16751" xr:uid="{25AECDE7-07DD-44D7-82BB-FFE5BDFB9F01}"/>
    <cellStyle name="Normal 10 5 2 2 2 3 2 3 2" xfId="39070" xr:uid="{43EF81E5-68D4-430F-8510-7032B26E5081}"/>
    <cellStyle name="Normal 10 5 2 2 2 3 2 4" xfId="27262" xr:uid="{C40D9CB9-506D-482B-8FA3-75D833261D8F}"/>
    <cellStyle name="Normal 10 5 2 2 2 3 3" xfId="7536" xr:uid="{68C7C581-A522-49E6-BE24-1ECB1FF7A29C}"/>
    <cellStyle name="Normal 10 5 2 2 2 3 3 2" xfId="19343" xr:uid="{13A5AA2E-8468-4514-94CF-65913BE1BAD1}"/>
    <cellStyle name="Normal 10 5 2 2 2 3 3 2 2" xfId="41662" xr:uid="{CE384E4E-768F-404D-8E7C-9DCE71196F0F}"/>
    <cellStyle name="Normal 10 5 2 2 2 3 3 3" xfId="29854" xr:uid="{605D4376-9807-4299-8F4B-6A2C52D9A9B0}"/>
    <cellStyle name="Normal 10 5 2 2 2 3 4" xfId="14159" xr:uid="{DC1F9AF9-A2B8-41D1-95FD-DB8BAA030230}"/>
    <cellStyle name="Normal 10 5 2 2 2 3 4 2" xfId="36478" xr:uid="{2AEE930C-0869-44A5-8FC6-A13A966414B0}"/>
    <cellStyle name="Normal 10 5 2 2 2 3 5" xfId="24670" xr:uid="{13F1BE43-E7B3-40AC-86F7-B8793A2F561B}"/>
    <cellStyle name="Normal 10 5 2 2 2 4" xfId="3648" xr:uid="{A92CC2A2-9C34-4E85-953A-BCFCB29498FD}"/>
    <cellStyle name="Normal 10 5 2 2 2 4 2" xfId="8832" xr:uid="{DFAAB8AE-21C7-4CFD-92D5-E2B20A3562B5}"/>
    <cellStyle name="Normal 10 5 2 2 2 4 2 2" xfId="20639" xr:uid="{E9E35F57-6A4A-4B62-8E72-81C8334F6A75}"/>
    <cellStyle name="Normal 10 5 2 2 2 4 2 2 2" xfId="42958" xr:uid="{B2F3DB9E-AB58-462C-A857-4FADE71FE835}"/>
    <cellStyle name="Normal 10 5 2 2 2 4 2 3" xfId="31150" xr:uid="{EDC80E44-5F2C-4F44-8BC0-EF6643B2DE42}"/>
    <cellStyle name="Normal 10 5 2 2 2 4 3" xfId="15455" xr:uid="{ED9260B9-8D80-4F47-8B67-70D14E17731A}"/>
    <cellStyle name="Normal 10 5 2 2 2 4 3 2" xfId="37774" xr:uid="{39CF8028-72BB-4F02-BD73-D0208069C02E}"/>
    <cellStyle name="Normal 10 5 2 2 2 4 4" xfId="25966" xr:uid="{126FA366-2D18-49E7-96C5-47D996C69CE8}"/>
    <cellStyle name="Normal 10 5 2 2 2 5" xfId="6240" xr:uid="{55BAAF01-D2E4-4BDF-B2AF-5AFEA7C0FF0C}"/>
    <cellStyle name="Normal 10 5 2 2 2 5 2" xfId="18047" xr:uid="{B40D563F-4E01-4D12-AE81-5506CDE6B233}"/>
    <cellStyle name="Normal 10 5 2 2 2 5 2 2" xfId="40366" xr:uid="{D0861143-31BC-485B-9B22-EEBA4BEECE16}"/>
    <cellStyle name="Normal 10 5 2 2 2 5 3" xfId="28558" xr:uid="{BCBE39DE-808C-49FB-AA7A-5E0FC581F484}"/>
    <cellStyle name="Normal 10 5 2 2 2 6" xfId="11567" xr:uid="{F84AF96F-71A3-4C6D-91A0-1EA69C8C2347}"/>
    <cellStyle name="Normal 10 5 2 2 2 6 2" xfId="33886" xr:uid="{99486308-7587-4578-A873-728FE2C3621C}"/>
    <cellStyle name="Normal 10 5 2 2 2 7" xfId="12863" xr:uid="{5ABF7066-CCD4-4E05-8FE9-7684FE4F6B12}"/>
    <cellStyle name="Normal 10 5 2 2 2 7 2" xfId="35182" xr:uid="{06994E74-C43E-4443-8F45-DF585BAD6046}"/>
    <cellStyle name="Normal 10 5 2 2 2 8" xfId="23374" xr:uid="{5AC0BF99-17D6-4E74-B34E-2C6E7367AAD3}"/>
    <cellStyle name="Normal 10 5 2 2 3" xfId="1380" xr:uid="{3748F79F-6A7E-4190-921C-C0076A76F664}"/>
    <cellStyle name="Normal 10 5 2 2 3 2" xfId="2676" xr:uid="{1345673D-FD45-456C-95EB-609ADA20820E}"/>
    <cellStyle name="Normal 10 5 2 2 3 2 2" xfId="5268" xr:uid="{82C35693-2183-4002-9F29-2E04F02E9A1D}"/>
    <cellStyle name="Normal 10 5 2 2 3 2 2 2" xfId="10452" xr:uid="{EFAC29B8-6C76-4407-B227-6211D7B45869}"/>
    <cellStyle name="Normal 10 5 2 2 3 2 2 2 2" xfId="22259" xr:uid="{DCEC8FC7-9DED-4F6D-B066-3873313FDF8D}"/>
    <cellStyle name="Normal 10 5 2 2 3 2 2 2 2 2" xfId="44578" xr:uid="{79CC5453-8A53-4FA9-BE39-3B99D97DC960}"/>
    <cellStyle name="Normal 10 5 2 2 3 2 2 2 3" xfId="32770" xr:uid="{9299E76A-ABFF-4E31-980C-710F92F2331D}"/>
    <cellStyle name="Normal 10 5 2 2 3 2 2 3" xfId="17075" xr:uid="{8DD7F144-93BE-4FCD-8C46-F04906D97377}"/>
    <cellStyle name="Normal 10 5 2 2 3 2 2 3 2" xfId="39394" xr:uid="{946CD70E-9B9A-47E6-A3C7-3A20480F6D96}"/>
    <cellStyle name="Normal 10 5 2 2 3 2 2 4" xfId="27586" xr:uid="{C8904E12-8B87-4D9B-8AAF-1F4EFB5FA881}"/>
    <cellStyle name="Normal 10 5 2 2 3 2 3" xfId="7860" xr:uid="{F25489AE-41F5-490A-99CD-9072FF217F5C}"/>
    <cellStyle name="Normal 10 5 2 2 3 2 3 2" xfId="19667" xr:uid="{7D36D310-FECA-4450-936B-B4C082B414DE}"/>
    <cellStyle name="Normal 10 5 2 2 3 2 3 2 2" xfId="41986" xr:uid="{CCDB1226-8F50-48C6-B78D-1978425DEABB}"/>
    <cellStyle name="Normal 10 5 2 2 3 2 3 3" xfId="30178" xr:uid="{C43CE6BB-789A-4528-A26D-58547AC20A46}"/>
    <cellStyle name="Normal 10 5 2 2 3 2 4" xfId="14483" xr:uid="{F5ADDF50-FA0D-419C-8947-3FECC49D02F7}"/>
    <cellStyle name="Normal 10 5 2 2 3 2 4 2" xfId="36802" xr:uid="{82B83C66-5AC9-430B-A85F-DDA9FA1FE0C7}"/>
    <cellStyle name="Normal 10 5 2 2 3 2 5" xfId="24994" xr:uid="{142530EA-9C78-4424-9F66-427D1435716A}"/>
    <cellStyle name="Normal 10 5 2 2 3 3" xfId="3972" xr:uid="{2F2BD79C-8F18-4D70-AE04-E44CC34FE8DE}"/>
    <cellStyle name="Normal 10 5 2 2 3 3 2" xfId="9156" xr:uid="{4308F0F4-49F3-4CB5-A408-6D957AE7E2FF}"/>
    <cellStyle name="Normal 10 5 2 2 3 3 2 2" xfId="20963" xr:uid="{538722D3-8A91-442C-B32E-104B917705F4}"/>
    <cellStyle name="Normal 10 5 2 2 3 3 2 2 2" xfId="43282" xr:uid="{49F9E671-4842-4349-9C5A-777BEB5492A3}"/>
    <cellStyle name="Normal 10 5 2 2 3 3 2 3" xfId="31474" xr:uid="{EBA33089-D009-44BD-A965-F271ED5373C2}"/>
    <cellStyle name="Normal 10 5 2 2 3 3 3" xfId="15779" xr:uid="{E4BC4E62-E404-4AE3-BABF-EAE6CE9A3E6E}"/>
    <cellStyle name="Normal 10 5 2 2 3 3 3 2" xfId="38098" xr:uid="{133BA29B-21D9-46FA-B118-5E60486D6D03}"/>
    <cellStyle name="Normal 10 5 2 2 3 3 4" xfId="26290" xr:uid="{0B724CD2-5303-44B9-86BE-E55311D27785}"/>
    <cellStyle name="Normal 10 5 2 2 3 4" xfId="6564" xr:uid="{9419FE69-C3BE-43E4-A68D-C506ACD1C7B6}"/>
    <cellStyle name="Normal 10 5 2 2 3 4 2" xfId="18371" xr:uid="{638E53D1-B400-4AF0-8311-9CABC551F66B}"/>
    <cellStyle name="Normal 10 5 2 2 3 4 2 2" xfId="40690" xr:uid="{1DAB256E-992E-47E0-BB0A-E15A45003B34}"/>
    <cellStyle name="Normal 10 5 2 2 3 4 3" xfId="28882" xr:uid="{602B8285-D5A3-45DF-9075-A244EE01A877}"/>
    <cellStyle name="Normal 10 5 2 2 3 5" xfId="11891" xr:uid="{D4BD81E7-6D7A-46ED-B222-C92A3FD9B818}"/>
    <cellStyle name="Normal 10 5 2 2 3 5 2" xfId="34210" xr:uid="{D4D4F894-1431-4C60-952C-2AC368C98B1E}"/>
    <cellStyle name="Normal 10 5 2 2 3 6" xfId="13187" xr:uid="{C69C91C8-A9AE-4190-9FB5-8D83300D12EB}"/>
    <cellStyle name="Normal 10 5 2 2 3 6 2" xfId="35506" xr:uid="{3D77452B-4CA6-4DB5-AF6B-89FDF5F0A0BE}"/>
    <cellStyle name="Normal 10 5 2 2 3 7" xfId="23698" xr:uid="{A6C79180-3ADE-4EB9-A9C5-EF4868874CAC}"/>
    <cellStyle name="Normal 10 5 2 2 4" xfId="2028" xr:uid="{ED7109C4-50DE-4C3D-9F25-6376F150A0F5}"/>
    <cellStyle name="Normal 10 5 2 2 4 2" xfId="4620" xr:uid="{E24E68B5-8FB2-4F69-905E-19FACAC7A320}"/>
    <cellStyle name="Normal 10 5 2 2 4 2 2" xfId="9804" xr:uid="{34D01744-2F7D-4F87-BFF5-4B8CADBC1202}"/>
    <cellStyle name="Normal 10 5 2 2 4 2 2 2" xfId="21611" xr:uid="{6C466E50-6FE7-463B-A297-51180A980623}"/>
    <cellStyle name="Normal 10 5 2 2 4 2 2 2 2" xfId="43930" xr:uid="{1BF146F0-6D3F-4C8C-9CA2-5320315370B2}"/>
    <cellStyle name="Normal 10 5 2 2 4 2 2 3" xfId="32122" xr:uid="{71923D35-7971-44B4-8257-55A71A4B23B1}"/>
    <cellStyle name="Normal 10 5 2 2 4 2 3" xfId="16427" xr:uid="{2F2E299C-EE3D-4073-99FA-900332FCB618}"/>
    <cellStyle name="Normal 10 5 2 2 4 2 3 2" xfId="38746" xr:uid="{0DF81461-BB9F-487D-A3C7-FC5AD3846D81}"/>
    <cellStyle name="Normal 10 5 2 2 4 2 4" xfId="26938" xr:uid="{E805E04D-C283-459E-BE3A-E5B474DAC810}"/>
    <cellStyle name="Normal 10 5 2 2 4 3" xfId="7212" xr:uid="{5014C951-87E2-4796-A605-26A1E34D3F32}"/>
    <cellStyle name="Normal 10 5 2 2 4 3 2" xfId="19019" xr:uid="{D930F67D-8329-4F7C-8920-E7058A07EF15}"/>
    <cellStyle name="Normal 10 5 2 2 4 3 2 2" xfId="41338" xr:uid="{0D8F7838-8019-48FA-9B18-4C05DFD79EA9}"/>
    <cellStyle name="Normal 10 5 2 2 4 3 3" xfId="29530" xr:uid="{0A862650-47F9-4E26-8C38-2EED470A567E}"/>
    <cellStyle name="Normal 10 5 2 2 4 4" xfId="13835" xr:uid="{976EB268-4919-438F-B505-D4746550AFE8}"/>
    <cellStyle name="Normal 10 5 2 2 4 4 2" xfId="36154" xr:uid="{21C65FDA-8358-47EE-92A1-5A08EEE21517}"/>
    <cellStyle name="Normal 10 5 2 2 4 5" xfId="24346" xr:uid="{14CEDCE4-BE35-4076-8AEC-BB4591B058C4}"/>
    <cellStyle name="Normal 10 5 2 2 5" xfId="3324" xr:uid="{A4851658-F002-4CD7-8987-80717958C1E6}"/>
    <cellStyle name="Normal 10 5 2 2 5 2" xfId="8508" xr:uid="{6ABF59FE-E086-4FE5-8D70-4F6D1CB5331A}"/>
    <cellStyle name="Normal 10 5 2 2 5 2 2" xfId="20315" xr:uid="{90693592-71CA-4194-AC92-1D04E253B8EA}"/>
    <cellStyle name="Normal 10 5 2 2 5 2 2 2" xfId="42634" xr:uid="{85AD1805-A0CE-4BD2-BFE1-8D0DE1142E65}"/>
    <cellStyle name="Normal 10 5 2 2 5 2 3" xfId="30826" xr:uid="{A8C9517F-E104-44EF-9228-FC89F9A2D318}"/>
    <cellStyle name="Normal 10 5 2 2 5 3" xfId="15131" xr:uid="{25DADAD3-C135-41DF-9427-F442F905EC64}"/>
    <cellStyle name="Normal 10 5 2 2 5 3 2" xfId="37450" xr:uid="{22A87392-3B52-481E-B775-F8048AE6E52A}"/>
    <cellStyle name="Normal 10 5 2 2 5 4" xfId="25642" xr:uid="{58126F3E-344B-4938-8820-EE9295B834FA}"/>
    <cellStyle name="Normal 10 5 2 2 6" xfId="5916" xr:uid="{4F341ECC-A52F-45B8-A164-D4915BF00CF6}"/>
    <cellStyle name="Normal 10 5 2 2 6 2" xfId="17723" xr:uid="{862C74A4-9526-4A4A-B5C0-A78AE7F23F91}"/>
    <cellStyle name="Normal 10 5 2 2 6 2 2" xfId="40042" xr:uid="{DA516187-DF60-4DC1-A76F-73E321A540D9}"/>
    <cellStyle name="Normal 10 5 2 2 6 3" xfId="28234" xr:uid="{12C460A1-8FA1-42BC-99B1-4DFFF786CA38}"/>
    <cellStyle name="Normal 10 5 2 2 7" xfId="11225" xr:uid="{F58E10BB-E9CF-4D2F-914D-13CEF9B35242}"/>
    <cellStyle name="Normal 10 5 2 2 7 2" xfId="33544" xr:uid="{AF1BC31A-6F48-4855-8826-C9E5E5BE8E26}"/>
    <cellStyle name="Normal 10 5 2 2 8" xfId="12539" xr:uid="{AC91DA4E-B464-433B-B897-D69F9D8851AB}"/>
    <cellStyle name="Normal 10 5 2 2 8 2" xfId="34858" xr:uid="{C43653C0-74C1-4797-9F89-2818806D8114}"/>
    <cellStyle name="Normal 10 5 2 2 9" xfId="23032" xr:uid="{9341D1C4-9171-40F1-BA19-EEBDF3039DC7}"/>
    <cellStyle name="Normal 10 5 2 3" xfId="894" xr:uid="{3933285C-EA79-4A08-9655-7807DF782594}"/>
    <cellStyle name="Normal 10 5 2 3 2" xfId="1542" xr:uid="{2A4C8953-65FD-46DE-AC12-E1886A684AFB}"/>
    <cellStyle name="Normal 10 5 2 3 2 2" xfId="2838" xr:uid="{C4E94652-19A8-421F-B1E0-DF15AC75C746}"/>
    <cellStyle name="Normal 10 5 2 3 2 2 2" xfId="5430" xr:uid="{E35E1370-133E-4D84-818D-A855706725EC}"/>
    <cellStyle name="Normal 10 5 2 3 2 2 2 2" xfId="10614" xr:uid="{8A461657-3BF2-492E-AD66-4333306ED352}"/>
    <cellStyle name="Normal 10 5 2 3 2 2 2 2 2" xfId="22421" xr:uid="{A7148041-6018-477C-BFD4-C1B2DCD2F3D2}"/>
    <cellStyle name="Normal 10 5 2 3 2 2 2 2 2 2" xfId="44740" xr:uid="{6C9AA82D-D478-49CC-9A39-12C60F4D890D}"/>
    <cellStyle name="Normal 10 5 2 3 2 2 2 2 3" xfId="32932" xr:uid="{D1C1490D-5EC0-4DC0-9251-8AEEE805B723}"/>
    <cellStyle name="Normal 10 5 2 3 2 2 2 3" xfId="17237" xr:uid="{DC59A42B-B0BE-447C-B8B3-39802E329880}"/>
    <cellStyle name="Normal 10 5 2 3 2 2 2 3 2" xfId="39556" xr:uid="{17A464F2-CF42-4A07-8D17-9AA20D081D8D}"/>
    <cellStyle name="Normal 10 5 2 3 2 2 2 4" xfId="27748" xr:uid="{3D9A6271-AC2D-4B2F-9303-95B22620F9FB}"/>
    <cellStyle name="Normal 10 5 2 3 2 2 3" xfId="8022" xr:uid="{4C34E48A-28C8-417F-B20D-6B36C30A40D9}"/>
    <cellStyle name="Normal 10 5 2 3 2 2 3 2" xfId="19829" xr:uid="{45928AA9-E638-4F9B-805B-21FCEC23FA7C}"/>
    <cellStyle name="Normal 10 5 2 3 2 2 3 2 2" xfId="42148" xr:uid="{ED54ABD4-1841-45A0-A6B2-926B72C35BB6}"/>
    <cellStyle name="Normal 10 5 2 3 2 2 3 3" xfId="30340" xr:uid="{B9D1C80E-667B-4401-8B19-45C2081170BE}"/>
    <cellStyle name="Normal 10 5 2 3 2 2 4" xfId="14645" xr:uid="{8D4AB278-BA9B-4494-ADD0-A9B0D919C8AD}"/>
    <cellStyle name="Normal 10 5 2 3 2 2 4 2" xfId="36964" xr:uid="{9098A00B-6C2E-43D3-880F-85ADD632593A}"/>
    <cellStyle name="Normal 10 5 2 3 2 2 5" xfId="25156" xr:uid="{D5546D7C-529C-4039-A703-2D6493B3C246}"/>
    <cellStyle name="Normal 10 5 2 3 2 3" xfId="4134" xr:uid="{68DEA66C-7779-48CB-AFF0-9C689F5B53F9}"/>
    <cellStyle name="Normal 10 5 2 3 2 3 2" xfId="9318" xr:uid="{F6B76709-38E0-487B-B9CA-A71938235973}"/>
    <cellStyle name="Normal 10 5 2 3 2 3 2 2" xfId="21125" xr:uid="{779FD055-8A85-4CCB-B26A-B91F1ACC08A6}"/>
    <cellStyle name="Normal 10 5 2 3 2 3 2 2 2" xfId="43444" xr:uid="{F8FA811E-832A-4EAF-B1FD-B37DD261F76C}"/>
    <cellStyle name="Normal 10 5 2 3 2 3 2 3" xfId="31636" xr:uid="{5EFAB2FB-6337-4A7A-BD5C-248DA3CA0604}"/>
    <cellStyle name="Normal 10 5 2 3 2 3 3" xfId="15941" xr:uid="{2AD5322E-9D01-496D-A5FF-6C5FFBC9B0CC}"/>
    <cellStyle name="Normal 10 5 2 3 2 3 3 2" xfId="38260" xr:uid="{67E4D737-827B-4553-957A-0EC93F27B028}"/>
    <cellStyle name="Normal 10 5 2 3 2 3 4" xfId="26452" xr:uid="{DC90EBCD-E6AF-423E-8AE2-5CB34B2CC5F3}"/>
    <cellStyle name="Normal 10 5 2 3 2 4" xfId="6726" xr:uid="{EB93F389-F67A-495F-9639-13536F59FEDF}"/>
    <cellStyle name="Normal 10 5 2 3 2 4 2" xfId="18533" xr:uid="{4D3E9B60-F76D-4D50-90BD-91188EFFEC2E}"/>
    <cellStyle name="Normal 10 5 2 3 2 4 2 2" xfId="40852" xr:uid="{3BDC8894-3147-4344-A7D5-E402E89A3E67}"/>
    <cellStyle name="Normal 10 5 2 3 2 4 3" xfId="29044" xr:uid="{D027B360-711C-42E4-946A-530F1AEE2C12}"/>
    <cellStyle name="Normal 10 5 2 3 2 5" xfId="12053" xr:uid="{84EC4281-B962-436B-A986-7FA72FE48BB0}"/>
    <cellStyle name="Normal 10 5 2 3 2 5 2" xfId="34372" xr:uid="{FF6C2EF8-B213-46DB-94DE-464661E7A6BC}"/>
    <cellStyle name="Normal 10 5 2 3 2 6" xfId="13349" xr:uid="{43728EF1-9FA4-4876-91F7-1DFFEEED50E7}"/>
    <cellStyle name="Normal 10 5 2 3 2 6 2" xfId="35668" xr:uid="{4DB25FFA-83A6-471C-B8B0-E92331A044A1}"/>
    <cellStyle name="Normal 10 5 2 3 2 7" xfId="23860" xr:uid="{3629B616-C6AA-4A59-9E22-6244AC9C8C36}"/>
    <cellStyle name="Normal 10 5 2 3 3" xfId="2190" xr:uid="{350C6765-D0D5-460B-9E78-1EA5A49F6660}"/>
    <cellStyle name="Normal 10 5 2 3 3 2" xfId="4782" xr:uid="{47918E0B-6D8D-4384-A335-14BAA5047678}"/>
    <cellStyle name="Normal 10 5 2 3 3 2 2" xfId="9966" xr:uid="{1BD79289-EA5D-4A15-AE78-38E319BC8FA4}"/>
    <cellStyle name="Normal 10 5 2 3 3 2 2 2" xfId="21773" xr:uid="{B9E4859D-71B9-42D1-9AB6-F9ED3DE1A9FD}"/>
    <cellStyle name="Normal 10 5 2 3 3 2 2 2 2" xfId="44092" xr:uid="{AB8EEE1A-B585-4470-A1F2-EC469027A013}"/>
    <cellStyle name="Normal 10 5 2 3 3 2 2 3" xfId="32284" xr:uid="{B525A4C4-9DEF-4366-B7FB-F681044D0644}"/>
    <cellStyle name="Normal 10 5 2 3 3 2 3" xfId="16589" xr:uid="{00FA01C1-CDC4-413A-BD8F-12C64196675B}"/>
    <cellStyle name="Normal 10 5 2 3 3 2 3 2" xfId="38908" xr:uid="{98917035-0BA5-4003-B09F-93CC4EDCE88A}"/>
    <cellStyle name="Normal 10 5 2 3 3 2 4" xfId="27100" xr:uid="{971E9CA1-0D4E-4D0A-99BF-C22BDEC78B89}"/>
    <cellStyle name="Normal 10 5 2 3 3 3" xfId="7374" xr:uid="{5AD8BA24-4EA9-42BF-8B97-3755A89B4203}"/>
    <cellStyle name="Normal 10 5 2 3 3 3 2" xfId="19181" xr:uid="{69BA4DA3-E619-46C5-B50D-596368BDB038}"/>
    <cellStyle name="Normal 10 5 2 3 3 3 2 2" xfId="41500" xr:uid="{951BCF52-68D6-48DC-B2B4-49BBF0C43EB0}"/>
    <cellStyle name="Normal 10 5 2 3 3 3 3" xfId="29692" xr:uid="{5CA4E5CA-FFB0-48EC-88B0-ADD9119B8194}"/>
    <cellStyle name="Normal 10 5 2 3 3 4" xfId="13997" xr:uid="{A2700C80-C2C0-4ECC-A31A-0F3F8E0EE684}"/>
    <cellStyle name="Normal 10 5 2 3 3 4 2" xfId="36316" xr:uid="{C546248E-B17D-41F5-BA75-EB9566E01801}"/>
    <cellStyle name="Normal 10 5 2 3 3 5" xfId="24508" xr:uid="{C231A9D6-6B23-4FF6-A828-4E2CFFA85137}"/>
    <cellStyle name="Normal 10 5 2 3 4" xfId="3486" xr:uid="{339F7C99-CA11-4A5C-BB57-B052310603C0}"/>
    <cellStyle name="Normal 10 5 2 3 4 2" xfId="8670" xr:uid="{867DBC43-F737-4E03-9DEB-5D7358BAF3E9}"/>
    <cellStyle name="Normal 10 5 2 3 4 2 2" xfId="20477" xr:uid="{50E7D00F-5D5F-42D1-BA6F-5A2A77F4C6E2}"/>
    <cellStyle name="Normal 10 5 2 3 4 2 2 2" xfId="42796" xr:uid="{057C88AF-1AEA-4242-B523-DE764A6BD491}"/>
    <cellStyle name="Normal 10 5 2 3 4 2 3" xfId="30988" xr:uid="{6C800C78-9EA9-47DE-A753-7DE971AE9119}"/>
    <cellStyle name="Normal 10 5 2 3 4 3" xfId="15293" xr:uid="{CB0AE96F-ED6E-4FD1-9BD0-AAD45ACCDBDD}"/>
    <cellStyle name="Normal 10 5 2 3 4 3 2" xfId="37612" xr:uid="{053999C8-24A8-4C13-A282-AF593C260E6D}"/>
    <cellStyle name="Normal 10 5 2 3 4 4" xfId="25804" xr:uid="{3F8F11CC-4B40-4894-B3E8-8F71056ADA8D}"/>
    <cellStyle name="Normal 10 5 2 3 5" xfId="6078" xr:uid="{CE58BA96-1B49-4A08-9954-E86BA95409A7}"/>
    <cellStyle name="Normal 10 5 2 3 5 2" xfId="17885" xr:uid="{25A43C91-1994-424E-A93F-B755A5C837D1}"/>
    <cellStyle name="Normal 10 5 2 3 5 2 2" xfId="40204" xr:uid="{553262B5-AC63-41E3-9026-CE2608B690CA}"/>
    <cellStyle name="Normal 10 5 2 3 5 3" xfId="28396" xr:uid="{91DF250F-51F4-4BD7-8638-D48FC79DF8F4}"/>
    <cellStyle name="Normal 10 5 2 3 6" xfId="11405" xr:uid="{7D0E420D-00C2-4EB0-BAA6-885821ABB511}"/>
    <cellStyle name="Normal 10 5 2 3 6 2" xfId="33724" xr:uid="{CC93C454-2FC6-4A31-A541-8CF6679E0A87}"/>
    <cellStyle name="Normal 10 5 2 3 7" xfId="12701" xr:uid="{A727DC67-91AA-4C13-8AEB-26F8E3401EB1}"/>
    <cellStyle name="Normal 10 5 2 3 7 2" xfId="35020" xr:uid="{C83C931E-B32B-4D4B-A757-012684606BBC}"/>
    <cellStyle name="Normal 10 5 2 3 8" xfId="23212" xr:uid="{71F07FB6-FB96-4316-9147-9AA8DED36D5C}"/>
    <cellStyle name="Normal 10 5 2 4" xfId="1218" xr:uid="{A2814B12-E9EF-40AE-8677-9B6ADC760372}"/>
    <cellStyle name="Normal 10 5 2 4 2" xfId="2514" xr:uid="{81998D63-9721-4D85-B3E6-3085ECFC71A4}"/>
    <cellStyle name="Normal 10 5 2 4 2 2" xfId="5106" xr:uid="{3C18B00E-9BC2-4093-8B18-406F3F899771}"/>
    <cellStyle name="Normal 10 5 2 4 2 2 2" xfId="10290" xr:uid="{9D0FB6DD-DCA1-4397-92B9-645C1C8D3A5C}"/>
    <cellStyle name="Normal 10 5 2 4 2 2 2 2" xfId="22097" xr:uid="{0FA0BFC6-2F7E-4872-B573-556411E19AD5}"/>
    <cellStyle name="Normal 10 5 2 4 2 2 2 2 2" xfId="44416" xr:uid="{07BDEA89-0584-421E-9BDD-0008B8E4CAF8}"/>
    <cellStyle name="Normal 10 5 2 4 2 2 2 3" xfId="32608" xr:uid="{E9ADAFD7-94EE-40C0-8214-FABE5B381630}"/>
    <cellStyle name="Normal 10 5 2 4 2 2 3" xfId="16913" xr:uid="{437CA3F3-06D9-4FCD-859B-35914FC12FE5}"/>
    <cellStyle name="Normal 10 5 2 4 2 2 3 2" xfId="39232" xr:uid="{887ECB83-6E78-4A82-8996-132CC3F61111}"/>
    <cellStyle name="Normal 10 5 2 4 2 2 4" xfId="27424" xr:uid="{3DB29F61-8E71-4F91-8692-7F15E8CD7F6D}"/>
    <cellStyle name="Normal 10 5 2 4 2 3" xfId="7698" xr:uid="{052E0A01-74B1-4BB4-8EC4-1E31682F41EA}"/>
    <cellStyle name="Normal 10 5 2 4 2 3 2" xfId="19505" xr:uid="{7EA66D88-08EC-42AE-B6A6-3DAAA6C10C7E}"/>
    <cellStyle name="Normal 10 5 2 4 2 3 2 2" xfId="41824" xr:uid="{70CBBC4D-F0F1-47F1-BEE3-93456EE095A8}"/>
    <cellStyle name="Normal 10 5 2 4 2 3 3" xfId="30016" xr:uid="{4D6AD63D-3488-4578-9FE4-FB86074F940A}"/>
    <cellStyle name="Normal 10 5 2 4 2 4" xfId="14321" xr:uid="{B47F0C72-6BA4-4F50-88CA-36B83C8229CA}"/>
    <cellStyle name="Normal 10 5 2 4 2 4 2" xfId="36640" xr:uid="{91A42FDA-B1C4-4211-AD72-62105F890F35}"/>
    <cellStyle name="Normal 10 5 2 4 2 5" xfId="24832" xr:uid="{391C3BD7-7821-4628-8A28-4059F9C771C0}"/>
    <cellStyle name="Normal 10 5 2 4 3" xfId="3810" xr:uid="{F8D9C29A-C178-43B9-AC34-E700D2D91D92}"/>
    <cellStyle name="Normal 10 5 2 4 3 2" xfId="8994" xr:uid="{D24AC581-83A5-4B95-9E38-5E5C65C806CE}"/>
    <cellStyle name="Normal 10 5 2 4 3 2 2" xfId="20801" xr:uid="{2F306636-44FB-4481-9520-EC9DD260AD3F}"/>
    <cellStyle name="Normal 10 5 2 4 3 2 2 2" xfId="43120" xr:uid="{A049593E-240F-4C8D-AD44-A3606409755B}"/>
    <cellStyle name="Normal 10 5 2 4 3 2 3" xfId="31312" xr:uid="{65B3AC8E-5478-4F93-832E-200F2337E4C1}"/>
    <cellStyle name="Normal 10 5 2 4 3 3" xfId="15617" xr:uid="{2C40E479-5AD6-471C-9B8A-2B19E560B906}"/>
    <cellStyle name="Normal 10 5 2 4 3 3 2" xfId="37936" xr:uid="{22F64EB4-0869-4AA2-92A7-69AA94533C8C}"/>
    <cellStyle name="Normal 10 5 2 4 3 4" xfId="26128" xr:uid="{CB2E8AE2-BB2C-454B-9A68-DD8325C548E8}"/>
    <cellStyle name="Normal 10 5 2 4 4" xfId="6402" xr:uid="{B60FCEA7-4769-4C1F-960D-927F422093CA}"/>
    <cellStyle name="Normal 10 5 2 4 4 2" xfId="18209" xr:uid="{148377A0-A936-4F56-BA61-A5C8F81C327C}"/>
    <cellStyle name="Normal 10 5 2 4 4 2 2" xfId="40528" xr:uid="{01580495-1F44-450C-B270-B4E855F060C0}"/>
    <cellStyle name="Normal 10 5 2 4 4 3" xfId="28720" xr:uid="{230E6ABA-6C62-4F70-9755-9C6203F05429}"/>
    <cellStyle name="Normal 10 5 2 4 5" xfId="11729" xr:uid="{925B7F97-2913-43C6-BF41-487A0C528699}"/>
    <cellStyle name="Normal 10 5 2 4 5 2" xfId="34048" xr:uid="{00C071EB-2198-4799-9ECA-B2F9EA631CF0}"/>
    <cellStyle name="Normal 10 5 2 4 6" xfId="13025" xr:uid="{062FA51F-8BC4-41FE-BF4D-55146F310EEA}"/>
    <cellStyle name="Normal 10 5 2 4 6 2" xfId="35344" xr:uid="{7620E6D2-826F-4B10-8652-17600E6B4B3F}"/>
    <cellStyle name="Normal 10 5 2 4 7" xfId="23536" xr:uid="{905A8718-B5E0-4741-BB76-C3D808C1063B}"/>
    <cellStyle name="Normal 10 5 2 5" xfId="1866" xr:uid="{18A77DBF-CE46-48C6-A2C7-0CBF6C2281F8}"/>
    <cellStyle name="Normal 10 5 2 5 2" xfId="4458" xr:uid="{35A6814E-CDD0-4A36-A2D4-FD72C7448BE1}"/>
    <cellStyle name="Normal 10 5 2 5 2 2" xfId="9642" xr:uid="{5DF5E208-22AE-409A-943A-30567AD8EDBD}"/>
    <cellStyle name="Normal 10 5 2 5 2 2 2" xfId="21449" xr:uid="{1C118FF3-1104-4A30-9F96-8A8042D0B1EA}"/>
    <cellStyle name="Normal 10 5 2 5 2 2 2 2" xfId="43768" xr:uid="{76663008-D695-47FD-BA27-C5F5B33EC812}"/>
    <cellStyle name="Normal 10 5 2 5 2 2 3" xfId="31960" xr:uid="{DEEB2CC9-2124-46EC-BE31-B41E90E99FA8}"/>
    <cellStyle name="Normal 10 5 2 5 2 3" xfId="16265" xr:uid="{DE783C74-F801-4755-A9D6-A9152557D02B}"/>
    <cellStyle name="Normal 10 5 2 5 2 3 2" xfId="38584" xr:uid="{C26723C4-36F9-4D4A-97F3-BAF396155ED9}"/>
    <cellStyle name="Normal 10 5 2 5 2 4" xfId="26776" xr:uid="{3EB96826-C0CD-43B6-88E3-49161C81C99D}"/>
    <cellStyle name="Normal 10 5 2 5 3" xfId="7050" xr:uid="{1FDE29A4-3347-4B8D-89B4-8B3E65B75CAE}"/>
    <cellStyle name="Normal 10 5 2 5 3 2" xfId="18857" xr:uid="{FB736960-FE6A-4771-AA5C-E7514EE05396}"/>
    <cellStyle name="Normal 10 5 2 5 3 2 2" xfId="41176" xr:uid="{4E4D3E81-8716-4D36-BCF9-F1643A35738D}"/>
    <cellStyle name="Normal 10 5 2 5 3 3" xfId="29368" xr:uid="{FACB8D72-369B-45FD-BE04-E829116DFBA9}"/>
    <cellStyle name="Normal 10 5 2 5 4" xfId="13673" xr:uid="{C64C9311-CACF-427B-9342-10406620046F}"/>
    <cellStyle name="Normal 10 5 2 5 4 2" xfId="35992" xr:uid="{2687AB0A-C461-468A-9BA6-8A77B76096FE}"/>
    <cellStyle name="Normal 10 5 2 5 5" xfId="24184" xr:uid="{E28BF299-60E2-415B-81B8-086911EDA638}"/>
    <cellStyle name="Normal 10 5 2 6" xfId="3162" xr:uid="{F80C5077-5A8B-47A3-86A3-41E98B49A7F8}"/>
    <cellStyle name="Normal 10 5 2 6 2" xfId="8346" xr:uid="{A093A2FF-A1FF-417B-ACE4-E87182724F6C}"/>
    <cellStyle name="Normal 10 5 2 6 2 2" xfId="20153" xr:uid="{6235E308-A454-4230-9228-E0E05E953125}"/>
    <cellStyle name="Normal 10 5 2 6 2 2 2" xfId="42472" xr:uid="{3E05C800-B5E2-4615-AB3A-844191D860EF}"/>
    <cellStyle name="Normal 10 5 2 6 2 3" xfId="30664" xr:uid="{8612CFDD-0978-490F-9187-1E7FE0CA0D81}"/>
    <cellStyle name="Normal 10 5 2 6 3" xfId="14969" xr:uid="{07B20ED9-2966-4443-A4B5-09AA3C2BC5A7}"/>
    <cellStyle name="Normal 10 5 2 6 3 2" xfId="37288" xr:uid="{46FE9FB9-EAD2-4D14-9D5F-3E2B5E181437}"/>
    <cellStyle name="Normal 10 5 2 6 4" xfId="25480" xr:uid="{46449095-92F1-4F6C-ACB5-8AA491CBEED5}"/>
    <cellStyle name="Normal 10 5 2 7" xfId="5754" xr:uid="{811E8FDD-74C6-4EAF-B7F3-6743040BA8EF}"/>
    <cellStyle name="Normal 10 5 2 7 2" xfId="17561" xr:uid="{3E762D4C-BC8B-48A6-A969-6F9226A8E21F}"/>
    <cellStyle name="Normal 10 5 2 7 2 2" xfId="39880" xr:uid="{3D206025-6B74-48CC-93AE-A3694676F506}"/>
    <cellStyle name="Normal 10 5 2 7 3" xfId="28072" xr:uid="{C598343E-D1E3-4F45-A802-822C60C7B123}"/>
    <cellStyle name="Normal 10 5 2 8" xfId="10991" xr:uid="{383587C9-7E63-4920-9C46-1C92849E389D}"/>
    <cellStyle name="Normal 10 5 2 8 2" xfId="33310" xr:uid="{6EC4AE87-0BAA-4AC4-8F3D-FEC114D2BD43}"/>
    <cellStyle name="Normal 10 5 2 9" xfId="12377" xr:uid="{6DC80206-61B0-467A-A8AE-F53CE0A579BC}"/>
    <cellStyle name="Normal 10 5 2 9 2" xfId="34696" xr:uid="{6C35E801-1423-4670-9AE6-828E55A2C5B4}"/>
    <cellStyle name="Normal 10 5 3" xfId="597" xr:uid="{23E62882-97F8-44E9-8B1E-FC03F9474AB4}"/>
    <cellStyle name="Normal 10 5 3 2" xfId="975" xr:uid="{36CA2348-660E-4FBB-859D-D6BEA6A87E67}"/>
    <cellStyle name="Normal 10 5 3 2 2" xfId="1623" xr:uid="{C45A30A4-EAE3-4BFA-A6FA-D7CB7F8CB89F}"/>
    <cellStyle name="Normal 10 5 3 2 2 2" xfId="2919" xr:uid="{9AD6AADE-B30C-45D5-AFF8-F63174CCD0C2}"/>
    <cellStyle name="Normal 10 5 3 2 2 2 2" xfId="5511" xr:uid="{2203F9A7-448C-41EE-8A88-CD079D8E24BC}"/>
    <cellStyle name="Normal 10 5 3 2 2 2 2 2" xfId="10695" xr:uid="{27C43FF6-FE64-48BA-A4B1-4746C8CFB095}"/>
    <cellStyle name="Normal 10 5 3 2 2 2 2 2 2" xfId="22502" xr:uid="{F5808B90-EA9E-42DC-9027-911531ED7A99}"/>
    <cellStyle name="Normal 10 5 3 2 2 2 2 2 2 2" xfId="44821" xr:uid="{F41F8488-0661-4181-9E66-4C2D0284BA61}"/>
    <cellStyle name="Normal 10 5 3 2 2 2 2 2 3" xfId="33013" xr:uid="{142B307C-A4BE-4069-A506-DEDE2CC1B611}"/>
    <cellStyle name="Normal 10 5 3 2 2 2 2 3" xfId="17318" xr:uid="{F149DB52-4ACB-40BF-B044-67ADDEF4B6F4}"/>
    <cellStyle name="Normal 10 5 3 2 2 2 2 3 2" xfId="39637" xr:uid="{89A9B57C-3E0A-483C-87BE-AD707A11CCE7}"/>
    <cellStyle name="Normal 10 5 3 2 2 2 2 4" xfId="27829" xr:uid="{442C3D70-80D5-41E5-92E1-6E686C562C4F}"/>
    <cellStyle name="Normal 10 5 3 2 2 2 3" xfId="8103" xr:uid="{82287D90-7D3A-4300-BF60-D13741BA542D}"/>
    <cellStyle name="Normal 10 5 3 2 2 2 3 2" xfId="19910" xr:uid="{C5B434B6-EC9E-472D-89EF-B6F11D4B2313}"/>
    <cellStyle name="Normal 10 5 3 2 2 2 3 2 2" xfId="42229" xr:uid="{CAD67622-2C7D-4E79-818E-1D4BDD521A82}"/>
    <cellStyle name="Normal 10 5 3 2 2 2 3 3" xfId="30421" xr:uid="{08A3DDC1-E6C8-48C5-9257-8B175A9AF93C}"/>
    <cellStyle name="Normal 10 5 3 2 2 2 4" xfId="14726" xr:uid="{79D8FAC8-CAF1-4441-9B50-ABDC28ED3114}"/>
    <cellStyle name="Normal 10 5 3 2 2 2 4 2" xfId="37045" xr:uid="{490805B9-900F-45A6-B279-88088FB73642}"/>
    <cellStyle name="Normal 10 5 3 2 2 2 5" xfId="25237" xr:uid="{F5A54773-7328-43CB-8F6F-E33E04AE4092}"/>
    <cellStyle name="Normal 10 5 3 2 2 3" xfId="4215" xr:uid="{3BA1A67B-B7E7-4AF3-B092-9FBFF3E66E2B}"/>
    <cellStyle name="Normal 10 5 3 2 2 3 2" xfId="9399" xr:uid="{0BD6C2DF-51D5-43FB-8544-88F618AD924A}"/>
    <cellStyle name="Normal 10 5 3 2 2 3 2 2" xfId="21206" xr:uid="{159E81A7-1A0B-45CF-A323-A13FD237DCD4}"/>
    <cellStyle name="Normal 10 5 3 2 2 3 2 2 2" xfId="43525" xr:uid="{98C2B28A-DA02-4304-BA47-743104C442ED}"/>
    <cellStyle name="Normal 10 5 3 2 2 3 2 3" xfId="31717" xr:uid="{79944DB2-4A12-4174-B842-3C3A8BEB5E3D}"/>
    <cellStyle name="Normal 10 5 3 2 2 3 3" xfId="16022" xr:uid="{8AB61FE4-0089-44BA-B6E0-4B89F14A69EB}"/>
    <cellStyle name="Normal 10 5 3 2 2 3 3 2" xfId="38341" xr:uid="{A1845E54-0987-4848-8A50-D698DBC76B1B}"/>
    <cellStyle name="Normal 10 5 3 2 2 3 4" xfId="26533" xr:uid="{05039167-CB16-4D34-81B4-47A5D9CF908D}"/>
    <cellStyle name="Normal 10 5 3 2 2 4" xfId="6807" xr:uid="{52E96188-2601-4EF2-98C8-550DDE575353}"/>
    <cellStyle name="Normal 10 5 3 2 2 4 2" xfId="18614" xr:uid="{75891E21-FDE1-4AC4-AEC4-C8CF4D9A52E2}"/>
    <cellStyle name="Normal 10 5 3 2 2 4 2 2" xfId="40933" xr:uid="{23A1ABFC-3848-49C3-BB43-D8F9A14DE691}"/>
    <cellStyle name="Normal 10 5 3 2 2 4 3" xfId="29125" xr:uid="{D0F6AEC2-1A52-4DE6-9844-05B6881EEAC6}"/>
    <cellStyle name="Normal 10 5 3 2 2 5" xfId="12134" xr:uid="{DD578844-352B-48B4-B267-BF162841CCA0}"/>
    <cellStyle name="Normal 10 5 3 2 2 5 2" xfId="34453" xr:uid="{66BC2554-BB40-4191-A29D-6BC201038A19}"/>
    <cellStyle name="Normal 10 5 3 2 2 6" xfId="13430" xr:uid="{F0D6146E-D1E4-45C5-906E-6B01ABFD75E5}"/>
    <cellStyle name="Normal 10 5 3 2 2 6 2" xfId="35749" xr:uid="{D0A065D4-004D-4DA3-8AED-68D5F47D1220}"/>
    <cellStyle name="Normal 10 5 3 2 2 7" xfId="23941" xr:uid="{8FAF544F-F98B-43C8-960E-FE9049BAFB3D}"/>
    <cellStyle name="Normal 10 5 3 2 3" xfId="2271" xr:uid="{9CA6F560-4DB5-4FC8-B5C8-278562916EA0}"/>
    <cellStyle name="Normal 10 5 3 2 3 2" xfId="4863" xr:uid="{6DAAAAF9-99D9-43D4-B4E1-2B9E1334821B}"/>
    <cellStyle name="Normal 10 5 3 2 3 2 2" xfId="10047" xr:uid="{7D91D0D2-D420-43D7-9CF3-41066F2C94C4}"/>
    <cellStyle name="Normal 10 5 3 2 3 2 2 2" xfId="21854" xr:uid="{96CE3A9C-69E7-4FEE-A139-B8424CC93ED6}"/>
    <cellStyle name="Normal 10 5 3 2 3 2 2 2 2" xfId="44173" xr:uid="{F4D04211-088C-4C66-BDB3-18ADA3101DEA}"/>
    <cellStyle name="Normal 10 5 3 2 3 2 2 3" xfId="32365" xr:uid="{308EBBF0-54AF-4BE6-BE47-0E594FB576F1}"/>
    <cellStyle name="Normal 10 5 3 2 3 2 3" xfId="16670" xr:uid="{820FB376-4482-4862-A667-898BF490978A}"/>
    <cellStyle name="Normal 10 5 3 2 3 2 3 2" xfId="38989" xr:uid="{D53B1812-0268-40FA-9BA0-2D6F88B584F3}"/>
    <cellStyle name="Normal 10 5 3 2 3 2 4" xfId="27181" xr:uid="{708FB59D-2D1D-4A9A-A23C-4535F94D0B03}"/>
    <cellStyle name="Normal 10 5 3 2 3 3" xfId="7455" xr:uid="{215052AB-5880-4035-B495-5ED958A99F8C}"/>
    <cellStyle name="Normal 10 5 3 2 3 3 2" xfId="19262" xr:uid="{4DC834C8-D8EF-40ED-AEBE-51AE25C029DD}"/>
    <cellStyle name="Normal 10 5 3 2 3 3 2 2" xfId="41581" xr:uid="{A0BD195E-D8EF-4854-AAE5-16A79388F68A}"/>
    <cellStyle name="Normal 10 5 3 2 3 3 3" xfId="29773" xr:uid="{F34933A9-AA79-4078-BD82-835485E42749}"/>
    <cellStyle name="Normal 10 5 3 2 3 4" xfId="14078" xr:uid="{7B27120B-5B8D-4DCC-9EF1-B0255D743723}"/>
    <cellStyle name="Normal 10 5 3 2 3 4 2" xfId="36397" xr:uid="{0FCDFC85-B0D2-4473-BBF3-5A5CA773A646}"/>
    <cellStyle name="Normal 10 5 3 2 3 5" xfId="24589" xr:uid="{6FE5B44B-FDED-4EAE-B639-6E8258381526}"/>
    <cellStyle name="Normal 10 5 3 2 4" xfId="3567" xr:uid="{D8515BDB-02F1-4DB7-9EBC-997F6BCA13AE}"/>
    <cellStyle name="Normal 10 5 3 2 4 2" xfId="8751" xr:uid="{A1EDC053-2E5E-4BCE-BF79-E6DC1C9EE32D}"/>
    <cellStyle name="Normal 10 5 3 2 4 2 2" xfId="20558" xr:uid="{BF255867-E152-400E-AD8B-AA1478FB41CA}"/>
    <cellStyle name="Normal 10 5 3 2 4 2 2 2" xfId="42877" xr:uid="{FCABFFDA-1837-4EC7-A1CC-248552E1276A}"/>
    <cellStyle name="Normal 10 5 3 2 4 2 3" xfId="31069" xr:uid="{8D112119-A822-4E0E-8885-B4E9654E6E27}"/>
    <cellStyle name="Normal 10 5 3 2 4 3" xfId="15374" xr:uid="{B5D675DA-61E6-44E7-9034-098501E3B62A}"/>
    <cellStyle name="Normal 10 5 3 2 4 3 2" xfId="37693" xr:uid="{273C9E64-C470-4AD2-B06E-CE4777656567}"/>
    <cellStyle name="Normal 10 5 3 2 4 4" xfId="25885" xr:uid="{9FB0FDBB-8536-4694-9449-10FDC96E202A}"/>
    <cellStyle name="Normal 10 5 3 2 5" xfId="6159" xr:uid="{DC5EAEE2-1211-46E6-B4AF-7B95F6FB336C}"/>
    <cellStyle name="Normal 10 5 3 2 5 2" xfId="17966" xr:uid="{FA81E38A-7612-4284-BD5D-5AA9AA224D49}"/>
    <cellStyle name="Normal 10 5 3 2 5 2 2" xfId="40285" xr:uid="{ED7F6A27-4CAF-445E-905D-42C0A10F30F5}"/>
    <cellStyle name="Normal 10 5 3 2 5 3" xfId="28477" xr:uid="{95E32731-758D-4941-9570-E4AE1B2C1730}"/>
    <cellStyle name="Normal 10 5 3 2 6" xfId="11486" xr:uid="{89A48F31-EF1A-477D-B9CD-B5A7B692D0F9}"/>
    <cellStyle name="Normal 10 5 3 2 6 2" xfId="33805" xr:uid="{050D83D8-7312-4762-AC42-FCC86F8D4FB5}"/>
    <cellStyle name="Normal 10 5 3 2 7" xfId="12782" xr:uid="{77D17444-424F-431A-A242-CF276F792FA3}"/>
    <cellStyle name="Normal 10 5 3 2 7 2" xfId="35101" xr:uid="{D5387BB5-7105-4ECE-8643-E84B30B133F2}"/>
    <cellStyle name="Normal 10 5 3 2 8" xfId="23293" xr:uid="{6C5C5E7D-A72C-4292-8A82-21934A2B90E9}"/>
    <cellStyle name="Normal 10 5 3 3" xfId="1299" xr:uid="{8F77AF77-70EE-492D-AD7E-065678E555A1}"/>
    <cellStyle name="Normal 10 5 3 3 2" xfId="2595" xr:uid="{74B70424-4F3A-44EA-88B6-CFD6E5C44F39}"/>
    <cellStyle name="Normal 10 5 3 3 2 2" xfId="5187" xr:uid="{4F5A12FF-B913-4735-87AB-09C64B3A9D10}"/>
    <cellStyle name="Normal 10 5 3 3 2 2 2" xfId="10371" xr:uid="{90448904-6CFA-43B7-8922-2C702572CC8D}"/>
    <cellStyle name="Normal 10 5 3 3 2 2 2 2" xfId="22178" xr:uid="{16624E20-872C-4F7D-99B5-FEB1866B7CB2}"/>
    <cellStyle name="Normal 10 5 3 3 2 2 2 2 2" xfId="44497" xr:uid="{D27F9CB8-9779-4836-9BB7-6FB122FDC853}"/>
    <cellStyle name="Normal 10 5 3 3 2 2 2 3" xfId="32689" xr:uid="{AD98BD97-B1AD-4C19-AA6A-1437DCB324BC}"/>
    <cellStyle name="Normal 10 5 3 3 2 2 3" xfId="16994" xr:uid="{295CB81A-15A7-4F65-AC3C-67BFE66C59F0}"/>
    <cellStyle name="Normal 10 5 3 3 2 2 3 2" xfId="39313" xr:uid="{64682258-8B27-4B3E-9D4C-48A754D8944A}"/>
    <cellStyle name="Normal 10 5 3 3 2 2 4" xfId="27505" xr:uid="{880E06CC-010F-41E7-BACE-F7F5ECAA8949}"/>
    <cellStyle name="Normal 10 5 3 3 2 3" xfId="7779" xr:uid="{B702146E-781B-43C6-9DB1-78ACEE09F03A}"/>
    <cellStyle name="Normal 10 5 3 3 2 3 2" xfId="19586" xr:uid="{A7C2C8E5-3852-41F9-A07A-5D99520C9975}"/>
    <cellStyle name="Normal 10 5 3 3 2 3 2 2" xfId="41905" xr:uid="{A588EB6D-66A1-4575-823C-85D995E4BE60}"/>
    <cellStyle name="Normal 10 5 3 3 2 3 3" xfId="30097" xr:uid="{C74D537C-B437-4FA3-B939-435A58CC8E9A}"/>
    <cellStyle name="Normal 10 5 3 3 2 4" xfId="14402" xr:uid="{9622AD1B-9C65-4B56-B7BB-79DDA3FFA708}"/>
    <cellStyle name="Normal 10 5 3 3 2 4 2" xfId="36721" xr:uid="{780A15DA-98D3-4893-B911-5062F1AA1DFD}"/>
    <cellStyle name="Normal 10 5 3 3 2 5" xfId="24913" xr:uid="{13E80DE9-9ABE-4691-9970-E773153377A5}"/>
    <cellStyle name="Normal 10 5 3 3 3" xfId="3891" xr:uid="{E13CAA54-95CB-49A0-B544-79D9A0135A09}"/>
    <cellStyle name="Normal 10 5 3 3 3 2" xfId="9075" xr:uid="{E0D385D1-A97D-4915-85C8-BD6B80379772}"/>
    <cellStyle name="Normal 10 5 3 3 3 2 2" xfId="20882" xr:uid="{D9543CA6-C6A7-43CF-A6A8-6ED3907D59DD}"/>
    <cellStyle name="Normal 10 5 3 3 3 2 2 2" xfId="43201" xr:uid="{ED31F1D1-71AC-488E-9735-870EF4A9A9C2}"/>
    <cellStyle name="Normal 10 5 3 3 3 2 3" xfId="31393" xr:uid="{FD60FFF3-2F43-4A43-9B98-0491C5540780}"/>
    <cellStyle name="Normal 10 5 3 3 3 3" xfId="15698" xr:uid="{BDE0064B-0740-4BA0-8FED-F54A1533CA92}"/>
    <cellStyle name="Normal 10 5 3 3 3 3 2" xfId="38017" xr:uid="{DAD5FCDA-03E0-495C-9E41-9C7CC590CFD4}"/>
    <cellStyle name="Normal 10 5 3 3 3 4" xfId="26209" xr:uid="{977133D6-76CB-4106-B775-1DC2BBAF8459}"/>
    <cellStyle name="Normal 10 5 3 3 4" xfId="6483" xr:uid="{CDC7E661-5BDF-49D4-950A-FCF2FF33D83C}"/>
    <cellStyle name="Normal 10 5 3 3 4 2" xfId="18290" xr:uid="{5D179A05-26DA-496B-A33F-A13E0AA6AD24}"/>
    <cellStyle name="Normal 10 5 3 3 4 2 2" xfId="40609" xr:uid="{C32DCAF9-E975-43A0-9AC4-36998BAD83DF}"/>
    <cellStyle name="Normal 10 5 3 3 4 3" xfId="28801" xr:uid="{C2530368-E4EF-4215-8112-A0A4C1640C48}"/>
    <cellStyle name="Normal 10 5 3 3 5" xfId="11810" xr:uid="{758E37FF-225D-401C-B1AC-189A5F083BB1}"/>
    <cellStyle name="Normal 10 5 3 3 5 2" xfId="34129" xr:uid="{42162633-645F-4665-B706-8E41DAB8BF87}"/>
    <cellStyle name="Normal 10 5 3 3 6" xfId="13106" xr:uid="{AC3D3745-A65E-42BC-8E99-B517BECE296D}"/>
    <cellStyle name="Normal 10 5 3 3 6 2" xfId="35425" xr:uid="{3C643478-4A4C-43F3-8218-E3B3A440A65A}"/>
    <cellStyle name="Normal 10 5 3 3 7" xfId="23617" xr:uid="{2AF15083-C0FA-4E9B-B882-E59E221FEDF7}"/>
    <cellStyle name="Normal 10 5 3 4" xfId="1947" xr:uid="{29E34802-B598-4243-87E9-223BE7CC2885}"/>
    <cellStyle name="Normal 10 5 3 4 2" xfId="4539" xr:uid="{CFB75377-261D-41D9-A753-7BD466E06DB8}"/>
    <cellStyle name="Normal 10 5 3 4 2 2" xfId="9723" xr:uid="{35489BA5-7181-4CA1-BFD7-D6E5FDD0875E}"/>
    <cellStyle name="Normal 10 5 3 4 2 2 2" xfId="21530" xr:uid="{F87CE6F3-3A85-40F7-8DD0-77BB9208FCC3}"/>
    <cellStyle name="Normal 10 5 3 4 2 2 2 2" xfId="43849" xr:uid="{9B455B79-73A2-48AD-9EAF-81F8A8DB76D4}"/>
    <cellStyle name="Normal 10 5 3 4 2 2 3" xfId="32041" xr:uid="{6A16CE36-7DA8-4F1E-828B-2FF2B52122B2}"/>
    <cellStyle name="Normal 10 5 3 4 2 3" xfId="16346" xr:uid="{755180F9-91D7-433C-8990-1A808DF33FB7}"/>
    <cellStyle name="Normal 10 5 3 4 2 3 2" xfId="38665" xr:uid="{AE99E4B4-11E6-4D4C-B9CD-12B28634A209}"/>
    <cellStyle name="Normal 10 5 3 4 2 4" xfId="26857" xr:uid="{28C24BE8-1F4D-410B-AEA4-1D518D04B3DA}"/>
    <cellStyle name="Normal 10 5 3 4 3" xfId="7131" xr:uid="{F86A9584-3D57-4D4F-8A44-92CE9F30B214}"/>
    <cellStyle name="Normal 10 5 3 4 3 2" xfId="18938" xr:uid="{4A97B1EB-6960-4784-9D00-F9DC730A5A8E}"/>
    <cellStyle name="Normal 10 5 3 4 3 2 2" xfId="41257" xr:uid="{7EFEF9E4-2815-4568-9403-9B12E0C73BCE}"/>
    <cellStyle name="Normal 10 5 3 4 3 3" xfId="29449" xr:uid="{A506DCE3-0A03-40B4-8E17-3C622ECD9D74}"/>
    <cellStyle name="Normal 10 5 3 4 4" xfId="13754" xr:uid="{9C285945-CF9D-467B-9558-AF5E4ABEE369}"/>
    <cellStyle name="Normal 10 5 3 4 4 2" xfId="36073" xr:uid="{5ED29C69-22FB-4E5F-935B-6ED4D856E925}"/>
    <cellStyle name="Normal 10 5 3 4 5" xfId="24265" xr:uid="{E2852589-300D-4E42-A0F4-B52EB753DD5F}"/>
    <cellStyle name="Normal 10 5 3 5" xfId="3243" xr:uid="{1F6DDEF7-248D-447E-A2CF-2DEE8E21967E}"/>
    <cellStyle name="Normal 10 5 3 5 2" xfId="8427" xr:uid="{4D35A85F-13C4-4623-8EEB-8E1070451273}"/>
    <cellStyle name="Normal 10 5 3 5 2 2" xfId="20234" xr:uid="{4245C8E0-5692-4143-8D79-DE09CD80B6CB}"/>
    <cellStyle name="Normal 10 5 3 5 2 2 2" xfId="42553" xr:uid="{B67C2CEF-36BA-4126-AB8F-830350BD6E17}"/>
    <cellStyle name="Normal 10 5 3 5 2 3" xfId="30745" xr:uid="{07B9C3E3-8AF6-4384-95BA-FE93B3D50C9B}"/>
    <cellStyle name="Normal 10 5 3 5 3" xfId="15050" xr:uid="{734FE42F-CF08-4E25-8745-EE09826A9AA1}"/>
    <cellStyle name="Normal 10 5 3 5 3 2" xfId="37369" xr:uid="{EE8A6AE0-B12E-4E68-A1AC-E751F2D2BDC2}"/>
    <cellStyle name="Normal 10 5 3 5 4" xfId="25561" xr:uid="{6128EE5B-85EE-42D9-95B9-985BC92ABD82}"/>
    <cellStyle name="Normal 10 5 3 6" xfId="5835" xr:uid="{84E7C64C-7E7B-4BDE-BF9F-DE3364EA3FB2}"/>
    <cellStyle name="Normal 10 5 3 6 2" xfId="17642" xr:uid="{F59000C5-77EB-4A92-A33E-429C79A3B856}"/>
    <cellStyle name="Normal 10 5 3 6 2 2" xfId="39961" xr:uid="{8B41C6A2-77F1-4A04-BFE4-DAEC8A98370F}"/>
    <cellStyle name="Normal 10 5 3 6 3" xfId="28153" xr:uid="{8EDD5BB9-83F0-4BD1-B60E-E73E9A50469A}"/>
    <cellStyle name="Normal 10 5 3 7" xfId="11108" xr:uid="{5605131C-460E-47D5-B2B0-34958FB73651}"/>
    <cellStyle name="Normal 10 5 3 7 2" xfId="33427" xr:uid="{30192CAC-10E4-4C56-B575-DF4FC635529D}"/>
    <cellStyle name="Normal 10 5 3 8" xfId="12458" xr:uid="{C8BEAAD8-72CF-4381-8CF2-85E80DA85E0D}"/>
    <cellStyle name="Normal 10 5 3 8 2" xfId="34777" xr:uid="{A20C9CD7-4EF5-4535-BBE6-B3D27D5B71A0}"/>
    <cellStyle name="Normal 10 5 3 9" xfId="22915" xr:uid="{A9BEF087-DE23-4CA9-ADC7-AD2A66DC4D5B}"/>
    <cellStyle name="Normal 10 5 4" xfId="813" xr:uid="{DEFE19DE-031F-4C78-84A5-9E6311CFADC4}"/>
    <cellStyle name="Normal 10 5 4 2" xfId="1461" xr:uid="{1C558A16-C055-4874-AC8A-A89B0389E2AA}"/>
    <cellStyle name="Normal 10 5 4 2 2" xfId="2757" xr:uid="{57E6F2DD-D480-4C90-A4C5-EAA98DE49CDC}"/>
    <cellStyle name="Normal 10 5 4 2 2 2" xfId="5349" xr:uid="{C28A1C3B-6AFE-4487-A20A-48E6CC3B64A4}"/>
    <cellStyle name="Normal 10 5 4 2 2 2 2" xfId="10533" xr:uid="{36F5B0AB-6AF3-488E-A70A-6C730507B0DF}"/>
    <cellStyle name="Normal 10 5 4 2 2 2 2 2" xfId="22340" xr:uid="{9BE9CE52-6024-4C0A-B3EB-A7CFF863302B}"/>
    <cellStyle name="Normal 10 5 4 2 2 2 2 2 2" xfId="44659" xr:uid="{6A4EFC83-8864-4AC9-8BD5-9548AA41865C}"/>
    <cellStyle name="Normal 10 5 4 2 2 2 2 3" xfId="32851" xr:uid="{56471392-7F11-4E79-AEFC-5163472ABACD}"/>
    <cellStyle name="Normal 10 5 4 2 2 2 3" xfId="17156" xr:uid="{E524EF36-94DD-4FBC-8665-1D0605AD5FBD}"/>
    <cellStyle name="Normal 10 5 4 2 2 2 3 2" xfId="39475" xr:uid="{ED52E8A7-4D57-4DFF-AFC0-D1929ACB7022}"/>
    <cellStyle name="Normal 10 5 4 2 2 2 4" xfId="27667" xr:uid="{616D35C4-A142-4981-A282-EB6A515043B0}"/>
    <cellStyle name="Normal 10 5 4 2 2 3" xfId="7941" xr:uid="{43A35D6A-E46E-4AA0-8E56-3F976E89DC96}"/>
    <cellStyle name="Normal 10 5 4 2 2 3 2" xfId="19748" xr:uid="{66C826AE-BD04-4D3B-BAF3-059FC080299F}"/>
    <cellStyle name="Normal 10 5 4 2 2 3 2 2" xfId="42067" xr:uid="{66F59887-633C-4E16-AD1F-DA906FAEABC2}"/>
    <cellStyle name="Normal 10 5 4 2 2 3 3" xfId="30259" xr:uid="{85E967B8-0884-4854-9BE7-2337471E4A3F}"/>
    <cellStyle name="Normal 10 5 4 2 2 4" xfId="14564" xr:uid="{1FA5CC6B-B42A-497A-9860-358F80CF438B}"/>
    <cellStyle name="Normal 10 5 4 2 2 4 2" xfId="36883" xr:uid="{7054DAB2-BAEB-419F-B9A9-2D2DD1F8994B}"/>
    <cellStyle name="Normal 10 5 4 2 2 5" xfId="25075" xr:uid="{2B310876-4658-4946-9ED1-A40E0C9DA6E0}"/>
    <cellStyle name="Normal 10 5 4 2 3" xfId="4053" xr:uid="{6FCA2676-4FED-4F68-878C-F8BF1F836C3B}"/>
    <cellStyle name="Normal 10 5 4 2 3 2" xfId="9237" xr:uid="{67AEADF7-3F34-4BFB-8F4F-7A75AF9FC464}"/>
    <cellStyle name="Normal 10 5 4 2 3 2 2" xfId="21044" xr:uid="{30F4E785-B2A9-46CC-8EB2-7063AED8F7DA}"/>
    <cellStyle name="Normal 10 5 4 2 3 2 2 2" xfId="43363" xr:uid="{7E3CD82C-16C9-479C-B3C1-420746AA0692}"/>
    <cellStyle name="Normal 10 5 4 2 3 2 3" xfId="31555" xr:uid="{26B2105D-39D0-451B-B898-D7DDB360F6C1}"/>
    <cellStyle name="Normal 10 5 4 2 3 3" xfId="15860" xr:uid="{F6F5D942-558C-40BE-A793-E9D70F7F171D}"/>
    <cellStyle name="Normal 10 5 4 2 3 3 2" xfId="38179" xr:uid="{ECACC89D-86CB-497A-B527-087838E8A210}"/>
    <cellStyle name="Normal 10 5 4 2 3 4" xfId="26371" xr:uid="{7C238815-28B3-4EED-B78D-CA20CF457AFE}"/>
    <cellStyle name="Normal 10 5 4 2 4" xfId="6645" xr:uid="{2630D058-44D4-4B0E-B9BF-9537916C7509}"/>
    <cellStyle name="Normal 10 5 4 2 4 2" xfId="18452" xr:uid="{894D5F2C-F6FD-4235-9F27-4BECDB0B957D}"/>
    <cellStyle name="Normal 10 5 4 2 4 2 2" xfId="40771" xr:uid="{6E0F5E26-615B-4BF3-A0FA-7C89BB6DCCA4}"/>
    <cellStyle name="Normal 10 5 4 2 4 3" xfId="28963" xr:uid="{14BF6CC8-325C-45C6-9E11-5BD2D09D04D0}"/>
    <cellStyle name="Normal 10 5 4 2 5" xfId="11972" xr:uid="{BD4A577D-A366-4F94-B14F-4475250527A4}"/>
    <cellStyle name="Normal 10 5 4 2 5 2" xfId="34291" xr:uid="{761717E9-CF87-458D-BCE9-A2D791D577B1}"/>
    <cellStyle name="Normal 10 5 4 2 6" xfId="13268" xr:uid="{46D7D763-07A5-4728-9BAD-262CC117A847}"/>
    <cellStyle name="Normal 10 5 4 2 6 2" xfId="35587" xr:uid="{325DB355-274E-4F02-AF43-232E14D2D5C7}"/>
    <cellStyle name="Normal 10 5 4 2 7" xfId="23779" xr:uid="{9052A860-2A17-4EA7-A30C-D3231EC6331D}"/>
    <cellStyle name="Normal 10 5 4 3" xfId="2109" xr:uid="{A191B01F-1914-4846-A157-88BD8581E2A3}"/>
    <cellStyle name="Normal 10 5 4 3 2" xfId="4701" xr:uid="{87FDA8AB-34B9-4FE9-A616-B10E70F66A40}"/>
    <cellStyle name="Normal 10 5 4 3 2 2" xfId="9885" xr:uid="{D4DD71A6-18CE-498E-81E1-52C1AF4F4B91}"/>
    <cellStyle name="Normal 10 5 4 3 2 2 2" xfId="21692" xr:uid="{0E6425AF-EF45-41FA-BC1D-74B99C8D91B3}"/>
    <cellStyle name="Normal 10 5 4 3 2 2 2 2" xfId="44011" xr:uid="{83B70ACA-BE17-4B9D-873F-6EE3C7797A6A}"/>
    <cellStyle name="Normal 10 5 4 3 2 2 3" xfId="32203" xr:uid="{33F5855F-DA3F-4765-A021-016E2F745D95}"/>
    <cellStyle name="Normal 10 5 4 3 2 3" xfId="16508" xr:uid="{F6C3D493-C623-4AF6-9E60-4599D1D4C7EC}"/>
    <cellStyle name="Normal 10 5 4 3 2 3 2" xfId="38827" xr:uid="{90D5B38F-7260-4F96-B130-B28DD795C398}"/>
    <cellStyle name="Normal 10 5 4 3 2 4" xfId="27019" xr:uid="{F52C6B70-B378-4B20-BBC8-DCB863BC088F}"/>
    <cellStyle name="Normal 10 5 4 3 3" xfId="7293" xr:uid="{0A600BCC-FB99-4C98-A661-5EBB4266A813}"/>
    <cellStyle name="Normal 10 5 4 3 3 2" xfId="19100" xr:uid="{809380D8-6FD7-42CB-AE46-96904E822582}"/>
    <cellStyle name="Normal 10 5 4 3 3 2 2" xfId="41419" xr:uid="{1932E8AE-08CB-409D-94ED-A733EE7841A6}"/>
    <cellStyle name="Normal 10 5 4 3 3 3" xfId="29611" xr:uid="{D6AD60EA-8816-4BE2-9F13-2E6CAACA6851}"/>
    <cellStyle name="Normal 10 5 4 3 4" xfId="13916" xr:uid="{1F80E9D4-C4D3-44E6-AD50-2CF84FEE68DF}"/>
    <cellStyle name="Normal 10 5 4 3 4 2" xfId="36235" xr:uid="{38225816-47A7-4E91-A0FF-A8351C3625CF}"/>
    <cellStyle name="Normal 10 5 4 3 5" xfId="24427" xr:uid="{FBB1BC0F-A51C-4114-9598-0EA7E03C89EF}"/>
    <cellStyle name="Normal 10 5 4 4" xfId="3405" xr:uid="{B12AD4DE-E5C3-4A2F-BCAD-8B2CADBD2119}"/>
    <cellStyle name="Normal 10 5 4 4 2" xfId="8589" xr:uid="{4259AC28-5915-4454-A14D-54A3E3DB138E}"/>
    <cellStyle name="Normal 10 5 4 4 2 2" xfId="20396" xr:uid="{B43FAAB3-2E2A-4F87-9DA9-B5EAA8C648FE}"/>
    <cellStyle name="Normal 10 5 4 4 2 2 2" xfId="42715" xr:uid="{712477E8-B84C-41E2-8D68-658D89FCBE46}"/>
    <cellStyle name="Normal 10 5 4 4 2 3" xfId="30907" xr:uid="{2CAEF451-8456-426A-9B31-2888F861B0FB}"/>
    <cellStyle name="Normal 10 5 4 4 3" xfId="15212" xr:uid="{22C7F8FE-2A8B-40A7-886A-6FDB52F83C21}"/>
    <cellStyle name="Normal 10 5 4 4 3 2" xfId="37531" xr:uid="{8C321754-ADBB-4196-8716-7044148BBB0C}"/>
    <cellStyle name="Normal 10 5 4 4 4" xfId="25723" xr:uid="{1121394F-D97F-4DF5-8E87-290D5D136519}"/>
    <cellStyle name="Normal 10 5 4 5" xfId="5997" xr:uid="{13B48A02-F78E-4A28-8C5E-171D61DA50A3}"/>
    <cellStyle name="Normal 10 5 4 5 2" xfId="17804" xr:uid="{388EE034-C0A0-4B78-AFFB-EFE799DE7BEB}"/>
    <cellStyle name="Normal 10 5 4 5 2 2" xfId="40123" xr:uid="{FF93C853-90CD-4D11-B12E-A6D5A907742F}"/>
    <cellStyle name="Normal 10 5 4 5 3" xfId="28315" xr:uid="{45C1FD67-91F2-40DE-B9E2-8FA195A683D4}"/>
    <cellStyle name="Normal 10 5 4 6" xfId="11324" xr:uid="{12248D9A-5239-4C31-BA68-D959CD1456F8}"/>
    <cellStyle name="Normal 10 5 4 6 2" xfId="33643" xr:uid="{E97328FF-CB55-45D4-A2DB-30D66C9CBF3D}"/>
    <cellStyle name="Normal 10 5 4 7" xfId="12620" xr:uid="{14681C86-394C-46C9-8CA6-5C5D3247F423}"/>
    <cellStyle name="Normal 10 5 4 7 2" xfId="34939" xr:uid="{A2D37567-68ED-48B5-A3F8-ACDF6F091001}"/>
    <cellStyle name="Normal 10 5 4 8" xfId="23131" xr:uid="{72D9CDEF-DE83-4065-A25D-1FEDDD16BC09}"/>
    <cellStyle name="Normal 10 5 5" xfId="1137" xr:uid="{7A4A4420-9D4E-4FE0-B8D9-DA8B78CE5547}"/>
    <cellStyle name="Normal 10 5 5 2" xfId="2433" xr:uid="{ABCCE29E-F705-4489-B0EB-CEED142782C9}"/>
    <cellStyle name="Normal 10 5 5 2 2" xfId="5025" xr:uid="{B0373497-277F-4B24-8EC8-C4BCC9DC18DD}"/>
    <cellStyle name="Normal 10 5 5 2 2 2" xfId="10209" xr:uid="{E02E49BD-7127-4874-835C-32CA5661B691}"/>
    <cellStyle name="Normal 10 5 5 2 2 2 2" xfId="22016" xr:uid="{3DE8FE0F-7CE4-4B3D-AAC2-A43AB0D598B9}"/>
    <cellStyle name="Normal 10 5 5 2 2 2 2 2" xfId="44335" xr:uid="{4D457733-8C23-421C-9074-6D5F999F54E1}"/>
    <cellStyle name="Normal 10 5 5 2 2 2 3" xfId="32527" xr:uid="{CFDAECD1-4A22-4790-9D29-DFD70DF6B902}"/>
    <cellStyle name="Normal 10 5 5 2 2 3" xfId="16832" xr:uid="{173C7D3C-4C89-4191-A25D-BBCC4877C3AE}"/>
    <cellStyle name="Normal 10 5 5 2 2 3 2" xfId="39151" xr:uid="{D7559F17-D186-4805-8C0A-5C6116013C39}"/>
    <cellStyle name="Normal 10 5 5 2 2 4" xfId="27343" xr:uid="{58D47B8C-74B6-4B3C-B8AD-FF540215C932}"/>
    <cellStyle name="Normal 10 5 5 2 3" xfId="7617" xr:uid="{ADA37AF2-A716-4BF7-BC58-207F94CE8559}"/>
    <cellStyle name="Normal 10 5 5 2 3 2" xfId="19424" xr:uid="{A836265C-D4D2-4D6C-BE3C-3B36D62B56EC}"/>
    <cellStyle name="Normal 10 5 5 2 3 2 2" xfId="41743" xr:uid="{D1AD7130-693E-401A-B14A-6C1588A07270}"/>
    <cellStyle name="Normal 10 5 5 2 3 3" xfId="29935" xr:uid="{A7F2809D-F09D-48BD-9A37-DFA5D3DA987C}"/>
    <cellStyle name="Normal 10 5 5 2 4" xfId="14240" xr:uid="{AACAECFD-D2A7-4E9F-8E44-D92257FD94B2}"/>
    <cellStyle name="Normal 10 5 5 2 4 2" xfId="36559" xr:uid="{07FCC585-F173-4E05-8DCB-6477F5402FE6}"/>
    <cellStyle name="Normal 10 5 5 2 5" xfId="24751" xr:uid="{1C6FF933-F70F-4778-8EF3-4788EC429A6B}"/>
    <cellStyle name="Normal 10 5 5 3" xfId="3729" xr:uid="{AA4A1E52-AB5E-476F-A80A-EBB9A319DA32}"/>
    <cellStyle name="Normal 10 5 5 3 2" xfId="8913" xr:uid="{C8829AB8-76CD-4832-9965-982DFF935961}"/>
    <cellStyle name="Normal 10 5 5 3 2 2" xfId="20720" xr:uid="{A3E1398F-8ED8-4BF4-A1C4-17BC02F2A283}"/>
    <cellStyle name="Normal 10 5 5 3 2 2 2" xfId="43039" xr:uid="{41CA0720-3517-4EC0-9265-B8DB7ECC4B66}"/>
    <cellStyle name="Normal 10 5 5 3 2 3" xfId="31231" xr:uid="{2A06D4D9-4898-48B0-96DF-94488161FED8}"/>
    <cellStyle name="Normal 10 5 5 3 3" xfId="15536" xr:uid="{7319F299-EB4C-43E6-A510-C9E9F56EAFE5}"/>
    <cellStyle name="Normal 10 5 5 3 3 2" xfId="37855" xr:uid="{283B3DD4-6190-40F7-8958-A617A70FCF1E}"/>
    <cellStyle name="Normal 10 5 5 3 4" xfId="26047" xr:uid="{1CA41A53-644B-4078-A4F0-9860B51DA9A4}"/>
    <cellStyle name="Normal 10 5 5 4" xfId="6321" xr:uid="{4C91AD07-1F74-49B6-ADB5-ADD61E34F010}"/>
    <cellStyle name="Normal 10 5 5 4 2" xfId="18128" xr:uid="{A655E734-024A-4466-82C3-3BA3EB3ECA3D}"/>
    <cellStyle name="Normal 10 5 5 4 2 2" xfId="40447" xr:uid="{06BE6E60-FE0C-4EDF-9729-739D5440DC6C}"/>
    <cellStyle name="Normal 10 5 5 4 3" xfId="28639" xr:uid="{3848EBD7-BC66-4B25-9EF4-0AE6D98AE061}"/>
    <cellStyle name="Normal 10 5 5 5" xfId="11648" xr:uid="{9BC06E94-0AA9-4FD5-A6D7-017840BBA511}"/>
    <cellStyle name="Normal 10 5 5 5 2" xfId="33967" xr:uid="{82BED753-BE8F-432E-AC82-05AB52A77325}"/>
    <cellStyle name="Normal 10 5 5 6" xfId="12944" xr:uid="{12CA2397-B576-4288-9800-29276580DC37}"/>
    <cellStyle name="Normal 10 5 5 6 2" xfId="35263" xr:uid="{0386278A-FFA9-4836-AACE-AF04B05C94B6}"/>
    <cellStyle name="Normal 10 5 5 7" xfId="23455" xr:uid="{E9B2E584-DAF3-4492-A411-CE1F664206BA}"/>
    <cellStyle name="Normal 10 5 6" xfId="1785" xr:uid="{60400ADA-1F9A-4462-A631-1B37D5511AA3}"/>
    <cellStyle name="Normal 10 5 6 2" xfId="4377" xr:uid="{64B0A3BE-5247-4FAC-B64F-76EFB47ACA7F}"/>
    <cellStyle name="Normal 10 5 6 2 2" xfId="9561" xr:uid="{486F5105-03A4-49A4-9028-615064DDCED4}"/>
    <cellStyle name="Normal 10 5 6 2 2 2" xfId="21368" xr:uid="{DF1E4734-9FAC-4663-B2DB-8A55560C321C}"/>
    <cellStyle name="Normal 10 5 6 2 2 2 2" xfId="43687" xr:uid="{718B760A-DAFE-410D-90D5-9DACBF1BC9A1}"/>
    <cellStyle name="Normal 10 5 6 2 2 3" xfId="31879" xr:uid="{77A1A2D2-6FB3-495E-B899-C8912577E626}"/>
    <cellStyle name="Normal 10 5 6 2 3" xfId="16184" xr:uid="{FA17239F-2587-48B9-9508-79FFAD835278}"/>
    <cellStyle name="Normal 10 5 6 2 3 2" xfId="38503" xr:uid="{9C2CCCA4-1951-47A4-AA9F-C640232F8AB4}"/>
    <cellStyle name="Normal 10 5 6 2 4" xfId="26695" xr:uid="{08E283EC-770F-46CB-95F4-A438C447045F}"/>
    <cellStyle name="Normal 10 5 6 3" xfId="6969" xr:uid="{CBCA6A2C-8E19-44B0-A224-DE04E3E94D21}"/>
    <cellStyle name="Normal 10 5 6 3 2" xfId="18776" xr:uid="{1A887ED7-FB55-4D37-9047-0590BD61A98D}"/>
    <cellStyle name="Normal 10 5 6 3 2 2" xfId="41095" xr:uid="{521BAD02-305D-46E8-AB11-30B94A11323E}"/>
    <cellStyle name="Normal 10 5 6 3 3" xfId="29287" xr:uid="{86F6C75B-6F7E-4DDB-BC88-F4FA1F1A7E8F}"/>
    <cellStyle name="Normal 10 5 6 4" xfId="13592" xr:uid="{EB526B41-9322-4B21-A344-229C07C12E79}"/>
    <cellStyle name="Normal 10 5 6 4 2" xfId="35911" xr:uid="{EF9041D5-8F36-4EC8-A223-06DCBFB2B3B0}"/>
    <cellStyle name="Normal 10 5 6 5" xfId="24103" xr:uid="{B3693D05-76DE-4DEC-8794-BAC5022BC835}"/>
    <cellStyle name="Normal 10 5 7" xfId="3081" xr:uid="{965E5F46-7863-49D8-83D5-073363446A2E}"/>
    <cellStyle name="Normal 10 5 7 2" xfId="8265" xr:uid="{7467A35E-BBF7-4C8A-BAE6-AE9EF8DE466D}"/>
    <cellStyle name="Normal 10 5 7 2 2" xfId="20072" xr:uid="{BF362CAB-8642-44DC-A98D-BC72AA5F67C6}"/>
    <cellStyle name="Normal 10 5 7 2 2 2" xfId="42391" xr:uid="{A1B81F97-03FC-48BD-898A-2B812D6290FA}"/>
    <cellStyle name="Normal 10 5 7 2 3" xfId="30583" xr:uid="{8E6B722D-E489-4195-8037-7D3B9C5380E9}"/>
    <cellStyle name="Normal 10 5 7 3" xfId="14888" xr:uid="{EF4647BD-7C2D-4CE2-8C5B-1498DE78F0E6}"/>
    <cellStyle name="Normal 10 5 7 3 2" xfId="37207" xr:uid="{C331472C-BED7-46CC-82B9-E7F2C0128152}"/>
    <cellStyle name="Normal 10 5 7 4" xfId="25399" xr:uid="{6952D37B-285B-4037-B3FF-92D17F7542B3}"/>
    <cellStyle name="Normal 10 5 8" xfId="5673" xr:uid="{B907E131-275A-40C1-A125-A182F0F8BDEA}"/>
    <cellStyle name="Normal 10 5 8 2" xfId="17480" xr:uid="{93B0ED09-75F0-4E79-B07F-DF03E83A1826}"/>
    <cellStyle name="Normal 10 5 8 2 2" xfId="39799" xr:uid="{F7F9E7E4-429B-4A15-B6A2-F86432A1C3A4}"/>
    <cellStyle name="Normal 10 5 8 3" xfId="27991" xr:uid="{B568160F-357D-48DE-8686-BA397D038A28}"/>
    <cellStyle name="Normal 10 5 9" xfId="10874" xr:uid="{F6A38B0F-D0F4-432F-8929-CF73C13E1A29}"/>
    <cellStyle name="Normal 10 5 9 2" xfId="33193" xr:uid="{DEC8E33A-CB2C-4083-9F67-0464FDE81389}"/>
    <cellStyle name="Normal 10 6" xfId="397" xr:uid="{FE55AFFE-F5B5-410B-AAF8-EAF49370575D}"/>
    <cellStyle name="Normal 10 6 10" xfId="12323" xr:uid="{0FB7BF22-E728-4FFF-9D77-4E298C4F07EB}"/>
    <cellStyle name="Normal 10 6 10 2" xfId="34642" xr:uid="{F674CE4E-C663-46E5-A606-3095279E8597}"/>
    <cellStyle name="Normal 10 6 11" xfId="22711" xr:uid="{07D04259-BBC9-403E-B87A-689A48F34725}"/>
    <cellStyle name="Normal 10 6 2" xfId="511" xr:uid="{52200070-78E9-462A-AF6F-F5D90832CF13}"/>
    <cellStyle name="Normal 10 6 2 10" xfId="22828" xr:uid="{E8A04B7C-A8C1-4559-A027-176E7B5D760B}"/>
    <cellStyle name="Normal 10 6 2 2" xfId="744" xr:uid="{2FCD5C12-E3CE-4502-A7C8-69265F37932E}"/>
    <cellStyle name="Normal 10 6 2 2 2" xfId="1083" xr:uid="{3103C06A-5535-48B8-AB46-A4FAD7BE02BE}"/>
    <cellStyle name="Normal 10 6 2 2 2 2" xfId="1731" xr:uid="{6AF0955E-9C19-498E-809C-DBFE0F1DD7DF}"/>
    <cellStyle name="Normal 10 6 2 2 2 2 2" xfId="3027" xr:uid="{ACF0281E-8680-401E-BD6D-EFDFC73B091F}"/>
    <cellStyle name="Normal 10 6 2 2 2 2 2 2" xfId="5619" xr:uid="{AAB6CDBE-4CC2-475D-B254-4D58A43C9B62}"/>
    <cellStyle name="Normal 10 6 2 2 2 2 2 2 2" xfId="10803" xr:uid="{983079E8-9948-4763-B5E7-D40900B4A56C}"/>
    <cellStyle name="Normal 10 6 2 2 2 2 2 2 2 2" xfId="22610" xr:uid="{EDFFE603-CEE0-4DCE-8253-1E91B3EC7871}"/>
    <cellStyle name="Normal 10 6 2 2 2 2 2 2 2 2 2" xfId="44929" xr:uid="{C592ACCC-BF94-46F1-9F6F-B8022AED617A}"/>
    <cellStyle name="Normal 10 6 2 2 2 2 2 2 2 3" xfId="33121" xr:uid="{9106152B-FCC7-4C76-8F3D-733CF80D5144}"/>
    <cellStyle name="Normal 10 6 2 2 2 2 2 2 3" xfId="17426" xr:uid="{BAA20A81-5EFE-46FB-A88E-29F5520CFBD0}"/>
    <cellStyle name="Normal 10 6 2 2 2 2 2 2 3 2" xfId="39745" xr:uid="{CC783BF9-0F10-4057-9949-732E4C4622EC}"/>
    <cellStyle name="Normal 10 6 2 2 2 2 2 2 4" xfId="27937" xr:uid="{0E5B57DB-9525-4818-84F7-A24405D5613B}"/>
    <cellStyle name="Normal 10 6 2 2 2 2 2 3" xfId="8211" xr:uid="{CA24EF4E-E121-4037-BF25-542B7D5F47DD}"/>
    <cellStyle name="Normal 10 6 2 2 2 2 2 3 2" xfId="20018" xr:uid="{35686ABF-30D9-4E08-A9F8-187E41D21AA5}"/>
    <cellStyle name="Normal 10 6 2 2 2 2 2 3 2 2" xfId="42337" xr:uid="{23D75A06-8567-4004-8B6F-AA771A54A792}"/>
    <cellStyle name="Normal 10 6 2 2 2 2 2 3 3" xfId="30529" xr:uid="{42DAF622-CDDC-41B4-8E5E-1B03BE2A725C}"/>
    <cellStyle name="Normal 10 6 2 2 2 2 2 4" xfId="14834" xr:uid="{354A20F8-41E7-465F-9FA3-3D5E3B75994D}"/>
    <cellStyle name="Normal 10 6 2 2 2 2 2 4 2" xfId="37153" xr:uid="{AA23620D-5EAE-43DC-AA8B-693CC1FD21AE}"/>
    <cellStyle name="Normal 10 6 2 2 2 2 2 5" xfId="25345" xr:uid="{2635F809-636E-4A13-BF31-8FBFAADE8FBE}"/>
    <cellStyle name="Normal 10 6 2 2 2 2 3" xfId="4323" xr:uid="{3B0008C1-5897-47E4-940F-4A943F86F22A}"/>
    <cellStyle name="Normal 10 6 2 2 2 2 3 2" xfId="9507" xr:uid="{DEC36AF7-DD63-4128-9823-932ACDEB5743}"/>
    <cellStyle name="Normal 10 6 2 2 2 2 3 2 2" xfId="21314" xr:uid="{AFFD2210-31A4-4506-902D-9A83DE8574CD}"/>
    <cellStyle name="Normal 10 6 2 2 2 2 3 2 2 2" xfId="43633" xr:uid="{1F2A361B-09B1-4397-A34C-BDAEC22682A7}"/>
    <cellStyle name="Normal 10 6 2 2 2 2 3 2 3" xfId="31825" xr:uid="{4DAAB7A7-8721-4CD2-87C1-6E38EABBB24F}"/>
    <cellStyle name="Normal 10 6 2 2 2 2 3 3" xfId="16130" xr:uid="{223C36EB-A669-4D46-9C88-C38419E63AF1}"/>
    <cellStyle name="Normal 10 6 2 2 2 2 3 3 2" xfId="38449" xr:uid="{E360111E-FB38-4EE8-8115-8B27CE31CC2B}"/>
    <cellStyle name="Normal 10 6 2 2 2 2 3 4" xfId="26641" xr:uid="{7FB8EFB2-F0C6-4E7A-871E-10CA39DF8F25}"/>
    <cellStyle name="Normal 10 6 2 2 2 2 4" xfId="6915" xr:uid="{F91E3002-1437-4D42-A937-37E734677F10}"/>
    <cellStyle name="Normal 10 6 2 2 2 2 4 2" xfId="18722" xr:uid="{032625D0-8CF9-4305-8069-9B116E0E1FD6}"/>
    <cellStyle name="Normal 10 6 2 2 2 2 4 2 2" xfId="41041" xr:uid="{789F4C05-87C5-412E-ADC3-CFF3CBD943DE}"/>
    <cellStyle name="Normal 10 6 2 2 2 2 4 3" xfId="29233" xr:uid="{18704598-8721-4B4F-B4E2-B39812C92797}"/>
    <cellStyle name="Normal 10 6 2 2 2 2 5" xfId="12242" xr:uid="{C3C4BEA0-2FA9-474D-A46A-7721AB738C6F}"/>
    <cellStyle name="Normal 10 6 2 2 2 2 5 2" xfId="34561" xr:uid="{C3C567B8-9143-4FAE-8887-957467DA8DA7}"/>
    <cellStyle name="Normal 10 6 2 2 2 2 6" xfId="13538" xr:uid="{C1DFF2A9-17E4-4DF7-BDA1-B261D9392749}"/>
    <cellStyle name="Normal 10 6 2 2 2 2 6 2" xfId="35857" xr:uid="{F0967ADA-10EC-456E-BF2A-6714B8B3A88F}"/>
    <cellStyle name="Normal 10 6 2 2 2 2 7" xfId="24049" xr:uid="{5743F977-57A6-429B-97AC-A7A91AD99270}"/>
    <cellStyle name="Normal 10 6 2 2 2 3" xfId="2379" xr:uid="{2EEC7B78-14AD-4D50-9E83-98667DE5F948}"/>
    <cellStyle name="Normal 10 6 2 2 2 3 2" xfId="4971" xr:uid="{B1477408-D230-4924-8E3B-0D1AC3721152}"/>
    <cellStyle name="Normal 10 6 2 2 2 3 2 2" xfId="10155" xr:uid="{E361F17E-42C9-433C-A16A-B52236ACCE26}"/>
    <cellStyle name="Normal 10 6 2 2 2 3 2 2 2" xfId="21962" xr:uid="{5E374884-5C97-454B-BDDC-5719BA9688F1}"/>
    <cellStyle name="Normal 10 6 2 2 2 3 2 2 2 2" xfId="44281" xr:uid="{2D97E0E9-BF64-4DA0-A00C-66366B25BB96}"/>
    <cellStyle name="Normal 10 6 2 2 2 3 2 2 3" xfId="32473" xr:uid="{BA453ACC-A233-4F21-B33A-818491D688AF}"/>
    <cellStyle name="Normal 10 6 2 2 2 3 2 3" xfId="16778" xr:uid="{59AB5BE1-3314-4C0C-8ACE-11EE51D118CB}"/>
    <cellStyle name="Normal 10 6 2 2 2 3 2 3 2" xfId="39097" xr:uid="{0A3181B1-4DDD-41CC-ABA4-1D1E874EE55D}"/>
    <cellStyle name="Normal 10 6 2 2 2 3 2 4" xfId="27289" xr:uid="{3CD66085-A70D-4471-B743-300794C7BB16}"/>
    <cellStyle name="Normal 10 6 2 2 2 3 3" xfId="7563" xr:uid="{8A241EF0-B0E0-4578-849F-131462EA1F92}"/>
    <cellStyle name="Normal 10 6 2 2 2 3 3 2" xfId="19370" xr:uid="{DB26EFE3-8EF2-4EB2-A432-0BA25E2D0AC1}"/>
    <cellStyle name="Normal 10 6 2 2 2 3 3 2 2" xfId="41689" xr:uid="{858C8A73-8A22-4BA4-8C00-7BD59638BC94}"/>
    <cellStyle name="Normal 10 6 2 2 2 3 3 3" xfId="29881" xr:uid="{585B70C3-5160-4864-9A5D-37BC6FC2020B}"/>
    <cellStyle name="Normal 10 6 2 2 2 3 4" xfId="14186" xr:uid="{75EBE1DB-695D-4560-B524-EF81A41B4279}"/>
    <cellStyle name="Normal 10 6 2 2 2 3 4 2" xfId="36505" xr:uid="{C79EE793-643C-440B-ADE9-4636907B2E64}"/>
    <cellStyle name="Normal 10 6 2 2 2 3 5" xfId="24697" xr:uid="{38883240-5277-4E86-93AF-010675FDD3F3}"/>
    <cellStyle name="Normal 10 6 2 2 2 4" xfId="3675" xr:uid="{2FC5A228-AAD2-47B6-96E6-9A55F8F4A33C}"/>
    <cellStyle name="Normal 10 6 2 2 2 4 2" xfId="8859" xr:uid="{F15D8C0A-EFF3-45EF-A327-65DF97EE7265}"/>
    <cellStyle name="Normal 10 6 2 2 2 4 2 2" xfId="20666" xr:uid="{2A6D0741-587A-432E-832B-6C5252D6AFED}"/>
    <cellStyle name="Normal 10 6 2 2 2 4 2 2 2" xfId="42985" xr:uid="{901FECED-3576-41B6-9817-7B73118ECB06}"/>
    <cellStyle name="Normal 10 6 2 2 2 4 2 3" xfId="31177" xr:uid="{36D9C470-A65D-415D-B4F3-D9854830D8BF}"/>
    <cellStyle name="Normal 10 6 2 2 2 4 3" xfId="15482" xr:uid="{A0D33E3F-1681-4B6F-B937-F532A2393BC8}"/>
    <cellStyle name="Normal 10 6 2 2 2 4 3 2" xfId="37801" xr:uid="{8F99B25E-5B74-4A48-A262-A62AC2CC9469}"/>
    <cellStyle name="Normal 10 6 2 2 2 4 4" xfId="25993" xr:uid="{6892D7BC-D4D0-4C64-88E4-F265940048FB}"/>
    <cellStyle name="Normal 10 6 2 2 2 5" xfId="6267" xr:uid="{37823003-A6BD-4CB1-AEF4-554A96725DAB}"/>
    <cellStyle name="Normal 10 6 2 2 2 5 2" xfId="18074" xr:uid="{E3D9AC6C-B00C-4769-A9F9-246B4EA5A666}"/>
    <cellStyle name="Normal 10 6 2 2 2 5 2 2" xfId="40393" xr:uid="{8B8947A2-FB36-4F44-8C0E-27603E75C2EC}"/>
    <cellStyle name="Normal 10 6 2 2 2 5 3" xfId="28585" xr:uid="{54060F83-015F-489D-9D7C-9449AA02ACB2}"/>
    <cellStyle name="Normal 10 6 2 2 2 6" xfId="11594" xr:uid="{CE8C6677-04BD-45CA-81DB-AA76C1F6B3A7}"/>
    <cellStyle name="Normal 10 6 2 2 2 6 2" xfId="33913" xr:uid="{A87F69EA-1486-4A0D-96E4-9D619907737A}"/>
    <cellStyle name="Normal 10 6 2 2 2 7" xfId="12890" xr:uid="{2647BFB9-6BBA-4BBC-B037-4D8192FB08AF}"/>
    <cellStyle name="Normal 10 6 2 2 2 7 2" xfId="35209" xr:uid="{A4C652A4-BD5C-4738-88DC-F245E2CA26A4}"/>
    <cellStyle name="Normal 10 6 2 2 2 8" xfId="23401" xr:uid="{A233AE51-DF0A-4E4D-9DB2-2ACEB5EBA0D0}"/>
    <cellStyle name="Normal 10 6 2 2 3" xfId="1407" xr:uid="{E9CCB970-D43B-4764-9CF7-84175A6E469A}"/>
    <cellStyle name="Normal 10 6 2 2 3 2" xfId="2703" xr:uid="{B17113D9-6F97-49BA-B4EB-B09438396A58}"/>
    <cellStyle name="Normal 10 6 2 2 3 2 2" xfId="5295" xr:uid="{8F4693E1-6EE2-40F7-9E10-2C7915AE4DDE}"/>
    <cellStyle name="Normal 10 6 2 2 3 2 2 2" xfId="10479" xr:uid="{0A9D13C8-7013-45B7-BE26-3FE9BB7F0766}"/>
    <cellStyle name="Normal 10 6 2 2 3 2 2 2 2" xfId="22286" xr:uid="{5E63F9AC-2A26-41D4-8C53-9DE04744C655}"/>
    <cellStyle name="Normal 10 6 2 2 3 2 2 2 2 2" xfId="44605" xr:uid="{1014FD75-17AB-4615-B685-5DFEC692C072}"/>
    <cellStyle name="Normal 10 6 2 2 3 2 2 2 3" xfId="32797" xr:uid="{383781F1-3B32-4132-A9BD-C90C4BAAFC2E}"/>
    <cellStyle name="Normal 10 6 2 2 3 2 2 3" xfId="17102" xr:uid="{C7B5595D-F5B3-44EF-BA00-6869FE5D1C03}"/>
    <cellStyle name="Normal 10 6 2 2 3 2 2 3 2" xfId="39421" xr:uid="{85E317F6-BC62-4A2B-A463-1E7FD3E1848E}"/>
    <cellStyle name="Normal 10 6 2 2 3 2 2 4" xfId="27613" xr:uid="{ECB21BD9-5202-428D-97BD-5B6ED573F0D7}"/>
    <cellStyle name="Normal 10 6 2 2 3 2 3" xfId="7887" xr:uid="{DB4185E6-44B1-4BB3-B1B5-62EEB77F1C67}"/>
    <cellStyle name="Normal 10 6 2 2 3 2 3 2" xfId="19694" xr:uid="{08EA3351-7186-4DD2-B125-3F129B3B4D67}"/>
    <cellStyle name="Normal 10 6 2 2 3 2 3 2 2" xfId="42013" xr:uid="{AE3BE3CE-F92C-45E8-860B-0EE1F12416CE}"/>
    <cellStyle name="Normal 10 6 2 2 3 2 3 3" xfId="30205" xr:uid="{F6A3439D-F1EE-4F9A-B31E-029A3A739AF2}"/>
    <cellStyle name="Normal 10 6 2 2 3 2 4" xfId="14510" xr:uid="{DEEE4782-B32E-460B-A4E4-824F6629A749}"/>
    <cellStyle name="Normal 10 6 2 2 3 2 4 2" xfId="36829" xr:uid="{AECB1434-C3CB-41D8-BF18-BBB65C856858}"/>
    <cellStyle name="Normal 10 6 2 2 3 2 5" xfId="25021" xr:uid="{DB63912E-325B-488B-96D6-3A542A2B2F2B}"/>
    <cellStyle name="Normal 10 6 2 2 3 3" xfId="3999" xr:uid="{50D18C54-A49E-4CB4-8D46-051A7E9E0AD7}"/>
    <cellStyle name="Normal 10 6 2 2 3 3 2" xfId="9183" xr:uid="{9F353952-199A-4502-B28F-B0FA72ECE245}"/>
    <cellStyle name="Normal 10 6 2 2 3 3 2 2" xfId="20990" xr:uid="{F9DDA45A-4E7B-40BC-9911-6A2BB3581A65}"/>
    <cellStyle name="Normal 10 6 2 2 3 3 2 2 2" xfId="43309" xr:uid="{B18FB423-BE0D-4A08-979D-D526936F6072}"/>
    <cellStyle name="Normal 10 6 2 2 3 3 2 3" xfId="31501" xr:uid="{28EA2123-7928-4EFE-A1C7-7778CFB1BAC5}"/>
    <cellStyle name="Normal 10 6 2 2 3 3 3" xfId="15806" xr:uid="{FC1B3946-E6B4-4CD5-9CB9-A1D5F94018E1}"/>
    <cellStyle name="Normal 10 6 2 2 3 3 3 2" xfId="38125" xr:uid="{6E76E555-B78C-4E8C-8D17-900056954B2A}"/>
    <cellStyle name="Normal 10 6 2 2 3 3 4" xfId="26317" xr:uid="{8F02A2D4-F76A-4089-AFEB-BC085CF992F3}"/>
    <cellStyle name="Normal 10 6 2 2 3 4" xfId="6591" xr:uid="{1F6BEB6E-7171-43AB-A98C-224D3C0F3197}"/>
    <cellStyle name="Normal 10 6 2 2 3 4 2" xfId="18398" xr:uid="{5862353A-7438-4D65-A3DB-6CB19126A22E}"/>
    <cellStyle name="Normal 10 6 2 2 3 4 2 2" xfId="40717" xr:uid="{458D6A1B-56FF-4213-9BA8-FEBD34E6842F}"/>
    <cellStyle name="Normal 10 6 2 2 3 4 3" xfId="28909" xr:uid="{96875654-4096-4751-ACDC-F0C1103731C2}"/>
    <cellStyle name="Normal 10 6 2 2 3 5" xfId="11918" xr:uid="{B3E67F0F-FEEE-4527-94A5-7AF54DDB062E}"/>
    <cellStyle name="Normal 10 6 2 2 3 5 2" xfId="34237" xr:uid="{D0646BA3-D4E5-466A-83EF-B87068AECC58}"/>
    <cellStyle name="Normal 10 6 2 2 3 6" xfId="13214" xr:uid="{F4903E3D-8B5B-4EB7-A7B4-AD9039E4117F}"/>
    <cellStyle name="Normal 10 6 2 2 3 6 2" xfId="35533" xr:uid="{A2810A8D-2561-470E-8CF6-13B537CAF94D}"/>
    <cellStyle name="Normal 10 6 2 2 3 7" xfId="23725" xr:uid="{F354B9AC-AB05-482F-8172-EFF76AF7D33D}"/>
    <cellStyle name="Normal 10 6 2 2 4" xfId="2055" xr:uid="{37E8904F-1CDC-4A90-A59C-4147AA3CAF75}"/>
    <cellStyle name="Normal 10 6 2 2 4 2" xfId="4647" xr:uid="{338A71EC-BB08-4D37-8BE0-2C409C670148}"/>
    <cellStyle name="Normal 10 6 2 2 4 2 2" xfId="9831" xr:uid="{1BC1642A-5618-4A69-B67C-B362F61F5829}"/>
    <cellStyle name="Normal 10 6 2 2 4 2 2 2" xfId="21638" xr:uid="{C7ADE9F7-B9B6-4D10-B278-C3C805371506}"/>
    <cellStyle name="Normal 10 6 2 2 4 2 2 2 2" xfId="43957" xr:uid="{6AF6E111-D1D6-416E-95B1-B2E1A3264523}"/>
    <cellStyle name="Normal 10 6 2 2 4 2 2 3" xfId="32149" xr:uid="{EF76E669-5091-4884-9EDA-C0DE2E7D89A5}"/>
    <cellStyle name="Normal 10 6 2 2 4 2 3" xfId="16454" xr:uid="{2370C08C-FC9B-4E8C-A92F-AD9A6627E358}"/>
    <cellStyle name="Normal 10 6 2 2 4 2 3 2" xfId="38773" xr:uid="{45A73C06-EBEF-4243-991B-FFD89A7BFC03}"/>
    <cellStyle name="Normal 10 6 2 2 4 2 4" xfId="26965" xr:uid="{F25B3AC9-23BF-4E70-A4EA-50E59F06C9E7}"/>
    <cellStyle name="Normal 10 6 2 2 4 3" xfId="7239" xr:uid="{1EA074D8-FE45-4440-9D8A-5EFCCAAAE9A6}"/>
    <cellStyle name="Normal 10 6 2 2 4 3 2" xfId="19046" xr:uid="{235A00C2-DC97-48D5-92CC-602123C66DD1}"/>
    <cellStyle name="Normal 10 6 2 2 4 3 2 2" xfId="41365" xr:uid="{CFA62F74-4828-4FEE-A07A-BE93E87B30B8}"/>
    <cellStyle name="Normal 10 6 2 2 4 3 3" xfId="29557" xr:uid="{0DED88C4-5E86-4835-B918-1C8156CFF4A0}"/>
    <cellStyle name="Normal 10 6 2 2 4 4" xfId="13862" xr:uid="{E220FF80-72AE-43F7-A2E9-46FF006CC3C1}"/>
    <cellStyle name="Normal 10 6 2 2 4 4 2" xfId="36181" xr:uid="{77768233-DAB9-4E51-81CA-886F8CB15472}"/>
    <cellStyle name="Normal 10 6 2 2 4 5" xfId="24373" xr:uid="{7E7CFC6B-D13B-48FC-BFA9-594E9DAD5406}"/>
    <cellStyle name="Normal 10 6 2 2 5" xfId="3351" xr:uid="{BE854174-6B2A-4408-BEED-86E45FA23F9A}"/>
    <cellStyle name="Normal 10 6 2 2 5 2" xfId="8535" xr:uid="{3A6FE2FF-BABA-4D40-8B40-27760DD51C52}"/>
    <cellStyle name="Normal 10 6 2 2 5 2 2" xfId="20342" xr:uid="{CF52EC5A-E780-47EA-AE8A-F9AFFF86F1B4}"/>
    <cellStyle name="Normal 10 6 2 2 5 2 2 2" xfId="42661" xr:uid="{1032F50F-4E06-4DEF-B3F0-5AEB3DB2F8A1}"/>
    <cellStyle name="Normal 10 6 2 2 5 2 3" xfId="30853" xr:uid="{A7E445A2-7612-489F-A0F4-0E7073DF16CE}"/>
    <cellStyle name="Normal 10 6 2 2 5 3" xfId="15158" xr:uid="{ED3452B3-6FDB-4F91-8455-45D1F2EA283F}"/>
    <cellStyle name="Normal 10 6 2 2 5 3 2" xfId="37477" xr:uid="{DB89D35B-1EF1-45EE-B808-0E553529727B}"/>
    <cellStyle name="Normal 10 6 2 2 5 4" xfId="25669" xr:uid="{96B42495-72D2-4D51-8826-B7752FC74A16}"/>
    <cellStyle name="Normal 10 6 2 2 6" xfId="5943" xr:uid="{C2160F2C-D4F2-47B0-9A97-6D8CC56D047F}"/>
    <cellStyle name="Normal 10 6 2 2 6 2" xfId="17750" xr:uid="{3841E3EF-56AA-452B-A18F-D4AA6A1C04D1}"/>
    <cellStyle name="Normal 10 6 2 2 6 2 2" xfId="40069" xr:uid="{24820754-39CB-44C8-8E6B-00C23E221CAF}"/>
    <cellStyle name="Normal 10 6 2 2 6 3" xfId="28261" xr:uid="{FFFDA1F7-C78B-4BAD-9E3F-8A607B212CF2}"/>
    <cellStyle name="Normal 10 6 2 2 7" xfId="11255" xr:uid="{0DC621BD-781B-4066-B9C0-82B44666796E}"/>
    <cellStyle name="Normal 10 6 2 2 7 2" xfId="33574" xr:uid="{F57A7FFA-5773-42E3-BEC2-BB0ACA4F00EE}"/>
    <cellStyle name="Normal 10 6 2 2 8" xfId="12566" xr:uid="{C8285CB9-521F-46B5-A9DD-0777B35D9AD3}"/>
    <cellStyle name="Normal 10 6 2 2 8 2" xfId="34885" xr:uid="{CAE340D0-B062-42CF-8279-3629FF948E14}"/>
    <cellStyle name="Normal 10 6 2 2 9" xfId="23062" xr:uid="{8D32E626-B067-431A-8BA6-CE308CA906F1}"/>
    <cellStyle name="Normal 10 6 2 3" xfId="921" xr:uid="{764ACEDC-CA0C-4B5C-BEE8-204DB4ACFB27}"/>
    <cellStyle name="Normal 10 6 2 3 2" xfId="1569" xr:uid="{B812DEF8-3008-413D-8F1F-72EC7589AC3A}"/>
    <cellStyle name="Normal 10 6 2 3 2 2" xfId="2865" xr:uid="{99C7D607-3AB5-4044-9D35-ADC6B82175A6}"/>
    <cellStyle name="Normal 10 6 2 3 2 2 2" xfId="5457" xr:uid="{5634090D-1B1F-472F-85F3-C3E0D56F6B1C}"/>
    <cellStyle name="Normal 10 6 2 3 2 2 2 2" xfId="10641" xr:uid="{4BF789E5-FCDB-4E32-BB49-C9B419264F2E}"/>
    <cellStyle name="Normal 10 6 2 3 2 2 2 2 2" xfId="22448" xr:uid="{1A1BAEA1-A5B4-4F15-9CF0-B78002BCBD9C}"/>
    <cellStyle name="Normal 10 6 2 3 2 2 2 2 2 2" xfId="44767" xr:uid="{98D41591-0BDE-4CA7-A168-839A2945BE56}"/>
    <cellStyle name="Normal 10 6 2 3 2 2 2 2 3" xfId="32959" xr:uid="{B48ED676-CF7B-4FE3-993D-4DFBD5314AE0}"/>
    <cellStyle name="Normal 10 6 2 3 2 2 2 3" xfId="17264" xr:uid="{26841F58-3EF0-4724-9AD1-51A506FA9CE0}"/>
    <cellStyle name="Normal 10 6 2 3 2 2 2 3 2" xfId="39583" xr:uid="{6D0B7444-1863-4FF0-ABED-794526F41680}"/>
    <cellStyle name="Normal 10 6 2 3 2 2 2 4" xfId="27775" xr:uid="{B63376F3-8A0E-41FD-967E-4EA47EE33A45}"/>
    <cellStyle name="Normal 10 6 2 3 2 2 3" xfId="8049" xr:uid="{9C665938-FFB4-4396-B252-E7050D205509}"/>
    <cellStyle name="Normal 10 6 2 3 2 2 3 2" xfId="19856" xr:uid="{41815242-419E-41FD-87E7-0D3E7D7FE14D}"/>
    <cellStyle name="Normal 10 6 2 3 2 2 3 2 2" xfId="42175" xr:uid="{5FA63B0F-F045-4C9D-A5B2-E3E1F27DEF35}"/>
    <cellStyle name="Normal 10 6 2 3 2 2 3 3" xfId="30367" xr:uid="{46A06E51-2077-4585-8EB8-87F8700FDACD}"/>
    <cellStyle name="Normal 10 6 2 3 2 2 4" xfId="14672" xr:uid="{A1FCD4F5-1AF4-482D-8197-B6E8A407FE81}"/>
    <cellStyle name="Normal 10 6 2 3 2 2 4 2" xfId="36991" xr:uid="{F461229E-7C84-4D5D-AFDA-EECDD7E150E0}"/>
    <cellStyle name="Normal 10 6 2 3 2 2 5" xfId="25183" xr:uid="{8AB25FE4-2168-4815-90B7-406E983DCF04}"/>
    <cellStyle name="Normal 10 6 2 3 2 3" xfId="4161" xr:uid="{019D6B4A-6469-44A1-9FAD-A7B4F9E93053}"/>
    <cellStyle name="Normal 10 6 2 3 2 3 2" xfId="9345" xr:uid="{8E114F6A-9BF8-4433-909C-EF753734299D}"/>
    <cellStyle name="Normal 10 6 2 3 2 3 2 2" xfId="21152" xr:uid="{348F50B1-E5FF-49B1-9EC8-3DAE40E7D20F}"/>
    <cellStyle name="Normal 10 6 2 3 2 3 2 2 2" xfId="43471" xr:uid="{D6234C92-EF7F-4F8C-A449-1E044D55A254}"/>
    <cellStyle name="Normal 10 6 2 3 2 3 2 3" xfId="31663" xr:uid="{FD082D3E-6875-4564-9B13-0C3F686DF09B}"/>
    <cellStyle name="Normal 10 6 2 3 2 3 3" xfId="15968" xr:uid="{E48148E1-06C9-4F78-9DE9-7964C326977E}"/>
    <cellStyle name="Normal 10 6 2 3 2 3 3 2" xfId="38287" xr:uid="{4C1731C0-D069-478F-B9AF-EA2464850F67}"/>
    <cellStyle name="Normal 10 6 2 3 2 3 4" xfId="26479" xr:uid="{1F47F142-687F-4914-A42C-6B3F793372CD}"/>
    <cellStyle name="Normal 10 6 2 3 2 4" xfId="6753" xr:uid="{2C4F6600-98BF-454E-9EBC-65B71EDFCF22}"/>
    <cellStyle name="Normal 10 6 2 3 2 4 2" xfId="18560" xr:uid="{69E43BB8-B2A8-412E-834D-339B976383CF}"/>
    <cellStyle name="Normal 10 6 2 3 2 4 2 2" xfId="40879" xr:uid="{50C1C658-26A8-4CB6-A3B6-DDC1405C0AF1}"/>
    <cellStyle name="Normal 10 6 2 3 2 4 3" xfId="29071" xr:uid="{AF692C8E-BEC6-4FDC-888E-365BD0057AC2}"/>
    <cellStyle name="Normal 10 6 2 3 2 5" xfId="12080" xr:uid="{CD38C589-0783-438C-B07A-F10C2AF6DE5F}"/>
    <cellStyle name="Normal 10 6 2 3 2 5 2" xfId="34399" xr:uid="{E33A0A31-B32C-41F9-8842-4B708FEBF0D7}"/>
    <cellStyle name="Normal 10 6 2 3 2 6" xfId="13376" xr:uid="{26A109A9-6D93-4AFB-9722-24A1C507E34B}"/>
    <cellStyle name="Normal 10 6 2 3 2 6 2" xfId="35695" xr:uid="{6D94DD19-0602-4DC5-8E97-915893634540}"/>
    <cellStyle name="Normal 10 6 2 3 2 7" xfId="23887" xr:uid="{CA814606-78CD-4FC9-BE3E-C62B8A9F9B73}"/>
    <cellStyle name="Normal 10 6 2 3 3" xfId="2217" xr:uid="{FDFFB858-988E-43FC-83FA-02C3D89F428B}"/>
    <cellStyle name="Normal 10 6 2 3 3 2" xfId="4809" xr:uid="{F112933A-BF7D-4C96-837E-6AF39F287728}"/>
    <cellStyle name="Normal 10 6 2 3 3 2 2" xfId="9993" xr:uid="{1CBD0B70-F564-44AC-91F9-78AE1E46FA3E}"/>
    <cellStyle name="Normal 10 6 2 3 3 2 2 2" xfId="21800" xr:uid="{4EE90A6E-BDCD-49E2-BFB1-CD21FE52A903}"/>
    <cellStyle name="Normal 10 6 2 3 3 2 2 2 2" xfId="44119" xr:uid="{E274B00B-29FB-4EA2-AD85-6F3195EB3F87}"/>
    <cellStyle name="Normal 10 6 2 3 3 2 2 3" xfId="32311" xr:uid="{71F3A0DB-D83C-4DEB-B7D9-97929C0DC683}"/>
    <cellStyle name="Normal 10 6 2 3 3 2 3" xfId="16616" xr:uid="{C47E1392-C82E-4EE5-A027-8684382C9B4E}"/>
    <cellStyle name="Normal 10 6 2 3 3 2 3 2" xfId="38935" xr:uid="{DAD41A23-4910-4F4F-B053-F20906116B65}"/>
    <cellStyle name="Normal 10 6 2 3 3 2 4" xfId="27127" xr:uid="{9B21D48B-3874-4ED2-89CE-3182B83E0042}"/>
    <cellStyle name="Normal 10 6 2 3 3 3" xfId="7401" xr:uid="{D53E5BDC-2FF3-44C0-9BFA-DEE76D4BD3F2}"/>
    <cellStyle name="Normal 10 6 2 3 3 3 2" xfId="19208" xr:uid="{E38F13E2-68DB-4B85-AD5D-5CFA60F97ED6}"/>
    <cellStyle name="Normal 10 6 2 3 3 3 2 2" xfId="41527" xr:uid="{B6C6CE6A-5564-4B99-A862-8542FB1D4435}"/>
    <cellStyle name="Normal 10 6 2 3 3 3 3" xfId="29719" xr:uid="{02C9A750-00D5-4658-B588-9B28261DE4C0}"/>
    <cellStyle name="Normal 10 6 2 3 3 4" xfId="14024" xr:uid="{10D26034-87B2-4CF9-90E7-9EADAED46240}"/>
    <cellStyle name="Normal 10 6 2 3 3 4 2" xfId="36343" xr:uid="{1998FF7A-F67D-4C70-855E-127F0F232952}"/>
    <cellStyle name="Normal 10 6 2 3 3 5" xfId="24535" xr:uid="{178A14C5-59C0-4083-B005-DD74C626D6DB}"/>
    <cellStyle name="Normal 10 6 2 3 4" xfId="3513" xr:uid="{7BBD1908-51A8-4689-AFD9-88FA10D941BA}"/>
    <cellStyle name="Normal 10 6 2 3 4 2" xfId="8697" xr:uid="{757B0F45-DEA8-4AED-8190-0E6EC561708C}"/>
    <cellStyle name="Normal 10 6 2 3 4 2 2" xfId="20504" xr:uid="{5AE386CD-ADB3-466C-ADC5-E01ED11D57BE}"/>
    <cellStyle name="Normal 10 6 2 3 4 2 2 2" xfId="42823" xr:uid="{E5E2DC81-3FF3-4D20-88CE-1FDAF131FA6B}"/>
    <cellStyle name="Normal 10 6 2 3 4 2 3" xfId="31015" xr:uid="{A3DC5634-4069-4E6F-A099-E5743872F58A}"/>
    <cellStyle name="Normal 10 6 2 3 4 3" xfId="15320" xr:uid="{F8C21739-FD83-4D94-A4E9-CB58C330E7A7}"/>
    <cellStyle name="Normal 10 6 2 3 4 3 2" xfId="37639" xr:uid="{FCABAA78-8707-4895-B1F9-5AE50A515567}"/>
    <cellStyle name="Normal 10 6 2 3 4 4" xfId="25831" xr:uid="{EB7B0EC1-5334-447B-A999-FF31FD621D6A}"/>
    <cellStyle name="Normal 10 6 2 3 5" xfId="6105" xr:uid="{243C5925-7569-46F3-87BE-3B9798246780}"/>
    <cellStyle name="Normal 10 6 2 3 5 2" xfId="17912" xr:uid="{5F91B621-5428-4A26-A6E0-CB7311C162B0}"/>
    <cellStyle name="Normal 10 6 2 3 5 2 2" xfId="40231" xr:uid="{2831BFF0-9575-4B6D-963C-08258EDFB66E}"/>
    <cellStyle name="Normal 10 6 2 3 5 3" xfId="28423" xr:uid="{43EEF1B5-F1FD-4637-A5E2-0B8C5712BADA}"/>
    <cellStyle name="Normal 10 6 2 3 6" xfId="11432" xr:uid="{9390E702-1D3D-414C-A18C-99E5B640F5A4}"/>
    <cellStyle name="Normal 10 6 2 3 6 2" xfId="33751" xr:uid="{6689747B-72B0-4F2A-9CEC-9EF81AE5A20E}"/>
    <cellStyle name="Normal 10 6 2 3 7" xfId="12728" xr:uid="{24B6B46E-45BB-4D30-A016-0BFD9B4B6ED8}"/>
    <cellStyle name="Normal 10 6 2 3 7 2" xfId="35047" xr:uid="{6B4E8AB5-27F8-46AB-87E7-ABDFB0AEC32A}"/>
    <cellStyle name="Normal 10 6 2 3 8" xfId="23239" xr:uid="{D2165C73-601B-458B-B97F-A9679C3160F5}"/>
    <cellStyle name="Normal 10 6 2 4" xfId="1245" xr:uid="{E5802529-8D1D-4675-9318-96DD24BEA74E}"/>
    <cellStyle name="Normal 10 6 2 4 2" xfId="2541" xr:uid="{086EAF54-5AB7-421F-A241-4CBF1167C0E8}"/>
    <cellStyle name="Normal 10 6 2 4 2 2" xfId="5133" xr:uid="{CC719676-E903-415B-8587-1D61DB22A370}"/>
    <cellStyle name="Normal 10 6 2 4 2 2 2" xfId="10317" xr:uid="{28E23295-DC0F-4002-A750-0A4B37AEE8EE}"/>
    <cellStyle name="Normal 10 6 2 4 2 2 2 2" xfId="22124" xr:uid="{6C9FCD97-6AAE-4F8E-AE1C-97ACC125F43D}"/>
    <cellStyle name="Normal 10 6 2 4 2 2 2 2 2" xfId="44443" xr:uid="{25B1B1B7-1080-41CA-B81C-F062A02D6B09}"/>
    <cellStyle name="Normal 10 6 2 4 2 2 2 3" xfId="32635" xr:uid="{00A1599A-FBA4-4843-A20D-6199A94B2230}"/>
    <cellStyle name="Normal 10 6 2 4 2 2 3" xfId="16940" xr:uid="{79A1F2FE-C954-4B1D-86F9-87D2C33FD32A}"/>
    <cellStyle name="Normal 10 6 2 4 2 2 3 2" xfId="39259" xr:uid="{2A13EA7A-88FD-4C3D-AAB5-125B3A29370C}"/>
    <cellStyle name="Normal 10 6 2 4 2 2 4" xfId="27451" xr:uid="{E052F476-AE5B-4C83-98DD-0E1D41980806}"/>
    <cellStyle name="Normal 10 6 2 4 2 3" xfId="7725" xr:uid="{47F7FF02-2E13-494E-B8FC-5AAEDDD2D885}"/>
    <cellStyle name="Normal 10 6 2 4 2 3 2" xfId="19532" xr:uid="{F5C82CE8-244C-4C9E-9635-7FB5FD178909}"/>
    <cellStyle name="Normal 10 6 2 4 2 3 2 2" xfId="41851" xr:uid="{F6DD1B55-8718-4FB3-A3F6-F475621A9687}"/>
    <cellStyle name="Normal 10 6 2 4 2 3 3" xfId="30043" xr:uid="{CA372FAC-BD2B-4E28-8050-66B74FCB129D}"/>
    <cellStyle name="Normal 10 6 2 4 2 4" xfId="14348" xr:uid="{546990C0-756A-4B61-8A1C-E1EF1DB667CB}"/>
    <cellStyle name="Normal 10 6 2 4 2 4 2" xfId="36667" xr:uid="{72328829-73BA-4A5A-8253-B1152F789F24}"/>
    <cellStyle name="Normal 10 6 2 4 2 5" xfId="24859" xr:uid="{262FCF3B-B1FC-4217-ADFB-0B0959162FB3}"/>
    <cellStyle name="Normal 10 6 2 4 3" xfId="3837" xr:uid="{626B7B10-BE00-44A4-A58D-F44B706A345D}"/>
    <cellStyle name="Normal 10 6 2 4 3 2" xfId="9021" xr:uid="{E00A7DDE-B553-4B7F-853F-1A9715B3CD11}"/>
    <cellStyle name="Normal 10 6 2 4 3 2 2" xfId="20828" xr:uid="{FA63AF71-6E32-4853-B7FC-DEC61D8E8357}"/>
    <cellStyle name="Normal 10 6 2 4 3 2 2 2" xfId="43147" xr:uid="{85FAE18C-EAD2-465C-9495-581D0076DB19}"/>
    <cellStyle name="Normal 10 6 2 4 3 2 3" xfId="31339" xr:uid="{6AF8C9D5-21D3-4A32-A7F4-9DD159C47081}"/>
    <cellStyle name="Normal 10 6 2 4 3 3" xfId="15644" xr:uid="{31668B3C-185D-46C1-835F-04446F4AC0CE}"/>
    <cellStyle name="Normal 10 6 2 4 3 3 2" xfId="37963" xr:uid="{39FBB910-F8E2-4C99-AF3C-4791C5674364}"/>
    <cellStyle name="Normal 10 6 2 4 3 4" xfId="26155" xr:uid="{2D5C60AA-F355-48D2-9FBB-E8851E048B41}"/>
    <cellStyle name="Normal 10 6 2 4 4" xfId="6429" xr:uid="{1AFBF3A1-9CEE-4B81-A15C-C4F940536B4D}"/>
    <cellStyle name="Normal 10 6 2 4 4 2" xfId="18236" xr:uid="{29A9095C-8DEE-42ED-9C6C-519C8609389B}"/>
    <cellStyle name="Normal 10 6 2 4 4 2 2" xfId="40555" xr:uid="{A6833F4F-5E48-413C-9360-52B8EA993FE5}"/>
    <cellStyle name="Normal 10 6 2 4 4 3" xfId="28747" xr:uid="{1B5C48FE-FBDF-44D6-A855-A81313EA722E}"/>
    <cellStyle name="Normal 10 6 2 4 5" xfId="11756" xr:uid="{91B198B8-C5B8-4AF7-AC07-92B1C5590474}"/>
    <cellStyle name="Normal 10 6 2 4 5 2" xfId="34075" xr:uid="{141EA44A-FBC8-4678-90F6-89258CB8A418}"/>
    <cellStyle name="Normal 10 6 2 4 6" xfId="13052" xr:uid="{5D342C31-B262-49E0-9FA8-9EEAA71D3780}"/>
    <cellStyle name="Normal 10 6 2 4 6 2" xfId="35371" xr:uid="{CBD359B6-0B4D-47AC-A919-AD51F0118509}"/>
    <cellStyle name="Normal 10 6 2 4 7" xfId="23563" xr:uid="{0A011FC3-4BA5-47C6-B55D-A031AEE9B11B}"/>
    <cellStyle name="Normal 10 6 2 5" xfId="1893" xr:uid="{EA7D38E1-1C72-4309-BA45-6F9A827D2A81}"/>
    <cellStyle name="Normal 10 6 2 5 2" xfId="4485" xr:uid="{AF6F791B-0235-463A-8AF8-8CBD9DA9BE52}"/>
    <cellStyle name="Normal 10 6 2 5 2 2" xfId="9669" xr:uid="{BA8006D4-0F89-4BB2-8993-1D648AF21DEB}"/>
    <cellStyle name="Normal 10 6 2 5 2 2 2" xfId="21476" xr:uid="{E705B938-6B9B-4F08-8105-221B9ED7B4AA}"/>
    <cellStyle name="Normal 10 6 2 5 2 2 2 2" xfId="43795" xr:uid="{06A3977C-D4E5-4885-8C77-22416A99C18B}"/>
    <cellStyle name="Normal 10 6 2 5 2 2 3" xfId="31987" xr:uid="{CA22A529-2B04-4A72-8156-D9FA2FA1FF2F}"/>
    <cellStyle name="Normal 10 6 2 5 2 3" xfId="16292" xr:uid="{0DB1C01B-53EB-4CF2-B9E3-A5AD045D0205}"/>
    <cellStyle name="Normal 10 6 2 5 2 3 2" xfId="38611" xr:uid="{8EEBEB0D-7E74-4BBF-BA98-B29AFBF9B955}"/>
    <cellStyle name="Normal 10 6 2 5 2 4" xfId="26803" xr:uid="{B3F8A855-2806-41B0-B7B5-76D6FAC04F40}"/>
    <cellStyle name="Normal 10 6 2 5 3" xfId="7077" xr:uid="{55E990A9-3205-422A-90C2-6BA5D53A6B5E}"/>
    <cellStyle name="Normal 10 6 2 5 3 2" xfId="18884" xr:uid="{49A8B3E8-DF4D-4404-BCDD-55DCDED9C8C7}"/>
    <cellStyle name="Normal 10 6 2 5 3 2 2" xfId="41203" xr:uid="{F71DD95E-5F7A-4275-8309-1A97B585E02A}"/>
    <cellStyle name="Normal 10 6 2 5 3 3" xfId="29395" xr:uid="{9CE36E81-5967-4831-B4D8-80EB14F2A67E}"/>
    <cellStyle name="Normal 10 6 2 5 4" xfId="13700" xr:uid="{B4949D16-29CB-464D-9F4A-DF16B7916825}"/>
    <cellStyle name="Normal 10 6 2 5 4 2" xfId="36019" xr:uid="{74670532-06F5-4B2A-BC29-C1CBC45EE227}"/>
    <cellStyle name="Normal 10 6 2 5 5" xfId="24211" xr:uid="{A3E4FC09-15C0-4E74-824F-641BE3D37CB0}"/>
    <cellStyle name="Normal 10 6 2 6" xfId="3189" xr:uid="{9CCCAF27-6A42-4A91-9BB2-1E87D8E7E2D0}"/>
    <cellStyle name="Normal 10 6 2 6 2" xfId="8373" xr:uid="{6FC6BFFB-174E-40CD-8402-39DFF2F4C6A3}"/>
    <cellStyle name="Normal 10 6 2 6 2 2" xfId="20180" xr:uid="{9CB5DFF8-8781-43B1-A357-D13B9B87A5F9}"/>
    <cellStyle name="Normal 10 6 2 6 2 2 2" xfId="42499" xr:uid="{8DDD4ED5-18C2-45C6-B5EF-0E77D6AC43BE}"/>
    <cellStyle name="Normal 10 6 2 6 2 3" xfId="30691" xr:uid="{F41234F6-127E-49A0-B866-7711E4C3CE7E}"/>
    <cellStyle name="Normal 10 6 2 6 3" xfId="14996" xr:uid="{262772B6-B1AB-4E4A-B395-A909B5CFB186}"/>
    <cellStyle name="Normal 10 6 2 6 3 2" xfId="37315" xr:uid="{4E34DB02-A5BB-4058-BFA7-282601B7B003}"/>
    <cellStyle name="Normal 10 6 2 6 4" xfId="25507" xr:uid="{D40A1E98-FB49-43B6-9283-B1220FB824A3}"/>
    <cellStyle name="Normal 10 6 2 7" xfId="5781" xr:uid="{5EB7A808-F9AB-47DF-9E6A-5FE70F173A7F}"/>
    <cellStyle name="Normal 10 6 2 7 2" xfId="17588" xr:uid="{BF39B009-C0D8-43F7-AD1E-4A546BAE8D40}"/>
    <cellStyle name="Normal 10 6 2 7 2 2" xfId="39907" xr:uid="{FDEB2F67-C4BE-410E-939D-08140F951622}"/>
    <cellStyle name="Normal 10 6 2 7 3" xfId="28099" xr:uid="{DAD2CAD8-E224-40ED-86B3-CCEDF9BD901A}"/>
    <cellStyle name="Normal 10 6 2 8" xfId="11021" xr:uid="{A0B1D001-EFE4-4F5C-B6E9-ADA7BE62C98B}"/>
    <cellStyle name="Normal 10 6 2 8 2" xfId="33340" xr:uid="{409A762E-71C4-4880-84AE-CD6DD4A8B94E}"/>
    <cellStyle name="Normal 10 6 2 9" xfId="12404" xr:uid="{4CB68F48-0AFB-4246-B6A2-04F19739227D}"/>
    <cellStyle name="Normal 10 6 2 9 2" xfId="34723" xr:uid="{5139EB56-C2FE-48D4-91D5-77409D87D834}"/>
    <cellStyle name="Normal 10 6 3" xfId="627" xr:uid="{460C8090-9CC4-4146-AF16-2FC4AC8B9D75}"/>
    <cellStyle name="Normal 10 6 3 2" xfId="1002" xr:uid="{7A39389E-688C-45DC-A3F6-7F0FAF26847B}"/>
    <cellStyle name="Normal 10 6 3 2 2" xfId="1650" xr:uid="{4CA94E51-92D2-4FF5-BDF8-69FC2713E5A3}"/>
    <cellStyle name="Normal 10 6 3 2 2 2" xfId="2946" xr:uid="{E01EF4C0-AACF-4612-A0E4-C93CD3B5F75A}"/>
    <cellStyle name="Normal 10 6 3 2 2 2 2" xfId="5538" xr:uid="{2A726010-4E13-43BF-9245-8CE5A755F377}"/>
    <cellStyle name="Normal 10 6 3 2 2 2 2 2" xfId="10722" xr:uid="{80AD137B-680B-49C0-8B9C-6127A55C6607}"/>
    <cellStyle name="Normal 10 6 3 2 2 2 2 2 2" xfId="22529" xr:uid="{BF32722A-CCA3-4DF8-8DF3-F4765B41F27D}"/>
    <cellStyle name="Normal 10 6 3 2 2 2 2 2 2 2" xfId="44848" xr:uid="{6AF3B580-0D18-479D-944E-8166B266724E}"/>
    <cellStyle name="Normal 10 6 3 2 2 2 2 2 3" xfId="33040" xr:uid="{78107C70-972D-41BB-AE54-5541A34B444A}"/>
    <cellStyle name="Normal 10 6 3 2 2 2 2 3" xfId="17345" xr:uid="{105FF0FB-1A3F-4D68-821F-AF3B55EE4DCE}"/>
    <cellStyle name="Normal 10 6 3 2 2 2 2 3 2" xfId="39664" xr:uid="{40EA1671-5DD8-424C-A57B-D9CA4D94D67E}"/>
    <cellStyle name="Normal 10 6 3 2 2 2 2 4" xfId="27856" xr:uid="{9DC270DD-E81B-4D75-8877-596CC0B2EE0B}"/>
    <cellStyle name="Normal 10 6 3 2 2 2 3" xfId="8130" xr:uid="{286114EA-FFCF-4F7F-A246-658A51FAC91E}"/>
    <cellStyle name="Normal 10 6 3 2 2 2 3 2" xfId="19937" xr:uid="{5CC9231A-24D2-4AAB-B32B-38F5781DE346}"/>
    <cellStyle name="Normal 10 6 3 2 2 2 3 2 2" xfId="42256" xr:uid="{BF443ACC-4F80-4F11-B966-E3CA513BFE3C}"/>
    <cellStyle name="Normal 10 6 3 2 2 2 3 3" xfId="30448" xr:uid="{B3E4E8F5-E334-47A5-8734-632CA2D308B8}"/>
    <cellStyle name="Normal 10 6 3 2 2 2 4" xfId="14753" xr:uid="{B33D20E3-51A5-42BE-B7B0-D606A01EC063}"/>
    <cellStyle name="Normal 10 6 3 2 2 2 4 2" xfId="37072" xr:uid="{78178432-3283-4AD9-B096-D7173273FB71}"/>
    <cellStyle name="Normal 10 6 3 2 2 2 5" xfId="25264" xr:uid="{1084E651-D886-4BF5-A8F5-0E8B63035241}"/>
    <cellStyle name="Normal 10 6 3 2 2 3" xfId="4242" xr:uid="{DC5B3032-35B2-46B4-9145-03038CBA7455}"/>
    <cellStyle name="Normal 10 6 3 2 2 3 2" xfId="9426" xr:uid="{16D42BBF-0846-4866-A4FA-895C0584EC06}"/>
    <cellStyle name="Normal 10 6 3 2 2 3 2 2" xfId="21233" xr:uid="{2A100FA5-4047-41A4-A774-EB371C9032EF}"/>
    <cellStyle name="Normal 10 6 3 2 2 3 2 2 2" xfId="43552" xr:uid="{A6E0EAA2-2E40-4E37-A1FB-F71CFD64D936}"/>
    <cellStyle name="Normal 10 6 3 2 2 3 2 3" xfId="31744" xr:uid="{32216037-68EA-4DD5-8CB9-DEF57319BACF}"/>
    <cellStyle name="Normal 10 6 3 2 2 3 3" xfId="16049" xr:uid="{1FE6F239-BE81-4252-BB63-FD3FA9D1D1DF}"/>
    <cellStyle name="Normal 10 6 3 2 2 3 3 2" xfId="38368" xr:uid="{F3F9E837-1937-4A85-BBF9-5B371FDBC2D8}"/>
    <cellStyle name="Normal 10 6 3 2 2 3 4" xfId="26560" xr:uid="{7789CF4B-C8DD-4927-8AD5-2EA94C0A6D81}"/>
    <cellStyle name="Normal 10 6 3 2 2 4" xfId="6834" xr:uid="{80CD505A-2F1E-4E17-B28A-CE0F012223B3}"/>
    <cellStyle name="Normal 10 6 3 2 2 4 2" xfId="18641" xr:uid="{DF659B78-1176-48B6-8341-F52AB811C102}"/>
    <cellStyle name="Normal 10 6 3 2 2 4 2 2" xfId="40960" xr:uid="{270204A2-7092-4191-A273-FCF28E5FB06C}"/>
    <cellStyle name="Normal 10 6 3 2 2 4 3" xfId="29152" xr:uid="{79F189D2-AA61-4323-96F5-69D659E20853}"/>
    <cellStyle name="Normal 10 6 3 2 2 5" xfId="12161" xr:uid="{9F30CC2E-CAE9-43CF-A2D8-A16624C2AAD9}"/>
    <cellStyle name="Normal 10 6 3 2 2 5 2" xfId="34480" xr:uid="{010843C6-BD9B-4C72-800C-A65B437701F2}"/>
    <cellStyle name="Normal 10 6 3 2 2 6" xfId="13457" xr:uid="{1E35FC2F-52AE-4899-A764-639CFA617BF7}"/>
    <cellStyle name="Normal 10 6 3 2 2 6 2" xfId="35776" xr:uid="{1182BB13-9395-4643-AD94-85DEB0CFE69F}"/>
    <cellStyle name="Normal 10 6 3 2 2 7" xfId="23968" xr:uid="{F6C2C666-8090-4221-AB24-9B98B4DBA0F9}"/>
    <cellStyle name="Normal 10 6 3 2 3" xfId="2298" xr:uid="{37B0F615-F903-446C-AC03-8654AD2603D2}"/>
    <cellStyle name="Normal 10 6 3 2 3 2" xfId="4890" xr:uid="{FD375827-AA45-4450-8C31-DCD29B651B98}"/>
    <cellStyle name="Normal 10 6 3 2 3 2 2" xfId="10074" xr:uid="{22D72F99-F100-4472-8A3A-C8BB656E0DF8}"/>
    <cellStyle name="Normal 10 6 3 2 3 2 2 2" xfId="21881" xr:uid="{0D1A2578-A966-4519-B047-CB833323B242}"/>
    <cellStyle name="Normal 10 6 3 2 3 2 2 2 2" xfId="44200" xr:uid="{D63A1D1E-FA22-4B14-BCAC-5F80800608DA}"/>
    <cellStyle name="Normal 10 6 3 2 3 2 2 3" xfId="32392" xr:uid="{0559C25B-E246-4957-9B84-7394FFA96912}"/>
    <cellStyle name="Normal 10 6 3 2 3 2 3" xfId="16697" xr:uid="{DCB0855E-11E6-42E5-923C-BE6C43CAE369}"/>
    <cellStyle name="Normal 10 6 3 2 3 2 3 2" xfId="39016" xr:uid="{75F028F9-3A41-49F3-AF50-5D813EEEFAE4}"/>
    <cellStyle name="Normal 10 6 3 2 3 2 4" xfId="27208" xr:uid="{D71D46AF-ABD4-4518-A054-54512CD28AFE}"/>
    <cellStyle name="Normal 10 6 3 2 3 3" xfId="7482" xr:uid="{62C6A8F4-61A2-40F3-BC60-5DE29762CAFA}"/>
    <cellStyle name="Normal 10 6 3 2 3 3 2" xfId="19289" xr:uid="{17B3CE35-08B6-4650-8F88-3EE682D22B3D}"/>
    <cellStyle name="Normal 10 6 3 2 3 3 2 2" xfId="41608" xr:uid="{CB27A892-2C64-49D2-8357-18A7B4DDBF0D}"/>
    <cellStyle name="Normal 10 6 3 2 3 3 3" xfId="29800" xr:uid="{F0134273-0D5C-4D19-927F-C12BA76AEB8B}"/>
    <cellStyle name="Normal 10 6 3 2 3 4" xfId="14105" xr:uid="{C6C06A64-A8DC-446F-BA66-8F25FCA44EBB}"/>
    <cellStyle name="Normal 10 6 3 2 3 4 2" xfId="36424" xr:uid="{5464471E-D02A-48BF-A487-99E9F9DCF0E6}"/>
    <cellStyle name="Normal 10 6 3 2 3 5" xfId="24616" xr:uid="{C4A76CF7-7C54-445D-BAF0-52AF7A2B9B66}"/>
    <cellStyle name="Normal 10 6 3 2 4" xfId="3594" xr:uid="{66FA863F-D95E-4785-94F4-81216DEF6944}"/>
    <cellStyle name="Normal 10 6 3 2 4 2" xfId="8778" xr:uid="{E13BD18B-409A-4EAB-81BE-1A5380324675}"/>
    <cellStyle name="Normal 10 6 3 2 4 2 2" xfId="20585" xr:uid="{59FBF7A8-4B29-4CE2-836C-19B9556AF128}"/>
    <cellStyle name="Normal 10 6 3 2 4 2 2 2" xfId="42904" xr:uid="{229F9543-EF54-407E-A082-49705683727B}"/>
    <cellStyle name="Normal 10 6 3 2 4 2 3" xfId="31096" xr:uid="{63DFE4C5-A941-453D-B2EE-7A1A6666757B}"/>
    <cellStyle name="Normal 10 6 3 2 4 3" xfId="15401" xr:uid="{F7169E47-5832-4C2B-8BCE-AD5182D4E8C9}"/>
    <cellStyle name="Normal 10 6 3 2 4 3 2" xfId="37720" xr:uid="{364B3F2A-D0A1-498F-8A44-E1645A17A579}"/>
    <cellStyle name="Normal 10 6 3 2 4 4" xfId="25912" xr:uid="{961BBA3E-9915-407D-960E-088208BA0AEF}"/>
    <cellStyle name="Normal 10 6 3 2 5" xfId="6186" xr:uid="{0840991A-8439-48C8-B1A0-D6DEF39823F5}"/>
    <cellStyle name="Normal 10 6 3 2 5 2" xfId="17993" xr:uid="{00A75024-46A3-4C3E-9B2D-7190DAB23A85}"/>
    <cellStyle name="Normal 10 6 3 2 5 2 2" xfId="40312" xr:uid="{C9B51974-541B-4CD8-9B4B-87BB024F1A73}"/>
    <cellStyle name="Normal 10 6 3 2 5 3" xfId="28504" xr:uid="{AAC62CAE-773F-4F95-82A9-F319ACC9B1E1}"/>
    <cellStyle name="Normal 10 6 3 2 6" xfId="11513" xr:uid="{611F3541-D57A-4EEC-9588-8CA8B418270F}"/>
    <cellStyle name="Normal 10 6 3 2 6 2" xfId="33832" xr:uid="{6421B9AA-105B-42DD-9CF1-D9141F7C4693}"/>
    <cellStyle name="Normal 10 6 3 2 7" xfId="12809" xr:uid="{1D103D6B-2AAD-446F-85FD-35ED998C1215}"/>
    <cellStyle name="Normal 10 6 3 2 7 2" xfId="35128" xr:uid="{EAE237EB-F72B-4908-8396-D95513B29A5F}"/>
    <cellStyle name="Normal 10 6 3 2 8" xfId="23320" xr:uid="{B6696EAA-370C-4E9B-B176-426537C1E36C}"/>
    <cellStyle name="Normal 10 6 3 3" xfId="1326" xr:uid="{683CD10C-75C0-4698-BF85-486E85AAE1FE}"/>
    <cellStyle name="Normal 10 6 3 3 2" xfId="2622" xr:uid="{A3C27CAB-6CF7-4A0A-8F41-7EBEA15A2704}"/>
    <cellStyle name="Normal 10 6 3 3 2 2" xfId="5214" xr:uid="{A3A296FE-3AB0-4201-8DCE-27A912703D5C}"/>
    <cellStyle name="Normal 10 6 3 3 2 2 2" xfId="10398" xr:uid="{068A9837-B168-4A63-85C0-78C6E6BFCEBB}"/>
    <cellStyle name="Normal 10 6 3 3 2 2 2 2" xfId="22205" xr:uid="{2BBB70B5-D253-4444-9166-FE4DCAEB0850}"/>
    <cellStyle name="Normal 10 6 3 3 2 2 2 2 2" xfId="44524" xr:uid="{7C34C462-3735-4350-87C0-39B3AA0F14F6}"/>
    <cellStyle name="Normal 10 6 3 3 2 2 2 3" xfId="32716" xr:uid="{60EE631E-1C0B-44F0-AC6A-5B8C65BD02C1}"/>
    <cellStyle name="Normal 10 6 3 3 2 2 3" xfId="17021" xr:uid="{BF03470E-0A10-453B-9E3C-887FD425584F}"/>
    <cellStyle name="Normal 10 6 3 3 2 2 3 2" xfId="39340" xr:uid="{847482D0-F14F-42CD-BC60-1BB2FD74707C}"/>
    <cellStyle name="Normal 10 6 3 3 2 2 4" xfId="27532" xr:uid="{2F5A50AC-1536-4F8A-B9A0-C43D3A0FF7BD}"/>
    <cellStyle name="Normal 10 6 3 3 2 3" xfId="7806" xr:uid="{5B804A41-51ED-48B7-8769-6EFA388D88C0}"/>
    <cellStyle name="Normal 10 6 3 3 2 3 2" xfId="19613" xr:uid="{09750142-3EFE-40A5-BB33-BF4CB3427BB7}"/>
    <cellStyle name="Normal 10 6 3 3 2 3 2 2" xfId="41932" xr:uid="{7A148CBA-A43A-44F2-9A3B-3461F094C41A}"/>
    <cellStyle name="Normal 10 6 3 3 2 3 3" xfId="30124" xr:uid="{DC89368A-683E-42B1-B7A9-1A5AD568A62E}"/>
    <cellStyle name="Normal 10 6 3 3 2 4" xfId="14429" xr:uid="{64544405-8BD7-4FAE-94E9-6D0B5EBA5F49}"/>
    <cellStyle name="Normal 10 6 3 3 2 4 2" xfId="36748" xr:uid="{5DB669A6-72E9-48EC-8637-06DF4D495C31}"/>
    <cellStyle name="Normal 10 6 3 3 2 5" xfId="24940" xr:uid="{EA18C09F-55C3-44CA-8C41-1456C9619189}"/>
    <cellStyle name="Normal 10 6 3 3 3" xfId="3918" xr:uid="{53FAB801-16FC-4EBC-95C9-E5C305C444D4}"/>
    <cellStyle name="Normal 10 6 3 3 3 2" xfId="9102" xr:uid="{930BA111-9503-4F60-88C5-89E93C7128E2}"/>
    <cellStyle name="Normal 10 6 3 3 3 2 2" xfId="20909" xr:uid="{953F4841-BB05-408B-BE1F-9938B83C1FA1}"/>
    <cellStyle name="Normal 10 6 3 3 3 2 2 2" xfId="43228" xr:uid="{B9BD3415-C890-4872-9BF6-A187F99E7EEA}"/>
    <cellStyle name="Normal 10 6 3 3 3 2 3" xfId="31420" xr:uid="{34FED165-C53C-4D55-8A17-C566681B541C}"/>
    <cellStyle name="Normal 10 6 3 3 3 3" xfId="15725" xr:uid="{ACB84136-8D35-47CE-809E-F6F238153E8F}"/>
    <cellStyle name="Normal 10 6 3 3 3 3 2" xfId="38044" xr:uid="{EEA5837E-583C-43BA-9553-9C9D48155F4F}"/>
    <cellStyle name="Normal 10 6 3 3 3 4" xfId="26236" xr:uid="{73D89C90-2362-4EB8-B2CC-308B8854433C}"/>
    <cellStyle name="Normal 10 6 3 3 4" xfId="6510" xr:uid="{6CC82F2B-E508-4CD0-8DB3-ABFAC0252A67}"/>
    <cellStyle name="Normal 10 6 3 3 4 2" xfId="18317" xr:uid="{13D50947-EF94-49A1-AD69-314CB4DDAE54}"/>
    <cellStyle name="Normal 10 6 3 3 4 2 2" xfId="40636" xr:uid="{0906DC40-9D4B-4BA7-89E5-211719E6A0D8}"/>
    <cellStyle name="Normal 10 6 3 3 4 3" xfId="28828" xr:uid="{7382BCCF-BB3E-4E16-9158-F9E8433D7A4F}"/>
    <cellStyle name="Normal 10 6 3 3 5" xfId="11837" xr:uid="{D2241DB0-2E91-4AAD-A50E-E3A4E0702881}"/>
    <cellStyle name="Normal 10 6 3 3 5 2" xfId="34156" xr:uid="{1075B08D-5874-4891-BAA4-7AE67199FEA0}"/>
    <cellStyle name="Normal 10 6 3 3 6" xfId="13133" xr:uid="{6B1370BF-9871-4198-8493-612979543CB4}"/>
    <cellStyle name="Normal 10 6 3 3 6 2" xfId="35452" xr:uid="{33BCFFF4-DAAB-432C-A503-FE5AA37EC863}"/>
    <cellStyle name="Normal 10 6 3 3 7" xfId="23644" xr:uid="{1F2F8A30-EA33-47E9-A05F-E6F75C8E4E43}"/>
    <cellStyle name="Normal 10 6 3 4" xfId="1974" xr:uid="{42ADC1B9-01E7-4D0E-B29F-7F4301D7D9CF}"/>
    <cellStyle name="Normal 10 6 3 4 2" xfId="4566" xr:uid="{3B686204-A0A4-490A-9A4B-BFCF5B1142CF}"/>
    <cellStyle name="Normal 10 6 3 4 2 2" xfId="9750" xr:uid="{246D00F2-0400-493C-9495-FB15B9FA4874}"/>
    <cellStyle name="Normal 10 6 3 4 2 2 2" xfId="21557" xr:uid="{49956982-A160-49C7-B5D9-7DD609F34A62}"/>
    <cellStyle name="Normal 10 6 3 4 2 2 2 2" xfId="43876" xr:uid="{4F9AED40-3251-4519-93A5-24131642C334}"/>
    <cellStyle name="Normal 10 6 3 4 2 2 3" xfId="32068" xr:uid="{13713892-9B79-4A25-9287-8325417D8ABD}"/>
    <cellStyle name="Normal 10 6 3 4 2 3" xfId="16373" xr:uid="{A9B219E3-8EEC-43CB-9CFB-EC75E4C7BEF2}"/>
    <cellStyle name="Normal 10 6 3 4 2 3 2" xfId="38692" xr:uid="{9E8590A9-FF8A-45E4-BBCB-B8F2BFBA27CD}"/>
    <cellStyle name="Normal 10 6 3 4 2 4" xfId="26884" xr:uid="{7DF0321A-47F2-4424-B9D8-172E0F606010}"/>
    <cellStyle name="Normal 10 6 3 4 3" xfId="7158" xr:uid="{80D0DB17-5868-4908-BF4D-C94BD3A2C71B}"/>
    <cellStyle name="Normal 10 6 3 4 3 2" xfId="18965" xr:uid="{1FCD0254-C88C-4CEC-B8BE-0D9FF10D8665}"/>
    <cellStyle name="Normal 10 6 3 4 3 2 2" xfId="41284" xr:uid="{2DF1F0EC-DBC3-4233-9DC4-2486E86CC1EE}"/>
    <cellStyle name="Normal 10 6 3 4 3 3" xfId="29476" xr:uid="{97755569-C6C2-4C4C-8593-32E98FBDF266}"/>
    <cellStyle name="Normal 10 6 3 4 4" xfId="13781" xr:uid="{DA613C5E-0F4C-4D1C-A56D-2E0D3D718B34}"/>
    <cellStyle name="Normal 10 6 3 4 4 2" xfId="36100" xr:uid="{603570AC-D163-4DCC-8FFC-840BD003060A}"/>
    <cellStyle name="Normal 10 6 3 4 5" xfId="24292" xr:uid="{66BCC799-325D-4671-83D6-F1386CD0CE52}"/>
    <cellStyle name="Normal 10 6 3 5" xfId="3270" xr:uid="{C002CB2A-5AD0-4210-924C-F61F77048168}"/>
    <cellStyle name="Normal 10 6 3 5 2" xfId="8454" xr:uid="{6B49D63E-C0F7-4ECF-B0F4-2D247DCF8C0B}"/>
    <cellStyle name="Normal 10 6 3 5 2 2" xfId="20261" xr:uid="{0E81AC5B-1D01-40BF-AF40-39630ADCEB2F}"/>
    <cellStyle name="Normal 10 6 3 5 2 2 2" xfId="42580" xr:uid="{F25357A0-32C6-46F3-9ADA-16BE755212F8}"/>
    <cellStyle name="Normal 10 6 3 5 2 3" xfId="30772" xr:uid="{F57F5C57-00ED-4670-8B43-D5F491B2F431}"/>
    <cellStyle name="Normal 10 6 3 5 3" xfId="15077" xr:uid="{2708F798-7550-474D-B48D-178645A721FA}"/>
    <cellStyle name="Normal 10 6 3 5 3 2" xfId="37396" xr:uid="{7A0D50BF-C7B8-4A4D-9ED6-0811AAB66616}"/>
    <cellStyle name="Normal 10 6 3 5 4" xfId="25588" xr:uid="{1D711AFD-7801-40C5-B42F-2DA22346180C}"/>
    <cellStyle name="Normal 10 6 3 6" xfId="5862" xr:uid="{839C6043-04B1-43B0-9F04-AE6957AEDA24}"/>
    <cellStyle name="Normal 10 6 3 6 2" xfId="17669" xr:uid="{5220211F-E850-444D-BA22-1B4742D9697E}"/>
    <cellStyle name="Normal 10 6 3 6 2 2" xfId="39988" xr:uid="{47360763-8EA8-4E34-8B96-673F61578E22}"/>
    <cellStyle name="Normal 10 6 3 6 3" xfId="28180" xr:uid="{0AFF150D-52DD-4928-ADA6-C0FDD8086FEE}"/>
    <cellStyle name="Normal 10 6 3 7" xfId="11138" xr:uid="{76CBA98B-66A1-47BA-88FB-D404F4E26D7A}"/>
    <cellStyle name="Normal 10 6 3 7 2" xfId="33457" xr:uid="{C9F2F4B9-72DA-49EA-A495-EE48963223BC}"/>
    <cellStyle name="Normal 10 6 3 8" xfId="12485" xr:uid="{105BDBC1-5F17-4295-9C6A-575BE18777AB}"/>
    <cellStyle name="Normal 10 6 3 8 2" xfId="34804" xr:uid="{9985E520-D5D1-4F78-9C17-2969A846EF53}"/>
    <cellStyle name="Normal 10 6 3 9" xfId="22945" xr:uid="{F9FB6CBA-2237-40AA-B9E4-EC285C8E1B3A}"/>
    <cellStyle name="Normal 10 6 4" xfId="840" xr:uid="{3B367BAA-BD06-4E9F-9CAB-5078990F5360}"/>
    <cellStyle name="Normal 10 6 4 2" xfId="1488" xr:uid="{B5A81B4E-C34E-4687-8008-2789CCC07B58}"/>
    <cellStyle name="Normal 10 6 4 2 2" xfId="2784" xr:uid="{1187C996-CA72-4039-B8EC-1A032FEC20AE}"/>
    <cellStyle name="Normal 10 6 4 2 2 2" xfId="5376" xr:uid="{BFA54242-6F99-4918-8115-9779DDBC5D12}"/>
    <cellStyle name="Normal 10 6 4 2 2 2 2" xfId="10560" xr:uid="{5EBADC9F-685A-4BA5-A18A-522B47155292}"/>
    <cellStyle name="Normal 10 6 4 2 2 2 2 2" xfId="22367" xr:uid="{7136E642-ABC0-4AFB-9946-B9CF673099FB}"/>
    <cellStyle name="Normal 10 6 4 2 2 2 2 2 2" xfId="44686" xr:uid="{1B486766-0EE5-4E00-B631-E0FE059C12E2}"/>
    <cellStyle name="Normal 10 6 4 2 2 2 2 3" xfId="32878" xr:uid="{218DA833-D7EE-46EC-985B-79124DD1805A}"/>
    <cellStyle name="Normal 10 6 4 2 2 2 3" xfId="17183" xr:uid="{C7CCE592-E2F3-4FCA-A68E-2B865376CDBD}"/>
    <cellStyle name="Normal 10 6 4 2 2 2 3 2" xfId="39502" xr:uid="{95989B75-95E9-458F-BC82-CDE60D5AA7CA}"/>
    <cellStyle name="Normal 10 6 4 2 2 2 4" xfId="27694" xr:uid="{154A9EEB-E1C3-4F1D-AA2F-107EBDA29AE1}"/>
    <cellStyle name="Normal 10 6 4 2 2 3" xfId="7968" xr:uid="{8921FF3C-A23A-4320-B0F2-5595710FE1D5}"/>
    <cellStyle name="Normal 10 6 4 2 2 3 2" xfId="19775" xr:uid="{8F22BFE4-5E28-4C93-ADF8-CF2ED9FD894B}"/>
    <cellStyle name="Normal 10 6 4 2 2 3 2 2" xfId="42094" xr:uid="{CB29736A-9CD1-4D16-B5FF-1CABCA89579E}"/>
    <cellStyle name="Normal 10 6 4 2 2 3 3" xfId="30286" xr:uid="{58205F75-9EAF-459E-8B28-8864D4BC83E1}"/>
    <cellStyle name="Normal 10 6 4 2 2 4" xfId="14591" xr:uid="{A806559E-734F-407C-BEFB-BE2C85EE52C2}"/>
    <cellStyle name="Normal 10 6 4 2 2 4 2" xfId="36910" xr:uid="{60896E52-3539-4771-A8BB-261E240B4DCB}"/>
    <cellStyle name="Normal 10 6 4 2 2 5" xfId="25102" xr:uid="{4F90B2EC-A30F-4C6C-A32E-80982886514A}"/>
    <cellStyle name="Normal 10 6 4 2 3" xfId="4080" xr:uid="{1DD64C62-372A-4B6E-BC6C-FF2659819D64}"/>
    <cellStyle name="Normal 10 6 4 2 3 2" xfId="9264" xr:uid="{4D66FA16-1214-4D3A-AD70-E06CCD24A4BC}"/>
    <cellStyle name="Normal 10 6 4 2 3 2 2" xfId="21071" xr:uid="{F8190085-CC0D-4B13-A246-8A1F00E82CF8}"/>
    <cellStyle name="Normal 10 6 4 2 3 2 2 2" xfId="43390" xr:uid="{B5B08D6D-EFFD-42D5-ADFC-98C3CE1B0952}"/>
    <cellStyle name="Normal 10 6 4 2 3 2 3" xfId="31582" xr:uid="{0D3CD370-9AA8-46DA-98BF-8C530BA033E3}"/>
    <cellStyle name="Normal 10 6 4 2 3 3" xfId="15887" xr:uid="{32A0B98E-D9A4-4B1C-ABDF-07ECE92EB0C2}"/>
    <cellStyle name="Normal 10 6 4 2 3 3 2" xfId="38206" xr:uid="{44995F5D-58F7-40C1-A381-0D7A1673C75F}"/>
    <cellStyle name="Normal 10 6 4 2 3 4" xfId="26398" xr:uid="{3BC3A1D3-EE3F-4758-9DEC-65CF81B406AE}"/>
    <cellStyle name="Normal 10 6 4 2 4" xfId="6672" xr:uid="{B7667CFA-9722-4605-B642-AAC394250D4E}"/>
    <cellStyle name="Normal 10 6 4 2 4 2" xfId="18479" xr:uid="{19AAF696-BC4E-4368-82B5-E6A5F90E0E94}"/>
    <cellStyle name="Normal 10 6 4 2 4 2 2" xfId="40798" xr:uid="{001F2704-8A1A-410F-8472-E539E4563E70}"/>
    <cellStyle name="Normal 10 6 4 2 4 3" xfId="28990" xr:uid="{3D27A1B9-AF33-4561-868B-51E8E0C0EF7E}"/>
    <cellStyle name="Normal 10 6 4 2 5" xfId="11999" xr:uid="{FD1CC6B0-1A24-4BC6-BEDA-49F245FE7B2B}"/>
    <cellStyle name="Normal 10 6 4 2 5 2" xfId="34318" xr:uid="{6A59BE85-CA7D-43C1-A85E-05E555E0AE93}"/>
    <cellStyle name="Normal 10 6 4 2 6" xfId="13295" xr:uid="{C13467CC-4D0B-45EF-A518-4FBB7931E6FE}"/>
    <cellStyle name="Normal 10 6 4 2 6 2" xfId="35614" xr:uid="{A2432F98-C036-441B-BE86-733CE0833126}"/>
    <cellStyle name="Normal 10 6 4 2 7" xfId="23806" xr:uid="{2FCAC338-B77E-4DA2-B13A-68A99FE4BB59}"/>
    <cellStyle name="Normal 10 6 4 3" xfId="2136" xr:uid="{3B0772C4-C039-4888-8D81-21AC1A0FDFB2}"/>
    <cellStyle name="Normal 10 6 4 3 2" xfId="4728" xr:uid="{ADBC24C5-FDC1-4414-85DB-BBF666EC4294}"/>
    <cellStyle name="Normal 10 6 4 3 2 2" xfId="9912" xr:uid="{24611A69-EC07-4E0B-BEE8-5A33623C70C9}"/>
    <cellStyle name="Normal 10 6 4 3 2 2 2" xfId="21719" xr:uid="{4DD4DA4A-2363-4245-9F0B-F0165CD00774}"/>
    <cellStyle name="Normal 10 6 4 3 2 2 2 2" xfId="44038" xr:uid="{0FAFB821-C852-40DF-B695-4423A1EEA764}"/>
    <cellStyle name="Normal 10 6 4 3 2 2 3" xfId="32230" xr:uid="{CE162833-63D6-4AF5-B340-8638FFF1BE1A}"/>
    <cellStyle name="Normal 10 6 4 3 2 3" xfId="16535" xr:uid="{5874AAB5-8D11-42C1-A797-DC280C0C1E92}"/>
    <cellStyle name="Normal 10 6 4 3 2 3 2" xfId="38854" xr:uid="{A8E6C0EB-34D3-452E-8075-479E4BD99F8E}"/>
    <cellStyle name="Normal 10 6 4 3 2 4" xfId="27046" xr:uid="{3F81D99E-F9EE-4E80-9E61-FF40DB78D169}"/>
    <cellStyle name="Normal 10 6 4 3 3" xfId="7320" xr:uid="{B8A962EB-DB68-40E7-B7D6-2CAEED50DAE5}"/>
    <cellStyle name="Normal 10 6 4 3 3 2" xfId="19127" xr:uid="{EF6271DE-C187-402E-961A-BE759F7D9FE6}"/>
    <cellStyle name="Normal 10 6 4 3 3 2 2" xfId="41446" xr:uid="{F73B678C-673F-4AAE-820F-6CCF47F48616}"/>
    <cellStyle name="Normal 10 6 4 3 3 3" xfId="29638" xr:uid="{647F9724-6CDE-495B-B78D-E7D154AAB220}"/>
    <cellStyle name="Normal 10 6 4 3 4" xfId="13943" xr:uid="{BEF30F48-975F-458E-90DF-472D614744B6}"/>
    <cellStyle name="Normal 10 6 4 3 4 2" xfId="36262" xr:uid="{A8EEBB00-4164-4E5E-BBC8-4FDFC692F0FD}"/>
    <cellStyle name="Normal 10 6 4 3 5" xfId="24454" xr:uid="{7B443CC4-22BE-40CF-8A02-8ED9CE11D0A2}"/>
    <cellStyle name="Normal 10 6 4 4" xfId="3432" xr:uid="{31F11A4A-7579-474D-A1D1-16E660A8D585}"/>
    <cellStyle name="Normal 10 6 4 4 2" xfId="8616" xr:uid="{0A02E76E-B5F0-4D7A-96A1-846A6BD178BE}"/>
    <cellStyle name="Normal 10 6 4 4 2 2" xfId="20423" xr:uid="{2B9DFDC3-22EA-46E3-A769-9C43A073B382}"/>
    <cellStyle name="Normal 10 6 4 4 2 2 2" xfId="42742" xr:uid="{E4816303-9698-4CAA-BA78-15EA5DB0982E}"/>
    <cellStyle name="Normal 10 6 4 4 2 3" xfId="30934" xr:uid="{026DC102-154A-4FEB-AC88-2496837755E1}"/>
    <cellStyle name="Normal 10 6 4 4 3" xfId="15239" xr:uid="{CD045A7A-AE83-487C-AB01-C79E6D637DC4}"/>
    <cellStyle name="Normal 10 6 4 4 3 2" xfId="37558" xr:uid="{B9E9C8D7-81B3-4E45-A5E4-7DF9C17AAC5B}"/>
    <cellStyle name="Normal 10 6 4 4 4" xfId="25750" xr:uid="{30442CD7-A313-4C3E-A88A-39CBCCFCDFE5}"/>
    <cellStyle name="Normal 10 6 4 5" xfId="6024" xr:uid="{BE5F9C18-E999-44CA-A9BA-8AD7D21E9D2B}"/>
    <cellStyle name="Normal 10 6 4 5 2" xfId="17831" xr:uid="{B2853BA4-ED98-40D0-BCD4-8112C004E45F}"/>
    <cellStyle name="Normal 10 6 4 5 2 2" xfId="40150" xr:uid="{C85FE711-0ACD-44A2-BFEC-226E9B4CBD93}"/>
    <cellStyle name="Normal 10 6 4 5 3" xfId="28342" xr:uid="{E9330266-CDCA-480B-8179-6FF5BE1F47D4}"/>
    <cellStyle name="Normal 10 6 4 6" xfId="11351" xr:uid="{F9235CB0-B6A4-498A-AC33-92CA8DD27835}"/>
    <cellStyle name="Normal 10 6 4 6 2" xfId="33670" xr:uid="{F858A9E1-8813-4CB5-AB5A-F813EFD82228}"/>
    <cellStyle name="Normal 10 6 4 7" xfId="12647" xr:uid="{B41BAABF-46C0-47E3-A9C6-8F366C701036}"/>
    <cellStyle name="Normal 10 6 4 7 2" xfId="34966" xr:uid="{9A68473B-68DE-498E-B982-111E6D9B698D}"/>
    <cellStyle name="Normal 10 6 4 8" xfId="23158" xr:uid="{13675DCD-31FD-4FD7-A2F6-DE41C8DD7D76}"/>
    <cellStyle name="Normal 10 6 5" xfId="1164" xr:uid="{7B43AA32-6D3E-4CC7-828C-B769EC68B2B5}"/>
    <cellStyle name="Normal 10 6 5 2" xfId="2460" xr:uid="{24D33DE4-29C6-4CE6-9E16-0DBDBED0F54F}"/>
    <cellStyle name="Normal 10 6 5 2 2" xfId="5052" xr:uid="{563B00CA-8F1E-47AA-A583-755BD0DB9DFA}"/>
    <cellStyle name="Normal 10 6 5 2 2 2" xfId="10236" xr:uid="{266D0F97-702D-4C2C-BA5A-7C16B4FDB3BD}"/>
    <cellStyle name="Normal 10 6 5 2 2 2 2" xfId="22043" xr:uid="{86C87E68-DE00-4DAC-B1AF-664FD4E5D400}"/>
    <cellStyle name="Normal 10 6 5 2 2 2 2 2" xfId="44362" xr:uid="{61B74883-4F97-4469-AD88-A118717E8686}"/>
    <cellStyle name="Normal 10 6 5 2 2 2 3" xfId="32554" xr:uid="{3E9DCE0A-0723-495A-A401-CFA842502CDA}"/>
    <cellStyle name="Normal 10 6 5 2 2 3" xfId="16859" xr:uid="{37264B86-8C93-40E6-A2A4-CF26680C285A}"/>
    <cellStyle name="Normal 10 6 5 2 2 3 2" xfId="39178" xr:uid="{B92FB08D-393C-4E6F-9A8D-771B13C27BAC}"/>
    <cellStyle name="Normal 10 6 5 2 2 4" xfId="27370" xr:uid="{24B60A59-2467-40AD-865A-8DD358F30B1A}"/>
    <cellStyle name="Normal 10 6 5 2 3" xfId="7644" xr:uid="{7340CBFA-A5B3-4ADD-BDE3-5843A2FBD7F5}"/>
    <cellStyle name="Normal 10 6 5 2 3 2" xfId="19451" xr:uid="{86ABB306-6880-44D9-8C86-9E84E13610B9}"/>
    <cellStyle name="Normal 10 6 5 2 3 2 2" xfId="41770" xr:uid="{21506CFC-356B-42B7-A0BB-1A5C4BD4EB50}"/>
    <cellStyle name="Normal 10 6 5 2 3 3" xfId="29962" xr:uid="{60A75799-2F9E-498F-8C30-9A815DB84123}"/>
    <cellStyle name="Normal 10 6 5 2 4" xfId="14267" xr:uid="{A0460D9E-80A3-48C4-AABE-D6FAD80CF5AF}"/>
    <cellStyle name="Normal 10 6 5 2 4 2" xfId="36586" xr:uid="{F1BA3AFE-A41E-4218-9A50-40DB3AAD0E96}"/>
    <cellStyle name="Normal 10 6 5 2 5" xfId="24778" xr:uid="{4E51AE52-3723-489F-864D-DD6C6816CDD1}"/>
    <cellStyle name="Normal 10 6 5 3" xfId="3756" xr:uid="{E40F0E31-956E-4572-8495-7D7AB2517E2C}"/>
    <cellStyle name="Normal 10 6 5 3 2" xfId="8940" xr:uid="{4C4D4723-C243-4B23-9446-AD438969EF76}"/>
    <cellStyle name="Normal 10 6 5 3 2 2" xfId="20747" xr:uid="{B63DAC40-87DE-4FD8-B0A6-201BAA304AE8}"/>
    <cellStyle name="Normal 10 6 5 3 2 2 2" xfId="43066" xr:uid="{9DF92044-DBA9-40C8-8ECE-CEC4D6317CF5}"/>
    <cellStyle name="Normal 10 6 5 3 2 3" xfId="31258" xr:uid="{01BCE190-53D8-42A4-85D8-92BE5FCAFC58}"/>
    <cellStyle name="Normal 10 6 5 3 3" xfId="15563" xr:uid="{774727CB-E1E7-486B-9F63-80C16D418D69}"/>
    <cellStyle name="Normal 10 6 5 3 3 2" xfId="37882" xr:uid="{6CAF58D8-63C0-463F-AF64-11418F47D082}"/>
    <cellStyle name="Normal 10 6 5 3 4" xfId="26074" xr:uid="{1E206981-0830-4DA0-9037-682F662F4518}"/>
    <cellStyle name="Normal 10 6 5 4" xfId="6348" xr:uid="{CED1EF10-B9FB-4CFB-99AB-5948FE029697}"/>
    <cellStyle name="Normal 10 6 5 4 2" xfId="18155" xr:uid="{F68FCD2E-8337-4F02-854E-0DAC915B0CD5}"/>
    <cellStyle name="Normal 10 6 5 4 2 2" xfId="40474" xr:uid="{64890DD5-F16D-4212-B41D-5C7B1FBA8EF0}"/>
    <cellStyle name="Normal 10 6 5 4 3" xfId="28666" xr:uid="{5E1B08D3-6070-46D9-8541-0343DB5EFD04}"/>
    <cellStyle name="Normal 10 6 5 5" xfId="11675" xr:uid="{E49F7B9E-BA94-4A68-9A48-F8BD4C372885}"/>
    <cellStyle name="Normal 10 6 5 5 2" xfId="33994" xr:uid="{7EFDF8D9-9379-4C20-A952-C842207CD8D4}"/>
    <cellStyle name="Normal 10 6 5 6" xfId="12971" xr:uid="{1C8C4370-2A28-4CF0-8DCB-6AD07D649555}"/>
    <cellStyle name="Normal 10 6 5 6 2" xfId="35290" xr:uid="{AB31A8D3-358E-498A-B0E6-715F0546E5F2}"/>
    <cellStyle name="Normal 10 6 5 7" xfId="23482" xr:uid="{30E778A6-C26B-4544-94F2-0AB83A720F20}"/>
    <cellStyle name="Normal 10 6 6" xfId="1812" xr:uid="{5EB2CFA4-C6CA-4B12-B65B-4932119926CB}"/>
    <cellStyle name="Normal 10 6 6 2" xfId="4404" xr:uid="{AC708094-9844-4844-B5CF-32798C27DBDA}"/>
    <cellStyle name="Normal 10 6 6 2 2" xfId="9588" xr:uid="{23B1EF52-CD3C-4947-ADD3-9164E59656FA}"/>
    <cellStyle name="Normal 10 6 6 2 2 2" xfId="21395" xr:uid="{2011C34F-B229-430E-9DEF-B9D9B4D2B88D}"/>
    <cellStyle name="Normal 10 6 6 2 2 2 2" xfId="43714" xr:uid="{02A44157-E71C-459B-A4DC-D8B76B240F9F}"/>
    <cellStyle name="Normal 10 6 6 2 2 3" xfId="31906" xr:uid="{616A93DE-B67F-4356-8CDE-15917E4E487D}"/>
    <cellStyle name="Normal 10 6 6 2 3" xfId="16211" xr:uid="{F113A579-5BFA-4E2B-A39B-74607A295900}"/>
    <cellStyle name="Normal 10 6 6 2 3 2" xfId="38530" xr:uid="{D684F18A-0A72-4425-8A2C-9E2379C69417}"/>
    <cellStyle name="Normal 10 6 6 2 4" xfId="26722" xr:uid="{7DA15B2E-2D37-4A62-889A-814F908CE160}"/>
    <cellStyle name="Normal 10 6 6 3" xfId="6996" xr:uid="{ACB92747-DF36-4715-A3F1-A5A5524D72A7}"/>
    <cellStyle name="Normal 10 6 6 3 2" xfId="18803" xr:uid="{3D3E4B0A-DFC2-4040-90A9-9BE53586C6AB}"/>
    <cellStyle name="Normal 10 6 6 3 2 2" xfId="41122" xr:uid="{883CBFBC-2BBF-4150-9E98-EEDDB88D175A}"/>
    <cellStyle name="Normal 10 6 6 3 3" xfId="29314" xr:uid="{157A9FD1-97F0-46FC-8885-1ED1429B9855}"/>
    <cellStyle name="Normal 10 6 6 4" xfId="13619" xr:uid="{AE89FA27-78C9-44C1-A6F6-47559524A130}"/>
    <cellStyle name="Normal 10 6 6 4 2" xfId="35938" xr:uid="{B16133D9-02EA-4901-8B7D-FA41FA27C5F5}"/>
    <cellStyle name="Normal 10 6 6 5" xfId="24130" xr:uid="{21660601-6FD3-47D3-8A28-43F1FE567688}"/>
    <cellStyle name="Normal 10 6 7" xfId="3108" xr:uid="{8AB9325E-40CD-40AE-935C-A582F066673E}"/>
    <cellStyle name="Normal 10 6 7 2" xfId="8292" xr:uid="{380F5332-4663-4382-A9BC-69D881EFA75E}"/>
    <cellStyle name="Normal 10 6 7 2 2" xfId="20099" xr:uid="{8C549532-855D-4686-8061-D82FB6DA08C0}"/>
    <cellStyle name="Normal 10 6 7 2 2 2" xfId="42418" xr:uid="{200FC452-2A4A-4235-8BDC-25F8F56D9CF6}"/>
    <cellStyle name="Normal 10 6 7 2 3" xfId="30610" xr:uid="{BD7C1045-4CA7-4562-A7C8-4B61B6687EAE}"/>
    <cellStyle name="Normal 10 6 7 3" xfId="14915" xr:uid="{452F0ACC-DDD3-4E1E-B160-CCFD37344E0B}"/>
    <cellStyle name="Normal 10 6 7 3 2" xfId="37234" xr:uid="{CCB068F9-DB05-4BEC-9B7D-3F2A91258751}"/>
    <cellStyle name="Normal 10 6 7 4" xfId="25426" xr:uid="{3DA70FF7-9261-47DD-8471-2B8050D07E50}"/>
    <cellStyle name="Normal 10 6 8" xfId="5700" xr:uid="{59CE02BE-6A18-405A-90B1-ADE7FF47CEE7}"/>
    <cellStyle name="Normal 10 6 8 2" xfId="17507" xr:uid="{D4F8E082-94D9-45EC-A9AA-B08EDE30B904}"/>
    <cellStyle name="Normal 10 6 8 2 2" xfId="39826" xr:uid="{C1F0CEBD-8BF3-4259-9D11-B0DC5E8E3824}"/>
    <cellStyle name="Normal 10 6 8 3" xfId="28018" xr:uid="{A548FFC9-8D1E-4C45-90FD-40053EFCE0F8}"/>
    <cellStyle name="Normal 10 6 9" xfId="10904" xr:uid="{7C26601C-E6C2-42BE-AFF2-9D2CE5FED391}"/>
    <cellStyle name="Normal 10 6 9 2" xfId="33223" xr:uid="{60EF245B-6F3F-47D0-BF99-FD38AE01E2C8}"/>
    <cellStyle name="Normal 10 7" xfId="439" xr:uid="{9BE8A977-AA24-42D2-80F4-14F692CEAD08}"/>
    <cellStyle name="Normal 10 7 10" xfId="22756" xr:uid="{60BD57B6-7F17-4F1F-91D5-6B3BBD498305}"/>
    <cellStyle name="Normal 10 7 2" xfId="672" xr:uid="{57AED3C4-D4CC-4F39-9D47-A1069214C6CC}"/>
    <cellStyle name="Normal 10 7 2 2" xfId="1029" xr:uid="{528DCB76-03EF-4C08-9304-B0F7F71099C1}"/>
    <cellStyle name="Normal 10 7 2 2 2" xfId="1677" xr:uid="{34533337-1BB6-4686-9529-ECE37370864E}"/>
    <cellStyle name="Normal 10 7 2 2 2 2" xfId="2973" xr:uid="{7D65D25D-01FA-4158-AD77-CD3D754014C4}"/>
    <cellStyle name="Normal 10 7 2 2 2 2 2" xfId="5565" xr:uid="{5B0BAE24-5BFD-41EA-BF9F-B694CFCCD68E}"/>
    <cellStyle name="Normal 10 7 2 2 2 2 2 2" xfId="10749" xr:uid="{C452F3FE-0C28-48EB-9F3D-91E395001AB3}"/>
    <cellStyle name="Normal 10 7 2 2 2 2 2 2 2" xfId="22556" xr:uid="{ECE91C1B-74F2-4305-BCA9-3A97F48E5F65}"/>
    <cellStyle name="Normal 10 7 2 2 2 2 2 2 2 2" xfId="44875" xr:uid="{4A5D77D5-66D0-4559-AB4C-D21B68416D79}"/>
    <cellStyle name="Normal 10 7 2 2 2 2 2 2 3" xfId="33067" xr:uid="{63D97035-1104-4522-BD1B-55C6F46AB3B0}"/>
    <cellStyle name="Normal 10 7 2 2 2 2 2 3" xfId="17372" xr:uid="{0FCBBF3D-2D4E-4B22-8070-4AA5FC97DEB4}"/>
    <cellStyle name="Normal 10 7 2 2 2 2 2 3 2" xfId="39691" xr:uid="{839F1F96-BDFA-4DE0-93FE-AB01BC33209D}"/>
    <cellStyle name="Normal 10 7 2 2 2 2 2 4" xfId="27883" xr:uid="{7ACEC32C-5C65-4D2A-8103-32D32AE636F3}"/>
    <cellStyle name="Normal 10 7 2 2 2 2 3" xfId="8157" xr:uid="{048B04A8-B8C9-4FB1-A00B-4AA784E564C4}"/>
    <cellStyle name="Normal 10 7 2 2 2 2 3 2" xfId="19964" xr:uid="{05DBED18-F3D2-48A2-8F77-AAAAF81CE9D3}"/>
    <cellStyle name="Normal 10 7 2 2 2 2 3 2 2" xfId="42283" xr:uid="{E1EC526E-8CD4-4991-B6D5-E6ABCC272CC7}"/>
    <cellStyle name="Normal 10 7 2 2 2 2 3 3" xfId="30475" xr:uid="{82D0D0A1-5695-46E2-B044-79499144D6B6}"/>
    <cellStyle name="Normal 10 7 2 2 2 2 4" xfId="14780" xr:uid="{FE02842B-ACFF-4619-933A-33783B13743E}"/>
    <cellStyle name="Normal 10 7 2 2 2 2 4 2" xfId="37099" xr:uid="{58BED1B6-6967-4FB2-A742-C3B88A929570}"/>
    <cellStyle name="Normal 10 7 2 2 2 2 5" xfId="25291" xr:uid="{28695CFD-10CF-4669-BB63-BEAF54F817F5}"/>
    <cellStyle name="Normal 10 7 2 2 2 3" xfId="4269" xr:uid="{36535870-A3A3-444F-8D36-C8A97F6D6679}"/>
    <cellStyle name="Normal 10 7 2 2 2 3 2" xfId="9453" xr:uid="{D9C4B1D1-21E0-467D-913C-DA7DA6F4F895}"/>
    <cellStyle name="Normal 10 7 2 2 2 3 2 2" xfId="21260" xr:uid="{9218E967-5B0B-4DE2-8F7E-1F815A855344}"/>
    <cellStyle name="Normal 10 7 2 2 2 3 2 2 2" xfId="43579" xr:uid="{44F1975E-5037-4C53-9628-DAB87DBF1AF8}"/>
    <cellStyle name="Normal 10 7 2 2 2 3 2 3" xfId="31771" xr:uid="{47389013-E3A9-48F3-88EA-C7966F441F3A}"/>
    <cellStyle name="Normal 10 7 2 2 2 3 3" xfId="16076" xr:uid="{56A1B0F0-20E3-4F65-80DA-D5A398AAB93D}"/>
    <cellStyle name="Normal 10 7 2 2 2 3 3 2" xfId="38395" xr:uid="{9267C1F5-C597-4B68-836C-2B376312EF05}"/>
    <cellStyle name="Normal 10 7 2 2 2 3 4" xfId="26587" xr:uid="{9108682E-D8D6-4836-8506-5E72F7F2553C}"/>
    <cellStyle name="Normal 10 7 2 2 2 4" xfId="6861" xr:uid="{6A1205E0-1DBE-4AEF-B75F-6056776D08F9}"/>
    <cellStyle name="Normal 10 7 2 2 2 4 2" xfId="18668" xr:uid="{CD7D8B6E-9D3D-452C-9D09-4ED929591119}"/>
    <cellStyle name="Normal 10 7 2 2 2 4 2 2" xfId="40987" xr:uid="{D056DEBF-6264-4B6D-A3DA-D2532A2705AE}"/>
    <cellStyle name="Normal 10 7 2 2 2 4 3" xfId="29179" xr:uid="{BF33683B-82E2-4F39-9F77-8CC02087C3A5}"/>
    <cellStyle name="Normal 10 7 2 2 2 5" xfId="12188" xr:uid="{002884F5-795E-4EAB-BF61-7DED2E10D05D}"/>
    <cellStyle name="Normal 10 7 2 2 2 5 2" xfId="34507" xr:uid="{CC9A2EC6-B261-4F04-A028-6C36E23E2255}"/>
    <cellStyle name="Normal 10 7 2 2 2 6" xfId="13484" xr:uid="{EC164205-13A0-4410-89C3-A5A74F01FBAB}"/>
    <cellStyle name="Normal 10 7 2 2 2 6 2" xfId="35803" xr:uid="{FEBB9B6B-DDFE-4098-B2F0-73C8F43A9888}"/>
    <cellStyle name="Normal 10 7 2 2 2 7" xfId="23995" xr:uid="{A83AEB68-3237-4CE3-9355-447F24246BB2}"/>
    <cellStyle name="Normal 10 7 2 2 3" xfId="2325" xr:uid="{12380005-158B-427A-AF33-18D3770DAD74}"/>
    <cellStyle name="Normal 10 7 2 2 3 2" xfId="4917" xr:uid="{028C5355-C467-446A-9816-B5809EFB95E7}"/>
    <cellStyle name="Normal 10 7 2 2 3 2 2" xfId="10101" xr:uid="{55ECC543-5899-490B-9CA9-B153BD683FED}"/>
    <cellStyle name="Normal 10 7 2 2 3 2 2 2" xfId="21908" xr:uid="{292DEFA9-9C7F-4919-8716-6FCDF22C8070}"/>
    <cellStyle name="Normal 10 7 2 2 3 2 2 2 2" xfId="44227" xr:uid="{8F6823EC-60F1-49E0-AFA1-7A17166FF69E}"/>
    <cellStyle name="Normal 10 7 2 2 3 2 2 3" xfId="32419" xr:uid="{3000689C-320F-4550-A968-1A79E20A10B2}"/>
    <cellStyle name="Normal 10 7 2 2 3 2 3" xfId="16724" xr:uid="{685D0B2D-142F-43FA-8978-CEAE8BEE840F}"/>
    <cellStyle name="Normal 10 7 2 2 3 2 3 2" xfId="39043" xr:uid="{33C17204-64F5-4826-A959-0DEDD5592206}"/>
    <cellStyle name="Normal 10 7 2 2 3 2 4" xfId="27235" xr:uid="{785F8618-B9F0-413A-B800-14E24C1E197E}"/>
    <cellStyle name="Normal 10 7 2 2 3 3" xfId="7509" xr:uid="{9F96E5C0-C9B3-4FAB-92DC-1D581E14C2F2}"/>
    <cellStyle name="Normal 10 7 2 2 3 3 2" xfId="19316" xr:uid="{0564C796-1956-4A3F-B3CB-899E5077F8CE}"/>
    <cellStyle name="Normal 10 7 2 2 3 3 2 2" xfId="41635" xr:uid="{058918AA-E63E-47EA-AE0F-7C9FE8CE5862}"/>
    <cellStyle name="Normal 10 7 2 2 3 3 3" xfId="29827" xr:uid="{05E9DF45-164D-4A97-B419-71947AC40D4C}"/>
    <cellStyle name="Normal 10 7 2 2 3 4" xfId="14132" xr:uid="{E0ABA3F5-748A-4E68-92AE-DA87BBCC5080}"/>
    <cellStyle name="Normal 10 7 2 2 3 4 2" xfId="36451" xr:uid="{CB0FBBB0-E278-40E7-B96B-B06D13732645}"/>
    <cellStyle name="Normal 10 7 2 2 3 5" xfId="24643" xr:uid="{D2016FB2-F535-4B7D-8A76-6A3C0F63688A}"/>
    <cellStyle name="Normal 10 7 2 2 4" xfId="3621" xr:uid="{ACC1D417-C0A1-4019-9498-841B954B6B5A}"/>
    <cellStyle name="Normal 10 7 2 2 4 2" xfId="8805" xr:uid="{7743A399-A9CF-48CB-B3FD-ABA5E40D9CC2}"/>
    <cellStyle name="Normal 10 7 2 2 4 2 2" xfId="20612" xr:uid="{2C610D97-1A4D-407E-AE19-AFECA7E3CCD4}"/>
    <cellStyle name="Normal 10 7 2 2 4 2 2 2" xfId="42931" xr:uid="{F498FB42-C190-4F2A-B669-FC9264EABBD2}"/>
    <cellStyle name="Normal 10 7 2 2 4 2 3" xfId="31123" xr:uid="{0BD5F374-3F76-4EC6-9C89-177E3247E4FE}"/>
    <cellStyle name="Normal 10 7 2 2 4 3" xfId="15428" xr:uid="{1339DD72-E5E9-4141-B558-1F96857BF5B7}"/>
    <cellStyle name="Normal 10 7 2 2 4 3 2" xfId="37747" xr:uid="{2F175040-DC66-4E7A-9C55-3B2D5009AECA}"/>
    <cellStyle name="Normal 10 7 2 2 4 4" xfId="25939" xr:uid="{45C37C94-D82A-4FB0-8D7C-9EA04454A249}"/>
    <cellStyle name="Normal 10 7 2 2 5" xfId="6213" xr:uid="{298EEFEB-F020-463D-BA48-D0B24D09883F}"/>
    <cellStyle name="Normal 10 7 2 2 5 2" xfId="18020" xr:uid="{80027EDB-6859-42BF-B164-8136DE60871A}"/>
    <cellStyle name="Normal 10 7 2 2 5 2 2" xfId="40339" xr:uid="{481D3E8C-CA75-46FD-AEEF-A7C85528B726}"/>
    <cellStyle name="Normal 10 7 2 2 5 3" xfId="28531" xr:uid="{36B03883-7119-448A-A350-448C32B8AECB}"/>
    <cellStyle name="Normal 10 7 2 2 6" xfId="11540" xr:uid="{F548A4A0-0104-454C-A3FF-186B60BF528F}"/>
    <cellStyle name="Normal 10 7 2 2 6 2" xfId="33859" xr:uid="{EC870119-AED7-4901-ABCA-ADE50DF7EB3B}"/>
    <cellStyle name="Normal 10 7 2 2 7" xfId="12836" xr:uid="{7CE2D777-8560-4071-B300-2658FB7D8A76}"/>
    <cellStyle name="Normal 10 7 2 2 7 2" xfId="35155" xr:uid="{E5D28D67-D1C0-440D-8DD3-5C79B9D85BB1}"/>
    <cellStyle name="Normal 10 7 2 2 8" xfId="23347" xr:uid="{D2D76601-6324-488E-BBF9-530989EAF7C8}"/>
    <cellStyle name="Normal 10 7 2 3" xfId="1353" xr:uid="{2BB792CD-3BB7-465A-BACA-FAC8FE0ED087}"/>
    <cellStyle name="Normal 10 7 2 3 2" xfId="2649" xr:uid="{8951E8AF-13CF-4B1C-9C97-5A7905DA65F9}"/>
    <cellStyle name="Normal 10 7 2 3 2 2" xfId="5241" xr:uid="{8BC586CA-BF32-4D14-A557-2C08B0DC3AA3}"/>
    <cellStyle name="Normal 10 7 2 3 2 2 2" xfId="10425" xr:uid="{614166FB-F5B4-40BB-953F-652A68DA2E57}"/>
    <cellStyle name="Normal 10 7 2 3 2 2 2 2" xfId="22232" xr:uid="{2157CC73-B6AC-46C9-8848-5B839FACBB72}"/>
    <cellStyle name="Normal 10 7 2 3 2 2 2 2 2" xfId="44551" xr:uid="{BA3F1AB0-ED33-402F-952E-70559F3CAE32}"/>
    <cellStyle name="Normal 10 7 2 3 2 2 2 3" xfId="32743" xr:uid="{10E8C7C1-763A-41AA-877D-833F7DE1CED6}"/>
    <cellStyle name="Normal 10 7 2 3 2 2 3" xfId="17048" xr:uid="{5A2BB5A0-C98E-46CE-B6FB-7CBA99BE34BC}"/>
    <cellStyle name="Normal 10 7 2 3 2 2 3 2" xfId="39367" xr:uid="{008494FB-791F-432D-BACD-5236115278BA}"/>
    <cellStyle name="Normal 10 7 2 3 2 2 4" xfId="27559" xr:uid="{5180112F-A23A-4E5E-89A3-52039063408C}"/>
    <cellStyle name="Normal 10 7 2 3 2 3" xfId="7833" xr:uid="{959BAA35-3E6B-47BF-9021-7A652F8BBF64}"/>
    <cellStyle name="Normal 10 7 2 3 2 3 2" xfId="19640" xr:uid="{EB017619-6E0F-460C-8D5D-DDABA4D86613}"/>
    <cellStyle name="Normal 10 7 2 3 2 3 2 2" xfId="41959" xr:uid="{84CB16DA-8740-482B-B516-0E5A0AD71185}"/>
    <cellStyle name="Normal 10 7 2 3 2 3 3" xfId="30151" xr:uid="{8BB4F791-B2DA-442A-BBF1-9F6E4FB57BD7}"/>
    <cellStyle name="Normal 10 7 2 3 2 4" xfId="14456" xr:uid="{7AE89F65-E3A4-490E-88F2-330902D3A184}"/>
    <cellStyle name="Normal 10 7 2 3 2 4 2" xfId="36775" xr:uid="{723332D9-C07C-4914-B3B6-C1A3DC6002CD}"/>
    <cellStyle name="Normal 10 7 2 3 2 5" xfId="24967" xr:uid="{6C099347-2081-4E40-AA1C-59AC2491FB72}"/>
    <cellStyle name="Normal 10 7 2 3 3" xfId="3945" xr:uid="{536B5FF3-DB6D-4C38-8204-58B8F8773723}"/>
    <cellStyle name="Normal 10 7 2 3 3 2" xfId="9129" xr:uid="{455DC7A4-46AF-40C3-B096-A3684CF3AA8D}"/>
    <cellStyle name="Normal 10 7 2 3 3 2 2" xfId="20936" xr:uid="{6E1360B7-9306-4BA3-97F5-2062BB2ACA3F}"/>
    <cellStyle name="Normal 10 7 2 3 3 2 2 2" xfId="43255" xr:uid="{64D6E79F-EABC-4FD0-B26C-CDCBC7D7D25F}"/>
    <cellStyle name="Normal 10 7 2 3 3 2 3" xfId="31447" xr:uid="{330E2458-A6D1-4FF6-BF69-7446DEE2B1D8}"/>
    <cellStyle name="Normal 10 7 2 3 3 3" xfId="15752" xr:uid="{13F723FA-B062-4BD2-A697-DF3944D5017A}"/>
    <cellStyle name="Normal 10 7 2 3 3 3 2" xfId="38071" xr:uid="{5CBD3221-E9FB-49CA-8A05-5177F81F9B59}"/>
    <cellStyle name="Normal 10 7 2 3 3 4" xfId="26263" xr:uid="{94F72E66-36E8-4F80-AF4E-1FA68DD023EA}"/>
    <cellStyle name="Normal 10 7 2 3 4" xfId="6537" xr:uid="{A205FC4F-962E-413F-AA50-AC22ED1EED3F}"/>
    <cellStyle name="Normal 10 7 2 3 4 2" xfId="18344" xr:uid="{3A9F6F47-1CC0-42D4-85DA-26B8EC645B8E}"/>
    <cellStyle name="Normal 10 7 2 3 4 2 2" xfId="40663" xr:uid="{F8C18464-135F-4B17-A043-8B91194B8FD7}"/>
    <cellStyle name="Normal 10 7 2 3 4 3" xfId="28855" xr:uid="{DE671207-485A-4A81-A8F0-DCAD507D57A8}"/>
    <cellStyle name="Normal 10 7 2 3 5" xfId="11864" xr:uid="{B8B1BD04-964F-4633-A44E-1AD02E725A80}"/>
    <cellStyle name="Normal 10 7 2 3 5 2" xfId="34183" xr:uid="{183EF541-DB2A-4BA6-81BF-C30994AE8A4B}"/>
    <cellStyle name="Normal 10 7 2 3 6" xfId="13160" xr:uid="{A2132513-F7E0-4D76-ADD2-2556BD0FE6D0}"/>
    <cellStyle name="Normal 10 7 2 3 6 2" xfId="35479" xr:uid="{0751BCE2-9896-4D24-98FA-C037F3AF2928}"/>
    <cellStyle name="Normal 10 7 2 3 7" xfId="23671" xr:uid="{4B288D75-8EA2-46D8-9053-E8D422619792}"/>
    <cellStyle name="Normal 10 7 2 4" xfId="2001" xr:uid="{74BAAE47-6B21-4724-8B85-FEB5BF552968}"/>
    <cellStyle name="Normal 10 7 2 4 2" xfId="4593" xr:uid="{4F0B9DC3-0E94-415D-B923-1A6CADA3A1C4}"/>
    <cellStyle name="Normal 10 7 2 4 2 2" xfId="9777" xr:uid="{1A5FAC17-D819-4985-A1C3-E1F395BC8C75}"/>
    <cellStyle name="Normal 10 7 2 4 2 2 2" xfId="21584" xr:uid="{CADAD3EF-3349-4E6A-9B87-1DCAD60DE10B}"/>
    <cellStyle name="Normal 10 7 2 4 2 2 2 2" xfId="43903" xr:uid="{431BFB0A-6498-459B-A078-6C1B18964FDD}"/>
    <cellStyle name="Normal 10 7 2 4 2 2 3" xfId="32095" xr:uid="{80DB938A-CF0F-4AA6-B54A-D2718B136E3D}"/>
    <cellStyle name="Normal 10 7 2 4 2 3" xfId="16400" xr:uid="{A6EC0CCA-2DC7-409D-B2DD-A5F4FC7F455E}"/>
    <cellStyle name="Normal 10 7 2 4 2 3 2" xfId="38719" xr:uid="{EC5D0B89-2EB7-424A-B9E5-227D14600404}"/>
    <cellStyle name="Normal 10 7 2 4 2 4" xfId="26911" xr:uid="{C16F79EB-88E7-4ADD-AA80-86CF4C2146A2}"/>
    <cellStyle name="Normal 10 7 2 4 3" xfId="7185" xr:uid="{A1A59768-0B9A-4E7C-A189-B461D82F97CD}"/>
    <cellStyle name="Normal 10 7 2 4 3 2" xfId="18992" xr:uid="{9C9E8D8B-1566-4895-ADDB-3C61A080A0D9}"/>
    <cellStyle name="Normal 10 7 2 4 3 2 2" xfId="41311" xr:uid="{8120951C-E704-4E42-BEAB-5F9A1E7B4F97}"/>
    <cellStyle name="Normal 10 7 2 4 3 3" xfId="29503" xr:uid="{4ED28A5C-EE4E-41AD-8EEB-9081C278A17E}"/>
    <cellStyle name="Normal 10 7 2 4 4" xfId="13808" xr:uid="{86DF29EC-1FBE-4B15-B5D4-52837B7761EC}"/>
    <cellStyle name="Normal 10 7 2 4 4 2" xfId="36127" xr:uid="{D8846623-3643-44CE-A6E2-0CFCFEFCAAB2}"/>
    <cellStyle name="Normal 10 7 2 4 5" xfId="24319" xr:uid="{B773462E-A90F-48E1-B497-8577C9C04A92}"/>
    <cellStyle name="Normal 10 7 2 5" xfId="3297" xr:uid="{29410190-FAC9-4806-8926-0DB949CC3ECF}"/>
    <cellStyle name="Normal 10 7 2 5 2" xfId="8481" xr:uid="{C0F2F662-0EE4-4C42-9A0B-0E475B12EE04}"/>
    <cellStyle name="Normal 10 7 2 5 2 2" xfId="20288" xr:uid="{F5F20E3B-AB89-4FC7-AF39-38B99A54FAE2}"/>
    <cellStyle name="Normal 10 7 2 5 2 2 2" xfId="42607" xr:uid="{18DFF728-9E70-47C2-B1EF-85E68774274E}"/>
    <cellStyle name="Normal 10 7 2 5 2 3" xfId="30799" xr:uid="{5E2F774B-D474-4E05-A0B7-927EDFE547A1}"/>
    <cellStyle name="Normal 10 7 2 5 3" xfId="15104" xr:uid="{76590F67-8306-4EFB-A04A-B5F8EF11F219}"/>
    <cellStyle name="Normal 10 7 2 5 3 2" xfId="37423" xr:uid="{7E6C4F79-ACBE-4618-B34C-67BFAA1726C4}"/>
    <cellStyle name="Normal 10 7 2 5 4" xfId="25615" xr:uid="{88CBD11D-F451-4A56-8385-6BE4BF3A1B93}"/>
    <cellStyle name="Normal 10 7 2 6" xfId="5889" xr:uid="{52E08FF8-D789-491A-BA4A-59A32C448144}"/>
    <cellStyle name="Normal 10 7 2 6 2" xfId="17696" xr:uid="{7E3B45A7-6BC8-499D-BF35-A68718C81316}"/>
    <cellStyle name="Normal 10 7 2 6 2 2" xfId="40015" xr:uid="{6E32E296-0E2E-445B-AA5F-2A6A028FB7D4}"/>
    <cellStyle name="Normal 10 7 2 6 3" xfId="28207" xr:uid="{D1CBE04D-38AC-40E6-AC3A-056D5B5E5CE8}"/>
    <cellStyle name="Normal 10 7 2 7" xfId="11183" xr:uid="{DEB748CE-236F-474D-B6B0-08A36030E122}"/>
    <cellStyle name="Normal 10 7 2 7 2" xfId="33502" xr:uid="{E978B3CD-3413-4A6E-8EE2-D82D46604AA0}"/>
    <cellStyle name="Normal 10 7 2 8" xfId="12512" xr:uid="{6C393739-20CD-4B26-BD9A-35BA3454DA44}"/>
    <cellStyle name="Normal 10 7 2 8 2" xfId="34831" xr:uid="{ED8F2FA7-7CFE-4546-90CE-2D246EF85D83}"/>
    <cellStyle name="Normal 10 7 2 9" xfId="22990" xr:uid="{DA29C0E7-5D87-4218-8331-57AE12B4CC89}"/>
    <cellStyle name="Normal 10 7 3" xfId="867" xr:uid="{32443D75-49CB-4516-92B1-E1250039E7D5}"/>
    <cellStyle name="Normal 10 7 3 2" xfId="1515" xr:uid="{5933292E-34BF-4081-AA1B-5D64DB690C42}"/>
    <cellStyle name="Normal 10 7 3 2 2" xfId="2811" xr:uid="{2377BD2E-F2CB-47DC-B45A-52A5ADDB9826}"/>
    <cellStyle name="Normal 10 7 3 2 2 2" xfId="5403" xr:uid="{4B0D2666-95F0-4853-BAA8-A130D361758D}"/>
    <cellStyle name="Normal 10 7 3 2 2 2 2" xfId="10587" xr:uid="{B6E36F42-7E06-4E57-8341-A6448E341102}"/>
    <cellStyle name="Normal 10 7 3 2 2 2 2 2" xfId="22394" xr:uid="{6DBB7BC8-6AEE-4452-885A-F979562C67C2}"/>
    <cellStyle name="Normal 10 7 3 2 2 2 2 2 2" xfId="44713" xr:uid="{0F143C95-E7FB-4C4D-9803-9E2DFF0C345D}"/>
    <cellStyle name="Normal 10 7 3 2 2 2 2 3" xfId="32905" xr:uid="{F2566C90-8CE9-421C-9466-032F97BBE85A}"/>
    <cellStyle name="Normal 10 7 3 2 2 2 3" xfId="17210" xr:uid="{64DA9286-9516-4004-99ED-D3417420C9EF}"/>
    <cellStyle name="Normal 10 7 3 2 2 2 3 2" xfId="39529" xr:uid="{FC79B685-F9C9-4E39-82D5-8BE291513BC4}"/>
    <cellStyle name="Normal 10 7 3 2 2 2 4" xfId="27721" xr:uid="{869CAA76-E024-48AF-A1F4-D80463083D46}"/>
    <cellStyle name="Normal 10 7 3 2 2 3" xfId="7995" xr:uid="{ECD20C03-9BD7-4F68-8275-756600E5316A}"/>
    <cellStyle name="Normal 10 7 3 2 2 3 2" xfId="19802" xr:uid="{765748FF-DF3B-46FC-AF41-8F9522C9D2D8}"/>
    <cellStyle name="Normal 10 7 3 2 2 3 2 2" xfId="42121" xr:uid="{92CD9BFD-711C-4821-9411-1E785CDC614A}"/>
    <cellStyle name="Normal 10 7 3 2 2 3 3" xfId="30313" xr:uid="{CFA3A7BF-8ED9-4462-B65B-AF91B40D6647}"/>
    <cellStyle name="Normal 10 7 3 2 2 4" xfId="14618" xr:uid="{797D3348-4BB4-49B4-8738-DB0234B35031}"/>
    <cellStyle name="Normal 10 7 3 2 2 4 2" xfId="36937" xr:uid="{E757DB3E-D2E5-4EF2-A622-ED3F96F6B050}"/>
    <cellStyle name="Normal 10 7 3 2 2 5" xfId="25129" xr:uid="{7D72E4B9-81BC-49ED-93AD-7443D2DB99BD}"/>
    <cellStyle name="Normal 10 7 3 2 3" xfId="4107" xr:uid="{F7B7E0A4-02BA-494A-8154-873D7A73682C}"/>
    <cellStyle name="Normal 10 7 3 2 3 2" xfId="9291" xr:uid="{F7B86744-B6D8-414B-B21D-624A13F36AAD}"/>
    <cellStyle name="Normal 10 7 3 2 3 2 2" xfId="21098" xr:uid="{2E53BDE1-9A16-4C39-8E88-A80D8CB5647A}"/>
    <cellStyle name="Normal 10 7 3 2 3 2 2 2" xfId="43417" xr:uid="{E1D4CD9D-25CE-4AFE-A4E4-4CFA7F9ABC8B}"/>
    <cellStyle name="Normal 10 7 3 2 3 2 3" xfId="31609" xr:uid="{1D03EE71-1507-43FE-B97E-9360D7A8900B}"/>
    <cellStyle name="Normal 10 7 3 2 3 3" xfId="15914" xr:uid="{08FDD820-F508-4C42-84AB-14333ACA0121}"/>
    <cellStyle name="Normal 10 7 3 2 3 3 2" xfId="38233" xr:uid="{66B17BE3-C60D-47A5-A1F0-7B526C3D0C04}"/>
    <cellStyle name="Normal 10 7 3 2 3 4" xfId="26425" xr:uid="{34DE5039-EB6C-417E-949F-40E17A28C63B}"/>
    <cellStyle name="Normal 10 7 3 2 4" xfId="6699" xr:uid="{A8090B46-D001-499B-A759-2514B3AA9F27}"/>
    <cellStyle name="Normal 10 7 3 2 4 2" xfId="18506" xr:uid="{76CBE7C7-C6C0-47BA-804E-A69EE1060D11}"/>
    <cellStyle name="Normal 10 7 3 2 4 2 2" xfId="40825" xr:uid="{213428FB-0C6D-4AC8-9E2C-DF7BB4B23C74}"/>
    <cellStyle name="Normal 10 7 3 2 4 3" xfId="29017" xr:uid="{DB0AFD5F-3FCA-49AE-B005-844C82260FA0}"/>
    <cellStyle name="Normal 10 7 3 2 5" xfId="12026" xr:uid="{86406343-ADB5-427C-9F76-F1261344420B}"/>
    <cellStyle name="Normal 10 7 3 2 5 2" xfId="34345" xr:uid="{8BEA7D91-94B3-4C34-A3E7-471B56E7E914}"/>
    <cellStyle name="Normal 10 7 3 2 6" xfId="13322" xr:uid="{549F3742-E02F-4A16-8C1E-D0FB3BCE8E77}"/>
    <cellStyle name="Normal 10 7 3 2 6 2" xfId="35641" xr:uid="{CB6D715A-1560-4DFB-A33C-842482F07632}"/>
    <cellStyle name="Normal 10 7 3 2 7" xfId="23833" xr:uid="{8D2F4945-C81E-4173-880A-8E3E3512D47D}"/>
    <cellStyle name="Normal 10 7 3 3" xfId="2163" xr:uid="{BA725641-CDE4-45E3-9418-84AA850EDBFE}"/>
    <cellStyle name="Normal 10 7 3 3 2" xfId="4755" xr:uid="{C021CF49-A0A5-45C8-A4F1-F3D8F3FB66B2}"/>
    <cellStyle name="Normal 10 7 3 3 2 2" xfId="9939" xr:uid="{643A8ABA-FE0B-46DD-95BC-3690685C85E9}"/>
    <cellStyle name="Normal 10 7 3 3 2 2 2" xfId="21746" xr:uid="{DE5E4549-60AB-45C4-9376-A3160D998877}"/>
    <cellStyle name="Normal 10 7 3 3 2 2 2 2" xfId="44065" xr:uid="{95F6A968-8F19-43C6-96CA-AA3494E42EA0}"/>
    <cellStyle name="Normal 10 7 3 3 2 2 3" xfId="32257" xr:uid="{3F7609A4-E68B-414C-9516-C9EA84382E34}"/>
    <cellStyle name="Normal 10 7 3 3 2 3" xfId="16562" xr:uid="{4F206431-61C6-4C5E-813C-AAE576B74765}"/>
    <cellStyle name="Normal 10 7 3 3 2 3 2" xfId="38881" xr:uid="{1F8B7ABA-3FE7-46FE-9EFE-DB062EDC70F3}"/>
    <cellStyle name="Normal 10 7 3 3 2 4" xfId="27073" xr:uid="{45441AFD-86A0-435A-B418-809782B363B6}"/>
    <cellStyle name="Normal 10 7 3 3 3" xfId="7347" xr:uid="{BC9DBDCE-160D-4966-9161-7BFBAEBBB468}"/>
    <cellStyle name="Normal 10 7 3 3 3 2" xfId="19154" xr:uid="{8F11A6E5-D576-47B6-BC99-03314F50B20A}"/>
    <cellStyle name="Normal 10 7 3 3 3 2 2" xfId="41473" xr:uid="{7C89663B-C849-4577-8CEA-B6C94D460780}"/>
    <cellStyle name="Normal 10 7 3 3 3 3" xfId="29665" xr:uid="{A8879C77-9BC2-48FA-9F3A-2BC76397CD96}"/>
    <cellStyle name="Normal 10 7 3 3 4" xfId="13970" xr:uid="{26C5B8A5-4BAE-4FB9-AFB3-7F7A6C6940B3}"/>
    <cellStyle name="Normal 10 7 3 3 4 2" xfId="36289" xr:uid="{B496E45E-211A-4884-A7E1-0A6730F2B690}"/>
    <cellStyle name="Normal 10 7 3 3 5" xfId="24481" xr:uid="{736782D9-D040-4687-8BC8-000B5912DC79}"/>
    <cellStyle name="Normal 10 7 3 4" xfId="3459" xr:uid="{9FA2D151-A89B-4BB6-86CA-5EA4804876C5}"/>
    <cellStyle name="Normal 10 7 3 4 2" xfId="8643" xr:uid="{8059AC37-3C0A-47C8-8B31-3ADF2E6B8912}"/>
    <cellStyle name="Normal 10 7 3 4 2 2" xfId="20450" xr:uid="{E1B5DD62-AEE2-4216-9FB6-1E3CB954EC97}"/>
    <cellStyle name="Normal 10 7 3 4 2 2 2" xfId="42769" xr:uid="{1512EFE5-5DCD-4735-B7B9-2C5AA4223DDC}"/>
    <cellStyle name="Normal 10 7 3 4 2 3" xfId="30961" xr:uid="{8F229EC9-5C8B-4763-A4CB-E945AD2D59D9}"/>
    <cellStyle name="Normal 10 7 3 4 3" xfId="15266" xr:uid="{CE4AF2EC-FB82-45A9-908D-06603D49AEA7}"/>
    <cellStyle name="Normal 10 7 3 4 3 2" xfId="37585" xr:uid="{30D77EAF-8714-4E7A-B3E0-DDE33ECB35C1}"/>
    <cellStyle name="Normal 10 7 3 4 4" xfId="25777" xr:uid="{DF1B0DC2-4F7E-45CA-A58C-008AB2BB1E73}"/>
    <cellStyle name="Normal 10 7 3 5" xfId="6051" xr:uid="{92485B8F-D08B-416C-9BFC-2C4B982352E6}"/>
    <cellStyle name="Normal 10 7 3 5 2" xfId="17858" xr:uid="{0B0BD6D5-B75F-44BD-9700-99730D7B3A05}"/>
    <cellStyle name="Normal 10 7 3 5 2 2" xfId="40177" xr:uid="{94D9E2E1-C1B7-4AC7-A649-6544BFB86638}"/>
    <cellStyle name="Normal 10 7 3 5 3" xfId="28369" xr:uid="{8098278B-826F-43B8-8728-02C39A73BF40}"/>
    <cellStyle name="Normal 10 7 3 6" xfId="11378" xr:uid="{9DBB9320-6120-4703-9AAE-C3A451E0C2A2}"/>
    <cellStyle name="Normal 10 7 3 6 2" xfId="33697" xr:uid="{CE2C25C4-CDDF-4220-A176-CEEA1F92A4D3}"/>
    <cellStyle name="Normal 10 7 3 7" xfId="12674" xr:uid="{951701C3-8DBD-4D5B-9A51-FD15DEAC9805}"/>
    <cellStyle name="Normal 10 7 3 7 2" xfId="34993" xr:uid="{16D9170F-9879-4A41-A30E-AFE9F3E806C3}"/>
    <cellStyle name="Normal 10 7 3 8" xfId="23185" xr:uid="{A4A9DD61-7031-475F-9805-7CB9681BF471}"/>
    <cellStyle name="Normal 10 7 4" xfId="1191" xr:uid="{BFFF3C96-C1A1-4BD4-9EF7-96EDEC546475}"/>
    <cellStyle name="Normal 10 7 4 2" xfId="2487" xr:uid="{657569CC-FC30-40B2-AB3F-A03E1E3C0FBC}"/>
    <cellStyle name="Normal 10 7 4 2 2" xfId="5079" xr:uid="{629BC71B-490E-4A89-830C-59240EE69CB0}"/>
    <cellStyle name="Normal 10 7 4 2 2 2" xfId="10263" xr:uid="{D0ED0606-D7CB-441A-8066-5D41BA7C1336}"/>
    <cellStyle name="Normal 10 7 4 2 2 2 2" xfId="22070" xr:uid="{F35C90B5-899A-4A8A-981C-4D88DEC400C0}"/>
    <cellStyle name="Normal 10 7 4 2 2 2 2 2" xfId="44389" xr:uid="{28D9FFF6-8700-4066-9845-755CDDE97E09}"/>
    <cellStyle name="Normal 10 7 4 2 2 2 3" xfId="32581" xr:uid="{D02DB2E1-B711-4B5E-BB64-C05935CD4428}"/>
    <cellStyle name="Normal 10 7 4 2 2 3" xfId="16886" xr:uid="{0480C8A9-88DA-4168-B66F-2827C68DF53A}"/>
    <cellStyle name="Normal 10 7 4 2 2 3 2" xfId="39205" xr:uid="{29A872AC-6630-4B6F-8651-D51682762EBC}"/>
    <cellStyle name="Normal 10 7 4 2 2 4" xfId="27397" xr:uid="{784FADC8-9F85-4C3C-A79D-6AAD545955E3}"/>
    <cellStyle name="Normal 10 7 4 2 3" xfId="7671" xr:uid="{CA3271F0-4D1D-4B9A-848C-F2D945862FCE}"/>
    <cellStyle name="Normal 10 7 4 2 3 2" xfId="19478" xr:uid="{FDBAEE38-2857-4760-9227-BF8A122B9CE7}"/>
    <cellStyle name="Normal 10 7 4 2 3 2 2" xfId="41797" xr:uid="{9DC943C9-EEEE-46A5-88FA-AE98C32AF736}"/>
    <cellStyle name="Normal 10 7 4 2 3 3" xfId="29989" xr:uid="{5D1F6016-0514-4454-B8AC-5B3721DA8AD9}"/>
    <cellStyle name="Normal 10 7 4 2 4" xfId="14294" xr:uid="{EB44CED7-3DE3-4F20-8694-0B1B424D2781}"/>
    <cellStyle name="Normal 10 7 4 2 4 2" xfId="36613" xr:uid="{8ACC6894-1C55-42A5-81E2-FF160D0D3D8C}"/>
    <cellStyle name="Normal 10 7 4 2 5" xfId="24805" xr:uid="{3EACA3FE-5661-4156-BEE4-21DEFEAD0C56}"/>
    <cellStyle name="Normal 10 7 4 3" xfId="3783" xr:uid="{581E11B8-7170-4A2B-B2A9-6482F87DBFFA}"/>
    <cellStyle name="Normal 10 7 4 3 2" xfId="8967" xr:uid="{3611F9D0-9866-47C2-A69F-1D04B074D7AA}"/>
    <cellStyle name="Normal 10 7 4 3 2 2" xfId="20774" xr:uid="{5CE64FB4-82E4-411E-B806-CF64506B7593}"/>
    <cellStyle name="Normal 10 7 4 3 2 2 2" xfId="43093" xr:uid="{59D4BCA6-054A-4A59-A671-5A11CE4B1128}"/>
    <cellStyle name="Normal 10 7 4 3 2 3" xfId="31285" xr:uid="{347E60CF-9BDD-4AD4-A099-BAB8989D25BB}"/>
    <cellStyle name="Normal 10 7 4 3 3" xfId="15590" xr:uid="{01F74CEC-1214-40EA-855D-FCCBF8DC71B7}"/>
    <cellStyle name="Normal 10 7 4 3 3 2" xfId="37909" xr:uid="{BE97D04F-A35C-4003-80F2-F5898E852EAA}"/>
    <cellStyle name="Normal 10 7 4 3 4" xfId="26101" xr:uid="{8B6145BE-E78E-493C-A53E-03F6B1528DDE}"/>
    <cellStyle name="Normal 10 7 4 4" xfId="6375" xr:uid="{68BD3E83-8D86-455E-85BB-80B58ECAA23E}"/>
    <cellStyle name="Normal 10 7 4 4 2" xfId="18182" xr:uid="{5ECEF8D3-E206-46DE-8E5A-577BAE38D073}"/>
    <cellStyle name="Normal 10 7 4 4 2 2" xfId="40501" xr:uid="{420DF734-C1CD-4CF1-914F-35766707A5C4}"/>
    <cellStyle name="Normal 10 7 4 4 3" xfId="28693" xr:uid="{33D23D34-CB4A-4ACF-963F-CEAA9E0D5073}"/>
    <cellStyle name="Normal 10 7 4 5" xfId="11702" xr:uid="{8F68601E-15D9-4E6B-B38A-D0BD5E9BECC2}"/>
    <cellStyle name="Normal 10 7 4 5 2" xfId="34021" xr:uid="{48C82C3B-7409-4429-BDFA-882B9F0229FF}"/>
    <cellStyle name="Normal 10 7 4 6" xfId="12998" xr:uid="{97735E55-DBCD-4990-AA2A-E9801591CD06}"/>
    <cellStyle name="Normal 10 7 4 6 2" xfId="35317" xr:uid="{FA79EC6F-9577-4C9B-B09C-83847D23C077}"/>
    <cellStyle name="Normal 10 7 4 7" xfId="23509" xr:uid="{17FA3F0A-4FDE-4417-BC0B-8C699F3C9CD7}"/>
    <cellStyle name="Normal 10 7 5" xfId="1839" xr:uid="{6571DCC8-3759-40BB-882A-31742295EBAA}"/>
    <cellStyle name="Normal 10 7 5 2" xfId="4431" xr:uid="{0D2FFD09-9ABE-4307-B16B-A4FD0EACE77D}"/>
    <cellStyle name="Normal 10 7 5 2 2" xfId="9615" xr:uid="{FAC8F0C0-2D0E-4815-84DC-14E940D6D8E5}"/>
    <cellStyle name="Normal 10 7 5 2 2 2" xfId="21422" xr:uid="{703D1146-E1E3-46E8-8849-141878AE5056}"/>
    <cellStyle name="Normal 10 7 5 2 2 2 2" xfId="43741" xr:uid="{E0683A7E-318C-43C7-A339-7180DE4E819E}"/>
    <cellStyle name="Normal 10 7 5 2 2 3" xfId="31933" xr:uid="{DEE5A008-88E9-4940-BB4E-B817A03D4337}"/>
    <cellStyle name="Normal 10 7 5 2 3" xfId="16238" xr:uid="{71C1043F-C36A-46F9-A91C-3F96D0D1D449}"/>
    <cellStyle name="Normal 10 7 5 2 3 2" xfId="38557" xr:uid="{38F57DFD-8BBE-49BE-83B8-24A3A49686B0}"/>
    <cellStyle name="Normal 10 7 5 2 4" xfId="26749" xr:uid="{470A6D7C-F92D-4A51-9D18-62C4938C9BFA}"/>
    <cellStyle name="Normal 10 7 5 3" xfId="7023" xr:uid="{31D32A9A-E5E2-46CA-BB1A-7B7209B25111}"/>
    <cellStyle name="Normal 10 7 5 3 2" xfId="18830" xr:uid="{B4A9037D-6A08-420A-85AE-0A53E2C671B1}"/>
    <cellStyle name="Normal 10 7 5 3 2 2" xfId="41149" xr:uid="{52E19114-2548-43E8-B007-DFCC51BB3DBE}"/>
    <cellStyle name="Normal 10 7 5 3 3" xfId="29341" xr:uid="{E72F1264-9596-48CC-B33E-89AD8C05162B}"/>
    <cellStyle name="Normal 10 7 5 4" xfId="13646" xr:uid="{62C37451-DC23-465A-BFBB-46BEC80AC6D8}"/>
    <cellStyle name="Normal 10 7 5 4 2" xfId="35965" xr:uid="{BFCE22AB-D971-4A98-86CD-D5DB82561B2C}"/>
    <cellStyle name="Normal 10 7 5 5" xfId="24157" xr:uid="{39460979-3A15-4B9B-9095-9305CC7F1D30}"/>
    <cellStyle name="Normal 10 7 6" xfId="3135" xr:uid="{AFB4724C-9D20-4A68-97A8-D41087EE53C5}"/>
    <cellStyle name="Normal 10 7 6 2" xfId="8319" xr:uid="{37310210-2AEE-4547-AB98-8E56A06BB406}"/>
    <cellStyle name="Normal 10 7 6 2 2" xfId="20126" xr:uid="{813EA1EC-52A8-4BD4-9E40-DB8A884B26DC}"/>
    <cellStyle name="Normal 10 7 6 2 2 2" xfId="42445" xr:uid="{4A152A3C-24F7-42A5-888F-86FB41D7C7FA}"/>
    <cellStyle name="Normal 10 7 6 2 3" xfId="30637" xr:uid="{BFED532D-307C-4509-BCAB-1C8DF6E6FC04}"/>
    <cellStyle name="Normal 10 7 6 3" xfId="14942" xr:uid="{B63F6A90-5D96-4AB2-8162-6D67EF8F97D8}"/>
    <cellStyle name="Normal 10 7 6 3 2" xfId="37261" xr:uid="{11CED4A5-AFF1-4E1C-BFB8-C7EDEC6D8DCB}"/>
    <cellStyle name="Normal 10 7 6 4" xfId="25453" xr:uid="{B624A608-6E9A-430C-A9DF-8E67A3221109}"/>
    <cellStyle name="Normal 10 7 7" xfId="5727" xr:uid="{37DC711D-E474-493F-AC71-9317012B4395}"/>
    <cellStyle name="Normal 10 7 7 2" xfId="17534" xr:uid="{962D508E-B1BB-4453-8126-A48E5C5B1E36}"/>
    <cellStyle name="Normal 10 7 7 2 2" xfId="39853" xr:uid="{CCA9DDEE-6C7D-4DF1-95A4-1FBC71949492}"/>
    <cellStyle name="Normal 10 7 7 3" xfId="28045" xr:uid="{42126257-EC11-4861-9C1F-54E146603977}"/>
    <cellStyle name="Normal 10 7 8" xfId="10949" xr:uid="{A49C18F2-A356-48DF-AF17-F145AAB5013A}"/>
    <cellStyle name="Normal 10 7 8 2" xfId="33268" xr:uid="{742FE5F2-857B-4040-BBBE-843845A2BF21}"/>
    <cellStyle name="Normal 10 7 9" xfId="12350" xr:uid="{7404FB19-CF9E-445E-903C-792C5C002C60}"/>
    <cellStyle name="Normal 10 7 9 2" xfId="34669" xr:uid="{7489F2EF-7B4A-4BC1-A42F-6650EADF3816}"/>
    <cellStyle name="Normal 10 8" xfId="555" xr:uid="{58E68036-1657-46B1-A34A-67E0B5EE5E1E}"/>
    <cellStyle name="Normal 10 8 2" xfId="948" xr:uid="{101AF0F1-7966-49D4-8733-A3AF7952A350}"/>
    <cellStyle name="Normal 10 8 2 2" xfId="1596" xr:uid="{11FC3D37-9FB2-41FE-B2DF-2390122B53BB}"/>
    <cellStyle name="Normal 10 8 2 2 2" xfId="2892" xr:uid="{78D96264-A271-4AC5-8E72-DCA93CAB2BE6}"/>
    <cellStyle name="Normal 10 8 2 2 2 2" xfId="5484" xr:uid="{FBAF89DB-79D2-464C-851A-CE87EE460A75}"/>
    <cellStyle name="Normal 10 8 2 2 2 2 2" xfId="10668" xr:uid="{E2B2A70D-E07A-4FB5-9DDA-69D666481494}"/>
    <cellStyle name="Normal 10 8 2 2 2 2 2 2" xfId="22475" xr:uid="{74FC20E0-B172-43D3-8ECE-4A5918F086D6}"/>
    <cellStyle name="Normal 10 8 2 2 2 2 2 2 2" xfId="44794" xr:uid="{D988F0DB-C7BF-4918-A195-1ECFF2D0662B}"/>
    <cellStyle name="Normal 10 8 2 2 2 2 2 3" xfId="32986" xr:uid="{1C6BDD7B-8C37-4D2D-B66F-80BE27283CDA}"/>
    <cellStyle name="Normal 10 8 2 2 2 2 3" xfId="17291" xr:uid="{9C73F3ED-72AE-4FD8-B1BA-379EB9E68246}"/>
    <cellStyle name="Normal 10 8 2 2 2 2 3 2" xfId="39610" xr:uid="{1C29E97F-D4C4-4798-BAD7-036DEF6A9FDA}"/>
    <cellStyle name="Normal 10 8 2 2 2 2 4" xfId="27802" xr:uid="{E336C230-764F-4689-9B29-27F4BFD0CE56}"/>
    <cellStyle name="Normal 10 8 2 2 2 3" xfId="8076" xr:uid="{ACF1E8B8-E449-4B98-9583-B3E25D130AFC}"/>
    <cellStyle name="Normal 10 8 2 2 2 3 2" xfId="19883" xr:uid="{9CA72C05-79BE-46A6-B4A4-6AAA1C418B03}"/>
    <cellStyle name="Normal 10 8 2 2 2 3 2 2" xfId="42202" xr:uid="{3E01C0F4-163A-422D-98E7-C0BE1D5730F4}"/>
    <cellStyle name="Normal 10 8 2 2 2 3 3" xfId="30394" xr:uid="{74A24D17-F676-440B-9898-6D572DB06353}"/>
    <cellStyle name="Normal 10 8 2 2 2 4" xfId="14699" xr:uid="{BCB8C416-3BCA-43DF-9E8C-31467FEE8E06}"/>
    <cellStyle name="Normal 10 8 2 2 2 4 2" xfId="37018" xr:uid="{23468B25-BE8D-4352-92C0-F5DEEB1E0DDA}"/>
    <cellStyle name="Normal 10 8 2 2 2 5" xfId="25210" xr:uid="{8F1A3D9D-9041-49C4-8D34-B72CC6EA2CBB}"/>
    <cellStyle name="Normal 10 8 2 2 3" xfId="4188" xr:uid="{C223463D-F8FC-4F6A-81A8-C372C56E43E7}"/>
    <cellStyle name="Normal 10 8 2 2 3 2" xfId="9372" xr:uid="{76F56EAD-6BE4-41D4-AEF1-D432AE6F1888}"/>
    <cellStyle name="Normal 10 8 2 2 3 2 2" xfId="21179" xr:uid="{EA9086CB-5A2B-4F6C-970B-0B01CF7F6009}"/>
    <cellStyle name="Normal 10 8 2 2 3 2 2 2" xfId="43498" xr:uid="{CAF1C6B3-9C0C-4703-AF3E-3D0C1A30ECAB}"/>
    <cellStyle name="Normal 10 8 2 2 3 2 3" xfId="31690" xr:uid="{33937581-B8F5-41CA-8EFE-F5138834CD89}"/>
    <cellStyle name="Normal 10 8 2 2 3 3" xfId="15995" xr:uid="{212A0C11-6B6B-4743-8A12-C60BC251F721}"/>
    <cellStyle name="Normal 10 8 2 2 3 3 2" xfId="38314" xr:uid="{7D0F5D14-6D68-4AE6-B307-4FBAB5BF5A55}"/>
    <cellStyle name="Normal 10 8 2 2 3 4" xfId="26506" xr:uid="{7F7C1F01-06EA-40EC-B938-2EC55E6AF535}"/>
    <cellStyle name="Normal 10 8 2 2 4" xfId="6780" xr:uid="{378FEFB8-81D2-4314-B2E4-BE3C0BD25243}"/>
    <cellStyle name="Normal 10 8 2 2 4 2" xfId="18587" xr:uid="{6600A91F-97CC-444F-9623-49390AE9AA6B}"/>
    <cellStyle name="Normal 10 8 2 2 4 2 2" xfId="40906" xr:uid="{604D9850-0138-4C9C-9825-660687A9D1EC}"/>
    <cellStyle name="Normal 10 8 2 2 4 3" xfId="29098" xr:uid="{CB50A7D4-101D-42C5-97A9-21D29C7F4E14}"/>
    <cellStyle name="Normal 10 8 2 2 5" xfId="12107" xr:uid="{44F12144-3445-4CF8-841E-0458999D2BD5}"/>
    <cellStyle name="Normal 10 8 2 2 5 2" xfId="34426" xr:uid="{B66B3E6D-C166-4761-B67F-0CB4E80B4142}"/>
    <cellStyle name="Normal 10 8 2 2 6" xfId="13403" xr:uid="{3024C2F4-27E4-4DA6-8075-D39014446FD1}"/>
    <cellStyle name="Normal 10 8 2 2 6 2" xfId="35722" xr:uid="{E86CBA37-776D-4517-9E15-A3CFFFED0139}"/>
    <cellStyle name="Normal 10 8 2 2 7" xfId="23914" xr:uid="{FAC41D58-0E90-4E43-B6E0-BE10BE1A3A60}"/>
    <cellStyle name="Normal 10 8 2 3" xfId="2244" xr:uid="{C90A85D7-F5B5-4936-987F-5BFEF4F2A774}"/>
    <cellStyle name="Normal 10 8 2 3 2" xfId="4836" xr:uid="{CB436253-13D5-440D-9CBA-7A8A7EAD8FE9}"/>
    <cellStyle name="Normal 10 8 2 3 2 2" xfId="10020" xr:uid="{324E4DBD-BF23-47D9-AEE6-F95BD8F0842E}"/>
    <cellStyle name="Normal 10 8 2 3 2 2 2" xfId="21827" xr:uid="{C79890DC-0449-4F97-A7F0-811BC46A5228}"/>
    <cellStyle name="Normal 10 8 2 3 2 2 2 2" xfId="44146" xr:uid="{7AD5E43B-906D-4214-8456-C6AC5A463CBA}"/>
    <cellStyle name="Normal 10 8 2 3 2 2 3" xfId="32338" xr:uid="{D99B39DB-A188-4F79-8408-1B5729248F34}"/>
    <cellStyle name="Normal 10 8 2 3 2 3" xfId="16643" xr:uid="{5F399FDB-594F-414D-A77C-31DE886A4C5F}"/>
    <cellStyle name="Normal 10 8 2 3 2 3 2" xfId="38962" xr:uid="{84668CAE-90B0-4B4E-BC02-03632D6AE6EF}"/>
    <cellStyle name="Normal 10 8 2 3 2 4" xfId="27154" xr:uid="{EC45DE57-ED15-4EC7-BA4C-5B115C06C5D4}"/>
    <cellStyle name="Normal 10 8 2 3 3" xfId="7428" xr:uid="{21C391B3-AA09-48CF-8BAD-1A7C48388603}"/>
    <cellStyle name="Normal 10 8 2 3 3 2" xfId="19235" xr:uid="{A013078B-7ED2-44D2-BE11-E0A71F104BBC}"/>
    <cellStyle name="Normal 10 8 2 3 3 2 2" xfId="41554" xr:uid="{B636BAB9-D650-4118-9AEA-2767A2A5A158}"/>
    <cellStyle name="Normal 10 8 2 3 3 3" xfId="29746" xr:uid="{614B5DD5-DCF3-482E-8048-82152CB0F5B9}"/>
    <cellStyle name="Normal 10 8 2 3 4" xfId="14051" xr:uid="{F9008373-CED1-4E7B-AE77-8BEB482514ED}"/>
    <cellStyle name="Normal 10 8 2 3 4 2" xfId="36370" xr:uid="{D368D7F1-6992-4660-B775-76281675DF2C}"/>
    <cellStyle name="Normal 10 8 2 3 5" xfId="24562" xr:uid="{3745D447-D69F-4C7A-9F8A-4D3D9A56F0FB}"/>
    <cellStyle name="Normal 10 8 2 4" xfId="3540" xr:uid="{B0E95204-2311-4165-992C-92E4D44F4B31}"/>
    <cellStyle name="Normal 10 8 2 4 2" xfId="8724" xr:uid="{D7ACB244-7BA1-4863-A06B-B0BF4C32ADC3}"/>
    <cellStyle name="Normal 10 8 2 4 2 2" xfId="20531" xr:uid="{E47EAB5F-9449-4FC2-884F-EF9EA29C4314}"/>
    <cellStyle name="Normal 10 8 2 4 2 2 2" xfId="42850" xr:uid="{A2F23306-E5A4-4BBF-A856-4436AEC88298}"/>
    <cellStyle name="Normal 10 8 2 4 2 3" xfId="31042" xr:uid="{E8C09E32-FFB2-45BD-BBC1-2FAC8617F74F}"/>
    <cellStyle name="Normal 10 8 2 4 3" xfId="15347" xr:uid="{7B33B3BA-2299-4E75-B677-66E189C72871}"/>
    <cellStyle name="Normal 10 8 2 4 3 2" xfId="37666" xr:uid="{9067EECD-48BF-4F2B-9223-42D4A77BB6B1}"/>
    <cellStyle name="Normal 10 8 2 4 4" xfId="25858" xr:uid="{77DF29EB-FD28-464D-9DA3-22D3CED88851}"/>
    <cellStyle name="Normal 10 8 2 5" xfId="6132" xr:uid="{862C058D-0DFA-4C0E-93A1-415ACEE887E3}"/>
    <cellStyle name="Normal 10 8 2 5 2" xfId="17939" xr:uid="{A5770EA1-75E9-410A-A674-3D6C20F8DA47}"/>
    <cellStyle name="Normal 10 8 2 5 2 2" xfId="40258" xr:uid="{EB90D3E4-2C00-4097-A8D9-5B27F2510098}"/>
    <cellStyle name="Normal 10 8 2 5 3" xfId="28450" xr:uid="{9370AF6B-48D7-4722-B6D4-F06EECD0C016}"/>
    <cellStyle name="Normal 10 8 2 6" xfId="11459" xr:uid="{8F362F87-B6A5-49F5-853C-15AAF1C2D6C6}"/>
    <cellStyle name="Normal 10 8 2 6 2" xfId="33778" xr:uid="{44B26D69-D1F1-4C2A-8C29-2E4FA0FA5F7B}"/>
    <cellStyle name="Normal 10 8 2 7" xfId="12755" xr:uid="{4911D281-5FF1-4E36-AAC7-1D9CA9DC8939}"/>
    <cellStyle name="Normal 10 8 2 7 2" xfId="35074" xr:uid="{C790604D-4CE7-4735-980E-9587505AAC76}"/>
    <cellStyle name="Normal 10 8 2 8" xfId="23266" xr:uid="{6F0B01F4-FFA5-482C-8C7F-E46DA8D66E2E}"/>
    <cellStyle name="Normal 10 8 3" xfId="1272" xr:uid="{B2E629FB-10E2-4BD5-8AE8-6985CFBD8012}"/>
    <cellStyle name="Normal 10 8 3 2" xfId="2568" xr:uid="{9DF42A9C-857E-40B6-A604-83F56BC5E788}"/>
    <cellStyle name="Normal 10 8 3 2 2" xfId="5160" xr:uid="{4DE584AA-B175-47EB-8279-EA140FDE17D4}"/>
    <cellStyle name="Normal 10 8 3 2 2 2" xfId="10344" xr:uid="{8F29BBA3-0BC1-43CC-9CF6-F5F64476ECAF}"/>
    <cellStyle name="Normal 10 8 3 2 2 2 2" xfId="22151" xr:uid="{DDA6517F-1A89-4EF4-96F3-1B14D213788D}"/>
    <cellStyle name="Normal 10 8 3 2 2 2 2 2" xfId="44470" xr:uid="{B81A2C5A-17CD-4959-B049-50FE57DBA0BD}"/>
    <cellStyle name="Normal 10 8 3 2 2 2 3" xfId="32662" xr:uid="{B154C290-56BD-4E7F-8F63-1B9816AA1F06}"/>
    <cellStyle name="Normal 10 8 3 2 2 3" xfId="16967" xr:uid="{E6DE862F-7081-419C-B044-F5A8DB216E93}"/>
    <cellStyle name="Normal 10 8 3 2 2 3 2" xfId="39286" xr:uid="{D453301F-2CFE-4B5F-A59B-A95E3921631B}"/>
    <cellStyle name="Normal 10 8 3 2 2 4" xfId="27478" xr:uid="{E436B1FA-F1D9-4F45-A930-826009FCEC30}"/>
    <cellStyle name="Normal 10 8 3 2 3" xfId="7752" xr:uid="{DE50D1D4-AC7D-4F5B-B036-73D44B81C6EF}"/>
    <cellStyle name="Normal 10 8 3 2 3 2" xfId="19559" xr:uid="{712977C9-DC6A-4A15-8152-A71021A2B327}"/>
    <cellStyle name="Normal 10 8 3 2 3 2 2" xfId="41878" xr:uid="{921FBDC6-186B-4B28-844B-5630DC5D45C0}"/>
    <cellStyle name="Normal 10 8 3 2 3 3" xfId="30070" xr:uid="{C30B91CD-5002-41CC-ADEE-2AB411E922EF}"/>
    <cellStyle name="Normal 10 8 3 2 4" xfId="14375" xr:uid="{0398BA20-2F59-4610-8B8F-0E2ABDE8398C}"/>
    <cellStyle name="Normal 10 8 3 2 4 2" xfId="36694" xr:uid="{7418C701-768F-488C-82A2-9A9F61C72CD7}"/>
    <cellStyle name="Normal 10 8 3 2 5" xfId="24886" xr:uid="{A54CB1D3-9DC4-42D6-8566-CB8741CAE31A}"/>
    <cellStyle name="Normal 10 8 3 3" xfId="3864" xr:uid="{F40A4D63-8364-4B7D-83D6-3668D84CDCD6}"/>
    <cellStyle name="Normal 10 8 3 3 2" xfId="9048" xr:uid="{A5310039-D83B-4085-8A8D-1C676AA9DB6C}"/>
    <cellStyle name="Normal 10 8 3 3 2 2" xfId="20855" xr:uid="{4D478F4A-A5F4-4456-8984-089CA174CEE1}"/>
    <cellStyle name="Normal 10 8 3 3 2 2 2" xfId="43174" xr:uid="{38442186-4569-4D89-8D90-BA2D892B734D}"/>
    <cellStyle name="Normal 10 8 3 3 2 3" xfId="31366" xr:uid="{058A4B66-27B6-48BC-91B4-4113A63C4DAD}"/>
    <cellStyle name="Normal 10 8 3 3 3" xfId="15671" xr:uid="{A73DB6E2-3D63-4F7D-ADDC-6EA3FBA0A968}"/>
    <cellStyle name="Normal 10 8 3 3 3 2" xfId="37990" xr:uid="{B6A1D23A-8339-43A8-9663-BDA3B21B7DBC}"/>
    <cellStyle name="Normal 10 8 3 3 4" xfId="26182" xr:uid="{4E666E64-2B6F-470E-8ADE-6DF4F8C58361}"/>
    <cellStyle name="Normal 10 8 3 4" xfId="6456" xr:uid="{3E6A15D5-61BB-4E39-B860-735CA6A26385}"/>
    <cellStyle name="Normal 10 8 3 4 2" xfId="18263" xr:uid="{91BDB382-2DCA-4BF4-8803-87422BAC1532}"/>
    <cellStyle name="Normal 10 8 3 4 2 2" xfId="40582" xr:uid="{4427F011-4B73-4C5B-B12A-110322DB29BA}"/>
    <cellStyle name="Normal 10 8 3 4 3" xfId="28774" xr:uid="{7B9738CA-8303-4B04-B798-34919A3D3A10}"/>
    <cellStyle name="Normal 10 8 3 5" xfId="11783" xr:uid="{A016DC67-33FE-4612-8FAC-AA7EF91FE0E0}"/>
    <cellStyle name="Normal 10 8 3 5 2" xfId="34102" xr:uid="{6413C9EF-5A92-4D38-B159-280724D51361}"/>
    <cellStyle name="Normal 10 8 3 6" xfId="13079" xr:uid="{AF561CE2-2BE7-47B0-80B9-FF0EF62D1B2D}"/>
    <cellStyle name="Normal 10 8 3 6 2" xfId="35398" xr:uid="{038E0A26-7750-4346-87F1-AA9B842CB28C}"/>
    <cellStyle name="Normal 10 8 3 7" xfId="23590" xr:uid="{DD9891EA-CB6A-4713-9543-6F0F875D2DB7}"/>
    <cellStyle name="Normal 10 8 4" xfId="1920" xr:uid="{A4050C93-DC04-4640-967D-160B27A3AD56}"/>
    <cellStyle name="Normal 10 8 4 2" xfId="4512" xr:uid="{D6BF122C-4FA0-4408-8EAE-1BFDA7FDF76B}"/>
    <cellStyle name="Normal 10 8 4 2 2" xfId="9696" xr:uid="{ABDF2379-7CFD-45A6-B0E6-1431C6738A68}"/>
    <cellStyle name="Normal 10 8 4 2 2 2" xfId="21503" xr:uid="{82F75630-21FD-4BC1-96C3-DE133CD9A132}"/>
    <cellStyle name="Normal 10 8 4 2 2 2 2" xfId="43822" xr:uid="{2831F9D9-A995-45C7-B349-D40C4384BFA7}"/>
    <cellStyle name="Normal 10 8 4 2 2 3" xfId="32014" xr:uid="{A2D93784-6B18-424F-9ED0-956D75F046CB}"/>
    <cellStyle name="Normal 10 8 4 2 3" xfId="16319" xr:uid="{F026E249-7787-4349-9538-EF5474BC02FB}"/>
    <cellStyle name="Normal 10 8 4 2 3 2" xfId="38638" xr:uid="{F0D07931-4CD1-4FD4-A599-521CE0E73C2F}"/>
    <cellStyle name="Normal 10 8 4 2 4" xfId="26830" xr:uid="{82B3EFDF-50A9-4966-8BE1-BF61532B687E}"/>
    <cellStyle name="Normal 10 8 4 3" xfId="7104" xr:uid="{7301FCFF-A1C0-48EC-B6FE-9F1DD1ABAA5F}"/>
    <cellStyle name="Normal 10 8 4 3 2" xfId="18911" xr:uid="{B40DFF7D-2AD5-4C92-9B70-A8C8CA80F163}"/>
    <cellStyle name="Normal 10 8 4 3 2 2" xfId="41230" xr:uid="{15768983-EECF-400B-85B1-8EACB103BEA1}"/>
    <cellStyle name="Normal 10 8 4 3 3" xfId="29422" xr:uid="{26BB0184-43B4-4F12-AD7B-9FC0BC90C50A}"/>
    <cellStyle name="Normal 10 8 4 4" xfId="13727" xr:uid="{06F7F714-BA44-4CFA-85C9-387FDF77533F}"/>
    <cellStyle name="Normal 10 8 4 4 2" xfId="36046" xr:uid="{B9FB3841-B247-411A-9312-A9E6868DAAB4}"/>
    <cellStyle name="Normal 10 8 4 5" xfId="24238" xr:uid="{D7944F9B-5590-4817-B42A-77D755D84DF9}"/>
    <cellStyle name="Normal 10 8 5" xfId="3216" xr:uid="{F05824F8-560E-4437-BDB8-7E51396EC1A5}"/>
    <cellStyle name="Normal 10 8 5 2" xfId="8400" xr:uid="{952F72F4-4F3E-4190-98B5-BFE371E502BC}"/>
    <cellStyle name="Normal 10 8 5 2 2" xfId="20207" xr:uid="{2FD77FE2-711D-4101-A2D8-714FEEADFE6C}"/>
    <cellStyle name="Normal 10 8 5 2 2 2" xfId="42526" xr:uid="{587F3FFB-53B9-431F-8636-DE7A708FC179}"/>
    <cellStyle name="Normal 10 8 5 2 3" xfId="30718" xr:uid="{B92B10AC-55D6-450E-9C2B-FA2641555089}"/>
    <cellStyle name="Normal 10 8 5 3" xfId="15023" xr:uid="{B01850E4-75A9-4C66-BCB0-BB38E8B2F2DA}"/>
    <cellStyle name="Normal 10 8 5 3 2" xfId="37342" xr:uid="{530F9570-C250-4984-B2DA-5351B372840D}"/>
    <cellStyle name="Normal 10 8 5 4" xfId="25534" xr:uid="{A0550A70-FF47-444E-AB26-A0D15C198E8E}"/>
    <cellStyle name="Normal 10 8 6" xfId="5808" xr:uid="{0D3DFAB8-17EC-4337-88AC-55A0A8954720}"/>
    <cellStyle name="Normal 10 8 6 2" xfId="17615" xr:uid="{430FDC47-04CB-4097-857B-FA47EC7864DF}"/>
    <cellStyle name="Normal 10 8 6 2 2" xfId="39934" xr:uid="{78F5F2CB-54E8-4A20-9DD0-3DB031928565}"/>
    <cellStyle name="Normal 10 8 6 3" xfId="28126" xr:uid="{9BD4E5C8-31C1-4901-BAB9-9DA619B5446F}"/>
    <cellStyle name="Normal 10 8 7" xfId="11066" xr:uid="{C954E6D2-FC59-4058-A4FE-68BBC56499C4}"/>
    <cellStyle name="Normal 10 8 7 2" xfId="33385" xr:uid="{DD7333E3-5BEF-4C23-B608-EE74D1FE45C2}"/>
    <cellStyle name="Normal 10 8 8" xfId="12431" xr:uid="{DECE0D06-4EEF-4725-BF5F-9A28CADB0AB1}"/>
    <cellStyle name="Normal 10 8 8 2" xfId="34750" xr:uid="{910D9C73-963E-40A7-BC81-C0015A0B1100}"/>
    <cellStyle name="Normal 10 8 9" xfId="22873" xr:uid="{0E9B2CB6-3878-419F-982A-1D4625CDD1E9}"/>
    <cellStyle name="Normal 10 9" xfId="786" xr:uid="{D09F6BDC-47F1-499C-B70F-3614DA7A9089}"/>
    <cellStyle name="Normal 10 9 2" xfId="1434" xr:uid="{98FB5922-D5F0-4E6C-B527-CD4572D5B102}"/>
    <cellStyle name="Normal 10 9 2 2" xfId="2730" xr:uid="{B8F07C50-E45D-4C2A-8043-A70D232E24F0}"/>
    <cellStyle name="Normal 10 9 2 2 2" xfId="5322" xr:uid="{E5BEACE0-EB59-4104-BED7-DF73F6086E21}"/>
    <cellStyle name="Normal 10 9 2 2 2 2" xfId="10506" xr:uid="{CB8372E6-6D18-406F-BA40-C275BB3D63EB}"/>
    <cellStyle name="Normal 10 9 2 2 2 2 2" xfId="22313" xr:uid="{9066329E-3B7D-4833-9F47-05807F817BEF}"/>
    <cellStyle name="Normal 10 9 2 2 2 2 2 2" xfId="44632" xr:uid="{8E10C872-ECEF-49E8-BCC2-C4D56DC64B35}"/>
    <cellStyle name="Normal 10 9 2 2 2 2 3" xfId="32824" xr:uid="{FBE4BCC2-9693-4F1A-A0B4-DF25CDDEB9D7}"/>
    <cellStyle name="Normal 10 9 2 2 2 3" xfId="17129" xr:uid="{AAA5264A-0665-4522-9FA8-5C6BD2D4A311}"/>
    <cellStyle name="Normal 10 9 2 2 2 3 2" xfId="39448" xr:uid="{F1C3F1D0-6A57-4918-89C6-2E9207FE3650}"/>
    <cellStyle name="Normal 10 9 2 2 2 4" xfId="27640" xr:uid="{04966E9C-2C2E-42B8-A3D1-BDE920E7160F}"/>
    <cellStyle name="Normal 10 9 2 2 3" xfId="7914" xr:uid="{E47F1FCA-09BA-4EF8-B94A-ABCA37F095F4}"/>
    <cellStyle name="Normal 10 9 2 2 3 2" xfId="19721" xr:uid="{D7520A81-8BE2-43C4-9AD9-897BB075B064}"/>
    <cellStyle name="Normal 10 9 2 2 3 2 2" xfId="42040" xr:uid="{76910E78-0D6E-4E62-8963-67AD75E03D39}"/>
    <cellStyle name="Normal 10 9 2 2 3 3" xfId="30232" xr:uid="{5E06E1D9-95BF-4D45-B1D8-0FDD8F194912}"/>
    <cellStyle name="Normal 10 9 2 2 4" xfId="14537" xr:uid="{586EDA13-019C-4B14-A5D1-064213A7E9D6}"/>
    <cellStyle name="Normal 10 9 2 2 4 2" xfId="36856" xr:uid="{CABA75F1-BCAA-494B-93DC-31A5CB3BCC85}"/>
    <cellStyle name="Normal 10 9 2 2 5" xfId="25048" xr:uid="{16D13F4A-9B0E-45F4-94CB-89D7A6A9BE5F}"/>
    <cellStyle name="Normal 10 9 2 3" xfId="4026" xr:uid="{4214CF43-C97C-43E3-8811-DE852410A6E2}"/>
    <cellStyle name="Normal 10 9 2 3 2" xfId="9210" xr:uid="{71A2383F-F285-4F11-8859-2303F004A120}"/>
    <cellStyle name="Normal 10 9 2 3 2 2" xfId="21017" xr:uid="{D3332E2A-D4D2-4987-BFF7-26DDE7990EEF}"/>
    <cellStyle name="Normal 10 9 2 3 2 2 2" xfId="43336" xr:uid="{C270D214-6DE1-4CA8-A487-CEA49E2CA5C4}"/>
    <cellStyle name="Normal 10 9 2 3 2 3" xfId="31528" xr:uid="{718D3DB4-5541-4ACB-8A8F-7E7B603065CA}"/>
    <cellStyle name="Normal 10 9 2 3 3" xfId="15833" xr:uid="{C0D99FBB-B711-405C-8135-8821E8A0677E}"/>
    <cellStyle name="Normal 10 9 2 3 3 2" xfId="38152" xr:uid="{C5EDD632-3BEC-40F4-B119-A4C25D6CFE81}"/>
    <cellStyle name="Normal 10 9 2 3 4" xfId="26344" xr:uid="{467BA844-6663-4833-9379-F04A9D2EA120}"/>
    <cellStyle name="Normal 10 9 2 4" xfId="6618" xr:uid="{BC59722B-DDA5-4F16-93E3-D557E06647CB}"/>
    <cellStyle name="Normal 10 9 2 4 2" xfId="18425" xr:uid="{1FF23706-41D6-40A0-BC97-F734CDEA61D9}"/>
    <cellStyle name="Normal 10 9 2 4 2 2" xfId="40744" xr:uid="{F997F24C-F6DA-4767-9105-37B47DE8EB59}"/>
    <cellStyle name="Normal 10 9 2 4 3" xfId="28936" xr:uid="{9A972DD1-EE4B-4631-B469-1A7DB98BC2C5}"/>
    <cellStyle name="Normal 10 9 2 5" xfId="11945" xr:uid="{01EE8525-ACA8-4947-BDD2-6E2A04EA590F}"/>
    <cellStyle name="Normal 10 9 2 5 2" xfId="34264" xr:uid="{0425B8D7-14CC-4983-9EF3-380A2B20116A}"/>
    <cellStyle name="Normal 10 9 2 6" xfId="13241" xr:uid="{B55700B4-A6B6-4FBF-8235-E4A53111F9DA}"/>
    <cellStyle name="Normal 10 9 2 6 2" xfId="35560" xr:uid="{A554F874-A065-4E93-B625-A7C41146E351}"/>
    <cellStyle name="Normal 10 9 2 7" xfId="23752" xr:uid="{6AD6185A-4F89-4378-9BE5-DB9C5EFBC27B}"/>
    <cellStyle name="Normal 10 9 3" xfId="2082" xr:uid="{F7084779-4834-4649-9A58-FBC083CF3371}"/>
    <cellStyle name="Normal 10 9 3 2" xfId="4674" xr:uid="{78B5B273-5AAD-4DF0-B9BB-DC5852F4EEFB}"/>
    <cellStyle name="Normal 10 9 3 2 2" xfId="9858" xr:uid="{1BA565ED-2610-4059-9A05-E8D10C80BA88}"/>
    <cellStyle name="Normal 10 9 3 2 2 2" xfId="21665" xr:uid="{8419DE3D-4540-4555-A6A9-C087062AA6D2}"/>
    <cellStyle name="Normal 10 9 3 2 2 2 2" xfId="43984" xr:uid="{41149E8B-872A-4349-AA21-A607F8719BEC}"/>
    <cellStyle name="Normal 10 9 3 2 2 3" xfId="32176" xr:uid="{DC02DD3B-CC94-4476-B9EC-22F504FCB67A}"/>
    <cellStyle name="Normal 10 9 3 2 3" xfId="16481" xr:uid="{7927CF91-14CB-44C7-9AFB-08784CD0E3C5}"/>
    <cellStyle name="Normal 10 9 3 2 3 2" xfId="38800" xr:uid="{FB81F3F5-CDD3-43AA-973B-1F7EB1D25353}"/>
    <cellStyle name="Normal 10 9 3 2 4" xfId="26992" xr:uid="{9DD03B72-6087-4D91-9A32-F63F42C4721C}"/>
    <cellStyle name="Normal 10 9 3 3" xfId="7266" xr:uid="{8F940253-67A7-464A-BEDB-16FB89532D95}"/>
    <cellStyle name="Normal 10 9 3 3 2" xfId="19073" xr:uid="{456E45CC-2AA4-4FBB-97CE-880202570635}"/>
    <cellStyle name="Normal 10 9 3 3 2 2" xfId="41392" xr:uid="{CB64B063-2812-4488-B1B5-836FDDC24353}"/>
    <cellStyle name="Normal 10 9 3 3 3" xfId="29584" xr:uid="{253AB49F-0EAF-4837-BF7F-931A810C801C}"/>
    <cellStyle name="Normal 10 9 3 4" xfId="13889" xr:uid="{AEA86DC4-61AA-44E5-B512-361ED879C3B6}"/>
    <cellStyle name="Normal 10 9 3 4 2" xfId="36208" xr:uid="{1DB3EF9C-C626-4FBC-8938-F71DFC952BC2}"/>
    <cellStyle name="Normal 10 9 3 5" xfId="24400" xr:uid="{86FC71A9-6640-4AFE-A9B5-2F6DF54A2A71}"/>
    <cellStyle name="Normal 10 9 4" xfId="3378" xr:uid="{03C57BA4-2166-47A6-8E4F-FC0CFB0E3546}"/>
    <cellStyle name="Normal 10 9 4 2" xfId="8562" xr:uid="{61BD7E73-0C28-40A0-8F13-41E4F60B63F3}"/>
    <cellStyle name="Normal 10 9 4 2 2" xfId="20369" xr:uid="{CE8C39ED-ED36-4A02-9014-7D77E5406F67}"/>
    <cellStyle name="Normal 10 9 4 2 2 2" xfId="42688" xr:uid="{FDE48DB1-26B6-4B07-921A-312C2BB45FB5}"/>
    <cellStyle name="Normal 10 9 4 2 3" xfId="30880" xr:uid="{FE68A376-2705-43FB-AD86-E6F0E0BEFAEF}"/>
    <cellStyle name="Normal 10 9 4 3" xfId="15185" xr:uid="{F3C02278-C673-462C-ABDD-C5CB5D019341}"/>
    <cellStyle name="Normal 10 9 4 3 2" xfId="37504" xr:uid="{A9004FDB-C7AC-4841-B714-460C15B44622}"/>
    <cellStyle name="Normal 10 9 4 4" xfId="25696" xr:uid="{8310D620-D88B-41B8-81D7-3E0D5C6D74C5}"/>
    <cellStyle name="Normal 10 9 5" xfId="5970" xr:uid="{36386A7F-7A5B-4F97-8682-F46EDB4A35A8}"/>
    <cellStyle name="Normal 10 9 5 2" xfId="17777" xr:uid="{2D9E960D-2726-4C85-8E2D-5816AF88AFB5}"/>
    <cellStyle name="Normal 10 9 5 2 2" xfId="40096" xr:uid="{1424A698-ABA3-46D8-B203-1F75F9E40540}"/>
    <cellStyle name="Normal 10 9 5 3" xfId="28288" xr:uid="{FA5C0F43-1F95-4DA1-B1AC-2918CC996DB4}"/>
    <cellStyle name="Normal 10 9 6" xfId="11297" xr:uid="{20697D4D-600F-49B6-A705-84BE5057184C}"/>
    <cellStyle name="Normal 10 9 6 2" xfId="33616" xr:uid="{D256358D-A317-46A3-AA5F-9B4D0DF4ECC5}"/>
    <cellStyle name="Normal 10 9 7" xfId="12593" xr:uid="{C34ADBC2-D7A1-4F60-93B7-84DBAB5DF24D}"/>
    <cellStyle name="Normal 10 9 7 2" xfId="34912" xr:uid="{FDA7748F-E32F-4A9D-8DA8-9CB02B978772}"/>
    <cellStyle name="Normal 10 9 8" xfId="23104" xr:uid="{639E1C99-0A10-4783-BFFD-EB679BA68DAF}"/>
    <cellStyle name="Normal 100" xfId="44963" xr:uid="{E225696B-6FFF-4D8A-8442-1B3F3B2EE97C}"/>
    <cellStyle name="Normal 101" xfId="44964" xr:uid="{208CFF01-3CCC-4E67-90EE-386C06556A93}"/>
    <cellStyle name="Normal 102" xfId="44965" xr:uid="{0225BFC4-4F7C-477F-AE0E-E76D670C8150}"/>
    <cellStyle name="Normal 103" xfId="44966" xr:uid="{FA3FF54E-171F-4BF5-AD31-F752F81D3301}"/>
    <cellStyle name="Normal 103 2" xfId="45054" xr:uid="{D0A31D4D-689C-490A-9055-8189F8A45907}"/>
    <cellStyle name="Normal 103 3" xfId="45079" xr:uid="{F6BABFCA-FD6F-4B2E-8473-F3CF53E9897F}"/>
    <cellStyle name="Normal 104" xfId="44968" xr:uid="{76E0FEDC-C815-44BB-A787-5054AB3FA4BF}"/>
    <cellStyle name="Normal 105" xfId="44970" xr:uid="{0FFC3E76-5F3E-4C77-942F-C63CECC42B1C}"/>
    <cellStyle name="Normal 106" xfId="44973" xr:uid="{4A354BB8-BFCF-4ED1-8F55-08D08ADCD1E0}"/>
    <cellStyle name="Normal 107" xfId="44976" xr:uid="{5B62FB33-7E1E-407F-A685-F3C093DDA9A4}"/>
    <cellStyle name="Normal 108" xfId="44979" xr:uid="{1B7D769C-F956-4A05-97F9-F364E3E17C5E}"/>
    <cellStyle name="Normal 109" xfId="44985" xr:uid="{C3A9FB3D-DDC6-49F7-878B-656577074AE7}"/>
    <cellStyle name="Normal 11" xfId="9" xr:uid="{00000000-0005-0000-0000-000063000000}"/>
    <cellStyle name="Normal 11 2" xfId="121" xr:uid="{00000000-0005-0000-0000-000064000000}"/>
    <cellStyle name="Normal 11 2 10" xfId="1760" xr:uid="{1B527260-C704-4276-8332-1750603227FD}"/>
    <cellStyle name="Normal 11 2 10 2" xfId="4352" xr:uid="{1679F1AE-D088-4D09-A836-42A6B8494C19}"/>
    <cellStyle name="Normal 11 2 10 2 2" xfId="9536" xr:uid="{DD153EAE-3B4E-45BA-92F5-69C496423B95}"/>
    <cellStyle name="Normal 11 2 10 2 2 2" xfId="21343" xr:uid="{5EC668AF-A41F-443C-B964-6005FB386A32}"/>
    <cellStyle name="Normal 11 2 10 2 2 2 2" xfId="43662" xr:uid="{387A872D-F40B-45A1-A216-54612FCC0C10}"/>
    <cellStyle name="Normal 11 2 10 2 2 3" xfId="31854" xr:uid="{78B0D908-2DA2-4938-88FD-6D8703A37253}"/>
    <cellStyle name="Normal 11 2 10 2 3" xfId="16159" xr:uid="{F8EC1F8B-E898-43B8-977B-07DAA1AAD989}"/>
    <cellStyle name="Normal 11 2 10 2 3 2" xfId="38478" xr:uid="{7272C1D2-A60E-4D6E-8EB7-B68108C09CB9}"/>
    <cellStyle name="Normal 11 2 10 2 4" xfId="26670" xr:uid="{6B8D712A-12FF-48A5-8BAB-8BAB474CCD25}"/>
    <cellStyle name="Normal 11 2 10 3" xfId="6944" xr:uid="{0BA3B4C5-E251-468F-BEE7-23B784E0BBEB}"/>
    <cellStyle name="Normal 11 2 10 3 2" xfId="18751" xr:uid="{86EF631F-712F-4559-B868-E77667A30EC0}"/>
    <cellStyle name="Normal 11 2 10 3 2 2" xfId="41070" xr:uid="{D304809E-431F-4055-82C5-23D35B0ACFD1}"/>
    <cellStyle name="Normal 11 2 10 3 3" xfId="29262" xr:uid="{00ED4DAD-779E-44B1-AB5A-13DAE9C1B20B}"/>
    <cellStyle name="Normal 11 2 10 4" xfId="13567" xr:uid="{836C24B2-0E16-4F62-8EF9-85CFC8739013}"/>
    <cellStyle name="Normal 11 2 10 4 2" xfId="35886" xr:uid="{86089470-D99F-4BC4-8AD9-1E99BC2AD8BC}"/>
    <cellStyle name="Normal 11 2 10 5" xfId="24078" xr:uid="{BE60712D-2F6B-484C-AB80-188B8431031E}"/>
    <cellStyle name="Normal 11 2 11" xfId="3056" xr:uid="{298ED0D2-4567-4EA9-AA2D-0B6CD14AFD11}"/>
    <cellStyle name="Normal 11 2 11 2" xfId="8240" xr:uid="{58E94A93-6C31-4C99-B902-37FE904AE8BA}"/>
    <cellStyle name="Normal 11 2 11 2 2" xfId="20047" xr:uid="{742815F5-699A-40BA-B299-F5B7C51840D0}"/>
    <cellStyle name="Normal 11 2 11 2 2 2" xfId="42366" xr:uid="{7258AECF-B5C2-4C95-80EE-0D72E7E204D6}"/>
    <cellStyle name="Normal 11 2 11 2 3" xfId="30558" xr:uid="{1E798E5D-96BC-4073-AA8E-D715BA02E17B}"/>
    <cellStyle name="Normal 11 2 11 3" xfId="14863" xr:uid="{1DA33BD8-E2DE-4D94-B45F-F65ADF5F6DBE}"/>
    <cellStyle name="Normal 11 2 11 3 2" xfId="37182" xr:uid="{7A914144-3B36-46B9-8708-2B1D445C9200}"/>
    <cellStyle name="Normal 11 2 11 4" xfId="25374" xr:uid="{D8AB816D-FBB1-4395-A537-B0A827BCC531}"/>
    <cellStyle name="Normal 11 2 12" xfId="5648" xr:uid="{DADC51D9-1D5F-4636-8B9F-6C4AC6ECF2D8}"/>
    <cellStyle name="Normal 11 2 12 2" xfId="17455" xr:uid="{50CDC169-D29E-42C5-BCE8-7F08A8C0D726}"/>
    <cellStyle name="Normal 11 2 12 2 2" xfId="39774" xr:uid="{D69CB954-6DBE-4997-9481-484D33014ADB}"/>
    <cellStyle name="Normal 11 2 12 3" xfId="27966" xr:uid="{930697AD-D873-4877-9A80-D828D67C1EF6}"/>
    <cellStyle name="Normal 11 2 13" xfId="10836" xr:uid="{F101D0DB-6EE6-49F4-814C-D209DAC30A70}"/>
    <cellStyle name="Normal 11 2 13 2" xfId="33155" xr:uid="{A692C57A-CE03-49EF-A498-330A8DA5BF75}"/>
    <cellStyle name="Normal 11 2 14" xfId="12271" xr:uid="{64D502E1-C1FD-4631-8176-0FDFC93C4FED}"/>
    <cellStyle name="Normal 11 2 14 2" xfId="34590" xr:uid="{4331AF41-F4F6-4291-8B60-848F0D62A238}"/>
    <cellStyle name="Normal 11 2 15" xfId="22643" xr:uid="{B50A63A9-406D-432C-B676-B2FE4D5CB5AB}"/>
    <cellStyle name="Normal 11 2 16" xfId="314" xr:uid="{ECD98E30-1386-4CBC-AAB6-865B6848A9B5}"/>
    <cellStyle name="Normal 11 2 2" xfId="348" xr:uid="{77627D3D-EECF-4E23-8CA5-125E28A82094}"/>
    <cellStyle name="Normal 11 2 2 10" xfId="5657" xr:uid="{077D5EE1-3A20-49DF-BFB4-37A0075D4EE0}"/>
    <cellStyle name="Normal 11 2 2 10 2" xfId="17464" xr:uid="{F755FD8E-5A11-460F-958B-4DCA9F1A5D62}"/>
    <cellStyle name="Normal 11 2 2 10 2 2" xfId="39783" xr:uid="{E3C4BE49-6B9D-4AF3-9172-FCD10306FC94}"/>
    <cellStyle name="Normal 11 2 2 10 3" xfId="27975" xr:uid="{9E9BBB19-6F6C-48A2-8F53-00AFDF39112E}"/>
    <cellStyle name="Normal 11 2 2 11" xfId="10853" xr:uid="{CB28C0E4-FCA8-41B7-B361-B39AE69810E6}"/>
    <cellStyle name="Normal 11 2 2 11 2" xfId="33172" xr:uid="{95AE11F5-F6B5-4609-9E4B-FE8457BCFE9D}"/>
    <cellStyle name="Normal 11 2 2 12" xfId="12280" xr:uid="{2700AD0B-4421-4987-99B4-653486ED3CCB}"/>
    <cellStyle name="Normal 11 2 2 12 2" xfId="34599" xr:uid="{DF7F5BA6-0DE2-4404-9278-8A644D462E3F}"/>
    <cellStyle name="Normal 11 2 2 13" xfId="22660" xr:uid="{E9F16CA0-6695-440A-A036-C0CDEC455D42}"/>
    <cellStyle name="Normal 11 2 2 2" xfId="379" xr:uid="{7EE4645E-80F7-46BB-BC6D-2C62414E5D2A}"/>
    <cellStyle name="Normal 11 2 2 2 10" xfId="12307" xr:uid="{76885218-308B-48C5-B26A-14405493C8E0}"/>
    <cellStyle name="Normal 11 2 2 2 10 2" xfId="34626" xr:uid="{EC82E20E-D131-4997-B216-6D3955505D23}"/>
    <cellStyle name="Normal 11 2 2 2 11" xfId="22692" xr:uid="{5EDC7735-EEE9-44A2-B0A4-696E1CE989C2}"/>
    <cellStyle name="Normal 11 2 2 2 2" xfId="492" xr:uid="{19446CBF-3635-43D1-8A86-A377C8BBF01A}"/>
    <cellStyle name="Normal 11 2 2 2 2 10" xfId="22809" xr:uid="{20F37282-8DD8-4168-B868-D326A5D3D05F}"/>
    <cellStyle name="Normal 11 2 2 2 2 2" xfId="725" xr:uid="{097BFBB4-D31B-4424-B52A-E4B085A6661A}"/>
    <cellStyle name="Normal 11 2 2 2 2 2 2" xfId="1067" xr:uid="{95A86FE8-C4DE-4163-9CF9-DEDF0B3B41DA}"/>
    <cellStyle name="Normal 11 2 2 2 2 2 2 2" xfId="1715" xr:uid="{1A9B4764-89B6-4C82-922E-DAE58AA97A56}"/>
    <cellStyle name="Normal 11 2 2 2 2 2 2 2 2" xfId="3011" xr:uid="{8D0CADF7-A98F-446A-95C4-A32751451F8D}"/>
    <cellStyle name="Normal 11 2 2 2 2 2 2 2 2 2" xfId="5603" xr:uid="{CD23CFE0-3AE5-450B-B953-D651EB5E0AF6}"/>
    <cellStyle name="Normal 11 2 2 2 2 2 2 2 2 2 2" xfId="10787" xr:uid="{C3E98E50-A67F-4693-AB8E-74C6C309FB0F}"/>
    <cellStyle name="Normal 11 2 2 2 2 2 2 2 2 2 2 2" xfId="22594" xr:uid="{62FC17BA-EF01-4F33-9933-4F1A0AC46AA3}"/>
    <cellStyle name="Normal 11 2 2 2 2 2 2 2 2 2 2 2 2" xfId="44913" xr:uid="{6EA528C7-F768-4AD6-B2DF-323B39007196}"/>
    <cellStyle name="Normal 11 2 2 2 2 2 2 2 2 2 2 3" xfId="33105" xr:uid="{06D624D0-6149-4EA2-82E3-250A21F7C98E}"/>
    <cellStyle name="Normal 11 2 2 2 2 2 2 2 2 2 3" xfId="17410" xr:uid="{FBC05D3F-6E90-4105-8171-BA7A8940DBDD}"/>
    <cellStyle name="Normal 11 2 2 2 2 2 2 2 2 2 3 2" xfId="39729" xr:uid="{C9050247-CF59-4C36-A47E-2F628C4CE31D}"/>
    <cellStyle name="Normal 11 2 2 2 2 2 2 2 2 2 4" xfId="27921" xr:uid="{791FF9AF-FA90-41D2-BC87-622EA2478451}"/>
    <cellStyle name="Normal 11 2 2 2 2 2 2 2 2 3" xfId="8195" xr:uid="{441656B1-0FA8-4097-9F81-1FF44DABCDB6}"/>
    <cellStyle name="Normal 11 2 2 2 2 2 2 2 2 3 2" xfId="20002" xr:uid="{9F9F2768-D025-44FA-919F-7B3906C4F7AA}"/>
    <cellStyle name="Normal 11 2 2 2 2 2 2 2 2 3 2 2" xfId="42321" xr:uid="{4144F426-A208-408A-9194-8E6B573773DB}"/>
    <cellStyle name="Normal 11 2 2 2 2 2 2 2 2 3 3" xfId="30513" xr:uid="{5C0DE8F9-6EC2-4D05-A03D-5EF0433175CB}"/>
    <cellStyle name="Normal 11 2 2 2 2 2 2 2 2 4" xfId="14818" xr:uid="{E13E2336-EEF8-456C-943C-23F412F49EAE}"/>
    <cellStyle name="Normal 11 2 2 2 2 2 2 2 2 4 2" xfId="37137" xr:uid="{B05A3E83-C8DB-4ED7-8465-FBDD37FE2A07}"/>
    <cellStyle name="Normal 11 2 2 2 2 2 2 2 2 5" xfId="25329" xr:uid="{1BB3900E-49C2-47CB-8E17-D78DB82EF9A0}"/>
    <cellStyle name="Normal 11 2 2 2 2 2 2 2 3" xfId="4307" xr:uid="{56DCB686-9B02-4B42-9874-4E59E4E99BEC}"/>
    <cellStyle name="Normal 11 2 2 2 2 2 2 2 3 2" xfId="9491" xr:uid="{66BCFCFE-B4A5-4572-AFCD-97DADE993781}"/>
    <cellStyle name="Normal 11 2 2 2 2 2 2 2 3 2 2" xfId="21298" xr:uid="{3F97F758-85EE-4D97-9975-FAEA18E60EB4}"/>
    <cellStyle name="Normal 11 2 2 2 2 2 2 2 3 2 2 2" xfId="43617" xr:uid="{EFF4328D-939D-4FF0-B496-E3F686844ED7}"/>
    <cellStyle name="Normal 11 2 2 2 2 2 2 2 3 2 3" xfId="31809" xr:uid="{7C5467D5-244F-4A5B-90DF-B70B5027A2A2}"/>
    <cellStyle name="Normal 11 2 2 2 2 2 2 2 3 3" xfId="16114" xr:uid="{36791A63-6F5A-4FA9-8ED2-EE49B66966F8}"/>
    <cellStyle name="Normal 11 2 2 2 2 2 2 2 3 3 2" xfId="38433" xr:uid="{4AD71693-C09F-4DD5-9BFB-7319171CCE2B}"/>
    <cellStyle name="Normal 11 2 2 2 2 2 2 2 3 4" xfId="26625" xr:uid="{49E5B04F-3891-4C93-9FBC-C490C3CEC3F8}"/>
    <cellStyle name="Normal 11 2 2 2 2 2 2 2 4" xfId="6899" xr:uid="{79FAE642-08C3-4487-9663-EC4B6422E7CA}"/>
    <cellStyle name="Normal 11 2 2 2 2 2 2 2 4 2" xfId="18706" xr:uid="{B76827C0-4989-4BA2-A96A-7E059EA231F9}"/>
    <cellStyle name="Normal 11 2 2 2 2 2 2 2 4 2 2" xfId="41025" xr:uid="{25CE8E6F-8BD2-42BC-97DF-2AB5EC5AB2C2}"/>
    <cellStyle name="Normal 11 2 2 2 2 2 2 2 4 3" xfId="29217" xr:uid="{D32CE3D9-0036-4E18-B5ED-427F204FA3B6}"/>
    <cellStyle name="Normal 11 2 2 2 2 2 2 2 5" xfId="12226" xr:uid="{950D1384-66DF-4F2E-AD9B-805DAB057222}"/>
    <cellStyle name="Normal 11 2 2 2 2 2 2 2 5 2" xfId="34545" xr:uid="{87264E2F-490C-4BE7-B1A9-C07775B9E440}"/>
    <cellStyle name="Normal 11 2 2 2 2 2 2 2 6" xfId="13522" xr:uid="{D9AB50F4-A7D0-4C60-BE0E-C6BA632BCCF3}"/>
    <cellStyle name="Normal 11 2 2 2 2 2 2 2 6 2" xfId="35841" xr:uid="{D2DB2BB3-264F-4348-BE35-2751D9B7F699}"/>
    <cellStyle name="Normal 11 2 2 2 2 2 2 2 7" xfId="24033" xr:uid="{702840C2-AAD2-4FC6-8BBA-2D63DA356B46}"/>
    <cellStyle name="Normal 11 2 2 2 2 2 2 3" xfId="2363" xr:uid="{985ED89D-0CA5-420B-B9FD-CAC7098F5250}"/>
    <cellStyle name="Normal 11 2 2 2 2 2 2 3 2" xfId="4955" xr:uid="{2FD6C4D1-756F-42A3-AE69-B20BA279129C}"/>
    <cellStyle name="Normal 11 2 2 2 2 2 2 3 2 2" xfId="10139" xr:uid="{161E0CE6-CB39-4FCA-9BDF-AB0B9D4210A7}"/>
    <cellStyle name="Normal 11 2 2 2 2 2 2 3 2 2 2" xfId="21946" xr:uid="{6E40DA7F-D486-4843-AC7E-085A74527F6A}"/>
    <cellStyle name="Normal 11 2 2 2 2 2 2 3 2 2 2 2" xfId="44265" xr:uid="{0D8303B5-B008-4B0B-A085-91D82D8AAAFA}"/>
    <cellStyle name="Normal 11 2 2 2 2 2 2 3 2 2 3" xfId="32457" xr:uid="{1D360723-7916-48B0-A6D3-2C23E52389D2}"/>
    <cellStyle name="Normal 11 2 2 2 2 2 2 3 2 3" xfId="16762" xr:uid="{1DB56BD4-D20E-4E43-8C2C-DAC196DDE9F4}"/>
    <cellStyle name="Normal 11 2 2 2 2 2 2 3 2 3 2" xfId="39081" xr:uid="{6128197B-9D53-4796-8450-5ADC378205FC}"/>
    <cellStyle name="Normal 11 2 2 2 2 2 2 3 2 4" xfId="27273" xr:uid="{3948B6D0-FD61-42F2-9375-1FD1A423CCD6}"/>
    <cellStyle name="Normal 11 2 2 2 2 2 2 3 3" xfId="7547" xr:uid="{BCB6EBC9-C30D-45A5-B6CE-AD99BDD0E15F}"/>
    <cellStyle name="Normal 11 2 2 2 2 2 2 3 3 2" xfId="19354" xr:uid="{E9806914-6270-440D-89BA-A6B67F7EC2E7}"/>
    <cellStyle name="Normal 11 2 2 2 2 2 2 3 3 2 2" xfId="41673" xr:uid="{45A21893-352A-4E0E-85FB-FDE61902FEE1}"/>
    <cellStyle name="Normal 11 2 2 2 2 2 2 3 3 3" xfId="29865" xr:uid="{D0390CF5-4D06-4322-ACA7-4A315C84FC9B}"/>
    <cellStyle name="Normal 11 2 2 2 2 2 2 3 4" xfId="14170" xr:uid="{DFE2C072-232D-45B2-B70C-BAFD78350250}"/>
    <cellStyle name="Normal 11 2 2 2 2 2 2 3 4 2" xfId="36489" xr:uid="{2DB07ED9-1ED1-44D2-B3D9-C4775CF457A1}"/>
    <cellStyle name="Normal 11 2 2 2 2 2 2 3 5" xfId="24681" xr:uid="{B1E7C37A-E266-4DF9-AF97-F0640A7EA2BE}"/>
    <cellStyle name="Normal 11 2 2 2 2 2 2 4" xfId="3659" xr:uid="{379FD32C-97AB-4CC7-8541-4DBE15125D63}"/>
    <cellStyle name="Normal 11 2 2 2 2 2 2 4 2" xfId="8843" xr:uid="{A43AFF5F-740D-4AE2-B45E-28EA9DCCE9BC}"/>
    <cellStyle name="Normal 11 2 2 2 2 2 2 4 2 2" xfId="20650" xr:uid="{B8D182DD-913D-4DF1-B73C-2511045CFBD2}"/>
    <cellStyle name="Normal 11 2 2 2 2 2 2 4 2 2 2" xfId="42969" xr:uid="{AD790779-6B49-446D-9D16-49FBB217BA50}"/>
    <cellStyle name="Normal 11 2 2 2 2 2 2 4 2 3" xfId="31161" xr:uid="{81F8E2B6-3A8D-4787-8569-043F6592D00B}"/>
    <cellStyle name="Normal 11 2 2 2 2 2 2 4 3" xfId="15466" xr:uid="{6A64A243-0B16-4DBF-AD5C-5FACBD900346}"/>
    <cellStyle name="Normal 11 2 2 2 2 2 2 4 3 2" xfId="37785" xr:uid="{B5BFEFD7-20F1-44FC-8B8E-A0EE487FD6C2}"/>
    <cellStyle name="Normal 11 2 2 2 2 2 2 4 4" xfId="25977" xr:uid="{F60C783E-80C8-46E9-94C0-5D1F513B0BF1}"/>
    <cellStyle name="Normal 11 2 2 2 2 2 2 5" xfId="6251" xr:uid="{FDD80DE9-7EEB-4FF8-B69F-76B0932B61D4}"/>
    <cellStyle name="Normal 11 2 2 2 2 2 2 5 2" xfId="18058" xr:uid="{EC03A252-1763-465D-961A-5191F589A892}"/>
    <cellStyle name="Normal 11 2 2 2 2 2 2 5 2 2" xfId="40377" xr:uid="{1134919C-ECEE-4489-86B1-C814A1829E67}"/>
    <cellStyle name="Normal 11 2 2 2 2 2 2 5 3" xfId="28569" xr:uid="{8B3CE13B-7004-4ED1-9141-5B6ABCCDCE4C}"/>
    <cellStyle name="Normal 11 2 2 2 2 2 2 6" xfId="11578" xr:uid="{23004670-2BC2-4CA6-9447-D7DD6EB89B59}"/>
    <cellStyle name="Normal 11 2 2 2 2 2 2 6 2" xfId="33897" xr:uid="{0731297D-C4A8-4C24-AEA7-358D0919186D}"/>
    <cellStyle name="Normal 11 2 2 2 2 2 2 7" xfId="12874" xr:uid="{F432AAEB-8258-4183-BAFA-41262B6A3353}"/>
    <cellStyle name="Normal 11 2 2 2 2 2 2 7 2" xfId="35193" xr:uid="{FAA17A99-8661-4058-879D-61AD2056720A}"/>
    <cellStyle name="Normal 11 2 2 2 2 2 2 8" xfId="23385" xr:uid="{FB0ABB66-2504-48DC-AD63-7846A4DA1203}"/>
    <cellStyle name="Normal 11 2 2 2 2 2 3" xfId="1391" xr:uid="{C499D469-7CF0-4D0B-8BAB-86B3D0118D33}"/>
    <cellStyle name="Normal 11 2 2 2 2 2 3 2" xfId="2687" xr:uid="{50683D84-EE19-434B-884F-FC0DFCB439A8}"/>
    <cellStyle name="Normal 11 2 2 2 2 2 3 2 2" xfId="5279" xr:uid="{4A4269F2-D870-4A7E-A463-E40738EB327C}"/>
    <cellStyle name="Normal 11 2 2 2 2 2 3 2 2 2" xfId="10463" xr:uid="{8F2AC55F-AB6C-48A2-BB11-4760EBAA5B69}"/>
    <cellStyle name="Normal 11 2 2 2 2 2 3 2 2 2 2" xfId="22270" xr:uid="{D1D0EA10-C4FD-4502-B3A1-009A6AEC65EA}"/>
    <cellStyle name="Normal 11 2 2 2 2 2 3 2 2 2 2 2" xfId="44589" xr:uid="{74A20E39-D129-4960-BE51-D4A0D8858507}"/>
    <cellStyle name="Normal 11 2 2 2 2 2 3 2 2 2 3" xfId="32781" xr:uid="{F1A85B46-E236-46E1-A661-C86ED615590E}"/>
    <cellStyle name="Normal 11 2 2 2 2 2 3 2 2 3" xfId="17086" xr:uid="{9516A3A6-861C-4FBE-BE8F-73AD2A9363C3}"/>
    <cellStyle name="Normal 11 2 2 2 2 2 3 2 2 3 2" xfId="39405" xr:uid="{B1FD4CBB-1980-4F22-B00F-38ADF9DE44F2}"/>
    <cellStyle name="Normal 11 2 2 2 2 2 3 2 2 4" xfId="27597" xr:uid="{48AAD560-5879-4561-B7C5-6E038B1657C8}"/>
    <cellStyle name="Normal 11 2 2 2 2 2 3 2 3" xfId="7871" xr:uid="{118908F1-CA07-4322-904E-C34B41A9393D}"/>
    <cellStyle name="Normal 11 2 2 2 2 2 3 2 3 2" xfId="19678" xr:uid="{677D55C8-C9BA-492A-AC44-FF490C2847C6}"/>
    <cellStyle name="Normal 11 2 2 2 2 2 3 2 3 2 2" xfId="41997" xr:uid="{E2549844-35F3-45AB-A9D7-5F5B5FC7D79B}"/>
    <cellStyle name="Normal 11 2 2 2 2 2 3 2 3 3" xfId="30189" xr:uid="{68EDD227-7323-4027-98C3-9E989A284364}"/>
    <cellStyle name="Normal 11 2 2 2 2 2 3 2 4" xfId="14494" xr:uid="{582ADEDF-7CE6-4953-8111-F6A0911307BE}"/>
    <cellStyle name="Normal 11 2 2 2 2 2 3 2 4 2" xfId="36813" xr:uid="{C0B857C6-F099-44A7-A98F-B0056A2ADC30}"/>
    <cellStyle name="Normal 11 2 2 2 2 2 3 2 5" xfId="25005" xr:uid="{A5368B2E-5AB5-436B-A2AD-8AB236328E62}"/>
    <cellStyle name="Normal 11 2 2 2 2 2 3 3" xfId="3983" xr:uid="{2FCDE877-EECF-4534-89FD-FDE7D3EC48BA}"/>
    <cellStyle name="Normal 11 2 2 2 2 2 3 3 2" xfId="9167" xr:uid="{F60AF923-70EA-43D2-9AAF-A7F37BCF23DC}"/>
    <cellStyle name="Normal 11 2 2 2 2 2 3 3 2 2" xfId="20974" xr:uid="{6782E6CF-82BC-4EDB-AD08-7D2A9C3E7651}"/>
    <cellStyle name="Normal 11 2 2 2 2 2 3 3 2 2 2" xfId="43293" xr:uid="{BD495CC2-CAF5-44CE-B2DC-BDCDC97495AB}"/>
    <cellStyle name="Normal 11 2 2 2 2 2 3 3 2 3" xfId="31485" xr:uid="{ECC218AE-6AA3-4DF8-89C9-4386965E9100}"/>
    <cellStyle name="Normal 11 2 2 2 2 2 3 3 3" xfId="15790" xr:uid="{F3649D84-B7C5-41BB-96BC-2717D8E0DECC}"/>
    <cellStyle name="Normal 11 2 2 2 2 2 3 3 3 2" xfId="38109" xr:uid="{159DE0DF-9A7F-4B2A-8252-460FFE568F3C}"/>
    <cellStyle name="Normal 11 2 2 2 2 2 3 3 4" xfId="26301" xr:uid="{4911C639-5E0F-4776-8EAB-34696A1D575A}"/>
    <cellStyle name="Normal 11 2 2 2 2 2 3 4" xfId="6575" xr:uid="{E8BA0143-0F62-4E15-85E8-87750BC363E6}"/>
    <cellStyle name="Normal 11 2 2 2 2 2 3 4 2" xfId="18382" xr:uid="{0E9F8449-5343-41C2-9149-AF10101F3E2D}"/>
    <cellStyle name="Normal 11 2 2 2 2 2 3 4 2 2" xfId="40701" xr:uid="{3A57E87E-A8B8-444F-9B82-D2D4AAAF6363}"/>
    <cellStyle name="Normal 11 2 2 2 2 2 3 4 3" xfId="28893" xr:uid="{EC4E70AB-ADCC-4C17-BA00-83193E2B9793}"/>
    <cellStyle name="Normal 11 2 2 2 2 2 3 5" xfId="11902" xr:uid="{1391E017-0730-474A-94E6-894AFD6167B1}"/>
    <cellStyle name="Normal 11 2 2 2 2 2 3 5 2" xfId="34221" xr:uid="{99FECE2B-89CB-4DFC-9DDA-47F6C9B20D15}"/>
    <cellStyle name="Normal 11 2 2 2 2 2 3 6" xfId="13198" xr:uid="{A0D3CFF0-5122-49B7-A32F-6F83482AABED}"/>
    <cellStyle name="Normal 11 2 2 2 2 2 3 6 2" xfId="35517" xr:uid="{90849E38-1EC6-4A37-BF9D-02EC92A1CD33}"/>
    <cellStyle name="Normal 11 2 2 2 2 2 3 7" xfId="23709" xr:uid="{DA6575AA-3329-4DBF-8212-51D8271EC86C}"/>
    <cellStyle name="Normal 11 2 2 2 2 2 4" xfId="2039" xr:uid="{FC5C661B-FDDA-4B0B-80FF-757F4CE83C6F}"/>
    <cellStyle name="Normal 11 2 2 2 2 2 4 2" xfId="4631" xr:uid="{5A52F19F-5231-45BB-938A-AB1D175765A0}"/>
    <cellStyle name="Normal 11 2 2 2 2 2 4 2 2" xfId="9815" xr:uid="{0121B041-36F1-4899-AE38-F5AD3965A295}"/>
    <cellStyle name="Normal 11 2 2 2 2 2 4 2 2 2" xfId="21622" xr:uid="{BAF8880F-A89B-4B72-BF1C-7920041235D6}"/>
    <cellStyle name="Normal 11 2 2 2 2 2 4 2 2 2 2" xfId="43941" xr:uid="{4609F0C2-88FC-4202-AA48-DB97AC9E6978}"/>
    <cellStyle name="Normal 11 2 2 2 2 2 4 2 2 3" xfId="32133" xr:uid="{566BE334-E34C-472D-849D-BBA2DAC96C97}"/>
    <cellStyle name="Normal 11 2 2 2 2 2 4 2 3" xfId="16438" xr:uid="{6C7B7B08-2C98-4CEE-876F-754ABE8D2DAB}"/>
    <cellStyle name="Normal 11 2 2 2 2 2 4 2 3 2" xfId="38757" xr:uid="{A37CAFCD-5E2B-4E36-9CEE-A8FD0E5E64BC}"/>
    <cellStyle name="Normal 11 2 2 2 2 2 4 2 4" xfId="26949" xr:uid="{82D68DF5-D795-435B-8A9E-AFB6B76395F4}"/>
    <cellStyle name="Normal 11 2 2 2 2 2 4 3" xfId="7223" xr:uid="{F66B37B2-33E2-4A66-9845-5682E1FA7D0B}"/>
    <cellStyle name="Normal 11 2 2 2 2 2 4 3 2" xfId="19030" xr:uid="{77395BCA-CA5A-4E16-9953-54291070111F}"/>
    <cellStyle name="Normal 11 2 2 2 2 2 4 3 2 2" xfId="41349" xr:uid="{DB6606B6-D519-459B-B0ED-C9CB6F8F2AEB}"/>
    <cellStyle name="Normal 11 2 2 2 2 2 4 3 3" xfId="29541" xr:uid="{7BB51D3E-9061-4485-9DEB-769327891FF7}"/>
    <cellStyle name="Normal 11 2 2 2 2 2 4 4" xfId="13846" xr:uid="{3D30F36B-DF4B-4C4F-B532-BF8752643AB7}"/>
    <cellStyle name="Normal 11 2 2 2 2 2 4 4 2" xfId="36165" xr:uid="{4185BA2C-FA61-40E0-967E-15AB939BB48A}"/>
    <cellStyle name="Normal 11 2 2 2 2 2 4 5" xfId="24357" xr:uid="{0389D06A-D5D9-4803-A8C7-AB70D5853BDA}"/>
    <cellStyle name="Normal 11 2 2 2 2 2 5" xfId="3335" xr:uid="{9C99A29C-60BB-4AC6-A40C-D32F3F758E2E}"/>
    <cellStyle name="Normal 11 2 2 2 2 2 5 2" xfId="8519" xr:uid="{62F47839-B220-4C66-97DF-041B582A3E70}"/>
    <cellStyle name="Normal 11 2 2 2 2 2 5 2 2" xfId="20326" xr:uid="{2E6656B9-B878-4033-9048-7D270513A60B}"/>
    <cellStyle name="Normal 11 2 2 2 2 2 5 2 2 2" xfId="42645" xr:uid="{08832E55-575B-46AC-B6B7-E7C20B1C8307}"/>
    <cellStyle name="Normal 11 2 2 2 2 2 5 2 3" xfId="30837" xr:uid="{5FFF1752-2A43-4C3C-9AA0-6A5AF0EE7284}"/>
    <cellStyle name="Normal 11 2 2 2 2 2 5 3" xfId="15142" xr:uid="{346196CC-1599-4FF1-AED3-9000ACDFE6B3}"/>
    <cellStyle name="Normal 11 2 2 2 2 2 5 3 2" xfId="37461" xr:uid="{7B78305C-160A-424A-9A50-D535B4F0CD44}"/>
    <cellStyle name="Normal 11 2 2 2 2 2 5 4" xfId="25653" xr:uid="{6A1B82C2-ABEC-4E58-B16D-52BFBFA9B23E}"/>
    <cellStyle name="Normal 11 2 2 2 2 2 6" xfId="5927" xr:uid="{3B6B73C9-D5EC-4888-B4F5-5B1A71FD6A14}"/>
    <cellStyle name="Normal 11 2 2 2 2 2 6 2" xfId="17734" xr:uid="{1EB0EEBA-587F-453B-B745-4711AA3D7246}"/>
    <cellStyle name="Normal 11 2 2 2 2 2 6 2 2" xfId="40053" xr:uid="{6EC4B231-C3EC-483A-A9AB-7C9C2EA94B3B}"/>
    <cellStyle name="Normal 11 2 2 2 2 2 6 3" xfId="28245" xr:uid="{A4440B52-3B22-4CA7-8A0F-6C847F0E19A8}"/>
    <cellStyle name="Normal 11 2 2 2 2 2 7" xfId="11236" xr:uid="{D7AA60BC-AEA1-4B72-8011-312194ADDE87}"/>
    <cellStyle name="Normal 11 2 2 2 2 2 7 2" xfId="33555" xr:uid="{81E5E5A2-869A-47D6-B1E4-28CF07A4C809}"/>
    <cellStyle name="Normal 11 2 2 2 2 2 8" xfId="12550" xr:uid="{7CADC4C3-FE8A-4E50-8480-E0B41E2E656C}"/>
    <cellStyle name="Normal 11 2 2 2 2 2 8 2" xfId="34869" xr:uid="{F6EC791F-2A33-4873-805A-A06B056C6A34}"/>
    <cellStyle name="Normal 11 2 2 2 2 2 9" xfId="23043" xr:uid="{D0A7AC3C-4FC1-456D-8591-E861063CDF1E}"/>
    <cellStyle name="Normal 11 2 2 2 2 3" xfId="905" xr:uid="{09EB5AFE-70BF-495F-8CB3-C6D223EB90C5}"/>
    <cellStyle name="Normal 11 2 2 2 2 3 2" xfId="1553" xr:uid="{197C16F1-F800-493E-8438-45BB4A9B3968}"/>
    <cellStyle name="Normal 11 2 2 2 2 3 2 2" xfId="2849" xr:uid="{ED9D56E8-A09E-49D5-86C7-2553802BC993}"/>
    <cellStyle name="Normal 11 2 2 2 2 3 2 2 2" xfId="5441" xr:uid="{DE6E58E8-D44D-4EC3-AAD6-DD546E95A75F}"/>
    <cellStyle name="Normal 11 2 2 2 2 3 2 2 2 2" xfId="10625" xr:uid="{CBCE6548-6C9A-4DE7-B0C7-BD8F399BD627}"/>
    <cellStyle name="Normal 11 2 2 2 2 3 2 2 2 2 2" xfId="22432" xr:uid="{26E6B668-8576-419D-8FC6-73CAFA472942}"/>
    <cellStyle name="Normal 11 2 2 2 2 3 2 2 2 2 2 2" xfId="44751" xr:uid="{A46F5602-A6A9-44B0-B4F5-4A5AA6A8F1B4}"/>
    <cellStyle name="Normal 11 2 2 2 2 3 2 2 2 2 3" xfId="32943" xr:uid="{FC6FEC22-D411-4550-B67F-2957187B95DF}"/>
    <cellStyle name="Normal 11 2 2 2 2 3 2 2 2 3" xfId="17248" xr:uid="{441E4DA1-74BE-4622-B055-86B4F67AF7D5}"/>
    <cellStyle name="Normal 11 2 2 2 2 3 2 2 2 3 2" xfId="39567" xr:uid="{F4BE2B1A-BB05-4FFD-90D1-B456B27C9024}"/>
    <cellStyle name="Normal 11 2 2 2 2 3 2 2 2 4" xfId="27759" xr:uid="{3886EFE6-9A57-4E59-A1DC-DF53F4BFFC83}"/>
    <cellStyle name="Normal 11 2 2 2 2 3 2 2 3" xfId="8033" xr:uid="{59E3C99B-D6D5-4D0F-9B99-FECC43B354CD}"/>
    <cellStyle name="Normal 11 2 2 2 2 3 2 2 3 2" xfId="19840" xr:uid="{E60CF0C8-4F81-4879-B222-BDEBD2A5D379}"/>
    <cellStyle name="Normal 11 2 2 2 2 3 2 2 3 2 2" xfId="42159" xr:uid="{67FC9B95-AEE8-4B5D-B6E9-99D3577A4C30}"/>
    <cellStyle name="Normal 11 2 2 2 2 3 2 2 3 3" xfId="30351" xr:uid="{720BE578-0292-4CE8-BC93-D03FAF08F272}"/>
    <cellStyle name="Normal 11 2 2 2 2 3 2 2 4" xfId="14656" xr:uid="{3A780C73-3581-4E8A-B2ED-33AD7DFF8278}"/>
    <cellStyle name="Normal 11 2 2 2 2 3 2 2 4 2" xfId="36975" xr:uid="{9194AFCB-F6A5-4184-813D-CBDEC992B207}"/>
    <cellStyle name="Normal 11 2 2 2 2 3 2 2 5" xfId="25167" xr:uid="{F4B596DE-568D-4D9F-B6BA-0B7B774EFC01}"/>
    <cellStyle name="Normal 11 2 2 2 2 3 2 3" xfId="4145" xr:uid="{C579B3C6-41D3-4E5D-9969-DBFABCBE03DF}"/>
    <cellStyle name="Normal 11 2 2 2 2 3 2 3 2" xfId="9329" xr:uid="{EC87E05A-6FC6-4D0F-97D3-370E84401784}"/>
    <cellStyle name="Normal 11 2 2 2 2 3 2 3 2 2" xfId="21136" xr:uid="{6A330306-DABE-4C5C-957C-17301DD851CD}"/>
    <cellStyle name="Normal 11 2 2 2 2 3 2 3 2 2 2" xfId="43455" xr:uid="{0A4763AF-9DAE-441D-84D5-1797D179E216}"/>
    <cellStyle name="Normal 11 2 2 2 2 3 2 3 2 3" xfId="31647" xr:uid="{198CC91F-4CCD-4D4F-AE7B-8461E3F2A077}"/>
    <cellStyle name="Normal 11 2 2 2 2 3 2 3 3" xfId="15952" xr:uid="{D6FA4F07-57F2-4D14-B390-D849E786346D}"/>
    <cellStyle name="Normal 11 2 2 2 2 3 2 3 3 2" xfId="38271" xr:uid="{CB684B57-A8A8-4E11-AC2F-D9349670231A}"/>
    <cellStyle name="Normal 11 2 2 2 2 3 2 3 4" xfId="26463" xr:uid="{2154BED3-1C05-4C26-87E6-5E41302A8177}"/>
    <cellStyle name="Normal 11 2 2 2 2 3 2 4" xfId="6737" xr:uid="{EEB0985E-5B60-4A86-8A72-BBE92840A45D}"/>
    <cellStyle name="Normal 11 2 2 2 2 3 2 4 2" xfId="18544" xr:uid="{B37BB42B-6B6B-4F5E-972F-6188B480AF2F}"/>
    <cellStyle name="Normal 11 2 2 2 2 3 2 4 2 2" xfId="40863" xr:uid="{6A02B536-2816-4CE1-AC5B-72ACF6B5A216}"/>
    <cellStyle name="Normal 11 2 2 2 2 3 2 4 3" xfId="29055" xr:uid="{CE52842D-57C2-4DB6-B703-319596D55CF4}"/>
    <cellStyle name="Normal 11 2 2 2 2 3 2 5" xfId="12064" xr:uid="{8E08D611-8F34-4521-BDEF-86050EE7D8E8}"/>
    <cellStyle name="Normal 11 2 2 2 2 3 2 5 2" xfId="34383" xr:uid="{2DFA9C2F-C5F2-47A5-A02B-7643C3B67167}"/>
    <cellStyle name="Normal 11 2 2 2 2 3 2 6" xfId="13360" xr:uid="{24FF9EE0-542C-4345-A39C-3087711B8CDB}"/>
    <cellStyle name="Normal 11 2 2 2 2 3 2 6 2" xfId="35679" xr:uid="{D6D9B6B2-3347-4EBD-9A8F-FBB00656B0CD}"/>
    <cellStyle name="Normal 11 2 2 2 2 3 2 7" xfId="23871" xr:uid="{068EE31B-2E73-47D0-97F6-351D141DD62E}"/>
    <cellStyle name="Normal 11 2 2 2 2 3 3" xfId="2201" xr:uid="{7D57DDC5-9C0E-4309-9EC9-AEE9F438EA6A}"/>
    <cellStyle name="Normal 11 2 2 2 2 3 3 2" xfId="4793" xr:uid="{D36B5071-5B08-411F-B672-7F390136AE1E}"/>
    <cellStyle name="Normal 11 2 2 2 2 3 3 2 2" xfId="9977" xr:uid="{64756298-50D4-44F2-941F-15C8D5EAC046}"/>
    <cellStyle name="Normal 11 2 2 2 2 3 3 2 2 2" xfId="21784" xr:uid="{36572145-AE9D-4B68-BE9F-DAB5BF27C93B}"/>
    <cellStyle name="Normal 11 2 2 2 2 3 3 2 2 2 2" xfId="44103" xr:uid="{D620BE61-2C7B-46F8-B56E-4C30A3C40496}"/>
    <cellStyle name="Normal 11 2 2 2 2 3 3 2 2 3" xfId="32295" xr:uid="{7D784B37-5AA7-4DE2-BE5E-C2EEF9755578}"/>
    <cellStyle name="Normal 11 2 2 2 2 3 3 2 3" xfId="16600" xr:uid="{65BF5336-FE8E-46F3-A8BB-0BC9DC4B1110}"/>
    <cellStyle name="Normal 11 2 2 2 2 3 3 2 3 2" xfId="38919" xr:uid="{00A29C05-41D9-438F-8E39-12D471137325}"/>
    <cellStyle name="Normal 11 2 2 2 2 3 3 2 4" xfId="27111" xr:uid="{95117CCC-9C74-4026-84E3-33C7AF5248C4}"/>
    <cellStyle name="Normal 11 2 2 2 2 3 3 3" xfId="7385" xr:uid="{D6328159-0F9A-4BB5-A9EE-F33F6BEC242D}"/>
    <cellStyle name="Normal 11 2 2 2 2 3 3 3 2" xfId="19192" xr:uid="{89E9C45D-D2A0-4A77-A154-9B3D898BDAB2}"/>
    <cellStyle name="Normal 11 2 2 2 2 3 3 3 2 2" xfId="41511" xr:uid="{667B9A0F-FF8B-46CB-B3AA-B90FEE978D8C}"/>
    <cellStyle name="Normal 11 2 2 2 2 3 3 3 3" xfId="29703" xr:uid="{69BD21E8-1541-4D42-A577-2102F8DE1403}"/>
    <cellStyle name="Normal 11 2 2 2 2 3 3 4" xfId="14008" xr:uid="{6DC77483-7B60-4EAE-94AE-775B59B90463}"/>
    <cellStyle name="Normal 11 2 2 2 2 3 3 4 2" xfId="36327" xr:uid="{85DA00ED-4810-4AAE-AD8C-A90F53B76C6D}"/>
    <cellStyle name="Normal 11 2 2 2 2 3 3 5" xfId="24519" xr:uid="{B739A78A-3DD7-4C09-B3C6-F9D430B94A55}"/>
    <cellStyle name="Normal 11 2 2 2 2 3 4" xfId="3497" xr:uid="{A1F0E25B-A545-4F6C-ACC6-37C6BDBC966F}"/>
    <cellStyle name="Normal 11 2 2 2 2 3 4 2" xfId="8681" xr:uid="{2A6CCB87-7D05-4E69-BDCB-EA7D3EDF0654}"/>
    <cellStyle name="Normal 11 2 2 2 2 3 4 2 2" xfId="20488" xr:uid="{3000DD57-E4C5-4BAD-8CF0-32E04D0B11C7}"/>
    <cellStyle name="Normal 11 2 2 2 2 3 4 2 2 2" xfId="42807" xr:uid="{40E059FA-655F-4FE5-B12A-978DF2D974ED}"/>
    <cellStyle name="Normal 11 2 2 2 2 3 4 2 3" xfId="30999" xr:uid="{A49BEB26-FB80-4D27-BCEC-529D2F87E69F}"/>
    <cellStyle name="Normal 11 2 2 2 2 3 4 3" xfId="15304" xr:uid="{40C91C04-98DD-42DA-9E62-49363CC22627}"/>
    <cellStyle name="Normal 11 2 2 2 2 3 4 3 2" xfId="37623" xr:uid="{312E0268-FF40-45D9-ACB3-96B5265DA2D0}"/>
    <cellStyle name="Normal 11 2 2 2 2 3 4 4" xfId="25815" xr:uid="{AE41B229-65CE-47E9-8B0E-942788613EBE}"/>
    <cellStyle name="Normal 11 2 2 2 2 3 5" xfId="6089" xr:uid="{05461762-ABCC-4DED-AFE3-FA1E8F7A75D7}"/>
    <cellStyle name="Normal 11 2 2 2 2 3 5 2" xfId="17896" xr:uid="{44471169-53FE-4711-BEF9-104D45235C52}"/>
    <cellStyle name="Normal 11 2 2 2 2 3 5 2 2" xfId="40215" xr:uid="{0C66660E-0BF5-46ED-BC7E-0DC6BC1807DA}"/>
    <cellStyle name="Normal 11 2 2 2 2 3 5 3" xfId="28407" xr:uid="{4EA3226C-4A8C-4D0B-B811-B2BE6F129E12}"/>
    <cellStyle name="Normal 11 2 2 2 2 3 6" xfId="11416" xr:uid="{75F98AC4-38C0-4B5C-AA43-364CE0835676}"/>
    <cellStyle name="Normal 11 2 2 2 2 3 6 2" xfId="33735" xr:uid="{27C3F10D-6819-4271-97D7-6D2C3717E9F2}"/>
    <cellStyle name="Normal 11 2 2 2 2 3 7" xfId="12712" xr:uid="{81A9C16C-44B2-4899-81C5-F9F3882B5927}"/>
    <cellStyle name="Normal 11 2 2 2 2 3 7 2" xfId="35031" xr:uid="{47742D80-7770-40EB-97C9-DE947D5640B0}"/>
    <cellStyle name="Normal 11 2 2 2 2 3 8" xfId="23223" xr:uid="{F88C8557-907A-4286-8EC6-8F042B12B7AD}"/>
    <cellStyle name="Normal 11 2 2 2 2 4" xfId="1229" xr:uid="{946B1111-1A79-4B7D-ABDF-76FDC961FC7E}"/>
    <cellStyle name="Normal 11 2 2 2 2 4 2" xfId="2525" xr:uid="{EF4A73B8-722E-462F-80D9-293528FD4616}"/>
    <cellStyle name="Normal 11 2 2 2 2 4 2 2" xfId="5117" xr:uid="{1F35E604-8498-4F6B-B161-938A75BDAF43}"/>
    <cellStyle name="Normal 11 2 2 2 2 4 2 2 2" xfId="10301" xr:uid="{9A248AB9-2DD0-41E0-A271-97A75064FF54}"/>
    <cellStyle name="Normal 11 2 2 2 2 4 2 2 2 2" xfId="22108" xr:uid="{D878685E-0999-4F29-A3F0-B42CED7D7684}"/>
    <cellStyle name="Normal 11 2 2 2 2 4 2 2 2 2 2" xfId="44427" xr:uid="{11B74DED-F1C7-4EF7-9595-0652F80E22C8}"/>
    <cellStyle name="Normal 11 2 2 2 2 4 2 2 2 3" xfId="32619" xr:uid="{AE0C68F0-88E3-4A8B-8D97-505FB6122A77}"/>
    <cellStyle name="Normal 11 2 2 2 2 4 2 2 3" xfId="16924" xr:uid="{B70EDDA0-E5B9-46AC-9688-C6D7D26EAD40}"/>
    <cellStyle name="Normal 11 2 2 2 2 4 2 2 3 2" xfId="39243" xr:uid="{B5E95D5C-2173-46D5-9437-4692E372537D}"/>
    <cellStyle name="Normal 11 2 2 2 2 4 2 2 4" xfId="27435" xr:uid="{0FB7F5EB-6142-4E7A-8942-64F8CB739CA1}"/>
    <cellStyle name="Normal 11 2 2 2 2 4 2 3" xfId="7709" xr:uid="{33E769FB-1831-4FE4-B233-25484F225B46}"/>
    <cellStyle name="Normal 11 2 2 2 2 4 2 3 2" xfId="19516" xr:uid="{BE0C7C0F-0D6F-404C-9FD2-C66D79284BB1}"/>
    <cellStyle name="Normal 11 2 2 2 2 4 2 3 2 2" xfId="41835" xr:uid="{C052248E-3EF3-41D7-983B-1EC303A1D4A1}"/>
    <cellStyle name="Normal 11 2 2 2 2 4 2 3 3" xfId="30027" xr:uid="{4AAE8BD5-3132-4D9C-9C5A-D2CEA13B6F3A}"/>
    <cellStyle name="Normal 11 2 2 2 2 4 2 4" xfId="14332" xr:uid="{F3F112A4-B827-4D59-9BA0-7C542978DAD4}"/>
    <cellStyle name="Normal 11 2 2 2 2 4 2 4 2" xfId="36651" xr:uid="{C9B4090B-ED6D-4B8E-AAD6-AFCB291D4A9C}"/>
    <cellStyle name="Normal 11 2 2 2 2 4 2 5" xfId="24843" xr:uid="{F3976348-2082-4B9F-A1F8-FEFAA385C213}"/>
    <cellStyle name="Normal 11 2 2 2 2 4 3" xfId="3821" xr:uid="{247ABE62-F0C8-42D5-8584-C8BA59F04562}"/>
    <cellStyle name="Normal 11 2 2 2 2 4 3 2" xfId="9005" xr:uid="{296FA1A7-3C49-4288-9B62-E18BC58E959B}"/>
    <cellStyle name="Normal 11 2 2 2 2 4 3 2 2" xfId="20812" xr:uid="{8231C32D-73D1-4731-96DD-A657972B3B2D}"/>
    <cellStyle name="Normal 11 2 2 2 2 4 3 2 2 2" xfId="43131" xr:uid="{54EEBF0D-27DC-47AC-908A-7A1906713496}"/>
    <cellStyle name="Normal 11 2 2 2 2 4 3 2 3" xfId="31323" xr:uid="{004F5231-7D57-4EB0-90BB-C41CB0376082}"/>
    <cellStyle name="Normal 11 2 2 2 2 4 3 3" xfId="15628" xr:uid="{A328A58A-A29F-4C49-9B03-99D9B9C1A13C}"/>
    <cellStyle name="Normal 11 2 2 2 2 4 3 3 2" xfId="37947" xr:uid="{83D3769D-C484-43F0-9AD7-6530FD287C98}"/>
    <cellStyle name="Normal 11 2 2 2 2 4 3 4" xfId="26139" xr:uid="{C2F60544-E489-489D-94BC-0BB45FDE57E4}"/>
    <cellStyle name="Normal 11 2 2 2 2 4 4" xfId="6413" xr:uid="{077CFD0B-F1D1-4AAC-A207-734CD9EFB838}"/>
    <cellStyle name="Normal 11 2 2 2 2 4 4 2" xfId="18220" xr:uid="{B0B03B80-E981-418B-876A-2DD24DD9DA0F}"/>
    <cellStyle name="Normal 11 2 2 2 2 4 4 2 2" xfId="40539" xr:uid="{7095F1F4-C80F-4452-93A6-B175831CEA43}"/>
    <cellStyle name="Normal 11 2 2 2 2 4 4 3" xfId="28731" xr:uid="{27DA5F73-EA57-4919-A9CB-A76D44EBCB0D}"/>
    <cellStyle name="Normal 11 2 2 2 2 4 5" xfId="11740" xr:uid="{6A6591D4-DAF8-4731-A238-2FBD5EE4BCAD}"/>
    <cellStyle name="Normal 11 2 2 2 2 4 5 2" xfId="34059" xr:uid="{D17F112F-19AF-4A3E-A203-210BBC5C92D5}"/>
    <cellStyle name="Normal 11 2 2 2 2 4 6" xfId="13036" xr:uid="{CC3C8009-7E26-4062-BCEB-B987DB3E1264}"/>
    <cellStyle name="Normal 11 2 2 2 2 4 6 2" xfId="35355" xr:uid="{58A00AEB-A421-4106-A0F7-F4F5E4D2D665}"/>
    <cellStyle name="Normal 11 2 2 2 2 4 7" xfId="23547" xr:uid="{1DA129AF-7C4E-4014-8CE3-9EEC7C607C4E}"/>
    <cellStyle name="Normal 11 2 2 2 2 5" xfId="1877" xr:uid="{A87538B5-20A9-4B13-80B9-DD53D8E4FA06}"/>
    <cellStyle name="Normal 11 2 2 2 2 5 2" xfId="4469" xr:uid="{5255D211-C8EC-461E-9CD7-49F8F6E0966A}"/>
    <cellStyle name="Normal 11 2 2 2 2 5 2 2" xfId="9653" xr:uid="{6AE435D5-D237-46B5-8A72-752AC2E1412C}"/>
    <cellStyle name="Normal 11 2 2 2 2 5 2 2 2" xfId="21460" xr:uid="{8D691EF0-CF38-45FF-A2B4-66F9721E7FD7}"/>
    <cellStyle name="Normal 11 2 2 2 2 5 2 2 2 2" xfId="43779" xr:uid="{B712C7D7-991B-432D-811E-78188505C5BD}"/>
    <cellStyle name="Normal 11 2 2 2 2 5 2 2 3" xfId="31971" xr:uid="{2E8B8E92-3FC2-4410-9C0F-E55E8EAD6354}"/>
    <cellStyle name="Normal 11 2 2 2 2 5 2 3" xfId="16276" xr:uid="{2A4D37CB-A816-4F37-93D2-D31C9D1A7DE3}"/>
    <cellStyle name="Normal 11 2 2 2 2 5 2 3 2" xfId="38595" xr:uid="{539D2B81-684D-48EE-B30B-3277811B49F6}"/>
    <cellStyle name="Normal 11 2 2 2 2 5 2 4" xfId="26787" xr:uid="{FC07E890-F596-4ED6-B20D-8EF0D5A2885A}"/>
    <cellStyle name="Normal 11 2 2 2 2 5 3" xfId="7061" xr:uid="{EF2334A4-C79B-4D67-B71C-4A47601BC00C}"/>
    <cellStyle name="Normal 11 2 2 2 2 5 3 2" xfId="18868" xr:uid="{F4F56139-8BB1-4425-B426-6989A5881146}"/>
    <cellStyle name="Normal 11 2 2 2 2 5 3 2 2" xfId="41187" xr:uid="{F7810DAB-5E53-4A2E-89FE-E4564F7E3389}"/>
    <cellStyle name="Normal 11 2 2 2 2 5 3 3" xfId="29379" xr:uid="{2754D98A-2CCA-4F16-B966-D9B4C3393373}"/>
    <cellStyle name="Normal 11 2 2 2 2 5 4" xfId="13684" xr:uid="{EC6A9C7A-6433-4967-8DA8-96147CCAE1F6}"/>
    <cellStyle name="Normal 11 2 2 2 2 5 4 2" xfId="36003" xr:uid="{2694BE1F-7D80-4D4A-8053-7ED0156EC277}"/>
    <cellStyle name="Normal 11 2 2 2 2 5 5" xfId="24195" xr:uid="{D43756F1-5FA6-4C57-A9CA-53448DD5542C}"/>
    <cellStyle name="Normal 11 2 2 2 2 6" xfId="3173" xr:uid="{A290DD5A-7F63-460B-8821-0AD843C7BD50}"/>
    <cellStyle name="Normal 11 2 2 2 2 6 2" xfId="8357" xr:uid="{9EEAFF65-F071-4B24-9562-737E1F42FEFB}"/>
    <cellStyle name="Normal 11 2 2 2 2 6 2 2" xfId="20164" xr:uid="{779EA60D-2AC7-45FB-AE24-C832125D868A}"/>
    <cellStyle name="Normal 11 2 2 2 2 6 2 2 2" xfId="42483" xr:uid="{41E1CDE8-0869-471E-92EB-7B841A895889}"/>
    <cellStyle name="Normal 11 2 2 2 2 6 2 3" xfId="30675" xr:uid="{B049877D-AF4F-4201-8FB3-E0968F8EAE67}"/>
    <cellStyle name="Normal 11 2 2 2 2 6 3" xfId="14980" xr:uid="{F92BD02D-B408-43C4-975C-C8BFF4A87624}"/>
    <cellStyle name="Normal 11 2 2 2 2 6 3 2" xfId="37299" xr:uid="{635F26C5-E1BF-482E-B933-5AFDE0654EA4}"/>
    <cellStyle name="Normal 11 2 2 2 2 6 4" xfId="25491" xr:uid="{88B02E7C-D8BD-490C-BE39-65BF9A2F620F}"/>
    <cellStyle name="Normal 11 2 2 2 2 7" xfId="5765" xr:uid="{A9E0DBBD-FCC4-4221-8034-EB01CC700220}"/>
    <cellStyle name="Normal 11 2 2 2 2 7 2" xfId="17572" xr:uid="{33BA800D-ACD5-4084-A65F-81813B4434D8}"/>
    <cellStyle name="Normal 11 2 2 2 2 7 2 2" xfId="39891" xr:uid="{D37115D4-387B-4301-99D2-982C5233B528}"/>
    <cellStyle name="Normal 11 2 2 2 2 7 3" xfId="28083" xr:uid="{D5832CE6-E03F-45B6-865D-11F6D03D1EBF}"/>
    <cellStyle name="Normal 11 2 2 2 2 8" xfId="11002" xr:uid="{72E57B4A-C8D0-4151-A6C0-B07D7DBDBE06}"/>
    <cellStyle name="Normal 11 2 2 2 2 8 2" xfId="33321" xr:uid="{9F55BFFC-4034-43E8-B1AB-780FBF085AE9}"/>
    <cellStyle name="Normal 11 2 2 2 2 9" xfId="12388" xr:uid="{5FFA3A48-D193-47A1-A56C-1D13BFF6D0DE}"/>
    <cellStyle name="Normal 11 2 2 2 2 9 2" xfId="34707" xr:uid="{160DD594-EDB2-4233-B4D5-92FA7B4BB201}"/>
    <cellStyle name="Normal 11 2 2 2 3" xfId="608" xr:uid="{3E73E4CA-0F46-4357-AA71-64DE429C5B63}"/>
    <cellStyle name="Normal 11 2 2 2 3 2" xfId="986" xr:uid="{728F15F2-A859-4D32-A5E3-D8B212C26F63}"/>
    <cellStyle name="Normal 11 2 2 2 3 2 2" xfId="1634" xr:uid="{04BD0A0F-A511-41E1-81A5-1339F06E83ED}"/>
    <cellStyle name="Normal 11 2 2 2 3 2 2 2" xfId="2930" xr:uid="{40966FEC-5075-43AC-A26D-75717D7B6B15}"/>
    <cellStyle name="Normal 11 2 2 2 3 2 2 2 2" xfId="5522" xr:uid="{91CD6C76-F08E-4C32-A5A4-F37D60F26487}"/>
    <cellStyle name="Normal 11 2 2 2 3 2 2 2 2 2" xfId="10706" xr:uid="{59ECA62A-1E36-4682-B0C6-FFFCF7ADA7AC}"/>
    <cellStyle name="Normal 11 2 2 2 3 2 2 2 2 2 2" xfId="22513" xr:uid="{C7D7F0AF-EFC2-43F2-A5E5-771169ACE418}"/>
    <cellStyle name="Normal 11 2 2 2 3 2 2 2 2 2 2 2" xfId="44832" xr:uid="{8BC2FEE9-BC8B-4507-ADCF-57DEA1BA3DA6}"/>
    <cellStyle name="Normal 11 2 2 2 3 2 2 2 2 2 3" xfId="33024" xr:uid="{E4AE8EB3-9303-4246-A452-1E2C3FC2813C}"/>
    <cellStyle name="Normal 11 2 2 2 3 2 2 2 2 3" xfId="17329" xr:uid="{25ED76F4-60F0-4FAA-9C2F-361D0699C5DC}"/>
    <cellStyle name="Normal 11 2 2 2 3 2 2 2 2 3 2" xfId="39648" xr:uid="{BC2A6458-F978-4503-AB1E-E4F9E506CFF3}"/>
    <cellStyle name="Normal 11 2 2 2 3 2 2 2 2 4" xfId="27840" xr:uid="{F611C1BB-9225-4E7D-AE18-81C088F3F520}"/>
    <cellStyle name="Normal 11 2 2 2 3 2 2 2 3" xfId="8114" xr:uid="{F1C1944D-7D16-40A4-A7BF-DC6FD173EB55}"/>
    <cellStyle name="Normal 11 2 2 2 3 2 2 2 3 2" xfId="19921" xr:uid="{25FA1D46-58A0-4653-A554-4486237F913B}"/>
    <cellStyle name="Normal 11 2 2 2 3 2 2 2 3 2 2" xfId="42240" xr:uid="{DA964250-390D-4EBC-B1FA-D38A5EC02D92}"/>
    <cellStyle name="Normal 11 2 2 2 3 2 2 2 3 3" xfId="30432" xr:uid="{1AE1BC0C-FA82-4C89-BAD1-9EE054F87705}"/>
    <cellStyle name="Normal 11 2 2 2 3 2 2 2 4" xfId="14737" xr:uid="{67441AE7-4139-42C2-B1AB-ECFB42D8C253}"/>
    <cellStyle name="Normal 11 2 2 2 3 2 2 2 4 2" xfId="37056" xr:uid="{72F4832E-C821-4052-B78C-E9485BDE1831}"/>
    <cellStyle name="Normal 11 2 2 2 3 2 2 2 5" xfId="25248" xr:uid="{DBE973C2-48E6-47AD-9433-0102FBFD07DB}"/>
    <cellStyle name="Normal 11 2 2 2 3 2 2 3" xfId="4226" xr:uid="{5BC0D262-7120-4B70-8B7D-9F1113EF86F9}"/>
    <cellStyle name="Normal 11 2 2 2 3 2 2 3 2" xfId="9410" xr:uid="{A32B878A-3A98-4CC8-97A8-358B69A823B7}"/>
    <cellStyle name="Normal 11 2 2 2 3 2 2 3 2 2" xfId="21217" xr:uid="{57A85BA1-E9D5-49CB-8C2D-9D7473760623}"/>
    <cellStyle name="Normal 11 2 2 2 3 2 2 3 2 2 2" xfId="43536" xr:uid="{30AE76CE-8767-44C5-B769-7EF125C02AAB}"/>
    <cellStyle name="Normal 11 2 2 2 3 2 2 3 2 3" xfId="31728" xr:uid="{BB4ACE5B-701B-4906-A1DD-DBA80A60C3AC}"/>
    <cellStyle name="Normal 11 2 2 2 3 2 2 3 3" xfId="16033" xr:uid="{22503318-E33E-4782-970B-3A15370C7EB4}"/>
    <cellStyle name="Normal 11 2 2 2 3 2 2 3 3 2" xfId="38352" xr:uid="{76898694-5EE6-4C08-8938-7399EE5D404E}"/>
    <cellStyle name="Normal 11 2 2 2 3 2 2 3 4" xfId="26544" xr:uid="{C513AFA7-50F9-4EBA-AFD4-8C5B47F5EFB1}"/>
    <cellStyle name="Normal 11 2 2 2 3 2 2 4" xfId="6818" xr:uid="{0FB8B8F4-75E4-4932-B2EB-EE26623D5642}"/>
    <cellStyle name="Normal 11 2 2 2 3 2 2 4 2" xfId="18625" xr:uid="{297BC4C5-673B-4DD8-B1E7-2317501F1AA6}"/>
    <cellStyle name="Normal 11 2 2 2 3 2 2 4 2 2" xfId="40944" xr:uid="{8A921C4A-9553-48F8-A0C2-413CC3009D76}"/>
    <cellStyle name="Normal 11 2 2 2 3 2 2 4 3" xfId="29136" xr:uid="{ED356AB0-DF17-401C-BB48-F64303C3951D}"/>
    <cellStyle name="Normal 11 2 2 2 3 2 2 5" xfId="12145" xr:uid="{7E3ED9A4-65F0-434F-A959-FCC2822EA02F}"/>
    <cellStyle name="Normal 11 2 2 2 3 2 2 5 2" xfId="34464" xr:uid="{EBF2CA14-00A1-4726-A4D6-7D2918AAC091}"/>
    <cellStyle name="Normal 11 2 2 2 3 2 2 6" xfId="13441" xr:uid="{AD9EDCB8-5076-4A5C-832D-1ACCE483D88E}"/>
    <cellStyle name="Normal 11 2 2 2 3 2 2 6 2" xfId="35760" xr:uid="{D5C32017-CF70-49AE-9891-20999627E280}"/>
    <cellStyle name="Normal 11 2 2 2 3 2 2 7" xfId="23952" xr:uid="{00C4411E-A3B0-4B0F-85A0-01BD1779D56D}"/>
    <cellStyle name="Normal 11 2 2 2 3 2 3" xfId="2282" xr:uid="{5D39E186-AC6A-4FA6-A20F-59561FF42DBC}"/>
    <cellStyle name="Normal 11 2 2 2 3 2 3 2" xfId="4874" xr:uid="{13CD5581-2332-40B3-82FC-ABB347F40119}"/>
    <cellStyle name="Normal 11 2 2 2 3 2 3 2 2" xfId="10058" xr:uid="{810A0013-0481-4FF8-AF9B-2538A78F93B7}"/>
    <cellStyle name="Normal 11 2 2 2 3 2 3 2 2 2" xfId="21865" xr:uid="{F4F2FF7B-CFEF-4867-A6DB-BA330F364A0A}"/>
    <cellStyle name="Normal 11 2 2 2 3 2 3 2 2 2 2" xfId="44184" xr:uid="{F5980C29-5C83-4293-8D08-2086D9A943A8}"/>
    <cellStyle name="Normal 11 2 2 2 3 2 3 2 2 3" xfId="32376" xr:uid="{359CAAA8-BDD0-4373-B3DE-C355FDBC721A}"/>
    <cellStyle name="Normal 11 2 2 2 3 2 3 2 3" xfId="16681" xr:uid="{25F5297A-3467-445D-A2A8-56451043481A}"/>
    <cellStyle name="Normal 11 2 2 2 3 2 3 2 3 2" xfId="39000" xr:uid="{050C9FE3-3DBE-4860-8F1E-00C43DB70D8D}"/>
    <cellStyle name="Normal 11 2 2 2 3 2 3 2 4" xfId="27192" xr:uid="{B1A25A1B-380D-42D7-9841-164374715FBF}"/>
    <cellStyle name="Normal 11 2 2 2 3 2 3 3" xfId="7466" xr:uid="{2EBD1B9B-0DCA-4F62-B5F5-A9C4CBED49BE}"/>
    <cellStyle name="Normal 11 2 2 2 3 2 3 3 2" xfId="19273" xr:uid="{0B77AA3B-76B5-4F06-9922-FAAB29DA036B}"/>
    <cellStyle name="Normal 11 2 2 2 3 2 3 3 2 2" xfId="41592" xr:uid="{CEF24043-0028-4A5F-B268-90E34C2F70A8}"/>
    <cellStyle name="Normal 11 2 2 2 3 2 3 3 3" xfId="29784" xr:uid="{F2C07826-C9DF-485E-869D-86E22A20CA43}"/>
    <cellStyle name="Normal 11 2 2 2 3 2 3 4" xfId="14089" xr:uid="{3B1492B7-4E6D-427F-9C04-4FB77B930B68}"/>
    <cellStyle name="Normal 11 2 2 2 3 2 3 4 2" xfId="36408" xr:uid="{766BD379-C0DA-4218-8ADF-BC130A4DE044}"/>
    <cellStyle name="Normal 11 2 2 2 3 2 3 5" xfId="24600" xr:uid="{EFB46E23-B668-45BA-8FB8-43C1064DC226}"/>
    <cellStyle name="Normal 11 2 2 2 3 2 4" xfId="3578" xr:uid="{51D89BFA-9B23-4976-8740-B8F4B725529E}"/>
    <cellStyle name="Normal 11 2 2 2 3 2 4 2" xfId="8762" xr:uid="{FEBA6282-83A8-45AA-A6D6-F1E64CD4EC68}"/>
    <cellStyle name="Normal 11 2 2 2 3 2 4 2 2" xfId="20569" xr:uid="{D0B0BDF9-34DB-4F3E-BA9B-FE87B156A045}"/>
    <cellStyle name="Normal 11 2 2 2 3 2 4 2 2 2" xfId="42888" xr:uid="{E856D92C-2102-419F-8F16-2212A4648522}"/>
    <cellStyle name="Normal 11 2 2 2 3 2 4 2 3" xfId="31080" xr:uid="{EF572AB8-0850-424C-8382-09D43EF3CC2E}"/>
    <cellStyle name="Normal 11 2 2 2 3 2 4 3" xfId="15385" xr:uid="{083099F7-CC91-4785-A347-64FBF494E5EB}"/>
    <cellStyle name="Normal 11 2 2 2 3 2 4 3 2" xfId="37704" xr:uid="{8B18C55C-5BCF-4E89-8746-2F87D84AFFFB}"/>
    <cellStyle name="Normal 11 2 2 2 3 2 4 4" xfId="25896" xr:uid="{6CB88F5F-8D86-4F77-8B65-C90E325AD8C5}"/>
    <cellStyle name="Normal 11 2 2 2 3 2 5" xfId="6170" xr:uid="{F1746A50-D3C9-40E6-8E8D-CBC561E440AC}"/>
    <cellStyle name="Normal 11 2 2 2 3 2 5 2" xfId="17977" xr:uid="{4C29183D-42A6-4C0C-ABC0-17E9628ACF34}"/>
    <cellStyle name="Normal 11 2 2 2 3 2 5 2 2" xfId="40296" xr:uid="{1F20D34F-E4AA-40BD-8E4D-456FA26A0768}"/>
    <cellStyle name="Normal 11 2 2 2 3 2 5 3" xfId="28488" xr:uid="{48DEC591-5481-497D-ADD5-33AFDCB5E427}"/>
    <cellStyle name="Normal 11 2 2 2 3 2 6" xfId="11497" xr:uid="{6DC6D75B-C208-4384-A593-CAE1F588A061}"/>
    <cellStyle name="Normal 11 2 2 2 3 2 6 2" xfId="33816" xr:uid="{F8FEAD71-5CBF-4314-986B-9B94B6900494}"/>
    <cellStyle name="Normal 11 2 2 2 3 2 7" xfId="12793" xr:uid="{1B457848-9D3A-41DB-9F74-D81FF1386D90}"/>
    <cellStyle name="Normal 11 2 2 2 3 2 7 2" xfId="35112" xr:uid="{87F9B012-897D-4407-80C6-41D3784DB0A9}"/>
    <cellStyle name="Normal 11 2 2 2 3 2 8" xfId="23304" xr:uid="{87565827-3001-4603-9910-030B78849AE4}"/>
    <cellStyle name="Normal 11 2 2 2 3 3" xfId="1310" xr:uid="{B40185F9-3685-480F-B0D1-7F373B24B179}"/>
    <cellStyle name="Normal 11 2 2 2 3 3 2" xfId="2606" xr:uid="{D2D523C8-F004-46F0-92CE-16780E1C3B94}"/>
    <cellStyle name="Normal 11 2 2 2 3 3 2 2" xfId="5198" xr:uid="{0E4F5CCC-7882-4C7D-BBC7-A84EDC20C998}"/>
    <cellStyle name="Normal 11 2 2 2 3 3 2 2 2" xfId="10382" xr:uid="{93ED3990-FA1A-4F78-8283-E2087BD229D7}"/>
    <cellStyle name="Normal 11 2 2 2 3 3 2 2 2 2" xfId="22189" xr:uid="{5D5B4E12-F48C-42D2-B5B4-37546465A0E1}"/>
    <cellStyle name="Normal 11 2 2 2 3 3 2 2 2 2 2" xfId="44508" xr:uid="{74BD3103-071B-408F-BFB7-2098CA2B1550}"/>
    <cellStyle name="Normal 11 2 2 2 3 3 2 2 2 3" xfId="32700" xr:uid="{8F71D887-7BF4-4182-9E77-9BEC7AC2194A}"/>
    <cellStyle name="Normal 11 2 2 2 3 3 2 2 3" xfId="17005" xr:uid="{0879E00E-E875-4511-8B4D-A2C644C8E10E}"/>
    <cellStyle name="Normal 11 2 2 2 3 3 2 2 3 2" xfId="39324" xr:uid="{74224038-C40B-4BD5-9BDB-875A92A4380E}"/>
    <cellStyle name="Normal 11 2 2 2 3 3 2 2 4" xfId="27516" xr:uid="{FB1F3E00-16C6-48BD-BB5C-E8ED1DA5029A}"/>
    <cellStyle name="Normal 11 2 2 2 3 3 2 3" xfId="7790" xr:uid="{A6D04D01-F2B0-4D1A-A946-1F410CED8CC2}"/>
    <cellStyle name="Normal 11 2 2 2 3 3 2 3 2" xfId="19597" xr:uid="{E9B922EA-4989-4758-A038-A8519CC3B255}"/>
    <cellStyle name="Normal 11 2 2 2 3 3 2 3 2 2" xfId="41916" xr:uid="{62ED887F-3FBC-4EB7-B96F-BE9BF6CEE4F6}"/>
    <cellStyle name="Normal 11 2 2 2 3 3 2 3 3" xfId="30108" xr:uid="{02C116E5-146B-491F-B463-6142E9CA5F3F}"/>
    <cellStyle name="Normal 11 2 2 2 3 3 2 4" xfId="14413" xr:uid="{43BFDC16-F70F-4508-A76F-2B954E830A54}"/>
    <cellStyle name="Normal 11 2 2 2 3 3 2 4 2" xfId="36732" xr:uid="{67BE5786-6B10-47AB-BC0A-E50822BA29B1}"/>
    <cellStyle name="Normal 11 2 2 2 3 3 2 5" xfId="24924" xr:uid="{B7141330-D7F6-47E5-9B22-C4E09902EF8B}"/>
    <cellStyle name="Normal 11 2 2 2 3 3 3" xfId="3902" xr:uid="{FB6261EE-B90F-4475-888F-15A99AEA7516}"/>
    <cellStyle name="Normal 11 2 2 2 3 3 3 2" xfId="9086" xr:uid="{110936BC-F18B-47E4-9393-B2FC78949E5C}"/>
    <cellStyle name="Normal 11 2 2 2 3 3 3 2 2" xfId="20893" xr:uid="{461552B7-3668-4CD1-8513-DCBE9DF9AF05}"/>
    <cellStyle name="Normal 11 2 2 2 3 3 3 2 2 2" xfId="43212" xr:uid="{8ECF3F6E-5938-46E4-B19C-D631655F2335}"/>
    <cellStyle name="Normal 11 2 2 2 3 3 3 2 3" xfId="31404" xr:uid="{9F46C889-9851-445A-B57D-1C0452F81470}"/>
    <cellStyle name="Normal 11 2 2 2 3 3 3 3" xfId="15709" xr:uid="{6C06DC74-9367-4306-A559-CA8053968BB2}"/>
    <cellStyle name="Normal 11 2 2 2 3 3 3 3 2" xfId="38028" xr:uid="{0310CD5B-1F34-45FF-B6A3-01E6411C3675}"/>
    <cellStyle name="Normal 11 2 2 2 3 3 3 4" xfId="26220" xr:uid="{A3B407A1-17C7-4EB3-97EF-7345ED66F838}"/>
    <cellStyle name="Normal 11 2 2 2 3 3 4" xfId="6494" xr:uid="{6E625788-668E-4FD4-B686-9AED8B64BF76}"/>
    <cellStyle name="Normal 11 2 2 2 3 3 4 2" xfId="18301" xr:uid="{0668CBC6-637F-4B31-9F37-6C60559555BF}"/>
    <cellStyle name="Normal 11 2 2 2 3 3 4 2 2" xfId="40620" xr:uid="{5E79BF3E-6EE3-43A6-BC65-A12637EB12D8}"/>
    <cellStyle name="Normal 11 2 2 2 3 3 4 3" xfId="28812" xr:uid="{B0967013-3225-415E-9A0C-5810A6BBF9CD}"/>
    <cellStyle name="Normal 11 2 2 2 3 3 5" xfId="11821" xr:uid="{39387EC0-82A2-4336-92B8-9FC6C4F21FE7}"/>
    <cellStyle name="Normal 11 2 2 2 3 3 5 2" xfId="34140" xr:uid="{F1F5B540-B1A1-4FD9-9B85-155A9731BF97}"/>
    <cellStyle name="Normal 11 2 2 2 3 3 6" xfId="13117" xr:uid="{6A686DBC-D59A-468F-8D8C-7F4ABC152334}"/>
    <cellStyle name="Normal 11 2 2 2 3 3 6 2" xfId="35436" xr:uid="{DE0FEBD3-FAAE-4291-931E-A670A3DEDA67}"/>
    <cellStyle name="Normal 11 2 2 2 3 3 7" xfId="23628" xr:uid="{C3D705DF-7A62-4F52-8CA3-04F59F4F6772}"/>
    <cellStyle name="Normal 11 2 2 2 3 4" xfId="1958" xr:uid="{63F13727-2879-40F3-9E23-5670156B9A56}"/>
    <cellStyle name="Normal 11 2 2 2 3 4 2" xfId="4550" xr:uid="{47AB8697-ADC9-4E63-ADD6-90CFD8354575}"/>
    <cellStyle name="Normal 11 2 2 2 3 4 2 2" xfId="9734" xr:uid="{8665F111-285F-48AB-A42A-C2E11E3766E2}"/>
    <cellStyle name="Normal 11 2 2 2 3 4 2 2 2" xfId="21541" xr:uid="{652C85C1-9281-4A8D-9976-AA06F4A68C65}"/>
    <cellStyle name="Normal 11 2 2 2 3 4 2 2 2 2" xfId="43860" xr:uid="{E618F18C-A7AD-4189-92DF-BB25AB55114B}"/>
    <cellStyle name="Normal 11 2 2 2 3 4 2 2 3" xfId="32052" xr:uid="{BD19EED8-A3D5-4F6D-9383-FD1E07077799}"/>
    <cellStyle name="Normal 11 2 2 2 3 4 2 3" xfId="16357" xr:uid="{5FE14D2D-D135-4C9F-8201-1704E20C4E17}"/>
    <cellStyle name="Normal 11 2 2 2 3 4 2 3 2" xfId="38676" xr:uid="{311625F5-1DA2-4985-BBF5-4CCDA6BCFD5F}"/>
    <cellStyle name="Normal 11 2 2 2 3 4 2 4" xfId="26868" xr:uid="{0D397EDA-FA40-4B23-84A6-00EFAB551843}"/>
    <cellStyle name="Normal 11 2 2 2 3 4 3" xfId="7142" xr:uid="{7E7B80FB-D795-4D52-B752-57F9B4FE8F0E}"/>
    <cellStyle name="Normal 11 2 2 2 3 4 3 2" xfId="18949" xr:uid="{21A31203-B1CD-4CD1-9DD9-25EF273CDF42}"/>
    <cellStyle name="Normal 11 2 2 2 3 4 3 2 2" xfId="41268" xr:uid="{CD6D7D1F-EA9C-4C9A-A18E-C20B0F67DCE4}"/>
    <cellStyle name="Normal 11 2 2 2 3 4 3 3" xfId="29460" xr:uid="{2CA6B093-C7E2-4A26-967E-AD364B5258F0}"/>
    <cellStyle name="Normal 11 2 2 2 3 4 4" xfId="13765" xr:uid="{2BC7A374-6447-48ED-B752-D92181492B10}"/>
    <cellStyle name="Normal 11 2 2 2 3 4 4 2" xfId="36084" xr:uid="{E8B095C4-CC5C-45FA-AB29-050818829953}"/>
    <cellStyle name="Normal 11 2 2 2 3 4 5" xfId="24276" xr:uid="{DA2FA7CA-0DE8-4D6F-AE06-61DE7204B42B}"/>
    <cellStyle name="Normal 11 2 2 2 3 5" xfId="3254" xr:uid="{E893C8A4-A16C-40D4-AE8D-5570A36D15CB}"/>
    <cellStyle name="Normal 11 2 2 2 3 5 2" xfId="8438" xr:uid="{5D4B4AEE-28C2-4E9B-A674-B0B538CBADBF}"/>
    <cellStyle name="Normal 11 2 2 2 3 5 2 2" xfId="20245" xr:uid="{04800E12-C7B9-4A75-91D8-0D84EC5A031C}"/>
    <cellStyle name="Normal 11 2 2 2 3 5 2 2 2" xfId="42564" xr:uid="{F052E621-B91B-44D1-B2BC-5A3C61AB7475}"/>
    <cellStyle name="Normal 11 2 2 2 3 5 2 3" xfId="30756" xr:uid="{EE8EB482-DD44-442A-BD3F-C108A0657269}"/>
    <cellStyle name="Normal 11 2 2 2 3 5 3" xfId="15061" xr:uid="{E062B1B4-2D54-4A09-A5FD-803A338EA776}"/>
    <cellStyle name="Normal 11 2 2 2 3 5 3 2" xfId="37380" xr:uid="{8F065CE4-6FC0-40DA-87FF-75152D8B92BD}"/>
    <cellStyle name="Normal 11 2 2 2 3 5 4" xfId="25572" xr:uid="{8286B4D7-5162-40C6-8F57-E3740C171670}"/>
    <cellStyle name="Normal 11 2 2 2 3 6" xfId="5846" xr:uid="{DF641548-B120-41DA-97AB-857FF396A24C}"/>
    <cellStyle name="Normal 11 2 2 2 3 6 2" xfId="17653" xr:uid="{DE84D9F3-FDF6-41B4-8753-A6117C8F08D5}"/>
    <cellStyle name="Normal 11 2 2 2 3 6 2 2" xfId="39972" xr:uid="{1F774097-947B-4560-A946-38C831A907C8}"/>
    <cellStyle name="Normal 11 2 2 2 3 6 3" xfId="28164" xr:uid="{2C5ECCC9-4052-46D9-94DD-53C91137D7A5}"/>
    <cellStyle name="Normal 11 2 2 2 3 7" xfId="11119" xr:uid="{7866ED65-3B39-470C-BF4A-557A2D948C26}"/>
    <cellStyle name="Normal 11 2 2 2 3 7 2" xfId="33438" xr:uid="{ED19C3DD-9BC1-4327-A019-946036D407FE}"/>
    <cellStyle name="Normal 11 2 2 2 3 8" xfId="12469" xr:uid="{3039A9DB-38CD-4911-8DC4-AEA308B87C7D}"/>
    <cellStyle name="Normal 11 2 2 2 3 8 2" xfId="34788" xr:uid="{2F8FE4F6-4CE5-41CB-8DCA-D046969D2A57}"/>
    <cellStyle name="Normal 11 2 2 2 3 9" xfId="22926" xr:uid="{5AA7BB32-983D-4F91-804A-372E626307B6}"/>
    <cellStyle name="Normal 11 2 2 2 4" xfId="824" xr:uid="{4A4FDD4F-C20A-43E5-869B-C4C8D0B67976}"/>
    <cellStyle name="Normal 11 2 2 2 4 2" xfId="1472" xr:uid="{613EDF02-E7BB-4957-A2B4-A5F89869E236}"/>
    <cellStyle name="Normal 11 2 2 2 4 2 2" xfId="2768" xr:uid="{ED382777-2398-41DA-A16D-56E73B535463}"/>
    <cellStyle name="Normal 11 2 2 2 4 2 2 2" xfId="5360" xr:uid="{F78C6C38-9707-40D7-8799-E126C427A7E1}"/>
    <cellStyle name="Normal 11 2 2 2 4 2 2 2 2" xfId="10544" xr:uid="{D50791D0-276B-4A7B-A80E-9953DDB206B8}"/>
    <cellStyle name="Normal 11 2 2 2 4 2 2 2 2 2" xfId="22351" xr:uid="{B0EE8EC3-5476-4D5B-96AC-74474D7FD2FC}"/>
    <cellStyle name="Normal 11 2 2 2 4 2 2 2 2 2 2" xfId="44670" xr:uid="{5E92AB4C-4A9C-457B-A5BE-E69191775370}"/>
    <cellStyle name="Normal 11 2 2 2 4 2 2 2 2 3" xfId="32862" xr:uid="{D561D48D-02C4-457F-B1E5-C5C1525982BF}"/>
    <cellStyle name="Normal 11 2 2 2 4 2 2 2 3" xfId="17167" xr:uid="{F7BC7EE5-037E-4AF8-8704-19107C3D8299}"/>
    <cellStyle name="Normal 11 2 2 2 4 2 2 2 3 2" xfId="39486" xr:uid="{77590CD7-69EC-49A0-9844-7E380604E7CF}"/>
    <cellStyle name="Normal 11 2 2 2 4 2 2 2 4" xfId="27678" xr:uid="{A57DC0E5-8402-43EF-8CD0-46C871879DB8}"/>
    <cellStyle name="Normal 11 2 2 2 4 2 2 3" xfId="7952" xr:uid="{FAB4A055-164B-4D0A-8773-CCFA0F3BBE0C}"/>
    <cellStyle name="Normal 11 2 2 2 4 2 2 3 2" xfId="19759" xr:uid="{FC5CD8C0-E72C-4652-BB24-549BD5C9EDF0}"/>
    <cellStyle name="Normal 11 2 2 2 4 2 2 3 2 2" xfId="42078" xr:uid="{C1A8ACD8-D203-4B2F-BDD4-74A8047208A8}"/>
    <cellStyle name="Normal 11 2 2 2 4 2 2 3 3" xfId="30270" xr:uid="{E7DC4F7A-6E60-4A7F-A8DB-84DB5409C274}"/>
    <cellStyle name="Normal 11 2 2 2 4 2 2 4" xfId="14575" xr:uid="{A17EE178-0CB9-4F8B-8672-54E0672B3425}"/>
    <cellStyle name="Normal 11 2 2 2 4 2 2 4 2" xfId="36894" xr:uid="{2C339099-4CC0-4C9E-94E5-E4C020D1C07F}"/>
    <cellStyle name="Normal 11 2 2 2 4 2 2 5" xfId="25086" xr:uid="{F515F74B-442B-4FCD-B79A-8D91BD2FD28E}"/>
    <cellStyle name="Normal 11 2 2 2 4 2 3" xfId="4064" xr:uid="{8568FCC5-04C0-4610-90E9-B29F85614683}"/>
    <cellStyle name="Normal 11 2 2 2 4 2 3 2" xfId="9248" xr:uid="{73D07135-7330-4EE5-B26B-304DC65F2F3D}"/>
    <cellStyle name="Normal 11 2 2 2 4 2 3 2 2" xfId="21055" xr:uid="{CDD48E9A-427D-44D4-A66F-17CB31BB60B3}"/>
    <cellStyle name="Normal 11 2 2 2 4 2 3 2 2 2" xfId="43374" xr:uid="{B64543A6-927D-4CF2-B372-9B1E79AEF18D}"/>
    <cellStyle name="Normal 11 2 2 2 4 2 3 2 3" xfId="31566" xr:uid="{2C9EE55F-26E2-4C62-9296-1D7C5264C4CD}"/>
    <cellStyle name="Normal 11 2 2 2 4 2 3 3" xfId="15871" xr:uid="{A97443AA-7907-4447-B8F7-51489BC638C8}"/>
    <cellStyle name="Normal 11 2 2 2 4 2 3 3 2" xfId="38190" xr:uid="{E5001868-F9E7-443E-B633-BBE52399AB3D}"/>
    <cellStyle name="Normal 11 2 2 2 4 2 3 4" xfId="26382" xr:uid="{6FD90366-0AAA-4BDA-9A35-EC5BE0CF41F1}"/>
    <cellStyle name="Normal 11 2 2 2 4 2 4" xfId="6656" xr:uid="{C8514643-9AAA-4E71-A13F-910054E3F265}"/>
    <cellStyle name="Normal 11 2 2 2 4 2 4 2" xfId="18463" xr:uid="{AF1D9F93-B6A9-4940-8E74-C042881857F5}"/>
    <cellStyle name="Normal 11 2 2 2 4 2 4 2 2" xfId="40782" xr:uid="{85A725E6-CACA-4A4E-A75A-C1D6719B0B2F}"/>
    <cellStyle name="Normal 11 2 2 2 4 2 4 3" xfId="28974" xr:uid="{F37F248C-6507-44B8-BBB6-E0740781D7F3}"/>
    <cellStyle name="Normal 11 2 2 2 4 2 5" xfId="11983" xr:uid="{AFB9C3C0-B91D-4234-8FDA-2F9829BBCAE9}"/>
    <cellStyle name="Normal 11 2 2 2 4 2 5 2" xfId="34302" xr:uid="{4E458CBB-8AA3-49EE-8949-E831350EDF3B}"/>
    <cellStyle name="Normal 11 2 2 2 4 2 6" xfId="13279" xr:uid="{776BB657-B554-44B1-971F-20CA0BEE3FCE}"/>
    <cellStyle name="Normal 11 2 2 2 4 2 6 2" xfId="35598" xr:uid="{960DD3B2-8EB6-402D-BE6B-9DEF2AD6E09C}"/>
    <cellStyle name="Normal 11 2 2 2 4 2 7" xfId="23790" xr:uid="{863631CD-F8EA-4129-9537-8373FFA0B9E8}"/>
    <cellStyle name="Normal 11 2 2 2 4 3" xfId="2120" xr:uid="{459704EB-B98F-45F0-BCBD-1E00E15036F7}"/>
    <cellStyle name="Normal 11 2 2 2 4 3 2" xfId="4712" xr:uid="{36BF10FC-274B-4519-9E25-6B931E6E77EB}"/>
    <cellStyle name="Normal 11 2 2 2 4 3 2 2" xfId="9896" xr:uid="{D8F1F53B-8DD7-477E-8D02-693FF2ED21A4}"/>
    <cellStyle name="Normal 11 2 2 2 4 3 2 2 2" xfId="21703" xr:uid="{43531990-42E8-4DB3-9D0F-8280C221431D}"/>
    <cellStyle name="Normal 11 2 2 2 4 3 2 2 2 2" xfId="44022" xr:uid="{7AB92ACD-6290-4E28-8573-36FB293CD6FB}"/>
    <cellStyle name="Normal 11 2 2 2 4 3 2 2 3" xfId="32214" xr:uid="{AB46D88D-344E-46EC-94C3-5B8D5BB823EE}"/>
    <cellStyle name="Normal 11 2 2 2 4 3 2 3" xfId="16519" xr:uid="{30D80D3B-2BA9-4A81-9B28-0115C2BF4CAD}"/>
    <cellStyle name="Normal 11 2 2 2 4 3 2 3 2" xfId="38838" xr:uid="{B739FC16-47AC-4A39-B069-4C1CDC4D8A8A}"/>
    <cellStyle name="Normal 11 2 2 2 4 3 2 4" xfId="27030" xr:uid="{5C4E51CB-F8B2-4A52-AB6C-C1F6AA251F7A}"/>
    <cellStyle name="Normal 11 2 2 2 4 3 3" xfId="7304" xr:uid="{CDBB8850-0739-46F3-B9C0-C305DD0B4222}"/>
    <cellStyle name="Normal 11 2 2 2 4 3 3 2" xfId="19111" xr:uid="{73B5A0A8-A0B2-4D3A-9C95-4F20435F6F92}"/>
    <cellStyle name="Normal 11 2 2 2 4 3 3 2 2" xfId="41430" xr:uid="{74776D2F-6383-4A62-99B9-A8097BAB0599}"/>
    <cellStyle name="Normal 11 2 2 2 4 3 3 3" xfId="29622" xr:uid="{975FE3B9-F68A-421D-B580-4D20D674F40D}"/>
    <cellStyle name="Normal 11 2 2 2 4 3 4" xfId="13927" xr:uid="{896E428F-7AF7-459D-846D-972659B6BAEE}"/>
    <cellStyle name="Normal 11 2 2 2 4 3 4 2" xfId="36246" xr:uid="{509864E7-DA92-4793-A2EB-993E8699391E}"/>
    <cellStyle name="Normal 11 2 2 2 4 3 5" xfId="24438" xr:uid="{28DE3873-ED6E-4EB5-8651-66553E9180F6}"/>
    <cellStyle name="Normal 11 2 2 2 4 4" xfId="3416" xr:uid="{28A6572E-3307-4941-B9B6-3DD04BC77424}"/>
    <cellStyle name="Normal 11 2 2 2 4 4 2" xfId="8600" xr:uid="{12439092-59AF-4417-A9F9-A929FE00EF21}"/>
    <cellStyle name="Normal 11 2 2 2 4 4 2 2" xfId="20407" xr:uid="{75C9A171-8F12-4175-8A4B-6EEC84448BD0}"/>
    <cellStyle name="Normal 11 2 2 2 4 4 2 2 2" xfId="42726" xr:uid="{04B8E6A3-50C0-411F-8B53-A4AB77DF52BB}"/>
    <cellStyle name="Normal 11 2 2 2 4 4 2 3" xfId="30918" xr:uid="{5F82A22C-4DA3-46EB-A1B1-1A8D04C4FD73}"/>
    <cellStyle name="Normal 11 2 2 2 4 4 3" xfId="15223" xr:uid="{C5071694-D9F3-4202-AB42-B2CC24CD2400}"/>
    <cellStyle name="Normal 11 2 2 2 4 4 3 2" xfId="37542" xr:uid="{9A4E6957-4984-43E7-865C-D5441FD7458F}"/>
    <cellStyle name="Normal 11 2 2 2 4 4 4" xfId="25734" xr:uid="{B9450F8D-5A7A-4054-A78D-8A22D54071C4}"/>
    <cellStyle name="Normal 11 2 2 2 4 5" xfId="6008" xr:uid="{2B639CB2-6898-4F35-811F-A2799ED724C1}"/>
    <cellStyle name="Normal 11 2 2 2 4 5 2" xfId="17815" xr:uid="{88DC6346-2F2B-4C15-879E-7C46609E2BAC}"/>
    <cellStyle name="Normal 11 2 2 2 4 5 2 2" xfId="40134" xr:uid="{C43E45C9-C21E-4045-A496-F79BCE0AD426}"/>
    <cellStyle name="Normal 11 2 2 2 4 5 3" xfId="28326" xr:uid="{63CD8E8A-B150-4F86-AE02-341E54DA1E03}"/>
    <cellStyle name="Normal 11 2 2 2 4 6" xfId="11335" xr:uid="{30D74DCB-4A0C-46FD-A1CC-6E295496F044}"/>
    <cellStyle name="Normal 11 2 2 2 4 6 2" xfId="33654" xr:uid="{3029EA11-1E95-4ABE-819A-57BA7309B576}"/>
    <cellStyle name="Normal 11 2 2 2 4 7" xfId="12631" xr:uid="{234D1A41-728E-4F7C-B27B-D8448A71A9FD}"/>
    <cellStyle name="Normal 11 2 2 2 4 7 2" xfId="34950" xr:uid="{38031EB3-BE87-4FA8-B015-65435D28005E}"/>
    <cellStyle name="Normal 11 2 2 2 4 8" xfId="23142" xr:uid="{732D9E03-1D36-4ECE-89D4-A1F2B8626B93}"/>
    <cellStyle name="Normal 11 2 2 2 5" xfId="1148" xr:uid="{B2BFDF0F-10BC-4D7D-84D7-C7A123C7C28E}"/>
    <cellStyle name="Normal 11 2 2 2 5 2" xfId="2444" xr:uid="{C7ECEF09-A5B7-46DE-8738-54C8D42B502B}"/>
    <cellStyle name="Normal 11 2 2 2 5 2 2" xfId="5036" xr:uid="{FDEC4D87-F814-4414-8F5A-DFAF8FC52B6C}"/>
    <cellStyle name="Normal 11 2 2 2 5 2 2 2" xfId="10220" xr:uid="{65B2503F-FBAE-453F-A77B-DF1C0575933F}"/>
    <cellStyle name="Normal 11 2 2 2 5 2 2 2 2" xfId="22027" xr:uid="{92E6E1D4-0203-45E2-9449-9EF3E9D92289}"/>
    <cellStyle name="Normal 11 2 2 2 5 2 2 2 2 2" xfId="44346" xr:uid="{7E916EDF-A981-41F7-9750-7AE21794915D}"/>
    <cellStyle name="Normal 11 2 2 2 5 2 2 2 3" xfId="32538" xr:uid="{02C898C0-C16B-4CB5-BE5A-08CB65567350}"/>
    <cellStyle name="Normal 11 2 2 2 5 2 2 3" xfId="16843" xr:uid="{3965EE83-75BA-45E1-891D-E8D045D9EB47}"/>
    <cellStyle name="Normal 11 2 2 2 5 2 2 3 2" xfId="39162" xr:uid="{8DD70098-E1BA-495B-A137-A897191906D6}"/>
    <cellStyle name="Normal 11 2 2 2 5 2 2 4" xfId="27354" xr:uid="{D9CEAD48-4732-4236-94E2-55C01C5CB7D4}"/>
    <cellStyle name="Normal 11 2 2 2 5 2 3" xfId="7628" xr:uid="{2BE8C356-5893-4BA2-BB0C-59B7ECE3099B}"/>
    <cellStyle name="Normal 11 2 2 2 5 2 3 2" xfId="19435" xr:uid="{25679C04-DD3A-454D-806E-5CA8601581B8}"/>
    <cellStyle name="Normal 11 2 2 2 5 2 3 2 2" xfId="41754" xr:uid="{C8B9824C-5C16-4195-A0A1-DE47BE48C34C}"/>
    <cellStyle name="Normal 11 2 2 2 5 2 3 3" xfId="29946" xr:uid="{DBEF935A-4EB9-4881-B6B4-AC0D9A787633}"/>
    <cellStyle name="Normal 11 2 2 2 5 2 4" xfId="14251" xr:uid="{B819C3C2-2B2A-45BC-BAC8-9F2C28DDA592}"/>
    <cellStyle name="Normal 11 2 2 2 5 2 4 2" xfId="36570" xr:uid="{36BE65ED-8B4D-415D-82B0-339E4C7A5681}"/>
    <cellStyle name="Normal 11 2 2 2 5 2 5" xfId="24762" xr:uid="{872C1462-5FD6-48B7-9605-869FD2B726EF}"/>
    <cellStyle name="Normal 11 2 2 2 5 3" xfId="3740" xr:uid="{F5F24CA7-4B9C-49C6-BFBF-5639A13BD464}"/>
    <cellStyle name="Normal 11 2 2 2 5 3 2" xfId="8924" xr:uid="{8B6E5FBD-3886-431B-9C15-C2DC8C82ED73}"/>
    <cellStyle name="Normal 11 2 2 2 5 3 2 2" xfId="20731" xr:uid="{C1BB3F42-224C-4201-B500-87F27A903749}"/>
    <cellStyle name="Normal 11 2 2 2 5 3 2 2 2" xfId="43050" xr:uid="{03B81F66-2688-4395-9DD2-4B484356C2CA}"/>
    <cellStyle name="Normal 11 2 2 2 5 3 2 3" xfId="31242" xr:uid="{0E434D87-16AE-4EF8-A281-3F63D92BD2E6}"/>
    <cellStyle name="Normal 11 2 2 2 5 3 3" xfId="15547" xr:uid="{A2972730-52DB-421F-A000-A54AAB451200}"/>
    <cellStyle name="Normal 11 2 2 2 5 3 3 2" xfId="37866" xr:uid="{85C266F0-33C8-4F5E-A64F-45E865CA1907}"/>
    <cellStyle name="Normal 11 2 2 2 5 3 4" xfId="26058" xr:uid="{089F539F-3FB2-4F4E-B6C3-4016093FE7A3}"/>
    <cellStyle name="Normal 11 2 2 2 5 4" xfId="6332" xr:uid="{D5A067A8-1FF0-4C7E-977D-2C205D99ACE9}"/>
    <cellStyle name="Normal 11 2 2 2 5 4 2" xfId="18139" xr:uid="{47133F0F-9CB3-4804-BD50-D4CDE2A12476}"/>
    <cellStyle name="Normal 11 2 2 2 5 4 2 2" xfId="40458" xr:uid="{D1E8F4D7-0B2F-41DC-99B3-B236C07FF68D}"/>
    <cellStyle name="Normal 11 2 2 2 5 4 3" xfId="28650" xr:uid="{15450E2A-9A1B-481A-B80E-21C0CC025BAB}"/>
    <cellStyle name="Normal 11 2 2 2 5 5" xfId="11659" xr:uid="{45D4A52B-572D-4F2F-95DC-C52F0BAD0432}"/>
    <cellStyle name="Normal 11 2 2 2 5 5 2" xfId="33978" xr:uid="{AAC4DB7E-D2CB-43C6-97A3-C104C8F8DC1E}"/>
    <cellStyle name="Normal 11 2 2 2 5 6" xfId="12955" xr:uid="{E1FEA286-5D1D-48A6-AB84-3E342E8E4DFF}"/>
    <cellStyle name="Normal 11 2 2 2 5 6 2" xfId="35274" xr:uid="{0BFC7749-2681-474B-B8B3-A05CCE2AC2C1}"/>
    <cellStyle name="Normal 11 2 2 2 5 7" xfId="23466" xr:uid="{6EF02163-D67F-45AF-BC55-3B37B4126918}"/>
    <cellStyle name="Normal 11 2 2 2 6" xfId="1796" xr:uid="{0FEBB913-24ED-46C3-AA1E-BEFD78383F5C}"/>
    <cellStyle name="Normal 11 2 2 2 6 2" xfId="4388" xr:uid="{04653C73-4122-4598-8D32-B66F9EADB643}"/>
    <cellStyle name="Normal 11 2 2 2 6 2 2" xfId="9572" xr:uid="{1659CB48-2ADD-45E1-9637-EC66CFFD52C4}"/>
    <cellStyle name="Normal 11 2 2 2 6 2 2 2" xfId="21379" xr:uid="{84353D07-C941-48B3-9D30-2B36FBB9B62F}"/>
    <cellStyle name="Normal 11 2 2 2 6 2 2 2 2" xfId="43698" xr:uid="{D9C77B6A-1A8A-41DE-9A47-9828ED0ACF81}"/>
    <cellStyle name="Normal 11 2 2 2 6 2 2 3" xfId="31890" xr:uid="{F524A3A2-A8EE-4ABB-9165-72CD2F67EBA9}"/>
    <cellStyle name="Normal 11 2 2 2 6 2 3" xfId="16195" xr:uid="{DE584E2A-2934-4868-903C-1516298FA8A6}"/>
    <cellStyle name="Normal 11 2 2 2 6 2 3 2" xfId="38514" xr:uid="{6EE7A1ED-1201-484D-9F16-BE86A5CBA829}"/>
    <cellStyle name="Normal 11 2 2 2 6 2 4" xfId="26706" xr:uid="{61673C42-D96C-49E0-A140-135032FA98F5}"/>
    <cellStyle name="Normal 11 2 2 2 6 3" xfId="6980" xr:uid="{25CC47E3-420D-4EC8-B09C-5981D7B001DD}"/>
    <cellStyle name="Normal 11 2 2 2 6 3 2" xfId="18787" xr:uid="{FE60DDAA-4F65-40A0-AB31-04CDF19178E3}"/>
    <cellStyle name="Normal 11 2 2 2 6 3 2 2" xfId="41106" xr:uid="{69A724EA-2112-4999-A90B-5A26262FA82A}"/>
    <cellStyle name="Normal 11 2 2 2 6 3 3" xfId="29298" xr:uid="{3580426A-5B6C-4CE0-A798-CCDFF0784CEB}"/>
    <cellStyle name="Normal 11 2 2 2 6 4" xfId="13603" xr:uid="{311B91A5-678A-4E9F-8863-054BEE1D9240}"/>
    <cellStyle name="Normal 11 2 2 2 6 4 2" xfId="35922" xr:uid="{7417FDA5-0654-47B4-9623-E12207D462BA}"/>
    <cellStyle name="Normal 11 2 2 2 6 5" xfId="24114" xr:uid="{43C7954C-BE49-4FBD-A0D4-FBC41FFEDB37}"/>
    <cellStyle name="Normal 11 2 2 2 7" xfId="3092" xr:uid="{C485D531-B17C-4F49-891F-049AEA9CADD2}"/>
    <cellStyle name="Normal 11 2 2 2 7 2" xfId="8276" xr:uid="{1679904D-1B73-4752-B45E-82474F77AE71}"/>
    <cellStyle name="Normal 11 2 2 2 7 2 2" xfId="20083" xr:uid="{7FC3FB76-8467-4A1E-8425-07EF0BFD58BA}"/>
    <cellStyle name="Normal 11 2 2 2 7 2 2 2" xfId="42402" xr:uid="{55037AD5-425D-437B-BC90-DAEC12DE82E3}"/>
    <cellStyle name="Normal 11 2 2 2 7 2 3" xfId="30594" xr:uid="{4DE495AB-D326-4AA4-8781-0EAA735D1623}"/>
    <cellStyle name="Normal 11 2 2 2 7 3" xfId="14899" xr:uid="{0AA44BAB-0BC1-4E02-9E95-401CB8E6284A}"/>
    <cellStyle name="Normal 11 2 2 2 7 3 2" xfId="37218" xr:uid="{02F7C0DB-76A9-42DA-9A44-0C5ADA1122B3}"/>
    <cellStyle name="Normal 11 2 2 2 7 4" xfId="25410" xr:uid="{B2B3CBF6-62B6-4BBC-BD0D-65718F3A3886}"/>
    <cellStyle name="Normal 11 2 2 2 8" xfId="5684" xr:uid="{F7A89B2F-0C6D-4B77-8FEC-C2DA9637A978}"/>
    <cellStyle name="Normal 11 2 2 2 8 2" xfId="17491" xr:uid="{11BAFEEE-1ABE-45E2-B420-64040711EF7D}"/>
    <cellStyle name="Normal 11 2 2 2 8 2 2" xfId="39810" xr:uid="{80F589BB-8489-4669-BF9C-E9E20469D0A1}"/>
    <cellStyle name="Normal 11 2 2 2 8 3" xfId="28002" xr:uid="{6BE177A5-334C-4DBE-96DB-84A15E24B118}"/>
    <cellStyle name="Normal 11 2 2 2 9" xfId="10885" xr:uid="{0EE4517B-944F-4575-9748-14ED1F1B1AE2}"/>
    <cellStyle name="Normal 11 2 2 2 9 2" xfId="33204" xr:uid="{B5CE5B59-B877-4DEC-98F4-864A367EB677}"/>
    <cellStyle name="Normal 11 2 2 3" xfId="417" xr:uid="{75D314ED-E57D-4D5A-BBC2-67308363293B}"/>
    <cellStyle name="Normal 11 2 2 3 10" xfId="12334" xr:uid="{0136C876-0624-4AA6-BB3E-9C93D45AFE8F}"/>
    <cellStyle name="Normal 11 2 2 3 10 2" xfId="34653" xr:uid="{7D91196E-9DA0-4835-B68A-149C33FF5A25}"/>
    <cellStyle name="Normal 11 2 2 3 11" xfId="22732" xr:uid="{6B8991E5-15F9-4D75-B4E6-3E6281DE2674}"/>
    <cellStyle name="Normal 11 2 2 3 2" xfId="532" xr:uid="{FE1643B8-44D7-49E8-BE99-FC3A4282874C}"/>
    <cellStyle name="Normal 11 2 2 3 2 10" xfId="22849" xr:uid="{DD1DA13F-D125-43A2-8768-290FD5808EC6}"/>
    <cellStyle name="Normal 11 2 2 3 2 2" xfId="765" xr:uid="{9D9BDB33-8E99-4D94-982E-0264013123F2}"/>
    <cellStyle name="Normal 11 2 2 3 2 2 2" xfId="1094" xr:uid="{916EE740-7184-48D1-BE1A-F1A76C584619}"/>
    <cellStyle name="Normal 11 2 2 3 2 2 2 2" xfId="1742" xr:uid="{522ECA6E-8F49-4771-876D-39CBE9FA71DF}"/>
    <cellStyle name="Normal 11 2 2 3 2 2 2 2 2" xfId="3038" xr:uid="{517A3E05-F398-46C3-A8D1-933CF00855E9}"/>
    <cellStyle name="Normal 11 2 2 3 2 2 2 2 2 2" xfId="5630" xr:uid="{8F383433-D8E8-4DFD-B7D1-875A7C2192FC}"/>
    <cellStyle name="Normal 11 2 2 3 2 2 2 2 2 2 2" xfId="10814" xr:uid="{88496478-B176-4652-80D4-46366B6DFDDA}"/>
    <cellStyle name="Normal 11 2 2 3 2 2 2 2 2 2 2 2" xfId="22621" xr:uid="{BD727D3F-8716-4D3F-95A8-A264CEB84478}"/>
    <cellStyle name="Normal 11 2 2 3 2 2 2 2 2 2 2 2 2" xfId="44940" xr:uid="{832E950B-6BDA-4EA3-8789-90755A4E3574}"/>
    <cellStyle name="Normal 11 2 2 3 2 2 2 2 2 2 2 3" xfId="33132" xr:uid="{0178B58E-D717-48B5-863D-F27EBA55BBE0}"/>
    <cellStyle name="Normal 11 2 2 3 2 2 2 2 2 2 3" xfId="17437" xr:uid="{0EE7D0C8-D634-4563-9B3E-781BFEB329CF}"/>
    <cellStyle name="Normal 11 2 2 3 2 2 2 2 2 2 3 2" xfId="39756" xr:uid="{D279E846-75FA-41AC-A8A9-41EA1E09DD81}"/>
    <cellStyle name="Normal 11 2 2 3 2 2 2 2 2 2 4" xfId="27948" xr:uid="{38BC2716-F529-48C0-8D49-BB060791294E}"/>
    <cellStyle name="Normal 11 2 2 3 2 2 2 2 2 3" xfId="8222" xr:uid="{E595CBBE-5156-4B82-A4BD-AF025A1F26C8}"/>
    <cellStyle name="Normal 11 2 2 3 2 2 2 2 2 3 2" xfId="20029" xr:uid="{893FAFA0-6510-415F-B096-41D0E6EE5746}"/>
    <cellStyle name="Normal 11 2 2 3 2 2 2 2 2 3 2 2" xfId="42348" xr:uid="{1D80C213-65D7-4B2E-AFAF-FDF997D3E62C}"/>
    <cellStyle name="Normal 11 2 2 3 2 2 2 2 2 3 3" xfId="30540" xr:uid="{E7D2A1E3-0C18-458B-B586-747EE9EA8A7B}"/>
    <cellStyle name="Normal 11 2 2 3 2 2 2 2 2 4" xfId="14845" xr:uid="{558B8497-0780-4DCB-8660-2BC6BEB01973}"/>
    <cellStyle name="Normal 11 2 2 3 2 2 2 2 2 4 2" xfId="37164" xr:uid="{56506AE5-4C74-459C-B2C3-3F0E5B3D4A96}"/>
    <cellStyle name="Normal 11 2 2 3 2 2 2 2 2 5" xfId="25356" xr:uid="{FE313B06-E174-49F8-89A9-FFFA312BD3BB}"/>
    <cellStyle name="Normal 11 2 2 3 2 2 2 2 3" xfId="4334" xr:uid="{7DCC7FFB-F859-4356-94AD-091FD0EE0EE9}"/>
    <cellStyle name="Normal 11 2 2 3 2 2 2 2 3 2" xfId="9518" xr:uid="{463D2930-21FF-49C2-B4BF-1CDF74264AD5}"/>
    <cellStyle name="Normal 11 2 2 3 2 2 2 2 3 2 2" xfId="21325" xr:uid="{AB0E3E03-E33A-420D-BF71-197BFD209756}"/>
    <cellStyle name="Normal 11 2 2 3 2 2 2 2 3 2 2 2" xfId="43644" xr:uid="{23FF90BF-4A3B-41F8-AAF7-E4E9CC2A625C}"/>
    <cellStyle name="Normal 11 2 2 3 2 2 2 2 3 2 3" xfId="31836" xr:uid="{B39822B5-2B71-4616-9CE5-B8775F288FEA}"/>
    <cellStyle name="Normal 11 2 2 3 2 2 2 2 3 3" xfId="16141" xr:uid="{36CE6D78-17A8-4CE9-A500-BC82CB06528E}"/>
    <cellStyle name="Normal 11 2 2 3 2 2 2 2 3 3 2" xfId="38460" xr:uid="{1E958A9B-F38A-4C8B-883E-E9294A63A33A}"/>
    <cellStyle name="Normal 11 2 2 3 2 2 2 2 3 4" xfId="26652" xr:uid="{FCFD3DA9-7E8B-4831-86D8-ED0AEB04DA5C}"/>
    <cellStyle name="Normal 11 2 2 3 2 2 2 2 4" xfId="6926" xr:uid="{928B26EE-934F-4707-99BE-7A46CD794C8A}"/>
    <cellStyle name="Normal 11 2 2 3 2 2 2 2 4 2" xfId="18733" xr:uid="{8AAE385F-43B2-41A1-9008-E06109B87D49}"/>
    <cellStyle name="Normal 11 2 2 3 2 2 2 2 4 2 2" xfId="41052" xr:uid="{D392CA47-41DC-40FD-A656-CF8FB42ED9B9}"/>
    <cellStyle name="Normal 11 2 2 3 2 2 2 2 4 3" xfId="29244" xr:uid="{68F90E5B-FC51-4352-9E7F-7E6EECAB2F51}"/>
    <cellStyle name="Normal 11 2 2 3 2 2 2 2 5" xfId="12253" xr:uid="{572BC807-1289-4648-BAD3-74B4FD49A9B1}"/>
    <cellStyle name="Normal 11 2 2 3 2 2 2 2 5 2" xfId="34572" xr:uid="{7B68816C-886C-4D41-87AF-FD266A58385C}"/>
    <cellStyle name="Normal 11 2 2 3 2 2 2 2 6" xfId="13549" xr:uid="{0BB1BC61-1F81-4617-844D-93AD87117430}"/>
    <cellStyle name="Normal 11 2 2 3 2 2 2 2 6 2" xfId="35868" xr:uid="{8137CD31-DFCE-4FEF-B0A7-F0C232F01FDC}"/>
    <cellStyle name="Normal 11 2 2 3 2 2 2 2 7" xfId="24060" xr:uid="{DD13DC2A-FC06-477A-9925-CA08422070EC}"/>
    <cellStyle name="Normal 11 2 2 3 2 2 2 3" xfId="2390" xr:uid="{E17FEBD8-C139-4CFF-B2E7-B2BB4059D684}"/>
    <cellStyle name="Normal 11 2 2 3 2 2 2 3 2" xfId="4982" xr:uid="{250BF6A9-F8FC-4E7D-BE78-A1B27CB992FC}"/>
    <cellStyle name="Normal 11 2 2 3 2 2 2 3 2 2" xfId="10166" xr:uid="{2ABA6BF1-EF4D-412D-BAE4-498F9497EBDE}"/>
    <cellStyle name="Normal 11 2 2 3 2 2 2 3 2 2 2" xfId="21973" xr:uid="{35E67150-93EC-440F-84B4-A86B3D56E364}"/>
    <cellStyle name="Normal 11 2 2 3 2 2 2 3 2 2 2 2" xfId="44292" xr:uid="{304B459B-F5DF-4696-9D1C-D8DD65EFE01E}"/>
    <cellStyle name="Normal 11 2 2 3 2 2 2 3 2 2 3" xfId="32484" xr:uid="{66A2C92B-4473-4A24-85B3-694D7C2B8B0F}"/>
    <cellStyle name="Normal 11 2 2 3 2 2 2 3 2 3" xfId="16789" xr:uid="{D2FB569C-9301-4640-A3E5-3D8FBCB2A038}"/>
    <cellStyle name="Normal 11 2 2 3 2 2 2 3 2 3 2" xfId="39108" xr:uid="{775E006F-94EF-42CD-8304-CA38EE37163D}"/>
    <cellStyle name="Normal 11 2 2 3 2 2 2 3 2 4" xfId="27300" xr:uid="{CBC3A401-C44C-4D11-8653-15B0C5E06EF5}"/>
    <cellStyle name="Normal 11 2 2 3 2 2 2 3 3" xfId="7574" xr:uid="{138FC40C-FFD5-4991-B862-3B537BAE815F}"/>
    <cellStyle name="Normal 11 2 2 3 2 2 2 3 3 2" xfId="19381" xr:uid="{3844E7CA-B1B5-486D-8811-6A598521D287}"/>
    <cellStyle name="Normal 11 2 2 3 2 2 2 3 3 2 2" xfId="41700" xr:uid="{19FBBD49-746B-4CBE-B344-CFC7E0FD9295}"/>
    <cellStyle name="Normal 11 2 2 3 2 2 2 3 3 3" xfId="29892" xr:uid="{24F94D74-B405-4CA6-8084-BBF2EEE0787C}"/>
    <cellStyle name="Normal 11 2 2 3 2 2 2 3 4" xfId="14197" xr:uid="{3347B67B-5D72-40B9-BEA7-6FD3A3ED830F}"/>
    <cellStyle name="Normal 11 2 2 3 2 2 2 3 4 2" xfId="36516" xr:uid="{CCA75F9B-1CA3-4359-B880-973DE2AC6E52}"/>
    <cellStyle name="Normal 11 2 2 3 2 2 2 3 5" xfId="24708" xr:uid="{D200C891-6F20-40D2-912D-26ABF18FEAA8}"/>
    <cellStyle name="Normal 11 2 2 3 2 2 2 4" xfId="3686" xr:uid="{EC7F7B18-888C-4B1B-9CD2-CF246704487D}"/>
    <cellStyle name="Normal 11 2 2 3 2 2 2 4 2" xfId="8870" xr:uid="{8A4A4D3A-914C-401C-8099-126A5D26A4A7}"/>
    <cellStyle name="Normal 11 2 2 3 2 2 2 4 2 2" xfId="20677" xr:uid="{DDE14D1E-430D-410B-9953-BC4B0EFB9A82}"/>
    <cellStyle name="Normal 11 2 2 3 2 2 2 4 2 2 2" xfId="42996" xr:uid="{3A8319BD-F39C-4B0C-8CFD-40CD24289154}"/>
    <cellStyle name="Normal 11 2 2 3 2 2 2 4 2 3" xfId="31188" xr:uid="{63EC57CF-6A41-4768-B186-FA8DA93DE874}"/>
    <cellStyle name="Normal 11 2 2 3 2 2 2 4 3" xfId="15493" xr:uid="{6D285F0E-C3F8-4F9C-A9DC-D7D6D5D872E8}"/>
    <cellStyle name="Normal 11 2 2 3 2 2 2 4 3 2" xfId="37812" xr:uid="{219E43E8-DF52-4166-8E11-9ACC483F284F}"/>
    <cellStyle name="Normal 11 2 2 3 2 2 2 4 4" xfId="26004" xr:uid="{A5FF9D78-56DD-49CE-BE70-056846FBC19F}"/>
    <cellStyle name="Normal 11 2 2 3 2 2 2 5" xfId="6278" xr:uid="{31DFFA80-3E37-4D0E-B5AC-E47F66CD58E5}"/>
    <cellStyle name="Normal 11 2 2 3 2 2 2 5 2" xfId="18085" xr:uid="{E33C2C17-88D5-40A1-A645-9E198297DC20}"/>
    <cellStyle name="Normal 11 2 2 3 2 2 2 5 2 2" xfId="40404" xr:uid="{35975A35-9A30-40D7-AFD5-7BF5A4F8B8BA}"/>
    <cellStyle name="Normal 11 2 2 3 2 2 2 5 3" xfId="28596" xr:uid="{F3C903CF-E9F0-44E0-89AA-8A1712CC10BB}"/>
    <cellStyle name="Normal 11 2 2 3 2 2 2 6" xfId="11605" xr:uid="{C6CFB6BB-5136-4EA1-B275-C5719133A09B}"/>
    <cellStyle name="Normal 11 2 2 3 2 2 2 6 2" xfId="33924" xr:uid="{FB6F292B-14E8-492F-8A30-A3B217D85791}"/>
    <cellStyle name="Normal 11 2 2 3 2 2 2 7" xfId="12901" xr:uid="{45A3CA34-05CA-4189-A128-67173DA9D02A}"/>
    <cellStyle name="Normal 11 2 2 3 2 2 2 7 2" xfId="35220" xr:uid="{11A9964A-0990-4031-A33E-381338D3A80D}"/>
    <cellStyle name="Normal 11 2 2 3 2 2 2 8" xfId="23412" xr:uid="{9EB8B470-5730-40F0-8CF6-C3BF77F278FA}"/>
    <cellStyle name="Normal 11 2 2 3 2 2 3" xfId="1418" xr:uid="{AB1C8EF7-D7A9-436F-9D6E-A184B3FC78C5}"/>
    <cellStyle name="Normal 11 2 2 3 2 2 3 2" xfId="2714" xr:uid="{199F45BE-9D21-46C7-B765-20AF63D81EF7}"/>
    <cellStyle name="Normal 11 2 2 3 2 2 3 2 2" xfId="5306" xr:uid="{9EB8DD26-7883-440F-BDD5-B1F5AB99902A}"/>
    <cellStyle name="Normal 11 2 2 3 2 2 3 2 2 2" xfId="10490" xr:uid="{39AA73FF-99D2-42B2-AAE9-19C409FCDC9B}"/>
    <cellStyle name="Normal 11 2 2 3 2 2 3 2 2 2 2" xfId="22297" xr:uid="{D38E8B8F-0B7A-43E4-BA79-53D4BDF456E1}"/>
    <cellStyle name="Normal 11 2 2 3 2 2 3 2 2 2 2 2" xfId="44616" xr:uid="{EC37041E-0960-4859-A769-95AEF8044E0E}"/>
    <cellStyle name="Normal 11 2 2 3 2 2 3 2 2 2 3" xfId="32808" xr:uid="{A2446587-31DF-4F0E-84AD-EDDBA4577301}"/>
    <cellStyle name="Normal 11 2 2 3 2 2 3 2 2 3" xfId="17113" xr:uid="{58E8EE38-B0FE-41CE-9E9B-001BD3C89D36}"/>
    <cellStyle name="Normal 11 2 2 3 2 2 3 2 2 3 2" xfId="39432" xr:uid="{82546A8B-952D-4C27-A972-9F60B113D3AC}"/>
    <cellStyle name="Normal 11 2 2 3 2 2 3 2 2 4" xfId="27624" xr:uid="{49C85BB3-C965-49B1-8E4D-768AD97AE7BB}"/>
    <cellStyle name="Normal 11 2 2 3 2 2 3 2 3" xfId="7898" xr:uid="{FB04EAA2-6240-4F80-9ED8-DFCC2D3B8A66}"/>
    <cellStyle name="Normal 11 2 2 3 2 2 3 2 3 2" xfId="19705" xr:uid="{F86ABAA5-1070-4F8C-98E3-08314E9B951E}"/>
    <cellStyle name="Normal 11 2 2 3 2 2 3 2 3 2 2" xfId="42024" xr:uid="{ED37675E-A9AB-4F4C-A6FB-4766B65D336E}"/>
    <cellStyle name="Normal 11 2 2 3 2 2 3 2 3 3" xfId="30216" xr:uid="{EFA70183-3C25-4030-B5FE-FE141B86891A}"/>
    <cellStyle name="Normal 11 2 2 3 2 2 3 2 4" xfId="14521" xr:uid="{B092756B-3DF8-461C-B1AC-F0D1B03C774B}"/>
    <cellStyle name="Normal 11 2 2 3 2 2 3 2 4 2" xfId="36840" xr:uid="{14E857EE-1450-49A1-AD26-4320F34C3091}"/>
    <cellStyle name="Normal 11 2 2 3 2 2 3 2 5" xfId="25032" xr:uid="{E1DC900F-E796-4AA3-9902-83CAA8A0B77E}"/>
    <cellStyle name="Normal 11 2 2 3 2 2 3 3" xfId="4010" xr:uid="{DE84C98D-DD48-46E2-96C6-7CF962F19118}"/>
    <cellStyle name="Normal 11 2 2 3 2 2 3 3 2" xfId="9194" xr:uid="{630A89AE-0660-4CA9-8703-522988A81759}"/>
    <cellStyle name="Normal 11 2 2 3 2 2 3 3 2 2" xfId="21001" xr:uid="{E39ADA24-96D9-41E8-9BFA-92A6FA5149B8}"/>
    <cellStyle name="Normal 11 2 2 3 2 2 3 3 2 2 2" xfId="43320" xr:uid="{17691584-C992-48CA-8090-E20A3885142D}"/>
    <cellStyle name="Normal 11 2 2 3 2 2 3 3 2 3" xfId="31512" xr:uid="{39DBA279-5A04-498D-B05C-587CDBEBBA49}"/>
    <cellStyle name="Normal 11 2 2 3 2 2 3 3 3" xfId="15817" xr:uid="{AB2EF351-097E-473E-BE18-8B5800BB1EEF}"/>
    <cellStyle name="Normal 11 2 2 3 2 2 3 3 3 2" xfId="38136" xr:uid="{4CF4FAF3-3F13-4BD2-A721-15AFDACDB350}"/>
    <cellStyle name="Normal 11 2 2 3 2 2 3 3 4" xfId="26328" xr:uid="{9DADA09E-DA26-453B-B55D-CEE9340D7B85}"/>
    <cellStyle name="Normal 11 2 2 3 2 2 3 4" xfId="6602" xr:uid="{46F29E83-475E-42FF-BA43-AE9BB83E75B4}"/>
    <cellStyle name="Normal 11 2 2 3 2 2 3 4 2" xfId="18409" xr:uid="{A52ACE40-D69D-46C8-8378-6C65361A0C7A}"/>
    <cellStyle name="Normal 11 2 2 3 2 2 3 4 2 2" xfId="40728" xr:uid="{B3E827FB-BA28-41E6-9A33-39145C0E895C}"/>
    <cellStyle name="Normal 11 2 2 3 2 2 3 4 3" xfId="28920" xr:uid="{85CA952E-6228-4BDA-ACE0-40F53F406912}"/>
    <cellStyle name="Normal 11 2 2 3 2 2 3 5" xfId="11929" xr:uid="{89A205E0-175F-4E7E-A7CF-2AFFB1C1A2D4}"/>
    <cellStyle name="Normal 11 2 2 3 2 2 3 5 2" xfId="34248" xr:uid="{5F3DAF85-4966-4E1A-A034-8F57011A5012}"/>
    <cellStyle name="Normal 11 2 2 3 2 2 3 6" xfId="13225" xr:uid="{6EC273C2-0AFB-42A8-940E-CF03607FE4C2}"/>
    <cellStyle name="Normal 11 2 2 3 2 2 3 6 2" xfId="35544" xr:uid="{8ACE4A4D-A08C-4555-ACF3-EA9733DD221E}"/>
    <cellStyle name="Normal 11 2 2 3 2 2 3 7" xfId="23736" xr:uid="{BD431425-9D14-4D27-81B7-35E441ED1069}"/>
    <cellStyle name="Normal 11 2 2 3 2 2 4" xfId="2066" xr:uid="{7686EA87-65DB-469D-B5F1-3EF48A0A11D8}"/>
    <cellStyle name="Normal 11 2 2 3 2 2 4 2" xfId="4658" xr:uid="{9090DF62-B9E2-46B1-AB43-9CB229095035}"/>
    <cellStyle name="Normal 11 2 2 3 2 2 4 2 2" xfId="9842" xr:uid="{59B3F63D-CD21-4E21-8A39-DDF5C0B8FD6B}"/>
    <cellStyle name="Normal 11 2 2 3 2 2 4 2 2 2" xfId="21649" xr:uid="{58B95C60-E78A-4E63-9F5A-A51C680E86BE}"/>
    <cellStyle name="Normal 11 2 2 3 2 2 4 2 2 2 2" xfId="43968" xr:uid="{B605996D-4B19-4B8F-ACE3-3B351A0FFBC4}"/>
    <cellStyle name="Normal 11 2 2 3 2 2 4 2 2 3" xfId="32160" xr:uid="{3F1CFF6E-2E6A-499D-8DD9-187B1F191404}"/>
    <cellStyle name="Normal 11 2 2 3 2 2 4 2 3" xfId="16465" xr:uid="{339F9833-4313-4B5C-94AB-507C102740A3}"/>
    <cellStyle name="Normal 11 2 2 3 2 2 4 2 3 2" xfId="38784" xr:uid="{DFD58BDA-80A4-4DE2-9A06-23831184A050}"/>
    <cellStyle name="Normal 11 2 2 3 2 2 4 2 4" xfId="26976" xr:uid="{525D2338-8125-43B2-9CE7-3DD45564A94C}"/>
    <cellStyle name="Normal 11 2 2 3 2 2 4 3" xfId="7250" xr:uid="{5BCEA3BA-79FD-476F-AAB1-CFC4A4E8BC68}"/>
    <cellStyle name="Normal 11 2 2 3 2 2 4 3 2" xfId="19057" xr:uid="{037A1643-5B96-470D-A6C2-C90CD2BA6C3C}"/>
    <cellStyle name="Normal 11 2 2 3 2 2 4 3 2 2" xfId="41376" xr:uid="{4EC62402-C012-494B-B461-D4C1591619F2}"/>
    <cellStyle name="Normal 11 2 2 3 2 2 4 3 3" xfId="29568" xr:uid="{85C4B06C-0793-4588-ADDB-DF2099AF8EE6}"/>
    <cellStyle name="Normal 11 2 2 3 2 2 4 4" xfId="13873" xr:uid="{D00DB43A-8718-43D3-BF0B-F9C9B417EE41}"/>
    <cellStyle name="Normal 11 2 2 3 2 2 4 4 2" xfId="36192" xr:uid="{71583E86-74A1-4009-B715-6590D565F4E5}"/>
    <cellStyle name="Normal 11 2 2 3 2 2 4 5" xfId="24384" xr:uid="{A1B4008F-C95B-40E5-AFAC-952C9D305628}"/>
    <cellStyle name="Normal 11 2 2 3 2 2 5" xfId="3362" xr:uid="{50071331-5451-45C1-A809-E405859C80AD}"/>
    <cellStyle name="Normal 11 2 2 3 2 2 5 2" xfId="8546" xr:uid="{122F74A2-68DB-4C55-BDD2-2182C23BE454}"/>
    <cellStyle name="Normal 11 2 2 3 2 2 5 2 2" xfId="20353" xr:uid="{C83A6836-93D5-49EB-BC32-EF255BC11BD8}"/>
    <cellStyle name="Normal 11 2 2 3 2 2 5 2 2 2" xfId="42672" xr:uid="{67813A3B-4A73-480C-AFC3-040F66932401}"/>
    <cellStyle name="Normal 11 2 2 3 2 2 5 2 3" xfId="30864" xr:uid="{4D39A1B3-93FA-46BF-8A13-EB1A08F01977}"/>
    <cellStyle name="Normal 11 2 2 3 2 2 5 3" xfId="15169" xr:uid="{232113A8-B936-4E71-8371-35AD3AD20BC7}"/>
    <cellStyle name="Normal 11 2 2 3 2 2 5 3 2" xfId="37488" xr:uid="{DBC97469-5C0F-4A25-8FEE-760F563E5D89}"/>
    <cellStyle name="Normal 11 2 2 3 2 2 5 4" xfId="25680" xr:uid="{75B9A1C7-2CEF-4018-84FE-6D160B85D56C}"/>
    <cellStyle name="Normal 11 2 2 3 2 2 6" xfId="5954" xr:uid="{34289E05-041B-4DDA-8D0C-679B771B0AE2}"/>
    <cellStyle name="Normal 11 2 2 3 2 2 6 2" xfId="17761" xr:uid="{3EB335BC-66B1-4798-9C0B-7AC7E05A9EC3}"/>
    <cellStyle name="Normal 11 2 2 3 2 2 6 2 2" xfId="40080" xr:uid="{A765953A-7434-45F4-954B-FFAAB82C09C7}"/>
    <cellStyle name="Normal 11 2 2 3 2 2 6 3" xfId="28272" xr:uid="{7457E8F5-7A5E-4310-A385-8129DF99C3AF}"/>
    <cellStyle name="Normal 11 2 2 3 2 2 7" xfId="11276" xr:uid="{397B35F5-EBE4-4470-8852-E565D16C62C4}"/>
    <cellStyle name="Normal 11 2 2 3 2 2 7 2" xfId="33595" xr:uid="{54B65029-50EE-4C14-81C6-40D58BDFDBCA}"/>
    <cellStyle name="Normal 11 2 2 3 2 2 8" xfId="12577" xr:uid="{147E3CC1-9CA7-4036-8A64-3696447BAE1E}"/>
    <cellStyle name="Normal 11 2 2 3 2 2 8 2" xfId="34896" xr:uid="{933B95D5-8068-411D-99AA-596765506C59}"/>
    <cellStyle name="Normal 11 2 2 3 2 2 9" xfId="23083" xr:uid="{ED6E5B4C-FF37-4203-8616-0CBE7D0F03CD}"/>
    <cellStyle name="Normal 11 2 2 3 2 3" xfId="932" xr:uid="{6F670D6B-ABC0-4C3C-9502-6D5B629EFAB2}"/>
    <cellStyle name="Normal 11 2 2 3 2 3 2" xfId="1580" xr:uid="{366D615E-79FF-438F-95D1-51802FA154F8}"/>
    <cellStyle name="Normal 11 2 2 3 2 3 2 2" xfId="2876" xr:uid="{A0999D10-79C5-43E7-90E9-B75B28E26229}"/>
    <cellStyle name="Normal 11 2 2 3 2 3 2 2 2" xfId="5468" xr:uid="{D69678A0-479F-4318-A506-E3985C1AFE64}"/>
    <cellStyle name="Normal 11 2 2 3 2 3 2 2 2 2" xfId="10652" xr:uid="{149A94A7-A572-4FC4-A376-7208F3D8A9AB}"/>
    <cellStyle name="Normal 11 2 2 3 2 3 2 2 2 2 2" xfId="22459" xr:uid="{B84CFE4D-EEFB-47BC-B5E0-28D054C05B9C}"/>
    <cellStyle name="Normal 11 2 2 3 2 3 2 2 2 2 2 2" xfId="44778" xr:uid="{C239F7BF-46A5-416C-A49E-BE47C524E739}"/>
    <cellStyle name="Normal 11 2 2 3 2 3 2 2 2 2 3" xfId="32970" xr:uid="{64AD0B5E-CF6F-4488-B036-61F9BE728A91}"/>
    <cellStyle name="Normal 11 2 2 3 2 3 2 2 2 3" xfId="17275" xr:uid="{01615D6D-D793-45A8-A829-E89762ACB10A}"/>
    <cellStyle name="Normal 11 2 2 3 2 3 2 2 2 3 2" xfId="39594" xr:uid="{2C8EB747-42DF-4E90-B3E8-C6DBD11B55EF}"/>
    <cellStyle name="Normal 11 2 2 3 2 3 2 2 2 4" xfId="27786" xr:uid="{F4BA580B-B7BB-4478-946E-256E91974B58}"/>
    <cellStyle name="Normal 11 2 2 3 2 3 2 2 3" xfId="8060" xr:uid="{CC53F9D7-F95D-42A7-B8B1-F5C004F74B7D}"/>
    <cellStyle name="Normal 11 2 2 3 2 3 2 2 3 2" xfId="19867" xr:uid="{9188F69D-0943-45AD-B6E0-606D24968D7B}"/>
    <cellStyle name="Normal 11 2 2 3 2 3 2 2 3 2 2" xfId="42186" xr:uid="{66026950-EBD2-4A8A-B138-280E00B70727}"/>
    <cellStyle name="Normal 11 2 2 3 2 3 2 2 3 3" xfId="30378" xr:uid="{8E8D4440-CA9F-40B2-82E1-D5E60D7F4A49}"/>
    <cellStyle name="Normal 11 2 2 3 2 3 2 2 4" xfId="14683" xr:uid="{A87DEEBD-F9D4-4925-BD27-5F083FF4D2FC}"/>
    <cellStyle name="Normal 11 2 2 3 2 3 2 2 4 2" xfId="37002" xr:uid="{CFD27109-4BE3-4274-A153-29D96D72B62E}"/>
    <cellStyle name="Normal 11 2 2 3 2 3 2 2 5" xfId="25194" xr:uid="{70BBFC76-7131-44C9-BF0A-B93FBE2C93D1}"/>
    <cellStyle name="Normal 11 2 2 3 2 3 2 3" xfId="4172" xr:uid="{4B071312-7796-47BD-96A4-CA27F6DC1BF0}"/>
    <cellStyle name="Normal 11 2 2 3 2 3 2 3 2" xfId="9356" xr:uid="{274899EE-DFFC-44D4-9314-F8B69A8DD7D9}"/>
    <cellStyle name="Normal 11 2 2 3 2 3 2 3 2 2" xfId="21163" xr:uid="{B87E69B6-5A2A-4AEB-96AA-F46E6DE10DE9}"/>
    <cellStyle name="Normal 11 2 2 3 2 3 2 3 2 2 2" xfId="43482" xr:uid="{68FEDD26-16BD-4C07-BDAB-8AA112DD7B5A}"/>
    <cellStyle name="Normal 11 2 2 3 2 3 2 3 2 3" xfId="31674" xr:uid="{816534FC-F1DF-44C8-A008-72C6044BE9C0}"/>
    <cellStyle name="Normal 11 2 2 3 2 3 2 3 3" xfId="15979" xr:uid="{07B54AD6-0CF8-43FC-BA97-BBCEC4598169}"/>
    <cellStyle name="Normal 11 2 2 3 2 3 2 3 3 2" xfId="38298" xr:uid="{B2220B09-7CB0-461B-97B6-7748283F94D0}"/>
    <cellStyle name="Normal 11 2 2 3 2 3 2 3 4" xfId="26490" xr:uid="{AF2CC9D9-86DE-4F87-B777-7CD8CA234077}"/>
    <cellStyle name="Normal 11 2 2 3 2 3 2 4" xfId="6764" xr:uid="{DA712849-E0A6-45B7-B215-D6F88941C0BC}"/>
    <cellStyle name="Normal 11 2 2 3 2 3 2 4 2" xfId="18571" xr:uid="{10259264-B8B0-457C-BA30-0F642642CB88}"/>
    <cellStyle name="Normal 11 2 2 3 2 3 2 4 2 2" xfId="40890" xr:uid="{0B2FF37D-3B96-4C9D-B25C-666A3CBD90FA}"/>
    <cellStyle name="Normal 11 2 2 3 2 3 2 4 3" xfId="29082" xr:uid="{053C475C-161A-40B2-BD3A-14F02FCDD291}"/>
    <cellStyle name="Normal 11 2 2 3 2 3 2 5" xfId="12091" xr:uid="{A47DD9FE-0D01-4469-AAFF-CC2E68163FCF}"/>
    <cellStyle name="Normal 11 2 2 3 2 3 2 5 2" xfId="34410" xr:uid="{AE7AB818-F1E2-4FC3-9226-713636E9CE3A}"/>
    <cellStyle name="Normal 11 2 2 3 2 3 2 6" xfId="13387" xr:uid="{61732C34-9F22-4A4E-9C90-FBB43A6E204B}"/>
    <cellStyle name="Normal 11 2 2 3 2 3 2 6 2" xfId="35706" xr:uid="{FA38B193-6480-4F76-8076-C7C84A2E4C9C}"/>
    <cellStyle name="Normal 11 2 2 3 2 3 2 7" xfId="23898" xr:uid="{0AE92F53-18F9-47CD-85FB-ECEF4E621E2E}"/>
    <cellStyle name="Normal 11 2 2 3 2 3 3" xfId="2228" xr:uid="{D056756B-8DB5-49BF-9760-B2134D89411B}"/>
    <cellStyle name="Normal 11 2 2 3 2 3 3 2" xfId="4820" xr:uid="{BC2CBF8E-AF42-477A-B10A-C8117CC6526D}"/>
    <cellStyle name="Normal 11 2 2 3 2 3 3 2 2" xfId="10004" xr:uid="{AF5F669F-E2CC-4583-B545-5C699B6B997E}"/>
    <cellStyle name="Normal 11 2 2 3 2 3 3 2 2 2" xfId="21811" xr:uid="{92F141BE-3CB1-499C-9952-9ED79DE5C975}"/>
    <cellStyle name="Normal 11 2 2 3 2 3 3 2 2 2 2" xfId="44130" xr:uid="{FDA61B51-850A-4210-9E86-1DE7919182B6}"/>
    <cellStyle name="Normal 11 2 2 3 2 3 3 2 2 3" xfId="32322" xr:uid="{5F9D62CB-5D5C-490C-810E-0A7913DA4F35}"/>
    <cellStyle name="Normal 11 2 2 3 2 3 3 2 3" xfId="16627" xr:uid="{F9EC230D-0ABC-45D0-89A5-BA77C34BEE03}"/>
    <cellStyle name="Normal 11 2 2 3 2 3 3 2 3 2" xfId="38946" xr:uid="{6D254E3F-D3FD-48D2-9099-40FE76BB0696}"/>
    <cellStyle name="Normal 11 2 2 3 2 3 3 2 4" xfId="27138" xr:uid="{5B0692F3-11ED-4A65-A539-F1BF1D8CED98}"/>
    <cellStyle name="Normal 11 2 2 3 2 3 3 3" xfId="7412" xr:uid="{A4B6B358-C514-4237-B410-DF01581B747C}"/>
    <cellStyle name="Normal 11 2 2 3 2 3 3 3 2" xfId="19219" xr:uid="{F2414B5C-752A-4B54-A30C-9F3AF8B8F9D3}"/>
    <cellStyle name="Normal 11 2 2 3 2 3 3 3 2 2" xfId="41538" xr:uid="{1B68BC7C-98FE-4AEA-B793-FF9EF9E6384F}"/>
    <cellStyle name="Normal 11 2 2 3 2 3 3 3 3" xfId="29730" xr:uid="{03AA0DC5-3220-4697-908A-C6209D736B35}"/>
    <cellStyle name="Normal 11 2 2 3 2 3 3 4" xfId="14035" xr:uid="{E7094587-8BE6-407B-99BC-A729C965C89B}"/>
    <cellStyle name="Normal 11 2 2 3 2 3 3 4 2" xfId="36354" xr:uid="{8EA5494B-9DD2-45A2-9FC8-B5E8C0B68AFF}"/>
    <cellStyle name="Normal 11 2 2 3 2 3 3 5" xfId="24546" xr:uid="{AD900FCA-8EDB-40E5-BDC0-6D6002FE3259}"/>
    <cellStyle name="Normal 11 2 2 3 2 3 4" xfId="3524" xr:uid="{3AA4DEB0-DDD3-4D4C-B107-F1A799907303}"/>
    <cellStyle name="Normal 11 2 2 3 2 3 4 2" xfId="8708" xr:uid="{07A6905F-EF76-4BD9-A208-B916686183F3}"/>
    <cellStyle name="Normal 11 2 2 3 2 3 4 2 2" xfId="20515" xr:uid="{569A10B2-433E-4EC5-8836-DE417C7194B3}"/>
    <cellStyle name="Normal 11 2 2 3 2 3 4 2 2 2" xfId="42834" xr:uid="{3A4616C6-149D-4319-94FF-96D8CD4DCACB}"/>
    <cellStyle name="Normal 11 2 2 3 2 3 4 2 3" xfId="31026" xr:uid="{D89D5278-15B5-44D3-908B-BE3D4CCFC35B}"/>
    <cellStyle name="Normal 11 2 2 3 2 3 4 3" xfId="15331" xr:uid="{6AED1873-E4D5-49C5-92D9-FD64561F2451}"/>
    <cellStyle name="Normal 11 2 2 3 2 3 4 3 2" xfId="37650" xr:uid="{1F83E768-0923-409C-B84C-7200850D7523}"/>
    <cellStyle name="Normal 11 2 2 3 2 3 4 4" xfId="25842" xr:uid="{DEFBCCF8-05D8-4E33-A275-3F4284133ECF}"/>
    <cellStyle name="Normal 11 2 2 3 2 3 5" xfId="6116" xr:uid="{075DBBF9-1CE6-40FF-A8C2-62D901A9CAD4}"/>
    <cellStyle name="Normal 11 2 2 3 2 3 5 2" xfId="17923" xr:uid="{F78519DD-FF59-45ED-91BE-3447FF4622A6}"/>
    <cellStyle name="Normal 11 2 2 3 2 3 5 2 2" xfId="40242" xr:uid="{B8825345-6EBD-4715-8925-88CB940B43E5}"/>
    <cellStyle name="Normal 11 2 2 3 2 3 5 3" xfId="28434" xr:uid="{E1D94851-C66C-4F6F-8D6D-80A9C6B3FB7B}"/>
    <cellStyle name="Normal 11 2 2 3 2 3 6" xfId="11443" xr:uid="{BA1DF600-2364-4343-A25F-776CB4AEED97}"/>
    <cellStyle name="Normal 11 2 2 3 2 3 6 2" xfId="33762" xr:uid="{DC062920-BE9B-416D-8FC2-8C0A109E5A3A}"/>
    <cellStyle name="Normal 11 2 2 3 2 3 7" xfId="12739" xr:uid="{59F1FE9A-0E42-4FD3-A11A-7F46809E1524}"/>
    <cellStyle name="Normal 11 2 2 3 2 3 7 2" xfId="35058" xr:uid="{8F8FB89C-739D-48F8-9EE4-7A2979F393EA}"/>
    <cellStyle name="Normal 11 2 2 3 2 3 8" xfId="23250" xr:uid="{4395788E-B340-45AE-B650-76C25F40FAEF}"/>
    <cellStyle name="Normal 11 2 2 3 2 4" xfId="1256" xr:uid="{AF1BC893-772F-4E84-9D9F-37508D2ADB8C}"/>
    <cellStyle name="Normal 11 2 2 3 2 4 2" xfId="2552" xr:uid="{55AFE728-5BFF-4311-B60D-ED46878BC51A}"/>
    <cellStyle name="Normal 11 2 2 3 2 4 2 2" xfId="5144" xr:uid="{80482760-938C-4343-A46F-57EB63FED9EA}"/>
    <cellStyle name="Normal 11 2 2 3 2 4 2 2 2" xfId="10328" xr:uid="{39690CA4-C234-40B6-867E-0B4AADC37A74}"/>
    <cellStyle name="Normal 11 2 2 3 2 4 2 2 2 2" xfId="22135" xr:uid="{571C05C1-5B91-4D1E-9C35-DB8026952DC4}"/>
    <cellStyle name="Normal 11 2 2 3 2 4 2 2 2 2 2" xfId="44454" xr:uid="{A70670B1-390F-4823-959B-1F88D974A933}"/>
    <cellStyle name="Normal 11 2 2 3 2 4 2 2 2 3" xfId="32646" xr:uid="{E41BA6B1-C2E1-4A1E-8C22-1CFF9E1E747F}"/>
    <cellStyle name="Normal 11 2 2 3 2 4 2 2 3" xfId="16951" xr:uid="{EBD417D1-700A-4EC9-8511-B1C80B24E4D3}"/>
    <cellStyle name="Normal 11 2 2 3 2 4 2 2 3 2" xfId="39270" xr:uid="{E957EECB-AD10-47BB-9A86-C5D84D61C848}"/>
    <cellStyle name="Normal 11 2 2 3 2 4 2 2 4" xfId="27462" xr:uid="{74C50220-9968-499F-9EEC-9995FD548E95}"/>
    <cellStyle name="Normal 11 2 2 3 2 4 2 3" xfId="7736" xr:uid="{66C228BB-ABDE-4C3B-AB04-9B7A75769B99}"/>
    <cellStyle name="Normal 11 2 2 3 2 4 2 3 2" xfId="19543" xr:uid="{920FE66D-6173-426E-B126-BD8F285A4A7F}"/>
    <cellStyle name="Normal 11 2 2 3 2 4 2 3 2 2" xfId="41862" xr:uid="{88F9289D-A710-44CA-9125-12175462BAA5}"/>
    <cellStyle name="Normal 11 2 2 3 2 4 2 3 3" xfId="30054" xr:uid="{0658E663-51A6-4418-8362-A03D2A248B52}"/>
    <cellStyle name="Normal 11 2 2 3 2 4 2 4" xfId="14359" xr:uid="{A5CD08EF-93E4-43DD-A88C-C05D76B468AD}"/>
    <cellStyle name="Normal 11 2 2 3 2 4 2 4 2" xfId="36678" xr:uid="{008E03F0-451A-485C-B453-73669622802F}"/>
    <cellStyle name="Normal 11 2 2 3 2 4 2 5" xfId="24870" xr:uid="{C746AE06-CBE8-40F9-B510-2C715A98374C}"/>
    <cellStyle name="Normal 11 2 2 3 2 4 3" xfId="3848" xr:uid="{3B5F5BB9-A788-4F07-8E66-FF491F75E3FC}"/>
    <cellStyle name="Normal 11 2 2 3 2 4 3 2" xfId="9032" xr:uid="{6589CA9B-A10D-47C5-A2F2-F578DB046C44}"/>
    <cellStyle name="Normal 11 2 2 3 2 4 3 2 2" xfId="20839" xr:uid="{CAC52948-7A2C-4B11-BB74-8574D15ABAE4}"/>
    <cellStyle name="Normal 11 2 2 3 2 4 3 2 2 2" xfId="43158" xr:uid="{46468C91-4366-43DA-9364-6B08F4D412A0}"/>
    <cellStyle name="Normal 11 2 2 3 2 4 3 2 3" xfId="31350" xr:uid="{F635F174-84A0-430F-A863-7A8B274D11A2}"/>
    <cellStyle name="Normal 11 2 2 3 2 4 3 3" xfId="15655" xr:uid="{3BA6D38C-75A8-41E7-9680-F766F26C78EF}"/>
    <cellStyle name="Normal 11 2 2 3 2 4 3 3 2" xfId="37974" xr:uid="{41B5A2CA-1472-403E-A525-7449005542EE}"/>
    <cellStyle name="Normal 11 2 2 3 2 4 3 4" xfId="26166" xr:uid="{1C59A663-5149-4461-9932-C7F8E7A01FEC}"/>
    <cellStyle name="Normal 11 2 2 3 2 4 4" xfId="6440" xr:uid="{41DA9F6E-931D-4D21-821C-9A74FA3BDB5C}"/>
    <cellStyle name="Normal 11 2 2 3 2 4 4 2" xfId="18247" xr:uid="{FDE2C65B-769B-400C-96B8-7FECB0B204AF}"/>
    <cellStyle name="Normal 11 2 2 3 2 4 4 2 2" xfId="40566" xr:uid="{1438C680-E8F6-43AC-BC87-9E74C35033A1}"/>
    <cellStyle name="Normal 11 2 2 3 2 4 4 3" xfId="28758" xr:uid="{D2D79B65-CFF7-436F-8746-A5F1286D858D}"/>
    <cellStyle name="Normal 11 2 2 3 2 4 5" xfId="11767" xr:uid="{9127ACEB-7217-4656-BC28-DAB6BB57AC9A}"/>
    <cellStyle name="Normal 11 2 2 3 2 4 5 2" xfId="34086" xr:uid="{8E4B9B36-2765-48BE-97D8-2456D063D7ED}"/>
    <cellStyle name="Normal 11 2 2 3 2 4 6" xfId="13063" xr:uid="{06F339A6-261F-4F99-BA3F-E780B5C63A5F}"/>
    <cellStyle name="Normal 11 2 2 3 2 4 6 2" xfId="35382" xr:uid="{A6620082-ED5C-439F-9174-93D54DF37189}"/>
    <cellStyle name="Normal 11 2 2 3 2 4 7" xfId="23574" xr:uid="{F7AABD38-606D-41C9-A477-39FAA8A6D85F}"/>
    <cellStyle name="Normal 11 2 2 3 2 5" xfId="1904" xr:uid="{27F49838-1DE0-4312-A805-C194FA27F853}"/>
    <cellStyle name="Normal 11 2 2 3 2 5 2" xfId="4496" xr:uid="{86C774A7-693B-42E9-8EDE-3B097168E7FE}"/>
    <cellStyle name="Normal 11 2 2 3 2 5 2 2" xfId="9680" xr:uid="{266CFB15-4E7D-42A7-8AFF-FD3BBA055F86}"/>
    <cellStyle name="Normal 11 2 2 3 2 5 2 2 2" xfId="21487" xr:uid="{E9929F61-2906-450A-8E0B-F79C76AE8453}"/>
    <cellStyle name="Normal 11 2 2 3 2 5 2 2 2 2" xfId="43806" xr:uid="{83C37C62-48E6-4C8F-8EBC-0CA392C9B7BD}"/>
    <cellStyle name="Normal 11 2 2 3 2 5 2 2 3" xfId="31998" xr:uid="{410FD76D-0790-449F-98FD-BF5EE9049F7C}"/>
    <cellStyle name="Normal 11 2 2 3 2 5 2 3" xfId="16303" xr:uid="{097A2DB6-B136-4468-9FCB-19FB6BA956C0}"/>
    <cellStyle name="Normal 11 2 2 3 2 5 2 3 2" xfId="38622" xr:uid="{3FCCBC00-7F30-4784-8F08-5ADFBA35E1BC}"/>
    <cellStyle name="Normal 11 2 2 3 2 5 2 4" xfId="26814" xr:uid="{03C6B3B8-5AF6-4C07-8F5F-5F9D0FD93ED8}"/>
    <cellStyle name="Normal 11 2 2 3 2 5 3" xfId="7088" xr:uid="{7FBAE3D5-3EA7-494C-84B0-9B037208536D}"/>
    <cellStyle name="Normal 11 2 2 3 2 5 3 2" xfId="18895" xr:uid="{70B96D89-5183-43D1-B97B-A12D2EEE98AF}"/>
    <cellStyle name="Normal 11 2 2 3 2 5 3 2 2" xfId="41214" xr:uid="{8CBE9224-D9CD-4E88-AB39-C85EB5063306}"/>
    <cellStyle name="Normal 11 2 2 3 2 5 3 3" xfId="29406" xr:uid="{C4A35B9A-23C5-4EF1-8121-444B2C48EAEE}"/>
    <cellStyle name="Normal 11 2 2 3 2 5 4" xfId="13711" xr:uid="{25B93741-AEB0-403F-9AD3-E3D672DCCBD0}"/>
    <cellStyle name="Normal 11 2 2 3 2 5 4 2" xfId="36030" xr:uid="{505BF55D-2E5B-4752-B3F7-E83FEAF2DAD8}"/>
    <cellStyle name="Normal 11 2 2 3 2 5 5" xfId="24222" xr:uid="{5EE6D5F0-AE7F-433C-97CD-1291F1305644}"/>
    <cellStyle name="Normal 11 2 2 3 2 6" xfId="3200" xr:uid="{44DA21D1-24BD-4519-864B-B487778AAB0F}"/>
    <cellStyle name="Normal 11 2 2 3 2 6 2" xfId="8384" xr:uid="{DC156244-D726-4F73-82E6-9FFB547F5A38}"/>
    <cellStyle name="Normal 11 2 2 3 2 6 2 2" xfId="20191" xr:uid="{E0F17D8B-B50C-40DA-BDBD-E7381463F3F4}"/>
    <cellStyle name="Normal 11 2 2 3 2 6 2 2 2" xfId="42510" xr:uid="{D5C0FE13-3465-490D-9E77-728FF54261E6}"/>
    <cellStyle name="Normal 11 2 2 3 2 6 2 3" xfId="30702" xr:uid="{A23121A2-287A-4AB5-BA72-221F6C036C60}"/>
    <cellStyle name="Normal 11 2 2 3 2 6 3" xfId="15007" xr:uid="{CBF16CA7-360C-4724-BF99-1075EEAC0C1A}"/>
    <cellStyle name="Normal 11 2 2 3 2 6 3 2" xfId="37326" xr:uid="{1E6E626E-5F6A-4DFD-9AF7-025552E13B6C}"/>
    <cellStyle name="Normal 11 2 2 3 2 6 4" xfId="25518" xr:uid="{E464D31F-4BD5-4A35-A930-EB1A550D07A3}"/>
    <cellStyle name="Normal 11 2 2 3 2 7" xfId="5792" xr:uid="{60BCA81E-64D4-4DF4-9A50-311AFFF1F009}"/>
    <cellStyle name="Normal 11 2 2 3 2 7 2" xfId="17599" xr:uid="{A32EA1BF-EEC9-45ED-B14F-201AB50EFD4A}"/>
    <cellStyle name="Normal 11 2 2 3 2 7 2 2" xfId="39918" xr:uid="{630951D8-DBA7-48A4-852F-4C0269AAC990}"/>
    <cellStyle name="Normal 11 2 2 3 2 7 3" xfId="28110" xr:uid="{1E19106F-3BF0-4F2C-9B3A-2721CAC2E169}"/>
    <cellStyle name="Normal 11 2 2 3 2 8" xfId="11042" xr:uid="{23BE6AAB-8BB3-46C1-874A-5D36E2CAEC28}"/>
    <cellStyle name="Normal 11 2 2 3 2 8 2" xfId="33361" xr:uid="{F8BF1028-ED26-4213-9745-BAA1B7978EB2}"/>
    <cellStyle name="Normal 11 2 2 3 2 9" xfId="12415" xr:uid="{79E5255B-C82A-4B20-A6F9-DF891EB13D0B}"/>
    <cellStyle name="Normal 11 2 2 3 2 9 2" xfId="34734" xr:uid="{23D08BAF-F214-4843-8492-52A96201A27C}"/>
    <cellStyle name="Normal 11 2 2 3 3" xfId="648" xr:uid="{BC3CCBC6-D0D7-4A3F-B749-CB5FBF744662}"/>
    <cellStyle name="Normal 11 2 2 3 3 2" xfId="1013" xr:uid="{A1464FB5-7EBD-47D0-B4A7-A27A06023F7D}"/>
    <cellStyle name="Normal 11 2 2 3 3 2 2" xfId="1661" xr:uid="{C5DF104A-4536-4B17-AEAC-196E6A432DB1}"/>
    <cellStyle name="Normal 11 2 2 3 3 2 2 2" xfId="2957" xr:uid="{0B0C4971-D1E2-4105-8C5B-5D5CB1EA383B}"/>
    <cellStyle name="Normal 11 2 2 3 3 2 2 2 2" xfId="5549" xr:uid="{C22048E1-3DDF-452A-B30F-BCBBED0A8532}"/>
    <cellStyle name="Normal 11 2 2 3 3 2 2 2 2 2" xfId="10733" xr:uid="{7DB84BD4-9D4F-4737-AE52-56F4D9B68008}"/>
    <cellStyle name="Normal 11 2 2 3 3 2 2 2 2 2 2" xfId="22540" xr:uid="{73BFCFB0-0714-4886-ACCC-E93804F8C44A}"/>
    <cellStyle name="Normal 11 2 2 3 3 2 2 2 2 2 2 2" xfId="44859" xr:uid="{801DFD57-E6EC-4908-B27D-714F7CD291F7}"/>
    <cellStyle name="Normal 11 2 2 3 3 2 2 2 2 2 3" xfId="33051" xr:uid="{1472B579-BE2B-4D02-9DA8-3C7C882943AC}"/>
    <cellStyle name="Normal 11 2 2 3 3 2 2 2 2 3" xfId="17356" xr:uid="{A89DF41B-175A-420A-B122-54E8C6C5E409}"/>
    <cellStyle name="Normal 11 2 2 3 3 2 2 2 2 3 2" xfId="39675" xr:uid="{B71CCFBC-10CE-443D-885B-2351E8B1B0A5}"/>
    <cellStyle name="Normal 11 2 2 3 3 2 2 2 2 4" xfId="27867" xr:uid="{F9430CAC-7D3D-4FD2-BB2A-FC15EA27244A}"/>
    <cellStyle name="Normal 11 2 2 3 3 2 2 2 3" xfId="8141" xr:uid="{C8E0B5A0-3F35-4632-92B3-CC5949F3935C}"/>
    <cellStyle name="Normal 11 2 2 3 3 2 2 2 3 2" xfId="19948" xr:uid="{33A212D8-A8C8-487B-9AF2-F9B6B7C16A74}"/>
    <cellStyle name="Normal 11 2 2 3 3 2 2 2 3 2 2" xfId="42267" xr:uid="{F2F19FCC-CE85-4795-B395-2EA72C88D8A9}"/>
    <cellStyle name="Normal 11 2 2 3 3 2 2 2 3 3" xfId="30459" xr:uid="{E63FA6DF-C4E3-420D-AD69-3007E45D953F}"/>
    <cellStyle name="Normal 11 2 2 3 3 2 2 2 4" xfId="14764" xr:uid="{7F833F7A-C45A-4EB9-8805-691DC8D86731}"/>
    <cellStyle name="Normal 11 2 2 3 3 2 2 2 4 2" xfId="37083" xr:uid="{FCBD370F-86F2-4D24-85FB-33BAF6C59C2A}"/>
    <cellStyle name="Normal 11 2 2 3 3 2 2 2 5" xfId="25275" xr:uid="{453CAF07-5884-4A15-A7B4-476ECA29B6F3}"/>
    <cellStyle name="Normal 11 2 2 3 3 2 2 3" xfId="4253" xr:uid="{10C4DB7E-81BB-4339-AD52-65C983887413}"/>
    <cellStyle name="Normal 11 2 2 3 3 2 2 3 2" xfId="9437" xr:uid="{B853B18D-22D2-46E1-B94E-68D6203DC4F2}"/>
    <cellStyle name="Normal 11 2 2 3 3 2 2 3 2 2" xfId="21244" xr:uid="{FEF8B494-31BC-4B73-A49D-1BB6B642E1A3}"/>
    <cellStyle name="Normal 11 2 2 3 3 2 2 3 2 2 2" xfId="43563" xr:uid="{E56CBBC5-AE62-4C76-AED3-854DA0C9930D}"/>
    <cellStyle name="Normal 11 2 2 3 3 2 2 3 2 3" xfId="31755" xr:uid="{9CAC82D7-7892-48D0-AD22-CD4645960CA2}"/>
    <cellStyle name="Normal 11 2 2 3 3 2 2 3 3" xfId="16060" xr:uid="{0A0A3044-A5FA-46B2-B189-2A3782BC2B6F}"/>
    <cellStyle name="Normal 11 2 2 3 3 2 2 3 3 2" xfId="38379" xr:uid="{D0971E48-33C3-4220-B60C-91CD0CED118D}"/>
    <cellStyle name="Normal 11 2 2 3 3 2 2 3 4" xfId="26571" xr:uid="{582A627C-4DF1-424D-9325-B497BFF2B666}"/>
    <cellStyle name="Normal 11 2 2 3 3 2 2 4" xfId="6845" xr:uid="{2E8CCF0D-8968-46D6-9549-12A15DDE4E9F}"/>
    <cellStyle name="Normal 11 2 2 3 3 2 2 4 2" xfId="18652" xr:uid="{0C077BEE-94F1-48BF-BFDC-D744D32B09D8}"/>
    <cellStyle name="Normal 11 2 2 3 3 2 2 4 2 2" xfId="40971" xr:uid="{BCBD3EF2-33CF-4C63-8F09-E0759579014A}"/>
    <cellStyle name="Normal 11 2 2 3 3 2 2 4 3" xfId="29163" xr:uid="{58FBB9EF-9863-4B0D-97D1-8DD1EB07B3AE}"/>
    <cellStyle name="Normal 11 2 2 3 3 2 2 5" xfId="12172" xr:uid="{8A6C8E7F-5C7D-4F17-BBA9-4043275D1970}"/>
    <cellStyle name="Normal 11 2 2 3 3 2 2 5 2" xfId="34491" xr:uid="{004C9F2A-C8CD-4497-A823-47988A2AB4F5}"/>
    <cellStyle name="Normal 11 2 2 3 3 2 2 6" xfId="13468" xr:uid="{95DF7FB8-A802-402C-A63F-AF6E781239DC}"/>
    <cellStyle name="Normal 11 2 2 3 3 2 2 6 2" xfId="35787" xr:uid="{C3662523-1ED1-448E-BEC9-1C283D020714}"/>
    <cellStyle name="Normal 11 2 2 3 3 2 2 7" xfId="23979" xr:uid="{15F4AFD2-FB60-4A7B-84F6-FC88279C688D}"/>
    <cellStyle name="Normal 11 2 2 3 3 2 3" xfId="2309" xr:uid="{04D7E3C6-6D00-4046-B7D8-07356DB80463}"/>
    <cellStyle name="Normal 11 2 2 3 3 2 3 2" xfId="4901" xr:uid="{87B9A48E-36FF-47B0-839D-F82BF798234B}"/>
    <cellStyle name="Normal 11 2 2 3 3 2 3 2 2" xfId="10085" xr:uid="{7CDF4A99-C921-4964-8C57-3D843DC62A56}"/>
    <cellStyle name="Normal 11 2 2 3 3 2 3 2 2 2" xfId="21892" xr:uid="{78ABF7B6-FB6D-4961-BF90-8CB74A6F4D74}"/>
    <cellStyle name="Normal 11 2 2 3 3 2 3 2 2 2 2" xfId="44211" xr:uid="{6CBD84AD-CE88-436F-A794-86C8D52C61E6}"/>
    <cellStyle name="Normal 11 2 2 3 3 2 3 2 2 3" xfId="32403" xr:uid="{F9689745-40B6-4477-882C-EFCB5F814F19}"/>
    <cellStyle name="Normal 11 2 2 3 3 2 3 2 3" xfId="16708" xr:uid="{79EADF51-C761-4156-8BA3-7DA18EA015D4}"/>
    <cellStyle name="Normal 11 2 2 3 3 2 3 2 3 2" xfId="39027" xr:uid="{173C26BE-B4C6-4728-A88F-C0590F544501}"/>
    <cellStyle name="Normal 11 2 2 3 3 2 3 2 4" xfId="27219" xr:uid="{606A615A-BD9A-4C29-B691-3ED8B2AF6A61}"/>
    <cellStyle name="Normal 11 2 2 3 3 2 3 3" xfId="7493" xr:uid="{3A329727-2712-4F01-BCE4-D92E1C56A80F}"/>
    <cellStyle name="Normal 11 2 2 3 3 2 3 3 2" xfId="19300" xr:uid="{245C8CA9-C69A-4A4E-B067-43B4C24AEEF2}"/>
    <cellStyle name="Normal 11 2 2 3 3 2 3 3 2 2" xfId="41619" xr:uid="{EE878945-3F95-4A16-ACDC-4E96E6620471}"/>
    <cellStyle name="Normal 11 2 2 3 3 2 3 3 3" xfId="29811" xr:uid="{809BF2A0-6FC5-435B-B04C-8E2BF6742726}"/>
    <cellStyle name="Normal 11 2 2 3 3 2 3 4" xfId="14116" xr:uid="{F9620155-2E29-44C5-8D8C-7580777809D6}"/>
    <cellStyle name="Normal 11 2 2 3 3 2 3 4 2" xfId="36435" xr:uid="{35853960-312A-4918-91D1-A64C38CC5C00}"/>
    <cellStyle name="Normal 11 2 2 3 3 2 3 5" xfId="24627" xr:uid="{E3F6A82B-9949-43C3-AC70-15BF87A91F33}"/>
    <cellStyle name="Normal 11 2 2 3 3 2 4" xfId="3605" xr:uid="{096E0DD1-0909-40B6-8239-48A2E04FC9F9}"/>
    <cellStyle name="Normal 11 2 2 3 3 2 4 2" xfId="8789" xr:uid="{A64FE5AA-E2B3-4D98-AE1B-B8141E75A015}"/>
    <cellStyle name="Normal 11 2 2 3 3 2 4 2 2" xfId="20596" xr:uid="{22425D2F-4F95-4E29-AD7A-CC891A14D9FC}"/>
    <cellStyle name="Normal 11 2 2 3 3 2 4 2 2 2" xfId="42915" xr:uid="{CEF8536C-FED8-4284-81F3-E06E7A91B983}"/>
    <cellStyle name="Normal 11 2 2 3 3 2 4 2 3" xfId="31107" xr:uid="{B502197B-B584-40BF-9411-A29E71304443}"/>
    <cellStyle name="Normal 11 2 2 3 3 2 4 3" xfId="15412" xr:uid="{C7B3A994-5C7E-4058-A97E-0CE4A50C50D6}"/>
    <cellStyle name="Normal 11 2 2 3 3 2 4 3 2" xfId="37731" xr:uid="{917CC0C9-3603-4E81-873D-B5946680D8F2}"/>
    <cellStyle name="Normal 11 2 2 3 3 2 4 4" xfId="25923" xr:uid="{AE68450D-02E1-4EEE-AC76-005CD5EDB93B}"/>
    <cellStyle name="Normal 11 2 2 3 3 2 5" xfId="6197" xr:uid="{4F832007-2D11-43FA-BB6A-B7981C95A08D}"/>
    <cellStyle name="Normal 11 2 2 3 3 2 5 2" xfId="18004" xr:uid="{217902CA-2607-4568-81F4-8C5F6568EF6C}"/>
    <cellStyle name="Normal 11 2 2 3 3 2 5 2 2" xfId="40323" xr:uid="{D0BEAAD7-B0F5-44EA-8811-35FD975FD211}"/>
    <cellStyle name="Normal 11 2 2 3 3 2 5 3" xfId="28515" xr:uid="{C842D665-176A-4DF8-87AE-AB7C98FFBB62}"/>
    <cellStyle name="Normal 11 2 2 3 3 2 6" xfId="11524" xr:uid="{7D152D4B-D12D-4EEC-A1B0-AFA243E2626F}"/>
    <cellStyle name="Normal 11 2 2 3 3 2 6 2" xfId="33843" xr:uid="{A8FFDAA9-EF62-4308-B896-93DF36A41922}"/>
    <cellStyle name="Normal 11 2 2 3 3 2 7" xfId="12820" xr:uid="{59A93361-8235-4736-9B6F-2452F0F0C585}"/>
    <cellStyle name="Normal 11 2 2 3 3 2 7 2" xfId="35139" xr:uid="{546060F0-76F5-47D8-BDD8-2375F1ABCE10}"/>
    <cellStyle name="Normal 11 2 2 3 3 2 8" xfId="23331" xr:uid="{01CCA8C8-33AA-46C4-83E3-0A746FC40EE1}"/>
    <cellStyle name="Normal 11 2 2 3 3 3" xfId="1337" xr:uid="{1D8F10D9-B1A8-43F4-BEF1-479E9FF6BEC4}"/>
    <cellStyle name="Normal 11 2 2 3 3 3 2" xfId="2633" xr:uid="{D4BD9BF1-5FC9-493C-95F6-C3B0BA67DC5F}"/>
    <cellStyle name="Normal 11 2 2 3 3 3 2 2" xfId="5225" xr:uid="{3E38BBDA-183E-4C84-BAD2-292201B21B37}"/>
    <cellStyle name="Normal 11 2 2 3 3 3 2 2 2" xfId="10409" xr:uid="{0CE66E2C-618A-4F89-A36B-DD79DE5AB93B}"/>
    <cellStyle name="Normal 11 2 2 3 3 3 2 2 2 2" xfId="22216" xr:uid="{7339106F-5E40-4503-9304-BC91EF840773}"/>
    <cellStyle name="Normal 11 2 2 3 3 3 2 2 2 2 2" xfId="44535" xr:uid="{5911F800-6F30-4177-B7FE-4E890423E876}"/>
    <cellStyle name="Normal 11 2 2 3 3 3 2 2 2 3" xfId="32727" xr:uid="{3EA5E410-9E44-4C66-B8E9-9E5576E20513}"/>
    <cellStyle name="Normal 11 2 2 3 3 3 2 2 3" xfId="17032" xr:uid="{B3F1CBE1-BEBC-48FC-B39A-59FA9F5B895E}"/>
    <cellStyle name="Normal 11 2 2 3 3 3 2 2 3 2" xfId="39351" xr:uid="{2E6139B7-E2D8-4161-B942-ED1482E227D0}"/>
    <cellStyle name="Normal 11 2 2 3 3 3 2 2 4" xfId="27543" xr:uid="{5472C78B-3DFB-42E4-A5A2-91496A64A869}"/>
    <cellStyle name="Normal 11 2 2 3 3 3 2 3" xfId="7817" xr:uid="{871F1875-AC62-45CC-91A8-8A60D26621A8}"/>
    <cellStyle name="Normal 11 2 2 3 3 3 2 3 2" xfId="19624" xr:uid="{64E7C60B-FFB2-4907-BB4D-23DD03AA8F3F}"/>
    <cellStyle name="Normal 11 2 2 3 3 3 2 3 2 2" xfId="41943" xr:uid="{6C4639B3-D1C1-4944-B529-1355C43E6372}"/>
    <cellStyle name="Normal 11 2 2 3 3 3 2 3 3" xfId="30135" xr:uid="{60FBD746-FCD1-4FC9-BE7E-1D8572C3E605}"/>
    <cellStyle name="Normal 11 2 2 3 3 3 2 4" xfId="14440" xr:uid="{646795A4-BB8C-44EF-8E7E-059FC5084E18}"/>
    <cellStyle name="Normal 11 2 2 3 3 3 2 4 2" xfId="36759" xr:uid="{BE58ECED-0BD4-42BC-A62D-A2F5217AA513}"/>
    <cellStyle name="Normal 11 2 2 3 3 3 2 5" xfId="24951" xr:uid="{D7D51280-B2B6-4330-98A9-8F292187080A}"/>
    <cellStyle name="Normal 11 2 2 3 3 3 3" xfId="3929" xr:uid="{1C2C4368-C5F3-43E7-A1FE-7C885D0A0404}"/>
    <cellStyle name="Normal 11 2 2 3 3 3 3 2" xfId="9113" xr:uid="{AB10D878-4EC4-4F04-9812-AD857A9726D5}"/>
    <cellStyle name="Normal 11 2 2 3 3 3 3 2 2" xfId="20920" xr:uid="{B202EBC8-B545-44E8-9642-CB4677B41A12}"/>
    <cellStyle name="Normal 11 2 2 3 3 3 3 2 2 2" xfId="43239" xr:uid="{F1BBFA2F-5F20-4ED6-990C-A18979A0A7E7}"/>
    <cellStyle name="Normal 11 2 2 3 3 3 3 2 3" xfId="31431" xr:uid="{6D083D75-55E8-4D13-8A1A-EEAE86ADA97E}"/>
    <cellStyle name="Normal 11 2 2 3 3 3 3 3" xfId="15736" xr:uid="{50DEF6B3-9E2F-48F4-8138-3FB3594BA2DA}"/>
    <cellStyle name="Normal 11 2 2 3 3 3 3 3 2" xfId="38055" xr:uid="{B3303C5A-0091-45BB-8889-940AA5240357}"/>
    <cellStyle name="Normal 11 2 2 3 3 3 3 4" xfId="26247" xr:uid="{5286D2A4-60CE-42D2-86DB-096882E68328}"/>
    <cellStyle name="Normal 11 2 2 3 3 3 4" xfId="6521" xr:uid="{1E7C196F-CAF7-4794-905D-40BBD4F0D9B5}"/>
    <cellStyle name="Normal 11 2 2 3 3 3 4 2" xfId="18328" xr:uid="{3EB75298-FBB9-4987-BD87-90DD43E7B8A0}"/>
    <cellStyle name="Normal 11 2 2 3 3 3 4 2 2" xfId="40647" xr:uid="{CE93E029-B634-474C-AF8B-B4FEC4A93747}"/>
    <cellStyle name="Normal 11 2 2 3 3 3 4 3" xfId="28839" xr:uid="{BB56C7D6-8CC7-4A28-9408-3C93EEB845D1}"/>
    <cellStyle name="Normal 11 2 2 3 3 3 5" xfId="11848" xr:uid="{4003C916-D1BD-41B3-84E4-0DE2E85EDF7E}"/>
    <cellStyle name="Normal 11 2 2 3 3 3 5 2" xfId="34167" xr:uid="{53A16854-2B6B-40FE-B9A2-7181A60E2DEB}"/>
    <cellStyle name="Normal 11 2 2 3 3 3 6" xfId="13144" xr:uid="{6A490088-7FD5-4D75-A794-B444FF9C302D}"/>
    <cellStyle name="Normal 11 2 2 3 3 3 6 2" xfId="35463" xr:uid="{AB9A8FA4-E3FE-48C9-B104-A4CA05340D6E}"/>
    <cellStyle name="Normal 11 2 2 3 3 3 7" xfId="23655" xr:uid="{E9AC844D-D87D-47A8-8E35-457DFE0D1024}"/>
    <cellStyle name="Normal 11 2 2 3 3 4" xfId="1985" xr:uid="{A4A86695-75D1-4218-9AB5-D3799AA9B112}"/>
    <cellStyle name="Normal 11 2 2 3 3 4 2" xfId="4577" xr:uid="{51985F52-C2EA-4EF1-AB4B-B2B38C66A162}"/>
    <cellStyle name="Normal 11 2 2 3 3 4 2 2" xfId="9761" xr:uid="{16695210-9347-40AE-BE3D-4381B3AF48F9}"/>
    <cellStyle name="Normal 11 2 2 3 3 4 2 2 2" xfId="21568" xr:uid="{3FC25A9A-8DB2-4662-A056-4CA363F8576D}"/>
    <cellStyle name="Normal 11 2 2 3 3 4 2 2 2 2" xfId="43887" xr:uid="{0B0C5644-65BF-4718-8AC6-395E8A0762D9}"/>
    <cellStyle name="Normal 11 2 2 3 3 4 2 2 3" xfId="32079" xr:uid="{AC8D5BDF-EC04-4909-B45C-296FE59D2BDE}"/>
    <cellStyle name="Normal 11 2 2 3 3 4 2 3" xfId="16384" xr:uid="{0D8D5C55-C347-455C-944E-FE0CA872614D}"/>
    <cellStyle name="Normal 11 2 2 3 3 4 2 3 2" xfId="38703" xr:uid="{D9950DF3-BBD3-477E-A681-332FEAB75BFB}"/>
    <cellStyle name="Normal 11 2 2 3 3 4 2 4" xfId="26895" xr:uid="{28DEDF8F-D6F6-47B1-9927-595415690777}"/>
    <cellStyle name="Normal 11 2 2 3 3 4 3" xfId="7169" xr:uid="{717CACC4-3FB6-4279-A581-7AA8F99EF547}"/>
    <cellStyle name="Normal 11 2 2 3 3 4 3 2" xfId="18976" xr:uid="{BAA5878E-7873-4812-B56B-05B875E12ECB}"/>
    <cellStyle name="Normal 11 2 2 3 3 4 3 2 2" xfId="41295" xr:uid="{C56B5A23-C3B8-4122-BA78-3F23092FBDC2}"/>
    <cellStyle name="Normal 11 2 2 3 3 4 3 3" xfId="29487" xr:uid="{301E91DB-1966-4272-A3CF-213521D9CB87}"/>
    <cellStyle name="Normal 11 2 2 3 3 4 4" xfId="13792" xr:uid="{E5F2D07B-6122-446D-9AF0-0BC5C2CF39A1}"/>
    <cellStyle name="Normal 11 2 2 3 3 4 4 2" xfId="36111" xr:uid="{C975691B-1289-4356-B5F3-C9FBAA235487}"/>
    <cellStyle name="Normal 11 2 2 3 3 4 5" xfId="24303" xr:uid="{B38BD739-E9D1-4635-AF42-45674E45BC01}"/>
    <cellStyle name="Normal 11 2 2 3 3 5" xfId="3281" xr:uid="{52EFCAF5-837F-48D6-8A99-82BF212D47FE}"/>
    <cellStyle name="Normal 11 2 2 3 3 5 2" xfId="8465" xr:uid="{9BE99ABF-ED1C-4E8F-8CB7-769C10B741CF}"/>
    <cellStyle name="Normal 11 2 2 3 3 5 2 2" xfId="20272" xr:uid="{F969389B-C44C-4B82-B302-51336AEE5B62}"/>
    <cellStyle name="Normal 11 2 2 3 3 5 2 2 2" xfId="42591" xr:uid="{BF870EFD-D6ED-4EB7-B17D-ED3A3F374EC4}"/>
    <cellStyle name="Normal 11 2 2 3 3 5 2 3" xfId="30783" xr:uid="{90757B58-50F5-4CB3-9A56-195039E363F9}"/>
    <cellStyle name="Normal 11 2 2 3 3 5 3" xfId="15088" xr:uid="{D6226C96-A1EE-4911-846F-B374B4D18845}"/>
    <cellStyle name="Normal 11 2 2 3 3 5 3 2" xfId="37407" xr:uid="{96B8B3ED-9F4B-4E3F-954B-C6CB60004108}"/>
    <cellStyle name="Normal 11 2 2 3 3 5 4" xfId="25599" xr:uid="{C4672377-732E-45C9-9C5E-59B7AB7963A1}"/>
    <cellStyle name="Normal 11 2 2 3 3 6" xfId="5873" xr:uid="{E7B06937-DBAD-46EF-BC23-FC1CB0F6A656}"/>
    <cellStyle name="Normal 11 2 2 3 3 6 2" xfId="17680" xr:uid="{4A2401A1-10D7-4608-8D95-D39DCE7A4C30}"/>
    <cellStyle name="Normal 11 2 2 3 3 6 2 2" xfId="39999" xr:uid="{5BFC3D31-1908-47C7-82C1-9E082E6FFEF4}"/>
    <cellStyle name="Normal 11 2 2 3 3 6 3" xfId="28191" xr:uid="{A580C14B-0412-4EDA-B27E-DFB31ECE6BB0}"/>
    <cellStyle name="Normal 11 2 2 3 3 7" xfId="11159" xr:uid="{E2FF9AE5-76E1-40AD-BA5C-51AC54052A5A}"/>
    <cellStyle name="Normal 11 2 2 3 3 7 2" xfId="33478" xr:uid="{C4D31B94-096C-4B3D-9280-152D3AA970BA}"/>
    <cellStyle name="Normal 11 2 2 3 3 8" xfId="12496" xr:uid="{F39C2C44-C0EB-415E-864F-215D302C07F7}"/>
    <cellStyle name="Normal 11 2 2 3 3 8 2" xfId="34815" xr:uid="{120916DA-1CFB-4B09-A933-DA7F8D7060FA}"/>
    <cellStyle name="Normal 11 2 2 3 3 9" xfId="22966" xr:uid="{CAE446CE-89F5-4E6F-B50C-D388935DCEF3}"/>
    <cellStyle name="Normal 11 2 2 3 4" xfId="851" xr:uid="{C9B2774A-B8E0-4DD5-AD2B-53EB49EDF203}"/>
    <cellStyle name="Normal 11 2 2 3 4 2" xfId="1499" xr:uid="{C7585A95-464A-4A26-AA81-CFC381783CAB}"/>
    <cellStyle name="Normal 11 2 2 3 4 2 2" xfId="2795" xr:uid="{2E5C64E6-26EE-4982-B4A3-025E30225CF2}"/>
    <cellStyle name="Normal 11 2 2 3 4 2 2 2" xfId="5387" xr:uid="{F84D289F-5CE0-49A9-8660-0F0A0373844E}"/>
    <cellStyle name="Normal 11 2 2 3 4 2 2 2 2" xfId="10571" xr:uid="{962C4EE8-5264-44FB-9DCF-7CCE7353FD5F}"/>
    <cellStyle name="Normal 11 2 2 3 4 2 2 2 2 2" xfId="22378" xr:uid="{09FAE352-0E3B-4F0E-BB44-3A654260F60D}"/>
    <cellStyle name="Normal 11 2 2 3 4 2 2 2 2 2 2" xfId="44697" xr:uid="{391E9DEF-121C-4A11-8EB1-650C4B7C0317}"/>
    <cellStyle name="Normal 11 2 2 3 4 2 2 2 2 3" xfId="32889" xr:uid="{A8E67D75-B7BC-4959-9A07-66BF2FF728D2}"/>
    <cellStyle name="Normal 11 2 2 3 4 2 2 2 3" xfId="17194" xr:uid="{AF03A2BC-B249-43F9-82B3-6EF0E3A1688D}"/>
    <cellStyle name="Normal 11 2 2 3 4 2 2 2 3 2" xfId="39513" xr:uid="{E2ADDBE2-6729-483B-8DB7-BAA68CBA73C4}"/>
    <cellStyle name="Normal 11 2 2 3 4 2 2 2 4" xfId="27705" xr:uid="{138FD8C8-8289-472B-A3B1-4735155D7349}"/>
    <cellStyle name="Normal 11 2 2 3 4 2 2 3" xfId="7979" xr:uid="{A455FB67-7290-48BB-A9B0-A673F811603A}"/>
    <cellStyle name="Normal 11 2 2 3 4 2 2 3 2" xfId="19786" xr:uid="{34BA016F-AACC-403F-834E-10DA0B4F01B7}"/>
    <cellStyle name="Normal 11 2 2 3 4 2 2 3 2 2" xfId="42105" xr:uid="{ADAD13B7-16B3-4A9C-8824-F32CEA8F11EC}"/>
    <cellStyle name="Normal 11 2 2 3 4 2 2 3 3" xfId="30297" xr:uid="{D8E256DB-8350-4947-9F50-5210419C8809}"/>
    <cellStyle name="Normal 11 2 2 3 4 2 2 4" xfId="14602" xr:uid="{F0D87879-3AFC-42DD-B169-3ADBB8232AF6}"/>
    <cellStyle name="Normal 11 2 2 3 4 2 2 4 2" xfId="36921" xr:uid="{2561A5DC-42CB-4D79-A3E1-B93BFB9716B8}"/>
    <cellStyle name="Normal 11 2 2 3 4 2 2 5" xfId="25113" xr:uid="{E326AF19-F716-4C6A-98D7-D3B8EAC95563}"/>
    <cellStyle name="Normal 11 2 2 3 4 2 3" xfId="4091" xr:uid="{BDB3F322-B01B-4E8D-AC07-13FFF5DE80E3}"/>
    <cellStyle name="Normal 11 2 2 3 4 2 3 2" xfId="9275" xr:uid="{E10274E7-5CCE-4120-90A1-766ED9D88F8E}"/>
    <cellStyle name="Normal 11 2 2 3 4 2 3 2 2" xfId="21082" xr:uid="{9EE2EE03-F4ED-4CBA-B5FA-556C6D1F1CF2}"/>
    <cellStyle name="Normal 11 2 2 3 4 2 3 2 2 2" xfId="43401" xr:uid="{30D24270-0B2A-434E-8B5F-0886BC1085D7}"/>
    <cellStyle name="Normal 11 2 2 3 4 2 3 2 3" xfId="31593" xr:uid="{A8BE95AB-D232-46AE-99E1-7D3933855363}"/>
    <cellStyle name="Normal 11 2 2 3 4 2 3 3" xfId="15898" xr:uid="{DF286CED-5DFE-45FD-8633-8B5023F6AD60}"/>
    <cellStyle name="Normal 11 2 2 3 4 2 3 3 2" xfId="38217" xr:uid="{D7413E6C-C1FC-4C0C-8966-142195FFC538}"/>
    <cellStyle name="Normal 11 2 2 3 4 2 3 4" xfId="26409" xr:uid="{193EAAFA-0689-4348-BD6C-3DBF270B68D0}"/>
    <cellStyle name="Normal 11 2 2 3 4 2 4" xfId="6683" xr:uid="{0E51FD88-CC37-4672-A453-E943FCE6C6B2}"/>
    <cellStyle name="Normal 11 2 2 3 4 2 4 2" xfId="18490" xr:uid="{13D22CDE-540F-46BB-A8B2-6AB7E638CD98}"/>
    <cellStyle name="Normal 11 2 2 3 4 2 4 2 2" xfId="40809" xr:uid="{B2A6EDED-9898-49F9-B937-4F5DEFED68F8}"/>
    <cellStyle name="Normal 11 2 2 3 4 2 4 3" xfId="29001" xr:uid="{D740988D-70D9-4AF7-AC5A-6B3059AA18ED}"/>
    <cellStyle name="Normal 11 2 2 3 4 2 5" xfId="12010" xr:uid="{A408FEAD-3B3F-4590-A37D-7527742128D0}"/>
    <cellStyle name="Normal 11 2 2 3 4 2 5 2" xfId="34329" xr:uid="{69BFDEBF-C18F-43B3-97D5-AD0A78B1BCA2}"/>
    <cellStyle name="Normal 11 2 2 3 4 2 6" xfId="13306" xr:uid="{C05E7CD7-3660-42B3-B95F-7ED614BC9F48}"/>
    <cellStyle name="Normal 11 2 2 3 4 2 6 2" xfId="35625" xr:uid="{B5B471D9-468C-4FF0-808C-6A0F2883DAD6}"/>
    <cellStyle name="Normal 11 2 2 3 4 2 7" xfId="23817" xr:uid="{CD84CC82-0032-4EC0-A644-266EB19091F3}"/>
    <cellStyle name="Normal 11 2 2 3 4 3" xfId="2147" xr:uid="{7652C82F-A287-4C98-B857-5E206E6E0EB8}"/>
    <cellStyle name="Normal 11 2 2 3 4 3 2" xfId="4739" xr:uid="{2F85B39F-D598-48CF-9E71-DF2E04C6F5C4}"/>
    <cellStyle name="Normal 11 2 2 3 4 3 2 2" xfId="9923" xr:uid="{814769AD-B699-4F1B-9152-88F525F58AB9}"/>
    <cellStyle name="Normal 11 2 2 3 4 3 2 2 2" xfId="21730" xr:uid="{AC6C8C10-F81C-40DF-B420-C681993E385E}"/>
    <cellStyle name="Normal 11 2 2 3 4 3 2 2 2 2" xfId="44049" xr:uid="{34E53DBA-FC44-4EFB-815A-6A6F19FFFA2F}"/>
    <cellStyle name="Normal 11 2 2 3 4 3 2 2 3" xfId="32241" xr:uid="{BBDA6B64-2031-43C8-83AC-47CB7442CA66}"/>
    <cellStyle name="Normal 11 2 2 3 4 3 2 3" xfId="16546" xr:uid="{A57252F1-9182-4871-959F-C139127C88DC}"/>
    <cellStyle name="Normal 11 2 2 3 4 3 2 3 2" xfId="38865" xr:uid="{58F8CB14-D07A-416B-BF95-E3EC2DFE65D2}"/>
    <cellStyle name="Normal 11 2 2 3 4 3 2 4" xfId="27057" xr:uid="{E63E2B7D-FAE3-4D20-A8CF-29B2F5810592}"/>
    <cellStyle name="Normal 11 2 2 3 4 3 3" xfId="7331" xr:uid="{41C7ECC4-243F-4A61-BD98-5D5C6A4696F6}"/>
    <cellStyle name="Normal 11 2 2 3 4 3 3 2" xfId="19138" xr:uid="{86A52960-9AB0-4B1F-ACB3-034415F89206}"/>
    <cellStyle name="Normal 11 2 2 3 4 3 3 2 2" xfId="41457" xr:uid="{C16F4498-55AF-4CE9-95EC-22000815219A}"/>
    <cellStyle name="Normal 11 2 2 3 4 3 3 3" xfId="29649" xr:uid="{B5B6EE4C-E7D2-420E-B696-4E70DAA01306}"/>
    <cellStyle name="Normal 11 2 2 3 4 3 4" xfId="13954" xr:uid="{CF099068-745C-4775-9E00-9F4519A789DD}"/>
    <cellStyle name="Normal 11 2 2 3 4 3 4 2" xfId="36273" xr:uid="{C46B5245-9371-4434-8230-9DB1E99C8305}"/>
    <cellStyle name="Normal 11 2 2 3 4 3 5" xfId="24465" xr:uid="{17D8153E-B0C8-41BC-ABE5-44AE770E1905}"/>
    <cellStyle name="Normal 11 2 2 3 4 4" xfId="3443" xr:uid="{77CDCE97-3CA9-4C53-8E44-39E15434C4FA}"/>
    <cellStyle name="Normal 11 2 2 3 4 4 2" xfId="8627" xr:uid="{A0341042-24A9-41F0-872E-1967439B1043}"/>
    <cellStyle name="Normal 11 2 2 3 4 4 2 2" xfId="20434" xr:uid="{3D8985B5-A332-4496-A9ED-73F20B6B6926}"/>
    <cellStyle name="Normal 11 2 2 3 4 4 2 2 2" xfId="42753" xr:uid="{FFBC72D4-C445-4182-914F-310A25E314C7}"/>
    <cellStyle name="Normal 11 2 2 3 4 4 2 3" xfId="30945" xr:uid="{9E8982C2-7730-499B-AF67-CA4750926A2F}"/>
    <cellStyle name="Normal 11 2 2 3 4 4 3" xfId="15250" xr:uid="{85A6DD78-F922-40BB-9EDD-3A8440EB0395}"/>
    <cellStyle name="Normal 11 2 2 3 4 4 3 2" xfId="37569" xr:uid="{D77D970F-A23E-4C90-8587-2BFEF2F35C3F}"/>
    <cellStyle name="Normal 11 2 2 3 4 4 4" xfId="25761" xr:uid="{4B48FDFE-F724-474C-80D4-C656A220AB0E}"/>
    <cellStyle name="Normal 11 2 2 3 4 5" xfId="6035" xr:uid="{9428D067-8FDC-4D2E-A1E7-84453DB2D4EA}"/>
    <cellStyle name="Normal 11 2 2 3 4 5 2" xfId="17842" xr:uid="{DE7D9951-6ADD-4621-B57A-38E6E5740548}"/>
    <cellStyle name="Normal 11 2 2 3 4 5 2 2" xfId="40161" xr:uid="{EF81BEC0-0994-473C-9039-79AAFC272E22}"/>
    <cellStyle name="Normal 11 2 2 3 4 5 3" xfId="28353" xr:uid="{4749DAD6-AC4A-46E4-92CC-26EBCCFFD7B0}"/>
    <cellStyle name="Normal 11 2 2 3 4 6" xfId="11362" xr:uid="{E4291C5A-0570-4CEE-8B87-20F2A4033F25}"/>
    <cellStyle name="Normal 11 2 2 3 4 6 2" xfId="33681" xr:uid="{66C6CC1A-DA2F-4634-89AE-AFC99F21B40F}"/>
    <cellStyle name="Normal 11 2 2 3 4 7" xfId="12658" xr:uid="{DCBF5702-90E3-48C0-9A64-17FFDAB36D0E}"/>
    <cellStyle name="Normal 11 2 2 3 4 7 2" xfId="34977" xr:uid="{FCD0FEE5-5DC9-4AA4-AA32-189C21FBF4C3}"/>
    <cellStyle name="Normal 11 2 2 3 4 8" xfId="23169" xr:uid="{EAC33CFF-5747-4053-B25A-2F009F4BE7C6}"/>
    <cellStyle name="Normal 11 2 2 3 5" xfId="1175" xr:uid="{1A4FFF39-7DA6-4932-AB86-7C8E5F6A3B4C}"/>
    <cellStyle name="Normal 11 2 2 3 5 2" xfId="2471" xr:uid="{E8D75601-290D-4DA7-9FAA-7A51E8DFECF0}"/>
    <cellStyle name="Normal 11 2 2 3 5 2 2" xfId="5063" xr:uid="{AA773A38-E734-460F-B4AC-4EF702478FEE}"/>
    <cellStyle name="Normal 11 2 2 3 5 2 2 2" xfId="10247" xr:uid="{D8A4CA68-D0D2-4641-B3C9-742FE3C18B4C}"/>
    <cellStyle name="Normal 11 2 2 3 5 2 2 2 2" xfId="22054" xr:uid="{2CC6A4BF-B404-4F9C-8B2F-5ACC73C056FB}"/>
    <cellStyle name="Normal 11 2 2 3 5 2 2 2 2 2" xfId="44373" xr:uid="{824F9BC8-B622-486A-BE5F-9E33BA623D26}"/>
    <cellStyle name="Normal 11 2 2 3 5 2 2 2 3" xfId="32565" xr:uid="{5052E56E-D2C2-4928-A856-F010D3491D85}"/>
    <cellStyle name="Normal 11 2 2 3 5 2 2 3" xfId="16870" xr:uid="{80B052A2-28D7-4C53-BAE0-BB8B7B8F5928}"/>
    <cellStyle name="Normal 11 2 2 3 5 2 2 3 2" xfId="39189" xr:uid="{07CD6813-4033-4DA5-9220-51B059DC47C9}"/>
    <cellStyle name="Normal 11 2 2 3 5 2 2 4" xfId="27381" xr:uid="{ABBE7EBB-5AB9-447D-AE3F-FF9A1036D81A}"/>
    <cellStyle name="Normal 11 2 2 3 5 2 3" xfId="7655" xr:uid="{53295EE4-0DA4-4F40-AABA-FA73F2EC9C9C}"/>
    <cellStyle name="Normal 11 2 2 3 5 2 3 2" xfId="19462" xr:uid="{20DD0F54-8AB7-4468-ACFA-5A2E4078F13F}"/>
    <cellStyle name="Normal 11 2 2 3 5 2 3 2 2" xfId="41781" xr:uid="{DCA2DC9B-970D-4AAE-8578-499D1E5E8A67}"/>
    <cellStyle name="Normal 11 2 2 3 5 2 3 3" xfId="29973" xr:uid="{E983DA7F-3461-4EA8-B1B4-9F5E4A6400B8}"/>
    <cellStyle name="Normal 11 2 2 3 5 2 4" xfId="14278" xr:uid="{C8DC9C0A-C322-41D9-BD70-4F307058CD2D}"/>
    <cellStyle name="Normal 11 2 2 3 5 2 4 2" xfId="36597" xr:uid="{4C0337E0-3570-461B-A4A1-66591EADC79C}"/>
    <cellStyle name="Normal 11 2 2 3 5 2 5" xfId="24789" xr:uid="{EAD12BB0-558B-44CF-8B29-B8805C7CC789}"/>
    <cellStyle name="Normal 11 2 2 3 5 3" xfId="3767" xr:uid="{51BA2C33-55D9-4929-A431-F0D2E25144A4}"/>
    <cellStyle name="Normal 11 2 2 3 5 3 2" xfId="8951" xr:uid="{D2569AB0-6546-4305-92F5-0B8B18ECBC35}"/>
    <cellStyle name="Normal 11 2 2 3 5 3 2 2" xfId="20758" xr:uid="{B63D0BAC-0C00-4ED2-9360-09343B411105}"/>
    <cellStyle name="Normal 11 2 2 3 5 3 2 2 2" xfId="43077" xr:uid="{76D96827-D652-4D4C-8E76-1BDDF7FD1E32}"/>
    <cellStyle name="Normal 11 2 2 3 5 3 2 3" xfId="31269" xr:uid="{44E40141-D5F4-43B8-A9E0-A5932EAFF73E}"/>
    <cellStyle name="Normal 11 2 2 3 5 3 3" xfId="15574" xr:uid="{B65E1447-BB4A-4115-BEC0-30D64AA5FFAE}"/>
    <cellStyle name="Normal 11 2 2 3 5 3 3 2" xfId="37893" xr:uid="{F1F22F27-3AE1-41B7-9DE1-F15F017FF9A3}"/>
    <cellStyle name="Normal 11 2 2 3 5 3 4" xfId="26085" xr:uid="{0FD0F60E-42DC-44EA-A483-A7FB8F8DDF89}"/>
    <cellStyle name="Normal 11 2 2 3 5 4" xfId="6359" xr:uid="{3D3A5A99-5FF7-427E-BA8E-C1844556F434}"/>
    <cellStyle name="Normal 11 2 2 3 5 4 2" xfId="18166" xr:uid="{D7E47533-FA8E-4971-9E83-F4F6DEA4350B}"/>
    <cellStyle name="Normal 11 2 2 3 5 4 2 2" xfId="40485" xr:uid="{A3DA3D8E-DAFA-4077-9D23-AD28917C34DD}"/>
    <cellStyle name="Normal 11 2 2 3 5 4 3" xfId="28677" xr:uid="{8CD7ADED-790A-43E7-BFC1-1CD3CD3708B4}"/>
    <cellStyle name="Normal 11 2 2 3 5 5" xfId="11686" xr:uid="{A90C650C-402B-4DCB-AAF1-887B042D141F}"/>
    <cellStyle name="Normal 11 2 2 3 5 5 2" xfId="34005" xr:uid="{F8F652EF-F9E3-47F5-ABDD-1F2FEAD224B6}"/>
    <cellStyle name="Normal 11 2 2 3 5 6" xfId="12982" xr:uid="{30824F04-9AC2-481C-B69B-503C42A33202}"/>
    <cellStyle name="Normal 11 2 2 3 5 6 2" xfId="35301" xr:uid="{D18D9384-E2C1-4B1C-AC49-C9F6DC6B07A5}"/>
    <cellStyle name="Normal 11 2 2 3 5 7" xfId="23493" xr:uid="{2C8BD509-A40E-4A77-9E2D-D9EDB48EBF03}"/>
    <cellStyle name="Normal 11 2 2 3 6" xfId="1823" xr:uid="{F96D5754-1B19-4950-94DB-484926C57836}"/>
    <cellStyle name="Normal 11 2 2 3 6 2" xfId="4415" xr:uid="{9C757A01-213E-4C9B-ACF6-D8542CB1FA98}"/>
    <cellStyle name="Normal 11 2 2 3 6 2 2" xfId="9599" xr:uid="{C600F4DA-EBFE-47FD-B5A4-754CA9C0FE5E}"/>
    <cellStyle name="Normal 11 2 2 3 6 2 2 2" xfId="21406" xr:uid="{C8B7D073-1160-44AC-8D66-49D7753AEEC5}"/>
    <cellStyle name="Normal 11 2 2 3 6 2 2 2 2" xfId="43725" xr:uid="{D6A4C886-E9CD-4124-BEBE-7C34D73DD813}"/>
    <cellStyle name="Normal 11 2 2 3 6 2 2 3" xfId="31917" xr:uid="{21086C3C-1DF1-48A0-A193-8BD07E0F0F7D}"/>
    <cellStyle name="Normal 11 2 2 3 6 2 3" xfId="16222" xr:uid="{3B512A23-0FF8-429B-BC63-41E01C4392DF}"/>
    <cellStyle name="Normal 11 2 2 3 6 2 3 2" xfId="38541" xr:uid="{A1B2193E-4CC5-4215-8F23-C9218E113CA7}"/>
    <cellStyle name="Normal 11 2 2 3 6 2 4" xfId="26733" xr:uid="{C4C80971-7416-4B4F-B064-06E8653925A1}"/>
    <cellStyle name="Normal 11 2 2 3 6 3" xfId="7007" xr:uid="{056CBA90-0194-4894-89C2-1970D0D79D91}"/>
    <cellStyle name="Normal 11 2 2 3 6 3 2" xfId="18814" xr:uid="{9C5F742D-A93A-426A-985D-5D5242D621FA}"/>
    <cellStyle name="Normal 11 2 2 3 6 3 2 2" xfId="41133" xr:uid="{3B892D06-1FBC-4609-A4D3-F415B6A458E4}"/>
    <cellStyle name="Normal 11 2 2 3 6 3 3" xfId="29325" xr:uid="{8310B590-9778-460B-AE37-350E127F80CE}"/>
    <cellStyle name="Normal 11 2 2 3 6 4" xfId="13630" xr:uid="{AACB0B73-4164-41CA-8053-E0DDC84E6ECC}"/>
    <cellStyle name="Normal 11 2 2 3 6 4 2" xfId="35949" xr:uid="{2603D4EC-422D-48C9-A4AF-1040EAF276DD}"/>
    <cellStyle name="Normal 11 2 2 3 6 5" xfId="24141" xr:uid="{9290B8CB-D006-4130-9EAE-12006B87B5D8}"/>
    <cellStyle name="Normal 11 2 2 3 7" xfId="3119" xr:uid="{9A85A95A-7ECA-4559-B4D0-91684AE91C62}"/>
    <cellStyle name="Normal 11 2 2 3 7 2" xfId="8303" xr:uid="{C5369808-A950-4C2A-AC0A-7C4BDCDBE492}"/>
    <cellStyle name="Normal 11 2 2 3 7 2 2" xfId="20110" xr:uid="{290D8090-0B56-4E47-90AE-953B1D3BF5C6}"/>
    <cellStyle name="Normal 11 2 2 3 7 2 2 2" xfId="42429" xr:uid="{8FE410C7-0FAF-4FB2-9D14-3ECBA3EC2540}"/>
    <cellStyle name="Normal 11 2 2 3 7 2 3" xfId="30621" xr:uid="{9E62BB96-062C-41AB-8C5A-D92F86DFDA80}"/>
    <cellStyle name="Normal 11 2 2 3 7 3" xfId="14926" xr:uid="{DE610AFF-6484-4697-A73C-1BFEED7626ED}"/>
    <cellStyle name="Normal 11 2 2 3 7 3 2" xfId="37245" xr:uid="{28F70A17-9B35-4B9E-98F4-CF6B55136F48}"/>
    <cellStyle name="Normal 11 2 2 3 7 4" xfId="25437" xr:uid="{47391DF3-A4C8-443E-92D1-A98E226DBC17}"/>
    <cellStyle name="Normal 11 2 2 3 8" xfId="5711" xr:uid="{9AFAF695-244E-4C67-9918-69375F798056}"/>
    <cellStyle name="Normal 11 2 2 3 8 2" xfId="17518" xr:uid="{5BAF5CE1-FE5C-4579-9D5E-CE993D1D2BBD}"/>
    <cellStyle name="Normal 11 2 2 3 8 2 2" xfId="39837" xr:uid="{E4187CE6-9F6C-4181-8FF7-957D14E860EA}"/>
    <cellStyle name="Normal 11 2 2 3 8 3" xfId="28029" xr:uid="{9CF1B9C0-5ABC-4BC8-866E-5032CC8420A9}"/>
    <cellStyle name="Normal 11 2 2 3 9" xfId="10925" xr:uid="{8FDFBEF0-3D6E-4153-8CC1-B57D07C6D90A}"/>
    <cellStyle name="Normal 11 2 2 3 9 2" xfId="33244" xr:uid="{84E807DC-F9B3-479B-B17C-9F3BDFA520D5}"/>
    <cellStyle name="Normal 11 2 2 4" xfId="460" xr:uid="{E08B6502-339A-4939-BC0B-F993D06285DE}"/>
    <cellStyle name="Normal 11 2 2 4 10" xfId="22777" xr:uid="{FF64CA71-41E6-48CF-B562-73F376513A3F}"/>
    <cellStyle name="Normal 11 2 2 4 2" xfId="693" xr:uid="{837F7183-41BF-4673-B1E0-48D72FCE435F}"/>
    <cellStyle name="Normal 11 2 2 4 2 2" xfId="1040" xr:uid="{9B923037-B769-48F0-8F7F-BB527C3048D8}"/>
    <cellStyle name="Normal 11 2 2 4 2 2 2" xfId="1688" xr:uid="{F298100B-1215-4E6F-ADEB-AB0E6DC89774}"/>
    <cellStyle name="Normal 11 2 2 4 2 2 2 2" xfId="2984" xr:uid="{60679295-281D-41AE-A583-F283877E8F06}"/>
    <cellStyle name="Normal 11 2 2 4 2 2 2 2 2" xfId="5576" xr:uid="{60E4E8D5-B733-4290-A694-A6415FC729A7}"/>
    <cellStyle name="Normal 11 2 2 4 2 2 2 2 2 2" xfId="10760" xr:uid="{58AB1121-F8BA-455B-9B8E-C83AE7C3658E}"/>
    <cellStyle name="Normal 11 2 2 4 2 2 2 2 2 2 2" xfId="22567" xr:uid="{084A99A6-4BDE-4C8B-9DCF-FF25D2AB09B0}"/>
    <cellStyle name="Normal 11 2 2 4 2 2 2 2 2 2 2 2" xfId="44886" xr:uid="{7F7C96FB-893A-4373-BFE6-7A0CAA55120F}"/>
    <cellStyle name="Normal 11 2 2 4 2 2 2 2 2 2 3" xfId="33078" xr:uid="{7048D3A6-7EF0-4B6F-864E-70E0954B6ECD}"/>
    <cellStyle name="Normal 11 2 2 4 2 2 2 2 2 3" xfId="17383" xr:uid="{83D4E374-B4BE-4B97-81C0-F42074A2DDEC}"/>
    <cellStyle name="Normal 11 2 2 4 2 2 2 2 2 3 2" xfId="39702" xr:uid="{20E1F8A1-4B65-454A-84B5-A9E8310D1E55}"/>
    <cellStyle name="Normal 11 2 2 4 2 2 2 2 2 4" xfId="27894" xr:uid="{4DCDDEE9-CA3D-4D80-AD76-63FA20A3ED99}"/>
    <cellStyle name="Normal 11 2 2 4 2 2 2 2 3" xfId="8168" xr:uid="{5EEDEEE0-A14F-4B09-A5F8-6F075BD0D28A}"/>
    <cellStyle name="Normal 11 2 2 4 2 2 2 2 3 2" xfId="19975" xr:uid="{36B51612-2F34-4E98-B15B-16F52253085C}"/>
    <cellStyle name="Normal 11 2 2 4 2 2 2 2 3 2 2" xfId="42294" xr:uid="{CDB04C59-BC74-4A0D-8B15-47D5F6CFA455}"/>
    <cellStyle name="Normal 11 2 2 4 2 2 2 2 3 3" xfId="30486" xr:uid="{5BBABEC6-CEAA-4B0B-994C-4855DD2986E8}"/>
    <cellStyle name="Normal 11 2 2 4 2 2 2 2 4" xfId="14791" xr:uid="{32F859E8-FC01-48E2-A57E-E57ABC3CC72C}"/>
    <cellStyle name="Normal 11 2 2 4 2 2 2 2 4 2" xfId="37110" xr:uid="{CAE25D15-A268-498A-A3DD-B9EE8E0B8364}"/>
    <cellStyle name="Normal 11 2 2 4 2 2 2 2 5" xfId="25302" xr:uid="{C439334B-3F06-43C4-8754-B2C9D0BEA9C3}"/>
    <cellStyle name="Normal 11 2 2 4 2 2 2 3" xfId="4280" xr:uid="{7C2F6FF9-F736-4C88-A311-27B9E18A9F64}"/>
    <cellStyle name="Normal 11 2 2 4 2 2 2 3 2" xfId="9464" xr:uid="{46AE9B67-BE1C-4948-B3B8-1624534EE4BB}"/>
    <cellStyle name="Normal 11 2 2 4 2 2 2 3 2 2" xfId="21271" xr:uid="{ECA07B12-1AC5-40D9-8237-026DB3277927}"/>
    <cellStyle name="Normal 11 2 2 4 2 2 2 3 2 2 2" xfId="43590" xr:uid="{8C9B2BF7-AF74-482C-B00D-D4C78C99F162}"/>
    <cellStyle name="Normal 11 2 2 4 2 2 2 3 2 3" xfId="31782" xr:uid="{48037F9F-35E8-437B-BE76-2D8F24B94E17}"/>
    <cellStyle name="Normal 11 2 2 4 2 2 2 3 3" xfId="16087" xr:uid="{9A831184-BEBA-4BCB-ADF7-61B6210D98B9}"/>
    <cellStyle name="Normal 11 2 2 4 2 2 2 3 3 2" xfId="38406" xr:uid="{83163248-FDAE-4D25-9A94-77314FC8D6C4}"/>
    <cellStyle name="Normal 11 2 2 4 2 2 2 3 4" xfId="26598" xr:uid="{C0AA41C8-1F3F-47BB-8179-B97A64061F35}"/>
    <cellStyle name="Normal 11 2 2 4 2 2 2 4" xfId="6872" xr:uid="{ED136D16-EB86-4889-8E2F-D1868D93EA10}"/>
    <cellStyle name="Normal 11 2 2 4 2 2 2 4 2" xfId="18679" xr:uid="{9B203A6F-2F65-4D6C-81CE-2652E4056B77}"/>
    <cellStyle name="Normal 11 2 2 4 2 2 2 4 2 2" xfId="40998" xr:uid="{CF73E8FB-DF91-49B7-BFD8-F0DD070004F4}"/>
    <cellStyle name="Normal 11 2 2 4 2 2 2 4 3" xfId="29190" xr:uid="{C101BB7B-563C-44E4-8DB7-5F1282749F66}"/>
    <cellStyle name="Normal 11 2 2 4 2 2 2 5" xfId="12199" xr:uid="{B975302C-64C9-4FCC-A202-DA0B7CC926E7}"/>
    <cellStyle name="Normal 11 2 2 4 2 2 2 5 2" xfId="34518" xr:uid="{C805F8EE-EE99-4CB9-93C7-2685D3B5271E}"/>
    <cellStyle name="Normal 11 2 2 4 2 2 2 6" xfId="13495" xr:uid="{FA73AFB1-5AE0-4D23-95D7-731D886A1B48}"/>
    <cellStyle name="Normal 11 2 2 4 2 2 2 6 2" xfId="35814" xr:uid="{68A29B4F-A021-4CA2-860A-E1C6001FBA64}"/>
    <cellStyle name="Normal 11 2 2 4 2 2 2 7" xfId="24006" xr:uid="{52ABCCEA-11D7-4EDD-8DAD-FE373992CC35}"/>
    <cellStyle name="Normal 11 2 2 4 2 2 3" xfId="2336" xr:uid="{B5CA8AD7-F63B-480D-BE04-C5D419744AB6}"/>
    <cellStyle name="Normal 11 2 2 4 2 2 3 2" xfId="4928" xr:uid="{CF5677BA-4476-4A7D-9797-3137828FFC61}"/>
    <cellStyle name="Normal 11 2 2 4 2 2 3 2 2" xfId="10112" xr:uid="{C530F607-EF82-4281-A00A-933C7987AC94}"/>
    <cellStyle name="Normal 11 2 2 4 2 2 3 2 2 2" xfId="21919" xr:uid="{B3F38954-E461-45BD-B1F6-553E97094C91}"/>
    <cellStyle name="Normal 11 2 2 4 2 2 3 2 2 2 2" xfId="44238" xr:uid="{AD7C9DCD-93B6-4B7B-B2B6-42A91AEE8C14}"/>
    <cellStyle name="Normal 11 2 2 4 2 2 3 2 2 3" xfId="32430" xr:uid="{B421112F-8311-480F-B931-B6F8376F8BF4}"/>
    <cellStyle name="Normal 11 2 2 4 2 2 3 2 3" xfId="16735" xr:uid="{ED1522F6-047B-4866-A94A-DA5CC8A809C7}"/>
    <cellStyle name="Normal 11 2 2 4 2 2 3 2 3 2" xfId="39054" xr:uid="{25938713-6060-4C6F-9070-56003ACA6E01}"/>
    <cellStyle name="Normal 11 2 2 4 2 2 3 2 4" xfId="27246" xr:uid="{F3494E83-6621-4790-80BC-09C3DA721DDA}"/>
    <cellStyle name="Normal 11 2 2 4 2 2 3 3" xfId="7520" xr:uid="{F702358C-1202-4175-9B10-6FCA062E2B5C}"/>
    <cellStyle name="Normal 11 2 2 4 2 2 3 3 2" xfId="19327" xr:uid="{DC1B413C-EEB6-46AA-83A6-4DC16AA0A82C}"/>
    <cellStyle name="Normal 11 2 2 4 2 2 3 3 2 2" xfId="41646" xr:uid="{C61079BE-E9D8-410F-89FF-8936772FC92E}"/>
    <cellStyle name="Normal 11 2 2 4 2 2 3 3 3" xfId="29838" xr:uid="{B5F3FE32-E8B0-4396-A59D-685101BA6B05}"/>
    <cellStyle name="Normal 11 2 2 4 2 2 3 4" xfId="14143" xr:uid="{FF1FCA2C-9BC6-4A08-98B1-44D92FF6E85F}"/>
    <cellStyle name="Normal 11 2 2 4 2 2 3 4 2" xfId="36462" xr:uid="{2CD9FAD7-B113-4457-83A3-D3ABDBB95BD0}"/>
    <cellStyle name="Normal 11 2 2 4 2 2 3 5" xfId="24654" xr:uid="{659FC975-8199-4C9D-8BA5-BFA6B62D2157}"/>
    <cellStyle name="Normal 11 2 2 4 2 2 4" xfId="3632" xr:uid="{2C126460-5AD3-4342-94F0-3388274AFC1E}"/>
    <cellStyle name="Normal 11 2 2 4 2 2 4 2" xfId="8816" xr:uid="{3AC6A47D-A38C-4597-8B5A-75B3589A983D}"/>
    <cellStyle name="Normal 11 2 2 4 2 2 4 2 2" xfId="20623" xr:uid="{4271D18C-90B4-4044-921B-87E3BA02F7DD}"/>
    <cellStyle name="Normal 11 2 2 4 2 2 4 2 2 2" xfId="42942" xr:uid="{F9E7405F-E790-43B4-BEA4-FAD097B53937}"/>
    <cellStyle name="Normal 11 2 2 4 2 2 4 2 3" xfId="31134" xr:uid="{0ADF1D5E-85CF-4B40-891E-1A5FD663E1A9}"/>
    <cellStyle name="Normal 11 2 2 4 2 2 4 3" xfId="15439" xr:uid="{3BC6DDEA-50AC-4616-9C20-71F6082682F8}"/>
    <cellStyle name="Normal 11 2 2 4 2 2 4 3 2" xfId="37758" xr:uid="{95BA783D-1137-4F6A-B825-370E25EEBFF1}"/>
    <cellStyle name="Normal 11 2 2 4 2 2 4 4" xfId="25950" xr:uid="{970F178B-7452-488D-902D-223141C5B3CD}"/>
    <cellStyle name="Normal 11 2 2 4 2 2 5" xfId="6224" xr:uid="{7C8485EA-3182-42CF-A6FB-D6D1083C71CB}"/>
    <cellStyle name="Normal 11 2 2 4 2 2 5 2" xfId="18031" xr:uid="{A539E0CB-D589-4EEA-BF8A-4614C55155AE}"/>
    <cellStyle name="Normal 11 2 2 4 2 2 5 2 2" xfId="40350" xr:uid="{986E523F-FEE5-44A9-8256-C01548D7B297}"/>
    <cellStyle name="Normal 11 2 2 4 2 2 5 3" xfId="28542" xr:uid="{4A99B5E1-414B-4832-A021-4EF58E2FAB66}"/>
    <cellStyle name="Normal 11 2 2 4 2 2 6" xfId="11551" xr:uid="{9B3C67E8-FDFF-422F-9E55-D38FA4A853D1}"/>
    <cellStyle name="Normal 11 2 2 4 2 2 6 2" xfId="33870" xr:uid="{7B899188-8567-4B67-9872-C1D48F57A003}"/>
    <cellStyle name="Normal 11 2 2 4 2 2 7" xfId="12847" xr:uid="{933093C3-B016-47A5-BB48-546CF0C1115D}"/>
    <cellStyle name="Normal 11 2 2 4 2 2 7 2" xfId="35166" xr:uid="{B690E185-E81A-4ECC-BA36-A655670421F2}"/>
    <cellStyle name="Normal 11 2 2 4 2 2 8" xfId="23358" xr:uid="{D559E39B-3BE6-4BC0-9C70-8B5AB4DA27BE}"/>
    <cellStyle name="Normal 11 2 2 4 2 3" xfId="1364" xr:uid="{E9DAC7E2-F448-4B35-9714-54BC08C30424}"/>
    <cellStyle name="Normal 11 2 2 4 2 3 2" xfId="2660" xr:uid="{1760952A-2F76-4987-BD88-1DEB0F7B1905}"/>
    <cellStyle name="Normal 11 2 2 4 2 3 2 2" xfId="5252" xr:uid="{3056BF1A-2842-4B31-A276-54125D660A84}"/>
    <cellStyle name="Normal 11 2 2 4 2 3 2 2 2" xfId="10436" xr:uid="{C8D1AB2F-7CF1-40E3-BA20-AE79D91FB568}"/>
    <cellStyle name="Normal 11 2 2 4 2 3 2 2 2 2" xfId="22243" xr:uid="{B4DF273E-BE51-475C-9776-E78C2A14654E}"/>
    <cellStyle name="Normal 11 2 2 4 2 3 2 2 2 2 2" xfId="44562" xr:uid="{6A54372F-D5B3-447C-B765-FB16ED782644}"/>
    <cellStyle name="Normal 11 2 2 4 2 3 2 2 2 3" xfId="32754" xr:uid="{A3F98600-3475-4046-8D47-6DCB85C88350}"/>
    <cellStyle name="Normal 11 2 2 4 2 3 2 2 3" xfId="17059" xr:uid="{EBDD93A4-5616-4ED3-A56F-79C58457345B}"/>
    <cellStyle name="Normal 11 2 2 4 2 3 2 2 3 2" xfId="39378" xr:uid="{F9311EDB-7092-4CEA-8DA3-1797EF95AED4}"/>
    <cellStyle name="Normal 11 2 2 4 2 3 2 2 4" xfId="27570" xr:uid="{EABB389F-66A8-46E6-8F48-303A952C8880}"/>
    <cellStyle name="Normal 11 2 2 4 2 3 2 3" xfId="7844" xr:uid="{1F753C61-C8CC-4881-95AB-E48F10B03C24}"/>
    <cellStyle name="Normal 11 2 2 4 2 3 2 3 2" xfId="19651" xr:uid="{8ADA0C6A-4D0B-4DA4-9DB8-8AEB45FC5C21}"/>
    <cellStyle name="Normal 11 2 2 4 2 3 2 3 2 2" xfId="41970" xr:uid="{391C3D5C-EF44-46C0-B326-0B8B780AFB63}"/>
    <cellStyle name="Normal 11 2 2 4 2 3 2 3 3" xfId="30162" xr:uid="{0953F59B-2F2A-44FE-BE7F-07F16CAF1E7F}"/>
    <cellStyle name="Normal 11 2 2 4 2 3 2 4" xfId="14467" xr:uid="{DB0953FC-FFBC-4B13-857F-022B96B7FFA2}"/>
    <cellStyle name="Normal 11 2 2 4 2 3 2 4 2" xfId="36786" xr:uid="{E7A609C7-C51D-4C81-9136-A8E78ADEDD13}"/>
    <cellStyle name="Normal 11 2 2 4 2 3 2 5" xfId="24978" xr:uid="{23195E96-260D-42C6-96E8-24FA2AABA2F9}"/>
    <cellStyle name="Normal 11 2 2 4 2 3 3" xfId="3956" xr:uid="{B77EB1A5-E816-4654-B66B-26C1992EF34B}"/>
    <cellStyle name="Normal 11 2 2 4 2 3 3 2" xfId="9140" xr:uid="{0D16AB70-E702-4761-BC09-377B39D5F166}"/>
    <cellStyle name="Normal 11 2 2 4 2 3 3 2 2" xfId="20947" xr:uid="{2AE40DCA-698E-48F9-AECA-649450017064}"/>
    <cellStyle name="Normal 11 2 2 4 2 3 3 2 2 2" xfId="43266" xr:uid="{62CD5715-DE0F-47E6-8158-E5DBEAA5E342}"/>
    <cellStyle name="Normal 11 2 2 4 2 3 3 2 3" xfId="31458" xr:uid="{48D2F77D-BA6F-4AB8-93CC-578FE6BDE2A0}"/>
    <cellStyle name="Normal 11 2 2 4 2 3 3 3" xfId="15763" xr:uid="{5EC4CBD3-D797-4A58-AB47-EEBFFAEFD696}"/>
    <cellStyle name="Normal 11 2 2 4 2 3 3 3 2" xfId="38082" xr:uid="{B6956787-ABAF-4847-B11C-098531AA65C6}"/>
    <cellStyle name="Normal 11 2 2 4 2 3 3 4" xfId="26274" xr:uid="{17C3838A-33D8-4E80-8933-E03B4846A8E1}"/>
    <cellStyle name="Normal 11 2 2 4 2 3 4" xfId="6548" xr:uid="{0B2AB518-42E9-48E4-9A75-E3EF9A841CC9}"/>
    <cellStyle name="Normal 11 2 2 4 2 3 4 2" xfId="18355" xr:uid="{B9DC695F-2719-4104-8B0F-AE97660C9A2B}"/>
    <cellStyle name="Normal 11 2 2 4 2 3 4 2 2" xfId="40674" xr:uid="{BD7E9056-8518-417F-A002-396A85E62EDF}"/>
    <cellStyle name="Normal 11 2 2 4 2 3 4 3" xfId="28866" xr:uid="{9986E436-4054-4C45-94BB-BF88551B6527}"/>
    <cellStyle name="Normal 11 2 2 4 2 3 5" xfId="11875" xr:uid="{DF096262-8C6E-42E7-8485-B35337C9EF1E}"/>
    <cellStyle name="Normal 11 2 2 4 2 3 5 2" xfId="34194" xr:uid="{434B7266-E3A5-4CDE-B9FF-9310BA660BA0}"/>
    <cellStyle name="Normal 11 2 2 4 2 3 6" xfId="13171" xr:uid="{B597FEB7-B8F2-4CBF-B228-7AADA3BB9CE1}"/>
    <cellStyle name="Normal 11 2 2 4 2 3 6 2" xfId="35490" xr:uid="{BE09F6BA-D2A5-442A-999D-7FAC8FE9AF19}"/>
    <cellStyle name="Normal 11 2 2 4 2 3 7" xfId="23682" xr:uid="{5831DD8A-7C5C-4572-843E-858B616A0CA4}"/>
    <cellStyle name="Normal 11 2 2 4 2 4" xfId="2012" xr:uid="{775CD71B-5CF4-4977-92EC-18680E6FC9F0}"/>
    <cellStyle name="Normal 11 2 2 4 2 4 2" xfId="4604" xr:uid="{94244F28-E311-4893-B7BE-9EFCD0467008}"/>
    <cellStyle name="Normal 11 2 2 4 2 4 2 2" xfId="9788" xr:uid="{E6A23954-1C94-4E38-AE8E-839BF48C5337}"/>
    <cellStyle name="Normal 11 2 2 4 2 4 2 2 2" xfId="21595" xr:uid="{E9C94909-4320-4B88-A323-F69C18981B25}"/>
    <cellStyle name="Normal 11 2 2 4 2 4 2 2 2 2" xfId="43914" xr:uid="{DF528B5A-4E11-4C2D-94DC-2197B2A4DB68}"/>
    <cellStyle name="Normal 11 2 2 4 2 4 2 2 3" xfId="32106" xr:uid="{3A65A1C2-458A-4702-A8DB-CBBDA3137D4F}"/>
    <cellStyle name="Normal 11 2 2 4 2 4 2 3" xfId="16411" xr:uid="{D8AA61D6-D85F-4254-872C-B653C69FB712}"/>
    <cellStyle name="Normal 11 2 2 4 2 4 2 3 2" xfId="38730" xr:uid="{FD536193-79E7-445E-8ABB-E4E4CBEBBDEA}"/>
    <cellStyle name="Normal 11 2 2 4 2 4 2 4" xfId="26922" xr:uid="{2818B4A8-3F46-4B5B-A27A-DB5F74A3A696}"/>
    <cellStyle name="Normal 11 2 2 4 2 4 3" xfId="7196" xr:uid="{A01E6DB3-44C2-48C8-BC39-68466810AE01}"/>
    <cellStyle name="Normal 11 2 2 4 2 4 3 2" xfId="19003" xr:uid="{FA39AAEE-B755-48A0-B2B2-D872A7666739}"/>
    <cellStyle name="Normal 11 2 2 4 2 4 3 2 2" xfId="41322" xr:uid="{BD68A6F3-B86C-4107-AEEB-356E31DC1B3E}"/>
    <cellStyle name="Normal 11 2 2 4 2 4 3 3" xfId="29514" xr:uid="{E1567BE9-0C23-4DB1-84E1-4E4CBD21DA0D}"/>
    <cellStyle name="Normal 11 2 2 4 2 4 4" xfId="13819" xr:uid="{12E354C5-DDDC-481B-A878-569B41A316A2}"/>
    <cellStyle name="Normal 11 2 2 4 2 4 4 2" xfId="36138" xr:uid="{5C40C190-35D0-4301-9D64-B0A7BA5BCAB5}"/>
    <cellStyle name="Normal 11 2 2 4 2 4 5" xfId="24330" xr:uid="{6E929990-B571-45F4-960A-3DD244DFFAE2}"/>
    <cellStyle name="Normal 11 2 2 4 2 5" xfId="3308" xr:uid="{147604DB-164C-44CC-900E-4733EB37EA01}"/>
    <cellStyle name="Normal 11 2 2 4 2 5 2" xfId="8492" xr:uid="{B0141A28-A6B9-483E-A23F-BF4349CE1C6F}"/>
    <cellStyle name="Normal 11 2 2 4 2 5 2 2" xfId="20299" xr:uid="{7D6E5708-BBDF-47AF-9E45-B4A7C3DA9B16}"/>
    <cellStyle name="Normal 11 2 2 4 2 5 2 2 2" xfId="42618" xr:uid="{922322EA-F267-482A-A5BF-2B63B7979D3F}"/>
    <cellStyle name="Normal 11 2 2 4 2 5 2 3" xfId="30810" xr:uid="{CAABA98E-04BC-489C-9B81-E926DCCC5061}"/>
    <cellStyle name="Normal 11 2 2 4 2 5 3" xfId="15115" xr:uid="{D0FD8947-5080-498D-8E08-95BF4D897319}"/>
    <cellStyle name="Normal 11 2 2 4 2 5 3 2" xfId="37434" xr:uid="{F402DFDA-44D5-459B-93BD-F8E0957B6937}"/>
    <cellStyle name="Normal 11 2 2 4 2 5 4" xfId="25626" xr:uid="{D13F09DE-EABD-40FE-8018-CD6BE710BE60}"/>
    <cellStyle name="Normal 11 2 2 4 2 6" xfId="5900" xr:uid="{7A0EAC04-255B-4583-9A2C-B63BBB928A77}"/>
    <cellStyle name="Normal 11 2 2 4 2 6 2" xfId="17707" xr:uid="{04B10CAD-7899-4D37-B6D6-4AC5879A4C4E}"/>
    <cellStyle name="Normal 11 2 2 4 2 6 2 2" xfId="40026" xr:uid="{E6B13095-F27C-4DBF-AF45-3F2F99A2C826}"/>
    <cellStyle name="Normal 11 2 2 4 2 6 3" xfId="28218" xr:uid="{A35ECE51-2B0B-41B2-B45A-BA968D9E18CA}"/>
    <cellStyle name="Normal 11 2 2 4 2 7" xfId="11204" xr:uid="{239D00E9-C052-406B-851B-4A02D56CEA6F}"/>
    <cellStyle name="Normal 11 2 2 4 2 7 2" xfId="33523" xr:uid="{1135C555-5209-4C30-AA28-4576FC2F8C42}"/>
    <cellStyle name="Normal 11 2 2 4 2 8" xfId="12523" xr:uid="{C03C38C1-D908-4220-BD94-85C603F59BEF}"/>
    <cellStyle name="Normal 11 2 2 4 2 8 2" xfId="34842" xr:uid="{0918CB2A-5B30-42C4-9F5B-734BEF4956C4}"/>
    <cellStyle name="Normal 11 2 2 4 2 9" xfId="23011" xr:uid="{45D8D253-11DA-4E16-8A17-2C139A7D1D52}"/>
    <cellStyle name="Normal 11 2 2 4 3" xfId="878" xr:uid="{655CBCFD-9738-40F6-B469-A546FC33523D}"/>
    <cellStyle name="Normal 11 2 2 4 3 2" xfId="1526" xr:uid="{AA9E757C-5A43-4C92-B43E-E28BD4744B43}"/>
    <cellStyle name="Normal 11 2 2 4 3 2 2" xfId="2822" xr:uid="{93B5EBA2-EC3E-47C1-B37B-5999962C94B8}"/>
    <cellStyle name="Normal 11 2 2 4 3 2 2 2" xfId="5414" xr:uid="{45DD4542-4495-4DE7-95FF-D6FDFD89367B}"/>
    <cellStyle name="Normal 11 2 2 4 3 2 2 2 2" xfId="10598" xr:uid="{06696A8B-4385-4F6E-9DAF-E6E59D35B476}"/>
    <cellStyle name="Normal 11 2 2 4 3 2 2 2 2 2" xfId="22405" xr:uid="{A777102E-A7DC-4C4A-9C62-7950DCA0F990}"/>
    <cellStyle name="Normal 11 2 2 4 3 2 2 2 2 2 2" xfId="44724" xr:uid="{6DD2BB44-5545-49A5-9571-352E24C9DFAB}"/>
    <cellStyle name="Normal 11 2 2 4 3 2 2 2 2 3" xfId="32916" xr:uid="{89DD046F-A281-487C-9A5C-AB13292FC487}"/>
    <cellStyle name="Normal 11 2 2 4 3 2 2 2 3" xfId="17221" xr:uid="{93BC0548-4FB8-474D-B58E-0F444D03D5DE}"/>
    <cellStyle name="Normal 11 2 2 4 3 2 2 2 3 2" xfId="39540" xr:uid="{FDDCA11C-EE0C-412C-9DBB-33C12ADF238A}"/>
    <cellStyle name="Normal 11 2 2 4 3 2 2 2 4" xfId="27732" xr:uid="{B4EE9648-113C-4D2D-8988-DD3AFE9EFC28}"/>
    <cellStyle name="Normal 11 2 2 4 3 2 2 3" xfId="8006" xr:uid="{9230A915-7620-4F31-A73C-574D8A29CDD4}"/>
    <cellStyle name="Normal 11 2 2 4 3 2 2 3 2" xfId="19813" xr:uid="{8C13516E-FCAA-4517-8ACA-B8E469DC4A1A}"/>
    <cellStyle name="Normal 11 2 2 4 3 2 2 3 2 2" xfId="42132" xr:uid="{C141740D-9EEE-4A41-BC80-4C3D324BF594}"/>
    <cellStyle name="Normal 11 2 2 4 3 2 2 3 3" xfId="30324" xr:uid="{A271595A-329B-4107-A3DF-7FD69D051FCA}"/>
    <cellStyle name="Normal 11 2 2 4 3 2 2 4" xfId="14629" xr:uid="{00623ABD-F75A-4AE6-8948-7B82238B5416}"/>
    <cellStyle name="Normal 11 2 2 4 3 2 2 4 2" xfId="36948" xr:uid="{8533C545-3BE4-4AFB-97CD-9C7F6791A214}"/>
    <cellStyle name="Normal 11 2 2 4 3 2 2 5" xfId="25140" xr:uid="{EF4AAC3C-4922-4508-9BA1-CF56B7DAC7A0}"/>
    <cellStyle name="Normal 11 2 2 4 3 2 3" xfId="4118" xr:uid="{52DE0760-1FCE-495C-9DFC-28A6CD300351}"/>
    <cellStyle name="Normal 11 2 2 4 3 2 3 2" xfId="9302" xr:uid="{180E9F98-F709-43B3-A10A-43D5D04C8D3E}"/>
    <cellStyle name="Normal 11 2 2 4 3 2 3 2 2" xfId="21109" xr:uid="{88FA846D-3324-4F8C-B9E7-40D114AE48EA}"/>
    <cellStyle name="Normal 11 2 2 4 3 2 3 2 2 2" xfId="43428" xr:uid="{89CC91A5-70FF-4F64-A441-AC873840CA2D}"/>
    <cellStyle name="Normal 11 2 2 4 3 2 3 2 3" xfId="31620" xr:uid="{7D765694-6BF3-4309-895C-B4E11DBCAF74}"/>
    <cellStyle name="Normal 11 2 2 4 3 2 3 3" xfId="15925" xr:uid="{71F8A035-355A-4196-B844-ED53B7EEA15D}"/>
    <cellStyle name="Normal 11 2 2 4 3 2 3 3 2" xfId="38244" xr:uid="{DE887E14-3D4D-498F-9715-144854A771C5}"/>
    <cellStyle name="Normal 11 2 2 4 3 2 3 4" xfId="26436" xr:uid="{BC77F66C-7DBF-44FF-A8A1-EE0812A52DAF}"/>
    <cellStyle name="Normal 11 2 2 4 3 2 4" xfId="6710" xr:uid="{C2508B4F-3EA4-4486-8247-42E3127EBAB2}"/>
    <cellStyle name="Normal 11 2 2 4 3 2 4 2" xfId="18517" xr:uid="{F70F18F0-2E8C-4FA2-8646-9705572039AC}"/>
    <cellStyle name="Normal 11 2 2 4 3 2 4 2 2" xfId="40836" xr:uid="{42CB5B73-E525-4E7F-8FAF-06F8B5D272F9}"/>
    <cellStyle name="Normal 11 2 2 4 3 2 4 3" xfId="29028" xr:uid="{1A00DD23-7AB8-4D1F-83A5-EDF9947D6D43}"/>
    <cellStyle name="Normal 11 2 2 4 3 2 5" xfId="12037" xr:uid="{BC91CF3A-0B24-481A-BE6B-7EBD89AD3FED}"/>
    <cellStyle name="Normal 11 2 2 4 3 2 5 2" xfId="34356" xr:uid="{79FACA0F-6911-4ECF-B177-603BAA6CCCD1}"/>
    <cellStyle name="Normal 11 2 2 4 3 2 6" xfId="13333" xr:uid="{285188A1-C1A5-461B-9176-60EC13364B68}"/>
    <cellStyle name="Normal 11 2 2 4 3 2 6 2" xfId="35652" xr:uid="{3E3D5D03-FF7B-41C3-AFE2-D1016997B3E7}"/>
    <cellStyle name="Normal 11 2 2 4 3 2 7" xfId="23844" xr:uid="{43E38873-953F-4C0D-B852-979F454794D9}"/>
    <cellStyle name="Normal 11 2 2 4 3 3" xfId="2174" xr:uid="{DF251492-DFA7-402E-BF30-9BD15E2AD4BF}"/>
    <cellStyle name="Normal 11 2 2 4 3 3 2" xfId="4766" xr:uid="{88495B49-BB1B-416D-87A3-524BD5E1F9AD}"/>
    <cellStyle name="Normal 11 2 2 4 3 3 2 2" xfId="9950" xr:uid="{2E1F38EC-43AD-47E0-8CDA-1129F9EAC26E}"/>
    <cellStyle name="Normal 11 2 2 4 3 3 2 2 2" xfId="21757" xr:uid="{01DD398B-AE79-4003-B3A2-05EF5C83BBB7}"/>
    <cellStyle name="Normal 11 2 2 4 3 3 2 2 2 2" xfId="44076" xr:uid="{3C9454D5-EA82-4605-9A13-838902FAD3A7}"/>
    <cellStyle name="Normal 11 2 2 4 3 3 2 2 3" xfId="32268" xr:uid="{BAF60F4B-DEB2-4954-8A16-5AD6CA471E82}"/>
    <cellStyle name="Normal 11 2 2 4 3 3 2 3" xfId="16573" xr:uid="{E6294241-2341-450A-990A-BCC173CB0BE0}"/>
    <cellStyle name="Normal 11 2 2 4 3 3 2 3 2" xfId="38892" xr:uid="{3E800925-169D-48F4-9E64-C62C92C99D8F}"/>
    <cellStyle name="Normal 11 2 2 4 3 3 2 4" xfId="27084" xr:uid="{7FC0D79C-E135-4E7A-8973-E0B9B4598C20}"/>
    <cellStyle name="Normal 11 2 2 4 3 3 3" xfId="7358" xr:uid="{EB775713-9064-4131-BB8B-B6D5B4F69ECA}"/>
    <cellStyle name="Normal 11 2 2 4 3 3 3 2" xfId="19165" xr:uid="{398CCCF7-1E0B-42BC-B5DB-9A5DB4105FD8}"/>
    <cellStyle name="Normal 11 2 2 4 3 3 3 2 2" xfId="41484" xr:uid="{680B1D67-2E29-4425-9707-15294CE17CF2}"/>
    <cellStyle name="Normal 11 2 2 4 3 3 3 3" xfId="29676" xr:uid="{0D1EE4B1-561C-4062-BE85-8C79300F5959}"/>
    <cellStyle name="Normal 11 2 2 4 3 3 4" xfId="13981" xr:uid="{2A2C1DCE-D87E-419F-BADA-8F5F940661A8}"/>
    <cellStyle name="Normal 11 2 2 4 3 3 4 2" xfId="36300" xr:uid="{8C9B93B3-066E-4B9A-8D1E-9055878D2745}"/>
    <cellStyle name="Normal 11 2 2 4 3 3 5" xfId="24492" xr:uid="{8291A168-A55E-4B18-8DE0-7765A5856AE4}"/>
    <cellStyle name="Normal 11 2 2 4 3 4" xfId="3470" xr:uid="{983F29FA-55A2-4919-BAD8-2ECB80B9BDBE}"/>
    <cellStyle name="Normal 11 2 2 4 3 4 2" xfId="8654" xr:uid="{0380C371-3946-4F81-A65F-C270AC158710}"/>
    <cellStyle name="Normal 11 2 2 4 3 4 2 2" xfId="20461" xr:uid="{59228B4B-5A6C-4EB1-86F2-1B42FC0CCDEF}"/>
    <cellStyle name="Normal 11 2 2 4 3 4 2 2 2" xfId="42780" xr:uid="{767E0B9B-68BF-459D-B547-31B4065D3444}"/>
    <cellStyle name="Normal 11 2 2 4 3 4 2 3" xfId="30972" xr:uid="{19631637-3EB3-447E-82C3-B84B3F0CED00}"/>
    <cellStyle name="Normal 11 2 2 4 3 4 3" xfId="15277" xr:uid="{CB8387EF-C1D1-486B-8523-7578D47A154C}"/>
    <cellStyle name="Normal 11 2 2 4 3 4 3 2" xfId="37596" xr:uid="{0700F69A-0145-4F56-A5C9-C95C175F54C4}"/>
    <cellStyle name="Normal 11 2 2 4 3 4 4" xfId="25788" xr:uid="{09CE577C-2720-48C3-9076-F60C98738C2F}"/>
    <cellStyle name="Normal 11 2 2 4 3 5" xfId="6062" xr:uid="{EDB298C7-BB79-4E2B-ABFF-034AE7DE810F}"/>
    <cellStyle name="Normal 11 2 2 4 3 5 2" xfId="17869" xr:uid="{81D7543A-AE2C-47FE-87AE-A1FBF7FA9FE4}"/>
    <cellStyle name="Normal 11 2 2 4 3 5 2 2" xfId="40188" xr:uid="{8D598AAC-36EE-4ED0-B7E5-C6EE35E5584A}"/>
    <cellStyle name="Normal 11 2 2 4 3 5 3" xfId="28380" xr:uid="{C0E993EF-185E-4399-8F83-40006455F077}"/>
    <cellStyle name="Normal 11 2 2 4 3 6" xfId="11389" xr:uid="{C1948D2D-546B-4B3F-BCFD-5FE40BD61ABC}"/>
    <cellStyle name="Normal 11 2 2 4 3 6 2" xfId="33708" xr:uid="{E10A95C7-97CD-412E-8BFC-E229E768EC0F}"/>
    <cellStyle name="Normal 11 2 2 4 3 7" xfId="12685" xr:uid="{1579414C-329D-4FDD-AC4F-37EA63A4821D}"/>
    <cellStyle name="Normal 11 2 2 4 3 7 2" xfId="35004" xr:uid="{56689614-7051-4709-AAE0-17543B16A4AE}"/>
    <cellStyle name="Normal 11 2 2 4 3 8" xfId="23196" xr:uid="{B0265EC0-26F9-4C6C-9592-B0250911884A}"/>
    <cellStyle name="Normal 11 2 2 4 4" xfId="1202" xr:uid="{B88F9E07-5910-4C1C-95B1-514EB99D7033}"/>
    <cellStyle name="Normal 11 2 2 4 4 2" xfId="2498" xr:uid="{346FD75E-942E-44D4-ABA7-588299CE1DE4}"/>
    <cellStyle name="Normal 11 2 2 4 4 2 2" xfId="5090" xr:uid="{F0E9333D-7B7D-41D0-B119-CDC4A0D310B6}"/>
    <cellStyle name="Normal 11 2 2 4 4 2 2 2" xfId="10274" xr:uid="{D9AF502D-BB18-46DC-A3C4-6A5558CB7D36}"/>
    <cellStyle name="Normal 11 2 2 4 4 2 2 2 2" xfId="22081" xr:uid="{663E8AFB-1B94-4EE4-8F7A-5138F602C5A1}"/>
    <cellStyle name="Normal 11 2 2 4 4 2 2 2 2 2" xfId="44400" xr:uid="{F2222FC2-26E2-4F33-952B-C56231EC698E}"/>
    <cellStyle name="Normal 11 2 2 4 4 2 2 2 3" xfId="32592" xr:uid="{85DC2CB6-731C-4364-A71C-B6A316D5E916}"/>
    <cellStyle name="Normal 11 2 2 4 4 2 2 3" xfId="16897" xr:uid="{A68AAA69-F58C-47AC-8961-80C63F84E4AE}"/>
    <cellStyle name="Normal 11 2 2 4 4 2 2 3 2" xfId="39216" xr:uid="{61E1F848-B070-4A45-A6F4-8A6A6D27947D}"/>
    <cellStyle name="Normal 11 2 2 4 4 2 2 4" xfId="27408" xr:uid="{50D0164C-AC0B-4EA1-BED9-7E5BD07762AD}"/>
    <cellStyle name="Normal 11 2 2 4 4 2 3" xfId="7682" xr:uid="{08D132BC-DDAA-4F3F-B8B6-493F5566378C}"/>
    <cellStyle name="Normal 11 2 2 4 4 2 3 2" xfId="19489" xr:uid="{6589C7C7-DAE0-4211-A671-E0C262C4AE23}"/>
    <cellStyle name="Normal 11 2 2 4 4 2 3 2 2" xfId="41808" xr:uid="{C1337138-7DE3-4695-8D3C-2DA809542BC9}"/>
    <cellStyle name="Normal 11 2 2 4 4 2 3 3" xfId="30000" xr:uid="{3225DAE3-481A-4C21-929C-55CDBC4C0F16}"/>
    <cellStyle name="Normal 11 2 2 4 4 2 4" xfId="14305" xr:uid="{B6781C5E-DF67-48AA-B676-3AE832F13865}"/>
    <cellStyle name="Normal 11 2 2 4 4 2 4 2" xfId="36624" xr:uid="{73DDA369-8D9C-4C49-8B45-5C91F440E228}"/>
    <cellStyle name="Normal 11 2 2 4 4 2 5" xfId="24816" xr:uid="{78D84EB8-97B4-462B-BF5C-F540A803261D}"/>
    <cellStyle name="Normal 11 2 2 4 4 3" xfId="3794" xr:uid="{029A464F-FDFD-4381-9B7E-45AAB8A29E9E}"/>
    <cellStyle name="Normal 11 2 2 4 4 3 2" xfId="8978" xr:uid="{A0393BA2-B7DB-4184-AD7D-5420E3477BEB}"/>
    <cellStyle name="Normal 11 2 2 4 4 3 2 2" xfId="20785" xr:uid="{88C48E8F-0915-4375-8EAB-39A5EADDFF5C}"/>
    <cellStyle name="Normal 11 2 2 4 4 3 2 2 2" xfId="43104" xr:uid="{4DB22E8C-CF45-46F5-AD4A-D66E65F2F55C}"/>
    <cellStyle name="Normal 11 2 2 4 4 3 2 3" xfId="31296" xr:uid="{4B3414B6-ADAB-4D19-A2C5-D5B72B363783}"/>
    <cellStyle name="Normal 11 2 2 4 4 3 3" xfId="15601" xr:uid="{01D975AF-7C64-4C14-B76B-D74346028350}"/>
    <cellStyle name="Normal 11 2 2 4 4 3 3 2" xfId="37920" xr:uid="{570FC277-D5B4-45C0-8026-550DAC348961}"/>
    <cellStyle name="Normal 11 2 2 4 4 3 4" xfId="26112" xr:uid="{81485DAA-0619-4D00-A2A4-1777B5810A56}"/>
    <cellStyle name="Normal 11 2 2 4 4 4" xfId="6386" xr:uid="{31CEBB14-2CB0-4E53-A12D-2F94A9842540}"/>
    <cellStyle name="Normal 11 2 2 4 4 4 2" xfId="18193" xr:uid="{E01F038D-4087-4108-8A76-E4D21176B72C}"/>
    <cellStyle name="Normal 11 2 2 4 4 4 2 2" xfId="40512" xr:uid="{97611A1D-617B-4170-A5B0-D4620299AD05}"/>
    <cellStyle name="Normal 11 2 2 4 4 4 3" xfId="28704" xr:uid="{C2B5E8A4-64E4-4364-9BCA-AE55D662EE89}"/>
    <cellStyle name="Normal 11 2 2 4 4 5" xfId="11713" xr:uid="{25CA3950-D3EC-49D8-AC34-394959B9FAC0}"/>
    <cellStyle name="Normal 11 2 2 4 4 5 2" xfId="34032" xr:uid="{561CAD6F-85DC-4BA6-B760-E00C25A9CABD}"/>
    <cellStyle name="Normal 11 2 2 4 4 6" xfId="13009" xr:uid="{114BB0FD-D4F8-42AA-AD04-32F0DCAD0848}"/>
    <cellStyle name="Normal 11 2 2 4 4 6 2" xfId="35328" xr:uid="{D14BE62B-0309-4E4A-B251-8B3BF7DD191E}"/>
    <cellStyle name="Normal 11 2 2 4 4 7" xfId="23520" xr:uid="{33183ED3-FCB9-489D-80FE-078C4F0E89B7}"/>
    <cellStyle name="Normal 11 2 2 4 5" xfId="1850" xr:uid="{F7A1E010-A888-4ED2-9748-1FE940C42FE6}"/>
    <cellStyle name="Normal 11 2 2 4 5 2" xfId="4442" xr:uid="{2D658F0E-5911-456C-9995-C5AECD945EF9}"/>
    <cellStyle name="Normal 11 2 2 4 5 2 2" xfId="9626" xr:uid="{0496B01C-2ADE-42F8-A872-1C73F23420E9}"/>
    <cellStyle name="Normal 11 2 2 4 5 2 2 2" xfId="21433" xr:uid="{092B2898-983B-4B43-9319-13B5A797A925}"/>
    <cellStyle name="Normal 11 2 2 4 5 2 2 2 2" xfId="43752" xr:uid="{E32461A4-8676-4570-B3EA-07D67BEF300C}"/>
    <cellStyle name="Normal 11 2 2 4 5 2 2 3" xfId="31944" xr:uid="{87DCF9FF-B400-4AAE-AAC3-80574B0BBE76}"/>
    <cellStyle name="Normal 11 2 2 4 5 2 3" xfId="16249" xr:uid="{A93FA560-34AA-4D8F-B01D-2018A6A15FBD}"/>
    <cellStyle name="Normal 11 2 2 4 5 2 3 2" xfId="38568" xr:uid="{705BC035-E9F5-4CA6-9590-DA65BE97D4D6}"/>
    <cellStyle name="Normal 11 2 2 4 5 2 4" xfId="26760" xr:uid="{41B0442C-4587-423B-B25D-54041BC4694F}"/>
    <cellStyle name="Normal 11 2 2 4 5 3" xfId="7034" xr:uid="{CCFBB006-C1AC-4382-B1D5-F059ABB9920A}"/>
    <cellStyle name="Normal 11 2 2 4 5 3 2" xfId="18841" xr:uid="{918AA0CF-CC25-4B9C-AC37-95787BB36264}"/>
    <cellStyle name="Normal 11 2 2 4 5 3 2 2" xfId="41160" xr:uid="{523E152E-B00D-497D-8436-1DBE7824E076}"/>
    <cellStyle name="Normal 11 2 2 4 5 3 3" xfId="29352" xr:uid="{F19FCA9E-FBC0-41A3-B5D7-FEF4E76BCD31}"/>
    <cellStyle name="Normal 11 2 2 4 5 4" xfId="13657" xr:uid="{FFFDB886-8E32-4419-8365-C4084342EFBD}"/>
    <cellStyle name="Normal 11 2 2 4 5 4 2" xfId="35976" xr:uid="{E24D399B-D3A9-4632-A6E9-8A5632E1CC12}"/>
    <cellStyle name="Normal 11 2 2 4 5 5" xfId="24168" xr:uid="{3F87671F-EBF1-4E27-99C2-314E9B4B3392}"/>
    <cellStyle name="Normal 11 2 2 4 6" xfId="3146" xr:uid="{23AA169F-DC39-4D02-9006-2DDD70D056E8}"/>
    <cellStyle name="Normal 11 2 2 4 6 2" xfId="8330" xr:uid="{1098940D-8BD5-49D2-ABBF-2C6CD8E72284}"/>
    <cellStyle name="Normal 11 2 2 4 6 2 2" xfId="20137" xr:uid="{EAA08016-ECB7-4E47-B921-011EB3F987A5}"/>
    <cellStyle name="Normal 11 2 2 4 6 2 2 2" xfId="42456" xr:uid="{83C12871-979A-4902-9010-E8F30F0349AF}"/>
    <cellStyle name="Normal 11 2 2 4 6 2 3" xfId="30648" xr:uid="{BEC2D8D3-4B18-4D4C-AA15-DD8CD83A6AF8}"/>
    <cellStyle name="Normal 11 2 2 4 6 3" xfId="14953" xr:uid="{E65FF21A-732E-4FA4-ADD5-3A89A0C9EFFF}"/>
    <cellStyle name="Normal 11 2 2 4 6 3 2" xfId="37272" xr:uid="{1888FCD9-51DE-4CC9-9BF3-DDB9F13C8F74}"/>
    <cellStyle name="Normal 11 2 2 4 6 4" xfId="25464" xr:uid="{DE849D56-EBAB-4B2F-8F92-65C8A06D8D28}"/>
    <cellStyle name="Normal 11 2 2 4 7" xfId="5738" xr:uid="{7FACDFEA-1565-4B9B-A22A-6CCB88AFF1EF}"/>
    <cellStyle name="Normal 11 2 2 4 7 2" xfId="17545" xr:uid="{A4B044DB-6F11-4E6A-9C3A-CB4CDFDD5001}"/>
    <cellStyle name="Normal 11 2 2 4 7 2 2" xfId="39864" xr:uid="{A7E682A1-7580-4C46-AF73-06F18660B96A}"/>
    <cellStyle name="Normal 11 2 2 4 7 3" xfId="28056" xr:uid="{6A6BE7D2-0D5A-4BF0-94DB-E0576BC58D59}"/>
    <cellStyle name="Normal 11 2 2 4 8" xfId="10970" xr:uid="{056D3702-4996-4E21-B489-76BB32D038AD}"/>
    <cellStyle name="Normal 11 2 2 4 8 2" xfId="33289" xr:uid="{0F62F135-00C6-4399-852C-D0E6164815F5}"/>
    <cellStyle name="Normal 11 2 2 4 9" xfId="12361" xr:uid="{B550D589-C85A-423A-BBAA-8C63AB0E3059}"/>
    <cellStyle name="Normal 11 2 2 4 9 2" xfId="34680" xr:uid="{B237727A-7069-470A-823C-0C04631BB4AB}"/>
    <cellStyle name="Normal 11 2 2 5" xfId="576" xr:uid="{7BA9EE23-B99C-48E1-B126-AC0F58E91153}"/>
    <cellStyle name="Normal 11 2 2 5 2" xfId="959" xr:uid="{36A2F376-E6AA-4615-8C8F-081AE07398EC}"/>
    <cellStyle name="Normal 11 2 2 5 2 2" xfId="1607" xr:uid="{E0A42BA5-EC35-4EA1-8DF1-E3712D0E6D7F}"/>
    <cellStyle name="Normal 11 2 2 5 2 2 2" xfId="2903" xr:uid="{53CFD0D7-2FB4-46E8-9E17-B7FF061D423C}"/>
    <cellStyle name="Normal 11 2 2 5 2 2 2 2" xfId="5495" xr:uid="{8C864CE5-06B4-491A-ADB6-109121DB4EF0}"/>
    <cellStyle name="Normal 11 2 2 5 2 2 2 2 2" xfId="10679" xr:uid="{9481EFAA-876B-4879-B071-497BD8B1E614}"/>
    <cellStyle name="Normal 11 2 2 5 2 2 2 2 2 2" xfId="22486" xr:uid="{20CE07E5-AE1C-4B99-B039-567235B25902}"/>
    <cellStyle name="Normal 11 2 2 5 2 2 2 2 2 2 2" xfId="44805" xr:uid="{54C31A97-5767-4A13-A59F-734B11A3061B}"/>
    <cellStyle name="Normal 11 2 2 5 2 2 2 2 2 3" xfId="32997" xr:uid="{D8275D7E-6101-46DD-A404-11B40AFD8E51}"/>
    <cellStyle name="Normal 11 2 2 5 2 2 2 2 3" xfId="17302" xr:uid="{B6F07B88-69BA-47D9-9477-F79D2277993C}"/>
    <cellStyle name="Normal 11 2 2 5 2 2 2 2 3 2" xfId="39621" xr:uid="{41FCCB5A-6BF3-4B48-8BF0-BF1873766011}"/>
    <cellStyle name="Normal 11 2 2 5 2 2 2 2 4" xfId="27813" xr:uid="{9C26C666-7499-48CC-92A6-BF7A46E438D8}"/>
    <cellStyle name="Normal 11 2 2 5 2 2 2 3" xfId="8087" xr:uid="{68E1B5E2-EB63-4A34-B177-4D97030532A5}"/>
    <cellStyle name="Normal 11 2 2 5 2 2 2 3 2" xfId="19894" xr:uid="{2BE45D08-9944-419F-9284-2091C50E7F4C}"/>
    <cellStyle name="Normal 11 2 2 5 2 2 2 3 2 2" xfId="42213" xr:uid="{23F9831B-8779-49C9-B87E-B870B93CE46B}"/>
    <cellStyle name="Normal 11 2 2 5 2 2 2 3 3" xfId="30405" xr:uid="{72FDBD78-DA02-4575-90B1-BCA730706FC2}"/>
    <cellStyle name="Normal 11 2 2 5 2 2 2 4" xfId="14710" xr:uid="{7DE1B61E-45AD-4BAD-8624-0FFFC0CB3C70}"/>
    <cellStyle name="Normal 11 2 2 5 2 2 2 4 2" xfId="37029" xr:uid="{740B4C97-CB4B-42D7-B64F-DE13593B9EFC}"/>
    <cellStyle name="Normal 11 2 2 5 2 2 2 5" xfId="25221" xr:uid="{E7A53B3D-15DC-402A-A9C1-84884188F47B}"/>
    <cellStyle name="Normal 11 2 2 5 2 2 3" xfId="4199" xr:uid="{257D6464-C780-45BC-83DA-CAFC2F2E60D5}"/>
    <cellStyle name="Normal 11 2 2 5 2 2 3 2" xfId="9383" xr:uid="{715D0A91-57CA-4284-A03D-EB433A63C8C1}"/>
    <cellStyle name="Normal 11 2 2 5 2 2 3 2 2" xfId="21190" xr:uid="{B1C9716E-8F3B-4C3E-ADF8-4D0863C67E22}"/>
    <cellStyle name="Normal 11 2 2 5 2 2 3 2 2 2" xfId="43509" xr:uid="{E1E3893A-4591-4913-A456-04E21456669E}"/>
    <cellStyle name="Normal 11 2 2 5 2 2 3 2 3" xfId="31701" xr:uid="{D518ED3B-626E-4883-BAE0-AB4E4EBC4396}"/>
    <cellStyle name="Normal 11 2 2 5 2 2 3 3" xfId="16006" xr:uid="{95B6AFF7-5994-4A63-AFC9-B14C4A63B725}"/>
    <cellStyle name="Normal 11 2 2 5 2 2 3 3 2" xfId="38325" xr:uid="{092BA439-1702-4836-BA0E-3D6E286AD129}"/>
    <cellStyle name="Normal 11 2 2 5 2 2 3 4" xfId="26517" xr:uid="{E63F3863-9CDC-4C6D-9428-8675B5409EF7}"/>
    <cellStyle name="Normal 11 2 2 5 2 2 4" xfId="6791" xr:uid="{0BDF1B52-359D-46E5-B372-55B5E53E8A1B}"/>
    <cellStyle name="Normal 11 2 2 5 2 2 4 2" xfId="18598" xr:uid="{613B472A-BD2A-4D98-AE8B-FCFE0A298DAE}"/>
    <cellStyle name="Normal 11 2 2 5 2 2 4 2 2" xfId="40917" xr:uid="{6680C25E-9A0D-40B2-9948-06F26DA28EA1}"/>
    <cellStyle name="Normal 11 2 2 5 2 2 4 3" xfId="29109" xr:uid="{1DCC9869-4B34-4A53-B605-0E9C4D9E0EEA}"/>
    <cellStyle name="Normal 11 2 2 5 2 2 5" xfId="12118" xr:uid="{3FED496C-6BE0-48F3-9D73-93E35DBECFF6}"/>
    <cellStyle name="Normal 11 2 2 5 2 2 5 2" xfId="34437" xr:uid="{FB6EBD47-073B-4CB0-886C-03F31D330F4F}"/>
    <cellStyle name="Normal 11 2 2 5 2 2 6" xfId="13414" xr:uid="{34F23A11-2C09-48E9-BD43-9B001FFB9FEF}"/>
    <cellStyle name="Normal 11 2 2 5 2 2 6 2" xfId="35733" xr:uid="{9D0F9C1C-66AE-478A-A0C8-A25C33986FA9}"/>
    <cellStyle name="Normal 11 2 2 5 2 2 7" xfId="23925" xr:uid="{971CE0E5-1048-480C-BEC4-D98D0C2FBE16}"/>
    <cellStyle name="Normal 11 2 2 5 2 3" xfId="2255" xr:uid="{8AFFC1F4-7C66-4776-8B64-8AE0E3BEC899}"/>
    <cellStyle name="Normal 11 2 2 5 2 3 2" xfId="4847" xr:uid="{7DC5E9A8-BE4B-4B5B-9C3E-27D4CA2BF58D}"/>
    <cellStyle name="Normal 11 2 2 5 2 3 2 2" xfId="10031" xr:uid="{63B5035F-DDE9-4451-A97A-984A685EEC41}"/>
    <cellStyle name="Normal 11 2 2 5 2 3 2 2 2" xfId="21838" xr:uid="{25DF7B1C-6706-48E7-A168-C1B6011783E6}"/>
    <cellStyle name="Normal 11 2 2 5 2 3 2 2 2 2" xfId="44157" xr:uid="{D0D2CB79-5BB3-4782-B4F7-3B39650DF5CF}"/>
    <cellStyle name="Normal 11 2 2 5 2 3 2 2 3" xfId="32349" xr:uid="{60338F67-13A4-46D7-AD04-7D66D92AB873}"/>
    <cellStyle name="Normal 11 2 2 5 2 3 2 3" xfId="16654" xr:uid="{5A21C73C-5E40-44DF-AFFF-9C1D87A70BBD}"/>
    <cellStyle name="Normal 11 2 2 5 2 3 2 3 2" xfId="38973" xr:uid="{AB1C3D05-49DC-4A85-82E1-1A387B18B34E}"/>
    <cellStyle name="Normal 11 2 2 5 2 3 2 4" xfId="27165" xr:uid="{04DFC1A5-4607-4681-AF58-0531ABEE67C8}"/>
    <cellStyle name="Normal 11 2 2 5 2 3 3" xfId="7439" xr:uid="{2ECF0D58-0A36-49D8-B09C-FE126DDAA47D}"/>
    <cellStyle name="Normal 11 2 2 5 2 3 3 2" xfId="19246" xr:uid="{7C51EDBD-92EF-4321-8A8E-5E4CAA67742C}"/>
    <cellStyle name="Normal 11 2 2 5 2 3 3 2 2" xfId="41565" xr:uid="{BEC7CC01-F1D7-4B58-9BD3-E8AB169B6C98}"/>
    <cellStyle name="Normal 11 2 2 5 2 3 3 3" xfId="29757" xr:uid="{50DFD5FD-BF40-4D38-B508-3690587434CB}"/>
    <cellStyle name="Normal 11 2 2 5 2 3 4" xfId="14062" xr:uid="{B4D3B4DF-FC58-47A2-B95D-B52154760295}"/>
    <cellStyle name="Normal 11 2 2 5 2 3 4 2" xfId="36381" xr:uid="{3D8030AC-CF4A-4EF0-9CD6-4D678E34A9F2}"/>
    <cellStyle name="Normal 11 2 2 5 2 3 5" xfId="24573" xr:uid="{7C6D0D5A-04A8-49B4-9507-4951767CBE7D}"/>
    <cellStyle name="Normal 11 2 2 5 2 4" xfId="3551" xr:uid="{15F20AEF-43AC-4C83-B2BF-952DC8966A72}"/>
    <cellStyle name="Normal 11 2 2 5 2 4 2" xfId="8735" xr:uid="{4B657B1C-E7D1-4F9A-9686-98C9244EC8CA}"/>
    <cellStyle name="Normal 11 2 2 5 2 4 2 2" xfId="20542" xr:uid="{3889BF42-0BFE-43B8-B8AE-4A538DBDEA71}"/>
    <cellStyle name="Normal 11 2 2 5 2 4 2 2 2" xfId="42861" xr:uid="{450EBA34-A505-4E95-9399-95D253CE5B6A}"/>
    <cellStyle name="Normal 11 2 2 5 2 4 2 3" xfId="31053" xr:uid="{5E991C42-7841-4AAF-B24B-E1599D2CE974}"/>
    <cellStyle name="Normal 11 2 2 5 2 4 3" xfId="15358" xr:uid="{154512E2-E297-4CD7-BB4B-BA993D2D7F05}"/>
    <cellStyle name="Normal 11 2 2 5 2 4 3 2" xfId="37677" xr:uid="{8D22EE76-78C2-4BD2-B6FB-3B7CAEAA64A6}"/>
    <cellStyle name="Normal 11 2 2 5 2 4 4" xfId="25869" xr:uid="{257F216E-3262-46CD-A71C-109738FD5331}"/>
    <cellStyle name="Normal 11 2 2 5 2 5" xfId="6143" xr:uid="{3CCB62E5-E8ED-4E0B-9E9B-C48697067F79}"/>
    <cellStyle name="Normal 11 2 2 5 2 5 2" xfId="17950" xr:uid="{4E17C51F-B845-45A6-8695-61663A2CBC53}"/>
    <cellStyle name="Normal 11 2 2 5 2 5 2 2" xfId="40269" xr:uid="{46B714CD-0691-44D4-9340-361C8AFBB29E}"/>
    <cellStyle name="Normal 11 2 2 5 2 5 3" xfId="28461" xr:uid="{2AC35C10-522E-4BFC-90F8-C2B931A96500}"/>
    <cellStyle name="Normal 11 2 2 5 2 6" xfId="11470" xr:uid="{28A658E9-5438-4238-B891-E58BA466A21A}"/>
    <cellStyle name="Normal 11 2 2 5 2 6 2" xfId="33789" xr:uid="{140C970D-5E80-4F82-A38A-657B077A37F9}"/>
    <cellStyle name="Normal 11 2 2 5 2 7" xfId="12766" xr:uid="{31B17043-E30D-425D-88FD-F3E2E7789838}"/>
    <cellStyle name="Normal 11 2 2 5 2 7 2" xfId="35085" xr:uid="{33B32EB5-2654-4E48-AD93-9D55F8F146F0}"/>
    <cellStyle name="Normal 11 2 2 5 2 8" xfId="23277" xr:uid="{097946FF-99F1-4DFC-9C75-B6DD1222E7F4}"/>
    <cellStyle name="Normal 11 2 2 5 3" xfId="1283" xr:uid="{0A0B1F49-50F2-4484-AB1B-FB40EDFE7870}"/>
    <cellStyle name="Normal 11 2 2 5 3 2" xfId="2579" xr:uid="{FC208688-8783-4951-A979-A2968D507012}"/>
    <cellStyle name="Normal 11 2 2 5 3 2 2" xfId="5171" xr:uid="{C2D653DF-23E6-4FEB-80EF-77AAF68D5C1F}"/>
    <cellStyle name="Normal 11 2 2 5 3 2 2 2" xfId="10355" xr:uid="{D14EA2C3-EE54-47B4-90BE-F4E07785DA86}"/>
    <cellStyle name="Normal 11 2 2 5 3 2 2 2 2" xfId="22162" xr:uid="{34180904-4667-49CD-AC20-D666F23D1914}"/>
    <cellStyle name="Normal 11 2 2 5 3 2 2 2 2 2" xfId="44481" xr:uid="{A9C16ABE-5E66-48C7-ACE8-465080BB1055}"/>
    <cellStyle name="Normal 11 2 2 5 3 2 2 2 3" xfId="32673" xr:uid="{991416E2-933C-4EAC-B7B3-C7F6CFF09C9A}"/>
    <cellStyle name="Normal 11 2 2 5 3 2 2 3" xfId="16978" xr:uid="{7710E116-867D-4259-A00F-AC51AF829E78}"/>
    <cellStyle name="Normal 11 2 2 5 3 2 2 3 2" xfId="39297" xr:uid="{0BDE7ADD-FC68-4F51-9566-7FEA86C53FC8}"/>
    <cellStyle name="Normal 11 2 2 5 3 2 2 4" xfId="27489" xr:uid="{01955A88-81AF-470F-877E-C6B262C1D041}"/>
    <cellStyle name="Normal 11 2 2 5 3 2 3" xfId="7763" xr:uid="{CE82D60F-CB93-4394-9ADA-E1C60BEB4818}"/>
    <cellStyle name="Normal 11 2 2 5 3 2 3 2" xfId="19570" xr:uid="{E3B65893-0453-42B7-9944-FB25EE2CF0C4}"/>
    <cellStyle name="Normal 11 2 2 5 3 2 3 2 2" xfId="41889" xr:uid="{C7AF1A6F-EEFD-45E7-87D5-BB436D06057C}"/>
    <cellStyle name="Normal 11 2 2 5 3 2 3 3" xfId="30081" xr:uid="{F028FFAA-505D-43E5-AD0D-CA88A8DBF928}"/>
    <cellStyle name="Normal 11 2 2 5 3 2 4" xfId="14386" xr:uid="{60A00021-CF59-4BBD-B064-5FE895EB58C8}"/>
    <cellStyle name="Normal 11 2 2 5 3 2 4 2" xfId="36705" xr:uid="{8880D24E-B00C-435C-8D81-DBCED255EA2D}"/>
    <cellStyle name="Normal 11 2 2 5 3 2 5" xfId="24897" xr:uid="{9022B206-4EEA-4EA2-B73D-FB70499B9163}"/>
    <cellStyle name="Normal 11 2 2 5 3 3" xfId="3875" xr:uid="{2EF5945F-75BD-4E66-9EB7-A0F395AAD982}"/>
    <cellStyle name="Normal 11 2 2 5 3 3 2" xfId="9059" xr:uid="{38643B23-2A85-4A1F-B74F-E2AB82EAC65F}"/>
    <cellStyle name="Normal 11 2 2 5 3 3 2 2" xfId="20866" xr:uid="{74CF8F2C-3C9E-4942-B2E5-888B167E4AF7}"/>
    <cellStyle name="Normal 11 2 2 5 3 3 2 2 2" xfId="43185" xr:uid="{5D16B00F-346A-4002-A342-80D47715EF18}"/>
    <cellStyle name="Normal 11 2 2 5 3 3 2 3" xfId="31377" xr:uid="{E712FE5D-863F-4801-9DD2-1EC4853E1C86}"/>
    <cellStyle name="Normal 11 2 2 5 3 3 3" xfId="15682" xr:uid="{AE3D5F85-4214-4629-A79E-E3A47885DF04}"/>
    <cellStyle name="Normal 11 2 2 5 3 3 3 2" xfId="38001" xr:uid="{5AD1F623-5936-454B-AFDE-B5737935875A}"/>
    <cellStyle name="Normal 11 2 2 5 3 3 4" xfId="26193" xr:uid="{08414DF7-D100-4D22-B58E-ABA6CB9D654F}"/>
    <cellStyle name="Normal 11 2 2 5 3 4" xfId="6467" xr:uid="{214AC6CA-5189-48EB-97B2-3759609C7181}"/>
    <cellStyle name="Normal 11 2 2 5 3 4 2" xfId="18274" xr:uid="{8D26F2E6-1250-4004-B4E7-CD41C62FD73A}"/>
    <cellStyle name="Normal 11 2 2 5 3 4 2 2" xfId="40593" xr:uid="{B38F26DB-007C-4029-9320-135A2AD2B459}"/>
    <cellStyle name="Normal 11 2 2 5 3 4 3" xfId="28785" xr:uid="{276CBDDE-DCF1-48B7-931B-EA16B2A5BCD9}"/>
    <cellStyle name="Normal 11 2 2 5 3 5" xfId="11794" xr:uid="{1690DEC9-60BC-4FC1-A15D-BF617C3FFC41}"/>
    <cellStyle name="Normal 11 2 2 5 3 5 2" xfId="34113" xr:uid="{11C80B08-C041-4726-8206-39852AA172D7}"/>
    <cellStyle name="Normal 11 2 2 5 3 6" xfId="13090" xr:uid="{ADF0C89E-F939-4A80-8DB3-16844E7D478A}"/>
    <cellStyle name="Normal 11 2 2 5 3 6 2" xfId="35409" xr:uid="{47D4ED5C-6CEE-4456-8CAD-54DDE249BA34}"/>
    <cellStyle name="Normal 11 2 2 5 3 7" xfId="23601" xr:uid="{4CAC3873-F822-4474-8A9E-8AD94B85A138}"/>
    <cellStyle name="Normal 11 2 2 5 4" xfId="1931" xr:uid="{67D77C96-3FE5-4D64-B24F-B6F8071C5947}"/>
    <cellStyle name="Normal 11 2 2 5 4 2" xfId="4523" xr:uid="{6870FB1B-3F86-431D-8C20-4287585591AD}"/>
    <cellStyle name="Normal 11 2 2 5 4 2 2" xfId="9707" xr:uid="{021A51E1-FED5-4FEB-B5E8-45FB6FD0269A}"/>
    <cellStyle name="Normal 11 2 2 5 4 2 2 2" xfId="21514" xr:uid="{77769266-D522-4A23-B0AD-A9D2CBA5CC62}"/>
    <cellStyle name="Normal 11 2 2 5 4 2 2 2 2" xfId="43833" xr:uid="{5228D7EA-1CAD-460D-9FFD-D90F1446363B}"/>
    <cellStyle name="Normal 11 2 2 5 4 2 2 3" xfId="32025" xr:uid="{E0DE11D7-9BED-450D-9506-20A2E43E11C6}"/>
    <cellStyle name="Normal 11 2 2 5 4 2 3" xfId="16330" xr:uid="{10E599B5-8B09-4272-8F37-41E6ECF68761}"/>
    <cellStyle name="Normal 11 2 2 5 4 2 3 2" xfId="38649" xr:uid="{A65922CC-B92A-40AA-8607-438B2AA5B870}"/>
    <cellStyle name="Normal 11 2 2 5 4 2 4" xfId="26841" xr:uid="{43445D9D-518A-4A34-B381-B61785387D67}"/>
    <cellStyle name="Normal 11 2 2 5 4 3" xfId="7115" xr:uid="{897582D7-D1E2-41A5-9802-D53AD85E2720}"/>
    <cellStyle name="Normal 11 2 2 5 4 3 2" xfId="18922" xr:uid="{68DDBB73-C3C2-4112-9228-042908C6D32E}"/>
    <cellStyle name="Normal 11 2 2 5 4 3 2 2" xfId="41241" xr:uid="{4313D38F-6ACE-4371-88B9-AD64EF597495}"/>
    <cellStyle name="Normal 11 2 2 5 4 3 3" xfId="29433" xr:uid="{B121A0C0-693E-4A39-A424-E0D351B0F30C}"/>
    <cellStyle name="Normal 11 2 2 5 4 4" xfId="13738" xr:uid="{21F0292A-AB03-460A-8CDF-27AB92F5C9FB}"/>
    <cellStyle name="Normal 11 2 2 5 4 4 2" xfId="36057" xr:uid="{4B2CA5D6-44BC-42C2-A105-6E56D3680491}"/>
    <cellStyle name="Normal 11 2 2 5 4 5" xfId="24249" xr:uid="{0D8C9F5D-F6BF-4A2E-8488-4D7053175D48}"/>
    <cellStyle name="Normal 11 2 2 5 5" xfId="3227" xr:uid="{FA07EAB9-D194-459A-805E-4399A416713E}"/>
    <cellStyle name="Normal 11 2 2 5 5 2" xfId="8411" xr:uid="{315AC1AD-4E2C-4E9B-8E2C-6378091FA10D}"/>
    <cellStyle name="Normal 11 2 2 5 5 2 2" xfId="20218" xr:uid="{19E3A6FB-9553-44D0-B028-D5269013B803}"/>
    <cellStyle name="Normal 11 2 2 5 5 2 2 2" xfId="42537" xr:uid="{F11575D5-89D2-4CF8-AA7F-E0420812B2A3}"/>
    <cellStyle name="Normal 11 2 2 5 5 2 3" xfId="30729" xr:uid="{5608FCCE-DF8C-4113-8CAB-8320B28A2B72}"/>
    <cellStyle name="Normal 11 2 2 5 5 3" xfId="15034" xr:uid="{8A22CFFB-D34A-43DB-AE34-33577A190903}"/>
    <cellStyle name="Normal 11 2 2 5 5 3 2" xfId="37353" xr:uid="{6831AAF9-A38A-4192-BA20-B1E0C36466E3}"/>
    <cellStyle name="Normal 11 2 2 5 5 4" xfId="25545" xr:uid="{D4ADDD7B-DCD6-4DC0-A1FA-391D9AA3BD0B}"/>
    <cellStyle name="Normal 11 2 2 5 6" xfId="5819" xr:uid="{98FD01B1-4C1D-4849-9D5B-63BF5967E36A}"/>
    <cellStyle name="Normal 11 2 2 5 6 2" xfId="17626" xr:uid="{115AF2A9-1D69-42C1-9CD8-06A4E8F692C3}"/>
    <cellStyle name="Normal 11 2 2 5 6 2 2" xfId="39945" xr:uid="{89AE68E6-315F-487F-A227-FE37770B4184}"/>
    <cellStyle name="Normal 11 2 2 5 6 3" xfId="28137" xr:uid="{6A7EC0FA-E652-40E6-A129-021A3E3D5803}"/>
    <cellStyle name="Normal 11 2 2 5 7" xfId="11087" xr:uid="{4A9D356F-FD8F-4A50-9BE1-53C4B97FD700}"/>
    <cellStyle name="Normal 11 2 2 5 7 2" xfId="33406" xr:uid="{C08B3362-CA8A-4433-BFE4-5201D47771CE}"/>
    <cellStyle name="Normal 11 2 2 5 8" xfId="12442" xr:uid="{ACE016A1-FD6E-4EAA-8085-BD6361ABBADE}"/>
    <cellStyle name="Normal 11 2 2 5 8 2" xfId="34761" xr:uid="{8B08E3D3-5D63-4AB3-A76F-778BCBE41BF0}"/>
    <cellStyle name="Normal 11 2 2 5 9" xfId="22894" xr:uid="{5AD8F2CB-0E38-4979-946A-6F3619DF48E1}"/>
    <cellStyle name="Normal 11 2 2 6" xfId="797" xr:uid="{46D7CEFB-A6D7-4C43-B916-BEB5B88D6608}"/>
    <cellStyle name="Normal 11 2 2 6 2" xfId="1445" xr:uid="{958C5EC4-0AB2-45BE-BDA3-F2D8C397DC97}"/>
    <cellStyle name="Normal 11 2 2 6 2 2" xfId="2741" xr:uid="{A3341493-D118-493B-9965-B15931A75161}"/>
    <cellStyle name="Normal 11 2 2 6 2 2 2" xfId="5333" xr:uid="{0378FDBC-CFB3-4A3F-8D60-9ECBD8333080}"/>
    <cellStyle name="Normal 11 2 2 6 2 2 2 2" xfId="10517" xr:uid="{79A3AE4B-F433-4CD2-8597-7CC8207A5806}"/>
    <cellStyle name="Normal 11 2 2 6 2 2 2 2 2" xfId="22324" xr:uid="{5D4FE4FE-0896-4D1F-84F7-239507E3D709}"/>
    <cellStyle name="Normal 11 2 2 6 2 2 2 2 2 2" xfId="44643" xr:uid="{854E0680-B690-4512-9CFA-9F840A17D9A9}"/>
    <cellStyle name="Normal 11 2 2 6 2 2 2 2 3" xfId="32835" xr:uid="{A6C8922B-A5B4-441C-83D5-E3F904373AC1}"/>
    <cellStyle name="Normal 11 2 2 6 2 2 2 3" xfId="17140" xr:uid="{9C1E172C-666B-43EA-B1D1-443F8D70C8D7}"/>
    <cellStyle name="Normal 11 2 2 6 2 2 2 3 2" xfId="39459" xr:uid="{4C9EDCDF-CD2F-4394-A860-342EA036DF02}"/>
    <cellStyle name="Normal 11 2 2 6 2 2 2 4" xfId="27651" xr:uid="{1A994D7F-38A0-4D29-9249-0C5E97E0E65B}"/>
    <cellStyle name="Normal 11 2 2 6 2 2 3" xfId="7925" xr:uid="{7E863D3D-B06B-4BC4-9792-FB4F72A584FD}"/>
    <cellStyle name="Normal 11 2 2 6 2 2 3 2" xfId="19732" xr:uid="{EA3F1FFC-9B81-4A6E-B902-8F8C3C6F1048}"/>
    <cellStyle name="Normal 11 2 2 6 2 2 3 2 2" xfId="42051" xr:uid="{54A2E10D-6811-4F65-854C-259643AFEFD2}"/>
    <cellStyle name="Normal 11 2 2 6 2 2 3 3" xfId="30243" xr:uid="{F147EBBB-7AC7-49E7-AF2D-6104F3C8F023}"/>
    <cellStyle name="Normal 11 2 2 6 2 2 4" xfId="14548" xr:uid="{9F55F2C6-2847-418A-B716-D5335EFC84A1}"/>
    <cellStyle name="Normal 11 2 2 6 2 2 4 2" xfId="36867" xr:uid="{6696CA23-4298-4AA3-A92A-8648A97F31AC}"/>
    <cellStyle name="Normal 11 2 2 6 2 2 5" xfId="25059" xr:uid="{6FBB5916-A4F6-42A1-A0D9-5D9CD4B40DE2}"/>
    <cellStyle name="Normal 11 2 2 6 2 3" xfId="4037" xr:uid="{01F3305E-5C8B-4FEE-B78A-C456CF4D776F}"/>
    <cellStyle name="Normal 11 2 2 6 2 3 2" xfId="9221" xr:uid="{1D43A0E0-D01D-4DC5-806D-2A2ED7D70E71}"/>
    <cellStyle name="Normal 11 2 2 6 2 3 2 2" xfId="21028" xr:uid="{6AEC4587-D170-4078-82D1-D7B6F6B01FEA}"/>
    <cellStyle name="Normal 11 2 2 6 2 3 2 2 2" xfId="43347" xr:uid="{65A27F15-03C7-4D12-8C86-825EC17B767D}"/>
    <cellStyle name="Normal 11 2 2 6 2 3 2 3" xfId="31539" xr:uid="{34D640C6-F1C7-41BE-8CAE-DD45B887AA6A}"/>
    <cellStyle name="Normal 11 2 2 6 2 3 3" xfId="15844" xr:uid="{68F36F1F-9469-4366-BA20-5A1AF8BAF946}"/>
    <cellStyle name="Normal 11 2 2 6 2 3 3 2" xfId="38163" xr:uid="{B099A215-0B16-4841-981C-0FFF8C251151}"/>
    <cellStyle name="Normal 11 2 2 6 2 3 4" xfId="26355" xr:uid="{32CE7417-1353-453A-9227-1F7DA0721CF6}"/>
    <cellStyle name="Normal 11 2 2 6 2 4" xfId="6629" xr:uid="{DE9FCECD-F4EE-4242-B67F-0CBF2675FAFA}"/>
    <cellStyle name="Normal 11 2 2 6 2 4 2" xfId="18436" xr:uid="{FF92BB33-162B-41A6-B71B-C698871DD3A8}"/>
    <cellStyle name="Normal 11 2 2 6 2 4 2 2" xfId="40755" xr:uid="{F489E376-FFC2-4C9C-BD79-F63BE367BE6B}"/>
    <cellStyle name="Normal 11 2 2 6 2 4 3" xfId="28947" xr:uid="{2D0BE8A6-D80D-4A36-85DD-E8C941EF1959}"/>
    <cellStyle name="Normal 11 2 2 6 2 5" xfId="11956" xr:uid="{FDA1774A-3884-459E-A9CE-C9F03812355E}"/>
    <cellStyle name="Normal 11 2 2 6 2 5 2" xfId="34275" xr:uid="{BCFC0659-65C1-45EB-9C13-D5C98DDA0CD2}"/>
    <cellStyle name="Normal 11 2 2 6 2 6" xfId="13252" xr:uid="{9787436A-432E-43F7-AA19-27135CA4D170}"/>
    <cellStyle name="Normal 11 2 2 6 2 6 2" xfId="35571" xr:uid="{56222A11-3516-4AB2-9972-085E056284F4}"/>
    <cellStyle name="Normal 11 2 2 6 2 7" xfId="23763" xr:uid="{DA735447-3D76-42F0-B55D-6B00BA697DCB}"/>
    <cellStyle name="Normal 11 2 2 6 3" xfId="2093" xr:uid="{7CB17108-5F31-4BED-BF18-B4023C518EF8}"/>
    <cellStyle name="Normal 11 2 2 6 3 2" xfId="4685" xr:uid="{A087C2BC-DCCF-4E2D-9DB3-38C75B8B21C1}"/>
    <cellStyle name="Normal 11 2 2 6 3 2 2" xfId="9869" xr:uid="{52456589-DBF4-466D-BF41-42C9557C983B}"/>
    <cellStyle name="Normal 11 2 2 6 3 2 2 2" xfId="21676" xr:uid="{7B0E7CAE-9253-4B55-B534-2155D8051DB9}"/>
    <cellStyle name="Normal 11 2 2 6 3 2 2 2 2" xfId="43995" xr:uid="{12382E52-F40D-4ECE-A33F-12A76E625237}"/>
    <cellStyle name="Normal 11 2 2 6 3 2 2 3" xfId="32187" xr:uid="{1EE5EBF4-D6C0-49CA-9CB0-5E66E27D5A64}"/>
    <cellStyle name="Normal 11 2 2 6 3 2 3" xfId="16492" xr:uid="{2F380B31-E0B9-4BDF-BD31-DB6180350876}"/>
    <cellStyle name="Normal 11 2 2 6 3 2 3 2" xfId="38811" xr:uid="{0B82E561-6610-455F-ACFE-B40AE4AA4351}"/>
    <cellStyle name="Normal 11 2 2 6 3 2 4" xfId="27003" xr:uid="{5D15A116-6436-49B0-AE61-2ECC5D9D5795}"/>
    <cellStyle name="Normal 11 2 2 6 3 3" xfId="7277" xr:uid="{0FE7B9B7-E3F8-4DBC-ACF7-DCC066A679F5}"/>
    <cellStyle name="Normal 11 2 2 6 3 3 2" xfId="19084" xr:uid="{3A536C91-5B17-4DCC-ADDC-543B649FDAF0}"/>
    <cellStyle name="Normal 11 2 2 6 3 3 2 2" xfId="41403" xr:uid="{F88F63B8-0DBD-48F2-AA12-F6FAE5FD6CED}"/>
    <cellStyle name="Normal 11 2 2 6 3 3 3" xfId="29595" xr:uid="{8AD46AAC-6A3C-4018-B98D-FFAFB54E3FA1}"/>
    <cellStyle name="Normal 11 2 2 6 3 4" xfId="13900" xr:uid="{D9F87310-7EEC-43E3-BE4F-EC9275454E83}"/>
    <cellStyle name="Normal 11 2 2 6 3 4 2" xfId="36219" xr:uid="{38E2A19A-410D-4EFA-BFDC-F3E6FA00F2F5}"/>
    <cellStyle name="Normal 11 2 2 6 3 5" xfId="24411" xr:uid="{766AADA1-737C-4BA2-BE57-F55BF9A972AE}"/>
    <cellStyle name="Normal 11 2 2 6 4" xfId="3389" xr:uid="{3DB07BA9-B8CA-4700-950A-7E76839DE5CC}"/>
    <cellStyle name="Normal 11 2 2 6 4 2" xfId="8573" xr:uid="{9E65556C-01BC-4E39-B7B9-F9ECD6F1D67F}"/>
    <cellStyle name="Normal 11 2 2 6 4 2 2" xfId="20380" xr:uid="{C770B6A1-BFD5-4B12-955E-DD18A262E609}"/>
    <cellStyle name="Normal 11 2 2 6 4 2 2 2" xfId="42699" xr:uid="{FCC757BA-693C-40E5-BED7-5551D923D2F4}"/>
    <cellStyle name="Normal 11 2 2 6 4 2 3" xfId="30891" xr:uid="{2D49CE53-3D64-459F-83A2-A10B77F93111}"/>
    <cellStyle name="Normal 11 2 2 6 4 3" xfId="15196" xr:uid="{645CD6C6-3E83-40B5-8DEF-664E46E66762}"/>
    <cellStyle name="Normal 11 2 2 6 4 3 2" xfId="37515" xr:uid="{FE028284-1DF7-4D46-A963-D8E29FF913BE}"/>
    <cellStyle name="Normal 11 2 2 6 4 4" xfId="25707" xr:uid="{C8308C85-CA31-49C7-ACF8-F82FBDCF4F19}"/>
    <cellStyle name="Normal 11 2 2 6 5" xfId="5981" xr:uid="{CC5C1893-6F87-4849-92D5-581EF5CB9123}"/>
    <cellStyle name="Normal 11 2 2 6 5 2" xfId="17788" xr:uid="{1FEB37C5-96E4-4A45-84BE-82DD22712B45}"/>
    <cellStyle name="Normal 11 2 2 6 5 2 2" xfId="40107" xr:uid="{FDD488DE-2381-40A1-8573-C921562569C3}"/>
    <cellStyle name="Normal 11 2 2 6 5 3" xfId="28299" xr:uid="{82C345C0-0D30-4D7E-903D-97D1CB3C8DFB}"/>
    <cellStyle name="Normal 11 2 2 6 6" xfId="11308" xr:uid="{B298F42E-C004-4B2A-9716-7623FA5EAE41}"/>
    <cellStyle name="Normal 11 2 2 6 6 2" xfId="33627" xr:uid="{062D959F-1D8E-4058-A3F6-5E8B1E3B8186}"/>
    <cellStyle name="Normal 11 2 2 6 7" xfId="12604" xr:uid="{1498F034-78C8-4CC2-8D93-3A98F9F21810}"/>
    <cellStyle name="Normal 11 2 2 6 7 2" xfId="34923" xr:uid="{2235B836-A4E1-4A2A-A0A9-E8364F24EB42}"/>
    <cellStyle name="Normal 11 2 2 6 8" xfId="23115" xr:uid="{66558733-CBCE-4A9F-9F63-6AE82574F9A8}"/>
    <cellStyle name="Normal 11 2 2 7" xfId="1121" xr:uid="{312F9010-0C1E-4F6D-B8F5-99E7C573BDAE}"/>
    <cellStyle name="Normal 11 2 2 7 2" xfId="2417" xr:uid="{903138AB-0416-4388-B522-2BDCFF461C44}"/>
    <cellStyle name="Normal 11 2 2 7 2 2" xfId="5009" xr:uid="{033F0992-4C08-4BF4-9508-E906EDABF978}"/>
    <cellStyle name="Normal 11 2 2 7 2 2 2" xfId="10193" xr:uid="{70CA0DC0-A555-427A-9074-7FA5B2038453}"/>
    <cellStyle name="Normal 11 2 2 7 2 2 2 2" xfId="22000" xr:uid="{F4C0DD81-8598-4B96-B3B7-033172D31E27}"/>
    <cellStyle name="Normal 11 2 2 7 2 2 2 2 2" xfId="44319" xr:uid="{CF0DD2D7-FAE2-4366-9631-B3ED03EBFC73}"/>
    <cellStyle name="Normal 11 2 2 7 2 2 2 3" xfId="32511" xr:uid="{ADF38547-370D-4D0F-B55A-49FD69D5B37E}"/>
    <cellStyle name="Normal 11 2 2 7 2 2 3" xfId="16816" xr:uid="{967AB8C7-B677-4450-97F6-FE10EA3F3C0C}"/>
    <cellStyle name="Normal 11 2 2 7 2 2 3 2" xfId="39135" xr:uid="{4CE3C5E7-AB4A-43EB-B25F-A9AA521AB561}"/>
    <cellStyle name="Normal 11 2 2 7 2 2 4" xfId="27327" xr:uid="{7484D10A-992C-46EE-B8D5-51BFA36D4A6B}"/>
    <cellStyle name="Normal 11 2 2 7 2 3" xfId="7601" xr:uid="{001FF9AF-B42F-4682-9AC6-88CCA4D1531E}"/>
    <cellStyle name="Normal 11 2 2 7 2 3 2" xfId="19408" xr:uid="{AC809568-5BAD-4615-AA5F-65655221E32B}"/>
    <cellStyle name="Normal 11 2 2 7 2 3 2 2" xfId="41727" xr:uid="{56255631-9D00-499B-B306-FED564C630A1}"/>
    <cellStyle name="Normal 11 2 2 7 2 3 3" xfId="29919" xr:uid="{A7F442ED-DDE3-4DD8-95F5-AC3E7A336D36}"/>
    <cellStyle name="Normal 11 2 2 7 2 4" xfId="14224" xr:uid="{58D21554-8444-4962-8F4C-69BB0DC2C18E}"/>
    <cellStyle name="Normal 11 2 2 7 2 4 2" xfId="36543" xr:uid="{17A09B53-256E-4436-BB0A-9F4E8B56FB55}"/>
    <cellStyle name="Normal 11 2 2 7 2 5" xfId="24735" xr:uid="{A370F45F-12B6-4741-A9D9-BB07496C830B}"/>
    <cellStyle name="Normal 11 2 2 7 3" xfId="3713" xr:uid="{1BDE37FC-2DB0-43E5-8DB3-0CA1AFBEB868}"/>
    <cellStyle name="Normal 11 2 2 7 3 2" xfId="8897" xr:uid="{02181A27-98F6-4A5B-97ED-10ECAB45C878}"/>
    <cellStyle name="Normal 11 2 2 7 3 2 2" xfId="20704" xr:uid="{4590D0C0-5AF7-4613-9565-4352F63BE564}"/>
    <cellStyle name="Normal 11 2 2 7 3 2 2 2" xfId="43023" xr:uid="{AC74A812-964E-4D40-A034-D400B9E4082A}"/>
    <cellStyle name="Normal 11 2 2 7 3 2 3" xfId="31215" xr:uid="{6544EBEE-1AE7-4A08-A442-FFA0AE48D7A7}"/>
    <cellStyle name="Normal 11 2 2 7 3 3" xfId="15520" xr:uid="{928D53B3-0C75-472F-BAF2-6F5487D1AC31}"/>
    <cellStyle name="Normal 11 2 2 7 3 3 2" xfId="37839" xr:uid="{72594862-EE09-4EEF-93F7-22665126249F}"/>
    <cellStyle name="Normal 11 2 2 7 3 4" xfId="26031" xr:uid="{BCF9C802-8885-469C-9311-5DDC70EDEB6B}"/>
    <cellStyle name="Normal 11 2 2 7 4" xfId="6305" xr:uid="{BDAF768B-58F4-48BA-81D2-BC3BCAEAF07D}"/>
    <cellStyle name="Normal 11 2 2 7 4 2" xfId="18112" xr:uid="{343EFF80-F0D3-4D3D-826D-73F018151296}"/>
    <cellStyle name="Normal 11 2 2 7 4 2 2" xfId="40431" xr:uid="{218029DF-3FAF-4926-B5BA-8E61A85493AE}"/>
    <cellStyle name="Normal 11 2 2 7 4 3" xfId="28623" xr:uid="{361ED17F-3F8D-4272-BB06-38CF30B89F55}"/>
    <cellStyle name="Normal 11 2 2 7 5" xfId="11632" xr:uid="{64A35ACC-21DD-4384-AAC2-0C2B18F653A4}"/>
    <cellStyle name="Normal 11 2 2 7 5 2" xfId="33951" xr:uid="{D832D46C-A40E-4C5B-B7C1-050DFB0E0094}"/>
    <cellStyle name="Normal 11 2 2 7 6" xfId="12928" xr:uid="{FF9E439C-267E-4F47-9043-4912AEC4667A}"/>
    <cellStyle name="Normal 11 2 2 7 6 2" xfId="35247" xr:uid="{65B31739-573C-470E-8285-A61F9A41DBDE}"/>
    <cellStyle name="Normal 11 2 2 7 7" xfId="23439" xr:uid="{9942726A-58D2-4D60-9B37-A00E13C10720}"/>
    <cellStyle name="Normal 11 2 2 8" xfId="1769" xr:uid="{C0C4398C-3573-4AE5-B15B-5281FD54279C}"/>
    <cellStyle name="Normal 11 2 2 8 2" xfId="4361" xr:uid="{14A16F76-6301-4FA3-AE07-44E02B444499}"/>
    <cellStyle name="Normal 11 2 2 8 2 2" xfId="9545" xr:uid="{B6B0EBA6-B8C9-45DF-94AC-2928AE20CB37}"/>
    <cellStyle name="Normal 11 2 2 8 2 2 2" xfId="21352" xr:uid="{7FD5B734-4332-4F17-9988-E34146B25953}"/>
    <cellStyle name="Normal 11 2 2 8 2 2 2 2" xfId="43671" xr:uid="{525395D2-D809-4FD9-98BA-A57716DFFBB9}"/>
    <cellStyle name="Normal 11 2 2 8 2 2 3" xfId="31863" xr:uid="{00DC0D3A-6BE7-4A22-874B-6E3878609512}"/>
    <cellStyle name="Normal 11 2 2 8 2 3" xfId="16168" xr:uid="{DB2DE225-9688-4752-BDD2-DF44736E5539}"/>
    <cellStyle name="Normal 11 2 2 8 2 3 2" xfId="38487" xr:uid="{1F22A1AE-4940-4A1A-8A9A-F27BE79D08CE}"/>
    <cellStyle name="Normal 11 2 2 8 2 4" xfId="26679" xr:uid="{D2385807-C657-4F72-80CD-38A1508F476C}"/>
    <cellStyle name="Normal 11 2 2 8 3" xfId="6953" xr:uid="{03353F6C-5395-4674-9519-43A7C449DC34}"/>
    <cellStyle name="Normal 11 2 2 8 3 2" xfId="18760" xr:uid="{44312197-EE21-4533-8E87-88178B6E143A}"/>
    <cellStyle name="Normal 11 2 2 8 3 2 2" xfId="41079" xr:uid="{5682833A-1810-42EB-8538-3E31628D8D25}"/>
    <cellStyle name="Normal 11 2 2 8 3 3" xfId="29271" xr:uid="{41AC97B2-AF7D-4BF8-97BE-149ECC45A0E3}"/>
    <cellStyle name="Normal 11 2 2 8 4" xfId="13576" xr:uid="{1E22DBE8-3FBF-49E5-BE6C-A57C8F2D6302}"/>
    <cellStyle name="Normal 11 2 2 8 4 2" xfId="35895" xr:uid="{E58CA3F9-E374-4997-8ECC-67D124B14B6A}"/>
    <cellStyle name="Normal 11 2 2 8 5" xfId="24087" xr:uid="{570DE735-4382-44D2-82A2-3877E745D74F}"/>
    <cellStyle name="Normal 11 2 2 9" xfId="3065" xr:uid="{03CFF209-591B-4A5A-A1BD-A5403578BBA4}"/>
    <cellStyle name="Normal 11 2 2 9 2" xfId="8249" xr:uid="{9F459BBB-2213-4474-9B5B-723F74F10EA8}"/>
    <cellStyle name="Normal 11 2 2 9 2 2" xfId="20056" xr:uid="{EB309C49-177C-4475-B7E6-16BCC41D8FE0}"/>
    <cellStyle name="Normal 11 2 2 9 2 2 2" xfId="42375" xr:uid="{9925FCF2-001A-4FA6-8537-AC929D34D1E0}"/>
    <cellStyle name="Normal 11 2 2 9 2 3" xfId="30567" xr:uid="{297845B6-1539-4E56-BCA0-9CC6FE6FB957}"/>
    <cellStyle name="Normal 11 2 2 9 3" xfId="14872" xr:uid="{EFD576E7-4339-43F7-9A3B-126770405176}"/>
    <cellStyle name="Normal 11 2 2 9 3 2" xfId="37191" xr:uid="{CE54B4B4-294C-43C7-BD15-DC0C4FA2EF9E}"/>
    <cellStyle name="Normal 11 2 2 9 4" xfId="25383" xr:uid="{763D0C56-A1E3-4694-A2AA-3EA256BEF939}"/>
    <cellStyle name="Normal 11 2 3" xfId="361" xr:uid="{49D840CB-9F6E-48F9-8413-49C63B8AD42A}"/>
    <cellStyle name="Normal 11 2 3 10" xfId="5666" xr:uid="{C3409A8D-5E51-4330-871B-50128973F495}"/>
    <cellStyle name="Normal 11 2 3 10 2" xfId="17473" xr:uid="{5A741C4A-8B98-4A17-923C-5543B4D44B37}"/>
    <cellStyle name="Normal 11 2 3 10 2 2" xfId="39792" xr:uid="{606086DD-3211-4C38-8830-0F3B72A0DA4E}"/>
    <cellStyle name="Normal 11 2 3 10 3" xfId="27984" xr:uid="{1D8F9C76-3F50-4E5E-AD97-B06A70068079}"/>
    <cellStyle name="Normal 11 2 3 11" xfId="10867" xr:uid="{3315B263-593C-4294-97DB-57A4199269B3}"/>
    <cellStyle name="Normal 11 2 3 11 2" xfId="33186" xr:uid="{F00DBD4B-75D8-4035-B89F-5C28A7ADA6B6}"/>
    <cellStyle name="Normal 11 2 3 12" xfId="12289" xr:uid="{4A804CF0-4501-428E-8E99-5CC027821769}"/>
    <cellStyle name="Normal 11 2 3 12 2" xfId="34608" xr:uid="{F83E0C57-2093-43D4-A985-6F62BC514DDC}"/>
    <cellStyle name="Normal 11 2 3 13" xfId="22674" xr:uid="{6D265933-618C-4D02-8F3D-E74B5ECFB047}"/>
    <cellStyle name="Normal 11 2 3 2" xfId="388" xr:uid="{3508DDEE-654E-4C28-8DF8-4A37024442B6}"/>
    <cellStyle name="Normal 11 2 3 2 10" xfId="12316" xr:uid="{4673B9E5-D18F-4457-B125-621D5BA595F2}"/>
    <cellStyle name="Normal 11 2 3 2 10 2" xfId="34635" xr:uid="{9416872D-71F5-4769-8A0C-EA79E6110DCE}"/>
    <cellStyle name="Normal 11 2 3 2 11" xfId="22701" xr:uid="{A3398AC6-BB01-474E-80C7-4797D7D7A456}"/>
    <cellStyle name="Normal 11 2 3 2 2" xfId="501" xr:uid="{665A2C0F-FE06-436C-B098-E211547132FE}"/>
    <cellStyle name="Normal 11 2 3 2 2 10" xfId="22818" xr:uid="{66E6845E-8D9C-442F-B90B-336E833C22E2}"/>
    <cellStyle name="Normal 11 2 3 2 2 2" xfId="734" xr:uid="{C0B676E8-2CC3-419D-8809-7DA6247AC141}"/>
    <cellStyle name="Normal 11 2 3 2 2 2 2" xfId="1076" xr:uid="{57763D44-980D-410A-AA2C-6012492BBF03}"/>
    <cellStyle name="Normal 11 2 3 2 2 2 2 2" xfId="1724" xr:uid="{5582E51B-C203-4082-995B-50A4BEE9FE5B}"/>
    <cellStyle name="Normal 11 2 3 2 2 2 2 2 2" xfId="3020" xr:uid="{9B8B4AE9-11B3-4E64-8F74-68E94FD2DAC1}"/>
    <cellStyle name="Normal 11 2 3 2 2 2 2 2 2 2" xfId="5612" xr:uid="{BD767FF2-27DD-4C53-829C-70AF58C28C3A}"/>
    <cellStyle name="Normal 11 2 3 2 2 2 2 2 2 2 2" xfId="10796" xr:uid="{1EB1F9BE-6309-4974-BE04-C46A2A971A5F}"/>
    <cellStyle name="Normal 11 2 3 2 2 2 2 2 2 2 2 2" xfId="22603" xr:uid="{D1D16909-8EB6-458F-931B-29C4528F4129}"/>
    <cellStyle name="Normal 11 2 3 2 2 2 2 2 2 2 2 2 2" xfId="44922" xr:uid="{4FEFF224-ABD2-4763-931C-AA01C376024B}"/>
    <cellStyle name="Normal 11 2 3 2 2 2 2 2 2 2 2 3" xfId="33114" xr:uid="{242BB2EB-8591-4214-816D-2B95BB169C7C}"/>
    <cellStyle name="Normal 11 2 3 2 2 2 2 2 2 2 3" xfId="17419" xr:uid="{B2E9493C-4BC9-4BD7-932E-95DC79FBF232}"/>
    <cellStyle name="Normal 11 2 3 2 2 2 2 2 2 2 3 2" xfId="39738" xr:uid="{6D8EE9B9-1C6A-4930-8918-DE2F1BB3DD08}"/>
    <cellStyle name="Normal 11 2 3 2 2 2 2 2 2 2 4" xfId="27930" xr:uid="{5EC6789D-92C5-4F69-8D26-AA50136481B7}"/>
    <cellStyle name="Normal 11 2 3 2 2 2 2 2 2 3" xfId="8204" xr:uid="{F8A148A3-2D41-494D-9966-4CA05FD6BA1D}"/>
    <cellStyle name="Normal 11 2 3 2 2 2 2 2 2 3 2" xfId="20011" xr:uid="{4A619B92-EADB-445F-A491-53DA8C176B11}"/>
    <cellStyle name="Normal 11 2 3 2 2 2 2 2 2 3 2 2" xfId="42330" xr:uid="{967253F9-7FE3-47C6-B7A6-AE1E20C9C4B2}"/>
    <cellStyle name="Normal 11 2 3 2 2 2 2 2 2 3 3" xfId="30522" xr:uid="{FED74A47-6249-4762-81CD-5607C308D3AA}"/>
    <cellStyle name="Normal 11 2 3 2 2 2 2 2 2 4" xfId="14827" xr:uid="{07F40A44-EBAC-4C9A-921C-2E5ACBC9EBB5}"/>
    <cellStyle name="Normal 11 2 3 2 2 2 2 2 2 4 2" xfId="37146" xr:uid="{27B5F2D5-AA2D-4589-9AEF-C76BF0DFAFF4}"/>
    <cellStyle name="Normal 11 2 3 2 2 2 2 2 2 5" xfId="25338" xr:uid="{8A843B46-BCC2-4F78-9804-267CE4FF3872}"/>
    <cellStyle name="Normal 11 2 3 2 2 2 2 2 3" xfId="4316" xr:uid="{C7130F95-756E-4C54-B2CC-6727ABE4F4B0}"/>
    <cellStyle name="Normal 11 2 3 2 2 2 2 2 3 2" xfId="9500" xr:uid="{FE8CF4F1-D799-462A-AE0B-447195D7DD13}"/>
    <cellStyle name="Normal 11 2 3 2 2 2 2 2 3 2 2" xfId="21307" xr:uid="{ADE5FE80-30B5-40FF-8221-14D92623E5D3}"/>
    <cellStyle name="Normal 11 2 3 2 2 2 2 2 3 2 2 2" xfId="43626" xr:uid="{7F853C18-25E2-407C-BC87-10816E69528D}"/>
    <cellStyle name="Normal 11 2 3 2 2 2 2 2 3 2 3" xfId="31818" xr:uid="{D88FD5BB-5D95-48C2-B6CC-C02E6CB14F17}"/>
    <cellStyle name="Normal 11 2 3 2 2 2 2 2 3 3" xfId="16123" xr:uid="{4340E17D-A0A0-4A1F-8F43-D7C069582C41}"/>
    <cellStyle name="Normal 11 2 3 2 2 2 2 2 3 3 2" xfId="38442" xr:uid="{F103DBF9-FB2A-4250-AD73-11C103310C43}"/>
    <cellStyle name="Normal 11 2 3 2 2 2 2 2 3 4" xfId="26634" xr:uid="{4CE5D513-EC09-4A19-8CAB-95CD9BE48911}"/>
    <cellStyle name="Normal 11 2 3 2 2 2 2 2 4" xfId="6908" xr:uid="{4E8345BA-CF56-45BD-A2B6-1EDD089AE037}"/>
    <cellStyle name="Normal 11 2 3 2 2 2 2 2 4 2" xfId="18715" xr:uid="{E0338B7D-C719-4A37-BED1-567F750B3AA4}"/>
    <cellStyle name="Normal 11 2 3 2 2 2 2 2 4 2 2" xfId="41034" xr:uid="{B1B2A2F9-DDBA-4998-A521-52AFE9F220DD}"/>
    <cellStyle name="Normal 11 2 3 2 2 2 2 2 4 3" xfId="29226" xr:uid="{B92CF42C-CA8E-4515-829D-F516BFF5CFFC}"/>
    <cellStyle name="Normal 11 2 3 2 2 2 2 2 5" xfId="12235" xr:uid="{C497775E-F23A-4BE8-9120-A543F59E3744}"/>
    <cellStyle name="Normal 11 2 3 2 2 2 2 2 5 2" xfId="34554" xr:uid="{B644BF35-F18D-4C89-8EEB-506B27370F0C}"/>
    <cellStyle name="Normal 11 2 3 2 2 2 2 2 6" xfId="13531" xr:uid="{420107E9-EEA5-4585-BA59-D1DF5A26EE37}"/>
    <cellStyle name="Normal 11 2 3 2 2 2 2 2 6 2" xfId="35850" xr:uid="{5B19E138-C01B-4FF6-9D86-406D8E4B97B3}"/>
    <cellStyle name="Normal 11 2 3 2 2 2 2 2 7" xfId="24042" xr:uid="{F9774202-1380-4678-820C-BD0FCD5CB8EF}"/>
    <cellStyle name="Normal 11 2 3 2 2 2 2 3" xfId="2372" xr:uid="{22931511-5B2E-4B0E-9C2E-C4E7F4265A25}"/>
    <cellStyle name="Normal 11 2 3 2 2 2 2 3 2" xfId="4964" xr:uid="{17F250B6-FF6C-4A3F-9F2F-C281C27DD3C6}"/>
    <cellStyle name="Normal 11 2 3 2 2 2 2 3 2 2" xfId="10148" xr:uid="{69E08DE8-D46D-4AAA-A027-2FB1F4984B57}"/>
    <cellStyle name="Normal 11 2 3 2 2 2 2 3 2 2 2" xfId="21955" xr:uid="{A24EBBBD-C33A-453D-8445-5537ADD0F74F}"/>
    <cellStyle name="Normal 11 2 3 2 2 2 2 3 2 2 2 2" xfId="44274" xr:uid="{96EBD262-69FC-425D-AFF9-0F74341EBC53}"/>
    <cellStyle name="Normal 11 2 3 2 2 2 2 3 2 2 3" xfId="32466" xr:uid="{2547A90A-714E-40C7-AA55-432FFEA93E5C}"/>
    <cellStyle name="Normal 11 2 3 2 2 2 2 3 2 3" xfId="16771" xr:uid="{A3373429-6F79-403D-A3FB-3A3A3F323813}"/>
    <cellStyle name="Normal 11 2 3 2 2 2 2 3 2 3 2" xfId="39090" xr:uid="{D22CD9CA-DE7D-446F-B3D5-4D0395DC946F}"/>
    <cellStyle name="Normal 11 2 3 2 2 2 2 3 2 4" xfId="27282" xr:uid="{20A78B0C-3E2F-4D1B-A439-5C62B5E34013}"/>
    <cellStyle name="Normal 11 2 3 2 2 2 2 3 3" xfId="7556" xr:uid="{0889F80E-9FED-432C-8D84-8ADD4A9237AB}"/>
    <cellStyle name="Normal 11 2 3 2 2 2 2 3 3 2" xfId="19363" xr:uid="{7CBC19EF-B59E-46E8-BE8C-F82844A9E23F}"/>
    <cellStyle name="Normal 11 2 3 2 2 2 2 3 3 2 2" xfId="41682" xr:uid="{810C1D28-19EB-41A5-90D7-92D025A84437}"/>
    <cellStyle name="Normal 11 2 3 2 2 2 2 3 3 3" xfId="29874" xr:uid="{1EAADD80-121E-43EB-A5AE-8415EA5F9DDE}"/>
    <cellStyle name="Normal 11 2 3 2 2 2 2 3 4" xfId="14179" xr:uid="{A9912E8B-2070-4E74-AEA0-1793ADA7F78C}"/>
    <cellStyle name="Normal 11 2 3 2 2 2 2 3 4 2" xfId="36498" xr:uid="{060C02FC-0CAC-4795-B26B-38EE725C7967}"/>
    <cellStyle name="Normal 11 2 3 2 2 2 2 3 5" xfId="24690" xr:uid="{A01997B4-DC20-440D-96A9-A12EDDF13DB5}"/>
    <cellStyle name="Normal 11 2 3 2 2 2 2 4" xfId="3668" xr:uid="{FB36CF87-8B72-40FC-97A0-DC4B4B75F152}"/>
    <cellStyle name="Normal 11 2 3 2 2 2 2 4 2" xfId="8852" xr:uid="{A8B15D52-FC8C-4588-887B-ECD7D6AB66BA}"/>
    <cellStyle name="Normal 11 2 3 2 2 2 2 4 2 2" xfId="20659" xr:uid="{6744D7A3-A151-4F69-BA65-B4ECB109CE44}"/>
    <cellStyle name="Normal 11 2 3 2 2 2 2 4 2 2 2" xfId="42978" xr:uid="{27CC8592-938D-4CC1-A30D-8D3D1085E252}"/>
    <cellStyle name="Normal 11 2 3 2 2 2 2 4 2 3" xfId="31170" xr:uid="{7DF2777B-9A9C-411A-9105-352F528A15EC}"/>
    <cellStyle name="Normal 11 2 3 2 2 2 2 4 3" xfId="15475" xr:uid="{36A087B7-F531-4D06-BF51-102F86162DD3}"/>
    <cellStyle name="Normal 11 2 3 2 2 2 2 4 3 2" xfId="37794" xr:uid="{C7AB8A7E-4DD8-401C-9F1C-FBBE781595EB}"/>
    <cellStyle name="Normal 11 2 3 2 2 2 2 4 4" xfId="25986" xr:uid="{DFA1B586-7626-4766-8234-C0F88FCA9296}"/>
    <cellStyle name="Normal 11 2 3 2 2 2 2 5" xfId="6260" xr:uid="{484C78C7-E8F1-4504-AB74-AB5F213A8589}"/>
    <cellStyle name="Normal 11 2 3 2 2 2 2 5 2" xfId="18067" xr:uid="{1CF26593-3E9F-4B17-AD85-D88EA69628A6}"/>
    <cellStyle name="Normal 11 2 3 2 2 2 2 5 2 2" xfId="40386" xr:uid="{D3D8900C-E9FB-419C-B052-146AA103AEB8}"/>
    <cellStyle name="Normal 11 2 3 2 2 2 2 5 3" xfId="28578" xr:uid="{3E0E05DE-F72C-478D-B2BA-384AAB6D392F}"/>
    <cellStyle name="Normal 11 2 3 2 2 2 2 6" xfId="11587" xr:uid="{7258313F-5D6F-4E17-A980-435CD77416D6}"/>
    <cellStyle name="Normal 11 2 3 2 2 2 2 6 2" xfId="33906" xr:uid="{2336212A-6010-41CD-BC70-8477068733EA}"/>
    <cellStyle name="Normal 11 2 3 2 2 2 2 7" xfId="12883" xr:uid="{DC3B6485-5318-4BB6-98A7-7193D58FBFBE}"/>
    <cellStyle name="Normal 11 2 3 2 2 2 2 7 2" xfId="35202" xr:uid="{FE6836D1-8090-4350-8092-671C4000C539}"/>
    <cellStyle name="Normal 11 2 3 2 2 2 2 8" xfId="23394" xr:uid="{B009FC13-E5DF-4E9A-86CC-2DA13A70CEA9}"/>
    <cellStyle name="Normal 11 2 3 2 2 2 3" xfId="1400" xr:uid="{0EAACF58-7D77-4E89-83C3-F43B2DE2DDC8}"/>
    <cellStyle name="Normal 11 2 3 2 2 2 3 2" xfId="2696" xr:uid="{8CDCF112-E7B7-4EFB-8E79-EAEA45CE0CC8}"/>
    <cellStyle name="Normal 11 2 3 2 2 2 3 2 2" xfId="5288" xr:uid="{1604AF55-B204-4C1C-8EC3-8CF1475FB6E2}"/>
    <cellStyle name="Normal 11 2 3 2 2 2 3 2 2 2" xfId="10472" xr:uid="{C2B55C37-EAC8-46EC-B9AB-34C6911DD6CF}"/>
    <cellStyle name="Normal 11 2 3 2 2 2 3 2 2 2 2" xfId="22279" xr:uid="{DE9F5D24-8B4C-4512-8294-1B80D03AF9AC}"/>
    <cellStyle name="Normal 11 2 3 2 2 2 3 2 2 2 2 2" xfId="44598" xr:uid="{AB8583AC-F4D8-4547-B013-D5596B36B075}"/>
    <cellStyle name="Normal 11 2 3 2 2 2 3 2 2 2 3" xfId="32790" xr:uid="{EC4173A7-7E6F-40F3-8935-A22634FD87BA}"/>
    <cellStyle name="Normal 11 2 3 2 2 2 3 2 2 3" xfId="17095" xr:uid="{013D168F-203F-4616-9679-04EC11C50475}"/>
    <cellStyle name="Normal 11 2 3 2 2 2 3 2 2 3 2" xfId="39414" xr:uid="{BD25A58F-A11F-4C4A-A907-9EC8738E08E4}"/>
    <cellStyle name="Normal 11 2 3 2 2 2 3 2 2 4" xfId="27606" xr:uid="{71B4CA3E-A872-47AD-A259-5E306D2158B2}"/>
    <cellStyle name="Normal 11 2 3 2 2 2 3 2 3" xfId="7880" xr:uid="{1E8EB322-4DB7-4AF8-835D-62EDCBC19537}"/>
    <cellStyle name="Normal 11 2 3 2 2 2 3 2 3 2" xfId="19687" xr:uid="{FFABE382-6413-40FF-A7A7-8C360E020838}"/>
    <cellStyle name="Normal 11 2 3 2 2 2 3 2 3 2 2" xfId="42006" xr:uid="{BF3E7D5D-6F8D-44B2-AD03-4C6FFD9C951B}"/>
    <cellStyle name="Normal 11 2 3 2 2 2 3 2 3 3" xfId="30198" xr:uid="{37D6AAD3-2DFA-4F82-B6C0-BD0855B98CF8}"/>
    <cellStyle name="Normal 11 2 3 2 2 2 3 2 4" xfId="14503" xr:uid="{20C67AD1-417C-4AD1-86F6-5C2E36CFE7AA}"/>
    <cellStyle name="Normal 11 2 3 2 2 2 3 2 4 2" xfId="36822" xr:uid="{752C378D-4949-4068-A718-7D176DE8636F}"/>
    <cellStyle name="Normal 11 2 3 2 2 2 3 2 5" xfId="25014" xr:uid="{041A621B-0E9A-4D75-8761-5D07553C28FF}"/>
    <cellStyle name="Normal 11 2 3 2 2 2 3 3" xfId="3992" xr:uid="{93708CB1-06FD-48AA-B1DC-E68A9AD2910C}"/>
    <cellStyle name="Normal 11 2 3 2 2 2 3 3 2" xfId="9176" xr:uid="{24DD5B6D-38E2-4273-8A72-B0E9FF952179}"/>
    <cellStyle name="Normal 11 2 3 2 2 2 3 3 2 2" xfId="20983" xr:uid="{9C12B434-889C-4BDC-849C-7F15D238E69A}"/>
    <cellStyle name="Normal 11 2 3 2 2 2 3 3 2 2 2" xfId="43302" xr:uid="{FDFB1605-4124-4A63-97F4-6666143B696C}"/>
    <cellStyle name="Normal 11 2 3 2 2 2 3 3 2 3" xfId="31494" xr:uid="{6A95792E-1822-46A8-8BF4-EC2A972D2A76}"/>
    <cellStyle name="Normal 11 2 3 2 2 2 3 3 3" xfId="15799" xr:uid="{FCE43649-5181-4988-B022-BDBA06FD935F}"/>
    <cellStyle name="Normal 11 2 3 2 2 2 3 3 3 2" xfId="38118" xr:uid="{CE96ACC2-CAAC-46B3-AEFD-596731977D32}"/>
    <cellStyle name="Normal 11 2 3 2 2 2 3 3 4" xfId="26310" xr:uid="{1A35FDA4-769D-4629-AD8A-0FBF9BE1BD42}"/>
    <cellStyle name="Normal 11 2 3 2 2 2 3 4" xfId="6584" xr:uid="{BE856D4D-4796-4CEE-B682-1DD6F09CDDF2}"/>
    <cellStyle name="Normal 11 2 3 2 2 2 3 4 2" xfId="18391" xr:uid="{0ED084D4-6791-41B2-B5A2-2D24D0DCBBFC}"/>
    <cellStyle name="Normal 11 2 3 2 2 2 3 4 2 2" xfId="40710" xr:uid="{C3A627FD-37B4-46F9-A799-8328E4D7733F}"/>
    <cellStyle name="Normal 11 2 3 2 2 2 3 4 3" xfId="28902" xr:uid="{4128B76A-8572-471F-9338-2759AF91282B}"/>
    <cellStyle name="Normal 11 2 3 2 2 2 3 5" xfId="11911" xr:uid="{8B48BC59-F4FF-4713-8768-DA79604BA6EB}"/>
    <cellStyle name="Normal 11 2 3 2 2 2 3 5 2" xfId="34230" xr:uid="{DA080D08-CD8D-4F95-80C1-4F9B569E7B07}"/>
    <cellStyle name="Normal 11 2 3 2 2 2 3 6" xfId="13207" xr:uid="{8BC37A57-CC4D-4D60-A03A-E504D53B21DA}"/>
    <cellStyle name="Normal 11 2 3 2 2 2 3 6 2" xfId="35526" xr:uid="{FD95A703-87D7-4232-8C7F-E5DF252BD295}"/>
    <cellStyle name="Normal 11 2 3 2 2 2 3 7" xfId="23718" xr:uid="{784FB669-68EE-4E98-A05E-76CBF63EC9F5}"/>
    <cellStyle name="Normal 11 2 3 2 2 2 4" xfId="2048" xr:uid="{52DF33E1-EE61-42A0-B1FB-084601F90B2F}"/>
    <cellStyle name="Normal 11 2 3 2 2 2 4 2" xfId="4640" xr:uid="{87DBCCBC-033E-4A48-AFD1-9C524AC09C55}"/>
    <cellStyle name="Normal 11 2 3 2 2 2 4 2 2" xfId="9824" xr:uid="{E27C76ED-7A6F-454E-8294-05039AE11E60}"/>
    <cellStyle name="Normal 11 2 3 2 2 2 4 2 2 2" xfId="21631" xr:uid="{DBCC1199-68FA-4759-8CB8-67ACE6FAA252}"/>
    <cellStyle name="Normal 11 2 3 2 2 2 4 2 2 2 2" xfId="43950" xr:uid="{C3B679D3-8B47-441E-93C2-E0595200C78F}"/>
    <cellStyle name="Normal 11 2 3 2 2 2 4 2 2 3" xfId="32142" xr:uid="{3E2397F0-6823-4282-8AA0-AC907C0588E9}"/>
    <cellStyle name="Normal 11 2 3 2 2 2 4 2 3" xfId="16447" xr:uid="{623FC1A5-E346-44BA-B77B-C9F28BA1E7DB}"/>
    <cellStyle name="Normal 11 2 3 2 2 2 4 2 3 2" xfId="38766" xr:uid="{F98C2702-2A7F-46A7-B6DE-D7C578D8CAF4}"/>
    <cellStyle name="Normal 11 2 3 2 2 2 4 2 4" xfId="26958" xr:uid="{8561AE3F-9323-4B07-8943-C0A532AA1B6F}"/>
    <cellStyle name="Normal 11 2 3 2 2 2 4 3" xfId="7232" xr:uid="{C4FAC883-146D-40E4-8A21-D828707BD3A8}"/>
    <cellStyle name="Normal 11 2 3 2 2 2 4 3 2" xfId="19039" xr:uid="{25185513-3A67-4D0A-8CEE-AEB2D213881C}"/>
    <cellStyle name="Normal 11 2 3 2 2 2 4 3 2 2" xfId="41358" xr:uid="{ADB66E64-41B1-42F0-882C-E76A794F0445}"/>
    <cellStyle name="Normal 11 2 3 2 2 2 4 3 3" xfId="29550" xr:uid="{CDF93664-B7DA-41DB-820E-A4996F2E200C}"/>
    <cellStyle name="Normal 11 2 3 2 2 2 4 4" xfId="13855" xr:uid="{DBB0474F-F183-431D-B656-989075C3A0DD}"/>
    <cellStyle name="Normal 11 2 3 2 2 2 4 4 2" xfId="36174" xr:uid="{A9388312-6A14-4CC5-8F81-D5DA26ED7C9D}"/>
    <cellStyle name="Normal 11 2 3 2 2 2 4 5" xfId="24366" xr:uid="{1E5F6A2F-6B91-4F6B-AC2F-3ACB91F6F9F0}"/>
    <cellStyle name="Normal 11 2 3 2 2 2 5" xfId="3344" xr:uid="{245E835B-9444-486A-835F-DC30411D0D88}"/>
    <cellStyle name="Normal 11 2 3 2 2 2 5 2" xfId="8528" xr:uid="{61D622FC-2BF2-4C04-817B-060311691801}"/>
    <cellStyle name="Normal 11 2 3 2 2 2 5 2 2" xfId="20335" xr:uid="{8850DAC3-7F80-447B-A8A2-CD448275F2A5}"/>
    <cellStyle name="Normal 11 2 3 2 2 2 5 2 2 2" xfId="42654" xr:uid="{D9591911-62EE-4E8A-8E03-A0C4A9950449}"/>
    <cellStyle name="Normal 11 2 3 2 2 2 5 2 3" xfId="30846" xr:uid="{5527891B-B433-48BB-B849-D31030360D66}"/>
    <cellStyle name="Normal 11 2 3 2 2 2 5 3" xfId="15151" xr:uid="{E0BD0899-DDBA-4058-8B0C-B68624B944B8}"/>
    <cellStyle name="Normal 11 2 3 2 2 2 5 3 2" xfId="37470" xr:uid="{6DA1A727-365C-4C47-85C4-DDBAF723CA84}"/>
    <cellStyle name="Normal 11 2 3 2 2 2 5 4" xfId="25662" xr:uid="{12F96883-4D95-41BF-BA31-37BE5DAC5CE2}"/>
    <cellStyle name="Normal 11 2 3 2 2 2 6" xfId="5936" xr:uid="{6F9AD484-CF9B-4062-BC31-8F0918DDAFD2}"/>
    <cellStyle name="Normal 11 2 3 2 2 2 6 2" xfId="17743" xr:uid="{0708A79E-3D12-4A2E-8CAF-925BC6178B0F}"/>
    <cellStyle name="Normal 11 2 3 2 2 2 6 2 2" xfId="40062" xr:uid="{CC929EC3-E7E8-42B1-A0AB-F516FD92F5D0}"/>
    <cellStyle name="Normal 11 2 3 2 2 2 6 3" xfId="28254" xr:uid="{705110B6-5A58-413D-B6B0-625CBB1FF33B}"/>
    <cellStyle name="Normal 11 2 3 2 2 2 7" xfId="11245" xr:uid="{F2FCAC48-7017-4B6F-B02E-58620552C768}"/>
    <cellStyle name="Normal 11 2 3 2 2 2 7 2" xfId="33564" xr:uid="{BC3B3223-31EF-4E0D-A81E-4AC4FE9C52D7}"/>
    <cellStyle name="Normal 11 2 3 2 2 2 8" xfId="12559" xr:uid="{BF72ADB7-03FE-4865-94F1-651786F897F7}"/>
    <cellStyle name="Normal 11 2 3 2 2 2 8 2" xfId="34878" xr:uid="{C7C3E75B-5CA1-4885-B8AF-8616851D7634}"/>
    <cellStyle name="Normal 11 2 3 2 2 2 9" xfId="23052" xr:uid="{6A0162BE-A837-40EB-93A7-E54207BCDC59}"/>
    <cellStyle name="Normal 11 2 3 2 2 3" xfId="914" xr:uid="{1D4C3032-6542-4614-904A-3C11EC6E343C}"/>
    <cellStyle name="Normal 11 2 3 2 2 3 2" xfId="1562" xr:uid="{F4D06C05-F3E4-4880-8048-D08B27CCB1E8}"/>
    <cellStyle name="Normal 11 2 3 2 2 3 2 2" xfId="2858" xr:uid="{1378E829-F117-40E3-BFEF-17A569741D1D}"/>
    <cellStyle name="Normal 11 2 3 2 2 3 2 2 2" xfId="5450" xr:uid="{54B040C1-155C-40F7-A127-4641CCF41DCD}"/>
    <cellStyle name="Normal 11 2 3 2 2 3 2 2 2 2" xfId="10634" xr:uid="{980253D3-4DCC-44BE-ABAC-C4688F237FD6}"/>
    <cellStyle name="Normal 11 2 3 2 2 3 2 2 2 2 2" xfId="22441" xr:uid="{DCDD4AE5-802E-462B-BC65-9689E35E5CE6}"/>
    <cellStyle name="Normal 11 2 3 2 2 3 2 2 2 2 2 2" xfId="44760" xr:uid="{DEC33FA7-C4C4-436B-86CA-9912D7F88828}"/>
    <cellStyle name="Normal 11 2 3 2 2 3 2 2 2 2 3" xfId="32952" xr:uid="{5D2A49E3-67FE-472C-9FAF-7CBDCCE334F8}"/>
    <cellStyle name="Normal 11 2 3 2 2 3 2 2 2 3" xfId="17257" xr:uid="{4DB1F217-A0B6-4225-B1C6-6C91006DD016}"/>
    <cellStyle name="Normal 11 2 3 2 2 3 2 2 2 3 2" xfId="39576" xr:uid="{7D32F840-12C7-481D-BFA3-AF09E73DA9F4}"/>
    <cellStyle name="Normal 11 2 3 2 2 3 2 2 2 4" xfId="27768" xr:uid="{B656B6F5-0AB7-4D6A-A83F-3187D69886FF}"/>
    <cellStyle name="Normal 11 2 3 2 2 3 2 2 3" xfId="8042" xr:uid="{397B817F-115D-43F7-BE5B-741BC74EC7CF}"/>
    <cellStyle name="Normal 11 2 3 2 2 3 2 2 3 2" xfId="19849" xr:uid="{49FB57D0-9C1B-4A48-9690-F97E6177B605}"/>
    <cellStyle name="Normal 11 2 3 2 2 3 2 2 3 2 2" xfId="42168" xr:uid="{8D4E7FCD-9A57-4967-8FC6-22F6B2D54487}"/>
    <cellStyle name="Normal 11 2 3 2 2 3 2 2 3 3" xfId="30360" xr:uid="{CAFB5278-0029-442E-B3BC-9041C869B54F}"/>
    <cellStyle name="Normal 11 2 3 2 2 3 2 2 4" xfId="14665" xr:uid="{4E842143-C9F6-4B79-A79E-4DD7B2DBA240}"/>
    <cellStyle name="Normal 11 2 3 2 2 3 2 2 4 2" xfId="36984" xr:uid="{62A53535-D8AA-4CC4-9EEE-15B3BF2B409B}"/>
    <cellStyle name="Normal 11 2 3 2 2 3 2 2 5" xfId="25176" xr:uid="{965C4AC0-D174-4918-9EE9-A1ED20165AF0}"/>
    <cellStyle name="Normal 11 2 3 2 2 3 2 3" xfId="4154" xr:uid="{606FEA78-376E-4BC5-A1C7-88FA3F532F6B}"/>
    <cellStyle name="Normal 11 2 3 2 2 3 2 3 2" xfId="9338" xr:uid="{83260EBF-E874-4E00-80B9-290ABC549E87}"/>
    <cellStyle name="Normal 11 2 3 2 2 3 2 3 2 2" xfId="21145" xr:uid="{19259309-DFF2-4F60-8366-1E59440B1C69}"/>
    <cellStyle name="Normal 11 2 3 2 2 3 2 3 2 2 2" xfId="43464" xr:uid="{6E05EFA0-9CB2-4F3C-B67A-1C7E5DB93C4A}"/>
    <cellStyle name="Normal 11 2 3 2 2 3 2 3 2 3" xfId="31656" xr:uid="{1590E43C-C3BE-41D2-A2EA-07082E9FA361}"/>
    <cellStyle name="Normal 11 2 3 2 2 3 2 3 3" xfId="15961" xr:uid="{61FCE267-0ABF-4E5E-9856-21E838B3A91C}"/>
    <cellStyle name="Normal 11 2 3 2 2 3 2 3 3 2" xfId="38280" xr:uid="{907AE22F-ED86-4012-BFAA-9E5839BEA5CF}"/>
    <cellStyle name="Normal 11 2 3 2 2 3 2 3 4" xfId="26472" xr:uid="{4642A070-5305-4844-B71A-5D67D564AAEC}"/>
    <cellStyle name="Normal 11 2 3 2 2 3 2 4" xfId="6746" xr:uid="{293996B5-6729-43B2-B493-02DA6F23AFC0}"/>
    <cellStyle name="Normal 11 2 3 2 2 3 2 4 2" xfId="18553" xr:uid="{CF6A5A8D-2233-4C83-8A25-6B6805B0FEDB}"/>
    <cellStyle name="Normal 11 2 3 2 2 3 2 4 2 2" xfId="40872" xr:uid="{40D856AB-1598-41E3-BD12-3DE97F7E76FE}"/>
    <cellStyle name="Normal 11 2 3 2 2 3 2 4 3" xfId="29064" xr:uid="{DD76DDB4-72FA-434A-AEBF-39241395CC8E}"/>
    <cellStyle name="Normal 11 2 3 2 2 3 2 5" xfId="12073" xr:uid="{D6AEA2A1-DB7B-4AC2-BD39-937195BF2F31}"/>
    <cellStyle name="Normal 11 2 3 2 2 3 2 5 2" xfId="34392" xr:uid="{2E9D8C73-B503-414F-B7FC-886CE738E9A0}"/>
    <cellStyle name="Normal 11 2 3 2 2 3 2 6" xfId="13369" xr:uid="{0EB1B3D9-5BD9-4AE5-91D1-EC2281A5D624}"/>
    <cellStyle name="Normal 11 2 3 2 2 3 2 6 2" xfId="35688" xr:uid="{BDB47085-880B-443F-8367-2E2E62218B4E}"/>
    <cellStyle name="Normal 11 2 3 2 2 3 2 7" xfId="23880" xr:uid="{911D7776-E05B-4134-8760-7156AAA512B9}"/>
    <cellStyle name="Normal 11 2 3 2 2 3 3" xfId="2210" xr:uid="{C1901825-CB50-419D-8188-F96841767CA2}"/>
    <cellStyle name="Normal 11 2 3 2 2 3 3 2" xfId="4802" xr:uid="{2372E88E-11C3-4AC9-9DA7-CC6345D6EEDD}"/>
    <cellStyle name="Normal 11 2 3 2 2 3 3 2 2" xfId="9986" xr:uid="{091AB069-8E3E-4401-8F4B-3A62C004BBB1}"/>
    <cellStyle name="Normal 11 2 3 2 2 3 3 2 2 2" xfId="21793" xr:uid="{002A4E57-D933-4EBE-8862-BC22A922987C}"/>
    <cellStyle name="Normal 11 2 3 2 2 3 3 2 2 2 2" xfId="44112" xr:uid="{3249AE60-D4C4-4898-A6F1-B1FDC9B4F365}"/>
    <cellStyle name="Normal 11 2 3 2 2 3 3 2 2 3" xfId="32304" xr:uid="{2BBE052C-B06C-43D5-BD33-C162E16D88EF}"/>
    <cellStyle name="Normal 11 2 3 2 2 3 3 2 3" xfId="16609" xr:uid="{C6D6EC62-BD48-4F77-9494-26CE0462E552}"/>
    <cellStyle name="Normal 11 2 3 2 2 3 3 2 3 2" xfId="38928" xr:uid="{D479C23F-CE55-4712-8CA4-63289960DF4D}"/>
    <cellStyle name="Normal 11 2 3 2 2 3 3 2 4" xfId="27120" xr:uid="{6D152E4A-85B0-4CC7-8884-7BF8765BCCBF}"/>
    <cellStyle name="Normal 11 2 3 2 2 3 3 3" xfId="7394" xr:uid="{A24C72A0-5C3B-4EFF-A42D-12754B08D409}"/>
    <cellStyle name="Normal 11 2 3 2 2 3 3 3 2" xfId="19201" xr:uid="{1B01D51D-6A0F-4A5F-9F3B-1F99A3A17010}"/>
    <cellStyle name="Normal 11 2 3 2 2 3 3 3 2 2" xfId="41520" xr:uid="{938AD106-08E1-45F2-A9F8-A38D36753BEF}"/>
    <cellStyle name="Normal 11 2 3 2 2 3 3 3 3" xfId="29712" xr:uid="{CA6DD7F3-C6B8-4C05-9573-ED20E3BA8ED4}"/>
    <cellStyle name="Normal 11 2 3 2 2 3 3 4" xfId="14017" xr:uid="{5A895B1A-0A7B-45B6-B2F5-BC3F69E80FA3}"/>
    <cellStyle name="Normal 11 2 3 2 2 3 3 4 2" xfId="36336" xr:uid="{A34CCB88-9225-4A0E-8920-8BE030BB203E}"/>
    <cellStyle name="Normal 11 2 3 2 2 3 3 5" xfId="24528" xr:uid="{354022CB-D512-4EA9-829D-18D147F23767}"/>
    <cellStyle name="Normal 11 2 3 2 2 3 4" xfId="3506" xr:uid="{C04AE62B-AD35-4802-881C-4E15119BDA21}"/>
    <cellStyle name="Normal 11 2 3 2 2 3 4 2" xfId="8690" xr:uid="{FCAB733B-DA97-41CE-8252-215DE2C39365}"/>
    <cellStyle name="Normal 11 2 3 2 2 3 4 2 2" xfId="20497" xr:uid="{933CEDF2-C115-45F4-84D6-CDAF25488B61}"/>
    <cellStyle name="Normal 11 2 3 2 2 3 4 2 2 2" xfId="42816" xr:uid="{8D41DA89-10EE-454F-8153-B7AE8FDA560F}"/>
    <cellStyle name="Normal 11 2 3 2 2 3 4 2 3" xfId="31008" xr:uid="{50102ADA-D5DF-4D6C-856D-CECEA3401801}"/>
    <cellStyle name="Normal 11 2 3 2 2 3 4 3" xfId="15313" xr:uid="{E0318487-ABD0-4CBE-9CC0-8FC0C41C5D01}"/>
    <cellStyle name="Normal 11 2 3 2 2 3 4 3 2" xfId="37632" xr:uid="{86CA19D7-C7AF-468A-ADD5-E84648465396}"/>
    <cellStyle name="Normal 11 2 3 2 2 3 4 4" xfId="25824" xr:uid="{55B60A58-B253-4D98-8673-00073BB650A6}"/>
    <cellStyle name="Normal 11 2 3 2 2 3 5" xfId="6098" xr:uid="{5B02FF00-A61D-4846-B06D-BA49FAB414BD}"/>
    <cellStyle name="Normal 11 2 3 2 2 3 5 2" xfId="17905" xr:uid="{9243B057-25E7-4262-B824-5C2F0EF06C22}"/>
    <cellStyle name="Normal 11 2 3 2 2 3 5 2 2" xfId="40224" xr:uid="{627156E3-9B88-4BA9-A073-C5086117A1D8}"/>
    <cellStyle name="Normal 11 2 3 2 2 3 5 3" xfId="28416" xr:uid="{DDFE8C66-3B5F-4A6E-ABA5-D1F3EA3E4363}"/>
    <cellStyle name="Normal 11 2 3 2 2 3 6" xfId="11425" xr:uid="{A377F901-BD08-4334-BB83-5853BD390F5C}"/>
    <cellStyle name="Normal 11 2 3 2 2 3 6 2" xfId="33744" xr:uid="{0BBF7936-3BB5-4215-9D2F-A49898C945DB}"/>
    <cellStyle name="Normal 11 2 3 2 2 3 7" xfId="12721" xr:uid="{0B5724E6-EEFE-4539-927A-99894FC6E626}"/>
    <cellStyle name="Normal 11 2 3 2 2 3 7 2" xfId="35040" xr:uid="{258620B8-CFFE-469F-8B78-069DE9CF9E76}"/>
    <cellStyle name="Normal 11 2 3 2 2 3 8" xfId="23232" xr:uid="{8F37C76A-030C-458A-8049-0C323C9A13D4}"/>
    <cellStyle name="Normal 11 2 3 2 2 4" xfId="1238" xr:uid="{6330129E-6658-48DD-B97E-063A8E9DA393}"/>
    <cellStyle name="Normal 11 2 3 2 2 4 2" xfId="2534" xr:uid="{DC04EDAB-3AD3-45FE-8786-2D2F9D2403B9}"/>
    <cellStyle name="Normal 11 2 3 2 2 4 2 2" xfId="5126" xr:uid="{F5A5E43A-2CB6-4B65-A9CE-56A08D12691A}"/>
    <cellStyle name="Normal 11 2 3 2 2 4 2 2 2" xfId="10310" xr:uid="{49374E38-2E4B-48B9-BA07-A16BFE6B43F6}"/>
    <cellStyle name="Normal 11 2 3 2 2 4 2 2 2 2" xfId="22117" xr:uid="{EC746C13-DF6D-4164-8380-41C91D890BA0}"/>
    <cellStyle name="Normal 11 2 3 2 2 4 2 2 2 2 2" xfId="44436" xr:uid="{E0F4B861-95DC-4157-BD92-C41EA2F951AB}"/>
    <cellStyle name="Normal 11 2 3 2 2 4 2 2 2 3" xfId="32628" xr:uid="{FEDBAE7D-C18C-402F-977B-E9545C799345}"/>
    <cellStyle name="Normal 11 2 3 2 2 4 2 2 3" xfId="16933" xr:uid="{4EDA6FF2-9A0F-438D-AB03-F28C8C167328}"/>
    <cellStyle name="Normal 11 2 3 2 2 4 2 2 3 2" xfId="39252" xr:uid="{71640127-C268-432C-8D1F-F9601CE7A63A}"/>
    <cellStyle name="Normal 11 2 3 2 2 4 2 2 4" xfId="27444" xr:uid="{39E31E85-B1C6-4BC5-BDD3-1436576A9A23}"/>
    <cellStyle name="Normal 11 2 3 2 2 4 2 3" xfId="7718" xr:uid="{2650BEB3-5F7F-453A-A27D-B3C66896693F}"/>
    <cellStyle name="Normal 11 2 3 2 2 4 2 3 2" xfId="19525" xr:uid="{8C209B2A-7AF7-43C3-96EB-9058D69DAEAF}"/>
    <cellStyle name="Normal 11 2 3 2 2 4 2 3 2 2" xfId="41844" xr:uid="{E70558A3-AD57-452C-A29E-E97B21167280}"/>
    <cellStyle name="Normal 11 2 3 2 2 4 2 3 3" xfId="30036" xr:uid="{DDF05CC9-DDFF-4D58-988A-20458072AE05}"/>
    <cellStyle name="Normal 11 2 3 2 2 4 2 4" xfId="14341" xr:uid="{72A19808-8ACC-496B-8B7A-DAA96258C678}"/>
    <cellStyle name="Normal 11 2 3 2 2 4 2 4 2" xfId="36660" xr:uid="{738E8EC0-337B-46ED-AD7D-0DDC5CE200EF}"/>
    <cellStyle name="Normal 11 2 3 2 2 4 2 5" xfId="24852" xr:uid="{51713DBD-BD2D-4987-B737-E69A7E30679E}"/>
    <cellStyle name="Normal 11 2 3 2 2 4 3" xfId="3830" xr:uid="{9BF543EF-9F7C-400E-8B21-5C7EF9135181}"/>
    <cellStyle name="Normal 11 2 3 2 2 4 3 2" xfId="9014" xr:uid="{6158AFCF-E671-4639-A6ED-4249BDF1D4F5}"/>
    <cellStyle name="Normal 11 2 3 2 2 4 3 2 2" xfId="20821" xr:uid="{04C32D91-BFE2-40F2-A5AF-2ED0C49A084A}"/>
    <cellStyle name="Normal 11 2 3 2 2 4 3 2 2 2" xfId="43140" xr:uid="{E62E0B1A-116E-4BDB-8A97-53DBEA4309E7}"/>
    <cellStyle name="Normal 11 2 3 2 2 4 3 2 3" xfId="31332" xr:uid="{E3DC5CD9-38A3-48F4-BFBE-DECB65B3E18F}"/>
    <cellStyle name="Normal 11 2 3 2 2 4 3 3" xfId="15637" xr:uid="{A7F1ED31-BFBF-401D-B1C2-C40C0630850A}"/>
    <cellStyle name="Normal 11 2 3 2 2 4 3 3 2" xfId="37956" xr:uid="{264AA163-D586-4D4D-961F-9114EE5990F9}"/>
    <cellStyle name="Normal 11 2 3 2 2 4 3 4" xfId="26148" xr:uid="{D830C221-E040-471A-B7D9-5B56E3C052D8}"/>
    <cellStyle name="Normal 11 2 3 2 2 4 4" xfId="6422" xr:uid="{A0D04DBF-8C50-4A5E-AE3F-1E76B0D62518}"/>
    <cellStyle name="Normal 11 2 3 2 2 4 4 2" xfId="18229" xr:uid="{3C01FAE4-E638-4EB7-9EE1-DBFE17AADC0C}"/>
    <cellStyle name="Normal 11 2 3 2 2 4 4 2 2" xfId="40548" xr:uid="{B3318307-BE2F-4769-BAF9-9ABAA692CFA6}"/>
    <cellStyle name="Normal 11 2 3 2 2 4 4 3" xfId="28740" xr:uid="{91A6AB1F-F82B-4856-AB15-3BFBB93610F2}"/>
    <cellStyle name="Normal 11 2 3 2 2 4 5" xfId="11749" xr:uid="{AC9CF0ED-8EAA-4A45-835C-FE04DC5C3BBF}"/>
    <cellStyle name="Normal 11 2 3 2 2 4 5 2" xfId="34068" xr:uid="{39D554F6-2F0D-4BD6-BF7E-9EBC2672FBBB}"/>
    <cellStyle name="Normal 11 2 3 2 2 4 6" xfId="13045" xr:uid="{42CFE42F-06C0-4934-8658-9A62515DA2A6}"/>
    <cellStyle name="Normal 11 2 3 2 2 4 6 2" xfId="35364" xr:uid="{56ECB923-6452-4721-9C6A-B2AA9B3840AF}"/>
    <cellStyle name="Normal 11 2 3 2 2 4 7" xfId="23556" xr:uid="{63190C38-07B9-4719-82A4-0A062D393D66}"/>
    <cellStyle name="Normal 11 2 3 2 2 5" xfId="1886" xr:uid="{25CDFA6E-4E42-402F-8328-27B5CC56FBFD}"/>
    <cellStyle name="Normal 11 2 3 2 2 5 2" xfId="4478" xr:uid="{F26961CF-1D3D-44E5-AA83-803D4EB9AD46}"/>
    <cellStyle name="Normal 11 2 3 2 2 5 2 2" xfId="9662" xr:uid="{B8467CBC-A302-4303-9914-22B0CD6AA347}"/>
    <cellStyle name="Normal 11 2 3 2 2 5 2 2 2" xfId="21469" xr:uid="{142B9230-3D49-4876-8254-D993ED80768D}"/>
    <cellStyle name="Normal 11 2 3 2 2 5 2 2 2 2" xfId="43788" xr:uid="{970CF63F-94CD-43A1-93C8-B6178B913701}"/>
    <cellStyle name="Normal 11 2 3 2 2 5 2 2 3" xfId="31980" xr:uid="{EAA3350C-2767-44BF-B062-DBA93F6CDAEE}"/>
    <cellStyle name="Normal 11 2 3 2 2 5 2 3" xfId="16285" xr:uid="{C8DB88B9-093F-4D61-9B0F-E596DC727B7A}"/>
    <cellStyle name="Normal 11 2 3 2 2 5 2 3 2" xfId="38604" xr:uid="{01270319-72CE-404F-B643-A41E17BD3252}"/>
    <cellStyle name="Normal 11 2 3 2 2 5 2 4" xfId="26796" xr:uid="{D7A3025D-8403-43D9-ACAC-5056A8D9BFD2}"/>
    <cellStyle name="Normal 11 2 3 2 2 5 3" xfId="7070" xr:uid="{E7508585-F16F-44D6-B161-B1A15D07E2C0}"/>
    <cellStyle name="Normal 11 2 3 2 2 5 3 2" xfId="18877" xr:uid="{A2ACD6CE-613F-4C32-B958-04C605A059D8}"/>
    <cellStyle name="Normal 11 2 3 2 2 5 3 2 2" xfId="41196" xr:uid="{12C13794-BE08-4A12-B15E-718CAEB57F14}"/>
    <cellStyle name="Normal 11 2 3 2 2 5 3 3" xfId="29388" xr:uid="{F0CD63DD-5351-4DB6-B9F3-BAE3693E2A78}"/>
    <cellStyle name="Normal 11 2 3 2 2 5 4" xfId="13693" xr:uid="{322A749C-DECB-41E7-A7D9-E0F863BE7412}"/>
    <cellStyle name="Normal 11 2 3 2 2 5 4 2" xfId="36012" xr:uid="{BDCC8AC9-F4F4-412E-9C98-CACCF8C7BD0D}"/>
    <cellStyle name="Normal 11 2 3 2 2 5 5" xfId="24204" xr:uid="{8211F3A5-1A2E-4D93-84C2-FC95F159C8AE}"/>
    <cellStyle name="Normal 11 2 3 2 2 6" xfId="3182" xr:uid="{6E3D052E-1750-4E91-9B19-5F6DBB430326}"/>
    <cellStyle name="Normal 11 2 3 2 2 6 2" xfId="8366" xr:uid="{AD422D41-84E6-429F-8441-BDACF5D447F9}"/>
    <cellStyle name="Normal 11 2 3 2 2 6 2 2" xfId="20173" xr:uid="{0BCB8F78-A852-42EF-9F4A-75618E35B012}"/>
    <cellStyle name="Normal 11 2 3 2 2 6 2 2 2" xfId="42492" xr:uid="{7FA8CDA2-45F4-43A3-910F-FF749C894788}"/>
    <cellStyle name="Normal 11 2 3 2 2 6 2 3" xfId="30684" xr:uid="{DAC2B926-E3A8-4D8D-9A9A-EC13B0559158}"/>
    <cellStyle name="Normal 11 2 3 2 2 6 3" xfId="14989" xr:uid="{31D9E5D5-429C-42E3-A7E7-52BF90B5451B}"/>
    <cellStyle name="Normal 11 2 3 2 2 6 3 2" xfId="37308" xr:uid="{325BAF3E-6369-4B0F-8CE5-FE9D0D6653E2}"/>
    <cellStyle name="Normal 11 2 3 2 2 6 4" xfId="25500" xr:uid="{D5E105D7-D5D1-4CC4-8343-595492E36079}"/>
    <cellStyle name="Normal 11 2 3 2 2 7" xfId="5774" xr:uid="{0D2FB8F7-4F28-40FF-BA2E-A7FE8D41FC61}"/>
    <cellStyle name="Normal 11 2 3 2 2 7 2" xfId="17581" xr:uid="{5D0C7840-4666-4A6B-9084-B7719EEE80B2}"/>
    <cellStyle name="Normal 11 2 3 2 2 7 2 2" xfId="39900" xr:uid="{B417443A-FF59-48E9-B9FC-AD427A306BBD}"/>
    <cellStyle name="Normal 11 2 3 2 2 7 3" xfId="28092" xr:uid="{199567C8-8FC6-4B95-97B4-562115C8F643}"/>
    <cellStyle name="Normal 11 2 3 2 2 8" xfId="11011" xr:uid="{43AEA75D-9FBC-4B8E-BF0A-7C7DBBF129AC}"/>
    <cellStyle name="Normal 11 2 3 2 2 8 2" xfId="33330" xr:uid="{DCF474C3-DEA0-48BF-B534-DFF7D12AE466}"/>
    <cellStyle name="Normal 11 2 3 2 2 9" xfId="12397" xr:uid="{4DF7F0BD-8B9D-46AF-95F4-B6968D73E3C4}"/>
    <cellStyle name="Normal 11 2 3 2 2 9 2" xfId="34716" xr:uid="{E97B3BDC-6A4F-4E14-99A1-566A1319650A}"/>
    <cellStyle name="Normal 11 2 3 2 3" xfId="617" xr:uid="{15586766-99BE-4144-ACFA-031FCE91D144}"/>
    <cellStyle name="Normal 11 2 3 2 3 2" xfId="995" xr:uid="{71B474E6-32C6-47B0-AD2C-ABA2870F3692}"/>
    <cellStyle name="Normal 11 2 3 2 3 2 2" xfId="1643" xr:uid="{D15714B9-449A-4D5B-8E3B-C2C60E0B87A1}"/>
    <cellStyle name="Normal 11 2 3 2 3 2 2 2" xfId="2939" xr:uid="{0FCBFE62-57DF-4E9F-BE25-C475FB82E9F0}"/>
    <cellStyle name="Normal 11 2 3 2 3 2 2 2 2" xfId="5531" xr:uid="{36027626-47F3-4E47-BAA9-B20388BFFBFE}"/>
    <cellStyle name="Normal 11 2 3 2 3 2 2 2 2 2" xfId="10715" xr:uid="{F0A96A0A-D978-4E3D-BEA9-E2F8EFBA016C}"/>
    <cellStyle name="Normal 11 2 3 2 3 2 2 2 2 2 2" xfId="22522" xr:uid="{71768F85-68F9-44FB-A866-E78F8722D43B}"/>
    <cellStyle name="Normal 11 2 3 2 3 2 2 2 2 2 2 2" xfId="44841" xr:uid="{B340DFE9-3BD2-430C-BD78-13AB78C8F29E}"/>
    <cellStyle name="Normal 11 2 3 2 3 2 2 2 2 2 3" xfId="33033" xr:uid="{913B624A-69ED-4EEC-9EED-5D631A6533B6}"/>
    <cellStyle name="Normal 11 2 3 2 3 2 2 2 2 3" xfId="17338" xr:uid="{235C5365-4891-4801-BCEB-8AB563FEC701}"/>
    <cellStyle name="Normal 11 2 3 2 3 2 2 2 2 3 2" xfId="39657" xr:uid="{4EFEB5EB-27EA-41A8-87D6-69083CA04489}"/>
    <cellStyle name="Normal 11 2 3 2 3 2 2 2 2 4" xfId="27849" xr:uid="{F208ACFD-2B7D-476F-879A-A868DA4703F4}"/>
    <cellStyle name="Normal 11 2 3 2 3 2 2 2 3" xfId="8123" xr:uid="{55954117-507A-4EB6-BCFF-3E462445C8D5}"/>
    <cellStyle name="Normal 11 2 3 2 3 2 2 2 3 2" xfId="19930" xr:uid="{EEF3FCEE-6DFF-408C-AEE9-878E8AFAAC72}"/>
    <cellStyle name="Normal 11 2 3 2 3 2 2 2 3 2 2" xfId="42249" xr:uid="{EA661089-4252-4B01-B171-061E4FB1D900}"/>
    <cellStyle name="Normal 11 2 3 2 3 2 2 2 3 3" xfId="30441" xr:uid="{A5A567CA-B462-40DC-AAB6-C3E5D58CF76C}"/>
    <cellStyle name="Normal 11 2 3 2 3 2 2 2 4" xfId="14746" xr:uid="{3BD85CFD-4257-4066-908F-E2329DF76F34}"/>
    <cellStyle name="Normal 11 2 3 2 3 2 2 2 4 2" xfId="37065" xr:uid="{A354CFFB-FA3B-409C-897E-8689C90DA19C}"/>
    <cellStyle name="Normal 11 2 3 2 3 2 2 2 5" xfId="25257" xr:uid="{0C23B85A-5E8B-492B-968A-10EC54F5C128}"/>
    <cellStyle name="Normal 11 2 3 2 3 2 2 3" xfId="4235" xr:uid="{DE5E42DD-BAE9-4AE2-9E26-2F386B17E4D8}"/>
    <cellStyle name="Normal 11 2 3 2 3 2 2 3 2" xfId="9419" xr:uid="{5A05A175-899E-460A-8EDC-4514DFA8F62E}"/>
    <cellStyle name="Normal 11 2 3 2 3 2 2 3 2 2" xfId="21226" xr:uid="{5FB0C859-8EE9-488F-98CB-B652142C5B55}"/>
    <cellStyle name="Normal 11 2 3 2 3 2 2 3 2 2 2" xfId="43545" xr:uid="{3E8FF6AB-0782-4179-A7E8-AECDE4AF72CD}"/>
    <cellStyle name="Normal 11 2 3 2 3 2 2 3 2 3" xfId="31737" xr:uid="{BDCBD2A1-F5DB-4687-B017-E186D6CD970D}"/>
    <cellStyle name="Normal 11 2 3 2 3 2 2 3 3" xfId="16042" xr:uid="{3DF91940-F83C-4A5E-9A53-8ABB3B967218}"/>
    <cellStyle name="Normal 11 2 3 2 3 2 2 3 3 2" xfId="38361" xr:uid="{20F8DB91-611D-44F8-B490-BF9D176E6D9E}"/>
    <cellStyle name="Normal 11 2 3 2 3 2 2 3 4" xfId="26553" xr:uid="{244C533B-08D4-49D3-8C49-624A5B1D4753}"/>
    <cellStyle name="Normal 11 2 3 2 3 2 2 4" xfId="6827" xr:uid="{491A242D-E61C-4750-A9E2-5CA971F8B245}"/>
    <cellStyle name="Normal 11 2 3 2 3 2 2 4 2" xfId="18634" xr:uid="{EC3F9417-D881-4F78-BFDA-8BABD19D742D}"/>
    <cellStyle name="Normal 11 2 3 2 3 2 2 4 2 2" xfId="40953" xr:uid="{209BEEDB-F858-4B48-9923-7A02C8678D6B}"/>
    <cellStyle name="Normal 11 2 3 2 3 2 2 4 3" xfId="29145" xr:uid="{D9F243BE-1ACC-4E51-B3FB-4CFB20B75636}"/>
    <cellStyle name="Normal 11 2 3 2 3 2 2 5" xfId="12154" xr:uid="{30D04C12-B5C8-4BEA-A1D7-06FB2BEC17D8}"/>
    <cellStyle name="Normal 11 2 3 2 3 2 2 5 2" xfId="34473" xr:uid="{986DCD20-A994-48F2-B778-0373F8D2E1C1}"/>
    <cellStyle name="Normal 11 2 3 2 3 2 2 6" xfId="13450" xr:uid="{3B2A25EA-4DFD-4A1D-8526-8B865161B291}"/>
    <cellStyle name="Normal 11 2 3 2 3 2 2 6 2" xfId="35769" xr:uid="{6A52DFAD-13FB-4EA9-8580-A9D059DA35E3}"/>
    <cellStyle name="Normal 11 2 3 2 3 2 2 7" xfId="23961" xr:uid="{15A4982B-918A-41EC-85EB-AEC8C3746BC3}"/>
    <cellStyle name="Normal 11 2 3 2 3 2 3" xfId="2291" xr:uid="{66CF16D6-CA71-4A04-8844-4CF5613BEE95}"/>
    <cellStyle name="Normal 11 2 3 2 3 2 3 2" xfId="4883" xr:uid="{63F0434E-5701-4F6D-8AFC-03D328A732F4}"/>
    <cellStyle name="Normal 11 2 3 2 3 2 3 2 2" xfId="10067" xr:uid="{6CAF9470-6190-4F64-A1A5-A9A4F76708CE}"/>
    <cellStyle name="Normal 11 2 3 2 3 2 3 2 2 2" xfId="21874" xr:uid="{DFF366E8-DB2D-402D-B162-1567051C3A91}"/>
    <cellStyle name="Normal 11 2 3 2 3 2 3 2 2 2 2" xfId="44193" xr:uid="{0305BA3B-3ACD-4647-A132-9A4EB7DA026B}"/>
    <cellStyle name="Normal 11 2 3 2 3 2 3 2 2 3" xfId="32385" xr:uid="{DF1F8E9E-9FCC-4B52-99E0-08D6BFFCA141}"/>
    <cellStyle name="Normal 11 2 3 2 3 2 3 2 3" xfId="16690" xr:uid="{1CB00239-72EE-47F9-A734-C464F478EF23}"/>
    <cellStyle name="Normal 11 2 3 2 3 2 3 2 3 2" xfId="39009" xr:uid="{F2C81183-9662-4AD7-AD26-939219A49580}"/>
    <cellStyle name="Normal 11 2 3 2 3 2 3 2 4" xfId="27201" xr:uid="{D2F41096-3E99-4587-A6B0-F9C2EC458D29}"/>
    <cellStyle name="Normal 11 2 3 2 3 2 3 3" xfId="7475" xr:uid="{7DB9A30E-14D4-4DAF-B636-72A4212E4E5B}"/>
    <cellStyle name="Normal 11 2 3 2 3 2 3 3 2" xfId="19282" xr:uid="{03D84F7F-5E61-4FC0-A3B3-820B7D8562D3}"/>
    <cellStyle name="Normal 11 2 3 2 3 2 3 3 2 2" xfId="41601" xr:uid="{25984F0B-AEE0-4419-BC6A-2F29BF1DDC01}"/>
    <cellStyle name="Normal 11 2 3 2 3 2 3 3 3" xfId="29793" xr:uid="{79710A16-9A1D-4AAE-84A3-AFDFEFBBFD22}"/>
    <cellStyle name="Normal 11 2 3 2 3 2 3 4" xfId="14098" xr:uid="{B056D996-42C8-4F6B-96D2-C730A331599E}"/>
    <cellStyle name="Normal 11 2 3 2 3 2 3 4 2" xfId="36417" xr:uid="{C1925FC4-2D34-4017-AC27-A6931FAAC99C}"/>
    <cellStyle name="Normal 11 2 3 2 3 2 3 5" xfId="24609" xr:uid="{2750C936-F7B4-4478-8A25-03FB49226A6A}"/>
    <cellStyle name="Normal 11 2 3 2 3 2 4" xfId="3587" xr:uid="{0CF6ED0D-5D40-4E31-B836-0012FDDFFF93}"/>
    <cellStyle name="Normal 11 2 3 2 3 2 4 2" xfId="8771" xr:uid="{C4D87535-3775-4050-B6DB-5F527C23C77A}"/>
    <cellStyle name="Normal 11 2 3 2 3 2 4 2 2" xfId="20578" xr:uid="{F83B6543-EE90-4E76-B233-79D97A7E4110}"/>
    <cellStyle name="Normal 11 2 3 2 3 2 4 2 2 2" xfId="42897" xr:uid="{E9F15AE2-5A1D-450B-BE14-D1B7900F7583}"/>
    <cellStyle name="Normal 11 2 3 2 3 2 4 2 3" xfId="31089" xr:uid="{35E02C32-FBE9-4D23-9F4C-BF1E0FA25DFC}"/>
    <cellStyle name="Normal 11 2 3 2 3 2 4 3" xfId="15394" xr:uid="{B24F945F-32E2-4AA3-968A-86423810BEEC}"/>
    <cellStyle name="Normal 11 2 3 2 3 2 4 3 2" xfId="37713" xr:uid="{099A7E8A-1693-4AD8-9796-BC03290D1EC9}"/>
    <cellStyle name="Normal 11 2 3 2 3 2 4 4" xfId="25905" xr:uid="{87A6749F-9755-415D-8E2A-DAAC417C8746}"/>
    <cellStyle name="Normal 11 2 3 2 3 2 5" xfId="6179" xr:uid="{4673B6AF-A287-41C2-8FA6-39262D4A17E8}"/>
    <cellStyle name="Normal 11 2 3 2 3 2 5 2" xfId="17986" xr:uid="{B91359AC-538F-4831-8FCE-056890D51270}"/>
    <cellStyle name="Normal 11 2 3 2 3 2 5 2 2" xfId="40305" xr:uid="{9834D305-DFAA-47E8-8975-46B896CD31D9}"/>
    <cellStyle name="Normal 11 2 3 2 3 2 5 3" xfId="28497" xr:uid="{0DF2AA15-56B7-41E9-BA3C-EEF35ABA3C14}"/>
    <cellStyle name="Normal 11 2 3 2 3 2 6" xfId="11506" xr:uid="{A25BEC3B-509E-4B06-B650-62561943014F}"/>
    <cellStyle name="Normal 11 2 3 2 3 2 6 2" xfId="33825" xr:uid="{A456D5F0-D161-4322-92A1-72FF483F6B39}"/>
    <cellStyle name="Normal 11 2 3 2 3 2 7" xfId="12802" xr:uid="{924AC882-FFE2-4158-9938-BB45F255FEC3}"/>
    <cellStyle name="Normal 11 2 3 2 3 2 7 2" xfId="35121" xr:uid="{36806542-6BEB-488E-AC68-0361FBF39925}"/>
    <cellStyle name="Normal 11 2 3 2 3 2 8" xfId="23313" xr:uid="{1481CECC-8D22-408B-8BCA-C70377F6D8BF}"/>
    <cellStyle name="Normal 11 2 3 2 3 3" xfId="1319" xr:uid="{3427C55B-B2DF-492D-A231-F967533D5992}"/>
    <cellStyle name="Normal 11 2 3 2 3 3 2" xfId="2615" xr:uid="{4BBC2FE5-5CB8-4513-B653-7DCEFC71E2F3}"/>
    <cellStyle name="Normal 11 2 3 2 3 3 2 2" xfId="5207" xr:uid="{6A9FDAD9-125F-4936-BB77-71960FA46494}"/>
    <cellStyle name="Normal 11 2 3 2 3 3 2 2 2" xfId="10391" xr:uid="{26210011-A320-42BA-8976-18065D5BE5B2}"/>
    <cellStyle name="Normal 11 2 3 2 3 3 2 2 2 2" xfId="22198" xr:uid="{6DB21A0E-8702-4C5D-847E-BEDF8E13388C}"/>
    <cellStyle name="Normal 11 2 3 2 3 3 2 2 2 2 2" xfId="44517" xr:uid="{78995750-5FE9-47FA-9042-1FF74EF472A1}"/>
    <cellStyle name="Normal 11 2 3 2 3 3 2 2 2 3" xfId="32709" xr:uid="{8DB6D25E-9E8B-45D3-9724-755AE85F4D85}"/>
    <cellStyle name="Normal 11 2 3 2 3 3 2 2 3" xfId="17014" xr:uid="{FC925B44-D7F8-43AC-B38A-0131C60BCC40}"/>
    <cellStyle name="Normal 11 2 3 2 3 3 2 2 3 2" xfId="39333" xr:uid="{8785233F-E9E5-4848-8EF8-6DDE7FF42E6C}"/>
    <cellStyle name="Normal 11 2 3 2 3 3 2 2 4" xfId="27525" xr:uid="{8B9DB06C-F0BB-4C09-BA42-ADE8483D53DB}"/>
    <cellStyle name="Normal 11 2 3 2 3 3 2 3" xfId="7799" xr:uid="{0AF3D8CE-A549-4EC9-B671-1361A4A1D3C7}"/>
    <cellStyle name="Normal 11 2 3 2 3 3 2 3 2" xfId="19606" xr:uid="{630558FC-0DB2-4B6C-8D7C-BA82DB5477A6}"/>
    <cellStyle name="Normal 11 2 3 2 3 3 2 3 2 2" xfId="41925" xr:uid="{D980126B-8973-49D8-839C-62890099B2F7}"/>
    <cellStyle name="Normal 11 2 3 2 3 3 2 3 3" xfId="30117" xr:uid="{E92410AC-0C5E-40DF-B16B-386454B8177D}"/>
    <cellStyle name="Normal 11 2 3 2 3 3 2 4" xfId="14422" xr:uid="{E68FB267-58E7-4BDC-A369-FAB290CFFC55}"/>
    <cellStyle name="Normal 11 2 3 2 3 3 2 4 2" xfId="36741" xr:uid="{7A915E7B-B1D7-4D5C-87C9-964C90ECBB32}"/>
    <cellStyle name="Normal 11 2 3 2 3 3 2 5" xfId="24933" xr:uid="{70E98436-43E9-4902-9AE7-AF1983DAE2A3}"/>
    <cellStyle name="Normal 11 2 3 2 3 3 3" xfId="3911" xr:uid="{2B5FD0C7-E1CD-4DB2-BDF9-92F8013B77A2}"/>
    <cellStyle name="Normal 11 2 3 2 3 3 3 2" xfId="9095" xr:uid="{EBDDA00B-8AFE-41FF-B11B-72C2C41EA9E9}"/>
    <cellStyle name="Normal 11 2 3 2 3 3 3 2 2" xfId="20902" xr:uid="{19430A94-21A3-4DE5-9A5A-C5996C75810A}"/>
    <cellStyle name="Normal 11 2 3 2 3 3 3 2 2 2" xfId="43221" xr:uid="{DBE4BE7F-49A4-4342-9A6A-DC6ED036BBD3}"/>
    <cellStyle name="Normal 11 2 3 2 3 3 3 2 3" xfId="31413" xr:uid="{DA76EBF4-463E-47B3-8EC4-25CCAFCCC14B}"/>
    <cellStyle name="Normal 11 2 3 2 3 3 3 3" xfId="15718" xr:uid="{31D1E00B-D8BB-43BF-B60D-FFBEF9381828}"/>
    <cellStyle name="Normal 11 2 3 2 3 3 3 3 2" xfId="38037" xr:uid="{605C0684-0D4F-4BC5-B41B-6A9357AC5C8E}"/>
    <cellStyle name="Normal 11 2 3 2 3 3 3 4" xfId="26229" xr:uid="{A0086421-9668-43AA-80EE-60C86299A625}"/>
    <cellStyle name="Normal 11 2 3 2 3 3 4" xfId="6503" xr:uid="{024DA491-EB96-4460-B947-F4372F3E9F32}"/>
    <cellStyle name="Normal 11 2 3 2 3 3 4 2" xfId="18310" xr:uid="{33C23D75-D48A-4DFE-998B-45F439F3A4FA}"/>
    <cellStyle name="Normal 11 2 3 2 3 3 4 2 2" xfId="40629" xr:uid="{DF00F194-2551-4F0D-9BD3-B4B18CAF83B7}"/>
    <cellStyle name="Normal 11 2 3 2 3 3 4 3" xfId="28821" xr:uid="{99E1058E-9B51-45E5-993B-013ED82AE6B1}"/>
    <cellStyle name="Normal 11 2 3 2 3 3 5" xfId="11830" xr:uid="{9B3DDD34-6E41-446F-BA59-AB826184008A}"/>
    <cellStyle name="Normal 11 2 3 2 3 3 5 2" xfId="34149" xr:uid="{C5117F42-3B26-496C-B887-36BE9239114C}"/>
    <cellStyle name="Normal 11 2 3 2 3 3 6" xfId="13126" xr:uid="{3B4CD401-22B9-4799-8674-3657B1B3362F}"/>
    <cellStyle name="Normal 11 2 3 2 3 3 6 2" xfId="35445" xr:uid="{D61BCCEA-FC18-43F9-85A7-B74000DAE088}"/>
    <cellStyle name="Normal 11 2 3 2 3 3 7" xfId="23637" xr:uid="{2AE5A489-7A0E-4FC6-8C96-2E9DC6467A2A}"/>
    <cellStyle name="Normal 11 2 3 2 3 4" xfId="1967" xr:uid="{BE567A0F-851E-42D0-BAEE-25A00ED369B6}"/>
    <cellStyle name="Normal 11 2 3 2 3 4 2" xfId="4559" xr:uid="{0144B4D8-5014-4725-8B06-13583223CC3A}"/>
    <cellStyle name="Normal 11 2 3 2 3 4 2 2" xfId="9743" xr:uid="{CBF42813-E242-49AF-8CEF-086BD429413D}"/>
    <cellStyle name="Normal 11 2 3 2 3 4 2 2 2" xfId="21550" xr:uid="{686031C7-B9D8-4C60-A2B3-CBC7A48252CF}"/>
    <cellStyle name="Normal 11 2 3 2 3 4 2 2 2 2" xfId="43869" xr:uid="{AB09B592-4324-4753-B7DC-1FAE3BD11E68}"/>
    <cellStyle name="Normal 11 2 3 2 3 4 2 2 3" xfId="32061" xr:uid="{1E413B36-D9F8-4A42-88F6-6047D1542ED0}"/>
    <cellStyle name="Normal 11 2 3 2 3 4 2 3" xfId="16366" xr:uid="{AF5EF9CF-A0A3-4F7C-A575-1D886CD1706B}"/>
    <cellStyle name="Normal 11 2 3 2 3 4 2 3 2" xfId="38685" xr:uid="{31AD54FF-717D-43AF-9C01-A0A2BF771ECB}"/>
    <cellStyle name="Normal 11 2 3 2 3 4 2 4" xfId="26877" xr:uid="{56880BA2-3B0F-469E-B9F4-3FBA7A5B9BC6}"/>
    <cellStyle name="Normal 11 2 3 2 3 4 3" xfId="7151" xr:uid="{8DF08727-727A-42D0-AE21-2985FC1A9A5B}"/>
    <cellStyle name="Normal 11 2 3 2 3 4 3 2" xfId="18958" xr:uid="{67DE83A7-061F-4F20-A5CB-6025539A49E3}"/>
    <cellStyle name="Normal 11 2 3 2 3 4 3 2 2" xfId="41277" xr:uid="{B4B3D5BB-FAFA-4DDF-9E5D-7DDC10E5F95A}"/>
    <cellStyle name="Normal 11 2 3 2 3 4 3 3" xfId="29469" xr:uid="{3D06ABAB-1356-4361-8482-BCA675516032}"/>
    <cellStyle name="Normal 11 2 3 2 3 4 4" xfId="13774" xr:uid="{FFF3EB0E-D77E-4F30-A85F-41F65DE50748}"/>
    <cellStyle name="Normal 11 2 3 2 3 4 4 2" xfId="36093" xr:uid="{84B120DF-5FA6-4761-8F8B-A13FCE980EF8}"/>
    <cellStyle name="Normal 11 2 3 2 3 4 5" xfId="24285" xr:uid="{11F9DDBE-702A-4C6B-8CAF-9CEF233CA605}"/>
    <cellStyle name="Normal 11 2 3 2 3 5" xfId="3263" xr:uid="{2441B95E-4B68-4EE8-B8C9-00348B7AC38F}"/>
    <cellStyle name="Normal 11 2 3 2 3 5 2" xfId="8447" xr:uid="{77B68768-B124-4E94-B0E5-88A0CFD4B366}"/>
    <cellStyle name="Normal 11 2 3 2 3 5 2 2" xfId="20254" xr:uid="{CA31C8FB-69DE-425B-8FB0-3900C6825EF3}"/>
    <cellStyle name="Normal 11 2 3 2 3 5 2 2 2" xfId="42573" xr:uid="{8A987DA7-BECF-46A2-9F05-9AC80746EA74}"/>
    <cellStyle name="Normal 11 2 3 2 3 5 2 3" xfId="30765" xr:uid="{9CE35ECE-88CA-4617-B2BB-9965561D0E67}"/>
    <cellStyle name="Normal 11 2 3 2 3 5 3" xfId="15070" xr:uid="{7843C3F6-53CC-496B-8B3D-9EA9AC4AE0B4}"/>
    <cellStyle name="Normal 11 2 3 2 3 5 3 2" xfId="37389" xr:uid="{368A0120-16A1-410D-BCC7-CD8061741D79}"/>
    <cellStyle name="Normal 11 2 3 2 3 5 4" xfId="25581" xr:uid="{D8F23A9E-702F-41BC-819B-C4DD329FBDE8}"/>
    <cellStyle name="Normal 11 2 3 2 3 6" xfId="5855" xr:uid="{14E36794-AB78-4D33-875C-43E344A9613E}"/>
    <cellStyle name="Normal 11 2 3 2 3 6 2" xfId="17662" xr:uid="{88E9B388-FD97-49A6-8BF7-20ABC4D35298}"/>
    <cellStyle name="Normal 11 2 3 2 3 6 2 2" xfId="39981" xr:uid="{36E9182A-0216-476F-88A1-1AB6E12B04D6}"/>
    <cellStyle name="Normal 11 2 3 2 3 6 3" xfId="28173" xr:uid="{7BBA8FD3-4296-48EE-9DF5-EB9482B5887F}"/>
    <cellStyle name="Normal 11 2 3 2 3 7" xfId="11128" xr:uid="{6261CA6E-A5CB-4079-A698-CD4267D197E3}"/>
    <cellStyle name="Normal 11 2 3 2 3 7 2" xfId="33447" xr:uid="{C570C7A4-8F98-41A3-90FE-4624FF5BE435}"/>
    <cellStyle name="Normal 11 2 3 2 3 8" xfId="12478" xr:uid="{3C36382E-3A58-44DA-9DCD-8D8A2C6CCC4B}"/>
    <cellStyle name="Normal 11 2 3 2 3 8 2" xfId="34797" xr:uid="{87E87DD3-53A1-4455-8E2E-4EBCC863DDBD}"/>
    <cellStyle name="Normal 11 2 3 2 3 9" xfId="22935" xr:uid="{DF05F893-6E9D-418D-8982-EEDAAE0018C0}"/>
    <cellStyle name="Normal 11 2 3 2 4" xfId="833" xr:uid="{A9564F4C-DF96-4F84-BB54-74A2E406585B}"/>
    <cellStyle name="Normal 11 2 3 2 4 2" xfId="1481" xr:uid="{D18EE92A-A54A-4723-B5D5-7DB16EEE3F0B}"/>
    <cellStyle name="Normal 11 2 3 2 4 2 2" xfId="2777" xr:uid="{345B0E7E-C6E9-4945-9657-D5B84F122625}"/>
    <cellStyle name="Normal 11 2 3 2 4 2 2 2" xfId="5369" xr:uid="{0333F860-F132-4A0E-894F-357AE67FB6B7}"/>
    <cellStyle name="Normal 11 2 3 2 4 2 2 2 2" xfId="10553" xr:uid="{3C822AC7-0872-437C-BEA4-1C9FEEF8D1AE}"/>
    <cellStyle name="Normal 11 2 3 2 4 2 2 2 2 2" xfId="22360" xr:uid="{DC6CC39A-E8FF-4E03-9224-F49FE86C61F1}"/>
    <cellStyle name="Normal 11 2 3 2 4 2 2 2 2 2 2" xfId="44679" xr:uid="{5C3D8BA9-F2E5-4963-869A-1D0E195A5784}"/>
    <cellStyle name="Normal 11 2 3 2 4 2 2 2 2 3" xfId="32871" xr:uid="{22384AA0-5B02-4754-8E24-357637B82E4C}"/>
    <cellStyle name="Normal 11 2 3 2 4 2 2 2 3" xfId="17176" xr:uid="{B7BB41F0-DCE2-483B-8332-08AABF873FFA}"/>
    <cellStyle name="Normal 11 2 3 2 4 2 2 2 3 2" xfId="39495" xr:uid="{895354B6-1BB4-45B1-9122-12BC66298386}"/>
    <cellStyle name="Normal 11 2 3 2 4 2 2 2 4" xfId="27687" xr:uid="{1B22805B-0878-4D24-AE85-71FC42D3B759}"/>
    <cellStyle name="Normal 11 2 3 2 4 2 2 3" xfId="7961" xr:uid="{85E07DBD-E1BD-4137-BCE1-CED2087E65FC}"/>
    <cellStyle name="Normal 11 2 3 2 4 2 2 3 2" xfId="19768" xr:uid="{649A2720-F4DB-4957-BC52-4AA396B31AAA}"/>
    <cellStyle name="Normal 11 2 3 2 4 2 2 3 2 2" xfId="42087" xr:uid="{C0B136DE-B94B-4C75-ACAE-9C0A7D015D79}"/>
    <cellStyle name="Normal 11 2 3 2 4 2 2 3 3" xfId="30279" xr:uid="{E58E0541-6CDE-4200-83CD-D7E5F3A67358}"/>
    <cellStyle name="Normal 11 2 3 2 4 2 2 4" xfId="14584" xr:uid="{894EC6EC-84CE-4E16-817D-A1B9B4BCB786}"/>
    <cellStyle name="Normal 11 2 3 2 4 2 2 4 2" xfId="36903" xr:uid="{E449288E-9FC4-4AA5-8C44-2BB5C3A31B20}"/>
    <cellStyle name="Normal 11 2 3 2 4 2 2 5" xfId="25095" xr:uid="{F1C01181-CBB1-4ECB-A38B-E013586785D4}"/>
    <cellStyle name="Normal 11 2 3 2 4 2 3" xfId="4073" xr:uid="{4ACC2288-E002-4495-BE2B-C4B96A461C0F}"/>
    <cellStyle name="Normal 11 2 3 2 4 2 3 2" xfId="9257" xr:uid="{2CAEB2E2-45E5-42CE-835A-BD384413B046}"/>
    <cellStyle name="Normal 11 2 3 2 4 2 3 2 2" xfId="21064" xr:uid="{C88891D5-2B0A-4EE2-BCED-1939E5024A90}"/>
    <cellStyle name="Normal 11 2 3 2 4 2 3 2 2 2" xfId="43383" xr:uid="{33654C2A-00B7-4998-84E0-E8FDA9626F6C}"/>
    <cellStyle name="Normal 11 2 3 2 4 2 3 2 3" xfId="31575" xr:uid="{2B2890C5-5291-43D3-8B68-588660D10106}"/>
    <cellStyle name="Normal 11 2 3 2 4 2 3 3" xfId="15880" xr:uid="{00D0B2DD-B58B-4A00-AA6C-83DFE18B22AC}"/>
    <cellStyle name="Normal 11 2 3 2 4 2 3 3 2" xfId="38199" xr:uid="{55F9E830-1884-43B0-B09C-B757A90DCE97}"/>
    <cellStyle name="Normal 11 2 3 2 4 2 3 4" xfId="26391" xr:uid="{382A899F-2D74-47E0-A372-F0BF1EB7FDDA}"/>
    <cellStyle name="Normal 11 2 3 2 4 2 4" xfId="6665" xr:uid="{A98A5474-30C1-45B9-8339-B88EAC3619A2}"/>
    <cellStyle name="Normal 11 2 3 2 4 2 4 2" xfId="18472" xr:uid="{D902E970-33CB-4D7C-897A-EB0DDC473669}"/>
    <cellStyle name="Normal 11 2 3 2 4 2 4 2 2" xfId="40791" xr:uid="{9D7545FC-3F14-441A-A3F3-00C54B9ED182}"/>
    <cellStyle name="Normal 11 2 3 2 4 2 4 3" xfId="28983" xr:uid="{8FCA5B6B-5A50-4CFA-878D-E4642BE617E8}"/>
    <cellStyle name="Normal 11 2 3 2 4 2 5" xfId="11992" xr:uid="{781CEE82-84A2-4F4D-9E7B-A5192AF2FE61}"/>
    <cellStyle name="Normal 11 2 3 2 4 2 5 2" xfId="34311" xr:uid="{473C294D-2FCF-43BF-BBC1-5B92660F9CA1}"/>
    <cellStyle name="Normal 11 2 3 2 4 2 6" xfId="13288" xr:uid="{F81D2203-D277-4B87-864F-DCFC7371F766}"/>
    <cellStyle name="Normal 11 2 3 2 4 2 6 2" xfId="35607" xr:uid="{8B74EBE3-1D99-4D70-94E8-FE74AE7BEA35}"/>
    <cellStyle name="Normal 11 2 3 2 4 2 7" xfId="23799" xr:uid="{2533326A-C292-4B7E-A747-C46ADC74455A}"/>
    <cellStyle name="Normal 11 2 3 2 4 3" xfId="2129" xr:uid="{8161222B-3E80-4353-BD29-27EFEC5F513A}"/>
    <cellStyle name="Normal 11 2 3 2 4 3 2" xfId="4721" xr:uid="{C22FAF69-AF4F-43F0-8829-92138244FBDB}"/>
    <cellStyle name="Normal 11 2 3 2 4 3 2 2" xfId="9905" xr:uid="{3213C0CB-7FCD-4FFF-A348-2FEBD45785D0}"/>
    <cellStyle name="Normal 11 2 3 2 4 3 2 2 2" xfId="21712" xr:uid="{E68FD8FA-B3D8-43F9-BDAF-B0BCF47913B3}"/>
    <cellStyle name="Normal 11 2 3 2 4 3 2 2 2 2" xfId="44031" xr:uid="{3D86C08D-A2E3-4DB9-B4BC-96C168FB4CE4}"/>
    <cellStyle name="Normal 11 2 3 2 4 3 2 2 3" xfId="32223" xr:uid="{9A692E67-E0F0-4DA1-8019-8A57960293B8}"/>
    <cellStyle name="Normal 11 2 3 2 4 3 2 3" xfId="16528" xr:uid="{AD999B78-0F58-43DC-AD20-3C4B9ADE8A8B}"/>
    <cellStyle name="Normal 11 2 3 2 4 3 2 3 2" xfId="38847" xr:uid="{4ABA90D0-7DE8-4216-85BB-6896E4523056}"/>
    <cellStyle name="Normal 11 2 3 2 4 3 2 4" xfId="27039" xr:uid="{3C94C486-699C-42CC-BB6E-E4755C47206C}"/>
    <cellStyle name="Normal 11 2 3 2 4 3 3" xfId="7313" xr:uid="{1F5C5805-B219-45E7-93D1-1D1ED9309D4D}"/>
    <cellStyle name="Normal 11 2 3 2 4 3 3 2" xfId="19120" xr:uid="{3202D4BE-FEBB-4B56-B1EB-9985F1E75E94}"/>
    <cellStyle name="Normal 11 2 3 2 4 3 3 2 2" xfId="41439" xr:uid="{EA5CA107-7E65-4FB6-B707-1192469B076C}"/>
    <cellStyle name="Normal 11 2 3 2 4 3 3 3" xfId="29631" xr:uid="{BAA3A1D5-BBD5-4A5E-A62B-6D7D823C3186}"/>
    <cellStyle name="Normal 11 2 3 2 4 3 4" xfId="13936" xr:uid="{BC1CEA7F-FE53-4B27-92E1-FE9D7AE46D23}"/>
    <cellStyle name="Normal 11 2 3 2 4 3 4 2" xfId="36255" xr:uid="{20DCF9B4-BFE7-430E-8209-B24F1D86FAD9}"/>
    <cellStyle name="Normal 11 2 3 2 4 3 5" xfId="24447" xr:uid="{9E8293A6-AFC9-4DDB-A67E-06AAA6746D11}"/>
    <cellStyle name="Normal 11 2 3 2 4 4" xfId="3425" xr:uid="{D87FA122-EA2C-402C-8939-6DBF24548DCE}"/>
    <cellStyle name="Normal 11 2 3 2 4 4 2" xfId="8609" xr:uid="{1F0BAFBD-3FCA-4958-BF81-2A22C67DAAE4}"/>
    <cellStyle name="Normal 11 2 3 2 4 4 2 2" xfId="20416" xr:uid="{8B01DDA1-19D8-4A6C-AA76-456115734D75}"/>
    <cellStyle name="Normal 11 2 3 2 4 4 2 2 2" xfId="42735" xr:uid="{CDE1AD3A-637B-4B97-A460-792226D1335F}"/>
    <cellStyle name="Normal 11 2 3 2 4 4 2 3" xfId="30927" xr:uid="{8AB6EF3D-AF00-4E74-9E0A-4CBE09887914}"/>
    <cellStyle name="Normal 11 2 3 2 4 4 3" xfId="15232" xr:uid="{B251340B-402F-4690-8C8E-59A2D209313E}"/>
    <cellStyle name="Normal 11 2 3 2 4 4 3 2" xfId="37551" xr:uid="{AA492524-534F-4A10-9B86-E5781CAC3B83}"/>
    <cellStyle name="Normal 11 2 3 2 4 4 4" xfId="25743" xr:uid="{EDD7DE5D-6FCA-419F-91FE-799CC7D6765B}"/>
    <cellStyle name="Normal 11 2 3 2 4 5" xfId="6017" xr:uid="{E9C9A175-64D3-4C1B-88C8-2704BA1199AC}"/>
    <cellStyle name="Normal 11 2 3 2 4 5 2" xfId="17824" xr:uid="{0B199FB6-B1D7-4000-A332-38790B98F50A}"/>
    <cellStyle name="Normal 11 2 3 2 4 5 2 2" xfId="40143" xr:uid="{358822B6-52CA-413D-98FC-DAE7F62941B6}"/>
    <cellStyle name="Normal 11 2 3 2 4 5 3" xfId="28335" xr:uid="{022F3E9C-0330-4501-84D7-4A6755BACC90}"/>
    <cellStyle name="Normal 11 2 3 2 4 6" xfId="11344" xr:uid="{E43506CC-163D-4C05-A15A-8D9457702967}"/>
    <cellStyle name="Normal 11 2 3 2 4 6 2" xfId="33663" xr:uid="{A6C9B21E-5176-4200-BBE8-E9A2DA54680D}"/>
    <cellStyle name="Normal 11 2 3 2 4 7" xfId="12640" xr:uid="{34B16EB2-6647-4101-A5F9-7AAB96A01F4C}"/>
    <cellStyle name="Normal 11 2 3 2 4 7 2" xfId="34959" xr:uid="{C43ACA6A-B1AD-4829-ADA5-B519E73D505B}"/>
    <cellStyle name="Normal 11 2 3 2 4 8" xfId="23151" xr:uid="{1274A59C-B637-4EFC-AEED-5E6EB2AE2A17}"/>
    <cellStyle name="Normal 11 2 3 2 5" xfId="1157" xr:uid="{AA4BB785-2BFE-4C37-9F8A-2D667BC3B9C2}"/>
    <cellStyle name="Normal 11 2 3 2 5 2" xfId="2453" xr:uid="{DC253052-AE43-44E8-9BC9-5F10E015AF30}"/>
    <cellStyle name="Normal 11 2 3 2 5 2 2" xfId="5045" xr:uid="{0E08133D-A35D-4F85-9BE8-E98894D544C9}"/>
    <cellStyle name="Normal 11 2 3 2 5 2 2 2" xfId="10229" xr:uid="{E80F8F96-EE14-413B-9C90-DE3E787C22CF}"/>
    <cellStyle name="Normal 11 2 3 2 5 2 2 2 2" xfId="22036" xr:uid="{71F305D5-C7DB-408E-8739-C97463850F38}"/>
    <cellStyle name="Normal 11 2 3 2 5 2 2 2 2 2" xfId="44355" xr:uid="{895ECC3E-2B21-4024-98D8-6E5C14BF9E84}"/>
    <cellStyle name="Normal 11 2 3 2 5 2 2 2 3" xfId="32547" xr:uid="{FD21DE39-EE43-4BE5-B427-C36B89EC9661}"/>
    <cellStyle name="Normal 11 2 3 2 5 2 2 3" xfId="16852" xr:uid="{9496070B-422E-4ABC-B234-F9ABEE0C7325}"/>
    <cellStyle name="Normal 11 2 3 2 5 2 2 3 2" xfId="39171" xr:uid="{81BC952E-E30E-412D-85F9-369A56815862}"/>
    <cellStyle name="Normal 11 2 3 2 5 2 2 4" xfId="27363" xr:uid="{D327AA58-CAC2-401E-848E-52C800E34DC6}"/>
    <cellStyle name="Normal 11 2 3 2 5 2 3" xfId="7637" xr:uid="{6B6F39B3-4D4C-4FE9-85C9-CA4AA61D302E}"/>
    <cellStyle name="Normal 11 2 3 2 5 2 3 2" xfId="19444" xr:uid="{AFF4B0BF-B3E5-4B3E-B4F1-F5ECE4ACD56C}"/>
    <cellStyle name="Normal 11 2 3 2 5 2 3 2 2" xfId="41763" xr:uid="{896BE2F1-A141-4F1B-AB63-A9CF5E55ABA3}"/>
    <cellStyle name="Normal 11 2 3 2 5 2 3 3" xfId="29955" xr:uid="{D43A25EB-1B38-4820-A134-2A8835F86791}"/>
    <cellStyle name="Normal 11 2 3 2 5 2 4" xfId="14260" xr:uid="{5262EDA3-CF98-4024-80AE-B737724F2DC9}"/>
    <cellStyle name="Normal 11 2 3 2 5 2 4 2" xfId="36579" xr:uid="{27945129-2866-4A36-B881-1840A3E9A62A}"/>
    <cellStyle name="Normal 11 2 3 2 5 2 5" xfId="24771" xr:uid="{16A87C88-9F2B-48E9-94BF-ACF2DE158A0B}"/>
    <cellStyle name="Normal 11 2 3 2 5 3" xfId="3749" xr:uid="{1611C165-F51C-42FC-8761-FF1EC07A3DA9}"/>
    <cellStyle name="Normal 11 2 3 2 5 3 2" xfId="8933" xr:uid="{DF27B84A-5B0C-4F09-8939-6A23EF8B9083}"/>
    <cellStyle name="Normal 11 2 3 2 5 3 2 2" xfId="20740" xr:uid="{37C031D2-A015-478A-9CC2-5708E73687E9}"/>
    <cellStyle name="Normal 11 2 3 2 5 3 2 2 2" xfId="43059" xr:uid="{E28CBB71-E1BD-4105-9E5A-8B9B62D5C8D1}"/>
    <cellStyle name="Normal 11 2 3 2 5 3 2 3" xfId="31251" xr:uid="{F212ACD1-6541-42F2-ABBC-A667E7ABEE56}"/>
    <cellStyle name="Normal 11 2 3 2 5 3 3" xfId="15556" xr:uid="{D87875E0-668E-4FB0-9B9F-8237BD833326}"/>
    <cellStyle name="Normal 11 2 3 2 5 3 3 2" xfId="37875" xr:uid="{0A5B8469-3435-4E6D-8805-768AAF080BFB}"/>
    <cellStyle name="Normal 11 2 3 2 5 3 4" xfId="26067" xr:uid="{06A7D8CF-934D-4923-9013-D4653C1B5343}"/>
    <cellStyle name="Normal 11 2 3 2 5 4" xfId="6341" xr:uid="{662D9A85-75E9-4698-B9A0-32CD6ED80135}"/>
    <cellStyle name="Normal 11 2 3 2 5 4 2" xfId="18148" xr:uid="{FF74724F-F904-4E94-AF26-7167A63317CF}"/>
    <cellStyle name="Normal 11 2 3 2 5 4 2 2" xfId="40467" xr:uid="{B938EBD5-AC30-4F90-AD3B-E589D912DBF0}"/>
    <cellStyle name="Normal 11 2 3 2 5 4 3" xfId="28659" xr:uid="{1601197A-428B-4285-81F9-BC72EFA85E77}"/>
    <cellStyle name="Normal 11 2 3 2 5 5" xfId="11668" xr:uid="{61707B80-0A9B-41CB-983D-DADDD92A9ED1}"/>
    <cellStyle name="Normal 11 2 3 2 5 5 2" xfId="33987" xr:uid="{45122437-0565-470E-8DCD-B2016726BDC5}"/>
    <cellStyle name="Normal 11 2 3 2 5 6" xfId="12964" xr:uid="{E623F252-575B-49F0-A5BB-1AAA3ED3082C}"/>
    <cellStyle name="Normal 11 2 3 2 5 6 2" xfId="35283" xr:uid="{C6C67134-F60C-4BD0-BA1E-51E14053138B}"/>
    <cellStyle name="Normal 11 2 3 2 5 7" xfId="23475" xr:uid="{949DF71F-333E-47CD-BE7F-C64AAFD160E7}"/>
    <cellStyle name="Normal 11 2 3 2 6" xfId="1805" xr:uid="{C43391B8-C31A-453B-ABBB-DDE00A2BE28A}"/>
    <cellStyle name="Normal 11 2 3 2 6 2" xfId="4397" xr:uid="{5E36A2E9-FAA2-4197-84FC-B8E5FE8BC155}"/>
    <cellStyle name="Normal 11 2 3 2 6 2 2" xfId="9581" xr:uid="{95ED2DB8-4306-4427-87DB-E105F67015BB}"/>
    <cellStyle name="Normal 11 2 3 2 6 2 2 2" xfId="21388" xr:uid="{0B40E2F9-30DD-4F38-BCC8-B6244C1FE6FF}"/>
    <cellStyle name="Normal 11 2 3 2 6 2 2 2 2" xfId="43707" xr:uid="{C86A5C58-C8DC-46E7-B4E7-E5811F1970B0}"/>
    <cellStyle name="Normal 11 2 3 2 6 2 2 3" xfId="31899" xr:uid="{E42B8436-39AE-44FF-A0CE-BB1DA580B1DE}"/>
    <cellStyle name="Normal 11 2 3 2 6 2 3" xfId="16204" xr:uid="{530BF3D7-1D99-436D-AFAF-928CE0D57ED9}"/>
    <cellStyle name="Normal 11 2 3 2 6 2 3 2" xfId="38523" xr:uid="{F7CA3A0E-6FC2-434B-B6DB-3F44FFE0D9BC}"/>
    <cellStyle name="Normal 11 2 3 2 6 2 4" xfId="26715" xr:uid="{C30182F3-43A5-49AD-B840-9E8933679115}"/>
    <cellStyle name="Normal 11 2 3 2 6 3" xfId="6989" xr:uid="{79350AA2-6B67-4E40-B99D-60FBC9BC3838}"/>
    <cellStyle name="Normal 11 2 3 2 6 3 2" xfId="18796" xr:uid="{E89EE65A-C01A-423B-9D36-518C88AF63D4}"/>
    <cellStyle name="Normal 11 2 3 2 6 3 2 2" xfId="41115" xr:uid="{2BC4FA59-A0F0-4358-B0AF-99652AA3CA8B}"/>
    <cellStyle name="Normal 11 2 3 2 6 3 3" xfId="29307" xr:uid="{E6EC0061-FEFE-43C4-A9CB-42D69B663BDD}"/>
    <cellStyle name="Normal 11 2 3 2 6 4" xfId="13612" xr:uid="{29B23FE5-997A-4515-A72C-F8063B502F0D}"/>
    <cellStyle name="Normal 11 2 3 2 6 4 2" xfId="35931" xr:uid="{70161861-E327-4630-9FD0-3E7BA4F9F4C6}"/>
    <cellStyle name="Normal 11 2 3 2 6 5" xfId="24123" xr:uid="{A5A356BD-68C0-404A-931A-473F4A48C2BD}"/>
    <cellStyle name="Normal 11 2 3 2 7" xfId="3101" xr:uid="{8516570D-248B-4E39-911E-730C51C2ABA0}"/>
    <cellStyle name="Normal 11 2 3 2 7 2" xfId="8285" xr:uid="{DC0ED655-D250-47E0-9646-66F11234C604}"/>
    <cellStyle name="Normal 11 2 3 2 7 2 2" xfId="20092" xr:uid="{4702E5ED-2FCE-49AE-B7DD-EEDAACABCCB0}"/>
    <cellStyle name="Normal 11 2 3 2 7 2 2 2" xfId="42411" xr:uid="{C02942CE-C243-4D85-B37C-69EEE9138C13}"/>
    <cellStyle name="Normal 11 2 3 2 7 2 3" xfId="30603" xr:uid="{20638E0B-664C-445A-A378-E493374CA0E5}"/>
    <cellStyle name="Normal 11 2 3 2 7 3" xfId="14908" xr:uid="{FFEA7CFE-5FC6-4A9A-93AC-5176E4A1FE50}"/>
    <cellStyle name="Normal 11 2 3 2 7 3 2" xfId="37227" xr:uid="{B12FDC96-E293-439C-8EC8-7EBA8D415452}"/>
    <cellStyle name="Normal 11 2 3 2 7 4" xfId="25419" xr:uid="{F9F25CD7-A33B-46E2-BEBD-193D660F86CF}"/>
    <cellStyle name="Normal 11 2 3 2 8" xfId="5693" xr:uid="{F68C6C10-7742-459A-B6E2-C89AAB7ABF3F}"/>
    <cellStyle name="Normal 11 2 3 2 8 2" xfId="17500" xr:uid="{A152751D-7557-4804-963A-450C40AC2AE1}"/>
    <cellStyle name="Normal 11 2 3 2 8 2 2" xfId="39819" xr:uid="{E279A12C-69A5-4580-9EB1-B4AF6E60C93C}"/>
    <cellStyle name="Normal 11 2 3 2 8 3" xfId="28011" xr:uid="{9F5AFFC2-DBCA-4C82-92A2-30BC601AC1B6}"/>
    <cellStyle name="Normal 11 2 3 2 9" xfId="10894" xr:uid="{208D0634-12C8-43C3-9AE8-9D23FAE8437D}"/>
    <cellStyle name="Normal 11 2 3 2 9 2" xfId="33213" xr:uid="{4FEB105A-817C-4E4C-81F7-0A5E0BD3733D}"/>
    <cellStyle name="Normal 11 2 3 3" xfId="430" xr:uid="{884DE68A-567B-4DF7-9F17-28E889FEFA77}"/>
    <cellStyle name="Normal 11 2 3 3 10" xfId="12343" xr:uid="{4BC9AC3B-896D-466F-BB84-E8FDB0CACFDC}"/>
    <cellStyle name="Normal 11 2 3 3 10 2" xfId="34662" xr:uid="{8DD11EAB-2A3A-40C6-8B95-92AE63297712}"/>
    <cellStyle name="Normal 11 2 3 3 11" xfId="22746" xr:uid="{7C3B49D9-676D-445D-9458-625C3EF4BC8E}"/>
    <cellStyle name="Normal 11 2 3 3 2" xfId="546" xr:uid="{FDDFA68B-CC31-41C7-9586-77E4C705262F}"/>
    <cellStyle name="Normal 11 2 3 3 2 10" xfId="22863" xr:uid="{2EE7B660-AADB-4F56-AA6E-F823F566043C}"/>
    <cellStyle name="Normal 11 2 3 3 2 2" xfId="779" xr:uid="{5EDD0BF3-83A5-4E14-9D79-A15BB13190C3}"/>
    <cellStyle name="Normal 11 2 3 3 2 2 2" xfId="1103" xr:uid="{31DF7972-3A95-41A7-99CC-F0B5E6702AEC}"/>
    <cellStyle name="Normal 11 2 3 3 2 2 2 2" xfId="1751" xr:uid="{752377F9-C864-4A77-8920-14C4BAB33165}"/>
    <cellStyle name="Normal 11 2 3 3 2 2 2 2 2" xfId="3047" xr:uid="{6531C8E2-684F-4186-B98B-CA97BBE4FA97}"/>
    <cellStyle name="Normal 11 2 3 3 2 2 2 2 2 2" xfId="5639" xr:uid="{1F7706CA-1A71-4B75-B106-43DCEC56D760}"/>
    <cellStyle name="Normal 11 2 3 3 2 2 2 2 2 2 2" xfId="10823" xr:uid="{737746C7-121F-40E1-B225-A1370E600E51}"/>
    <cellStyle name="Normal 11 2 3 3 2 2 2 2 2 2 2 2" xfId="22630" xr:uid="{DAB7F203-5C07-47F1-B318-3865F639272A}"/>
    <cellStyle name="Normal 11 2 3 3 2 2 2 2 2 2 2 2 2" xfId="44949" xr:uid="{7D9C3DE7-575C-4786-ACF7-7BC319276139}"/>
    <cellStyle name="Normal 11 2 3 3 2 2 2 2 2 2 2 3" xfId="33141" xr:uid="{9442C56A-863D-4B03-BD0B-5B8727E0EE20}"/>
    <cellStyle name="Normal 11 2 3 3 2 2 2 2 2 2 3" xfId="17446" xr:uid="{88162DC2-61F4-4397-A81D-36899998A674}"/>
    <cellStyle name="Normal 11 2 3 3 2 2 2 2 2 2 3 2" xfId="39765" xr:uid="{74FA59F1-E55A-4502-B3D5-BBD5B7F314C3}"/>
    <cellStyle name="Normal 11 2 3 3 2 2 2 2 2 2 4" xfId="27957" xr:uid="{EFA0E8B1-B448-49DC-B250-B2A2FBC7B2DE}"/>
    <cellStyle name="Normal 11 2 3 3 2 2 2 2 2 3" xfId="8231" xr:uid="{71F629A8-3E47-4B3D-88B3-B630434B8B91}"/>
    <cellStyle name="Normal 11 2 3 3 2 2 2 2 2 3 2" xfId="20038" xr:uid="{E7EE0236-4B1E-41C8-80E7-D5010B6360D0}"/>
    <cellStyle name="Normal 11 2 3 3 2 2 2 2 2 3 2 2" xfId="42357" xr:uid="{98182478-8325-4780-B06B-CCA1E4F0AE12}"/>
    <cellStyle name="Normal 11 2 3 3 2 2 2 2 2 3 3" xfId="30549" xr:uid="{D43DE539-939A-463A-9815-10329EB773BB}"/>
    <cellStyle name="Normal 11 2 3 3 2 2 2 2 2 4" xfId="14854" xr:uid="{00445462-1AB6-4B76-AFE2-685C755C6233}"/>
    <cellStyle name="Normal 11 2 3 3 2 2 2 2 2 4 2" xfId="37173" xr:uid="{88ABBFB4-83D3-4DD6-9E07-244368816FCC}"/>
    <cellStyle name="Normal 11 2 3 3 2 2 2 2 2 5" xfId="25365" xr:uid="{3276B8A6-E8DA-4C7F-A0D4-12CDA1A353E0}"/>
    <cellStyle name="Normal 11 2 3 3 2 2 2 2 3" xfId="4343" xr:uid="{449F70BE-B8FF-42E0-86D9-FD80D2107D8D}"/>
    <cellStyle name="Normal 11 2 3 3 2 2 2 2 3 2" xfId="9527" xr:uid="{6A4093C5-E7D3-4A8F-B681-7CA528E99E03}"/>
    <cellStyle name="Normal 11 2 3 3 2 2 2 2 3 2 2" xfId="21334" xr:uid="{6E352B5F-9DE9-496C-AA77-DF039C0ECC81}"/>
    <cellStyle name="Normal 11 2 3 3 2 2 2 2 3 2 2 2" xfId="43653" xr:uid="{1184F683-97D2-4040-8571-4014AB4576EA}"/>
    <cellStyle name="Normal 11 2 3 3 2 2 2 2 3 2 3" xfId="31845" xr:uid="{DCBAA7E1-7763-4519-8332-7266A6C2C765}"/>
    <cellStyle name="Normal 11 2 3 3 2 2 2 2 3 3" xfId="16150" xr:uid="{2D875030-00F2-42F5-B358-AD12C8974E26}"/>
    <cellStyle name="Normal 11 2 3 3 2 2 2 2 3 3 2" xfId="38469" xr:uid="{6D4E9EFC-8ADF-428C-A886-9CC260525A80}"/>
    <cellStyle name="Normal 11 2 3 3 2 2 2 2 3 4" xfId="26661" xr:uid="{AFC68ABD-AE3A-475C-B4E8-CB9B15852E00}"/>
    <cellStyle name="Normal 11 2 3 3 2 2 2 2 4" xfId="6935" xr:uid="{9A4BAE70-E9DE-4F28-AE32-20E138AF89CF}"/>
    <cellStyle name="Normal 11 2 3 3 2 2 2 2 4 2" xfId="18742" xr:uid="{EA1A1632-8B48-4F23-A2F2-977BFB46CD50}"/>
    <cellStyle name="Normal 11 2 3 3 2 2 2 2 4 2 2" xfId="41061" xr:uid="{8A0A35AE-7088-4CAE-B174-EE985B9D1E32}"/>
    <cellStyle name="Normal 11 2 3 3 2 2 2 2 4 3" xfId="29253" xr:uid="{D5497F51-2E2A-426C-B4E4-3077E809C1FC}"/>
    <cellStyle name="Normal 11 2 3 3 2 2 2 2 5" xfId="12262" xr:uid="{BECAB090-CFC7-4F0F-9BB2-3C865DD128B5}"/>
    <cellStyle name="Normal 11 2 3 3 2 2 2 2 5 2" xfId="34581" xr:uid="{C8961517-CAE7-4575-B813-C406099E5E29}"/>
    <cellStyle name="Normal 11 2 3 3 2 2 2 2 6" xfId="13558" xr:uid="{9C66617A-1BB0-4BFF-8697-5CD6FAD888AC}"/>
    <cellStyle name="Normal 11 2 3 3 2 2 2 2 6 2" xfId="35877" xr:uid="{96408A4A-9AB9-427A-AA1A-B154063ECD47}"/>
    <cellStyle name="Normal 11 2 3 3 2 2 2 2 7" xfId="24069" xr:uid="{C5DB3FB4-AFD4-41D7-8D10-CEC24FE125C8}"/>
    <cellStyle name="Normal 11 2 3 3 2 2 2 3" xfId="2399" xr:uid="{1C81D18B-2B87-4640-9DB2-3EF4FC2C6087}"/>
    <cellStyle name="Normal 11 2 3 3 2 2 2 3 2" xfId="4991" xr:uid="{9C7258E6-C57B-4A29-8310-96E41A8C36BD}"/>
    <cellStyle name="Normal 11 2 3 3 2 2 2 3 2 2" xfId="10175" xr:uid="{F48A6242-0A10-473E-928C-FFEB62FB845C}"/>
    <cellStyle name="Normal 11 2 3 3 2 2 2 3 2 2 2" xfId="21982" xr:uid="{02F75E3E-A27C-43CB-8E02-D9F03F76574D}"/>
    <cellStyle name="Normal 11 2 3 3 2 2 2 3 2 2 2 2" xfId="44301" xr:uid="{3803DD54-916B-4056-B87F-586A9EDBA6BC}"/>
    <cellStyle name="Normal 11 2 3 3 2 2 2 3 2 2 3" xfId="32493" xr:uid="{13797D6D-3D1D-43CC-AB34-F0F9455405BD}"/>
    <cellStyle name="Normal 11 2 3 3 2 2 2 3 2 3" xfId="16798" xr:uid="{7D477E79-5A66-45EB-8FA1-16C9AEE2CD8B}"/>
    <cellStyle name="Normal 11 2 3 3 2 2 2 3 2 3 2" xfId="39117" xr:uid="{CD661FEE-573B-4506-95D7-95C7A0B37565}"/>
    <cellStyle name="Normal 11 2 3 3 2 2 2 3 2 4" xfId="27309" xr:uid="{3186A7A6-8675-454F-82B3-2D0929DDB3EE}"/>
    <cellStyle name="Normal 11 2 3 3 2 2 2 3 3" xfId="7583" xr:uid="{8863AA63-B1FF-4F23-8F30-AD93FFEB6793}"/>
    <cellStyle name="Normal 11 2 3 3 2 2 2 3 3 2" xfId="19390" xr:uid="{9D3F50F5-420D-44E4-A722-FA4D6A000A75}"/>
    <cellStyle name="Normal 11 2 3 3 2 2 2 3 3 2 2" xfId="41709" xr:uid="{D58CB578-7734-4347-8053-F4A617D678A5}"/>
    <cellStyle name="Normal 11 2 3 3 2 2 2 3 3 3" xfId="29901" xr:uid="{7F85159C-2AAE-4720-B6D6-3B1297CB375E}"/>
    <cellStyle name="Normal 11 2 3 3 2 2 2 3 4" xfId="14206" xr:uid="{1CBBAB69-0194-4EDB-A455-B6C9E6521C3B}"/>
    <cellStyle name="Normal 11 2 3 3 2 2 2 3 4 2" xfId="36525" xr:uid="{B34BA9DD-1651-4814-8B75-B685B21AF42C}"/>
    <cellStyle name="Normal 11 2 3 3 2 2 2 3 5" xfId="24717" xr:uid="{E79E1147-0C93-47A8-8F1D-CE6FA012DEED}"/>
    <cellStyle name="Normal 11 2 3 3 2 2 2 4" xfId="3695" xr:uid="{6D8E0C25-49A8-433A-85EC-8A19F0B05442}"/>
    <cellStyle name="Normal 11 2 3 3 2 2 2 4 2" xfId="8879" xr:uid="{E3DADE16-4572-4652-946F-0950BA6ED397}"/>
    <cellStyle name="Normal 11 2 3 3 2 2 2 4 2 2" xfId="20686" xr:uid="{B24D85ED-31A1-4A63-A300-6CE785F96F2D}"/>
    <cellStyle name="Normal 11 2 3 3 2 2 2 4 2 2 2" xfId="43005" xr:uid="{EB6C1A50-3AF2-4E53-A143-EABBE221478A}"/>
    <cellStyle name="Normal 11 2 3 3 2 2 2 4 2 3" xfId="31197" xr:uid="{F15B511C-2FD7-43FB-907A-9DE53858E37D}"/>
    <cellStyle name="Normal 11 2 3 3 2 2 2 4 3" xfId="15502" xr:uid="{ABCFB095-0E3C-4F12-8021-1F7AD8F09E5E}"/>
    <cellStyle name="Normal 11 2 3 3 2 2 2 4 3 2" xfId="37821" xr:uid="{2AC48BC9-DCBC-4099-8E83-D296DB46C9B3}"/>
    <cellStyle name="Normal 11 2 3 3 2 2 2 4 4" xfId="26013" xr:uid="{C6FC0FB4-44F3-4E05-BD7F-80D0AF51D31B}"/>
    <cellStyle name="Normal 11 2 3 3 2 2 2 5" xfId="6287" xr:uid="{5DB04548-F757-4D58-A28F-42EDD35CDA1B}"/>
    <cellStyle name="Normal 11 2 3 3 2 2 2 5 2" xfId="18094" xr:uid="{1FEA1A32-7BEA-4BC9-B9FA-FE8602612731}"/>
    <cellStyle name="Normal 11 2 3 3 2 2 2 5 2 2" xfId="40413" xr:uid="{43C94981-AA71-43A5-B7E0-4A8F3B3F22A5}"/>
    <cellStyle name="Normal 11 2 3 3 2 2 2 5 3" xfId="28605" xr:uid="{D5B61DFF-F057-47FF-AF63-064B160802D7}"/>
    <cellStyle name="Normal 11 2 3 3 2 2 2 6" xfId="11614" xr:uid="{F49800DC-185E-4E0B-A110-52E2AA19EC6A}"/>
    <cellStyle name="Normal 11 2 3 3 2 2 2 6 2" xfId="33933" xr:uid="{AF850F6D-51C3-4C84-8E21-B62562CA19B7}"/>
    <cellStyle name="Normal 11 2 3 3 2 2 2 7" xfId="12910" xr:uid="{C92F4C6E-EF79-411F-A800-F71AC3D369BD}"/>
    <cellStyle name="Normal 11 2 3 3 2 2 2 7 2" xfId="35229" xr:uid="{113EC70E-D810-4CBC-BB66-3F7BE246E6CE}"/>
    <cellStyle name="Normal 11 2 3 3 2 2 2 8" xfId="23421" xr:uid="{CE2B9943-6D9E-4D5C-B79D-B6459EF953C6}"/>
    <cellStyle name="Normal 11 2 3 3 2 2 3" xfId="1427" xr:uid="{40EE6B38-6752-4BB1-AC67-F7AC556D216E}"/>
    <cellStyle name="Normal 11 2 3 3 2 2 3 2" xfId="2723" xr:uid="{382DA976-F6AB-47DF-9080-73F1D7970725}"/>
    <cellStyle name="Normal 11 2 3 3 2 2 3 2 2" xfId="5315" xr:uid="{68469F97-5EBC-42BB-85F5-7CD94265EFA0}"/>
    <cellStyle name="Normal 11 2 3 3 2 2 3 2 2 2" xfId="10499" xr:uid="{4FE37EEC-2B31-41C8-B849-E7007BD70862}"/>
    <cellStyle name="Normal 11 2 3 3 2 2 3 2 2 2 2" xfId="22306" xr:uid="{48FCAE55-B990-4DAB-806B-D734344E7A55}"/>
    <cellStyle name="Normal 11 2 3 3 2 2 3 2 2 2 2 2" xfId="44625" xr:uid="{C8B3587B-A2F5-4D69-904C-EF9003CEDB31}"/>
    <cellStyle name="Normal 11 2 3 3 2 2 3 2 2 2 3" xfId="32817" xr:uid="{B4F593A7-8699-4579-9463-13B37EF67ED9}"/>
    <cellStyle name="Normal 11 2 3 3 2 2 3 2 2 3" xfId="17122" xr:uid="{C67BF987-78E4-460F-A4F2-B7192F624FA0}"/>
    <cellStyle name="Normal 11 2 3 3 2 2 3 2 2 3 2" xfId="39441" xr:uid="{17809415-6CA1-4699-9E92-A1C5C63B6EF3}"/>
    <cellStyle name="Normal 11 2 3 3 2 2 3 2 2 4" xfId="27633" xr:uid="{11787D19-E366-4BF1-A1A1-0C23C6D0A84E}"/>
    <cellStyle name="Normal 11 2 3 3 2 2 3 2 3" xfId="7907" xr:uid="{7DFE5101-2B41-449C-BAB9-931A444378A9}"/>
    <cellStyle name="Normal 11 2 3 3 2 2 3 2 3 2" xfId="19714" xr:uid="{9F716619-A808-4D34-AAC5-4483CEA4BAF4}"/>
    <cellStyle name="Normal 11 2 3 3 2 2 3 2 3 2 2" xfId="42033" xr:uid="{4326DC15-B8B2-43DF-A23E-0CAF7E2170C3}"/>
    <cellStyle name="Normal 11 2 3 3 2 2 3 2 3 3" xfId="30225" xr:uid="{7BCC81A8-8A2E-4779-B3AA-7E46EFCAE25B}"/>
    <cellStyle name="Normal 11 2 3 3 2 2 3 2 4" xfId="14530" xr:uid="{A7F6CA91-AE2D-4DBE-B01A-769633D4C011}"/>
    <cellStyle name="Normal 11 2 3 3 2 2 3 2 4 2" xfId="36849" xr:uid="{3EA42135-60F0-4709-86F0-93FCB672F4A5}"/>
    <cellStyle name="Normal 11 2 3 3 2 2 3 2 5" xfId="25041" xr:uid="{1CC80FE6-AEB1-4841-AAB6-85339BCCFF4A}"/>
    <cellStyle name="Normal 11 2 3 3 2 2 3 3" xfId="4019" xr:uid="{D1C9340E-424A-4341-A021-05528DDBA125}"/>
    <cellStyle name="Normal 11 2 3 3 2 2 3 3 2" xfId="9203" xr:uid="{CD9076ED-869A-403F-9F9D-E0004620CD83}"/>
    <cellStyle name="Normal 11 2 3 3 2 2 3 3 2 2" xfId="21010" xr:uid="{0E15778E-EBFB-415F-BAF9-9B3763E2F349}"/>
    <cellStyle name="Normal 11 2 3 3 2 2 3 3 2 2 2" xfId="43329" xr:uid="{BA75D8A4-2DEE-40A3-864E-530F6B41B42F}"/>
    <cellStyle name="Normal 11 2 3 3 2 2 3 3 2 3" xfId="31521" xr:uid="{7E2F5A0C-EA30-4E07-ADE9-BF30DFF76281}"/>
    <cellStyle name="Normal 11 2 3 3 2 2 3 3 3" xfId="15826" xr:uid="{4CA59C4A-CC32-4350-A733-4EB06908881D}"/>
    <cellStyle name="Normal 11 2 3 3 2 2 3 3 3 2" xfId="38145" xr:uid="{D4411F1C-CB5E-4E7A-B176-EC7EC5E81A8F}"/>
    <cellStyle name="Normal 11 2 3 3 2 2 3 3 4" xfId="26337" xr:uid="{9AE06FDF-AACA-4B83-BFB0-28256ED0EE75}"/>
    <cellStyle name="Normal 11 2 3 3 2 2 3 4" xfId="6611" xr:uid="{7D93296D-9F41-4F23-BAF8-FF16595ECEC5}"/>
    <cellStyle name="Normal 11 2 3 3 2 2 3 4 2" xfId="18418" xr:uid="{15BE4003-7746-449E-95A2-F9D272CCFE7D}"/>
    <cellStyle name="Normal 11 2 3 3 2 2 3 4 2 2" xfId="40737" xr:uid="{2310D3EB-19CD-41EF-B7F5-08746B182C86}"/>
    <cellStyle name="Normal 11 2 3 3 2 2 3 4 3" xfId="28929" xr:uid="{542F8010-BFA0-4FCA-81BE-A6BCEEF2F7FE}"/>
    <cellStyle name="Normal 11 2 3 3 2 2 3 5" xfId="11938" xr:uid="{92AD0A5F-C39C-4314-9007-0AB09E929CC8}"/>
    <cellStyle name="Normal 11 2 3 3 2 2 3 5 2" xfId="34257" xr:uid="{DCD48948-B8CA-47E8-833B-73CFD1853101}"/>
    <cellStyle name="Normal 11 2 3 3 2 2 3 6" xfId="13234" xr:uid="{05EBF710-5AB8-4C92-BC97-910B19F15BD8}"/>
    <cellStyle name="Normal 11 2 3 3 2 2 3 6 2" xfId="35553" xr:uid="{074D95B3-73DC-48CC-8938-3B4B80C0643A}"/>
    <cellStyle name="Normal 11 2 3 3 2 2 3 7" xfId="23745" xr:uid="{B3930F76-AA99-4FD1-87EE-D72D318F4907}"/>
    <cellStyle name="Normal 11 2 3 3 2 2 4" xfId="2075" xr:uid="{C8B0DBC5-2304-475E-8236-29CC6E7677E4}"/>
    <cellStyle name="Normal 11 2 3 3 2 2 4 2" xfId="4667" xr:uid="{C7558548-417D-4B8F-97F7-C49B3EC66E4E}"/>
    <cellStyle name="Normal 11 2 3 3 2 2 4 2 2" xfId="9851" xr:uid="{0C3A23FC-8A9E-4F2B-89D4-C2EFAFDE1B85}"/>
    <cellStyle name="Normal 11 2 3 3 2 2 4 2 2 2" xfId="21658" xr:uid="{4F7FB1E3-6003-4265-B615-F23E87B298CC}"/>
    <cellStyle name="Normal 11 2 3 3 2 2 4 2 2 2 2" xfId="43977" xr:uid="{4E109E17-224D-45F9-9D24-72A678A7E30F}"/>
    <cellStyle name="Normal 11 2 3 3 2 2 4 2 2 3" xfId="32169" xr:uid="{418CA747-C685-4B1A-AB25-35E238D4031C}"/>
    <cellStyle name="Normal 11 2 3 3 2 2 4 2 3" xfId="16474" xr:uid="{10BF7063-DB41-4477-9818-B9E15E991E6F}"/>
    <cellStyle name="Normal 11 2 3 3 2 2 4 2 3 2" xfId="38793" xr:uid="{C84061B1-7C18-4212-8BDB-684FCAAE2108}"/>
    <cellStyle name="Normal 11 2 3 3 2 2 4 2 4" xfId="26985" xr:uid="{50FC14B4-EE1E-46E6-A686-D381A34ABDBB}"/>
    <cellStyle name="Normal 11 2 3 3 2 2 4 3" xfId="7259" xr:uid="{0273AB4D-4A51-43CB-ACC1-005C953BE318}"/>
    <cellStyle name="Normal 11 2 3 3 2 2 4 3 2" xfId="19066" xr:uid="{017DBFD0-A59C-41C9-9D96-4B170406FE83}"/>
    <cellStyle name="Normal 11 2 3 3 2 2 4 3 2 2" xfId="41385" xr:uid="{5B058812-11EF-4F9E-9BEB-95795FE1108F}"/>
    <cellStyle name="Normal 11 2 3 3 2 2 4 3 3" xfId="29577" xr:uid="{EEDB740A-4B4C-432C-A9BE-3552FD352C10}"/>
    <cellStyle name="Normal 11 2 3 3 2 2 4 4" xfId="13882" xr:uid="{879612CD-D250-4C68-A1D7-43B47F9562C0}"/>
    <cellStyle name="Normal 11 2 3 3 2 2 4 4 2" xfId="36201" xr:uid="{2B64E838-57DF-4DB0-911B-DF6B0CEB79B9}"/>
    <cellStyle name="Normal 11 2 3 3 2 2 4 5" xfId="24393" xr:uid="{5B66D37B-205B-4BFE-A0DD-631E94F90504}"/>
    <cellStyle name="Normal 11 2 3 3 2 2 5" xfId="3371" xr:uid="{27EE1E2B-231D-4310-AEC8-8490551C647C}"/>
    <cellStyle name="Normal 11 2 3 3 2 2 5 2" xfId="8555" xr:uid="{81DDD5DF-7BF2-48CC-B09D-1C3A9C1D550A}"/>
    <cellStyle name="Normal 11 2 3 3 2 2 5 2 2" xfId="20362" xr:uid="{938A1AA2-2E38-4902-A685-0F9F73A8AB44}"/>
    <cellStyle name="Normal 11 2 3 3 2 2 5 2 2 2" xfId="42681" xr:uid="{8F3FD7DD-1032-4015-9936-19A7593B158C}"/>
    <cellStyle name="Normal 11 2 3 3 2 2 5 2 3" xfId="30873" xr:uid="{329021D6-7993-4511-952F-366CCFA3F4F4}"/>
    <cellStyle name="Normal 11 2 3 3 2 2 5 3" xfId="15178" xr:uid="{22059535-01FE-411A-B14E-AEEC802B7E45}"/>
    <cellStyle name="Normal 11 2 3 3 2 2 5 3 2" xfId="37497" xr:uid="{6CEC2955-C5A3-4204-841C-009198D2D773}"/>
    <cellStyle name="Normal 11 2 3 3 2 2 5 4" xfId="25689" xr:uid="{92421B4B-02A0-4932-BD06-A5097D7A8D8C}"/>
    <cellStyle name="Normal 11 2 3 3 2 2 6" xfId="5963" xr:uid="{4F0DFC00-AFEA-40FB-91F2-2AE0F2338019}"/>
    <cellStyle name="Normal 11 2 3 3 2 2 6 2" xfId="17770" xr:uid="{B2D7ED18-E8B1-483E-B9F0-1EDF88AFEA30}"/>
    <cellStyle name="Normal 11 2 3 3 2 2 6 2 2" xfId="40089" xr:uid="{F9FC8571-C8B0-4BE0-8969-525BE0111AD2}"/>
    <cellStyle name="Normal 11 2 3 3 2 2 6 3" xfId="28281" xr:uid="{D988917D-EFCF-4A0D-BECB-B7C0EC0C2B87}"/>
    <cellStyle name="Normal 11 2 3 3 2 2 7" xfId="11290" xr:uid="{CAE35441-867B-48F8-962D-ED2932876F7A}"/>
    <cellStyle name="Normal 11 2 3 3 2 2 7 2" xfId="33609" xr:uid="{B24A8093-1DBC-4674-8896-6B978AAC7EE0}"/>
    <cellStyle name="Normal 11 2 3 3 2 2 8" xfId="12586" xr:uid="{1B9BC13A-13EC-48B3-AC48-27A05DE0DA1E}"/>
    <cellStyle name="Normal 11 2 3 3 2 2 8 2" xfId="34905" xr:uid="{9B2D2BA1-8BF4-43FD-B417-848320E7E5F5}"/>
    <cellStyle name="Normal 11 2 3 3 2 2 9" xfId="23097" xr:uid="{5DCE3947-D2CF-49CA-B2D9-42B299B96166}"/>
    <cellStyle name="Normal 11 2 3 3 2 3" xfId="941" xr:uid="{87C252B0-0E22-40B9-B1CC-BB621A8B0197}"/>
    <cellStyle name="Normal 11 2 3 3 2 3 2" xfId="1589" xr:uid="{45916613-EC78-49BC-8BAD-52D86D035366}"/>
    <cellStyle name="Normal 11 2 3 3 2 3 2 2" xfId="2885" xr:uid="{DBF3E4FE-9647-49F9-AA94-3C3ED68EA272}"/>
    <cellStyle name="Normal 11 2 3 3 2 3 2 2 2" xfId="5477" xr:uid="{0958AE06-A27A-4132-B587-EFFF194146A6}"/>
    <cellStyle name="Normal 11 2 3 3 2 3 2 2 2 2" xfId="10661" xr:uid="{24FC10EB-FA73-427A-88EB-4DE49C9CAD8D}"/>
    <cellStyle name="Normal 11 2 3 3 2 3 2 2 2 2 2" xfId="22468" xr:uid="{C2E101F6-5C6A-4237-A363-E988B94A2C54}"/>
    <cellStyle name="Normal 11 2 3 3 2 3 2 2 2 2 2 2" xfId="44787" xr:uid="{E357ED65-671D-4954-A86B-90CCFDC2A4B5}"/>
    <cellStyle name="Normal 11 2 3 3 2 3 2 2 2 2 3" xfId="32979" xr:uid="{7B5FA215-7B64-4545-A0D9-97A1E3E8FE38}"/>
    <cellStyle name="Normal 11 2 3 3 2 3 2 2 2 3" xfId="17284" xr:uid="{D8262CAA-8158-4864-8519-F300E0A0C0C7}"/>
    <cellStyle name="Normal 11 2 3 3 2 3 2 2 2 3 2" xfId="39603" xr:uid="{788E6381-C219-411E-81F0-42E1EA37B7C6}"/>
    <cellStyle name="Normal 11 2 3 3 2 3 2 2 2 4" xfId="27795" xr:uid="{3A8BB0F0-516B-4CB1-A1D7-18F922D76EBF}"/>
    <cellStyle name="Normal 11 2 3 3 2 3 2 2 3" xfId="8069" xr:uid="{DF81D96E-3A53-4ABC-90B2-442817B6D1BF}"/>
    <cellStyle name="Normal 11 2 3 3 2 3 2 2 3 2" xfId="19876" xr:uid="{441125EC-4BCF-4BAA-8293-0DA6EE978472}"/>
    <cellStyle name="Normal 11 2 3 3 2 3 2 2 3 2 2" xfId="42195" xr:uid="{91F08FB0-FAB3-4272-8A99-FC41A896EA35}"/>
    <cellStyle name="Normal 11 2 3 3 2 3 2 2 3 3" xfId="30387" xr:uid="{71058639-FF31-45CF-8D43-849631359454}"/>
    <cellStyle name="Normal 11 2 3 3 2 3 2 2 4" xfId="14692" xr:uid="{6B342B34-E97C-4E10-808C-C437859C6A09}"/>
    <cellStyle name="Normal 11 2 3 3 2 3 2 2 4 2" xfId="37011" xr:uid="{40753447-1C24-4B50-9F04-8D678CBC2F6A}"/>
    <cellStyle name="Normal 11 2 3 3 2 3 2 2 5" xfId="25203" xr:uid="{3DB023F9-E503-47AD-820E-7CB18C96A7F4}"/>
    <cellStyle name="Normal 11 2 3 3 2 3 2 3" xfId="4181" xr:uid="{2975D13E-E4D8-4734-A344-1BCAC12E781B}"/>
    <cellStyle name="Normal 11 2 3 3 2 3 2 3 2" xfId="9365" xr:uid="{4E463329-E45D-4D69-8CCC-22DA05501C52}"/>
    <cellStyle name="Normal 11 2 3 3 2 3 2 3 2 2" xfId="21172" xr:uid="{4DDDB6EE-6341-421F-BBE0-D595DF3BA458}"/>
    <cellStyle name="Normal 11 2 3 3 2 3 2 3 2 2 2" xfId="43491" xr:uid="{2A1C245C-BE0B-480B-A3B9-DED906D61127}"/>
    <cellStyle name="Normal 11 2 3 3 2 3 2 3 2 3" xfId="31683" xr:uid="{D17A4DE5-9A65-4DC1-B9DF-E1B14B11D97B}"/>
    <cellStyle name="Normal 11 2 3 3 2 3 2 3 3" xfId="15988" xr:uid="{2218B823-0D08-4F54-AD65-647639258929}"/>
    <cellStyle name="Normal 11 2 3 3 2 3 2 3 3 2" xfId="38307" xr:uid="{B4CB3D1A-9D4E-4678-996F-66F823B86683}"/>
    <cellStyle name="Normal 11 2 3 3 2 3 2 3 4" xfId="26499" xr:uid="{432E063F-CBED-4A89-9C6F-2C9DDD285A70}"/>
    <cellStyle name="Normal 11 2 3 3 2 3 2 4" xfId="6773" xr:uid="{92D2D322-F144-42C6-B6A0-9B0725A8A3A0}"/>
    <cellStyle name="Normal 11 2 3 3 2 3 2 4 2" xfId="18580" xr:uid="{8843B6D2-4619-4E26-AFE3-3465CF543D2F}"/>
    <cellStyle name="Normal 11 2 3 3 2 3 2 4 2 2" xfId="40899" xr:uid="{06F507FE-809F-4DA3-A548-5CF3451F955D}"/>
    <cellStyle name="Normal 11 2 3 3 2 3 2 4 3" xfId="29091" xr:uid="{212FCA80-C149-4718-A490-BF4E20E4613F}"/>
    <cellStyle name="Normal 11 2 3 3 2 3 2 5" xfId="12100" xr:uid="{5504D5AF-8F7E-4266-BC8C-938BD97055E2}"/>
    <cellStyle name="Normal 11 2 3 3 2 3 2 5 2" xfId="34419" xr:uid="{3B3B49F6-0A4C-42B9-9771-534A296AC1D6}"/>
    <cellStyle name="Normal 11 2 3 3 2 3 2 6" xfId="13396" xr:uid="{F188BD8E-3BF0-44F0-AE2D-3BD92182ED02}"/>
    <cellStyle name="Normal 11 2 3 3 2 3 2 6 2" xfId="35715" xr:uid="{4166E251-C7B9-4A66-8968-EC71E559CAF5}"/>
    <cellStyle name="Normal 11 2 3 3 2 3 2 7" xfId="23907" xr:uid="{DF1FA961-890F-45EC-B47D-2FF12241E51D}"/>
    <cellStyle name="Normal 11 2 3 3 2 3 3" xfId="2237" xr:uid="{B737E7D0-AE4E-4BD3-8857-385D389CF20D}"/>
    <cellStyle name="Normal 11 2 3 3 2 3 3 2" xfId="4829" xr:uid="{2786C8F2-FBAA-4071-92E6-8F34B008B801}"/>
    <cellStyle name="Normal 11 2 3 3 2 3 3 2 2" xfId="10013" xr:uid="{9A21C420-3747-4C2D-977B-5E174282A054}"/>
    <cellStyle name="Normal 11 2 3 3 2 3 3 2 2 2" xfId="21820" xr:uid="{74F2B04B-EADB-4721-A735-0F99AFD6B13A}"/>
    <cellStyle name="Normal 11 2 3 3 2 3 3 2 2 2 2" xfId="44139" xr:uid="{ACBAE46C-06C0-41C5-AE02-033BA636509C}"/>
    <cellStyle name="Normal 11 2 3 3 2 3 3 2 2 3" xfId="32331" xr:uid="{8FBDA5E8-A800-470C-A388-822B8B21FDF4}"/>
    <cellStyle name="Normal 11 2 3 3 2 3 3 2 3" xfId="16636" xr:uid="{B4540AA1-A02A-45ED-911D-F4308B19920E}"/>
    <cellStyle name="Normal 11 2 3 3 2 3 3 2 3 2" xfId="38955" xr:uid="{E58F7321-18AC-4A6F-8635-D8930152E92E}"/>
    <cellStyle name="Normal 11 2 3 3 2 3 3 2 4" xfId="27147" xr:uid="{59427AB2-EC61-4023-8140-A2CA0C6928A6}"/>
    <cellStyle name="Normal 11 2 3 3 2 3 3 3" xfId="7421" xr:uid="{2CB8C303-CCA9-4082-BB23-920ADA8F6613}"/>
    <cellStyle name="Normal 11 2 3 3 2 3 3 3 2" xfId="19228" xr:uid="{64EF333B-897A-4604-B1DF-60643BF65EA4}"/>
    <cellStyle name="Normal 11 2 3 3 2 3 3 3 2 2" xfId="41547" xr:uid="{430528AE-F214-4341-82B4-2D3E9B8E248A}"/>
    <cellStyle name="Normal 11 2 3 3 2 3 3 3 3" xfId="29739" xr:uid="{6B838FFB-7C23-4906-9877-6C631B8E115C}"/>
    <cellStyle name="Normal 11 2 3 3 2 3 3 4" xfId="14044" xr:uid="{596674A5-1166-445F-AA67-7E8B0D497F7C}"/>
    <cellStyle name="Normal 11 2 3 3 2 3 3 4 2" xfId="36363" xr:uid="{7E339A29-F67E-493E-999B-71B56D57A2F8}"/>
    <cellStyle name="Normal 11 2 3 3 2 3 3 5" xfId="24555" xr:uid="{3B42B899-8DB3-4180-BE0F-EBF9C8944E16}"/>
    <cellStyle name="Normal 11 2 3 3 2 3 4" xfId="3533" xr:uid="{99D2D575-14E5-4EAF-98C7-E07DAB04249A}"/>
    <cellStyle name="Normal 11 2 3 3 2 3 4 2" xfId="8717" xr:uid="{AAD4C4B2-0A30-424A-BC43-3FDE022D9C8A}"/>
    <cellStyle name="Normal 11 2 3 3 2 3 4 2 2" xfId="20524" xr:uid="{01C2D043-77CC-4949-8FF2-F07478A1AFB4}"/>
    <cellStyle name="Normal 11 2 3 3 2 3 4 2 2 2" xfId="42843" xr:uid="{F0B3115C-06DC-4E4B-9F0E-6E3E22CB6491}"/>
    <cellStyle name="Normal 11 2 3 3 2 3 4 2 3" xfId="31035" xr:uid="{63300238-E1FE-41C7-8413-807C06139058}"/>
    <cellStyle name="Normal 11 2 3 3 2 3 4 3" xfId="15340" xr:uid="{46A45F91-2785-486F-8768-6A32D93260B6}"/>
    <cellStyle name="Normal 11 2 3 3 2 3 4 3 2" xfId="37659" xr:uid="{E16E099E-6AC1-44B5-8A6B-8CD5A073E7A4}"/>
    <cellStyle name="Normal 11 2 3 3 2 3 4 4" xfId="25851" xr:uid="{6A0A67F7-9B60-4E5B-8E22-2A1AD747FA69}"/>
    <cellStyle name="Normal 11 2 3 3 2 3 5" xfId="6125" xr:uid="{44B5848B-3C04-41C3-AD8E-99A6D36EE555}"/>
    <cellStyle name="Normal 11 2 3 3 2 3 5 2" xfId="17932" xr:uid="{DCFF6292-CA4E-4736-8186-2C4AE5872C65}"/>
    <cellStyle name="Normal 11 2 3 3 2 3 5 2 2" xfId="40251" xr:uid="{5819BD26-7E00-42D4-BC36-8AA4A5131592}"/>
    <cellStyle name="Normal 11 2 3 3 2 3 5 3" xfId="28443" xr:uid="{BBA98F32-D59C-4667-94A9-27BED67A03E2}"/>
    <cellStyle name="Normal 11 2 3 3 2 3 6" xfId="11452" xr:uid="{C51132FC-562C-4175-B657-494C88AC8105}"/>
    <cellStyle name="Normal 11 2 3 3 2 3 6 2" xfId="33771" xr:uid="{A110B22C-0B06-4146-A52E-534D411ABE28}"/>
    <cellStyle name="Normal 11 2 3 3 2 3 7" xfId="12748" xr:uid="{0E51160A-1434-4D1B-963E-138F8BD6DF99}"/>
    <cellStyle name="Normal 11 2 3 3 2 3 7 2" xfId="35067" xr:uid="{F5232394-B632-4BD6-9D91-8E0FCBFBAD08}"/>
    <cellStyle name="Normal 11 2 3 3 2 3 8" xfId="23259" xr:uid="{CAFB84E9-A5FA-4418-9F3B-C5E046BFC21C}"/>
    <cellStyle name="Normal 11 2 3 3 2 4" xfId="1265" xr:uid="{0A69C245-047A-4375-AA6C-DA4D0BE8D72C}"/>
    <cellStyle name="Normal 11 2 3 3 2 4 2" xfId="2561" xr:uid="{D572E233-0BA4-435D-A48D-2850D418CA19}"/>
    <cellStyle name="Normal 11 2 3 3 2 4 2 2" xfId="5153" xr:uid="{0E1EE4EF-B525-4DFD-A942-3A9C690B6B2D}"/>
    <cellStyle name="Normal 11 2 3 3 2 4 2 2 2" xfId="10337" xr:uid="{D02592B9-CA4F-4351-A783-DABEBDC9E0EA}"/>
    <cellStyle name="Normal 11 2 3 3 2 4 2 2 2 2" xfId="22144" xr:uid="{A378C943-A642-4B71-97FB-A7D8641DD40A}"/>
    <cellStyle name="Normal 11 2 3 3 2 4 2 2 2 2 2" xfId="44463" xr:uid="{63391155-D55C-4DE0-9265-A9256513FF79}"/>
    <cellStyle name="Normal 11 2 3 3 2 4 2 2 2 3" xfId="32655" xr:uid="{CC034F41-386F-41AC-AE25-B00F4342AE98}"/>
    <cellStyle name="Normal 11 2 3 3 2 4 2 2 3" xfId="16960" xr:uid="{D3ADC10C-13D4-4E14-B985-F7A0C31FFDC0}"/>
    <cellStyle name="Normal 11 2 3 3 2 4 2 2 3 2" xfId="39279" xr:uid="{081C52BF-4807-4750-AB54-90DBAD84854B}"/>
    <cellStyle name="Normal 11 2 3 3 2 4 2 2 4" xfId="27471" xr:uid="{38788C69-8DEB-4892-A9F0-56CDB118EA23}"/>
    <cellStyle name="Normal 11 2 3 3 2 4 2 3" xfId="7745" xr:uid="{9D246B2B-9954-4E7C-9C39-98C4BF02B7E9}"/>
    <cellStyle name="Normal 11 2 3 3 2 4 2 3 2" xfId="19552" xr:uid="{8C90D724-B71C-4B0C-9531-F68629A2EE87}"/>
    <cellStyle name="Normal 11 2 3 3 2 4 2 3 2 2" xfId="41871" xr:uid="{2A42F6F6-685D-4813-BFD8-0F430D726C25}"/>
    <cellStyle name="Normal 11 2 3 3 2 4 2 3 3" xfId="30063" xr:uid="{BBB55CEA-8CA1-4032-9E8A-DA9AC96423A2}"/>
    <cellStyle name="Normal 11 2 3 3 2 4 2 4" xfId="14368" xr:uid="{C8643BA8-E653-4AAD-95BF-0780365D3323}"/>
    <cellStyle name="Normal 11 2 3 3 2 4 2 4 2" xfId="36687" xr:uid="{8AF56D32-6FC6-40CA-B98E-7E19636F414C}"/>
    <cellStyle name="Normal 11 2 3 3 2 4 2 5" xfId="24879" xr:uid="{11908660-06C9-46C2-A96F-9ABC77930BA3}"/>
    <cellStyle name="Normal 11 2 3 3 2 4 3" xfId="3857" xr:uid="{5D77FD32-2E54-40AD-AC08-33DEBC4D68E8}"/>
    <cellStyle name="Normal 11 2 3 3 2 4 3 2" xfId="9041" xr:uid="{12BACF3F-B6F2-4EE4-BCEF-78BC56A9743F}"/>
    <cellStyle name="Normal 11 2 3 3 2 4 3 2 2" xfId="20848" xr:uid="{096DD78E-1CC0-40CD-A60A-F0F369DC12C5}"/>
    <cellStyle name="Normal 11 2 3 3 2 4 3 2 2 2" xfId="43167" xr:uid="{0135DA88-EE0D-4603-87FC-03C519EE803A}"/>
    <cellStyle name="Normal 11 2 3 3 2 4 3 2 3" xfId="31359" xr:uid="{52B647F7-871D-4334-B00E-BEA18826E6EE}"/>
    <cellStyle name="Normal 11 2 3 3 2 4 3 3" xfId="15664" xr:uid="{6FFCAAD7-3774-42ED-BD38-370BCAE57C80}"/>
    <cellStyle name="Normal 11 2 3 3 2 4 3 3 2" xfId="37983" xr:uid="{1F14D5D8-257F-4D68-BAAA-CCE558D0D4BF}"/>
    <cellStyle name="Normal 11 2 3 3 2 4 3 4" xfId="26175" xr:uid="{22B2A1EA-162C-4263-8B0F-C16C2E050903}"/>
    <cellStyle name="Normal 11 2 3 3 2 4 4" xfId="6449" xr:uid="{550FE353-5A28-4753-A6D4-33F2A5C5EBC6}"/>
    <cellStyle name="Normal 11 2 3 3 2 4 4 2" xfId="18256" xr:uid="{1BFE62D8-CE43-4DF0-8248-DB4B887E9D28}"/>
    <cellStyle name="Normal 11 2 3 3 2 4 4 2 2" xfId="40575" xr:uid="{DDB87C6D-B48D-4301-90B1-78210E722EB7}"/>
    <cellStyle name="Normal 11 2 3 3 2 4 4 3" xfId="28767" xr:uid="{CE1BC650-6247-4299-A826-E32CDF139ADA}"/>
    <cellStyle name="Normal 11 2 3 3 2 4 5" xfId="11776" xr:uid="{0EFEA3B9-0B68-41AC-BB9D-E1256EFD9AA7}"/>
    <cellStyle name="Normal 11 2 3 3 2 4 5 2" xfId="34095" xr:uid="{F5611EB5-9147-4631-87BC-CDB7A591EA84}"/>
    <cellStyle name="Normal 11 2 3 3 2 4 6" xfId="13072" xr:uid="{82D47F47-CD38-49A4-A281-4AD057DBFABD}"/>
    <cellStyle name="Normal 11 2 3 3 2 4 6 2" xfId="35391" xr:uid="{98D900D2-3A1B-4E1B-9BD1-F848AF59BA68}"/>
    <cellStyle name="Normal 11 2 3 3 2 4 7" xfId="23583" xr:uid="{FEA4C877-2045-4AE0-A1D9-A179EB68C7B1}"/>
    <cellStyle name="Normal 11 2 3 3 2 5" xfId="1913" xr:uid="{98CE70A0-BB81-4F6B-85E5-413101D44C44}"/>
    <cellStyle name="Normal 11 2 3 3 2 5 2" xfId="4505" xr:uid="{F941C7F7-2004-4A68-9704-676B2C9EA511}"/>
    <cellStyle name="Normal 11 2 3 3 2 5 2 2" xfId="9689" xr:uid="{C9C4FD54-F2D8-49FD-A5A5-D129298C558F}"/>
    <cellStyle name="Normal 11 2 3 3 2 5 2 2 2" xfId="21496" xr:uid="{0EA5E8FE-5B35-4A8C-90CA-B99892B590A0}"/>
    <cellStyle name="Normal 11 2 3 3 2 5 2 2 2 2" xfId="43815" xr:uid="{1A333767-5A2A-41BA-8307-F72CC4F5A8BD}"/>
    <cellStyle name="Normal 11 2 3 3 2 5 2 2 3" xfId="32007" xr:uid="{D622CB65-DD16-4DDF-B287-B74F6F4FBB86}"/>
    <cellStyle name="Normal 11 2 3 3 2 5 2 3" xfId="16312" xr:uid="{F4C99C93-F2E6-4A88-A54F-BCA1A2729B0D}"/>
    <cellStyle name="Normal 11 2 3 3 2 5 2 3 2" xfId="38631" xr:uid="{DFFD9A3C-32E2-4B5F-AE32-9790DDE9D5BD}"/>
    <cellStyle name="Normal 11 2 3 3 2 5 2 4" xfId="26823" xr:uid="{58271142-C41B-48E3-B34C-B61D1D2D7FE3}"/>
    <cellStyle name="Normal 11 2 3 3 2 5 3" xfId="7097" xr:uid="{4608C5A0-B3AD-4F4F-895F-D607AC5CAC2B}"/>
    <cellStyle name="Normal 11 2 3 3 2 5 3 2" xfId="18904" xr:uid="{6DA073C4-015C-442F-B1FF-82C87BDD9970}"/>
    <cellStyle name="Normal 11 2 3 3 2 5 3 2 2" xfId="41223" xr:uid="{D30BA244-E8D2-4109-B253-54FA2D00C84B}"/>
    <cellStyle name="Normal 11 2 3 3 2 5 3 3" xfId="29415" xr:uid="{909BEB0A-D246-4D5D-B1F4-64CD5C06DDAE}"/>
    <cellStyle name="Normal 11 2 3 3 2 5 4" xfId="13720" xr:uid="{386372F1-977A-4D6B-8D81-F86F6DDDE1FB}"/>
    <cellStyle name="Normal 11 2 3 3 2 5 4 2" xfId="36039" xr:uid="{4BD7F69D-7FB6-4D77-8F6C-D9526908D06C}"/>
    <cellStyle name="Normal 11 2 3 3 2 5 5" xfId="24231" xr:uid="{F2D99BB6-7081-424B-97FD-2B2C9AB57905}"/>
    <cellStyle name="Normal 11 2 3 3 2 6" xfId="3209" xr:uid="{B1571763-6B0D-4B22-BF00-0B1FC1E286A9}"/>
    <cellStyle name="Normal 11 2 3 3 2 6 2" xfId="8393" xr:uid="{5D00B32F-7A26-4D0C-9326-F4599A628191}"/>
    <cellStyle name="Normal 11 2 3 3 2 6 2 2" xfId="20200" xr:uid="{2EFD9B4B-A65D-4754-8B58-343D340E2CA4}"/>
    <cellStyle name="Normal 11 2 3 3 2 6 2 2 2" xfId="42519" xr:uid="{FDC6BCC8-8EF0-4864-BC36-FD2FC0F39509}"/>
    <cellStyle name="Normal 11 2 3 3 2 6 2 3" xfId="30711" xr:uid="{F02D90AB-F3A5-4E63-BE5C-3459052614A1}"/>
    <cellStyle name="Normal 11 2 3 3 2 6 3" xfId="15016" xr:uid="{2EA8CB7D-16E6-433A-A79A-2F8C7FB538D7}"/>
    <cellStyle name="Normal 11 2 3 3 2 6 3 2" xfId="37335" xr:uid="{E7E2F907-9B83-4D7A-A16C-182A03D79612}"/>
    <cellStyle name="Normal 11 2 3 3 2 6 4" xfId="25527" xr:uid="{DABE1228-3BBB-4C8A-856C-A71501245F76}"/>
    <cellStyle name="Normal 11 2 3 3 2 7" xfId="5801" xr:uid="{CB8AA174-2C47-4340-8AC4-B150A03E8146}"/>
    <cellStyle name="Normal 11 2 3 3 2 7 2" xfId="17608" xr:uid="{A56C45E5-3655-487D-B9EB-055CB15B5DC9}"/>
    <cellStyle name="Normal 11 2 3 3 2 7 2 2" xfId="39927" xr:uid="{310796CA-2F26-4B17-B2E4-E2CB1600E82F}"/>
    <cellStyle name="Normal 11 2 3 3 2 7 3" xfId="28119" xr:uid="{39FB5CCF-A1EE-43A1-8970-129494CDB9D3}"/>
    <cellStyle name="Normal 11 2 3 3 2 8" xfId="11056" xr:uid="{2A2656FD-E796-460F-B28F-BFF294511A71}"/>
    <cellStyle name="Normal 11 2 3 3 2 8 2" xfId="33375" xr:uid="{8C3F5BED-4EC9-4EB7-84EB-DB0900FA93D9}"/>
    <cellStyle name="Normal 11 2 3 3 2 9" xfId="12424" xr:uid="{2E353373-A5DB-4C95-9E30-DDFD93356FA0}"/>
    <cellStyle name="Normal 11 2 3 3 2 9 2" xfId="34743" xr:uid="{37ADC2C2-78F3-42AE-8C0A-C013F98222A0}"/>
    <cellStyle name="Normal 11 2 3 3 3" xfId="662" xr:uid="{E6C291F8-226E-411F-8A1E-0D01697B9EDD}"/>
    <cellStyle name="Normal 11 2 3 3 3 2" xfId="1022" xr:uid="{8D1AFCFC-2AB1-4D66-8B2D-ED91D7094624}"/>
    <cellStyle name="Normal 11 2 3 3 3 2 2" xfId="1670" xr:uid="{13BEEDB9-C3BD-480E-B649-D76C70DD70BE}"/>
    <cellStyle name="Normal 11 2 3 3 3 2 2 2" xfId="2966" xr:uid="{FC862B55-10EF-46C9-8ADE-C7A6F1518FD2}"/>
    <cellStyle name="Normal 11 2 3 3 3 2 2 2 2" xfId="5558" xr:uid="{8971E4EA-8C9D-4BD2-BCD8-BBC74BA0A4AB}"/>
    <cellStyle name="Normal 11 2 3 3 3 2 2 2 2 2" xfId="10742" xr:uid="{5E6E58F3-685D-4797-9315-6B4C99D7052B}"/>
    <cellStyle name="Normal 11 2 3 3 3 2 2 2 2 2 2" xfId="22549" xr:uid="{6D24AAFE-BC1E-404B-A2AA-154D130D5625}"/>
    <cellStyle name="Normal 11 2 3 3 3 2 2 2 2 2 2 2" xfId="44868" xr:uid="{F69D541F-7210-4869-807E-673626B5A2CD}"/>
    <cellStyle name="Normal 11 2 3 3 3 2 2 2 2 2 3" xfId="33060" xr:uid="{5BABED84-6E0C-4C16-866C-FDEFBB47E93D}"/>
    <cellStyle name="Normal 11 2 3 3 3 2 2 2 2 3" xfId="17365" xr:uid="{842CD479-5CA8-4702-8F8A-3EA78C111561}"/>
    <cellStyle name="Normal 11 2 3 3 3 2 2 2 2 3 2" xfId="39684" xr:uid="{7E7D0F33-2F59-4FCA-9D7B-DC8E817AD74B}"/>
    <cellStyle name="Normal 11 2 3 3 3 2 2 2 2 4" xfId="27876" xr:uid="{69C72F36-40E8-47A9-BA2B-9EBFC8FA9200}"/>
    <cellStyle name="Normal 11 2 3 3 3 2 2 2 3" xfId="8150" xr:uid="{41CEF7B6-7DD4-4913-A22E-BADEF0343992}"/>
    <cellStyle name="Normal 11 2 3 3 3 2 2 2 3 2" xfId="19957" xr:uid="{39CD3D3F-C564-42B6-9DA5-0F0C26598FAF}"/>
    <cellStyle name="Normal 11 2 3 3 3 2 2 2 3 2 2" xfId="42276" xr:uid="{491E9FEA-F16B-40CD-A89A-A6533830AB73}"/>
    <cellStyle name="Normal 11 2 3 3 3 2 2 2 3 3" xfId="30468" xr:uid="{31EA70F7-FC74-4E71-9E08-6EEFCDF14487}"/>
    <cellStyle name="Normal 11 2 3 3 3 2 2 2 4" xfId="14773" xr:uid="{C869F0FE-EEAD-4845-A1B4-FD0FD6371245}"/>
    <cellStyle name="Normal 11 2 3 3 3 2 2 2 4 2" xfId="37092" xr:uid="{ADE92B44-3EBF-43A3-A0EF-2DCC6BCB0B06}"/>
    <cellStyle name="Normal 11 2 3 3 3 2 2 2 5" xfId="25284" xr:uid="{2A63026C-EA93-45B8-983F-046571B8A1CC}"/>
    <cellStyle name="Normal 11 2 3 3 3 2 2 3" xfId="4262" xr:uid="{A6E3CBDE-FE81-471B-B814-F1F5413046B1}"/>
    <cellStyle name="Normal 11 2 3 3 3 2 2 3 2" xfId="9446" xr:uid="{E759EF2B-6BC6-4405-B8C4-1BD45524C4CA}"/>
    <cellStyle name="Normal 11 2 3 3 3 2 2 3 2 2" xfId="21253" xr:uid="{11233455-F2DF-4221-806A-B6809E600DB4}"/>
    <cellStyle name="Normal 11 2 3 3 3 2 2 3 2 2 2" xfId="43572" xr:uid="{F58EC030-F9B1-4A7A-947C-4146E378A03B}"/>
    <cellStyle name="Normal 11 2 3 3 3 2 2 3 2 3" xfId="31764" xr:uid="{C9E3B2A1-C2BF-46E1-8196-FB4F820EEED0}"/>
    <cellStyle name="Normal 11 2 3 3 3 2 2 3 3" xfId="16069" xr:uid="{C55E871D-940E-4B33-AC3B-45C6E14B6EA7}"/>
    <cellStyle name="Normal 11 2 3 3 3 2 2 3 3 2" xfId="38388" xr:uid="{56335AE1-A237-415F-85EE-A00650C7E75F}"/>
    <cellStyle name="Normal 11 2 3 3 3 2 2 3 4" xfId="26580" xr:uid="{78C379A4-101C-4103-AB27-F9039C867BFD}"/>
    <cellStyle name="Normal 11 2 3 3 3 2 2 4" xfId="6854" xr:uid="{CF9C2E73-F295-4CB4-8E24-0BC3DA28F062}"/>
    <cellStyle name="Normal 11 2 3 3 3 2 2 4 2" xfId="18661" xr:uid="{DAAEB470-C734-4359-AF75-842033D077A3}"/>
    <cellStyle name="Normal 11 2 3 3 3 2 2 4 2 2" xfId="40980" xr:uid="{1D27680A-E1FB-4DF6-9305-81F19F2B190D}"/>
    <cellStyle name="Normal 11 2 3 3 3 2 2 4 3" xfId="29172" xr:uid="{E7C78E40-08D8-4280-803A-A52DAD9DE522}"/>
    <cellStyle name="Normal 11 2 3 3 3 2 2 5" xfId="12181" xr:uid="{F6554F33-0DB5-46C6-9CB7-7CC5559B948D}"/>
    <cellStyle name="Normal 11 2 3 3 3 2 2 5 2" xfId="34500" xr:uid="{664DFA91-1E34-482B-B91D-EE618BE10E6B}"/>
    <cellStyle name="Normal 11 2 3 3 3 2 2 6" xfId="13477" xr:uid="{4E7A2597-26DF-415B-A51C-D36F409CA1DE}"/>
    <cellStyle name="Normal 11 2 3 3 3 2 2 6 2" xfId="35796" xr:uid="{D05DA5DB-C85E-489B-AF76-3CCEAA827731}"/>
    <cellStyle name="Normal 11 2 3 3 3 2 2 7" xfId="23988" xr:uid="{5E39BD0A-2FF8-470F-B15B-2067A630F158}"/>
    <cellStyle name="Normal 11 2 3 3 3 2 3" xfId="2318" xr:uid="{800C49B5-F0D5-4D58-8091-594F1F87A729}"/>
    <cellStyle name="Normal 11 2 3 3 3 2 3 2" xfId="4910" xr:uid="{D9BE02AF-FBE9-4B5D-A1B6-F1FD0E94551B}"/>
    <cellStyle name="Normal 11 2 3 3 3 2 3 2 2" xfId="10094" xr:uid="{5814C6FB-EFF7-4A69-A15C-2B7F32E8FBE5}"/>
    <cellStyle name="Normal 11 2 3 3 3 2 3 2 2 2" xfId="21901" xr:uid="{489A5AAD-3AFB-4BD3-A0FF-AF865727EDCC}"/>
    <cellStyle name="Normal 11 2 3 3 3 2 3 2 2 2 2" xfId="44220" xr:uid="{1FAE21AC-BEA2-4D38-A397-DDEDCE70BCF8}"/>
    <cellStyle name="Normal 11 2 3 3 3 2 3 2 2 3" xfId="32412" xr:uid="{7F2CD053-BD44-42F2-8C17-6D02FD797BB1}"/>
    <cellStyle name="Normal 11 2 3 3 3 2 3 2 3" xfId="16717" xr:uid="{CC8AF15A-56E0-46BE-9E41-43F77EA144DC}"/>
    <cellStyle name="Normal 11 2 3 3 3 2 3 2 3 2" xfId="39036" xr:uid="{570E3899-AB27-4612-AA4B-CC454AEB288A}"/>
    <cellStyle name="Normal 11 2 3 3 3 2 3 2 4" xfId="27228" xr:uid="{D05B7EF1-F8FD-4063-9979-D336F44BFE54}"/>
    <cellStyle name="Normal 11 2 3 3 3 2 3 3" xfId="7502" xr:uid="{6FF93F93-9708-437E-9177-E032A9B42320}"/>
    <cellStyle name="Normal 11 2 3 3 3 2 3 3 2" xfId="19309" xr:uid="{1A6ABAB2-D3FC-4CE4-8FA6-1ED181929972}"/>
    <cellStyle name="Normal 11 2 3 3 3 2 3 3 2 2" xfId="41628" xr:uid="{F6D57BC4-547F-40E6-9437-AA1EE4343DDA}"/>
    <cellStyle name="Normal 11 2 3 3 3 2 3 3 3" xfId="29820" xr:uid="{10A28DBA-DE9B-4B17-B90D-831461EDF244}"/>
    <cellStyle name="Normal 11 2 3 3 3 2 3 4" xfId="14125" xr:uid="{C1AF1202-BC6E-41BC-8A48-2C2E951971D4}"/>
    <cellStyle name="Normal 11 2 3 3 3 2 3 4 2" xfId="36444" xr:uid="{5294DF73-45C7-49BE-A4D9-86BEFBC80B75}"/>
    <cellStyle name="Normal 11 2 3 3 3 2 3 5" xfId="24636" xr:uid="{1D873A92-B099-4997-B3EC-D62C8FB22B1F}"/>
    <cellStyle name="Normal 11 2 3 3 3 2 4" xfId="3614" xr:uid="{E677D4C1-1FBB-438F-BD2B-D0A88301CBB6}"/>
    <cellStyle name="Normal 11 2 3 3 3 2 4 2" xfId="8798" xr:uid="{4DE810D7-C2AE-41AA-AC6F-CAA8F2D8F7A6}"/>
    <cellStyle name="Normal 11 2 3 3 3 2 4 2 2" xfId="20605" xr:uid="{FE61E1D5-BAEC-4170-9F19-39993D426704}"/>
    <cellStyle name="Normal 11 2 3 3 3 2 4 2 2 2" xfId="42924" xr:uid="{2C1F0DD5-33E8-42A1-9B7B-5835B0471F1B}"/>
    <cellStyle name="Normal 11 2 3 3 3 2 4 2 3" xfId="31116" xr:uid="{FA5230B8-C7F7-434A-9DBA-03454E7993BF}"/>
    <cellStyle name="Normal 11 2 3 3 3 2 4 3" xfId="15421" xr:uid="{FC2D521B-1EC1-467C-9B2D-08073461E5CB}"/>
    <cellStyle name="Normal 11 2 3 3 3 2 4 3 2" xfId="37740" xr:uid="{64588821-767D-4CE0-AA8E-6C2C0E76D9F5}"/>
    <cellStyle name="Normal 11 2 3 3 3 2 4 4" xfId="25932" xr:uid="{27BA512E-1C80-4A47-9762-E17A63A1B98D}"/>
    <cellStyle name="Normal 11 2 3 3 3 2 5" xfId="6206" xr:uid="{EE16BCA7-798C-4781-A3FC-224D4F92F933}"/>
    <cellStyle name="Normal 11 2 3 3 3 2 5 2" xfId="18013" xr:uid="{137B961C-7D22-477D-9A47-1BDED5009BDC}"/>
    <cellStyle name="Normal 11 2 3 3 3 2 5 2 2" xfId="40332" xr:uid="{42D96769-6520-4109-91F2-A46899A3EEB2}"/>
    <cellStyle name="Normal 11 2 3 3 3 2 5 3" xfId="28524" xr:uid="{9F8CFB6E-457D-4E29-BC57-DBA0B8B62F66}"/>
    <cellStyle name="Normal 11 2 3 3 3 2 6" xfId="11533" xr:uid="{4757DCD9-7D30-413A-99C5-985AC0623DF5}"/>
    <cellStyle name="Normal 11 2 3 3 3 2 6 2" xfId="33852" xr:uid="{A42D8DB5-761D-4275-985D-30A0E6BE704F}"/>
    <cellStyle name="Normal 11 2 3 3 3 2 7" xfId="12829" xr:uid="{31DB1BFC-5D45-43EA-BDAE-4F99981196D4}"/>
    <cellStyle name="Normal 11 2 3 3 3 2 7 2" xfId="35148" xr:uid="{FE94E3E3-0636-4933-B512-D8608D175889}"/>
    <cellStyle name="Normal 11 2 3 3 3 2 8" xfId="23340" xr:uid="{92DFB6A6-CAEC-4EDC-8637-B6DFC17DEFA4}"/>
    <cellStyle name="Normal 11 2 3 3 3 3" xfId="1346" xr:uid="{6F12E715-29DA-401C-90D5-8EDEDEA6F992}"/>
    <cellStyle name="Normal 11 2 3 3 3 3 2" xfId="2642" xr:uid="{A6D94D82-5421-4883-B709-81312138B57D}"/>
    <cellStyle name="Normal 11 2 3 3 3 3 2 2" xfId="5234" xr:uid="{C56E69DB-B50B-4E02-A17C-517156AB9EE8}"/>
    <cellStyle name="Normal 11 2 3 3 3 3 2 2 2" xfId="10418" xr:uid="{3B69D51B-EAC3-479B-B4A3-89A19B332DA6}"/>
    <cellStyle name="Normal 11 2 3 3 3 3 2 2 2 2" xfId="22225" xr:uid="{D96ABA32-D24B-4C88-987A-30295B0551B0}"/>
    <cellStyle name="Normal 11 2 3 3 3 3 2 2 2 2 2" xfId="44544" xr:uid="{ACBAED98-E1F9-448C-8FC6-3F92C3B4C461}"/>
    <cellStyle name="Normal 11 2 3 3 3 3 2 2 2 3" xfId="32736" xr:uid="{3A6B4E2F-5D6A-44A1-B9B4-BC1BEDB19AAB}"/>
    <cellStyle name="Normal 11 2 3 3 3 3 2 2 3" xfId="17041" xr:uid="{040D0222-CE50-4E84-8B8E-E7055B6132B1}"/>
    <cellStyle name="Normal 11 2 3 3 3 3 2 2 3 2" xfId="39360" xr:uid="{BABB0566-78B6-4A47-94DE-8D48894ED851}"/>
    <cellStyle name="Normal 11 2 3 3 3 3 2 2 4" xfId="27552" xr:uid="{A53EB964-D0D7-4EF9-A720-40CBF89E56FE}"/>
    <cellStyle name="Normal 11 2 3 3 3 3 2 3" xfId="7826" xr:uid="{48737460-C038-42D4-928F-074CCB051C36}"/>
    <cellStyle name="Normal 11 2 3 3 3 3 2 3 2" xfId="19633" xr:uid="{936121BE-E574-421F-9D90-A47D1649CC38}"/>
    <cellStyle name="Normal 11 2 3 3 3 3 2 3 2 2" xfId="41952" xr:uid="{236E256A-65A5-4404-9B7E-44473E2F6832}"/>
    <cellStyle name="Normal 11 2 3 3 3 3 2 3 3" xfId="30144" xr:uid="{FDF5C9F0-189B-4887-922F-6287E3615CB5}"/>
    <cellStyle name="Normal 11 2 3 3 3 3 2 4" xfId="14449" xr:uid="{16727A01-6801-4FE9-88F0-C6AAB3810D7C}"/>
    <cellStyle name="Normal 11 2 3 3 3 3 2 4 2" xfId="36768" xr:uid="{85F9D5B2-9F81-458B-9717-BE87BC8309FD}"/>
    <cellStyle name="Normal 11 2 3 3 3 3 2 5" xfId="24960" xr:uid="{C15CCE28-771C-4C69-9F47-A689CECDFCD0}"/>
    <cellStyle name="Normal 11 2 3 3 3 3 3" xfId="3938" xr:uid="{3135C40B-4801-4CA6-A4E1-BA6055BCB5F8}"/>
    <cellStyle name="Normal 11 2 3 3 3 3 3 2" xfId="9122" xr:uid="{A3A17D1B-7850-48BF-A024-DC61AFD87FBC}"/>
    <cellStyle name="Normal 11 2 3 3 3 3 3 2 2" xfId="20929" xr:uid="{E78E1DE3-2076-4CAB-B917-FDF9C67B670F}"/>
    <cellStyle name="Normal 11 2 3 3 3 3 3 2 2 2" xfId="43248" xr:uid="{B0925C80-5466-469E-9049-B91BFB04BD9D}"/>
    <cellStyle name="Normal 11 2 3 3 3 3 3 2 3" xfId="31440" xr:uid="{F02D4688-9DD1-42EF-BEFF-F008922B8E27}"/>
    <cellStyle name="Normal 11 2 3 3 3 3 3 3" xfId="15745" xr:uid="{49F45319-EC2E-47B8-910C-D333391AABCF}"/>
    <cellStyle name="Normal 11 2 3 3 3 3 3 3 2" xfId="38064" xr:uid="{4975A59E-6426-4BD9-A300-1D9A9CBC0DBE}"/>
    <cellStyle name="Normal 11 2 3 3 3 3 3 4" xfId="26256" xr:uid="{881F255B-328C-4529-B4CF-33A4FAFAE3C8}"/>
    <cellStyle name="Normal 11 2 3 3 3 3 4" xfId="6530" xr:uid="{6F572C06-836C-4BB3-A219-9FCF1D41C055}"/>
    <cellStyle name="Normal 11 2 3 3 3 3 4 2" xfId="18337" xr:uid="{009E8106-1FDF-4377-86F7-7F3EF3FCEF8A}"/>
    <cellStyle name="Normal 11 2 3 3 3 3 4 2 2" xfId="40656" xr:uid="{C11CE469-93A1-459D-9F0B-693C5824CF76}"/>
    <cellStyle name="Normal 11 2 3 3 3 3 4 3" xfId="28848" xr:uid="{B4A43515-BFC7-4E3C-94CA-B56B4782AA90}"/>
    <cellStyle name="Normal 11 2 3 3 3 3 5" xfId="11857" xr:uid="{D57041BF-9C38-46F8-8B29-37BDF6C73C49}"/>
    <cellStyle name="Normal 11 2 3 3 3 3 5 2" xfId="34176" xr:uid="{BFCD822F-6045-43B3-8A78-8F4CE0C76F4F}"/>
    <cellStyle name="Normal 11 2 3 3 3 3 6" xfId="13153" xr:uid="{ECEB8CED-FE68-479E-B884-48819E93F93D}"/>
    <cellStyle name="Normal 11 2 3 3 3 3 6 2" xfId="35472" xr:uid="{61E606DA-CBBC-440F-BDEE-F4ECFF138B31}"/>
    <cellStyle name="Normal 11 2 3 3 3 3 7" xfId="23664" xr:uid="{D8C7458F-C453-497D-835C-C781462E71B1}"/>
    <cellStyle name="Normal 11 2 3 3 3 4" xfId="1994" xr:uid="{2CFD23E8-C28C-4298-B801-85B7425E49C0}"/>
    <cellStyle name="Normal 11 2 3 3 3 4 2" xfId="4586" xr:uid="{6C060FFF-B565-4F24-86DD-C5F110399E39}"/>
    <cellStyle name="Normal 11 2 3 3 3 4 2 2" xfId="9770" xr:uid="{FBEBDD0C-9B5D-45B0-BAD1-D9E02344C998}"/>
    <cellStyle name="Normal 11 2 3 3 3 4 2 2 2" xfId="21577" xr:uid="{2CDDA111-DA95-4F2A-95DF-5C90345FD09F}"/>
    <cellStyle name="Normal 11 2 3 3 3 4 2 2 2 2" xfId="43896" xr:uid="{5BCC67FA-FDA3-4F41-B8B2-E2BD9B126E40}"/>
    <cellStyle name="Normal 11 2 3 3 3 4 2 2 3" xfId="32088" xr:uid="{58508D4E-CECB-479A-9DAE-E362F91DBA2B}"/>
    <cellStyle name="Normal 11 2 3 3 3 4 2 3" xfId="16393" xr:uid="{8AFBC5BF-CB4D-4722-B8D4-C32C1F71A869}"/>
    <cellStyle name="Normal 11 2 3 3 3 4 2 3 2" xfId="38712" xr:uid="{908F75C1-C4FB-456A-A5E5-DBAF2858C8F0}"/>
    <cellStyle name="Normal 11 2 3 3 3 4 2 4" xfId="26904" xr:uid="{BB26DB01-18A4-4520-9B52-C55E883FF6AB}"/>
    <cellStyle name="Normal 11 2 3 3 3 4 3" xfId="7178" xr:uid="{DF918189-3E3E-4DAA-932D-BD2698867359}"/>
    <cellStyle name="Normal 11 2 3 3 3 4 3 2" xfId="18985" xr:uid="{EEA93697-465A-495C-A5FF-89433E4AC4BC}"/>
    <cellStyle name="Normal 11 2 3 3 3 4 3 2 2" xfId="41304" xr:uid="{94AA13E8-010C-40DE-9512-F9C33E655AA3}"/>
    <cellStyle name="Normal 11 2 3 3 3 4 3 3" xfId="29496" xr:uid="{DF43E263-3EF4-426C-8F4B-70140669402C}"/>
    <cellStyle name="Normal 11 2 3 3 3 4 4" xfId="13801" xr:uid="{713F8C85-DDD0-4800-A44F-C712D6D83C22}"/>
    <cellStyle name="Normal 11 2 3 3 3 4 4 2" xfId="36120" xr:uid="{E0ACC0FB-3231-47C8-9204-61C4D22C9B6D}"/>
    <cellStyle name="Normal 11 2 3 3 3 4 5" xfId="24312" xr:uid="{EF1AA1B4-B815-40FB-B95D-74315187FCC8}"/>
    <cellStyle name="Normal 11 2 3 3 3 5" xfId="3290" xr:uid="{D945F347-99C1-4542-82FF-EA495C4BBB16}"/>
    <cellStyle name="Normal 11 2 3 3 3 5 2" xfId="8474" xr:uid="{249A7E40-CF27-40F9-8046-D0E379E426D1}"/>
    <cellStyle name="Normal 11 2 3 3 3 5 2 2" xfId="20281" xr:uid="{0DDD50FD-94DB-4865-A93E-91DDCA4F1974}"/>
    <cellStyle name="Normal 11 2 3 3 3 5 2 2 2" xfId="42600" xr:uid="{2804403D-E85D-4A1F-93C3-D89C664E36EF}"/>
    <cellStyle name="Normal 11 2 3 3 3 5 2 3" xfId="30792" xr:uid="{FD725924-E3BA-4774-84B2-EB87DEADFC8B}"/>
    <cellStyle name="Normal 11 2 3 3 3 5 3" xfId="15097" xr:uid="{32EA9F4A-CBBD-4128-8153-4C524B1C16C3}"/>
    <cellStyle name="Normal 11 2 3 3 3 5 3 2" xfId="37416" xr:uid="{8194C8E0-C4FE-44B3-9327-88F96A3478A2}"/>
    <cellStyle name="Normal 11 2 3 3 3 5 4" xfId="25608" xr:uid="{2912428C-2BE9-402D-9FE6-A64BFDDC9EC5}"/>
    <cellStyle name="Normal 11 2 3 3 3 6" xfId="5882" xr:uid="{FDF1857D-24E4-497F-B594-51D2A89AF37C}"/>
    <cellStyle name="Normal 11 2 3 3 3 6 2" xfId="17689" xr:uid="{3E00F2C9-FDF8-4D84-9F81-87B2A6BC3CB4}"/>
    <cellStyle name="Normal 11 2 3 3 3 6 2 2" xfId="40008" xr:uid="{7CD2FDC0-5788-4E1A-8D90-11E798D0E199}"/>
    <cellStyle name="Normal 11 2 3 3 3 6 3" xfId="28200" xr:uid="{E744E8C5-5AB0-41D2-A83B-FB47870842BB}"/>
    <cellStyle name="Normal 11 2 3 3 3 7" xfId="11173" xr:uid="{B5169E41-B0F0-437F-8C39-A01B89BF5A26}"/>
    <cellStyle name="Normal 11 2 3 3 3 7 2" xfId="33492" xr:uid="{62752596-950F-42E0-98C3-AC389ABFC757}"/>
    <cellStyle name="Normal 11 2 3 3 3 8" xfId="12505" xr:uid="{0FCC92EE-43EA-4A5B-890F-21C1341C29F0}"/>
    <cellStyle name="Normal 11 2 3 3 3 8 2" xfId="34824" xr:uid="{95242E0A-BE42-4376-AE4D-46E63328FB07}"/>
    <cellStyle name="Normal 11 2 3 3 3 9" xfId="22980" xr:uid="{4C0AA345-1309-42C6-849D-9677BD932597}"/>
    <cellStyle name="Normal 11 2 3 3 4" xfId="860" xr:uid="{69DF41DB-C1AA-47CE-A7E7-96B7326FC6C9}"/>
    <cellStyle name="Normal 11 2 3 3 4 2" xfId="1508" xr:uid="{851A9B2C-E7F6-4790-A9A7-2B58C85CFC26}"/>
    <cellStyle name="Normal 11 2 3 3 4 2 2" xfId="2804" xr:uid="{C31B5964-CD26-4B14-B747-68EE13CF7A00}"/>
    <cellStyle name="Normal 11 2 3 3 4 2 2 2" xfId="5396" xr:uid="{4F94A9C3-1E26-496A-8815-F5D8B960983E}"/>
    <cellStyle name="Normal 11 2 3 3 4 2 2 2 2" xfId="10580" xr:uid="{3E29B51A-F22E-4A5A-BA07-29860CE049AD}"/>
    <cellStyle name="Normal 11 2 3 3 4 2 2 2 2 2" xfId="22387" xr:uid="{FF7E8F93-7878-4DDF-9942-11D3006523B1}"/>
    <cellStyle name="Normal 11 2 3 3 4 2 2 2 2 2 2" xfId="44706" xr:uid="{C171A3C2-74FD-4941-A12C-2AD77133A17D}"/>
    <cellStyle name="Normal 11 2 3 3 4 2 2 2 2 3" xfId="32898" xr:uid="{259D76B7-516B-4400-B2BF-3DC7ECC0455F}"/>
    <cellStyle name="Normal 11 2 3 3 4 2 2 2 3" xfId="17203" xr:uid="{FFC5F9F8-7183-434F-8960-B4180A6B1AFA}"/>
    <cellStyle name="Normal 11 2 3 3 4 2 2 2 3 2" xfId="39522" xr:uid="{8AE80992-34DD-4105-9B2A-6DB6CB50450B}"/>
    <cellStyle name="Normal 11 2 3 3 4 2 2 2 4" xfId="27714" xr:uid="{82AD537C-33E1-44CF-8CF1-A7CC3182BF77}"/>
    <cellStyle name="Normal 11 2 3 3 4 2 2 3" xfId="7988" xr:uid="{0ACEB5E1-976A-4CE5-BCF7-40355BD68152}"/>
    <cellStyle name="Normal 11 2 3 3 4 2 2 3 2" xfId="19795" xr:uid="{006FDB4E-94C6-4AC3-A89E-E7EE3A172B8A}"/>
    <cellStyle name="Normal 11 2 3 3 4 2 2 3 2 2" xfId="42114" xr:uid="{D6D7B8EC-B582-4190-A114-FE974C362E58}"/>
    <cellStyle name="Normal 11 2 3 3 4 2 2 3 3" xfId="30306" xr:uid="{AD51DFCF-4383-4235-924F-CBC1E543AD1A}"/>
    <cellStyle name="Normal 11 2 3 3 4 2 2 4" xfId="14611" xr:uid="{6362680C-E405-4FA9-A21A-4B1AC4FC811C}"/>
    <cellStyle name="Normal 11 2 3 3 4 2 2 4 2" xfId="36930" xr:uid="{DF5D139F-717D-45A3-A9E3-A51822C9D9C1}"/>
    <cellStyle name="Normal 11 2 3 3 4 2 2 5" xfId="25122" xr:uid="{597D6EB6-5EEF-4F41-9A03-B9200F657A25}"/>
    <cellStyle name="Normal 11 2 3 3 4 2 3" xfId="4100" xr:uid="{886A2211-0E83-4570-A3DD-F781A36F870D}"/>
    <cellStyle name="Normal 11 2 3 3 4 2 3 2" xfId="9284" xr:uid="{43440862-02ED-480E-AB2D-AFEA90BBB2D0}"/>
    <cellStyle name="Normal 11 2 3 3 4 2 3 2 2" xfId="21091" xr:uid="{6F1D8C90-8A87-4194-B61E-AFFDACA3C83C}"/>
    <cellStyle name="Normal 11 2 3 3 4 2 3 2 2 2" xfId="43410" xr:uid="{FE02A390-4FF6-4FC7-B887-514AC50E9DF1}"/>
    <cellStyle name="Normal 11 2 3 3 4 2 3 2 3" xfId="31602" xr:uid="{E14E95A6-7303-476F-88E8-C5134E9BDF37}"/>
    <cellStyle name="Normal 11 2 3 3 4 2 3 3" xfId="15907" xr:uid="{01CA4AC5-AA1C-458E-93FF-652D2C442E71}"/>
    <cellStyle name="Normal 11 2 3 3 4 2 3 3 2" xfId="38226" xr:uid="{2D302670-4953-49EC-939D-9BB59601601C}"/>
    <cellStyle name="Normal 11 2 3 3 4 2 3 4" xfId="26418" xr:uid="{4106C4E1-7C65-4B53-9933-38F6474D9FC0}"/>
    <cellStyle name="Normal 11 2 3 3 4 2 4" xfId="6692" xr:uid="{F90201E8-217E-4D74-84D8-228348F06453}"/>
    <cellStyle name="Normal 11 2 3 3 4 2 4 2" xfId="18499" xr:uid="{CAE9B174-0295-44AA-BC49-D2DA3E0CA921}"/>
    <cellStyle name="Normal 11 2 3 3 4 2 4 2 2" xfId="40818" xr:uid="{0C94C2B4-C345-46F1-B5DA-714C47ACC7E7}"/>
    <cellStyle name="Normal 11 2 3 3 4 2 4 3" xfId="29010" xr:uid="{EB26C36C-5288-464D-8400-71CFDE5A0371}"/>
    <cellStyle name="Normal 11 2 3 3 4 2 5" xfId="12019" xr:uid="{5EDB020B-1AAE-4C98-B3D2-090F80DBCC6D}"/>
    <cellStyle name="Normal 11 2 3 3 4 2 5 2" xfId="34338" xr:uid="{1AD39EFC-9096-42B8-9621-2DD24F5B2D6B}"/>
    <cellStyle name="Normal 11 2 3 3 4 2 6" xfId="13315" xr:uid="{3A74F954-4EED-427F-92C6-E2DF72060666}"/>
    <cellStyle name="Normal 11 2 3 3 4 2 6 2" xfId="35634" xr:uid="{87C4C316-B2DD-415A-93BA-4C49A5DCD85F}"/>
    <cellStyle name="Normal 11 2 3 3 4 2 7" xfId="23826" xr:uid="{097A0632-5423-44A5-A909-00D4E582DFA2}"/>
    <cellStyle name="Normal 11 2 3 3 4 3" xfId="2156" xr:uid="{4B8E9F7D-5A0F-4D60-BD0A-5CFC4EA629F9}"/>
    <cellStyle name="Normal 11 2 3 3 4 3 2" xfId="4748" xr:uid="{973CB8CA-F64B-4E90-8395-22572EAF8C4F}"/>
    <cellStyle name="Normal 11 2 3 3 4 3 2 2" xfId="9932" xr:uid="{D0E4D91F-B2A6-4481-A852-1044AEC4CE4A}"/>
    <cellStyle name="Normal 11 2 3 3 4 3 2 2 2" xfId="21739" xr:uid="{7B935DFA-F103-4226-9A3D-2EBC83948DF3}"/>
    <cellStyle name="Normal 11 2 3 3 4 3 2 2 2 2" xfId="44058" xr:uid="{2FDC8630-4CD0-4862-8F6C-D5CC392EE359}"/>
    <cellStyle name="Normal 11 2 3 3 4 3 2 2 3" xfId="32250" xr:uid="{BD72E111-EF46-4A39-9077-72B2CC4DBBAD}"/>
    <cellStyle name="Normal 11 2 3 3 4 3 2 3" xfId="16555" xr:uid="{F99B7B77-B93B-43D5-BFCC-0C58C21E2520}"/>
    <cellStyle name="Normal 11 2 3 3 4 3 2 3 2" xfId="38874" xr:uid="{5F22DAF9-3016-421B-9E71-14438A3BD7EE}"/>
    <cellStyle name="Normal 11 2 3 3 4 3 2 4" xfId="27066" xr:uid="{B499C6A4-592B-44B5-A319-FB17F7F44FD7}"/>
    <cellStyle name="Normal 11 2 3 3 4 3 3" xfId="7340" xr:uid="{DADBFB23-60FE-463F-B882-BFE02FECA12D}"/>
    <cellStyle name="Normal 11 2 3 3 4 3 3 2" xfId="19147" xr:uid="{012AECC6-6A8E-43FD-9F60-415D1165FC9C}"/>
    <cellStyle name="Normal 11 2 3 3 4 3 3 2 2" xfId="41466" xr:uid="{5F44F399-8D80-417F-8047-5B2B3B4E8E50}"/>
    <cellStyle name="Normal 11 2 3 3 4 3 3 3" xfId="29658" xr:uid="{450068EE-5319-4396-BDF9-DDDB06A3EE9A}"/>
    <cellStyle name="Normal 11 2 3 3 4 3 4" xfId="13963" xr:uid="{CCBF8C8E-352B-49CE-9107-2F086E60FEFF}"/>
    <cellStyle name="Normal 11 2 3 3 4 3 4 2" xfId="36282" xr:uid="{C2280B48-3505-4C24-AC72-B8259C871EFD}"/>
    <cellStyle name="Normal 11 2 3 3 4 3 5" xfId="24474" xr:uid="{1F9F012A-1385-47D4-B454-F1ACFAADCB7E}"/>
    <cellStyle name="Normal 11 2 3 3 4 4" xfId="3452" xr:uid="{F9736F17-3E4B-43E3-863A-9D8F605164B8}"/>
    <cellStyle name="Normal 11 2 3 3 4 4 2" xfId="8636" xr:uid="{A4CADD0E-784B-4159-8D17-9DCAF44DA3A5}"/>
    <cellStyle name="Normal 11 2 3 3 4 4 2 2" xfId="20443" xr:uid="{1A0AC6CC-8D65-46FC-92D6-747B4AE602E7}"/>
    <cellStyle name="Normal 11 2 3 3 4 4 2 2 2" xfId="42762" xr:uid="{16FDF7AD-E352-4996-86E9-C3E76EEFBF81}"/>
    <cellStyle name="Normal 11 2 3 3 4 4 2 3" xfId="30954" xr:uid="{316C13E3-A96B-4E59-9FE9-5E7E96BC6811}"/>
    <cellStyle name="Normal 11 2 3 3 4 4 3" xfId="15259" xr:uid="{EB984F44-281B-47D5-9C17-2298A92B1357}"/>
    <cellStyle name="Normal 11 2 3 3 4 4 3 2" xfId="37578" xr:uid="{F9C44668-3906-4F26-9081-8826D9DD4060}"/>
    <cellStyle name="Normal 11 2 3 3 4 4 4" xfId="25770" xr:uid="{DAB5918D-94DF-4E67-876E-10F28C6C57BF}"/>
    <cellStyle name="Normal 11 2 3 3 4 5" xfId="6044" xr:uid="{808098DE-4EE8-4FF6-B36E-84B27E048547}"/>
    <cellStyle name="Normal 11 2 3 3 4 5 2" xfId="17851" xr:uid="{071FFB5A-CA92-4BEA-8897-21664990AB34}"/>
    <cellStyle name="Normal 11 2 3 3 4 5 2 2" xfId="40170" xr:uid="{F9F8E471-3D4B-4A29-AB79-857D893B03C7}"/>
    <cellStyle name="Normal 11 2 3 3 4 5 3" xfId="28362" xr:uid="{8A08340E-B57A-49EF-A569-859616DC36F6}"/>
    <cellStyle name="Normal 11 2 3 3 4 6" xfId="11371" xr:uid="{F1918C35-3668-4E25-BFBF-BB2E803F2914}"/>
    <cellStyle name="Normal 11 2 3 3 4 6 2" xfId="33690" xr:uid="{4BD40E68-8B54-46A6-8AAA-F9996CCAAA99}"/>
    <cellStyle name="Normal 11 2 3 3 4 7" xfId="12667" xr:uid="{8350383B-FBA6-4091-97DD-4ABDDA9C1686}"/>
    <cellStyle name="Normal 11 2 3 3 4 7 2" xfId="34986" xr:uid="{95A508BB-9B27-47F7-ACB2-AF294B45C5BA}"/>
    <cellStyle name="Normal 11 2 3 3 4 8" xfId="23178" xr:uid="{3571ABC6-15C1-412E-BA18-85818EBFE6D4}"/>
    <cellStyle name="Normal 11 2 3 3 5" xfId="1184" xr:uid="{BCF7BCC1-3355-49C1-A4D7-6D9617C768F8}"/>
    <cellStyle name="Normal 11 2 3 3 5 2" xfId="2480" xr:uid="{6543E81D-DCF3-4890-9740-3ABE71430CF8}"/>
    <cellStyle name="Normal 11 2 3 3 5 2 2" xfId="5072" xr:uid="{AB2CC568-809D-407D-9E81-4E48B4776507}"/>
    <cellStyle name="Normal 11 2 3 3 5 2 2 2" xfId="10256" xr:uid="{149B82EE-BD93-4152-B747-586FDC56B6E3}"/>
    <cellStyle name="Normal 11 2 3 3 5 2 2 2 2" xfId="22063" xr:uid="{B10E993E-A9E0-4157-A542-32EBA2EA1E8D}"/>
    <cellStyle name="Normal 11 2 3 3 5 2 2 2 2 2" xfId="44382" xr:uid="{F529FA4E-41A2-4B9B-9484-266AFE53CFB2}"/>
    <cellStyle name="Normal 11 2 3 3 5 2 2 2 3" xfId="32574" xr:uid="{0349A4F3-0863-4940-B07A-82B2EA440A6C}"/>
    <cellStyle name="Normal 11 2 3 3 5 2 2 3" xfId="16879" xr:uid="{9F65B30F-6A81-44AE-9F0E-166A46D1CF1C}"/>
    <cellStyle name="Normal 11 2 3 3 5 2 2 3 2" xfId="39198" xr:uid="{6D68EC3B-1CDD-442C-845A-B5328B5BE3F1}"/>
    <cellStyle name="Normal 11 2 3 3 5 2 2 4" xfId="27390" xr:uid="{0060CABD-1DC2-444E-B938-7F97B594C412}"/>
    <cellStyle name="Normal 11 2 3 3 5 2 3" xfId="7664" xr:uid="{207CD8CA-57C1-4390-A616-95583242D9FF}"/>
    <cellStyle name="Normal 11 2 3 3 5 2 3 2" xfId="19471" xr:uid="{C2BCD2D0-90BD-49FE-8A8F-A34CC7761CF6}"/>
    <cellStyle name="Normal 11 2 3 3 5 2 3 2 2" xfId="41790" xr:uid="{AD8ECCA0-9D13-4CFB-977F-A9B33A625B06}"/>
    <cellStyle name="Normal 11 2 3 3 5 2 3 3" xfId="29982" xr:uid="{63850E17-BB5A-4F5B-A2F4-D21B9C0DB233}"/>
    <cellStyle name="Normal 11 2 3 3 5 2 4" xfId="14287" xr:uid="{D014A9F6-10C0-4DB1-8D5E-D6860A1C143E}"/>
    <cellStyle name="Normal 11 2 3 3 5 2 4 2" xfId="36606" xr:uid="{89007023-3150-4B46-8AFE-5985704D06CE}"/>
    <cellStyle name="Normal 11 2 3 3 5 2 5" xfId="24798" xr:uid="{939E89AF-DE7A-436F-A1C5-BBCB9E46D64E}"/>
    <cellStyle name="Normal 11 2 3 3 5 3" xfId="3776" xr:uid="{AA1D0526-1E2A-479C-88CC-B36915CF1710}"/>
    <cellStyle name="Normal 11 2 3 3 5 3 2" xfId="8960" xr:uid="{4666040A-C6F1-4099-B268-CCE298D0CE1A}"/>
    <cellStyle name="Normal 11 2 3 3 5 3 2 2" xfId="20767" xr:uid="{4A28CF0B-2544-41CE-B848-7DB765E82B39}"/>
    <cellStyle name="Normal 11 2 3 3 5 3 2 2 2" xfId="43086" xr:uid="{F854DB4E-3559-422A-8BFD-B93552B5BE1A}"/>
    <cellStyle name="Normal 11 2 3 3 5 3 2 3" xfId="31278" xr:uid="{7F6C328D-0A8D-422D-957F-31AF26BEA50D}"/>
    <cellStyle name="Normal 11 2 3 3 5 3 3" xfId="15583" xr:uid="{6FD38A8C-A076-41B5-89B2-061927F1CB68}"/>
    <cellStyle name="Normal 11 2 3 3 5 3 3 2" xfId="37902" xr:uid="{A1B05512-F223-499B-B1F3-6D26CF7BAF93}"/>
    <cellStyle name="Normal 11 2 3 3 5 3 4" xfId="26094" xr:uid="{FEC881A5-A629-40A4-96AC-5D675E87CDE8}"/>
    <cellStyle name="Normal 11 2 3 3 5 4" xfId="6368" xr:uid="{D131498E-EA01-4EDF-B91E-3669F04D7B32}"/>
    <cellStyle name="Normal 11 2 3 3 5 4 2" xfId="18175" xr:uid="{727683D3-2D8B-40B0-A5E5-450A827D3FD4}"/>
    <cellStyle name="Normal 11 2 3 3 5 4 2 2" xfId="40494" xr:uid="{CC12812C-D8CF-48F8-8DC7-70EA7E190EE3}"/>
    <cellStyle name="Normal 11 2 3 3 5 4 3" xfId="28686" xr:uid="{79170016-33D1-4D85-BEE3-0FB26F61DCDF}"/>
    <cellStyle name="Normal 11 2 3 3 5 5" xfId="11695" xr:uid="{68B94619-CE1B-4687-BA4D-A509EC5707A8}"/>
    <cellStyle name="Normal 11 2 3 3 5 5 2" xfId="34014" xr:uid="{0A84C1F3-07AF-41B4-A9DB-7204D390ED36}"/>
    <cellStyle name="Normal 11 2 3 3 5 6" xfId="12991" xr:uid="{0AA9FB4C-FED2-4D73-A963-B2D16F20637A}"/>
    <cellStyle name="Normal 11 2 3 3 5 6 2" xfId="35310" xr:uid="{4DD0F61B-49D2-4C1B-BB0B-74E554716995}"/>
    <cellStyle name="Normal 11 2 3 3 5 7" xfId="23502" xr:uid="{6623952E-DCBA-41CB-A382-B0EC96E149D1}"/>
    <cellStyle name="Normal 11 2 3 3 6" xfId="1832" xr:uid="{9EC140A0-0B43-4F0D-B509-7DE6B473C7F8}"/>
    <cellStyle name="Normal 11 2 3 3 6 2" xfId="4424" xr:uid="{273E5DBB-CDA9-485D-B53F-0626997058CE}"/>
    <cellStyle name="Normal 11 2 3 3 6 2 2" xfId="9608" xr:uid="{56F2D7DB-2620-4A4B-A66E-63823D8D63F5}"/>
    <cellStyle name="Normal 11 2 3 3 6 2 2 2" xfId="21415" xr:uid="{8CEF0FE2-FD41-4832-B8A4-51126F09180F}"/>
    <cellStyle name="Normal 11 2 3 3 6 2 2 2 2" xfId="43734" xr:uid="{4EE6FCFB-5AAD-4F7F-B664-7C468CC01E24}"/>
    <cellStyle name="Normal 11 2 3 3 6 2 2 3" xfId="31926" xr:uid="{3F7D1C58-0943-4325-913B-44EB08A1E0AD}"/>
    <cellStyle name="Normal 11 2 3 3 6 2 3" xfId="16231" xr:uid="{FC356A20-8C5D-4C78-925B-19BE7C57917F}"/>
    <cellStyle name="Normal 11 2 3 3 6 2 3 2" xfId="38550" xr:uid="{303F7322-BF28-4B86-99A5-8AB799544E44}"/>
    <cellStyle name="Normal 11 2 3 3 6 2 4" xfId="26742" xr:uid="{20C77B85-2C7E-4469-BF55-A1C9A4DF778F}"/>
    <cellStyle name="Normal 11 2 3 3 6 3" xfId="7016" xr:uid="{7802BEFB-0967-4929-ACF9-8A1F68B888EB}"/>
    <cellStyle name="Normal 11 2 3 3 6 3 2" xfId="18823" xr:uid="{CA7C14F3-A77A-4BDE-A400-DA0E58014CD9}"/>
    <cellStyle name="Normal 11 2 3 3 6 3 2 2" xfId="41142" xr:uid="{89EC97F3-7CC2-42D0-B5E6-637B04440C74}"/>
    <cellStyle name="Normal 11 2 3 3 6 3 3" xfId="29334" xr:uid="{91FFEB2B-254A-422B-B5C0-172E3CF97897}"/>
    <cellStyle name="Normal 11 2 3 3 6 4" xfId="13639" xr:uid="{3556E4CE-87BD-48CB-A18D-028CCD7CF64F}"/>
    <cellStyle name="Normal 11 2 3 3 6 4 2" xfId="35958" xr:uid="{D60E29F5-2E9C-46BD-8C96-B3631EF26483}"/>
    <cellStyle name="Normal 11 2 3 3 6 5" xfId="24150" xr:uid="{7167F6B2-4EBB-4DE3-B7E0-9DF5D8C71D8F}"/>
    <cellStyle name="Normal 11 2 3 3 7" xfId="3128" xr:uid="{49BC73CD-7F1E-4C63-9D50-CC3838D24215}"/>
    <cellStyle name="Normal 11 2 3 3 7 2" xfId="8312" xr:uid="{A284513E-2681-4AFA-BF9E-E7DD9705270D}"/>
    <cellStyle name="Normal 11 2 3 3 7 2 2" xfId="20119" xr:uid="{BFEE424F-50EE-4DAC-BB82-5A2FF5E17BC5}"/>
    <cellStyle name="Normal 11 2 3 3 7 2 2 2" xfId="42438" xr:uid="{C501F884-E86F-4AF4-8310-C2658E6E0B93}"/>
    <cellStyle name="Normal 11 2 3 3 7 2 3" xfId="30630" xr:uid="{2879E7C2-7B72-4E1A-AE61-FEA59587C0EF}"/>
    <cellStyle name="Normal 11 2 3 3 7 3" xfId="14935" xr:uid="{DFF7ACB4-1639-4FF7-B8AC-817CD0D95EC5}"/>
    <cellStyle name="Normal 11 2 3 3 7 3 2" xfId="37254" xr:uid="{80393B88-CF4A-4FF2-B448-D19ED34DD98E}"/>
    <cellStyle name="Normal 11 2 3 3 7 4" xfId="25446" xr:uid="{A82AE1BF-94FB-4526-ABFD-835FB47F9FBE}"/>
    <cellStyle name="Normal 11 2 3 3 8" xfId="5720" xr:uid="{EF3FF95E-A0E8-4AC1-868C-4D51CC841D15}"/>
    <cellStyle name="Normal 11 2 3 3 8 2" xfId="17527" xr:uid="{01BCE624-DF7E-4AF6-8205-6762BA449803}"/>
    <cellStyle name="Normal 11 2 3 3 8 2 2" xfId="39846" xr:uid="{7515669E-EC36-4669-9A9B-7C93D121A77B}"/>
    <cellStyle name="Normal 11 2 3 3 8 3" xfId="28038" xr:uid="{DBB08706-12CF-48B0-BE54-5001114DE764}"/>
    <cellStyle name="Normal 11 2 3 3 9" xfId="10939" xr:uid="{19F61F47-7EF3-4512-8A13-E1D06DF425B9}"/>
    <cellStyle name="Normal 11 2 3 3 9 2" xfId="33258" xr:uid="{8A4FFCEA-CEEA-40B5-831A-30BCD46B2B41}"/>
    <cellStyle name="Normal 11 2 3 4" xfId="474" xr:uid="{C2C77500-BEAD-4306-9626-F0A5FB1C36AC}"/>
    <cellStyle name="Normal 11 2 3 4 10" xfId="22791" xr:uid="{F6A22F0A-616A-481F-8E4B-EA46BB5DC5F4}"/>
    <cellStyle name="Normal 11 2 3 4 2" xfId="707" xr:uid="{F16575B8-125A-47BC-B624-ECE8EC7DCF76}"/>
    <cellStyle name="Normal 11 2 3 4 2 2" xfId="1049" xr:uid="{5985A983-67A0-4763-A1A8-D1BE12F66F27}"/>
    <cellStyle name="Normal 11 2 3 4 2 2 2" xfId="1697" xr:uid="{7739E440-EC08-4BCB-99AB-52EB6CD52592}"/>
    <cellStyle name="Normal 11 2 3 4 2 2 2 2" xfId="2993" xr:uid="{9600E006-E5DF-4F95-B8D5-BBDE8B660D5F}"/>
    <cellStyle name="Normal 11 2 3 4 2 2 2 2 2" xfId="5585" xr:uid="{F00237B1-B10E-4A77-8148-10AA5160EEDE}"/>
    <cellStyle name="Normal 11 2 3 4 2 2 2 2 2 2" xfId="10769" xr:uid="{A3D04F62-6128-4861-AB0A-65F75C229D71}"/>
    <cellStyle name="Normal 11 2 3 4 2 2 2 2 2 2 2" xfId="22576" xr:uid="{7D2A0FA9-6F0D-4023-B957-392E7B2AC7D7}"/>
    <cellStyle name="Normal 11 2 3 4 2 2 2 2 2 2 2 2" xfId="44895" xr:uid="{81798ADC-F5C7-4DF9-9F85-D2865342059B}"/>
    <cellStyle name="Normal 11 2 3 4 2 2 2 2 2 2 3" xfId="33087" xr:uid="{DAD810B8-88D3-4F67-83DD-91958B5B3C2B}"/>
    <cellStyle name="Normal 11 2 3 4 2 2 2 2 2 3" xfId="17392" xr:uid="{B6B80B29-3A63-4EAA-8AF2-E2D86369B3C5}"/>
    <cellStyle name="Normal 11 2 3 4 2 2 2 2 2 3 2" xfId="39711" xr:uid="{0F49DCC6-587E-4121-981E-79B413C8DE62}"/>
    <cellStyle name="Normal 11 2 3 4 2 2 2 2 2 4" xfId="27903" xr:uid="{B34C80B7-4B45-4A6F-B552-74CDAD32B963}"/>
    <cellStyle name="Normal 11 2 3 4 2 2 2 2 3" xfId="8177" xr:uid="{96168EE1-871A-4001-9DF6-E626B634F612}"/>
    <cellStyle name="Normal 11 2 3 4 2 2 2 2 3 2" xfId="19984" xr:uid="{FB9B9510-5CE3-498B-B58C-FB12605D67F5}"/>
    <cellStyle name="Normal 11 2 3 4 2 2 2 2 3 2 2" xfId="42303" xr:uid="{4B4F39CF-917A-4E2A-BCE7-1D11ABAF890B}"/>
    <cellStyle name="Normal 11 2 3 4 2 2 2 2 3 3" xfId="30495" xr:uid="{B4165750-7C47-45B3-97C9-271631E4B8D7}"/>
    <cellStyle name="Normal 11 2 3 4 2 2 2 2 4" xfId="14800" xr:uid="{8B9A898C-4D75-4945-ACA3-4CA70FC875AC}"/>
    <cellStyle name="Normal 11 2 3 4 2 2 2 2 4 2" xfId="37119" xr:uid="{21618B83-9FE5-4F38-8F0D-3785D1F82464}"/>
    <cellStyle name="Normal 11 2 3 4 2 2 2 2 5" xfId="25311" xr:uid="{2E76FE40-E9DD-4801-A2B7-067D455FA190}"/>
    <cellStyle name="Normal 11 2 3 4 2 2 2 3" xfId="4289" xr:uid="{371B8D76-C066-4F2F-AF10-D53E41925CCA}"/>
    <cellStyle name="Normal 11 2 3 4 2 2 2 3 2" xfId="9473" xr:uid="{85EBDE43-18AF-44C6-8D84-8BD76F91E5AA}"/>
    <cellStyle name="Normal 11 2 3 4 2 2 2 3 2 2" xfId="21280" xr:uid="{974D3E19-C0F6-4C7B-9059-8660D0B97F41}"/>
    <cellStyle name="Normal 11 2 3 4 2 2 2 3 2 2 2" xfId="43599" xr:uid="{B3EFB6D1-ABA2-495A-B730-561E1BFBFD9B}"/>
    <cellStyle name="Normal 11 2 3 4 2 2 2 3 2 3" xfId="31791" xr:uid="{BAB7C2A4-44EC-440D-95F9-EFDCECDEBCA7}"/>
    <cellStyle name="Normal 11 2 3 4 2 2 2 3 3" xfId="16096" xr:uid="{B9120811-8611-4E4E-AE67-80F2E685C2A4}"/>
    <cellStyle name="Normal 11 2 3 4 2 2 2 3 3 2" xfId="38415" xr:uid="{347FB4ED-1578-4B48-8AB3-A778173177DB}"/>
    <cellStyle name="Normal 11 2 3 4 2 2 2 3 4" xfId="26607" xr:uid="{BF23EED4-79F8-463E-A36E-9C7C109A6B66}"/>
    <cellStyle name="Normal 11 2 3 4 2 2 2 4" xfId="6881" xr:uid="{613EE7D0-5FC9-43BA-A380-42BA73A12E26}"/>
    <cellStyle name="Normal 11 2 3 4 2 2 2 4 2" xfId="18688" xr:uid="{CC0CE4E1-8BF8-4845-8421-9B2C5B0F7D49}"/>
    <cellStyle name="Normal 11 2 3 4 2 2 2 4 2 2" xfId="41007" xr:uid="{924102E5-8E64-440D-8C36-C03A45EC9EE7}"/>
    <cellStyle name="Normal 11 2 3 4 2 2 2 4 3" xfId="29199" xr:uid="{4DF6EA61-4E5E-4834-B15C-F6905021C98D}"/>
    <cellStyle name="Normal 11 2 3 4 2 2 2 5" xfId="12208" xr:uid="{069CC7D2-370E-4050-A07D-FA1F00957600}"/>
    <cellStyle name="Normal 11 2 3 4 2 2 2 5 2" xfId="34527" xr:uid="{E855F3C4-47B3-45D3-AD81-67753A2B87C5}"/>
    <cellStyle name="Normal 11 2 3 4 2 2 2 6" xfId="13504" xr:uid="{DE7328BB-EE60-4737-BB74-96C5CED15FFE}"/>
    <cellStyle name="Normal 11 2 3 4 2 2 2 6 2" xfId="35823" xr:uid="{72074A84-2AE7-42EE-B592-5B2997F14C28}"/>
    <cellStyle name="Normal 11 2 3 4 2 2 2 7" xfId="24015" xr:uid="{A4305242-4C9F-434B-B130-0B27CFDC4C43}"/>
    <cellStyle name="Normal 11 2 3 4 2 2 3" xfId="2345" xr:uid="{E61139C1-46CA-4520-8063-B8E3A2735BBE}"/>
    <cellStyle name="Normal 11 2 3 4 2 2 3 2" xfId="4937" xr:uid="{A96A3F24-F032-406F-B2D8-B7DCF6330FF0}"/>
    <cellStyle name="Normal 11 2 3 4 2 2 3 2 2" xfId="10121" xr:uid="{9DF67D58-1116-4EA6-AAAC-C6E989F8DA3A}"/>
    <cellStyle name="Normal 11 2 3 4 2 2 3 2 2 2" xfId="21928" xr:uid="{13ED9DD4-703C-448C-BC8D-7932A33C2539}"/>
    <cellStyle name="Normal 11 2 3 4 2 2 3 2 2 2 2" xfId="44247" xr:uid="{0EAC44B2-8F11-4B84-82BB-F60AF0033A3C}"/>
    <cellStyle name="Normal 11 2 3 4 2 2 3 2 2 3" xfId="32439" xr:uid="{AC9A75C3-6449-460F-B0F6-D36FA59A0E73}"/>
    <cellStyle name="Normal 11 2 3 4 2 2 3 2 3" xfId="16744" xr:uid="{21CFCC2B-4278-46FB-B0E4-C60851873DD2}"/>
    <cellStyle name="Normal 11 2 3 4 2 2 3 2 3 2" xfId="39063" xr:uid="{83AC303B-3958-45EF-91AE-6BB69A5C11CB}"/>
    <cellStyle name="Normal 11 2 3 4 2 2 3 2 4" xfId="27255" xr:uid="{0198BAAB-9783-499F-B5E4-EE715EE193C0}"/>
    <cellStyle name="Normal 11 2 3 4 2 2 3 3" xfId="7529" xr:uid="{F32EE2C0-695A-458D-8A21-BF017750E91E}"/>
    <cellStyle name="Normal 11 2 3 4 2 2 3 3 2" xfId="19336" xr:uid="{D67707B5-B09B-43D9-9815-52BA354756A3}"/>
    <cellStyle name="Normal 11 2 3 4 2 2 3 3 2 2" xfId="41655" xr:uid="{3A2DD175-1DCB-4AA6-B6BB-3C2C1CAFDEAA}"/>
    <cellStyle name="Normal 11 2 3 4 2 2 3 3 3" xfId="29847" xr:uid="{A6A4D1F1-A660-4D17-BF76-FE158BA2B668}"/>
    <cellStyle name="Normal 11 2 3 4 2 2 3 4" xfId="14152" xr:uid="{CB743B4B-A847-4F80-9204-118E609ED4E1}"/>
    <cellStyle name="Normal 11 2 3 4 2 2 3 4 2" xfId="36471" xr:uid="{E65A274D-4886-40F2-AD2B-B735BE22B07C}"/>
    <cellStyle name="Normal 11 2 3 4 2 2 3 5" xfId="24663" xr:uid="{9C215922-E838-4C35-8DFC-550E666C5FCB}"/>
    <cellStyle name="Normal 11 2 3 4 2 2 4" xfId="3641" xr:uid="{07A1D9D5-756B-49F6-BD92-5A3E68226B96}"/>
    <cellStyle name="Normal 11 2 3 4 2 2 4 2" xfId="8825" xr:uid="{39A639ED-16E6-41E4-B818-A18F58C7AD28}"/>
    <cellStyle name="Normal 11 2 3 4 2 2 4 2 2" xfId="20632" xr:uid="{0BCF1E8C-FEE3-4F23-941B-24C7FFA76AAC}"/>
    <cellStyle name="Normal 11 2 3 4 2 2 4 2 2 2" xfId="42951" xr:uid="{2C78247D-A053-40A5-A53C-CCECBE26F1B3}"/>
    <cellStyle name="Normal 11 2 3 4 2 2 4 2 3" xfId="31143" xr:uid="{C13594A1-A139-47FC-A5D1-DA328DC55804}"/>
    <cellStyle name="Normal 11 2 3 4 2 2 4 3" xfId="15448" xr:uid="{F4945562-2FD1-4EA2-9791-27E519490579}"/>
    <cellStyle name="Normal 11 2 3 4 2 2 4 3 2" xfId="37767" xr:uid="{AAF73726-A397-419F-A3FB-188403F3D0A7}"/>
    <cellStyle name="Normal 11 2 3 4 2 2 4 4" xfId="25959" xr:uid="{1AC6C433-96F6-4999-9733-425D298A0CB0}"/>
    <cellStyle name="Normal 11 2 3 4 2 2 5" xfId="6233" xr:uid="{119BDD09-6B3E-4D56-AC5B-181FAA218CAA}"/>
    <cellStyle name="Normal 11 2 3 4 2 2 5 2" xfId="18040" xr:uid="{281708AA-1E9B-414B-A6D8-7166100672E9}"/>
    <cellStyle name="Normal 11 2 3 4 2 2 5 2 2" xfId="40359" xr:uid="{BBE7E4F4-F5BB-4D70-AF6D-9A213F88E8F9}"/>
    <cellStyle name="Normal 11 2 3 4 2 2 5 3" xfId="28551" xr:uid="{CFA3D212-BF62-4C03-80B0-8A246218D492}"/>
    <cellStyle name="Normal 11 2 3 4 2 2 6" xfId="11560" xr:uid="{A4067EAD-5FC0-4AF7-99D9-18DA3D63A891}"/>
    <cellStyle name="Normal 11 2 3 4 2 2 6 2" xfId="33879" xr:uid="{AAF0BE14-78CF-422F-A18F-065EC82742AE}"/>
    <cellStyle name="Normal 11 2 3 4 2 2 7" xfId="12856" xr:uid="{9B8031C2-7013-4D1F-B077-92B0B7F79E5D}"/>
    <cellStyle name="Normal 11 2 3 4 2 2 7 2" xfId="35175" xr:uid="{2089260F-A8B3-4F1F-9428-F0ECE30A5AEC}"/>
    <cellStyle name="Normal 11 2 3 4 2 2 8" xfId="23367" xr:uid="{4710919D-5D71-41D9-ACD2-8DB9CA1B9057}"/>
    <cellStyle name="Normal 11 2 3 4 2 3" xfId="1373" xr:uid="{3125950F-9799-4AB2-867C-6A30478C9A3D}"/>
    <cellStyle name="Normal 11 2 3 4 2 3 2" xfId="2669" xr:uid="{520E4363-DACD-485E-97A3-5F9BD26D2AA9}"/>
    <cellStyle name="Normal 11 2 3 4 2 3 2 2" xfId="5261" xr:uid="{4DF5F43E-527A-4668-88B5-D3F576AA87DB}"/>
    <cellStyle name="Normal 11 2 3 4 2 3 2 2 2" xfId="10445" xr:uid="{050A5009-21E5-42BF-A708-0D265CCDF748}"/>
    <cellStyle name="Normal 11 2 3 4 2 3 2 2 2 2" xfId="22252" xr:uid="{F810E70F-7101-4B3D-83A2-BB40A074ED68}"/>
    <cellStyle name="Normal 11 2 3 4 2 3 2 2 2 2 2" xfId="44571" xr:uid="{C2460FDA-43F5-4988-BB05-9B3481E9D218}"/>
    <cellStyle name="Normal 11 2 3 4 2 3 2 2 2 3" xfId="32763" xr:uid="{45234396-5777-4EA9-9E95-F478C9D8BCD9}"/>
    <cellStyle name="Normal 11 2 3 4 2 3 2 2 3" xfId="17068" xr:uid="{DF609B7E-DD58-4823-A550-842685E06180}"/>
    <cellStyle name="Normal 11 2 3 4 2 3 2 2 3 2" xfId="39387" xr:uid="{7B5F7CFD-7012-4CD3-B836-15E61C1ECB6A}"/>
    <cellStyle name="Normal 11 2 3 4 2 3 2 2 4" xfId="27579" xr:uid="{11C04268-9778-424B-A349-534D549AD36A}"/>
    <cellStyle name="Normal 11 2 3 4 2 3 2 3" xfId="7853" xr:uid="{7E816CEC-7543-421C-9453-A12C91B85B9C}"/>
    <cellStyle name="Normal 11 2 3 4 2 3 2 3 2" xfId="19660" xr:uid="{F3267305-B003-484B-9DAD-2F5C0359B99D}"/>
    <cellStyle name="Normal 11 2 3 4 2 3 2 3 2 2" xfId="41979" xr:uid="{BCFF2975-0149-48E6-95B2-70BB3F5B2A33}"/>
    <cellStyle name="Normal 11 2 3 4 2 3 2 3 3" xfId="30171" xr:uid="{A6E12F94-71DA-4FCF-8382-28BB726477C2}"/>
    <cellStyle name="Normal 11 2 3 4 2 3 2 4" xfId="14476" xr:uid="{42ECD1E4-EBA2-4C88-9742-62D91DE3FD34}"/>
    <cellStyle name="Normal 11 2 3 4 2 3 2 4 2" xfId="36795" xr:uid="{94D66777-4F70-4060-A477-E7C6D5BB1ADD}"/>
    <cellStyle name="Normal 11 2 3 4 2 3 2 5" xfId="24987" xr:uid="{80461779-EA7C-4FFF-A60D-094108BD21EC}"/>
    <cellStyle name="Normal 11 2 3 4 2 3 3" xfId="3965" xr:uid="{83755297-240E-4128-BD60-11BB25A594EC}"/>
    <cellStyle name="Normal 11 2 3 4 2 3 3 2" xfId="9149" xr:uid="{2E9AE3CB-1BEF-4106-9B0B-330851E04139}"/>
    <cellStyle name="Normal 11 2 3 4 2 3 3 2 2" xfId="20956" xr:uid="{81CA5A24-D873-4941-8688-60BA050E5DF7}"/>
    <cellStyle name="Normal 11 2 3 4 2 3 3 2 2 2" xfId="43275" xr:uid="{CD636BC4-30CE-4A51-8751-AB06E5C911BF}"/>
    <cellStyle name="Normal 11 2 3 4 2 3 3 2 3" xfId="31467" xr:uid="{C8CD6863-DD21-4F2B-AE42-21728F1F0617}"/>
    <cellStyle name="Normal 11 2 3 4 2 3 3 3" xfId="15772" xr:uid="{EEFE4698-E32C-4BB6-86D2-EC202FD2C14A}"/>
    <cellStyle name="Normal 11 2 3 4 2 3 3 3 2" xfId="38091" xr:uid="{943F071C-1AF8-47B1-8BBA-68FDD95BF793}"/>
    <cellStyle name="Normal 11 2 3 4 2 3 3 4" xfId="26283" xr:uid="{31DD767D-1FD9-46FF-8B52-4428018B790C}"/>
    <cellStyle name="Normal 11 2 3 4 2 3 4" xfId="6557" xr:uid="{3A98DBA0-08C0-4016-91BF-B5EC66600258}"/>
    <cellStyle name="Normal 11 2 3 4 2 3 4 2" xfId="18364" xr:uid="{59CD7FE5-3C1B-452F-A35A-9E8FBC45CF32}"/>
    <cellStyle name="Normal 11 2 3 4 2 3 4 2 2" xfId="40683" xr:uid="{68CF723B-A9DE-43B2-9BCD-95CC1A0A0984}"/>
    <cellStyle name="Normal 11 2 3 4 2 3 4 3" xfId="28875" xr:uid="{88D23F99-B26B-4676-98E3-A53F1BD02AF7}"/>
    <cellStyle name="Normal 11 2 3 4 2 3 5" xfId="11884" xr:uid="{539920E2-41FD-47C4-B592-825C6DE1828B}"/>
    <cellStyle name="Normal 11 2 3 4 2 3 5 2" xfId="34203" xr:uid="{D8F2B09A-AEBF-4BD1-BBB0-8104A4AFB68C}"/>
    <cellStyle name="Normal 11 2 3 4 2 3 6" xfId="13180" xr:uid="{BBD71CFC-818C-4AA0-88AD-845B3C2ED25A}"/>
    <cellStyle name="Normal 11 2 3 4 2 3 6 2" xfId="35499" xr:uid="{50D002B5-B87A-4AAD-BCAF-602C498E3FB1}"/>
    <cellStyle name="Normal 11 2 3 4 2 3 7" xfId="23691" xr:uid="{4A6C34B7-7862-43DF-93DC-F3EC121FFF9C}"/>
    <cellStyle name="Normal 11 2 3 4 2 4" xfId="2021" xr:uid="{3AFC0FCF-4354-4A26-8A52-9A7EEDD5561E}"/>
    <cellStyle name="Normal 11 2 3 4 2 4 2" xfId="4613" xr:uid="{455F785C-6249-4938-ACCD-A793B90DE7E0}"/>
    <cellStyle name="Normal 11 2 3 4 2 4 2 2" xfId="9797" xr:uid="{394C0D20-5CA4-48D8-AB42-C43A4C83BBB3}"/>
    <cellStyle name="Normal 11 2 3 4 2 4 2 2 2" xfId="21604" xr:uid="{7090D02A-0B87-4EF9-828F-970AB73B1459}"/>
    <cellStyle name="Normal 11 2 3 4 2 4 2 2 2 2" xfId="43923" xr:uid="{BBF875AB-219F-4C82-8B37-E67AB0789A5C}"/>
    <cellStyle name="Normal 11 2 3 4 2 4 2 2 3" xfId="32115" xr:uid="{BD1C8A2E-1F7B-4C21-A7D0-118DB48CA342}"/>
    <cellStyle name="Normal 11 2 3 4 2 4 2 3" xfId="16420" xr:uid="{857E420C-6A8F-4EF4-BD45-9E5FF7FC45E5}"/>
    <cellStyle name="Normal 11 2 3 4 2 4 2 3 2" xfId="38739" xr:uid="{AD928904-0DCE-4B7A-96EB-8229D79A291D}"/>
    <cellStyle name="Normal 11 2 3 4 2 4 2 4" xfId="26931" xr:uid="{CE358223-2D98-4D20-8C0F-6E842F1B5F80}"/>
    <cellStyle name="Normal 11 2 3 4 2 4 3" xfId="7205" xr:uid="{77A96B6A-3DF9-4DF6-939B-5CC9F34EBF5C}"/>
    <cellStyle name="Normal 11 2 3 4 2 4 3 2" xfId="19012" xr:uid="{E51DAF4F-286A-400E-BB59-EBED50B23AEA}"/>
    <cellStyle name="Normal 11 2 3 4 2 4 3 2 2" xfId="41331" xr:uid="{F0412E09-D6C8-470F-9D5C-771BBA601DDF}"/>
    <cellStyle name="Normal 11 2 3 4 2 4 3 3" xfId="29523" xr:uid="{626D645E-EF34-457B-84FB-2C4F99F97EFC}"/>
    <cellStyle name="Normal 11 2 3 4 2 4 4" xfId="13828" xr:uid="{64060C61-2720-43DB-8758-B8EAC6C7DD2C}"/>
    <cellStyle name="Normal 11 2 3 4 2 4 4 2" xfId="36147" xr:uid="{BA3107D5-D1EC-436F-A34D-F8D5106F7ADF}"/>
    <cellStyle name="Normal 11 2 3 4 2 4 5" xfId="24339" xr:uid="{7D8656ED-E5DD-448E-B62D-764988F4064C}"/>
    <cellStyle name="Normal 11 2 3 4 2 5" xfId="3317" xr:uid="{A5FDE85F-A87A-4F2B-8874-3DA31587AB3D}"/>
    <cellStyle name="Normal 11 2 3 4 2 5 2" xfId="8501" xr:uid="{E169755F-180C-478C-B044-1C7CF20D8AFE}"/>
    <cellStyle name="Normal 11 2 3 4 2 5 2 2" xfId="20308" xr:uid="{341AFC4F-6568-44AD-9714-C96DA8B36AAF}"/>
    <cellStyle name="Normal 11 2 3 4 2 5 2 2 2" xfId="42627" xr:uid="{673E833B-5FC4-4D13-A45C-55E33ABC7E9E}"/>
    <cellStyle name="Normal 11 2 3 4 2 5 2 3" xfId="30819" xr:uid="{E8E22DB6-E286-4364-B293-13E4C98217D9}"/>
    <cellStyle name="Normal 11 2 3 4 2 5 3" xfId="15124" xr:uid="{715BBA1C-139A-4816-B5C6-833C488E8801}"/>
    <cellStyle name="Normal 11 2 3 4 2 5 3 2" xfId="37443" xr:uid="{C39B3B38-6847-413E-8D6F-A219EC52839A}"/>
    <cellStyle name="Normal 11 2 3 4 2 5 4" xfId="25635" xr:uid="{38F3D14A-68A2-4C4A-B16B-99FAD9D71F0E}"/>
    <cellStyle name="Normal 11 2 3 4 2 6" xfId="5909" xr:uid="{4406CB08-367E-49CA-A9C3-F834D9C565F5}"/>
    <cellStyle name="Normal 11 2 3 4 2 6 2" xfId="17716" xr:uid="{12609C1B-6E70-4662-858A-DDEDD695FFB5}"/>
    <cellStyle name="Normal 11 2 3 4 2 6 2 2" xfId="40035" xr:uid="{093131EC-1022-4AB7-BCE9-65B4B17EAA10}"/>
    <cellStyle name="Normal 11 2 3 4 2 6 3" xfId="28227" xr:uid="{B530B043-9239-440D-897A-1E92F714CB93}"/>
    <cellStyle name="Normal 11 2 3 4 2 7" xfId="11218" xr:uid="{1CDA13C4-3E9D-4BF4-9924-3CABC299DC8C}"/>
    <cellStyle name="Normal 11 2 3 4 2 7 2" xfId="33537" xr:uid="{6F286FDF-3389-4CC4-9B62-1251D1EF574B}"/>
    <cellStyle name="Normal 11 2 3 4 2 8" xfId="12532" xr:uid="{390064F9-635B-46DD-BD22-DC8A678871EF}"/>
    <cellStyle name="Normal 11 2 3 4 2 8 2" xfId="34851" xr:uid="{B8B13483-DF48-4829-BAD7-6331A6461764}"/>
    <cellStyle name="Normal 11 2 3 4 2 9" xfId="23025" xr:uid="{A87EDAFA-C46E-4B1C-A888-78D32F571DD0}"/>
    <cellStyle name="Normal 11 2 3 4 3" xfId="887" xr:uid="{6CF70551-2F81-4465-B243-02249212CF51}"/>
    <cellStyle name="Normal 11 2 3 4 3 2" xfId="1535" xr:uid="{2185EF55-F2B0-4F22-8598-2BC735CA911D}"/>
    <cellStyle name="Normal 11 2 3 4 3 2 2" xfId="2831" xr:uid="{A688E150-2B18-43B8-80B2-843682E9C8FF}"/>
    <cellStyle name="Normal 11 2 3 4 3 2 2 2" xfId="5423" xr:uid="{D0C3E96F-8FC6-4345-B920-6ED995EBFD09}"/>
    <cellStyle name="Normal 11 2 3 4 3 2 2 2 2" xfId="10607" xr:uid="{E3EEDDF2-A907-4615-8634-393832B2BBF8}"/>
    <cellStyle name="Normal 11 2 3 4 3 2 2 2 2 2" xfId="22414" xr:uid="{AB34E7D0-58D8-4594-AD28-5A52F277D599}"/>
    <cellStyle name="Normal 11 2 3 4 3 2 2 2 2 2 2" xfId="44733" xr:uid="{785DFE4D-42F4-42B9-B141-0C3F4A11389C}"/>
    <cellStyle name="Normal 11 2 3 4 3 2 2 2 2 3" xfId="32925" xr:uid="{4A5A1E99-1D15-4102-A607-E7B1E7087553}"/>
    <cellStyle name="Normal 11 2 3 4 3 2 2 2 3" xfId="17230" xr:uid="{DB97D4E6-7BFB-4FD8-B7C2-74EA56336BDF}"/>
    <cellStyle name="Normal 11 2 3 4 3 2 2 2 3 2" xfId="39549" xr:uid="{35D6845B-9F06-4117-9A29-B652B0588BE4}"/>
    <cellStyle name="Normal 11 2 3 4 3 2 2 2 4" xfId="27741" xr:uid="{F1AE2728-56A6-4901-BDE9-A41E8F1B189B}"/>
    <cellStyle name="Normal 11 2 3 4 3 2 2 3" xfId="8015" xr:uid="{DD078D23-48D5-44C1-96DE-9E2EABE5798C}"/>
    <cellStyle name="Normal 11 2 3 4 3 2 2 3 2" xfId="19822" xr:uid="{3789F863-9F61-4702-BF80-3C91D0DA508E}"/>
    <cellStyle name="Normal 11 2 3 4 3 2 2 3 2 2" xfId="42141" xr:uid="{2F82EE75-9C12-4B37-B667-41114A9696E0}"/>
    <cellStyle name="Normal 11 2 3 4 3 2 2 3 3" xfId="30333" xr:uid="{36CEB230-98FD-4708-9DD5-8DAD9554FC1C}"/>
    <cellStyle name="Normal 11 2 3 4 3 2 2 4" xfId="14638" xr:uid="{F3D3A61B-F698-4FCE-B652-732943A2F3A2}"/>
    <cellStyle name="Normal 11 2 3 4 3 2 2 4 2" xfId="36957" xr:uid="{7775924A-C4D5-407C-9BBB-94B2BEBD4DE8}"/>
    <cellStyle name="Normal 11 2 3 4 3 2 2 5" xfId="25149" xr:uid="{50BEF920-380F-4B60-AA64-099174A5FCA8}"/>
    <cellStyle name="Normal 11 2 3 4 3 2 3" xfId="4127" xr:uid="{15ED8420-49BE-41C1-808A-E111A5EE1340}"/>
    <cellStyle name="Normal 11 2 3 4 3 2 3 2" xfId="9311" xr:uid="{7B0ACCB1-8632-4D85-BE13-F526A50AEE3F}"/>
    <cellStyle name="Normal 11 2 3 4 3 2 3 2 2" xfId="21118" xr:uid="{0CBBCA16-31E7-4748-BEA9-7DD93F6ACF2D}"/>
    <cellStyle name="Normal 11 2 3 4 3 2 3 2 2 2" xfId="43437" xr:uid="{C160755F-AC1F-467D-8594-916B58E5D758}"/>
    <cellStyle name="Normal 11 2 3 4 3 2 3 2 3" xfId="31629" xr:uid="{5745884B-CADD-432F-97B5-41BFA95890D1}"/>
    <cellStyle name="Normal 11 2 3 4 3 2 3 3" xfId="15934" xr:uid="{35EFD083-9BAA-46CD-BE8E-3FC056186ACB}"/>
    <cellStyle name="Normal 11 2 3 4 3 2 3 3 2" xfId="38253" xr:uid="{2361445C-390E-41F1-B5D3-3340D32CF870}"/>
    <cellStyle name="Normal 11 2 3 4 3 2 3 4" xfId="26445" xr:uid="{89B6F3C4-2A54-46C7-89FD-87DB7AEBFE35}"/>
    <cellStyle name="Normal 11 2 3 4 3 2 4" xfId="6719" xr:uid="{8F878071-9712-4184-ABD5-48C729B64411}"/>
    <cellStyle name="Normal 11 2 3 4 3 2 4 2" xfId="18526" xr:uid="{D162B286-A953-4D6C-9949-10B2C389D815}"/>
    <cellStyle name="Normal 11 2 3 4 3 2 4 2 2" xfId="40845" xr:uid="{FD979ACD-0570-460E-93F9-98AABD17F09C}"/>
    <cellStyle name="Normal 11 2 3 4 3 2 4 3" xfId="29037" xr:uid="{7040D91B-6E83-4E56-8009-17408D4488E5}"/>
    <cellStyle name="Normal 11 2 3 4 3 2 5" xfId="12046" xr:uid="{B7F40C01-F72D-4CEA-B9EE-FDD4929F6E6B}"/>
    <cellStyle name="Normal 11 2 3 4 3 2 5 2" xfId="34365" xr:uid="{F1A0DCD9-37BE-43E8-B36A-A66B533C9C0D}"/>
    <cellStyle name="Normal 11 2 3 4 3 2 6" xfId="13342" xr:uid="{B816D915-DCC4-4EED-AFC6-9CF9C056D0C5}"/>
    <cellStyle name="Normal 11 2 3 4 3 2 6 2" xfId="35661" xr:uid="{024DB2E5-0D88-41D2-8609-089198E9F2AD}"/>
    <cellStyle name="Normal 11 2 3 4 3 2 7" xfId="23853" xr:uid="{A034B6EC-B524-4DA2-B8DC-DE7D1C651DC9}"/>
    <cellStyle name="Normal 11 2 3 4 3 3" xfId="2183" xr:uid="{978B801A-4176-4018-8D88-EE84FA950CDB}"/>
    <cellStyle name="Normal 11 2 3 4 3 3 2" xfId="4775" xr:uid="{1C4F686A-DEE8-4263-9B00-8E084ABF2CDC}"/>
    <cellStyle name="Normal 11 2 3 4 3 3 2 2" xfId="9959" xr:uid="{EC71DE50-2C94-4D16-8EAF-B8FC0A077804}"/>
    <cellStyle name="Normal 11 2 3 4 3 3 2 2 2" xfId="21766" xr:uid="{69A5D6C1-6534-4C0F-A760-1DD11163D397}"/>
    <cellStyle name="Normal 11 2 3 4 3 3 2 2 2 2" xfId="44085" xr:uid="{9630C753-69DA-48B5-989B-40D6FC778945}"/>
    <cellStyle name="Normal 11 2 3 4 3 3 2 2 3" xfId="32277" xr:uid="{B273B228-EEFE-44D2-84F6-79DFEEBF58F5}"/>
    <cellStyle name="Normal 11 2 3 4 3 3 2 3" xfId="16582" xr:uid="{A967270D-F952-4A48-B065-AEA4435DFC7D}"/>
    <cellStyle name="Normal 11 2 3 4 3 3 2 3 2" xfId="38901" xr:uid="{FB19B8D0-9E1B-4583-9C6F-AD5A7FB1C61C}"/>
    <cellStyle name="Normal 11 2 3 4 3 3 2 4" xfId="27093" xr:uid="{969328A2-E0A7-4D1E-8E5A-76AAF846387B}"/>
    <cellStyle name="Normal 11 2 3 4 3 3 3" xfId="7367" xr:uid="{8D8AE152-BB34-4593-8BAA-4B543EF887CE}"/>
    <cellStyle name="Normal 11 2 3 4 3 3 3 2" xfId="19174" xr:uid="{79B0DD6E-032A-4C7A-8616-4203BF23CE99}"/>
    <cellStyle name="Normal 11 2 3 4 3 3 3 2 2" xfId="41493" xr:uid="{1FE3A8D5-662F-47BD-9FE2-32132AE91401}"/>
    <cellStyle name="Normal 11 2 3 4 3 3 3 3" xfId="29685" xr:uid="{B0385CF8-890C-4E34-A986-D50341A19B70}"/>
    <cellStyle name="Normal 11 2 3 4 3 3 4" xfId="13990" xr:uid="{B7E1AFF7-0F65-4E52-BC47-16CFF96E6542}"/>
    <cellStyle name="Normal 11 2 3 4 3 3 4 2" xfId="36309" xr:uid="{D237EA22-EDD2-463D-A9BF-81633AE4F921}"/>
    <cellStyle name="Normal 11 2 3 4 3 3 5" xfId="24501" xr:uid="{D2C3CDA6-E503-4360-85A9-89C441EAC692}"/>
    <cellStyle name="Normal 11 2 3 4 3 4" xfId="3479" xr:uid="{203ED743-C5E2-45D2-9C7B-245123948A21}"/>
    <cellStyle name="Normal 11 2 3 4 3 4 2" xfId="8663" xr:uid="{A5B8B6EE-1E3F-4D9E-A55C-583F597BA35F}"/>
    <cellStyle name="Normal 11 2 3 4 3 4 2 2" xfId="20470" xr:uid="{A73751E0-13D5-4A63-891B-42F6138807B4}"/>
    <cellStyle name="Normal 11 2 3 4 3 4 2 2 2" xfId="42789" xr:uid="{A3209AEE-BBFB-4C55-BDFC-1957A4D674C6}"/>
    <cellStyle name="Normal 11 2 3 4 3 4 2 3" xfId="30981" xr:uid="{ED2190FB-6D72-4CEB-8D0C-79B396E859B3}"/>
    <cellStyle name="Normal 11 2 3 4 3 4 3" xfId="15286" xr:uid="{55A6C539-C20E-4EBC-8DDF-D30CFD82C5A9}"/>
    <cellStyle name="Normal 11 2 3 4 3 4 3 2" xfId="37605" xr:uid="{5C0088C8-3107-4F54-ADF2-755761AAA1BA}"/>
    <cellStyle name="Normal 11 2 3 4 3 4 4" xfId="25797" xr:uid="{D09989F0-B1A9-4B05-9F47-23E26055462C}"/>
    <cellStyle name="Normal 11 2 3 4 3 5" xfId="6071" xr:uid="{228BCD98-57C7-45DF-BC73-5694E975C973}"/>
    <cellStyle name="Normal 11 2 3 4 3 5 2" xfId="17878" xr:uid="{62E2C557-6296-472F-A528-CA42EE6AB3D5}"/>
    <cellStyle name="Normal 11 2 3 4 3 5 2 2" xfId="40197" xr:uid="{BAFAB29A-9BE9-480D-B1B5-7FD6A944D686}"/>
    <cellStyle name="Normal 11 2 3 4 3 5 3" xfId="28389" xr:uid="{76EF8D0B-8A4A-49B8-8E13-028A0C13CAF4}"/>
    <cellStyle name="Normal 11 2 3 4 3 6" xfId="11398" xr:uid="{10F916C9-6BA6-463E-9A61-FD5581B06596}"/>
    <cellStyle name="Normal 11 2 3 4 3 6 2" xfId="33717" xr:uid="{6DCD897E-9C56-4AEF-BEF0-4BAACE0D8A0E}"/>
    <cellStyle name="Normal 11 2 3 4 3 7" xfId="12694" xr:uid="{C5365799-2843-43DF-AA20-6DE6C81EAC8A}"/>
    <cellStyle name="Normal 11 2 3 4 3 7 2" xfId="35013" xr:uid="{EF619A1C-A4D6-4BAE-A2FD-230C9A0C9209}"/>
    <cellStyle name="Normal 11 2 3 4 3 8" xfId="23205" xr:uid="{CBA1355E-148B-424F-ACCC-F20DE8C7DCD0}"/>
    <cellStyle name="Normal 11 2 3 4 4" xfId="1211" xr:uid="{412F4CD0-7F35-438C-BECF-E694EEE51F9D}"/>
    <cellStyle name="Normal 11 2 3 4 4 2" xfId="2507" xr:uid="{1F6B1048-94C5-4DF8-8193-E2EC653E570E}"/>
    <cellStyle name="Normal 11 2 3 4 4 2 2" xfId="5099" xr:uid="{B0C58A12-1B5D-4A5A-93F6-1DD70F748943}"/>
    <cellStyle name="Normal 11 2 3 4 4 2 2 2" xfId="10283" xr:uid="{41DCFD5C-CFFF-4879-8354-B14B44EB12BE}"/>
    <cellStyle name="Normal 11 2 3 4 4 2 2 2 2" xfId="22090" xr:uid="{34DF4DDD-7957-49C5-AC45-ACA714540528}"/>
    <cellStyle name="Normal 11 2 3 4 4 2 2 2 2 2" xfId="44409" xr:uid="{41640B7A-2255-4213-8B63-1EB6E594C311}"/>
    <cellStyle name="Normal 11 2 3 4 4 2 2 2 3" xfId="32601" xr:uid="{5C050BB1-69DB-4A9F-A95E-D34CA13F8B9C}"/>
    <cellStyle name="Normal 11 2 3 4 4 2 2 3" xfId="16906" xr:uid="{B03C84C4-4F9C-4F8D-A7F8-DBC4D18B3993}"/>
    <cellStyle name="Normal 11 2 3 4 4 2 2 3 2" xfId="39225" xr:uid="{76D8356C-01B1-4007-AF13-16F98E9B0E97}"/>
    <cellStyle name="Normal 11 2 3 4 4 2 2 4" xfId="27417" xr:uid="{1C797F91-31BD-4796-A97A-9E564FC3205E}"/>
    <cellStyle name="Normal 11 2 3 4 4 2 3" xfId="7691" xr:uid="{D247A668-526C-4549-80C0-9774CA3D1EAC}"/>
    <cellStyle name="Normal 11 2 3 4 4 2 3 2" xfId="19498" xr:uid="{A24CD705-1BAD-40C7-9E86-F66A85DD850B}"/>
    <cellStyle name="Normal 11 2 3 4 4 2 3 2 2" xfId="41817" xr:uid="{F901D9CE-7382-4FF9-BD28-3F93A47D44FD}"/>
    <cellStyle name="Normal 11 2 3 4 4 2 3 3" xfId="30009" xr:uid="{5F914D30-61DE-4305-A35F-5106727CDD6A}"/>
    <cellStyle name="Normal 11 2 3 4 4 2 4" xfId="14314" xr:uid="{270FEF54-DADF-4EF8-B463-9438F2F6553E}"/>
    <cellStyle name="Normal 11 2 3 4 4 2 4 2" xfId="36633" xr:uid="{7BC21E9D-D6A2-45F9-B698-74BE26422D7D}"/>
    <cellStyle name="Normal 11 2 3 4 4 2 5" xfId="24825" xr:uid="{A26F0921-A5ED-4A2E-92B3-EA4B74EFF7C7}"/>
    <cellStyle name="Normal 11 2 3 4 4 3" xfId="3803" xr:uid="{A9A31795-E771-4EEF-819E-CE95EF451D7F}"/>
    <cellStyle name="Normal 11 2 3 4 4 3 2" xfId="8987" xr:uid="{00017924-734A-4285-970C-D00F973C9331}"/>
    <cellStyle name="Normal 11 2 3 4 4 3 2 2" xfId="20794" xr:uid="{79D93EDB-3C71-4094-93D1-E6D7A4AF0FCE}"/>
    <cellStyle name="Normal 11 2 3 4 4 3 2 2 2" xfId="43113" xr:uid="{18C818DE-34D8-4354-BC8D-1C4001D72123}"/>
    <cellStyle name="Normal 11 2 3 4 4 3 2 3" xfId="31305" xr:uid="{7414B7FA-4CD7-4819-8E81-CE318F6C6EED}"/>
    <cellStyle name="Normal 11 2 3 4 4 3 3" xfId="15610" xr:uid="{9C4D93A2-0BAB-412E-AC54-58C944FF7923}"/>
    <cellStyle name="Normal 11 2 3 4 4 3 3 2" xfId="37929" xr:uid="{0E511A9B-0EE3-4918-9AFD-6B47FD9D924A}"/>
    <cellStyle name="Normal 11 2 3 4 4 3 4" xfId="26121" xr:uid="{BE4A1284-0760-4739-86F6-2C1FF2F4A3D5}"/>
    <cellStyle name="Normal 11 2 3 4 4 4" xfId="6395" xr:uid="{313055FE-41E1-46EE-9269-A1C86CBAF4DF}"/>
    <cellStyle name="Normal 11 2 3 4 4 4 2" xfId="18202" xr:uid="{141E7E50-7896-44BF-8D16-BA4E908A41DB}"/>
    <cellStyle name="Normal 11 2 3 4 4 4 2 2" xfId="40521" xr:uid="{3630A184-1641-4868-B28C-8EEDFAA1E397}"/>
    <cellStyle name="Normal 11 2 3 4 4 4 3" xfId="28713" xr:uid="{D892B8DC-F892-4241-A269-B58B825028B0}"/>
    <cellStyle name="Normal 11 2 3 4 4 5" xfId="11722" xr:uid="{7774DD25-3B34-4E44-A628-40BE5625D7D4}"/>
    <cellStyle name="Normal 11 2 3 4 4 5 2" xfId="34041" xr:uid="{C4B45C78-C44F-4939-A10D-81FEFD3255AA}"/>
    <cellStyle name="Normal 11 2 3 4 4 6" xfId="13018" xr:uid="{EF347413-0330-407A-A775-A4BACB04AEA7}"/>
    <cellStyle name="Normal 11 2 3 4 4 6 2" xfId="35337" xr:uid="{191E1163-427B-46D8-95AA-3823645AE7B5}"/>
    <cellStyle name="Normal 11 2 3 4 4 7" xfId="23529" xr:uid="{220ED4D1-EE3F-4140-B5D6-3D7184CC49CF}"/>
    <cellStyle name="Normal 11 2 3 4 5" xfId="1859" xr:uid="{75A41320-E086-4B53-A608-EA241F93A292}"/>
    <cellStyle name="Normal 11 2 3 4 5 2" xfId="4451" xr:uid="{13466557-EE4B-46FA-8EEF-64AA94D5BC79}"/>
    <cellStyle name="Normal 11 2 3 4 5 2 2" xfId="9635" xr:uid="{EC4372CC-2110-461A-B5A2-9D06D1AB001C}"/>
    <cellStyle name="Normal 11 2 3 4 5 2 2 2" xfId="21442" xr:uid="{9ECFF344-7C7E-41A8-A46F-E9BBECCC36CF}"/>
    <cellStyle name="Normal 11 2 3 4 5 2 2 2 2" xfId="43761" xr:uid="{76C06F71-E7F2-4AC8-83B4-A4577E1AF3DD}"/>
    <cellStyle name="Normal 11 2 3 4 5 2 2 3" xfId="31953" xr:uid="{57745EFF-3D74-4B23-8CFF-1610FC31540E}"/>
    <cellStyle name="Normal 11 2 3 4 5 2 3" xfId="16258" xr:uid="{B44900C4-5AF6-47A4-9935-641FC156EA4B}"/>
    <cellStyle name="Normal 11 2 3 4 5 2 3 2" xfId="38577" xr:uid="{B4522045-050C-48AC-B0E5-0E1144009989}"/>
    <cellStyle name="Normal 11 2 3 4 5 2 4" xfId="26769" xr:uid="{0BACD522-7395-4965-A061-F464621973C1}"/>
    <cellStyle name="Normal 11 2 3 4 5 3" xfId="7043" xr:uid="{D57757A6-5A7A-4993-AC63-5D8E8A07BAF2}"/>
    <cellStyle name="Normal 11 2 3 4 5 3 2" xfId="18850" xr:uid="{F82C715D-D2A9-4767-86DA-414510380197}"/>
    <cellStyle name="Normal 11 2 3 4 5 3 2 2" xfId="41169" xr:uid="{CC59327A-3965-44A1-BCA2-3AA8107BE50D}"/>
    <cellStyle name="Normal 11 2 3 4 5 3 3" xfId="29361" xr:uid="{342CAFDD-8A0F-4544-979A-5FB466A750B7}"/>
    <cellStyle name="Normal 11 2 3 4 5 4" xfId="13666" xr:uid="{559AA551-7834-4289-BE0C-6D8A17D18095}"/>
    <cellStyle name="Normal 11 2 3 4 5 4 2" xfId="35985" xr:uid="{3AF508E7-B110-45A2-B297-8C3C20D41E4B}"/>
    <cellStyle name="Normal 11 2 3 4 5 5" xfId="24177" xr:uid="{D10C057B-678A-41DD-8E8C-092739342C2F}"/>
    <cellStyle name="Normal 11 2 3 4 6" xfId="3155" xr:uid="{DF080D88-04F5-4746-AF78-068510A5E208}"/>
    <cellStyle name="Normal 11 2 3 4 6 2" xfId="8339" xr:uid="{0F36E163-7B26-4955-974E-757E18B495FF}"/>
    <cellStyle name="Normal 11 2 3 4 6 2 2" xfId="20146" xr:uid="{B8ECC350-7C55-4E66-866D-AF67EE4BCA62}"/>
    <cellStyle name="Normal 11 2 3 4 6 2 2 2" xfId="42465" xr:uid="{F3ED9633-6D0B-47A1-A737-62BE4276EE1A}"/>
    <cellStyle name="Normal 11 2 3 4 6 2 3" xfId="30657" xr:uid="{AB5E8145-D4E2-4CA7-B081-863FF4805A74}"/>
    <cellStyle name="Normal 11 2 3 4 6 3" xfId="14962" xr:uid="{969D75F1-8DE9-4BF3-8B0F-335C5E079D97}"/>
    <cellStyle name="Normal 11 2 3 4 6 3 2" xfId="37281" xr:uid="{08F5D51D-9444-4EB1-98D3-C06107DA145F}"/>
    <cellStyle name="Normal 11 2 3 4 6 4" xfId="25473" xr:uid="{ABFBA917-9CFF-4BCD-941B-354471F64A17}"/>
    <cellStyle name="Normal 11 2 3 4 7" xfId="5747" xr:uid="{75980467-520B-4B2B-A4E9-CE667C5CFB17}"/>
    <cellStyle name="Normal 11 2 3 4 7 2" xfId="17554" xr:uid="{EBC38876-FD1B-412E-96A3-52740770C127}"/>
    <cellStyle name="Normal 11 2 3 4 7 2 2" xfId="39873" xr:uid="{AD90C0A0-9292-496A-B268-B7635427004C}"/>
    <cellStyle name="Normal 11 2 3 4 7 3" xfId="28065" xr:uid="{6CC24B43-C7F4-4713-A87F-34BF6330EA03}"/>
    <cellStyle name="Normal 11 2 3 4 8" xfId="10984" xr:uid="{00CAEB3D-15E9-455F-95FA-7BE396FA2DA9}"/>
    <cellStyle name="Normal 11 2 3 4 8 2" xfId="33303" xr:uid="{602AAA89-842E-423B-99CD-33D2533D7183}"/>
    <cellStyle name="Normal 11 2 3 4 9" xfId="12370" xr:uid="{4AFC7DCF-74EC-45AC-BDF7-E670933561C2}"/>
    <cellStyle name="Normal 11 2 3 4 9 2" xfId="34689" xr:uid="{5CDF1E24-B520-4B4F-8A88-D986A3496898}"/>
    <cellStyle name="Normal 11 2 3 5" xfId="590" xr:uid="{23EE92F1-2836-4898-93CC-B010768818FF}"/>
    <cellStyle name="Normal 11 2 3 5 2" xfId="968" xr:uid="{6ECFCD9A-75B4-4B3C-BE6A-AFD3C50B33FD}"/>
    <cellStyle name="Normal 11 2 3 5 2 2" xfId="1616" xr:uid="{1FA2F50A-F949-4854-9A1F-46E78F36CF5A}"/>
    <cellStyle name="Normal 11 2 3 5 2 2 2" xfId="2912" xr:uid="{17DDB335-FFA3-468B-913C-55659B68753D}"/>
    <cellStyle name="Normal 11 2 3 5 2 2 2 2" xfId="5504" xr:uid="{09CF4245-DE76-4FE0-AD91-B4D139F998CD}"/>
    <cellStyle name="Normal 11 2 3 5 2 2 2 2 2" xfId="10688" xr:uid="{4CB3A16C-810A-459C-A9B5-2363BE96BD2B}"/>
    <cellStyle name="Normal 11 2 3 5 2 2 2 2 2 2" xfId="22495" xr:uid="{2732E131-16CF-4009-96A7-883536FB356A}"/>
    <cellStyle name="Normal 11 2 3 5 2 2 2 2 2 2 2" xfId="44814" xr:uid="{6900A6AF-54F9-469B-8AB4-89C40C928D6F}"/>
    <cellStyle name="Normal 11 2 3 5 2 2 2 2 2 3" xfId="33006" xr:uid="{00A2FCD4-47A9-44E5-82C7-330E7B95B68B}"/>
    <cellStyle name="Normal 11 2 3 5 2 2 2 2 3" xfId="17311" xr:uid="{1D953158-FBB2-4E8E-AEBD-6CD5AAE362A5}"/>
    <cellStyle name="Normal 11 2 3 5 2 2 2 2 3 2" xfId="39630" xr:uid="{B6CBE3E5-F40C-4E96-8943-3280D8757398}"/>
    <cellStyle name="Normal 11 2 3 5 2 2 2 2 4" xfId="27822" xr:uid="{93538574-6EEB-4BAA-B7AD-42E606E9E059}"/>
    <cellStyle name="Normal 11 2 3 5 2 2 2 3" xfId="8096" xr:uid="{CCBBE358-BA8A-4A0A-9EE4-B206A913CE10}"/>
    <cellStyle name="Normal 11 2 3 5 2 2 2 3 2" xfId="19903" xr:uid="{BB2EE338-D830-44B1-A802-C86599CC7B99}"/>
    <cellStyle name="Normal 11 2 3 5 2 2 2 3 2 2" xfId="42222" xr:uid="{3AFD198A-E844-4461-87B0-E38638DB4A9A}"/>
    <cellStyle name="Normal 11 2 3 5 2 2 2 3 3" xfId="30414" xr:uid="{4855E6FF-7870-4BBB-A128-2D8B7A6AFE50}"/>
    <cellStyle name="Normal 11 2 3 5 2 2 2 4" xfId="14719" xr:uid="{30FFF169-9910-4398-9C28-D68AF99C3F9A}"/>
    <cellStyle name="Normal 11 2 3 5 2 2 2 4 2" xfId="37038" xr:uid="{6FC9A400-D38E-4A60-A493-FE78BF8396F6}"/>
    <cellStyle name="Normal 11 2 3 5 2 2 2 5" xfId="25230" xr:uid="{9D3FFDFC-5A89-4B6F-A001-B91F049F8E45}"/>
    <cellStyle name="Normal 11 2 3 5 2 2 3" xfId="4208" xr:uid="{871BA453-94D7-4708-AF9E-A596A8D84441}"/>
    <cellStyle name="Normal 11 2 3 5 2 2 3 2" xfId="9392" xr:uid="{C2948AD8-12FB-454C-8DF7-0B2EA6469ABD}"/>
    <cellStyle name="Normal 11 2 3 5 2 2 3 2 2" xfId="21199" xr:uid="{D30CF65F-86AF-4D1C-AD57-E041E4B98F28}"/>
    <cellStyle name="Normal 11 2 3 5 2 2 3 2 2 2" xfId="43518" xr:uid="{8B6212AE-23E8-46FF-8221-D4552A7506AA}"/>
    <cellStyle name="Normal 11 2 3 5 2 2 3 2 3" xfId="31710" xr:uid="{4AB76847-AD55-4A7C-9D85-73A7791F3D8C}"/>
    <cellStyle name="Normal 11 2 3 5 2 2 3 3" xfId="16015" xr:uid="{B7E8E440-262E-47C1-9BF3-AED13F2566D9}"/>
    <cellStyle name="Normal 11 2 3 5 2 2 3 3 2" xfId="38334" xr:uid="{6358643C-CEBF-4C05-8A1A-A8E5D52F29C8}"/>
    <cellStyle name="Normal 11 2 3 5 2 2 3 4" xfId="26526" xr:uid="{4AF9C140-0165-4B5D-9C52-42BA9D37B618}"/>
    <cellStyle name="Normal 11 2 3 5 2 2 4" xfId="6800" xr:uid="{8360598D-9807-4E63-B107-0C335526BFE2}"/>
    <cellStyle name="Normal 11 2 3 5 2 2 4 2" xfId="18607" xr:uid="{C2CD9FE0-52A7-495A-AA1B-542509D37BC4}"/>
    <cellStyle name="Normal 11 2 3 5 2 2 4 2 2" xfId="40926" xr:uid="{EA15368E-F8EC-451F-8925-1289BA540110}"/>
    <cellStyle name="Normal 11 2 3 5 2 2 4 3" xfId="29118" xr:uid="{A87A26B6-8BC9-418A-A10E-E09E3C548F9B}"/>
    <cellStyle name="Normal 11 2 3 5 2 2 5" xfId="12127" xr:uid="{534AB000-D9F9-4E26-9C18-77B01D967DCF}"/>
    <cellStyle name="Normal 11 2 3 5 2 2 5 2" xfId="34446" xr:uid="{8AEACC61-5A77-4304-912D-B03CCDD4E39D}"/>
    <cellStyle name="Normal 11 2 3 5 2 2 6" xfId="13423" xr:uid="{33B070EB-1B8A-4006-B989-8169B9CAF773}"/>
    <cellStyle name="Normal 11 2 3 5 2 2 6 2" xfId="35742" xr:uid="{5CAA165A-1AF4-4215-A3B1-7CAF612D51D8}"/>
    <cellStyle name="Normal 11 2 3 5 2 2 7" xfId="23934" xr:uid="{F726663E-DB4B-4A41-917C-56DDD68B53B5}"/>
    <cellStyle name="Normal 11 2 3 5 2 3" xfId="2264" xr:uid="{F2A172A7-FBC6-48EA-A4D5-3295117D669C}"/>
    <cellStyle name="Normal 11 2 3 5 2 3 2" xfId="4856" xr:uid="{93C583EA-F743-4CF2-88E5-DBE05DD3C2E4}"/>
    <cellStyle name="Normal 11 2 3 5 2 3 2 2" xfId="10040" xr:uid="{108E109D-8B97-4E00-BAD1-0918F5595027}"/>
    <cellStyle name="Normal 11 2 3 5 2 3 2 2 2" xfId="21847" xr:uid="{38F01577-F31D-492D-8C28-CECDF46C33AD}"/>
    <cellStyle name="Normal 11 2 3 5 2 3 2 2 2 2" xfId="44166" xr:uid="{E6340B0B-D511-469B-A007-8ADEC58722BB}"/>
    <cellStyle name="Normal 11 2 3 5 2 3 2 2 3" xfId="32358" xr:uid="{00B11A31-1F4E-42F9-8B2E-3FE0C1DD1255}"/>
    <cellStyle name="Normal 11 2 3 5 2 3 2 3" xfId="16663" xr:uid="{1B2F4523-E767-47A7-A770-25CF75EA9394}"/>
    <cellStyle name="Normal 11 2 3 5 2 3 2 3 2" xfId="38982" xr:uid="{022F470F-5E0C-40FD-B5EE-FA2756569B6F}"/>
    <cellStyle name="Normal 11 2 3 5 2 3 2 4" xfId="27174" xr:uid="{E2AED991-B828-46A6-8DFB-B9B82217AB9F}"/>
    <cellStyle name="Normal 11 2 3 5 2 3 3" xfId="7448" xr:uid="{08DCC5CD-5C5A-4A06-AD9A-DA2BBC554491}"/>
    <cellStyle name="Normal 11 2 3 5 2 3 3 2" xfId="19255" xr:uid="{4E3302E4-1509-4F82-8707-A22833C4BE62}"/>
    <cellStyle name="Normal 11 2 3 5 2 3 3 2 2" xfId="41574" xr:uid="{7D82FDB9-B6F5-4B34-843A-29105181AB17}"/>
    <cellStyle name="Normal 11 2 3 5 2 3 3 3" xfId="29766" xr:uid="{8137889A-6CCF-4537-85B0-D3BB6FCE717E}"/>
    <cellStyle name="Normal 11 2 3 5 2 3 4" xfId="14071" xr:uid="{397F8B01-9385-4B93-98D2-88B8D523A09B}"/>
    <cellStyle name="Normal 11 2 3 5 2 3 4 2" xfId="36390" xr:uid="{72286296-DF8A-4A7B-9BC7-6B330446BF89}"/>
    <cellStyle name="Normal 11 2 3 5 2 3 5" xfId="24582" xr:uid="{02F5E307-FB5D-4D95-87DD-FDCCBB0CDB6F}"/>
    <cellStyle name="Normal 11 2 3 5 2 4" xfId="3560" xr:uid="{210F05CA-7CE6-49DF-9B33-C1B3503565D1}"/>
    <cellStyle name="Normal 11 2 3 5 2 4 2" xfId="8744" xr:uid="{961DAA93-DE10-4419-A455-605A1C7EB170}"/>
    <cellStyle name="Normal 11 2 3 5 2 4 2 2" xfId="20551" xr:uid="{A3E5FF28-27C8-4266-B224-52E40BE2832A}"/>
    <cellStyle name="Normal 11 2 3 5 2 4 2 2 2" xfId="42870" xr:uid="{976BAE0A-1E70-445C-87D9-7ABB3D98496F}"/>
    <cellStyle name="Normal 11 2 3 5 2 4 2 3" xfId="31062" xr:uid="{5879CFE3-9EBC-41B6-9A48-7087CFD21FB0}"/>
    <cellStyle name="Normal 11 2 3 5 2 4 3" xfId="15367" xr:uid="{C3DA56DE-27EC-4557-8F2D-B3CFE8E5CF6D}"/>
    <cellStyle name="Normal 11 2 3 5 2 4 3 2" xfId="37686" xr:uid="{A1B02BC5-9A33-46E6-99D8-B7EB3E554A1F}"/>
    <cellStyle name="Normal 11 2 3 5 2 4 4" xfId="25878" xr:uid="{BAB27375-B26A-411C-8E1B-BB64ECD9D1AA}"/>
    <cellStyle name="Normal 11 2 3 5 2 5" xfId="6152" xr:uid="{878D741E-73F9-4E25-80E4-72C5928FBF4D}"/>
    <cellStyle name="Normal 11 2 3 5 2 5 2" xfId="17959" xr:uid="{303E772E-5057-4097-BF85-B35BB5CD1E35}"/>
    <cellStyle name="Normal 11 2 3 5 2 5 2 2" xfId="40278" xr:uid="{7706150C-27FF-4205-9058-6EAA80609602}"/>
    <cellStyle name="Normal 11 2 3 5 2 5 3" xfId="28470" xr:uid="{35FDA065-E45A-4025-AA68-44144969EE0F}"/>
    <cellStyle name="Normal 11 2 3 5 2 6" xfId="11479" xr:uid="{E2DE047A-3363-4620-86AC-52F8E58F0930}"/>
    <cellStyle name="Normal 11 2 3 5 2 6 2" xfId="33798" xr:uid="{5515FB9A-4673-4F99-A449-76D29D2DA294}"/>
    <cellStyle name="Normal 11 2 3 5 2 7" xfId="12775" xr:uid="{4DC53BC1-63D1-49FC-9224-CEB37E5481EB}"/>
    <cellStyle name="Normal 11 2 3 5 2 7 2" xfId="35094" xr:uid="{9C1621D1-574A-48ED-8713-B075E2A70418}"/>
    <cellStyle name="Normal 11 2 3 5 2 8" xfId="23286" xr:uid="{C513B878-79AF-4EDB-A0BE-EDEB894F7D71}"/>
    <cellStyle name="Normal 11 2 3 5 3" xfId="1292" xr:uid="{4CE42D3D-0F64-4EBA-94F1-3DB90B98750E}"/>
    <cellStyle name="Normal 11 2 3 5 3 2" xfId="2588" xr:uid="{B66AF6E4-0630-4A9B-9504-2C803422873A}"/>
    <cellStyle name="Normal 11 2 3 5 3 2 2" xfId="5180" xr:uid="{6585BFA2-4D75-4631-83B5-065D9A317EE6}"/>
    <cellStyle name="Normal 11 2 3 5 3 2 2 2" xfId="10364" xr:uid="{20A89FB9-7D38-49C2-801A-B7DE2423AE18}"/>
    <cellStyle name="Normal 11 2 3 5 3 2 2 2 2" xfId="22171" xr:uid="{D81D955C-4278-4D26-83AF-7988D511AC6C}"/>
    <cellStyle name="Normal 11 2 3 5 3 2 2 2 2 2" xfId="44490" xr:uid="{48073750-952D-46C8-9016-9832D271BAFC}"/>
    <cellStyle name="Normal 11 2 3 5 3 2 2 2 3" xfId="32682" xr:uid="{AA09669B-1E6C-49B9-93B9-9C4F2CE70BBF}"/>
    <cellStyle name="Normal 11 2 3 5 3 2 2 3" xfId="16987" xr:uid="{C0473727-A69E-4490-B1B1-6038118F3100}"/>
    <cellStyle name="Normal 11 2 3 5 3 2 2 3 2" xfId="39306" xr:uid="{061BA543-6162-4A07-9567-3164262A418D}"/>
    <cellStyle name="Normal 11 2 3 5 3 2 2 4" xfId="27498" xr:uid="{A974FA06-CACC-44FE-B816-C12F6400A824}"/>
    <cellStyle name="Normal 11 2 3 5 3 2 3" xfId="7772" xr:uid="{52F13A4F-A0BA-46CF-8057-236CA63A1F38}"/>
    <cellStyle name="Normal 11 2 3 5 3 2 3 2" xfId="19579" xr:uid="{9B97F7C1-F067-4977-B6B3-14013B2739A8}"/>
    <cellStyle name="Normal 11 2 3 5 3 2 3 2 2" xfId="41898" xr:uid="{6069499B-87EA-4D10-9D7F-84EF91CBF850}"/>
    <cellStyle name="Normal 11 2 3 5 3 2 3 3" xfId="30090" xr:uid="{34124981-AA86-429A-912C-42A8337B3229}"/>
    <cellStyle name="Normal 11 2 3 5 3 2 4" xfId="14395" xr:uid="{B0A72A4B-844C-4D98-836B-E0C39AF72722}"/>
    <cellStyle name="Normal 11 2 3 5 3 2 4 2" xfId="36714" xr:uid="{02426FAC-58E0-4EC2-B560-CFF9E3D8CCE0}"/>
    <cellStyle name="Normal 11 2 3 5 3 2 5" xfId="24906" xr:uid="{06729888-B451-48C8-8F6F-754658DC061C}"/>
    <cellStyle name="Normal 11 2 3 5 3 3" xfId="3884" xr:uid="{BBC33468-6FCB-41A9-A796-4857AA7EC994}"/>
    <cellStyle name="Normal 11 2 3 5 3 3 2" xfId="9068" xr:uid="{EF22E3AE-1FD1-4CC1-9B6D-D7192D4E40CD}"/>
    <cellStyle name="Normal 11 2 3 5 3 3 2 2" xfId="20875" xr:uid="{B885EE80-6B86-48B0-8666-50553D827280}"/>
    <cellStyle name="Normal 11 2 3 5 3 3 2 2 2" xfId="43194" xr:uid="{1E10EF66-CE23-465E-94E8-2289AFB0C8A5}"/>
    <cellStyle name="Normal 11 2 3 5 3 3 2 3" xfId="31386" xr:uid="{C8804EC8-B247-4B49-BCD9-2EA23BD4D3C8}"/>
    <cellStyle name="Normal 11 2 3 5 3 3 3" xfId="15691" xr:uid="{ED622999-B33B-44CF-9366-362EA2475044}"/>
    <cellStyle name="Normal 11 2 3 5 3 3 3 2" xfId="38010" xr:uid="{8393CD51-3D82-412E-BE7C-4E1450424387}"/>
    <cellStyle name="Normal 11 2 3 5 3 3 4" xfId="26202" xr:uid="{C333F4A9-656B-448F-9B5D-CED8C3ABE7EB}"/>
    <cellStyle name="Normal 11 2 3 5 3 4" xfId="6476" xr:uid="{C2C59778-CD1C-42A4-AD04-ECAF31427D74}"/>
    <cellStyle name="Normal 11 2 3 5 3 4 2" xfId="18283" xr:uid="{E3CD3180-649D-484A-B8D4-C7D261B83DE4}"/>
    <cellStyle name="Normal 11 2 3 5 3 4 2 2" xfId="40602" xr:uid="{55E8835C-3BDD-4F18-A3F3-6407C35765EA}"/>
    <cellStyle name="Normal 11 2 3 5 3 4 3" xfId="28794" xr:uid="{F3250189-D95F-47F6-B81E-A8DC00B14E7A}"/>
    <cellStyle name="Normal 11 2 3 5 3 5" xfId="11803" xr:uid="{185D8C45-5310-4A82-B271-F48AF3DA1849}"/>
    <cellStyle name="Normal 11 2 3 5 3 5 2" xfId="34122" xr:uid="{CD4C70CD-7223-4EAC-92F8-17520C0AFF74}"/>
    <cellStyle name="Normal 11 2 3 5 3 6" xfId="13099" xr:uid="{CE36B532-82E8-426A-B3A4-B2CB654B4D6C}"/>
    <cellStyle name="Normal 11 2 3 5 3 6 2" xfId="35418" xr:uid="{706DC949-599F-4472-8E6B-EFDD83A73BDD}"/>
    <cellStyle name="Normal 11 2 3 5 3 7" xfId="23610" xr:uid="{0ED6029C-8B40-4102-B69D-818B0D7F56AE}"/>
    <cellStyle name="Normal 11 2 3 5 4" xfId="1940" xr:uid="{2AEF8DDA-8660-4EAF-B7D6-F7723B1BD7EA}"/>
    <cellStyle name="Normal 11 2 3 5 4 2" xfId="4532" xr:uid="{B0D5411C-803D-48A4-893A-6D7AAA34BC29}"/>
    <cellStyle name="Normal 11 2 3 5 4 2 2" xfId="9716" xr:uid="{B4B402E3-40ED-4689-9B36-8462FEE09FB7}"/>
    <cellStyle name="Normal 11 2 3 5 4 2 2 2" xfId="21523" xr:uid="{5E3D000E-609A-4504-A768-1F99E36722B2}"/>
    <cellStyle name="Normal 11 2 3 5 4 2 2 2 2" xfId="43842" xr:uid="{74FB7118-A097-431E-911E-D3AF01ED721D}"/>
    <cellStyle name="Normal 11 2 3 5 4 2 2 3" xfId="32034" xr:uid="{D28A13F6-C306-47CF-8C86-36893C43867C}"/>
    <cellStyle name="Normal 11 2 3 5 4 2 3" xfId="16339" xr:uid="{AB5C4B40-CB92-48F0-A88A-0E1A1420C27B}"/>
    <cellStyle name="Normal 11 2 3 5 4 2 3 2" xfId="38658" xr:uid="{A55B999C-5413-45D2-A90A-B471283F8D0F}"/>
    <cellStyle name="Normal 11 2 3 5 4 2 4" xfId="26850" xr:uid="{4EEBBA2B-5212-4614-952B-92A339BB26B3}"/>
    <cellStyle name="Normal 11 2 3 5 4 3" xfId="7124" xr:uid="{BFA4EDA8-65CF-490B-89EF-1D7FD62129B3}"/>
    <cellStyle name="Normal 11 2 3 5 4 3 2" xfId="18931" xr:uid="{6012EE57-99A5-4C2F-8C38-16DC71D3F714}"/>
    <cellStyle name="Normal 11 2 3 5 4 3 2 2" xfId="41250" xr:uid="{D41B73C3-02CC-450E-BD9B-596E3B987D39}"/>
    <cellStyle name="Normal 11 2 3 5 4 3 3" xfId="29442" xr:uid="{3E868454-8E58-409E-AECE-2EBEB49BF6E6}"/>
    <cellStyle name="Normal 11 2 3 5 4 4" xfId="13747" xr:uid="{E8813946-FD0B-42C9-BB32-55D55BA037EA}"/>
    <cellStyle name="Normal 11 2 3 5 4 4 2" xfId="36066" xr:uid="{CD3B08CF-5A96-417B-B664-AA79F59A71A8}"/>
    <cellStyle name="Normal 11 2 3 5 4 5" xfId="24258" xr:uid="{60708B5D-9302-4CE5-B748-BE375C902F8E}"/>
    <cellStyle name="Normal 11 2 3 5 5" xfId="3236" xr:uid="{A690155C-4964-49DB-AE61-588135D00829}"/>
    <cellStyle name="Normal 11 2 3 5 5 2" xfId="8420" xr:uid="{12018519-303E-4128-8229-A5DD548B4091}"/>
    <cellStyle name="Normal 11 2 3 5 5 2 2" xfId="20227" xr:uid="{DC84D0CE-719B-4373-A2F3-F723C428C1E4}"/>
    <cellStyle name="Normal 11 2 3 5 5 2 2 2" xfId="42546" xr:uid="{407A8300-CCA9-4A97-9814-408F8EE96443}"/>
    <cellStyle name="Normal 11 2 3 5 5 2 3" xfId="30738" xr:uid="{784F21B6-0C81-46E5-A9E6-E3B7992438D1}"/>
    <cellStyle name="Normal 11 2 3 5 5 3" xfId="15043" xr:uid="{A74B429B-426A-49EC-AFB0-90FF789B2CF2}"/>
    <cellStyle name="Normal 11 2 3 5 5 3 2" xfId="37362" xr:uid="{A8C6B389-1313-443B-A18D-D14983C93092}"/>
    <cellStyle name="Normal 11 2 3 5 5 4" xfId="25554" xr:uid="{C82B39BC-E9A8-40DB-990F-61B425CA8110}"/>
    <cellStyle name="Normal 11 2 3 5 6" xfId="5828" xr:uid="{4F3488EE-F9FD-4882-BDA7-2890E695A5C1}"/>
    <cellStyle name="Normal 11 2 3 5 6 2" xfId="17635" xr:uid="{B2482488-57C2-459C-977A-869FB47553C6}"/>
    <cellStyle name="Normal 11 2 3 5 6 2 2" xfId="39954" xr:uid="{93810BC9-FA3C-46E1-8C84-7B27B67733A9}"/>
    <cellStyle name="Normal 11 2 3 5 6 3" xfId="28146" xr:uid="{1364C5F6-BCD1-4F02-9927-B46CFA811F12}"/>
    <cellStyle name="Normal 11 2 3 5 7" xfId="11101" xr:uid="{AD92164F-BE37-4AAE-A519-1FA831846B2F}"/>
    <cellStyle name="Normal 11 2 3 5 7 2" xfId="33420" xr:uid="{746B2770-A331-45E1-A056-0FEEA28D7353}"/>
    <cellStyle name="Normal 11 2 3 5 8" xfId="12451" xr:uid="{B827A507-482F-4B0B-AE6E-90AAC7C8CFC8}"/>
    <cellStyle name="Normal 11 2 3 5 8 2" xfId="34770" xr:uid="{57497CD4-FFC6-4A75-8DFF-CDEBE3307F1F}"/>
    <cellStyle name="Normal 11 2 3 5 9" xfId="22908" xr:uid="{D33A7BE7-3611-4270-8F38-920A6E65BDD8}"/>
    <cellStyle name="Normal 11 2 3 6" xfId="806" xr:uid="{28F6E2C2-1A6C-4293-946F-0BA2DA689857}"/>
    <cellStyle name="Normal 11 2 3 6 2" xfId="1454" xr:uid="{0C107EBC-5A75-4817-9CE0-BFF7F93A667C}"/>
    <cellStyle name="Normal 11 2 3 6 2 2" xfId="2750" xr:uid="{014DB87A-2E58-433F-9882-A812C068A1C8}"/>
    <cellStyle name="Normal 11 2 3 6 2 2 2" xfId="5342" xr:uid="{29CEC0AE-AFDF-4E58-A44A-48D66F2E3A01}"/>
    <cellStyle name="Normal 11 2 3 6 2 2 2 2" xfId="10526" xr:uid="{4FB6AFB9-2234-4789-A702-7D0AE2A2DB3A}"/>
    <cellStyle name="Normal 11 2 3 6 2 2 2 2 2" xfId="22333" xr:uid="{DD569580-62CF-4737-8AFB-2087E13B95DF}"/>
    <cellStyle name="Normal 11 2 3 6 2 2 2 2 2 2" xfId="44652" xr:uid="{C26AFC6C-5897-4552-BE82-2AAFE22E4072}"/>
    <cellStyle name="Normal 11 2 3 6 2 2 2 2 3" xfId="32844" xr:uid="{4C31464C-2F72-4C1D-BD1F-71DC2F22A46B}"/>
    <cellStyle name="Normal 11 2 3 6 2 2 2 3" xfId="17149" xr:uid="{127AA8A9-EC22-4522-9507-1A8381E1EA6F}"/>
    <cellStyle name="Normal 11 2 3 6 2 2 2 3 2" xfId="39468" xr:uid="{EC1F4A76-D69B-462A-85A1-D0DFC1E5A141}"/>
    <cellStyle name="Normal 11 2 3 6 2 2 2 4" xfId="27660" xr:uid="{7E761C1B-B329-4BFC-BD69-44E4DFD46E48}"/>
    <cellStyle name="Normal 11 2 3 6 2 2 3" xfId="7934" xr:uid="{F4538EEB-C969-48B4-A405-F02E2EF32A81}"/>
    <cellStyle name="Normal 11 2 3 6 2 2 3 2" xfId="19741" xr:uid="{DBB8B69D-C2B2-4CDA-A2C7-B9393C7EC735}"/>
    <cellStyle name="Normal 11 2 3 6 2 2 3 2 2" xfId="42060" xr:uid="{EF77847D-6792-42D2-B8E7-7E6AA9F654BB}"/>
    <cellStyle name="Normal 11 2 3 6 2 2 3 3" xfId="30252" xr:uid="{1348428A-2527-4D7F-905E-9E6E320AAB94}"/>
    <cellStyle name="Normal 11 2 3 6 2 2 4" xfId="14557" xr:uid="{247AB55E-6065-4385-9AAA-4BAF3B5D797A}"/>
    <cellStyle name="Normal 11 2 3 6 2 2 4 2" xfId="36876" xr:uid="{AF5A4CA7-CC03-44F0-86C1-5284D9E9C2C6}"/>
    <cellStyle name="Normal 11 2 3 6 2 2 5" xfId="25068" xr:uid="{F0BDD19E-6009-4D19-8014-17BB01CACB32}"/>
    <cellStyle name="Normal 11 2 3 6 2 3" xfId="4046" xr:uid="{FE508EA6-007E-4B14-B70F-5088928481FC}"/>
    <cellStyle name="Normal 11 2 3 6 2 3 2" xfId="9230" xr:uid="{506014B3-2845-4D1D-B5ED-F7F5899FF59E}"/>
    <cellStyle name="Normal 11 2 3 6 2 3 2 2" xfId="21037" xr:uid="{61DC35FE-8CFF-4B11-9A13-A3C030828865}"/>
    <cellStyle name="Normal 11 2 3 6 2 3 2 2 2" xfId="43356" xr:uid="{1CB0C16F-3FE7-452D-8503-DD65324FA8CF}"/>
    <cellStyle name="Normal 11 2 3 6 2 3 2 3" xfId="31548" xr:uid="{E020E156-4DEF-47D8-9115-AD5471B1ECA7}"/>
    <cellStyle name="Normal 11 2 3 6 2 3 3" xfId="15853" xr:uid="{5288A8D6-0FB0-4A32-A57E-7F762EBA6FA8}"/>
    <cellStyle name="Normal 11 2 3 6 2 3 3 2" xfId="38172" xr:uid="{85FBB300-9B39-47BA-A143-FB30BA854468}"/>
    <cellStyle name="Normal 11 2 3 6 2 3 4" xfId="26364" xr:uid="{A565673B-A772-45A6-9C43-7E44916056C3}"/>
    <cellStyle name="Normal 11 2 3 6 2 4" xfId="6638" xr:uid="{96360B4B-390A-45CB-9627-B1AF8E3EDAE3}"/>
    <cellStyle name="Normal 11 2 3 6 2 4 2" xfId="18445" xr:uid="{F329DBB1-BB85-4601-9C26-719492559B3D}"/>
    <cellStyle name="Normal 11 2 3 6 2 4 2 2" xfId="40764" xr:uid="{29FCB1A0-968C-4C86-A5C4-F0C6C61EC627}"/>
    <cellStyle name="Normal 11 2 3 6 2 4 3" xfId="28956" xr:uid="{BD73CC2C-F354-4F22-99C5-96E4A5479830}"/>
    <cellStyle name="Normal 11 2 3 6 2 5" xfId="11965" xr:uid="{D3778E72-6089-4442-8E77-9AD76F8300EF}"/>
    <cellStyle name="Normal 11 2 3 6 2 5 2" xfId="34284" xr:uid="{1D8F4A4D-A5F5-4B42-8DA5-B901A2C82D35}"/>
    <cellStyle name="Normal 11 2 3 6 2 6" xfId="13261" xr:uid="{9BC4530D-4B94-49DD-8D09-97D0F53F5526}"/>
    <cellStyle name="Normal 11 2 3 6 2 6 2" xfId="35580" xr:uid="{6D3E4B20-D011-4594-A489-783C6C699318}"/>
    <cellStyle name="Normal 11 2 3 6 2 7" xfId="23772" xr:uid="{1831527C-4061-4F4F-979B-69030460069E}"/>
    <cellStyle name="Normal 11 2 3 6 3" xfId="2102" xr:uid="{2AF3C354-15D6-434F-82A3-E4ACBB752F89}"/>
    <cellStyle name="Normal 11 2 3 6 3 2" xfId="4694" xr:uid="{D7903F32-0708-462E-97E3-079648629A1C}"/>
    <cellStyle name="Normal 11 2 3 6 3 2 2" xfId="9878" xr:uid="{60B2A722-7BC7-4D23-8A0F-F2F27DBA2A2C}"/>
    <cellStyle name="Normal 11 2 3 6 3 2 2 2" xfId="21685" xr:uid="{FC2E4246-520C-4143-A908-966EA2E78C55}"/>
    <cellStyle name="Normal 11 2 3 6 3 2 2 2 2" xfId="44004" xr:uid="{9C08B40A-E3BE-49C2-B198-4A18D0BC9032}"/>
    <cellStyle name="Normal 11 2 3 6 3 2 2 3" xfId="32196" xr:uid="{49EABC99-DC41-46AF-ABA9-AF1637CE8389}"/>
    <cellStyle name="Normal 11 2 3 6 3 2 3" xfId="16501" xr:uid="{B40945B2-A4BD-48D9-BA59-E798A1DAF850}"/>
    <cellStyle name="Normal 11 2 3 6 3 2 3 2" xfId="38820" xr:uid="{4D7244B9-2C85-4509-8BDE-F7FA6A47C72F}"/>
    <cellStyle name="Normal 11 2 3 6 3 2 4" xfId="27012" xr:uid="{85EAB258-6CA5-4431-B63B-F519839B6CCB}"/>
    <cellStyle name="Normal 11 2 3 6 3 3" xfId="7286" xr:uid="{BEB88647-42CF-4638-8AE8-1B6673695A36}"/>
    <cellStyle name="Normal 11 2 3 6 3 3 2" xfId="19093" xr:uid="{813BD165-8DC5-46AD-AE72-B3A3EB766FD4}"/>
    <cellStyle name="Normal 11 2 3 6 3 3 2 2" xfId="41412" xr:uid="{2441E19E-8267-42B9-9630-FDDDB8B57A25}"/>
    <cellStyle name="Normal 11 2 3 6 3 3 3" xfId="29604" xr:uid="{5F866179-D1F2-46BC-BE42-1758B5813A27}"/>
    <cellStyle name="Normal 11 2 3 6 3 4" xfId="13909" xr:uid="{8CA3830A-291E-48C2-8922-90FC57E31FEE}"/>
    <cellStyle name="Normal 11 2 3 6 3 4 2" xfId="36228" xr:uid="{8B68EBBD-221C-48CD-9298-E0C3B052603E}"/>
    <cellStyle name="Normal 11 2 3 6 3 5" xfId="24420" xr:uid="{8694639B-B111-40F2-8417-6F8164BE3FB5}"/>
    <cellStyle name="Normal 11 2 3 6 4" xfId="3398" xr:uid="{0D44F069-333E-45CB-9094-34E1ECF3CDAF}"/>
    <cellStyle name="Normal 11 2 3 6 4 2" xfId="8582" xr:uid="{C954F0CD-0C24-4458-99B2-3AD47C4DC2A4}"/>
    <cellStyle name="Normal 11 2 3 6 4 2 2" xfId="20389" xr:uid="{0D6A6AD1-9623-4A4D-8376-230FB77CE1BC}"/>
    <cellStyle name="Normal 11 2 3 6 4 2 2 2" xfId="42708" xr:uid="{28ECED48-A866-4DBD-91E8-CBFE2AB8EFA6}"/>
    <cellStyle name="Normal 11 2 3 6 4 2 3" xfId="30900" xr:uid="{2D729857-5120-4E24-99A9-16A8A775CF40}"/>
    <cellStyle name="Normal 11 2 3 6 4 3" xfId="15205" xr:uid="{10E39A7C-424E-4BD7-9E80-5EFC38BEFDDF}"/>
    <cellStyle name="Normal 11 2 3 6 4 3 2" xfId="37524" xr:uid="{D790A835-5241-416E-B61C-934B40FB1BC1}"/>
    <cellStyle name="Normal 11 2 3 6 4 4" xfId="25716" xr:uid="{2A3E130F-EB8A-4791-BDE8-FB66B81F6B24}"/>
    <cellStyle name="Normal 11 2 3 6 5" xfId="5990" xr:uid="{2CB8205B-A7CF-4C1B-94CD-FB835F294359}"/>
    <cellStyle name="Normal 11 2 3 6 5 2" xfId="17797" xr:uid="{007D4037-FBE9-4AFD-8F4D-59AC93737092}"/>
    <cellStyle name="Normal 11 2 3 6 5 2 2" xfId="40116" xr:uid="{0B5CF79D-627B-45A8-9F35-3F5E66D5836F}"/>
    <cellStyle name="Normal 11 2 3 6 5 3" xfId="28308" xr:uid="{21B89565-6231-498A-81CC-2157E5A3DDE4}"/>
    <cellStyle name="Normal 11 2 3 6 6" xfId="11317" xr:uid="{77D1FE76-DE5A-4CD0-A0CB-8BCB9084FA65}"/>
    <cellStyle name="Normal 11 2 3 6 6 2" xfId="33636" xr:uid="{51940021-846A-46DE-BCFB-7A9CEF0DCC94}"/>
    <cellStyle name="Normal 11 2 3 6 7" xfId="12613" xr:uid="{034B2DF3-01E8-42F2-98DD-0D19F0D0D287}"/>
    <cellStyle name="Normal 11 2 3 6 7 2" xfId="34932" xr:uid="{5CD4895F-3D43-44D1-B6DC-E63DFA712DA8}"/>
    <cellStyle name="Normal 11 2 3 6 8" xfId="23124" xr:uid="{A021316F-9982-4A11-9D77-9C262C2D73AF}"/>
    <cellStyle name="Normal 11 2 3 7" xfId="1130" xr:uid="{37F89CF4-79AA-46F1-A727-E70FC97FE3FB}"/>
    <cellStyle name="Normal 11 2 3 7 2" xfId="2426" xr:uid="{4C52D8CC-B74C-4C4F-B4F6-AD2988370487}"/>
    <cellStyle name="Normal 11 2 3 7 2 2" xfId="5018" xr:uid="{FC16A981-A09B-46EB-85F9-D8006F00754D}"/>
    <cellStyle name="Normal 11 2 3 7 2 2 2" xfId="10202" xr:uid="{5B6667EB-7414-4B9E-A9A6-895FC8E3BAF2}"/>
    <cellStyle name="Normal 11 2 3 7 2 2 2 2" xfId="22009" xr:uid="{66F4FBC4-7CD5-4D31-BBE2-78CE2E3AC4FB}"/>
    <cellStyle name="Normal 11 2 3 7 2 2 2 2 2" xfId="44328" xr:uid="{24F9776F-2934-4C41-BF80-474ACDCBB768}"/>
    <cellStyle name="Normal 11 2 3 7 2 2 2 3" xfId="32520" xr:uid="{28229348-1A29-42B3-957E-0C3734D4B2AE}"/>
    <cellStyle name="Normal 11 2 3 7 2 2 3" xfId="16825" xr:uid="{FC0C80B0-465F-44E1-BEFE-03F43EC3A687}"/>
    <cellStyle name="Normal 11 2 3 7 2 2 3 2" xfId="39144" xr:uid="{1C9860FA-508F-4A22-BE24-807F0B6F9A59}"/>
    <cellStyle name="Normal 11 2 3 7 2 2 4" xfId="27336" xr:uid="{C084F11C-1EE5-4E22-83AB-F5DF60B13D10}"/>
    <cellStyle name="Normal 11 2 3 7 2 3" xfId="7610" xr:uid="{B8C4BD97-C687-443E-AF08-336041CE64FD}"/>
    <cellStyle name="Normal 11 2 3 7 2 3 2" xfId="19417" xr:uid="{7A3D1802-3C6C-44CE-8420-DB7721951275}"/>
    <cellStyle name="Normal 11 2 3 7 2 3 2 2" xfId="41736" xr:uid="{5623BAB2-3B94-4F35-8EB2-3BDC5EDA26AC}"/>
    <cellStyle name="Normal 11 2 3 7 2 3 3" xfId="29928" xr:uid="{79B931A6-936B-4291-8BBC-548A1F8418D4}"/>
    <cellStyle name="Normal 11 2 3 7 2 4" xfId="14233" xr:uid="{77A85D4B-7B41-457E-A894-659F317C5AE1}"/>
    <cellStyle name="Normal 11 2 3 7 2 4 2" xfId="36552" xr:uid="{3C581B1A-FA6A-4AA3-A050-33E5C2FCBD48}"/>
    <cellStyle name="Normal 11 2 3 7 2 5" xfId="24744" xr:uid="{9FF1492A-0451-4281-97D0-47D7D082A67E}"/>
    <cellStyle name="Normal 11 2 3 7 3" xfId="3722" xr:uid="{D3C76158-EBA0-494B-8902-780AF85FEFCB}"/>
    <cellStyle name="Normal 11 2 3 7 3 2" xfId="8906" xr:uid="{36694FDD-7298-40F5-AD67-CA1F3DE91C33}"/>
    <cellStyle name="Normal 11 2 3 7 3 2 2" xfId="20713" xr:uid="{0D4C29B6-D140-4CFE-8521-D433D2084CA6}"/>
    <cellStyle name="Normal 11 2 3 7 3 2 2 2" xfId="43032" xr:uid="{838708AA-6287-44D8-BBF1-20969B7CDBEE}"/>
    <cellStyle name="Normal 11 2 3 7 3 2 3" xfId="31224" xr:uid="{FD9C4459-499A-4359-AD05-4F848D5E0628}"/>
    <cellStyle name="Normal 11 2 3 7 3 3" xfId="15529" xr:uid="{59B08EA3-4468-4210-B802-C0E1A3E39E79}"/>
    <cellStyle name="Normal 11 2 3 7 3 3 2" xfId="37848" xr:uid="{359D5290-EC64-4284-9242-D2201D2D5F17}"/>
    <cellStyle name="Normal 11 2 3 7 3 4" xfId="26040" xr:uid="{464C88CA-4DA5-4101-8434-3992771F1D84}"/>
    <cellStyle name="Normal 11 2 3 7 4" xfId="6314" xr:uid="{6611AE3A-8C37-4181-8F63-7A1020F8D7B1}"/>
    <cellStyle name="Normal 11 2 3 7 4 2" xfId="18121" xr:uid="{89668F6D-71A6-4C35-B094-1B037E813C26}"/>
    <cellStyle name="Normal 11 2 3 7 4 2 2" xfId="40440" xr:uid="{C9A68A02-2300-48BB-8DFB-03DBCE2696D0}"/>
    <cellStyle name="Normal 11 2 3 7 4 3" xfId="28632" xr:uid="{D9EC178D-29BD-47AE-A976-4E8697856670}"/>
    <cellStyle name="Normal 11 2 3 7 5" xfId="11641" xr:uid="{B257D6AA-0334-4889-A3C7-0225E74CA733}"/>
    <cellStyle name="Normal 11 2 3 7 5 2" xfId="33960" xr:uid="{8D1615FC-BCDF-4287-A6BD-B231D2EE014B}"/>
    <cellStyle name="Normal 11 2 3 7 6" xfId="12937" xr:uid="{4B8137BB-6278-4B42-AB87-779A56FCE3ED}"/>
    <cellStyle name="Normal 11 2 3 7 6 2" xfId="35256" xr:uid="{65FD335B-71B3-40ED-ACE3-40E650D13769}"/>
    <cellStyle name="Normal 11 2 3 7 7" xfId="23448" xr:uid="{B01A01CC-736F-469C-BBEE-6CE5236DE9B3}"/>
    <cellStyle name="Normal 11 2 3 8" xfId="1778" xr:uid="{FA5E4271-1915-40C5-8221-39D626FE2A30}"/>
    <cellStyle name="Normal 11 2 3 8 2" xfId="4370" xr:uid="{B1D9BA28-0A16-42D8-B51D-38F8DB790A87}"/>
    <cellStyle name="Normal 11 2 3 8 2 2" xfId="9554" xr:uid="{F4263BAB-B9BA-438D-9894-390CB7FAB4D5}"/>
    <cellStyle name="Normal 11 2 3 8 2 2 2" xfId="21361" xr:uid="{12C45797-B9E0-4079-AE77-95F76EBE4A8C}"/>
    <cellStyle name="Normal 11 2 3 8 2 2 2 2" xfId="43680" xr:uid="{52EAF139-CC65-4936-9EB1-46C495C9DF03}"/>
    <cellStyle name="Normal 11 2 3 8 2 2 3" xfId="31872" xr:uid="{2F8DA11B-20FE-42DD-9BF1-1236235C8275}"/>
    <cellStyle name="Normal 11 2 3 8 2 3" xfId="16177" xr:uid="{7A4709CA-DED0-4D65-AFE9-919BA4D8165F}"/>
    <cellStyle name="Normal 11 2 3 8 2 3 2" xfId="38496" xr:uid="{4F2A23B4-6E37-419C-BE0A-A430AEE63A04}"/>
    <cellStyle name="Normal 11 2 3 8 2 4" xfId="26688" xr:uid="{B4BF8D1E-C243-4488-85EA-42F47CBB9879}"/>
    <cellStyle name="Normal 11 2 3 8 3" xfId="6962" xr:uid="{39C14F83-F992-4E0F-8991-642CB357F14E}"/>
    <cellStyle name="Normal 11 2 3 8 3 2" xfId="18769" xr:uid="{48FE2A39-4D26-47E7-B97D-C5D2AA6E0883}"/>
    <cellStyle name="Normal 11 2 3 8 3 2 2" xfId="41088" xr:uid="{F0B9BDB5-581E-497B-AB0B-55E81C9AB71E}"/>
    <cellStyle name="Normal 11 2 3 8 3 3" xfId="29280" xr:uid="{FFB56A5C-FE85-4809-92D4-70C819636CDE}"/>
    <cellStyle name="Normal 11 2 3 8 4" xfId="13585" xr:uid="{1AC8E7E5-4C2E-49FF-B97C-57BBE0CE7B09}"/>
    <cellStyle name="Normal 11 2 3 8 4 2" xfId="35904" xr:uid="{90CB3647-B19A-4437-90AA-FC67051B6BD9}"/>
    <cellStyle name="Normal 11 2 3 8 5" xfId="24096" xr:uid="{E13E300C-97B6-4BD7-9591-4ADD30B731D6}"/>
    <cellStyle name="Normal 11 2 3 9" xfId="3074" xr:uid="{E5A25013-B37F-4B30-81AA-64274F9C3291}"/>
    <cellStyle name="Normal 11 2 3 9 2" xfId="8258" xr:uid="{971314C4-BDD4-47A7-A1EA-C2204CA6807F}"/>
    <cellStyle name="Normal 11 2 3 9 2 2" xfId="20065" xr:uid="{8F4698A5-EC66-42AD-9AA8-45F2C76C5512}"/>
    <cellStyle name="Normal 11 2 3 9 2 2 2" xfId="42384" xr:uid="{967C9C1B-EDFF-4770-95DC-E32360815610}"/>
    <cellStyle name="Normal 11 2 3 9 2 3" xfId="30576" xr:uid="{CD7CB53B-038B-4386-95C2-8381B82F528C}"/>
    <cellStyle name="Normal 11 2 3 9 3" xfId="14881" xr:uid="{0D46922D-728F-42D5-A0B3-84D90A469EDB}"/>
    <cellStyle name="Normal 11 2 3 9 3 2" xfId="37200" xr:uid="{43D7A2CE-6371-4515-BA0B-163509435F16}"/>
    <cellStyle name="Normal 11 2 3 9 4" xfId="25392" xr:uid="{9CDCB1C3-5A74-4BC8-9DC2-B33C8E6EA607}"/>
    <cellStyle name="Normal 11 2 4" xfId="370" xr:uid="{42940EC1-71E0-4476-9E5E-0000E3970843}"/>
    <cellStyle name="Normal 11 2 4 10" xfId="12298" xr:uid="{F771B7A3-420F-4710-BD73-9447E824F0AA}"/>
    <cellStyle name="Normal 11 2 4 10 2" xfId="34617" xr:uid="{4306418A-A987-49C5-8F74-C142C4024577}"/>
    <cellStyle name="Normal 11 2 4 11" xfId="22683" xr:uid="{91A4B94F-73DE-4EE5-B6CB-98A0E4D8A560}"/>
    <cellStyle name="Normal 11 2 4 2" xfId="483" xr:uid="{E6E0C674-618C-48C4-B8B6-9B1FA531FB4F}"/>
    <cellStyle name="Normal 11 2 4 2 10" xfId="22800" xr:uid="{8A82D44D-9C27-4922-B79F-EC45FABF2107}"/>
    <cellStyle name="Normal 11 2 4 2 2" xfId="716" xr:uid="{28DCB98C-00AC-4DAD-84E2-1AA18C13F9EB}"/>
    <cellStyle name="Normal 11 2 4 2 2 2" xfId="1058" xr:uid="{2D3BAE3C-A9D4-4BA5-A91E-2002BDCA3410}"/>
    <cellStyle name="Normal 11 2 4 2 2 2 2" xfId="1706" xr:uid="{F8F7A1B7-100A-4307-9C3D-2F0545C7E73F}"/>
    <cellStyle name="Normal 11 2 4 2 2 2 2 2" xfId="3002" xr:uid="{C62C0B5A-396D-4694-8AAB-3969AFE8F885}"/>
    <cellStyle name="Normal 11 2 4 2 2 2 2 2 2" xfId="5594" xr:uid="{E33D57C0-761A-42FD-8803-F33954607666}"/>
    <cellStyle name="Normal 11 2 4 2 2 2 2 2 2 2" xfId="10778" xr:uid="{D8D0D27A-265A-4BC1-A4E2-37F041F9879C}"/>
    <cellStyle name="Normal 11 2 4 2 2 2 2 2 2 2 2" xfId="22585" xr:uid="{8DDBC95B-E71C-4F4D-A423-A9CA0A83A8C7}"/>
    <cellStyle name="Normal 11 2 4 2 2 2 2 2 2 2 2 2" xfId="44904" xr:uid="{85A9D2FE-1C38-4AA1-81B2-AB5D00F9BD0A}"/>
    <cellStyle name="Normal 11 2 4 2 2 2 2 2 2 2 3" xfId="33096" xr:uid="{768761E8-6D8E-4976-A670-1247B0380CCD}"/>
    <cellStyle name="Normal 11 2 4 2 2 2 2 2 2 3" xfId="17401" xr:uid="{65FD8EB4-4921-4293-B0E7-1853FA6C8AC1}"/>
    <cellStyle name="Normal 11 2 4 2 2 2 2 2 2 3 2" xfId="39720" xr:uid="{38512458-4282-441D-A099-B024F6F79DED}"/>
    <cellStyle name="Normal 11 2 4 2 2 2 2 2 2 4" xfId="27912" xr:uid="{C4D00903-C91A-49EB-8765-6471461CD4F9}"/>
    <cellStyle name="Normal 11 2 4 2 2 2 2 2 3" xfId="8186" xr:uid="{A5B8F36C-9E1D-47BA-A87C-83DFA18852D0}"/>
    <cellStyle name="Normal 11 2 4 2 2 2 2 2 3 2" xfId="19993" xr:uid="{06A55A84-0A2D-4726-BC76-7D3E61F679F3}"/>
    <cellStyle name="Normal 11 2 4 2 2 2 2 2 3 2 2" xfId="42312" xr:uid="{AF0DCF1C-0880-4569-A500-0379F9A95364}"/>
    <cellStyle name="Normal 11 2 4 2 2 2 2 2 3 3" xfId="30504" xr:uid="{443E8EFF-B771-4F8A-8298-A173784B64A9}"/>
    <cellStyle name="Normal 11 2 4 2 2 2 2 2 4" xfId="14809" xr:uid="{AB34D622-17E9-418A-9C6F-8F6797F25260}"/>
    <cellStyle name="Normal 11 2 4 2 2 2 2 2 4 2" xfId="37128" xr:uid="{D36D5BDB-C81C-4A9B-BD78-1AA355335CFE}"/>
    <cellStyle name="Normal 11 2 4 2 2 2 2 2 5" xfId="25320" xr:uid="{16A78B8D-542B-4806-ABFE-84478F82A008}"/>
    <cellStyle name="Normal 11 2 4 2 2 2 2 3" xfId="4298" xr:uid="{AE06998B-FB0B-427C-B7FF-923154D6907C}"/>
    <cellStyle name="Normal 11 2 4 2 2 2 2 3 2" xfId="9482" xr:uid="{AFA0243B-8185-412C-B739-8DE559633365}"/>
    <cellStyle name="Normal 11 2 4 2 2 2 2 3 2 2" xfId="21289" xr:uid="{1DCF5143-D889-45EB-AF5D-CDB3D9CB45EB}"/>
    <cellStyle name="Normal 11 2 4 2 2 2 2 3 2 2 2" xfId="43608" xr:uid="{58D44DA0-E432-4816-82D4-7886DE02B215}"/>
    <cellStyle name="Normal 11 2 4 2 2 2 2 3 2 3" xfId="31800" xr:uid="{1A60574C-B227-44E6-9B62-ECF98B15A3EA}"/>
    <cellStyle name="Normal 11 2 4 2 2 2 2 3 3" xfId="16105" xr:uid="{C39BC514-C8B1-41D8-BFBD-9321B661598E}"/>
    <cellStyle name="Normal 11 2 4 2 2 2 2 3 3 2" xfId="38424" xr:uid="{527F2A34-DD2E-4F6F-BC86-087FC37FC22D}"/>
    <cellStyle name="Normal 11 2 4 2 2 2 2 3 4" xfId="26616" xr:uid="{25CF0A10-4407-4AF3-B60E-AD0B711F619E}"/>
    <cellStyle name="Normal 11 2 4 2 2 2 2 4" xfId="6890" xr:uid="{CD83EC60-9A94-4F44-997B-FB573ABFDF86}"/>
    <cellStyle name="Normal 11 2 4 2 2 2 2 4 2" xfId="18697" xr:uid="{B3089496-F37C-4739-9651-ECC0C86ECBFF}"/>
    <cellStyle name="Normal 11 2 4 2 2 2 2 4 2 2" xfId="41016" xr:uid="{31C38899-5C86-4AAD-BF7C-55B2AFFBD13D}"/>
    <cellStyle name="Normal 11 2 4 2 2 2 2 4 3" xfId="29208" xr:uid="{C9D32A05-7444-43D7-8F0E-DDB1D684E01A}"/>
    <cellStyle name="Normal 11 2 4 2 2 2 2 5" xfId="12217" xr:uid="{3BAEE6C7-4A3D-4DCD-B743-6048122B39EB}"/>
    <cellStyle name="Normal 11 2 4 2 2 2 2 5 2" xfId="34536" xr:uid="{F4F028BC-807B-4ACD-9D92-B9D0ABBFD20B}"/>
    <cellStyle name="Normal 11 2 4 2 2 2 2 6" xfId="13513" xr:uid="{807A95C6-CE1B-406F-974F-D7C6375B1724}"/>
    <cellStyle name="Normal 11 2 4 2 2 2 2 6 2" xfId="35832" xr:uid="{BBC0C0D0-E488-4212-A547-7C85BC804552}"/>
    <cellStyle name="Normal 11 2 4 2 2 2 2 7" xfId="24024" xr:uid="{BAC06377-1ECC-4667-ADF2-FD773DAA68F4}"/>
    <cellStyle name="Normal 11 2 4 2 2 2 3" xfId="2354" xr:uid="{BD1CCCD5-F211-441C-8EB4-E922158C66AF}"/>
    <cellStyle name="Normal 11 2 4 2 2 2 3 2" xfId="4946" xr:uid="{55DB5951-EC6C-4C24-8A18-D3B054062399}"/>
    <cellStyle name="Normal 11 2 4 2 2 2 3 2 2" xfId="10130" xr:uid="{D0CEF76F-BCE1-4956-A059-7F2D1F57954D}"/>
    <cellStyle name="Normal 11 2 4 2 2 2 3 2 2 2" xfId="21937" xr:uid="{A3498A9F-8315-4C69-A0AF-8032C598BBD3}"/>
    <cellStyle name="Normal 11 2 4 2 2 2 3 2 2 2 2" xfId="44256" xr:uid="{47E585C4-A7DE-4BCC-BB11-35352800EFFF}"/>
    <cellStyle name="Normal 11 2 4 2 2 2 3 2 2 3" xfId="32448" xr:uid="{9ACD2262-9277-4428-AB3D-8E56870B3D3D}"/>
    <cellStyle name="Normal 11 2 4 2 2 2 3 2 3" xfId="16753" xr:uid="{8A71C0EF-3E93-4C03-A2CF-668DC58F0794}"/>
    <cellStyle name="Normal 11 2 4 2 2 2 3 2 3 2" xfId="39072" xr:uid="{908E1A45-7475-420B-9DE9-DA5044B74686}"/>
    <cellStyle name="Normal 11 2 4 2 2 2 3 2 4" xfId="27264" xr:uid="{C24459BC-2D91-4E95-AB22-D9E584349DA6}"/>
    <cellStyle name="Normal 11 2 4 2 2 2 3 3" xfId="7538" xr:uid="{A3DEA582-E0B7-47B2-B8D7-E6BA5B1E5359}"/>
    <cellStyle name="Normal 11 2 4 2 2 2 3 3 2" xfId="19345" xr:uid="{C9B42344-111D-479B-8BA7-64AFA38913FE}"/>
    <cellStyle name="Normal 11 2 4 2 2 2 3 3 2 2" xfId="41664" xr:uid="{F0B92F12-FDB2-45F6-9652-DCDC39734667}"/>
    <cellStyle name="Normal 11 2 4 2 2 2 3 3 3" xfId="29856" xr:uid="{62A8E6F3-590C-4DD6-9F9E-370E2A72E83D}"/>
    <cellStyle name="Normal 11 2 4 2 2 2 3 4" xfId="14161" xr:uid="{ECE5409C-B628-43F1-890C-3331D29C6A3F}"/>
    <cellStyle name="Normal 11 2 4 2 2 2 3 4 2" xfId="36480" xr:uid="{D0B63E6D-34CF-4D01-AD9D-50AB275A70AE}"/>
    <cellStyle name="Normal 11 2 4 2 2 2 3 5" xfId="24672" xr:uid="{83ECE818-B898-4734-B8D9-4936CFA46164}"/>
    <cellStyle name="Normal 11 2 4 2 2 2 4" xfId="3650" xr:uid="{BF0BE9A9-89CA-4AF9-A188-072BD8826BC8}"/>
    <cellStyle name="Normal 11 2 4 2 2 2 4 2" xfId="8834" xr:uid="{5017E216-A3F9-4658-9999-C0C4C1E7A788}"/>
    <cellStyle name="Normal 11 2 4 2 2 2 4 2 2" xfId="20641" xr:uid="{A1BB0EFE-12A5-4F09-807F-3DD13538A5E8}"/>
    <cellStyle name="Normal 11 2 4 2 2 2 4 2 2 2" xfId="42960" xr:uid="{396BB456-74CD-43BD-A0A5-37DFA34CA3B1}"/>
    <cellStyle name="Normal 11 2 4 2 2 2 4 2 3" xfId="31152" xr:uid="{B98A6259-EEBB-4567-BD9C-7369CB915003}"/>
    <cellStyle name="Normal 11 2 4 2 2 2 4 3" xfId="15457" xr:uid="{F0669CB5-6575-4411-8327-63E476395902}"/>
    <cellStyle name="Normal 11 2 4 2 2 2 4 3 2" xfId="37776" xr:uid="{43646CCA-CED9-4DA0-91D7-5E7C46B4D84B}"/>
    <cellStyle name="Normal 11 2 4 2 2 2 4 4" xfId="25968" xr:uid="{AAA149B6-C686-48A9-A391-FADBD1DD362F}"/>
    <cellStyle name="Normal 11 2 4 2 2 2 5" xfId="6242" xr:uid="{791C6132-B3BB-4CAC-9E84-175F96CDFA44}"/>
    <cellStyle name="Normal 11 2 4 2 2 2 5 2" xfId="18049" xr:uid="{6C866709-489C-46D8-AC14-87D44D2E762B}"/>
    <cellStyle name="Normal 11 2 4 2 2 2 5 2 2" xfId="40368" xr:uid="{2BA79D0E-2A93-47DB-9B05-73D134D9CF19}"/>
    <cellStyle name="Normal 11 2 4 2 2 2 5 3" xfId="28560" xr:uid="{1D0C8577-E5D5-4AFB-AD5A-4D998A631D26}"/>
    <cellStyle name="Normal 11 2 4 2 2 2 6" xfId="11569" xr:uid="{7A899880-9168-4982-B304-EC6E005C7289}"/>
    <cellStyle name="Normal 11 2 4 2 2 2 6 2" xfId="33888" xr:uid="{261EFC1C-07E6-4285-BBBF-EDB23168BF60}"/>
    <cellStyle name="Normal 11 2 4 2 2 2 7" xfId="12865" xr:uid="{07A2ED42-55DA-4394-B10F-E80C3EF5CA40}"/>
    <cellStyle name="Normal 11 2 4 2 2 2 7 2" xfId="35184" xr:uid="{9FE94D6E-E73B-403A-9E57-4891B1014FE1}"/>
    <cellStyle name="Normal 11 2 4 2 2 2 8" xfId="23376" xr:uid="{453E7C90-C280-4A92-AE0D-1ADE8120C3C3}"/>
    <cellStyle name="Normal 11 2 4 2 2 3" xfId="1382" xr:uid="{B9FF9DA4-0C3B-48CB-9D10-09B52927C1CB}"/>
    <cellStyle name="Normal 11 2 4 2 2 3 2" xfId="2678" xr:uid="{FFF7D0DF-C7C2-4099-8F9E-BA43174B16ED}"/>
    <cellStyle name="Normal 11 2 4 2 2 3 2 2" xfId="5270" xr:uid="{87A3AA33-CA50-4B28-8450-C4D240D6F980}"/>
    <cellStyle name="Normal 11 2 4 2 2 3 2 2 2" xfId="10454" xr:uid="{AEC9D29C-D084-4930-AE59-8C000B706E08}"/>
    <cellStyle name="Normal 11 2 4 2 2 3 2 2 2 2" xfId="22261" xr:uid="{CB7F5CAC-5C34-4BD9-BB57-BED18DE80CB1}"/>
    <cellStyle name="Normal 11 2 4 2 2 3 2 2 2 2 2" xfId="44580" xr:uid="{D3739DCF-48C6-4FDB-AB02-EC09637F590D}"/>
    <cellStyle name="Normal 11 2 4 2 2 3 2 2 2 3" xfId="32772" xr:uid="{543942D0-50FD-416A-AC8B-A86EF2657101}"/>
    <cellStyle name="Normal 11 2 4 2 2 3 2 2 3" xfId="17077" xr:uid="{9D5DF276-FE16-4518-8846-D743109E8E57}"/>
    <cellStyle name="Normal 11 2 4 2 2 3 2 2 3 2" xfId="39396" xr:uid="{111F5D39-B90D-42F7-BC88-1BFEA42A7776}"/>
    <cellStyle name="Normal 11 2 4 2 2 3 2 2 4" xfId="27588" xr:uid="{603BD6B3-0BCD-4C64-84CF-A616DFA03433}"/>
    <cellStyle name="Normal 11 2 4 2 2 3 2 3" xfId="7862" xr:uid="{9ADFC7C3-F81B-4241-ABE2-3630A1B1BB1C}"/>
    <cellStyle name="Normal 11 2 4 2 2 3 2 3 2" xfId="19669" xr:uid="{6A70EEBB-0B11-4430-8474-B6BCBBF9F6F1}"/>
    <cellStyle name="Normal 11 2 4 2 2 3 2 3 2 2" xfId="41988" xr:uid="{E9094A25-EA86-434D-91D7-7007FF602D14}"/>
    <cellStyle name="Normal 11 2 4 2 2 3 2 3 3" xfId="30180" xr:uid="{EFBCACCE-B81E-4469-B3FA-F714EDD088EE}"/>
    <cellStyle name="Normal 11 2 4 2 2 3 2 4" xfId="14485" xr:uid="{E909F24A-04AE-48DC-AEA2-8E229D3356B1}"/>
    <cellStyle name="Normal 11 2 4 2 2 3 2 4 2" xfId="36804" xr:uid="{CFA17055-C7E2-4D6A-BFB3-72D79DE45B22}"/>
    <cellStyle name="Normal 11 2 4 2 2 3 2 5" xfId="24996" xr:uid="{81680E5F-75C6-4506-AA3D-7AB2E3D2A70C}"/>
    <cellStyle name="Normal 11 2 4 2 2 3 3" xfId="3974" xr:uid="{91605AA6-F616-47F0-A813-64D3281C246A}"/>
    <cellStyle name="Normal 11 2 4 2 2 3 3 2" xfId="9158" xr:uid="{68E2136C-B410-4BAA-8D89-0E22683E1923}"/>
    <cellStyle name="Normal 11 2 4 2 2 3 3 2 2" xfId="20965" xr:uid="{60044C7D-9F7D-4E65-B737-4E9E912A299D}"/>
    <cellStyle name="Normal 11 2 4 2 2 3 3 2 2 2" xfId="43284" xr:uid="{8C4A538A-EA72-45A2-AE40-80C2A9B5F604}"/>
    <cellStyle name="Normal 11 2 4 2 2 3 3 2 3" xfId="31476" xr:uid="{B9B7491D-57F0-4133-B2EF-0D28C528EA44}"/>
    <cellStyle name="Normal 11 2 4 2 2 3 3 3" xfId="15781" xr:uid="{96D4F697-B2FE-4505-B94C-FFC8EE7D31B2}"/>
    <cellStyle name="Normal 11 2 4 2 2 3 3 3 2" xfId="38100" xr:uid="{63477105-B9B7-4CF9-856A-592D66A34570}"/>
    <cellStyle name="Normal 11 2 4 2 2 3 3 4" xfId="26292" xr:uid="{C54B9276-880F-469D-91C2-6C981851EB5A}"/>
    <cellStyle name="Normal 11 2 4 2 2 3 4" xfId="6566" xr:uid="{F486C414-6F2A-4B57-B3DD-C42DC479B4EF}"/>
    <cellStyle name="Normal 11 2 4 2 2 3 4 2" xfId="18373" xr:uid="{B03F805B-1D89-448A-BB08-79B4C1A71838}"/>
    <cellStyle name="Normal 11 2 4 2 2 3 4 2 2" xfId="40692" xr:uid="{ED4C7965-2827-410F-AF7F-4EFB0952BAEA}"/>
    <cellStyle name="Normal 11 2 4 2 2 3 4 3" xfId="28884" xr:uid="{84E867B4-BA45-4C0D-88C9-AB38EC8D13CE}"/>
    <cellStyle name="Normal 11 2 4 2 2 3 5" xfId="11893" xr:uid="{2B420299-A0ED-45AB-AEE0-D53E07964EFB}"/>
    <cellStyle name="Normal 11 2 4 2 2 3 5 2" xfId="34212" xr:uid="{6A776074-4EAD-4C79-8B90-02F777DD0644}"/>
    <cellStyle name="Normal 11 2 4 2 2 3 6" xfId="13189" xr:uid="{73F58A6D-69E4-4F52-AF7D-6E264F530029}"/>
    <cellStyle name="Normal 11 2 4 2 2 3 6 2" xfId="35508" xr:uid="{1D5C34FE-33BA-4803-9808-FF59DE7E76DA}"/>
    <cellStyle name="Normal 11 2 4 2 2 3 7" xfId="23700" xr:uid="{88B8757A-A220-4FBA-BEDE-5D025A0F4ABB}"/>
    <cellStyle name="Normal 11 2 4 2 2 4" xfId="2030" xr:uid="{DAFF0011-C9BC-4FC1-8C41-DE5D2CA67A65}"/>
    <cellStyle name="Normal 11 2 4 2 2 4 2" xfId="4622" xr:uid="{FF225152-6C13-471E-A807-8F103C895A30}"/>
    <cellStyle name="Normal 11 2 4 2 2 4 2 2" xfId="9806" xr:uid="{668CAEDA-AD6A-46E5-8551-9E44A96788F9}"/>
    <cellStyle name="Normal 11 2 4 2 2 4 2 2 2" xfId="21613" xr:uid="{48173A80-0C39-46A9-8DCB-04FA25192D0D}"/>
    <cellStyle name="Normal 11 2 4 2 2 4 2 2 2 2" xfId="43932" xr:uid="{32FB20AF-7D73-41E2-9EAE-6C0E39A8B083}"/>
    <cellStyle name="Normal 11 2 4 2 2 4 2 2 3" xfId="32124" xr:uid="{6BE4911C-A221-439B-8566-553D8660E888}"/>
    <cellStyle name="Normal 11 2 4 2 2 4 2 3" xfId="16429" xr:uid="{BA9006F1-A5B1-4276-BD02-B8C4AB588413}"/>
    <cellStyle name="Normal 11 2 4 2 2 4 2 3 2" xfId="38748" xr:uid="{1E99748D-6DB2-46F1-9700-B8170514D7DD}"/>
    <cellStyle name="Normal 11 2 4 2 2 4 2 4" xfId="26940" xr:uid="{DC861852-6B65-4DD9-BA39-3547312BCC85}"/>
    <cellStyle name="Normal 11 2 4 2 2 4 3" xfId="7214" xr:uid="{DA72008B-7DBF-49EC-9D26-4E7FCE854074}"/>
    <cellStyle name="Normal 11 2 4 2 2 4 3 2" xfId="19021" xr:uid="{68DDE9A2-6B7A-4A9D-B70C-9C0AF781BE1B}"/>
    <cellStyle name="Normal 11 2 4 2 2 4 3 2 2" xfId="41340" xr:uid="{B3755840-4730-428B-886E-1212F20A3B69}"/>
    <cellStyle name="Normal 11 2 4 2 2 4 3 3" xfId="29532" xr:uid="{83F0D098-2752-4BBA-B063-90ABB0D344BA}"/>
    <cellStyle name="Normal 11 2 4 2 2 4 4" xfId="13837" xr:uid="{C569E522-2A25-44DE-BD0E-200B066E7658}"/>
    <cellStyle name="Normal 11 2 4 2 2 4 4 2" xfId="36156" xr:uid="{3D0450E0-B14D-4BEE-B86B-6CEA04CEF123}"/>
    <cellStyle name="Normal 11 2 4 2 2 4 5" xfId="24348" xr:uid="{6314B242-884D-4CE3-A076-382EE9ADD849}"/>
    <cellStyle name="Normal 11 2 4 2 2 5" xfId="3326" xr:uid="{CF2D28C8-622F-49C7-AA76-C0B15BAD6E1A}"/>
    <cellStyle name="Normal 11 2 4 2 2 5 2" xfId="8510" xr:uid="{82FC4F33-0702-4F11-9A33-14AC4AD21D3C}"/>
    <cellStyle name="Normal 11 2 4 2 2 5 2 2" xfId="20317" xr:uid="{499A41E4-7225-4FCD-AD39-7B11C015F033}"/>
    <cellStyle name="Normal 11 2 4 2 2 5 2 2 2" xfId="42636" xr:uid="{587843D3-EA51-44D5-A3AE-6ADD5D242A3C}"/>
    <cellStyle name="Normal 11 2 4 2 2 5 2 3" xfId="30828" xr:uid="{EEB5A96E-B804-4254-9F14-85CB85A539F6}"/>
    <cellStyle name="Normal 11 2 4 2 2 5 3" xfId="15133" xr:uid="{E0CF4B8E-8B7E-4A5F-9A6D-CEDE79D4EAF9}"/>
    <cellStyle name="Normal 11 2 4 2 2 5 3 2" xfId="37452" xr:uid="{3C106095-B0EC-49E7-8D90-A17E397D8F78}"/>
    <cellStyle name="Normal 11 2 4 2 2 5 4" xfId="25644" xr:uid="{52232458-92C2-47C1-BE5B-F0DA905B73B9}"/>
    <cellStyle name="Normal 11 2 4 2 2 6" xfId="5918" xr:uid="{47AB0203-27B2-478C-A321-33E03FB83586}"/>
    <cellStyle name="Normal 11 2 4 2 2 6 2" xfId="17725" xr:uid="{0B4E5848-9129-4047-8DFA-2B37EDF67290}"/>
    <cellStyle name="Normal 11 2 4 2 2 6 2 2" xfId="40044" xr:uid="{1B8A3BBE-F939-414E-AF62-4D3D560EBD3C}"/>
    <cellStyle name="Normal 11 2 4 2 2 6 3" xfId="28236" xr:uid="{5B613AC7-AD2C-4501-B326-D4C91864C16C}"/>
    <cellStyle name="Normal 11 2 4 2 2 7" xfId="11227" xr:uid="{D427BF88-ADA3-4391-897A-715A5D8D2FB3}"/>
    <cellStyle name="Normal 11 2 4 2 2 7 2" xfId="33546" xr:uid="{369593E4-ECCB-45CA-9C68-227F6542D934}"/>
    <cellStyle name="Normal 11 2 4 2 2 8" xfId="12541" xr:uid="{CDDDB6F8-5CA6-4920-8648-3F0BB33C6083}"/>
    <cellStyle name="Normal 11 2 4 2 2 8 2" xfId="34860" xr:uid="{F474B449-33E3-4DA9-B6B4-B2BF97681493}"/>
    <cellStyle name="Normal 11 2 4 2 2 9" xfId="23034" xr:uid="{FD34932A-41F7-4912-84FA-050BC6472CE8}"/>
    <cellStyle name="Normal 11 2 4 2 3" xfId="896" xr:uid="{A5E68AB7-B8BE-4BCE-85CF-281739A426DF}"/>
    <cellStyle name="Normal 11 2 4 2 3 2" xfId="1544" xr:uid="{1AB57B19-B2DF-4C29-A9B6-BE87B5DD31C1}"/>
    <cellStyle name="Normal 11 2 4 2 3 2 2" xfId="2840" xr:uid="{B8A6A95E-552E-4449-92C4-8F45D0144FA3}"/>
    <cellStyle name="Normal 11 2 4 2 3 2 2 2" xfId="5432" xr:uid="{9CCF432D-9DA4-4AF0-8456-FCA287EACF2A}"/>
    <cellStyle name="Normal 11 2 4 2 3 2 2 2 2" xfId="10616" xr:uid="{B7916411-8E22-4901-8972-38AB9364A7B8}"/>
    <cellStyle name="Normal 11 2 4 2 3 2 2 2 2 2" xfId="22423" xr:uid="{A7F65312-C51E-41FC-8E13-51680534A461}"/>
    <cellStyle name="Normal 11 2 4 2 3 2 2 2 2 2 2" xfId="44742" xr:uid="{42F4DF25-353C-40D7-AAC8-E73C3B5870BB}"/>
    <cellStyle name="Normal 11 2 4 2 3 2 2 2 2 3" xfId="32934" xr:uid="{4A9F51A4-B44B-42D6-9380-53D9598A0A00}"/>
    <cellStyle name="Normal 11 2 4 2 3 2 2 2 3" xfId="17239" xr:uid="{6AAEE50F-D1C5-4566-A24F-36E669C77A6D}"/>
    <cellStyle name="Normal 11 2 4 2 3 2 2 2 3 2" xfId="39558" xr:uid="{60F1B896-707E-46C3-BBF4-786EA6A3C092}"/>
    <cellStyle name="Normal 11 2 4 2 3 2 2 2 4" xfId="27750" xr:uid="{2CA322BE-F485-43B4-A557-82251A5F72EC}"/>
    <cellStyle name="Normal 11 2 4 2 3 2 2 3" xfId="8024" xr:uid="{8EA550F4-9527-4428-AD9F-42787A942651}"/>
    <cellStyle name="Normal 11 2 4 2 3 2 2 3 2" xfId="19831" xr:uid="{F38DFBE7-238B-40CE-9A34-C1F7F35B1757}"/>
    <cellStyle name="Normal 11 2 4 2 3 2 2 3 2 2" xfId="42150" xr:uid="{BF04B31B-CBD1-43E6-8C37-0E5801635EF2}"/>
    <cellStyle name="Normal 11 2 4 2 3 2 2 3 3" xfId="30342" xr:uid="{A1DA7FB9-242E-4FFB-BB20-8E0CC2225CEA}"/>
    <cellStyle name="Normal 11 2 4 2 3 2 2 4" xfId="14647" xr:uid="{21071077-DCD9-4868-9540-3C2CFA5E68D2}"/>
    <cellStyle name="Normal 11 2 4 2 3 2 2 4 2" xfId="36966" xr:uid="{5FA3E204-008A-423E-B461-08E4C5E6F531}"/>
    <cellStyle name="Normal 11 2 4 2 3 2 2 5" xfId="25158" xr:uid="{09959338-DAFE-4FFC-B9D5-7D3C5998A2B0}"/>
    <cellStyle name="Normal 11 2 4 2 3 2 3" xfId="4136" xr:uid="{05819DF4-174C-45C2-9529-ED357AADF01F}"/>
    <cellStyle name="Normal 11 2 4 2 3 2 3 2" xfId="9320" xr:uid="{A7BBFB32-1327-45BD-96FC-58F66E936F03}"/>
    <cellStyle name="Normal 11 2 4 2 3 2 3 2 2" xfId="21127" xr:uid="{4120D859-0111-4E51-980D-40F1D8E6AACE}"/>
    <cellStyle name="Normal 11 2 4 2 3 2 3 2 2 2" xfId="43446" xr:uid="{E8FD1747-96FB-4657-9DCC-9CB3184DF784}"/>
    <cellStyle name="Normal 11 2 4 2 3 2 3 2 3" xfId="31638" xr:uid="{D6958D6C-5285-4AFB-8A32-B43D0F313A23}"/>
    <cellStyle name="Normal 11 2 4 2 3 2 3 3" xfId="15943" xr:uid="{5091840D-A517-403A-B2CF-3F812D8F94CC}"/>
    <cellStyle name="Normal 11 2 4 2 3 2 3 3 2" xfId="38262" xr:uid="{3EF02A17-1F7B-4F3D-A624-B8E322D5408C}"/>
    <cellStyle name="Normal 11 2 4 2 3 2 3 4" xfId="26454" xr:uid="{ACD09106-B11C-4E18-AE2C-8642EE168B89}"/>
    <cellStyle name="Normal 11 2 4 2 3 2 4" xfId="6728" xr:uid="{01F47827-9DC8-4565-A2CF-1FC25691DF93}"/>
    <cellStyle name="Normal 11 2 4 2 3 2 4 2" xfId="18535" xr:uid="{8059C049-B96D-4984-A633-C6F745407C91}"/>
    <cellStyle name="Normal 11 2 4 2 3 2 4 2 2" xfId="40854" xr:uid="{E8C75F6B-19E1-49FF-A511-3B6D0A232300}"/>
    <cellStyle name="Normal 11 2 4 2 3 2 4 3" xfId="29046" xr:uid="{820EBCD9-251C-4915-9C0C-D889E7D3D287}"/>
    <cellStyle name="Normal 11 2 4 2 3 2 5" xfId="12055" xr:uid="{2A1881D2-FED6-4E8A-B504-DF77DC26A4B2}"/>
    <cellStyle name="Normal 11 2 4 2 3 2 5 2" xfId="34374" xr:uid="{A89CC1AA-EF41-415C-9DD9-E361C34691E8}"/>
    <cellStyle name="Normal 11 2 4 2 3 2 6" xfId="13351" xr:uid="{CB7382F1-A68E-44BC-961D-1AF5B3BFBA28}"/>
    <cellStyle name="Normal 11 2 4 2 3 2 6 2" xfId="35670" xr:uid="{FB3B5744-E8A5-4AE5-A5B9-8857CBCBD252}"/>
    <cellStyle name="Normal 11 2 4 2 3 2 7" xfId="23862" xr:uid="{1B477C7F-AA78-4B98-A457-B0AD9E68FC8D}"/>
    <cellStyle name="Normal 11 2 4 2 3 3" xfId="2192" xr:uid="{31CB2A2C-D601-4537-A5AC-E9275AF0CFE9}"/>
    <cellStyle name="Normal 11 2 4 2 3 3 2" xfId="4784" xr:uid="{BB77B68C-A098-4B65-92AC-CA4B23EE34D0}"/>
    <cellStyle name="Normal 11 2 4 2 3 3 2 2" xfId="9968" xr:uid="{CA8B1EC7-A0AE-4ABD-AF76-1E6782040C89}"/>
    <cellStyle name="Normal 11 2 4 2 3 3 2 2 2" xfId="21775" xr:uid="{15991D14-D6DC-4A44-8F1E-AE84210F2FD2}"/>
    <cellStyle name="Normal 11 2 4 2 3 3 2 2 2 2" xfId="44094" xr:uid="{03A89951-7B85-4C50-94F9-4AA4C7AE7048}"/>
    <cellStyle name="Normal 11 2 4 2 3 3 2 2 3" xfId="32286" xr:uid="{2CA322E7-8E4E-4547-BD72-6A11FE1DDA06}"/>
    <cellStyle name="Normal 11 2 4 2 3 3 2 3" xfId="16591" xr:uid="{F2D4CA13-D812-435E-8C1C-A8E06A98AFDE}"/>
    <cellStyle name="Normal 11 2 4 2 3 3 2 3 2" xfId="38910" xr:uid="{1539300F-9775-4F93-BB1E-6D11E9E80CBC}"/>
    <cellStyle name="Normal 11 2 4 2 3 3 2 4" xfId="27102" xr:uid="{3927FE3D-7321-488E-B1D6-390C59EC751F}"/>
    <cellStyle name="Normal 11 2 4 2 3 3 3" xfId="7376" xr:uid="{FDA3058B-0F7A-42C4-B9CD-0E3FDFA7C6E2}"/>
    <cellStyle name="Normal 11 2 4 2 3 3 3 2" xfId="19183" xr:uid="{16865FF4-3FD7-499F-B47B-8935F8B5DF2F}"/>
    <cellStyle name="Normal 11 2 4 2 3 3 3 2 2" xfId="41502" xr:uid="{6E9100AE-F7F3-42BA-B287-5F4B686B40B1}"/>
    <cellStyle name="Normal 11 2 4 2 3 3 3 3" xfId="29694" xr:uid="{17B66DBB-A4E1-4ADB-908F-299176583779}"/>
    <cellStyle name="Normal 11 2 4 2 3 3 4" xfId="13999" xr:uid="{F43DD165-D1DD-43C8-AFF3-191C299FB673}"/>
    <cellStyle name="Normal 11 2 4 2 3 3 4 2" xfId="36318" xr:uid="{BD4E9CDB-4C93-4EBF-8432-F6E8ECF7096C}"/>
    <cellStyle name="Normal 11 2 4 2 3 3 5" xfId="24510" xr:uid="{74F6780D-18C2-4967-B2F4-EEA745887D1A}"/>
    <cellStyle name="Normal 11 2 4 2 3 4" xfId="3488" xr:uid="{1F6ECCCC-060E-4C4C-96D1-9D6F84BC4573}"/>
    <cellStyle name="Normal 11 2 4 2 3 4 2" xfId="8672" xr:uid="{1781D766-CBC3-474F-9FA1-5BB5E1B1585C}"/>
    <cellStyle name="Normal 11 2 4 2 3 4 2 2" xfId="20479" xr:uid="{8F164BED-DFD3-4929-ABFD-8227AD3CC666}"/>
    <cellStyle name="Normal 11 2 4 2 3 4 2 2 2" xfId="42798" xr:uid="{D87784A6-12E1-4F8A-8382-5256A1FBB9DD}"/>
    <cellStyle name="Normal 11 2 4 2 3 4 2 3" xfId="30990" xr:uid="{4150ECC6-FCD0-4323-BE6C-E5859CD3CBC5}"/>
    <cellStyle name="Normal 11 2 4 2 3 4 3" xfId="15295" xr:uid="{1DB89DBD-07EE-4564-8A1A-76EFF473877A}"/>
    <cellStyle name="Normal 11 2 4 2 3 4 3 2" xfId="37614" xr:uid="{729CB3C5-09AD-478D-BFA9-D284B22CD6A8}"/>
    <cellStyle name="Normal 11 2 4 2 3 4 4" xfId="25806" xr:uid="{C6CCB388-066F-404C-B219-BA48806E3BF1}"/>
    <cellStyle name="Normal 11 2 4 2 3 5" xfId="6080" xr:uid="{EC575B3E-8B83-4342-8CBA-11CC57B90F27}"/>
    <cellStyle name="Normal 11 2 4 2 3 5 2" xfId="17887" xr:uid="{C795E402-54BE-4874-9537-124CA8DE2D29}"/>
    <cellStyle name="Normal 11 2 4 2 3 5 2 2" xfId="40206" xr:uid="{58DFBCE4-8A9D-4281-A551-1836890A6388}"/>
    <cellStyle name="Normal 11 2 4 2 3 5 3" xfId="28398" xr:uid="{48278FE4-6528-4823-84A6-79BA8796B432}"/>
    <cellStyle name="Normal 11 2 4 2 3 6" xfId="11407" xr:uid="{4F3D16F9-4E25-4EAB-A269-0589B1DBCFBC}"/>
    <cellStyle name="Normal 11 2 4 2 3 6 2" xfId="33726" xr:uid="{841011EA-8ABB-4CB5-88F0-A31B1FAB02DC}"/>
    <cellStyle name="Normal 11 2 4 2 3 7" xfId="12703" xr:uid="{F13C11BD-38E3-4B65-A1B7-F9EBC2773855}"/>
    <cellStyle name="Normal 11 2 4 2 3 7 2" xfId="35022" xr:uid="{176D8D2B-D1E0-40F3-81BB-3319CC89A41E}"/>
    <cellStyle name="Normal 11 2 4 2 3 8" xfId="23214" xr:uid="{F2B90C26-2406-47B1-B935-5DE15496B2F2}"/>
    <cellStyle name="Normal 11 2 4 2 4" xfId="1220" xr:uid="{BB4A3594-045B-4C61-9EAE-D98E2265B2EB}"/>
    <cellStyle name="Normal 11 2 4 2 4 2" xfId="2516" xr:uid="{55E77ABC-7B3C-4D84-A488-D7A2DAD0F55C}"/>
    <cellStyle name="Normal 11 2 4 2 4 2 2" xfId="5108" xr:uid="{7E4E4903-56FB-4151-BDF6-E01B8039F48D}"/>
    <cellStyle name="Normal 11 2 4 2 4 2 2 2" xfId="10292" xr:uid="{FCC7987B-36A3-4B9F-8743-63B2D0638480}"/>
    <cellStyle name="Normal 11 2 4 2 4 2 2 2 2" xfId="22099" xr:uid="{A6549A09-4533-486E-92A9-48C05CF1EDF5}"/>
    <cellStyle name="Normal 11 2 4 2 4 2 2 2 2 2" xfId="44418" xr:uid="{4C8999EC-ED81-4FEC-A59C-FD0EFABF86D0}"/>
    <cellStyle name="Normal 11 2 4 2 4 2 2 2 3" xfId="32610" xr:uid="{46696AB4-63B5-444C-AE87-94055421E3C8}"/>
    <cellStyle name="Normal 11 2 4 2 4 2 2 3" xfId="16915" xr:uid="{421E4348-CD67-44B9-B998-74B44B97132B}"/>
    <cellStyle name="Normal 11 2 4 2 4 2 2 3 2" xfId="39234" xr:uid="{E94CD4A7-7578-4A17-831A-922436400170}"/>
    <cellStyle name="Normal 11 2 4 2 4 2 2 4" xfId="27426" xr:uid="{CA719073-9D32-4F50-B8A3-3E1733C0A90D}"/>
    <cellStyle name="Normal 11 2 4 2 4 2 3" xfId="7700" xr:uid="{06C5AF0F-B854-4BB5-A9FE-BB025B2F7A2A}"/>
    <cellStyle name="Normal 11 2 4 2 4 2 3 2" xfId="19507" xr:uid="{50E09B2B-97FD-456F-A153-E06023A4DB0C}"/>
    <cellStyle name="Normal 11 2 4 2 4 2 3 2 2" xfId="41826" xr:uid="{AE6757E4-554E-4ADC-A59E-3907EED1CF20}"/>
    <cellStyle name="Normal 11 2 4 2 4 2 3 3" xfId="30018" xr:uid="{E7759986-9C4C-4D1B-8A21-31A172C4A37D}"/>
    <cellStyle name="Normal 11 2 4 2 4 2 4" xfId="14323" xr:uid="{72985CB8-B964-42E1-8B53-75C5E5CFF29A}"/>
    <cellStyle name="Normal 11 2 4 2 4 2 4 2" xfId="36642" xr:uid="{7980C202-A308-4D5D-BF21-467C6BBB6BBA}"/>
    <cellStyle name="Normal 11 2 4 2 4 2 5" xfId="24834" xr:uid="{F0D040EB-1ECF-4571-A7E7-4CD66D03BB53}"/>
    <cellStyle name="Normal 11 2 4 2 4 3" xfId="3812" xr:uid="{B29250CB-8F30-4F53-A53F-5466D25189F3}"/>
    <cellStyle name="Normal 11 2 4 2 4 3 2" xfId="8996" xr:uid="{4846076B-5577-4854-AB7B-B74DB9A7818D}"/>
    <cellStyle name="Normal 11 2 4 2 4 3 2 2" xfId="20803" xr:uid="{850EACDE-3028-431F-AAFD-CC773942A550}"/>
    <cellStyle name="Normal 11 2 4 2 4 3 2 2 2" xfId="43122" xr:uid="{36056D4B-316E-4279-90D9-3541EA4287D9}"/>
    <cellStyle name="Normal 11 2 4 2 4 3 2 3" xfId="31314" xr:uid="{6CC6A32F-51D1-407D-A998-318500D856C5}"/>
    <cellStyle name="Normal 11 2 4 2 4 3 3" xfId="15619" xr:uid="{D96D68B3-20CB-4EF1-A643-C145B311AA59}"/>
    <cellStyle name="Normal 11 2 4 2 4 3 3 2" xfId="37938" xr:uid="{B0643829-5D2E-4CB4-A468-1B1DF7E3AA94}"/>
    <cellStyle name="Normal 11 2 4 2 4 3 4" xfId="26130" xr:uid="{35CA275D-C756-46F8-A91A-F11B44C5D8F5}"/>
    <cellStyle name="Normal 11 2 4 2 4 4" xfId="6404" xr:uid="{4833C47D-B116-4123-B317-B838966537EE}"/>
    <cellStyle name="Normal 11 2 4 2 4 4 2" xfId="18211" xr:uid="{F6926B4E-9FB7-45A2-8D2A-674B90329AA5}"/>
    <cellStyle name="Normal 11 2 4 2 4 4 2 2" xfId="40530" xr:uid="{CA8147EF-DE70-46EA-97EE-4F63741B0938}"/>
    <cellStyle name="Normal 11 2 4 2 4 4 3" xfId="28722" xr:uid="{3B198614-F877-4D9D-9FEA-9606F44D3D01}"/>
    <cellStyle name="Normal 11 2 4 2 4 5" xfId="11731" xr:uid="{5AC335FB-0743-4C09-A0A2-87D21D6D4F2D}"/>
    <cellStyle name="Normal 11 2 4 2 4 5 2" xfId="34050" xr:uid="{B084E779-B86C-457D-9CFD-FF5A332667F9}"/>
    <cellStyle name="Normal 11 2 4 2 4 6" xfId="13027" xr:uid="{658F02E5-162B-4F37-B56F-9210D4072FE2}"/>
    <cellStyle name="Normal 11 2 4 2 4 6 2" xfId="35346" xr:uid="{3A46A6FF-862D-4466-9743-A16F457FE81F}"/>
    <cellStyle name="Normal 11 2 4 2 4 7" xfId="23538" xr:uid="{B10CD3C7-9888-42FE-BE05-EDE70B6A2519}"/>
    <cellStyle name="Normal 11 2 4 2 5" xfId="1868" xr:uid="{7DFBD531-607F-4573-8273-CF4052DC3034}"/>
    <cellStyle name="Normal 11 2 4 2 5 2" xfId="4460" xr:uid="{3936D446-F52C-4B03-93F2-947C2CC12F1A}"/>
    <cellStyle name="Normal 11 2 4 2 5 2 2" xfId="9644" xr:uid="{50636CC4-17C1-4537-9287-DDB6B64B4883}"/>
    <cellStyle name="Normal 11 2 4 2 5 2 2 2" xfId="21451" xr:uid="{FA13C85D-549E-4BCF-9692-2EC161E7D5B5}"/>
    <cellStyle name="Normal 11 2 4 2 5 2 2 2 2" xfId="43770" xr:uid="{541941E4-4815-4B6C-9D44-4F8622117B13}"/>
    <cellStyle name="Normal 11 2 4 2 5 2 2 3" xfId="31962" xr:uid="{1030E35A-C2D4-4261-A779-F8413ABDA52D}"/>
    <cellStyle name="Normal 11 2 4 2 5 2 3" xfId="16267" xr:uid="{4E53C2AD-2152-48A9-866F-9710DF155D90}"/>
    <cellStyle name="Normal 11 2 4 2 5 2 3 2" xfId="38586" xr:uid="{91B1EE52-BFF2-44A7-B58E-36A07E50FC47}"/>
    <cellStyle name="Normal 11 2 4 2 5 2 4" xfId="26778" xr:uid="{46E0BADD-253D-479A-A203-8F6497445829}"/>
    <cellStyle name="Normal 11 2 4 2 5 3" xfId="7052" xr:uid="{C1C83AED-D119-4AE6-81BE-D6A979A9C71B}"/>
    <cellStyle name="Normal 11 2 4 2 5 3 2" xfId="18859" xr:uid="{E70C4CCF-3D4B-49F5-942F-33E045E33386}"/>
    <cellStyle name="Normal 11 2 4 2 5 3 2 2" xfId="41178" xr:uid="{C5F26392-886A-4C11-902E-45E07390833C}"/>
    <cellStyle name="Normal 11 2 4 2 5 3 3" xfId="29370" xr:uid="{F4D0F856-6F0E-4402-B978-65BEA5C43EA7}"/>
    <cellStyle name="Normal 11 2 4 2 5 4" xfId="13675" xr:uid="{FFF3FAFB-5C57-40FD-A7CB-B8BC0CDD5589}"/>
    <cellStyle name="Normal 11 2 4 2 5 4 2" xfId="35994" xr:uid="{14755EAB-61D0-4627-880B-5ADDBAD40BB2}"/>
    <cellStyle name="Normal 11 2 4 2 5 5" xfId="24186" xr:uid="{1DCD7DF7-C5C4-4624-9579-DD3384268087}"/>
    <cellStyle name="Normal 11 2 4 2 6" xfId="3164" xr:uid="{89C667B5-36F2-44A2-871D-38DC106477CF}"/>
    <cellStyle name="Normal 11 2 4 2 6 2" xfId="8348" xr:uid="{90BC7C5D-4289-402C-8CE4-67C39B4D05F9}"/>
    <cellStyle name="Normal 11 2 4 2 6 2 2" xfId="20155" xr:uid="{3009D885-0764-4B6E-A51D-7DDD3CCD721E}"/>
    <cellStyle name="Normal 11 2 4 2 6 2 2 2" xfId="42474" xr:uid="{CF81CFBC-DBFA-46EF-B7E8-6D045CAA1F09}"/>
    <cellStyle name="Normal 11 2 4 2 6 2 3" xfId="30666" xr:uid="{91302B21-4C8B-432F-A289-89A58E9127CF}"/>
    <cellStyle name="Normal 11 2 4 2 6 3" xfId="14971" xr:uid="{D5C808B4-AE58-479B-9ACD-C1AB896D102C}"/>
    <cellStyle name="Normal 11 2 4 2 6 3 2" xfId="37290" xr:uid="{C4F92396-2F17-4B71-A1A1-BBF81A94375B}"/>
    <cellStyle name="Normal 11 2 4 2 6 4" xfId="25482" xr:uid="{BBE78100-EEBA-4B1D-B0CA-086E1AE0962A}"/>
    <cellStyle name="Normal 11 2 4 2 7" xfId="5756" xr:uid="{740B6467-DFE1-400A-B5A7-40687E9098AB}"/>
    <cellStyle name="Normal 11 2 4 2 7 2" xfId="17563" xr:uid="{37B3CD3D-BE4D-461A-8FA5-8E44C141B96C}"/>
    <cellStyle name="Normal 11 2 4 2 7 2 2" xfId="39882" xr:uid="{8234602C-4996-41AE-A5B2-0A354EED2BB5}"/>
    <cellStyle name="Normal 11 2 4 2 7 3" xfId="28074" xr:uid="{847583FF-5E76-406E-82AD-E106707F1645}"/>
    <cellStyle name="Normal 11 2 4 2 8" xfId="10993" xr:uid="{6EA92257-81FB-46F9-8DB0-508D7EA85999}"/>
    <cellStyle name="Normal 11 2 4 2 8 2" xfId="33312" xr:uid="{78E3452B-E6D9-49F3-B2B5-BC8B2B8878C2}"/>
    <cellStyle name="Normal 11 2 4 2 9" xfId="12379" xr:uid="{F8CFBAA5-5D4B-4C92-B2FA-B8099A57C08D}"/>
    <cellStyle name="Normal 11 2 4 2 9 2" xfId="34698" xr:uid="{834C8371-F4D5-44FA-BC14-7EA2324266A7}"/>
    <cellStyle name="Normal 11 2 4 3" xfId="599" xr:uid="{3A271F29-621D-494B-8070-78909574F2B0}"/>
    <cellStyle name="Normal 11 2 4 3 2" xfId="977" xr:uid="{8DEC013B-73E3-4C00-82F5-DD670345B8ED}"/>
    <cellStyle name="Normal 11 2 4 3 2 2" xfId="1625" xr:uid="{F483D4C4-50CF-4FC2-9CC9-8C10173A6D96}"/>
    <cellStyle name="Normal 11 2 4 3 2 2 2" xfId="2921" xr:uid="{5634C833-5119-498B-A2B5-E63A3BE13517}"/>
    <cellStyle name="Normal 11 2 4 3 2 2 2 2" xfId="5513" xr:uid="{D37AF7D1-31C4-42B7-A142-8DD842A99F24}"/>
    <cellStyle name="Normal 11 2 4 3 2 2 2 2 2" xfId="10697" xr:uid="{3EDD3445-118A-455F-BD67-C2DFD474CC64}"/>
    <cellStyle name="Normal 11 2 4 3 2 2 2 2 2 2" xfId="22504" xr:uid="{F83FCB1F-C45B-47E3-B61A-7348CF9A0F8D}"/>
    <cellStyle name="Normal 11 2 4 3 2 2 2 2 2 2 2" xfId="44823" xr:uid="{77204539-DCAD-4E85-ACE9-6557AA61270A}"/>
    <cellStyle name="Normal 11 2 4 3 2 2 2 2 2 3" xfId="33015" xr:uid="{BA31476B-F50B-4779-BD97-878A4E390EC3}"/>
    <cellStyle name="Normal 11 2 4 3 2 2 2 2 3" xfId="17320" xr:uid="{8BD966CF-A818-4F26-953B-F65161910BA3}"/>
    <cellStyle name="Normal 11 2 4 3 2 2 2 2 3 2" xfId="39639" xr:uid="{2FFEC03A-2C31-420D-A8E4-60B77DCD4023}"/>
    <cellStyle name="Normal 11 2 4 3 2 2 2 2 4" xfId="27831" xr:uid="{C94E8B68-A9FB-4CDA-9725-ACF966280D49}"/>
    <cellStyle name="Normal 11 2 4 3 2 2 2 3" xfId="8105" xr:uid="{D542A78B-19AC-4C70-9A7B-B6EB7BDB4DA1}"/>
    <cellStyle name="Normal 11 2 4 3 2 2 2 3 2" xfId="19912" xr:uid="{480EE0D6-B147-4545-90A3-0C02AE989397}"/>
    <cellStyle name="Normal 11 2 4 3 2 2 2 3 2 2" xfId="42231" xr:uid="{87D335F8-0A0E-4BDF-A8C8-A2257126F7EE}"/>
    <cellStyle name="Normal 11 2 4 3 2 2 2 3 3" xfId="30423" xr:uid="{89713543-AE75-4229-AC97-C9E8D80FB6DB}"/>
    <cellStyle name="Normal 11 2 4 3 2 2 2 4" xfId="14728" xr:uid="{6B1CF2CF-0386-4C56-BF71-A98F6FFD396A}"/>
    <cellStyle name="Normal 11 2 4 3 2 2 2 4 2" xfId="37047" xr:uid="{60392839-5DCB-41ED-B685-6F0BD2AE53F6}"/>
    <cellStyle name="Normal 11 2 4 3 2 2 2 5" xfId="25239" xr:uid="{8D79440D-2DE9-48FE-B691-C59B028EA834}"/>
    <cellStyle name="Normal 11 2 4 3 2 2 3" xfId="4217" xr:uid="{18E09899-8E04-4324-A2B3-804E90AADBF1}"/>
    <cellStyle name="Normal 11 2 4 3 2 2 3 2" xfId="9401" xr:uid="{33EAF470-539C-4D9E-BE85-C27470370C05}"/>
    <cellStyle name="Normal 11 2 4 3 2 2 3 2 2" xfId="21208" xr:uid="{45F2FE4E-A6FD-439D-BD37-9B8BC864EB37}"/>
    <cellStyle name="Normal 11 2 4 3 2 2 3 2 2 2" xfId="43527" xr:uid="{B3B4F371-9174-4149-B6AD-8F4EC20D6B8F}"/>
    <cellStyle name="Normal 11 2 4 3 2 2 3 2 3" xfId="31719" xr:uid="{8B168230-FF29-45A0-BE32-02A7FDC91C89}"/>
    <cellStyle name="Normal 11 2 4 3 2 2 3 3" xfId="16024" xr:uid="{81F8C319-6631-402B-8E9C-DED68364E829}"/>
    <cellStyle name="Normal 11 2 4 3 2 2 3 3 2" xfId="38343" xr:uid="{6155C480-0EDA-4F08-BBB8-BFE03016D46E}"/>
    <cellStyle name="Normal 11 2 4 3 2 2 3 4" xfId="26535" xr:uid="{2929730B-CA67-4379-84E3-AFD078A20646}"/>
    <cellStyle name="Normal 11 2 4 3 2 2 4" xfId="6809" xr:uid="{D0AF608C-EC5D-4C5A-9CC6-76C6475CB677}"/>
    <cellStyle name="Normal 11 2 4 3 2 2 4 2" xfId="18616" xr:uid="{3E9DB311-2360-46C1-AE69-3BE237CF0418}"/>
    <cellStyle name="Normal 11 2 4 3 2 2 4 2 2" xfId="40935" xr:uid="{742E81CE-938E-4459-8237-2957D79A275D}"/>
    <cellStyle name="Normal 11 2 4 3 2 2 4 3" xfId="29127" xr:uid="{987318C5-8156-4E0C-9DB6-8FA7714B22D7}"/>
    <cellStyle name="Normal 11 2 4 3 2 2 5" xfId="12136" xr:uid="{71CA5951-996F-43E4-BDF9-D3C3D3D1D4DA}"/>
    <cellStyle name="Normal 11 2 4 3 2 2 5 2" xfId="34455" xr:uid="{D6A6EFB9-6BEF-4BDA-81C5-40A705402E3E}"/>
    <cellStyle name="Normal 11 2 4 3 2 2 6" xfId="13432" xr:uid="{7737C0AB-22FE-42B3-BC55-F2CEF9A7A720}"/>
    <cellStyle name="Normal 11 2 4 3 2 2 6 2" xfId="35751" xr:uid="{8430283A-95C9-413A-AA6C-F3C4F95D218F}"/>
    <cellStyle name="Normal 11 2 4 3 2 2 7" xfId="23943" xr:uid="{DBD31BA8-2DFF-4238-B1E8-C006C18CDDAE}"/>
    <cellStyle name="Normal 11 2 4 3 2 3" xfId="2273" xr:uid="{33AEB106-4EF4-4AFC-AE36-1BD33F14EEEA}"/>
    <cellStyle name="Normal 11 2 4 3 2 3 2" xfId="4865" xr:uid="{0B417DA1-3367-49E6-8523-1D0E14C395C2}"/>
    <cellStyle name="Normal 11 2 4 3 2 3 2 2" xfId="10049" xr:uid="{605FD246-FEE0-4595-825D-1F75F7790563}"/>
    <cellStyle name="Normal 11 2 4 3 2 3 2 2 2" xfId="21856" xr:uid="{5AC27024-CCFB-4BC9-8004-CB5ADB56C263}"/>
    <cellStyle name="Normal 11 2 4 3 2 3 2 2 2 2" xfId="44175" xr:uid="{C551EFBF-48DF-41EA-A214-07CDFE546492}"/>
    <cellStyle name="Normal 11 2 4 3 2 3 2 2 3" xfId="32367" xr:uid="{E92BDD3D-896A-4063-A9C1-D872B1D59301}"/>
    <cellStyle name="Normal 11 2 4 3 2 3 2 3" xfId="16672" xr:uid="{D6FD8FBC-74F7-4C3A-8676-44348EB7D727}"/>
    <cellStyle name="Normal 11 2 4 3 2 3 2 3 2" xfId="38991" xr:uid="{16577EAF-9362-45F3-B02D-5498BD1143B3}"/>
    <cellStyle name="Normal 11 2 4 3 2 3 2 4" xfId="27183" xr:uid="{7093311C-ED84-4F22-B833-DB0C42E8D55D}"/>
    <cellStyle name="Normal 11 2 4 3 2 3 3" xfId="7457" xr:uid="{339A97D9-1AEC-40E7-B0FE-6C33D302169F}"/>
    <cellStyle name="Normal 11 2 4 3 2 3 3 2" xfId="19264" xr:uid="{51760BB5-8023-413B-A997-260241A7F876}"/>
    <cellStyle name="Normal 11 2 4 3 2 3 3 2 2" xfId="41583" xr:uid="{AA79EE4E-F5F3-4E14-8E5F-8483F73982D4}"/>
    <cellStyle name="Normal 11 2 4 3 2 3 3 3" xfId="29775" xr:uid="{10FC6717-7C3E-4A10-BC74-A31D251B4D04}"/>
    <cellStyle name="Normal 11 2 4 3 2 3 4" xfId="14080" xr:uid="{71F6600F-54B6-418A-B52B-EEA529C907B9}"/>
    <cellStyle name="Normal 11 2 4 3 2 3 4 2" xfId="36399" xr:uid="{2A12614B-2AFB-40E0-AED8-7577FDA0DCA7}"/>
    <cellStyle name="Normal 11 2 4 3 2 3 5" xfId="24591" xr:uid="{D111845D-621C-4F2D-A8F1-CB1685E65FBB}"/>
    <cellStyle name="Normal 11 2 4 3 2 4" xfId="3569" xr:uid="{848A4DF2-8BD4-4A01-A5A9-90C0ADE15F7E}"/>
    <cellStyle name="Normal 11 2 4 3 2 4 2" xfId="8753" xr:uid="{8F230D26-CB07-4D26-9032-13BFD33B6A22}"/>
    <cellStyle name="Normal 11 2 4 3 2 4 2 2" xfId="20560" xr:uid="{B63925AF-6310-4E1B-ACA9-567E52A9C871}"/>
    <cellStyle name="Normal 11 2 4 3 2 4 2 2 2" xfId="42879" xr:uid="{FD6C1DCF-7244-4ECC-8770-F0C8E29CA4FB}"/>
    <cellStyle name="Normal 11 2 4 3 2 4 2 3" xfId="31071" xr:uid="{D1B864BC-62CE-4A12-BB75-1FDB69850352}"/>
    <cellStyle name="Normal 11 2 4 3 2 4 3" xfId="15376" xr:uid="{1045D0B5-48F2-478C-B09D-11B32B1296E8}"/>
    <cellStyle name="Normal 11 2 4 3 2 4 3 2" xfId="37695" xr:uid="{23E69DAB-3104-4BAD-AF3E-E2ECD69F166A}"/>
    <cellStyle name="Normal 11 2 4 3 2 4 4" xfId="25887" xr:uid="{A6316B70-909B-4799-AA9E-4E24B5494B5F}"/>
    <cellStyle name="Normal 11 2 4 3 2 5" xfId="6161" xr:uid="{98DECBFF-E217-414E-9D68-E8FD835914AC}"/>
    <cellStyle name="Normal 11 2 4 3 2 5 2" xfId="17968" xr:uid="{A6DEC10E-61B2-477A-8910-500FB81D7D71}"/>
    <cellStyle name="Normal 11 2 4 3 2 5 2 2" xfId="40287" xr:uid="{64BDB0F1-AAF6-4F01-A16E-CF4EEC0E7F64}"/>
    <cellStyle name="Normal 11 2 4 3 2 5 3" xfId="28479" xr:uid="{32CAEE5E-8E47-4166-96E2-D629AF7B8E1C}"/>
    <cellStyle name="Normal 11 2 4 3 2 6" xfId="11488" xr:uid="{9A14B7A6-7364-4A98-A39B-5FB34A6F909B}"/>
    <cellStyle name="Normal 11 2 4 3 2 6 2" xfId="33807" xr:uid="{CCF38A23-9350-4E4B-8988-66F103830E4F}"/>
    <cellStyle name="Normal 11 2 4 3 2 7" xfId="12784" xr:uid="{A3DA6A2C-8A0A-4EDB-B2AB-ABE3878002D2}"/>
    <cellStyle name="Normal 11 2 4 3 2 7 2" xfId="35103" xr:uid="{3B4AD413-AAC9-4A28-B4F3-678D20B8FE87}"/>
    <cellStyle name="Normal 11 2 4 3 2 8" xfId="23295" xr:uid="{99217A0A-D652-4560-A4B6-F4BC804301B6}"/>
    <cellStyle name="Normal 11 2 4 3 3" xfId="1301" xr:uid="{C7489F49-CCEA-423B-8E97-E4FD3FA584DB}"/>
    <cellStyle name="Normal 11 2 4 3 3 2" xfId="2597" xr:uid="{C0587817-7568-49EF-9054-5EEEF1E09D8B}"/>
    <cellStyle name="Normal 11 2 4 3 3 2 2" xfId="5189" xr:uid="{516962FC-0A80-4BCA-904A-947183A6CFF5}"/>
    <cellStyle name="Normal 11 2 4 3 3 2 2 2" xfId="10373" xr:uid="{418E729C-AAB4-4146-A764-07819460EAF7}"/>
    <cellStyle name="Normal 11 2 4 3 3 2 2 2 2" xfId="22180" xr:uid="{DADDECB4-4461-41C3-9A59-7E655DD336CF}"/>
    <cellStyle name="Normal 11 2 4 3 3 2 2 2 2 2" xfId="44499" xr:uid="{51190562-90DB-4180-BBEB-C0807F49C5A0}"/>
    <cellStyle name="Normal 11 2 4 3 3 2 2 2 3" xfId="32691" xr:uid="{5BE493A7-79A4-44D7-A0BC-456272D516A3}"/>
    <cellStyle name="Normal 11 2 4 3 3 2 2 3" xfId="16996" xr:uid="{2D9D1ED8-8725-430F-805A-CB5F04EEC96F}"/>
    <cellStyle name="Normal 11 2 4 3 3 2 2 3 2" xfId="39315" xr:uid="{35A97B93-617D-4EA1-A874-7A028A0A4061}"/>
    <cellStyle name="Normal 11 2 4 3 3 2 2 4" xfId="27507" xr:uid="{5CAE6124-131B-465A-BD22-C12FFDCED1AF}"/>
    <cellStyle name="Normal 11 2 4 3 3 2 3" xfId="7781" xr:uid="{1208D230-39FA-48BC-8321-BC10D97F8ADF}"/>
    <cellStyle name="Normal 11 2 4 3 3 2 3 2" xfId="19588" xr:uid="{7118B85D-3007-4CC0-A321-E70F3A621979}"/>
    <cellStyle name="Normal 11 2 4 3 3 2 3 2 2" xfId="41907" xr:uid="{6833A7B9-8B2A-475C-8E94-C756BB05D6E9}"/>
    <cellStyle name="Normal 11 2 4 3 3 2 3 3" xfId="30099" xr:uid="{559E4560-72F0-4C85-93F3-0F249BD02A86}"/>
    <cellStyle name="Normal 11 2 4 3 3 2 4" xfId="14404" xr:uid="{204D9388-FA53-454B-83DC-D45AFD87CE61}"/>
    <cellStyle name="Normal 11 2 4 3 3 2 4 2" xfId="36723" xr:uid="{4CE353EF-61E0-41E7-8267-820AD476AD7E}"/>
    <cellStyle name="Normal 11 2 4 3 3 2 5" xfId="24915" xr:uid="{8EC09200-68FE-455C-BB1E-11354527336F}"/>
    <cellStyle name="Normal 11 2 4 3 3 3" xfId="3893" xr:uid="{B37E7214-99B8-480E-9E7E-271737FC98C0}"/>
    <cellStyle name="Normal 11 2 4 3 3 3 2" xfId="9077" xr:uid="{72B0A7A9-7A47-4E54-986E-CD40D83B2662}"/>
    <cellStyle name="Normal 11 2 4 3 3 3 2 2" xfId="20884" xr:uid="{230FDE49-6762-4B2F-A6EC-74944E3748DC}"/>
    <cellStyle name="Normal 11 2 4 3 3 3 2 2 2" xfId="43203" xr:uid="{604850C8-4D02-45FD-96CF-264B0E36D112}"/>
    <cellStyle name="Normal 11 2 4 3 3 3 2 3" xfId="31395" xr:uid="{6C0132D0-1DD2-4DB8-8C0D-7306B71B1579}"/>
    <cellStyle name="Normal 11 2 4 3 3 3 3" xfId="15700" xr:uid="{91CA020D-3C11-44DD-9244-9F9E00C355EB}"/>
    <cellStyle name="Normal 11 2 4 3 3 3 3 2" xfId="38019" xr:uid="{A2AF677C-A23D-434F-B23D-8D5D9F5EB2A8}"/>
    <cellStyle name="Normal 11 2 4 3 3 3 4" xfId="26211" xr:uid="{839A25EE-363A-47D2-AEAC-24BB992527FC}"/>
    <cellStyle name="Normal 11 2 4 3 3 4" xfId="6485" xr:uid="{11B62BB9-222F-46BB-A1DB-ED6189028C72}"/>
    <cellStyle name="Normal 11 2 4 3 3 4 2" xfId="18292" xr:uid="{169E874D-2326-4AF6-A53C-19FB0EE9AA23}"/>
    <cellStyle name="Normal 11 2 4 3 3 4 2 2" xfId="40611" xr:uid="{79A26ECC-B561-4A79-94DD-8FC2C7CBEE8C}"/>
    <cellStyle name="Normal 11 2 4 3 3 4 3" xfId="28803" xr:uid="{E65F91D8-B875-43A6-8A74-A3CE523BFF25}"/>
    <cellStyle name="Normal 11 2 4 3 3 5" xfId="11812" xr:uid="{7796E344-4A90-4788-BDEA-FA495C7019EF}"/>
    <cellStyle name="Normal 11 2 4 3 3 5 2" xfId="34131" xr:uid="{75D616DF-0A9B-4339-9075-168AB111CF6D}"/>
    <cellStyle name="Normal 11 2 4 3 3 6" xfId="13108" xr:uid="{2AACF476-C40B-4D11-9541-D0F6E0D72CB3}"/>
    <cellStyle name="Normal 11 2 4 3 3 6 2" xfId="35427" xr:uid="{0D8F9D06-032C-4482-B330-624A10E6CA8C}"/>
    <cellStyle name="Normal 11 2 4 3 3 7" xfId="23619" xr:uid="{A331FEDD-F9FA-4572-8D86-56FE482FD4E7}"/>
    <cellStyle name="Normal 11 2 4 3 4" xfId="1949" xr:uid="{C60D2429-D9CC-4A07-89BC-0961C7A4F5F3}"/>
    <cellStyle name="Normal 11 2 4 3 4 2" xfId="4541" xr:uid="{843AB475-B3FC-4010-A74D-9D3F260293B6}"/>
    <cellStyle name="Normal 11 2 4 3 4 2 2" xfId="9725" xr:uid="{3960A371-15EE-4976-967D-35228B381DDA}"/>
    <cellStyle name="Normal 11 2 4 3 4 2 2 2" xfId="21532" xr:uid="{1033A563-DF23-4B50-AD84-04E96C42EF0A}"/>
    <cellStyle name="Normal 11 2 4 3 4 2 2 2 2" xfId="43851" xr:uid="{C1ACCBFD-AC69-4AE1-AF66-E06C74E8C06B}"/>
    <cellStyle name="Normal 11 2 4 3 4 2 2 3" xfId="32043" xr:uid="{DCF6E0A1-C0FF-4973-A8CC-33C33CCDE10B}"/>
    <cellStyle name="Normal 11 2 4 3 4 2 3" xfId="16348" xr:uid="{C9D44AB1-F420-40DE-AF83-FEDDF3D39A18}"/>
    <cellStyle name="Normal 11 2 4 3 4 2 3 2" xfId="38667" xr:uid="{BD3BD415-D321-409C-92E4-38E5D5E7F4AB}"/>
    <cellStyle name="Normal 11 2 4 3 4 2 4" xfId="26859" xr:uid="{49562CDD-D903-42E9-80C9-CC620462D404}"/>
    <cellStyle name="Normal 11 2 4 3 4 3" xfId="7133" xr:uid="{8483F77E-CFEE-47F2-9BC6-81F73A392FDF}"/>
    <cellStyle name="Normal 11 2 4 3 4 3 2" xfId="18940" xr:uid="{8F2A6214-87AA-4F02-8924-ACA0AF9B3055}"/>
    <cellStyle name="Normal 11 2 4 3 4 3 2 2" xfId="41259" xr:uid="{951136F1-1397-46A6-98EB-4D58315077B6}"/>
    <cellStyle name="Normal 11 2 4 3 4 3 3" xfId="29451" xr:uid="{429711C8-2B92-4BCF-8556-FC5C4EB98CAA}"/>
    <cellStyle name="Normal 11 2 4 3 4 4" xfId="13756" xr:uid="{FF69B14E-4EA4-4EEB-9DA1-961D098DDF07}"/>
    <cellStyle name="Normal 11 2 4 3 4 4 2" xfId="36075" xr:uid="{8924A9EC-3121-4E87-8D9D-0C6F54844705}"/>
    <cellStyle name="Normal 11 2 4 3 4 5" xfId="24267" xr:uid="{100F7492-26C8-44D4-A54C-35B3D1D5B37E}"/>
    <cellStyle name="Normal 11 2 4 3 5" xfId="3245" xr:uid="{F9789B0F-0E39-4BFB-98FB-6C9BBE2CFA21}"/>
    <cellStyle name="Normal 11 2 4 3 5 2" xfId="8429" xr:uid="{0016E234-3C32-4A3A-986A-BD199D2F3EF5}"/>
    <cellStyle name="Normal 11 2 4 3 5 2 2" xfId="20236" xr:uid="{727469C9-3618-41D5-96BD-3D9ABBEF015E}"/>
    <cellStyle name="Normal 11 2 4 3 5 2 2 2" xfId="42555" xr:uid="{0B62B78D-DAC3-4B2F-8814-471AF6E71D79}"/>
    <cellStyle name="Normal 11 2 4 3 5 2 3" xfId="30747" xr:uid="{625947D8-30CD-4420-87B3-EAA956CEBE19}"/>
    <cellStyle name="Normal 11 2 4 3 5 3" xfId="15052" xr:uid="{5C317C39-A8E1-47B2-A43E-9A9A78E193B3}"/>
    <cellStyle name="Normal 11 2 4 3 5 3 2" xfId="37371" xr:uid="{8CA79381-B9A2-43B1-9826-1307DEB15F17}"/>
    <cellStyle name="Normal 11 2 4 3 5 4" xfId="25563" xr:uid="{4E2C91AF-65D8-4276-80BD-10489D290D32}"/>
    <cellStyle name="Normal 11 2 4 3 6" xfId="5837" xr:uid="{04AC7A21-B11B-4B84-ACCB-202B8BA34007}"/>
    <cellStyle name="Normal 11 2 4 3 6 2" xfId="17644" xr:uid="{D973D29F-7D4F-4B5F-8584-412E1501F01A}"/>
    <cellStyle name="Normal 11 2 4 3 6 2 2" xfId="39963" xr:uid="{5981A748-5D8D-4495-B559-594F0FDA50F2}"/>
    <cellStyle name="Normal 11 2 4 3 6 3" xfId="28155" xr:uid="{1AB56D8F-4301-4E56-9A04-50F214278780}"/>
    <cellStyle name="Normal 11 2 4 3 7" xfId="11110" xr:uid="{AAD34EF8-5009-407E-95CA-AE6A11CC8BB1}"/>
    <cellStyle name="Normal 11 2 4 3 7 2" xfId="33429" xr:uid="{B78FBAC2-FBB1-49AB-9834-2BDD1626F956}"/>
    <cellStyle name="Normal 11 2 4 3 8" xfId="12460" xr:uid="{C269C7E7-0F7A-4E70-B5F8-34188DDAFE11}"/>
    <cellStyle name="Normal 11 2 4 3 8 2" xfId="34779" xr:uid="{5D9098DF-158D-4957-8CE6-DA631847955D}"/>
    <cellStyle name="Normal 11 2 4 3 9" xfId="22917" xr:uid="{283FD8D9-3A02-4D37-9F8D-4595E76EF022}"/>
    <cellStyle name="Normal 11 2 4 4" xfId="815" xr:uid="{A53ABF36-FB19-4654-961F-BDDE51F23AB0}"/>
    <cellStyle name="Normal 11 2 4 4 2" xfId="1463" xr:uid="{240632A9-A033-4228-98E3-16807DF48A2C}"/>
    <cellStyle name="Normal 11 2 4 4 2 2" xfId="2759" xr:uid="{4681BE53-C01C-4F85-95F2-393C7E6CCC13}"/>
    <cellStyle name="Normal 11 2 4 4 2 2 2" xfId="5351" xr:uid="{AA7A2C2F-44A9-4580-AD48-253B80179BA3}"/>
    <cellStyle name="Normal 11 2 4 4 2 2 2 2" xfId="10535" xr:uid="{0F09C77F-AA50-4167-8675-EFFD1A200B81}"/>
    <cellStyle name="Normal 11 2 4 4 2 2 2 2 2" xfId="22342" xr:uid="{58A00B94-9E2D-4184-A82B-A8DC2964BBE5}"/>
    <cellStyle name="Normal 11 2 4 4 2 2 2 2 2 2" xfId="44661" xr:uid="{0017EA09-4F01-47D9-8B05-BBBD88A713D3}"/>
    <cellStyle name="Normal 11 2 4 4 2 2 2 2 3" xfId="32853" xr:uid="{460A52AF-15CF-4279-AAA0-AC2FCE094EDE}"/>
    <cellStyle name="Normal 11 2 4 4 2 2 2 3" xfId="17158" xr:uid="{7B6D0B35-4B5F-42F2-ACD0-B2E65EAC89C7}"/>
    <cellStyle name="Normal 11 2 4 4 2 2 2 3 2" xfId="39477" xr:uid="{23F30003-422E-4336-BA13-9FF8F3A2CBCE}"/>
    <cellStyle name="Normal 11 2 4 4 2 2 2 4" xfId="27669" xr:uid="{E67CB815-D4CE-493F-B73F-6A0FE00EC9D2}"/>
    <cellStyle name="Normal 11 2 4 4 2 2 3" xfId="7943" xr:uid="{0A9C4A2C-BD59-4853-AA61-7EC73F6800F1}"/>
    <cellStyle name="Normal 11 2 4 4 2 2 3 2" xfId="19750" xr:uid="{F5697412-2328-4388-965B-FBBF8229EC9A}"/>
    <cellStyle name="Normal 11 2 4 4 2 2 3 2 2" xfId="42069" xr:uid="{8D0CAE16-482F-4CF3-9EAA-A7B2BCFF9A5D}"/>
    <cellStyle name="Normal 11 2 4 4 2 2 3 3" xfId="30261" xr:uid="{659E45BF-4B3F-43C3-BAE5-04DFFBAED42D}"/>
    <cellStyle name="Normal 11 2 4 4 2 2 4" xfId="14566" xr:uid="{D32A7896-19C1-44D5-A868-0DF020A4739D}"/>
    <cellStyle name="Normal 11 2 4 4 2 2 4 2" xfId="36885" xr:uid="{E24147D6-8934-45DE-A379-9A5F7DDAC038}"/>
    <cellStyle name="Normal 11 2 4 4 2 2 5" xfId="25077" xr:uid="{F612AF9E-8F02-4E37-9E0A-7045DDACC8F9}"/>
    <cellStyle name="Normal 11 2 4 4 2 3" xfId="4055" xr:uid="{3703FCE6-FD32-4754-9178-F49F419D3F91}"/>
    <cellStyle name="Normal 11 2 4 4 2 3 2" xfId="9239" xr:uid="{05E40811-F7F8-4F36-B6F0-83D64F3A2028}"/>
    <cellStyle name="Normal 11 2 4 4 2 3 2 2" xfId="21046" xr:uid="{BCB4CA73-6875-4EDD-BB48-AD741FE74AD6}"/>
    <cellStyle name="Normal 11 2 4 4 2 3 2 2 2" xfId="43365" xr:uid="{EBC8D1AE-393C-47B2-8E7B-3F93217B1B32}"/>
    <cellStyle name="Normal 11 2 4 4 2 3 2 3" xfId="31557" xr:uid="{01040C77-70E7-4B88-A25B-122678662326}"/>
    <cellStyle name="Normal 11 2 4 4 2 3 3" xfId="15862" xr:uid="{E29CDE27-2B25-49E0-94F1-598C60A5A608}"/>
    <cellStyle name="Normal 11 2 4 4 2 3 3 2" xfId="38181" xr:uid="{EECAD10E-AEBE-442F-B06F-E43CE3621659}"/>
    <cellStyle name="Normal 11 2 4 4 2 3 4" xfId="26373" xr:uid="{260ED6F4-9D1D-40A9-AC38-78E9F052B759}"/>
    <cellStyle name="Normal 11 2 4 4 2 4" xfId="6647" xr:uid="{3146D6B6-CAB5-443F-8BA7-890806C3C3E6}"/>
    <cellStyle name="Normal 11 2 4 4 2 4 2" xfId="18454" xr:uid="{902048D3-F4B6-4FB4-9EFE-6833A146AF34}"/>
    <cellStyle name="Normal 11 2 4 4 2 4 2 2" xfId="40773" xr:uid="{BABC70D1-FECC-4F37-AB04-18169B26A9DB}"/>
    <cellStyle name="Normal 11 2 4 4 2 4 3" xfId="28965" xr:uid="{2BB5FF2A-3F59-4148-9644-293E1F61E8CD}"/>
    <cellStyle name="Normal 11 2 4 4 2 5" xfId="11974" xr:uid="{DE0B3692-E6C9-462A-8E67-B753DA48B68E}"/>
    <cellStyle name="Normal 11 2 4 4 2 5 2" xfId="34293" xr:uid="{EFE2BED8-BAC8-4FF9-A5CD-2F28509C404F}"/>
    <cellStyle name="Normal 11 2 4 4 2 6" xfId="13270" xr:uid="{4D5EB4D7-EC27-4E59-B93B-A27C3A57A7E4}"/>
    <cellStyle name="Normal 11 2 4 4 2 6 2" xfId="35589" xr:uid="{5C82B7FF-E00C-4C9C-80FD-B063BE745C0A}"/>
    <cellStyle name="Normal 11 2 4 4 2 7" xfId="23781" xr:uid="{49EDFB26-398B-4E35-BB20-8CCDE0C6BAA9}"/>
    <cellStyle name="Normal 11 2 4 4 3" xfId="2111" xr:uid="{9A4EC462-7B3B-4C2F-9499-8CEE3556A969}"/>
    <cellStyle name="Normal 11 2 4 4 3 2" xfId="4703" xr:uid="{EB93DED1-4FAD-4200-BD3D-99D83979C252}"/>
    <cellStyle name="Normal 11 2 4 4 3 2 2" xfId="9887" xr:uid="{2CD01FDA-78E7-4853-8714-28F93EDC4309}"/>
    <cellStyle name="Normal 11 2 4 4 3 2 2 2" xfId="21694" xr:uid="{4DB01E81-35E3-4585-A5D1-9F9EED873A87}"/>
    <cellStyle name="Normal 11 2 4 4 3 2 2 2 2" xfId="44013" xr:uid="{771A01C5-7E8C-4CD9-9AC2-CF5E6B514F9A}"/>
    <cellStyle name="Normal 11 2 4 4 3 2 2 3" xfId="32205" xr:uid="{BD7A664F-6017-4D9A-BE96-CE9E3045E58A}"/>
    <cellStyle name="Normal 11 2 4 4 3 2 3" xfId="16510" xr:uid="{2E301DA5-F83A-41E4-9A0D-F44F63E54BD4}"/>
    <cellStyle name="Normal 11 2 4 4 3 2 3 2" xfId="38829" xr:uid="{AAB2599F-56D0-47B0-919B-2AEFAD438458}"/>
    <cellStyle name="Normal 11 2 4 4 3 2 4" xfId="27021" xr:uid="{56858619-E638-48E5-BC6C-BCA8620C2FDC}"/>
    <cellStyle name="Normal 11 2 4 4 3 3" xfId="7295" xr:uid="{2E8ACBA1-D351-449A-ACEF-324E078CC38C}"/>
    <cellStyle name="Normal 11 2 4 4 3 3 2" xfId="19102" xr:uid="{204CCFDD-458A-404A-8640-B35BF0DC5057}"/>
    <cellStyle name="Normal 11 2 4 4 3 3 2 2" xfId="41421" xr:uid="{5963B90B-AD07-402E-97A3-8FD25A295F99}"/>
    <cellStyle name="Normal 11 2 4 4 3 3 3" xfId="29613" xr:uid="{D77E0AD0-E886-42B4-A61D-936DA5A54BE2}"/>
    <cellStyle name="Normal 11 2 4 4 3 4" xfId="13918" xr:uid="{363EC552-B3F1-405D-A605-216AFA7E440F}"/>
    <cellStyle name="Normal 11 2 4 4 3 4 2" xfId="36237" xr:uid="{D95CF229-5CBF-47A0-B7AE-C0A2B17207E5}"/>
    <cellStyle name="Normal 11 2 4 4 3 5" xfId="24429" xr:uid="{021F9F18-05D6-4FA4-8E87-AA9A7FB19F67}"/>
    <cellStyle name="Normal 11 2 4 4 4" xfId="3407" xr:uid="{4E858212-F920-45A0-B9CA-8ED921DAF92C}"/>
    <cellStyle name="Normal 11 2 4 4 4 2" xfId="8591" xr:uid="{CD6864BB-9BF8-48FA-82BE-FB8543519F52}"/>
    <cellStyle name="Normal 11 2 4 4 4 2 2" xfId="20398" xr:uid="{1AB2A95F-12C0-4D4F-8C07-A0777C399780}"/>
    <cellStyle name="Normal 11 2 4 4 4 2 2 2" xfId="42717" xr:uid="{3B3FFC98-C3E7-43C8-AA94-A84B1F9B1D7D}"/>
    <cellStyle name="Normal 11 2 4 4 4 2 3" xfId="30909" xr:uid="{3B2BE641-AE3B-4459-A150-B1C9B3928355}"/>
    <cellStyle name="Normal 11 2 4 4 4 3" xfId="15214" xr:uid="{118F2507-AC16-49C8-947F-4E6D4C0C236F}"/>
    <cellStyle name="Normal 11 2 4 4 4 3 2" xfId="37533" xr:uid="{B861C866-1F22-4D3B-B04C-99DDE8C3960E}"/>
    <cellStyle name="Normal 11 2 4 4 4 4" xfId="25725" xr:uid="{C50441AC-DF2C-4881-BD65-506C48DD5DBA}"/>
    <cellStyle name="Normal 11 2 4 4 5" xfId="5999" xr:uid="{75D78A89-8345-48F6-95ED-17A307C6E01A}"/>
    <cellStyle name="Normal 11 2 4 4 5 2" xfId="17806" xr:uid="{F2182630-45E4-4B0C-A3E4-B3FF353D493A}"/>
    <cellStyle name="Normal 11 2 4 4 5 2 2" xfId="40125" xr:uid="{C9B2FA8E-0132-4846-9139-495892CDD129}"/>
    <cellStyle name="Normal 11 2 4 4 5 3" xfId="28317" xr:uid="{86E60886-118F-4134-BDF2-AF5456B94BC6}"/>
    <cellStyle name="Normal 11 2 4 4 6" xfId="11326" xr:uid="{BC72F700-C76B-4317-B596-DB44C2A9F6EF}"/>
    <cellStyle name="Normal 11 2 4 4 6 2" xfId="33645" xr:uid="{3AE41BE8-2D00-4824-AF78-E51928198507}"/>
    <cellStyle name="Normal 11 2 4 4 7" xfId="12622" xr:uid="{20E3359A-F2E4-4106-9E0A-EA6D47C79345}"/>
    <cellStyle name="Normal 11 2 4 4 7 2" xfId="34941" xr:uid="{B95A5D12-0E8E-4B06-9253-DE9B3244F795}"/>
    <cellStyle name="Normal 11 2 4 4 8" xfId="23133" xr:uid="{757B1132-607C-4B6F-BEEC-BC2050E49AD4}"/>
    <cellStyle name="Normal 11 2 4 5" xfId="1139" xr:uid="{FD508004-C168-442F-9F2B-1D794779BB04}"/>
    <cellStyle name="Normal 11 2 4 5 2" xfId="2435" xr:uid="{86FB9B2F-B5A6-4227-B988-0C2795DB24B6}"/>
    <cellStyle name="Normal 11 2 4 5 2 2" xfId="5027" xr:uid="{1809E589-A796-458B-809D-9422E96FD765}"/>
    <cellStyle name="Normal 11 2 4 5 2 2 2" xfId="10211" xr:uid="{B5231C0F-91B4-4CCD-B374-CE7EF4250BE1}"/>
    <cellStyle name="Normal 11 2 4 5 2 2 2 2" xfId="22018" xr:uid="{90308571-DCD8-42BE-A9C0-FB057FA1068B}"/>
    <cellStyle name="Normal 11 2 4 5 2 2 2 2 2" xfId="44337" xr:uid="{56018927-4549-450E-9052-221F1AFA5022}"/>
    <cellStyle name="Normal 11 2 4 5 2 2 2 3" xfId="32529" xr:uid="{2B9AD390-12AD-42F1-8265-47B0F0E091D5}"/>
    <cellStyle name="Normal 11 2 4 5 2 2 3" xfId="16834" xr:uid="{1D9B6337-7A96-4643-8878-8B5C8620CA60}"/>
    <cellStyle name="Normal 11 2 4 5 2 2 3 2" xfId="39153" xr:uid="{2182B34D-400C-462D-91B4-B543FF232948}"/>
    <cellStyle name="Normal 11 2 4 5 2 2 4" xfId="27345" xr:uid="{6E15785C-7E05-4A0E-82F5-59C709897551}"/>
    <cellStyle name="Normal 11 2 4 5 2 3" xfId="7619" xr:uid="{340C80E6-955D-4C00-A249-B71E91EB0572}"/>
    <cellStyle name="Normal 11 2 4 5 2 3 2" xfId="19426" xr:uid="{BE41649B-21F4-4DE4-BD0A-FD4FCB0230D7}"/>
    <cellStyle name="Normal 11 2 4 5 2 3 2 2" xfId="41745" xr:uid="{CAF2FAB4-666F-4F08-AFE5-12CFE2748B8E}"/>
    <cellStyle name="Normal 11 2 4 5 2 3 3" xfId="29937" xr:uid="{684D2505-7D26-4980-8089-3F2B97926651}"/>
    <cellStyle name="Normal 11 2 4 5 2 4" xfId="14242" xr:uid="{99DA988E-1D3E-47E5-B8E6-76D0ACB4F8D0}"/>
    <cellStyle name="Normal 11 2 4 5 2 4 2" xfId="36561" xr:uid="{DFD6898D-F27B-42DB-AD5C-0467F386DC3D}"/>
    <cellStyle name="Normal 11 2 4 5 2 5" xfId="24753" xr:uid="{8DEC1FBD-BCA8-43EC-81CB-73438057FF16}"/>
    <cellStyle name="Normal 11 2 4 5 3" xfId="3731" xr:uid="{36029472-6680-4C6F-BA3D-1D31A4365719}"/>
    <cellStyle name="Normal 11 2 4 5 3 2" xfId="8915" xr:uid="{E53D770D-82A7-4A67-B5F3-86DDB1912008}"/>
    <cellStyle name="Normal 11 2 4 5 3 2 2" xfId="20722" xr:uid="{07B4A962-84C6-49FF-9FE1-0F9CEC92FBED}"/>
    <cellStyle name="Normal 11 2 4 5 3 2 2 2" xfId="43041" xr:uid="{3519B8A8-746E-4302-AA36-712CD5102A0D}"/>
    <cellStyle name="Normal 11 2 4 5 3 2 3" xfId="31233" xr:uid="{42824E1E-C9F7-4DDE-B99A-871C666C1351}"/>
    <cellStyle name="Normal 11 2 4 5 3 3" xfId="15538" xr:uid="{DB57B22D-0025-4E29-A000-7FB84847A6BA}"/>
    <cellStyle name="Normal 11 2 4 5 3 3 2" xfId="37857" xr:uid="{0C4E7100-C2E0-4BB1-8B13-7FCB45D31EEC}"/>
    <cellStyle name="Normal 11 2 4 5 3 4" xfId="26049" xr:uid="{2DE51B94-2AA8-42FC-9C8C-E3D5471BE071}"/>
    <cellStyle name="Normal 11 2 4 5 4" xfId="6323" xr:uid="{6A630909-BDF0-4F5B-ABBE-446657CFC8B9}"/>
    <cellStyle name="Normal 11 2 4 5 4 2" xfId="18130" xr:uid="{3C9EF596-A697-41DD-9D1C-9CA287B81114}"/>
    <cellStyle name="Normal 11 2 4 5 4 2 2" xfId="40449" xr:uid="{C2EC67AC-7BE4-4C3A-B355-B57836530AAE}"/>
    <cellStyle name="Normal 11 2 4 5 4 3" xfId="28641" xr:uid="{E061C335-0218-4AA7-8B74-70B0471BA53D}"/>
    <cellStyle name="Normal 11 2 4 5 5" xfId="11650" xr:uid="{48CF6F0A-3E0E-4328-8CB5-C086D6BD5154}"/>
    <cellStyle name="Normal 11 2 4 5 5 2" xfId="33969" xr:uid="{44A72289-C93E-4F0A-B5CE-0BE3CAB285CC}"/>
    <cellStyle name="Normal 11 2 4 5 6" xfId="12946" xr:uid="{C7AB4F4F-3322-44F2-92D6-B0F4249CE1BE}"/>
    <cellStyle name="Normal 11 2 4 5 6 2" xfId="35265" xr:uid="{332C1DB8-F3AE-4F4C-984A-02FF567FC726}"/>
    <cellStyle name="Normal 11 2 4 5 7" xfId="23457" xr:uid="{3E395830-A653-4255-B9EC-4F7E2BD29299}"/>
    <cellStyle name="Normal 11 2 4 6" xfId="1787" xr:uid="{1ED28FFC-5ED9-40F2-BD1F-3CACAADCAEA4}"/>
    <cellStyle name="Normal 11 2 4 6 2" xfId="4379" xr:uid="{E895390F-B2B0-43D4-9F7B-A3BE7C651F4F}"/>
    <cellStyle name="Normal 11 2 4 6 2 2" xfId="9563" xr:uid="{97CCC9A6-DD3A-49F8-9D7B-FCB87F7136C3}"/>
    <cellStyle name="Normal 11 2 4 6 2 2 2" xfId="21370" xr:uid="{8C2CE1F9-CD17-444B-9ADD-95FB9BB961B3}"/>
    <cellStyle name="Normal 11 2 4 6 2 2 2 2" xfId="43689" xr:uid="{87C11840-126E-4CAB-930B-A1DB8241C884}"/>
    <cellStyle name="Normal 11 2 4 6 2 2 3" xfId="31881" xr:uid="{5958996A-85AE-4774-9DC6-6B7BB875C375}"/>
    <cellStyle name="Normal 11 2 4 6 2 3" xfId="16186" xr:uid="{3E75C957-5C4E-417E-94FE-AA54B318BA4E}"/>
    <cellStyle name="Normal 11 2 4 6 2 3 2" xfId="38505" xr:uid="{48B7B6ED-B5D1-4F72-B4DE-67A211ACA0D3}"/>
    <cellStyle name="Normal 11 2 4 6 2 4" xfId="26697" xr:uid="{6024D6F0-A2C8-4E2C-B57E-717A5DCF438C}"/>
    <cellStyle name="Normal 11 2 4 6 3" xfId="6971" xr:uid="{F91A9126-C593-44EA-93AA-A3EF4352A2C9}"/>
    <cellStyle name="Normal 11 2 4 6 3 2" xfId="18778" xr:uid="{26DCA18E-FEB9-4F38-8729-CE794455D876}"/>
    <cellStyle name="Normal 11 2 4 6 3 2 2" xfId="41097" xr:uid="{CA274EAE-E313-4263-B6AC-DB6637444049}"/>
    <cellStyle name="Normal 11 2 4 6 3 3" xfId="29289" xr:uid="{83F9C6A4-130F-490E-9BD6-2B8B5BD132C1}"/>
    <cellStyle name="Normal 11 2 4 6 4" xfId="13594" xr:uid="{63E96778-B488-43F6-BAED-411E99A236A3}"/>
    <cellStyle name="Normal 11 2 4 6 4 2" xfId="35913" xr:uid="{158C5164-CABC-4D27-9BDF-CEC6346328A1}"/>
    <cellStyle name="Normal 11 2 4 6 5" xfId="24105" xr:uid="{AEA0CD04-5C76-4F44-BB54-627CC6FD4830}"/>
    <cellStyle name="Normal 11 2 4 7" xfId="3083" xr:uid="{9EDE8E00-7E1D-40B0-86EC-44A9C5CFB866}"/>
    <cellStyle name="Normal 11 2 4 7 2" xfId="8267" xr:uid="{1124255C-19DC-4B71-86BB-86BB0A7EC3CE}"/>
    <cellStyle name="Normal 11 2 4 7 2 2" xfId="20074" xr:uid="{1121E8FD-E153-49B9-9569-04C30E362BC4}"/>
    <cellStyle name="Normal 11 2 4 7 2 2 2" xfId="42393" xr:uid="{C7FE0DDC-A5B7-4989-AB9D-8681EA0A84AC}"/>
    <cellStyle name="Normal 11 2 4 7 2 3" xfId="30585" xr:uid="{E7E53373-D176-481A-8FD7-7D834C6E81CE}"/>
    <cellStyle name="Normal 11 2 4 7 3" xfId="14890" xr:uid="{3E63C3F0-6825-4FB3-B289-566F4CAD1ED6}"/>
    <cellStyle name="Normal 11 2 4 7 3 2" xfId="37209" xr:uid="{42A4D566-3911-426A-91EE-521EE9645798}"/>
    <cellStyle name="Normal 11 2 4 7 4" xfId="25401" xr:uid="{BC33E3C3-8D3A-4C9C-85F5-A1BD8AAE1893}"/>
    <cellStyle name="Normal 11 2 4 8" xfId="5675" xr:uid="{C5A34976-7A80-499E-AF3B-48B55C0D5EA7}"/>
    <cellStyle name="Normal 11 2 4 8 2" xfId="17482" xr:uid="{8C05A18C-B7F6-4117-9A02-00F7A229BB52}"/>
    <cellStyle name="Normal 11 2 4 8 2 2" xfId="39801" xr:uid="{467FCFAB-F0BA-4F0E-97ED-B93FF587DE49}"/>
    <cellStyle name="Normal 11 2 4 8 3" xfId="27993" xr:uid="{68BEB2DD-BE50-4B07-B723-032D0D21A405}"/>
    <cellStyle name="Normal 11 2 4 9" xfId="10876" xr:uid="{C504E029-D9C7-43FC-B36F-6D7E53816A7B}"/>
    <cellStyle name="Normal 11 2 4 9 2" xfId="33195" xr:uid="{98A70DCF-9251-4C84-BFBA-5EEACBDCB830}"/>
    <cellStyle name="Normal 11 2 5" xfId="401" xr:uid="{C619C757-5843-4F10-AE74-E6A8295FF9CD}"/>
    <cellStyle name="Normal 11 2 5 10" xfId="12325" xr:uid="{3C5736B0-715D-414B-9E39-C0A3725C2A55}"/>
    <cellStyle name="Normal 11 2 5 10 2" xfId="34644" xr:uid="{EB83AA19-6B99-47DB-B382-D5E24BD4F5B4}"/>
    <cellStyle name="Normal 11 2 5 11" xfId="22715" xr:uid="{B4CA69A5-8C9C-4115-8BCF-A2BEE488BEC2}"/>
    <cellStyle name="Normal 11 2 5 2" xfId="515" xr:uid="{54D3C585-41F3-4A8C-87A3-5E8F91B5E25F}"/>
    <cellStyle name="Normal 11 2 5 2 10" xfId="22832" xr:uid="{74AF9370-C9A5-4F42-815C-E74B3A96878C}"/>
    <cellStyle name="Normal 11 2 5 2 2" xfId="748" xr:uid="{30BD8748-C1E1-4C37-9702-334B5F40A5DF}"/>
    <cellStyle name="Normal 11 2 5 2 2 2" xfId="1085" xr:uid="{DE82B69C-287E-461A-993F-FF61A4F4FDB0}"/>
    <cellStyle name="Normal 11 2 5 2 2 2 2" xfId="1733" xr:uid="{FC7DAA2C-DF60-4A68-860F-17E7B8591EFC}"/>
    <cellStyle name="Normal 11 2 5 2 2 2 2 2" xfId="3029" xr:uid="{DB987D31-D97A-4509-B481-8FCBAE7D8FEB}"/>
    <cellStyle name="Normal 11 2 5 2 2 2 2 2 2" xfId="5621" xr:uid="{128896AC-F078-441B-A07E-5E0CD86D4B6C}"/>
    <cellStyle name="Normal 11 2 5 2 2 2 2 2 2 2" xfId="10805" xr:uid="{2E49D90C-36E3-446F-AC0D-B60AAF31696A}"/>
    <cellStyle name="Normal 11 2 5 2 2 2 2 2 2 2 2" xfId="22612" xr:uid="{9F4D537A-B1A1-4B39-9FCB-009185BB2943}"/>
    <cellStyle name="Normal 11 2 5 2 2 2 2 2 2 2 2 2" xfId="44931" xr:uid="{5BD3CBFA-E1BD-4E97-A5F4-35CEE6E8EB8D}"/>
    <cellStyle name="Normal 11 2 5 2 2 2 2 2 2 2 3" xfId="33123" xr:uid="{D149856A-A06C-4042-BA25-94AD0A6A6377}"/>
    <cellStyle name="Normal 11 2 5 2 2 2 2 2 2 3" xfId="17428" xr:uid="{79A20048-23CF-418B-B85B-DC26E5881407}"/>
    <cellStyle name="Normal 11 2 5 2 2 2 2 2 2 3 2" xfId="39747" xr:uid="{FC35E283-CEA3-4F1B-A1AA-5C196BD9B813}"/>
    <cellStyle name="Normal 11 2 5 2 2 2 2 2 2 4" xfId="27939" xr:uid="{680A8723-9E51-4704-9136-1B4C2097F8F4}"/>
    <cellStyle name="Normal 11 2 5 2 2 2 2 2 3" xfId="8213" xr:uid="{992652B2-EAFA-407E-9C69-857421575079}"/>
    <cellStyle name="Normal 11 2 5 2 2 2 2 2 3 2" xfId="20020" xr:uid="{390D9A4C-AC1A-4D4B-8262-22A6AF71271A}"/>
    <cellStyle name="Normal 11 2 5 2 2 2 2 2 3 2 2" xfId="42339" xr:uid="{62A38804-EECE-4AAD-A161-A50902E8D02A}"/>
    <cellStyle name="Normal 11 2 5 2 2 2 2 2 3 3" xfId="30531" xr:uid="{EFF600D4-00F5-4EE1-AA7D-F8490945773E}"/>
    <cellStyle name="Normal 11 2 5 2 2 2 2 2 4" xfId="14836" xr:uid="{2D7F1B85-1747-4994-9FC4-FBB8EC3B0E7C}"/>
    <cellStyle name="Normal 11 2 5 2 2 2 2 2 4 2" xfId="37155" xr:uid="{3A632A3F-88C4-46AB-9A1A-257467BEC047}"/>
    <cellStyle name="Normal 11 2 5 2 2 2 2 2 5" xfId="25347" xr:uid="{30FC156D-71FF-42AA-B8E4-1FA63C4CB9D7}"/>
    <cellStyle name="Normal 11 2 5 2 2 2 2 3" xfId="4325" xr:uid="{40AB5A5C-FB3C-4528-B430-93849E2081C3}"/>
    <cellStyle name="Normal 11 2 5 2 2 2 2 3 2" xfId="9509" xr:uid="{F3253960-4629-4CF1-8EB7-30A3757E5D08}"/>
    <cellStyle name="Normal 11 2 5 2 2 2 2 3 2 2" xfId="21316" xr:uid="{4E1112C1-18CE-4D57-879D-4849F62C98D2}"/>
    <cellStyle name="Normal 11 2 5 2 2 2 2 3 2 2 2" xfId="43635" xr:uid="{E824AD8C-D116-4D9C-80F5-C813EA434086}"/>
    <cellStyle name="Normal 11 2 5 2 2 2 2 3 2 3" xfId="31827" xr:uid="{956C6FF1-D94E-4485-9F8D-F564AF461FDC}"/>
    <cellStyle name="Normal 11 2 5 2 2 2 2 3 3" xfId="16132" xr:uid="{BFA44A3B-FF0C-40EC-9437-EE7AEB9822BF}"/>
    <cellStyle name="Normal 11 2 5 2 2 2 2 3 3 2" xfId="38451" xr:uid="{E287CB70-2272-4847-87F4-230C9CF9DFDA}"/>
    <cellStyle name="Normal 11 2 5 2 2 2 2 3 4" xfId="26643" xr:uid="{5E4C5910-3F90-497D-A86B-2DC07A36C0C6}"/>
    <cellStyle name="Normal 11 2 5 2 2 2 2 4" xfId="6917" xr:uid="{4C4326BE-566A-4B7D-BBAC-F760E5930186}"/>
    <cellStyle name="Normal 11 2 5 2 2 2 2 4 2" xfId="18724" xr:uid="{03A148D3-919A-49AC-8A0F-7859624AE841}"/>
    <cellStyle name="Normal 11 2 5 2 2 2 2 4 2 2" xfId="41043" xr:uid="{6C1C903E-F46C-4C4D-8F59-2CDEBC0CF718}"/>
    <cellStyle name="Normal 11 2 5 2 2 2 2 4 3" xfId="29235" xr:uid="{A618F33E-17EC-428E-A4D9-FE20EF5D0DAA}"/>
    <cellStyle name="Normal 11 2 5 2 2 2 2 5" xfId="12244" xr:uid="{D587BB98-0447-425C-9F7A-B9678007F227}"/>
    <cellStyle name="Normal 11 2 5 2 2 2 2 5 2" xfId="34563" xr:uid="{32C0DAFD-F4F4-448C-AF06-3C437DB5AB68}"/>
    <cellStyle name="Normal 11 2 5 2 2 2 2 6" xfId="13540" xr:uid="{F678663E-7126-4B56-835A-4C7B2E8C2495}"/>
    <cellStyle name="Normal 11 2 5 2 2 2 2 6 2" xfId="35859" xr:uid="{071FA58B-E33B-4A35-A519-E59DB2E9217F}"/>
    <cellStyle name="Normal 11 2 5 2 2 2 2 7" xfId="24051" xr:uid="{3F315763-7C06-424A-8DAA-2D4E32B89E8D}"/>
    <cellStyle name="Normal 11 2 5 2 2 2 3" xfId="2381" xr:uid="{5C51E670-B405-4F31-82BF-C96B3FE44EFF}"/>
    <cellStyle name="Normal 11 2 5 2 2 2 3 2" xfId="4973" xr:uid="{68686AA1-FD83-401F-8DB4-C29364C87CC9}"/>
    <cellStyle name="Normal 11 2 5 2 2 2 3 2 2" xfId="10157" xr:uid="{0FC92CB5-B6CC-48AE-8888-B35D60228393}"/>
    <cellStyle name="Normal 11 2 5 2 2 2 3 2 2 2" xfId="21964" xr:uid="{FAA7DB63-B44C-4706-9558-B7A78C7C3FF4}"/>
    <cellStyle name="Normal 11 2 5 2 2 2 3 2 2 2 2" xfId="44283" xr:uid="{9C31BC0B-5A49-4BD8-B0A2-27939D2DC02B}"/>
    <cellStyle name="Normal 11 2 5 2 2 2 3 2 2 3" xfId="32475" xr:uid="{F46F3D4D-8844-40D8-BC89-265F8AA36535}"/>
    <cellStyle name="Normal 11 2 5 2 2 2 3 2 3" xfId="16780" xr:uid="{9F1E1EEE-508B-4196-B2BE-5281E2557724}"/>
    <cellStyle name="Normal 11 2 5 2 2 2 3 2 3 2" xfId="39099" xr:uid="{C72A8B2E-9C9A-4E03-9F94-7CA8CB510CDF}"/>
    <cellStyle name="Normal 11 2 5 2 2 2 3 2 4" xfId="27291" xr:uid="{6E363BAD-39A9-4B36-96BF-3B6948253208}"/>
    <cellStyle name="Normal 11 2 5 2 2 2 3 3" xfId="7565" xr:uid="{64E70170-F06C-468E-B2FC-82EF343E74D7}"/>
    <cellStyle name="Normal 11 2 5 2 2 2 3 3 2" xfId="19372" xr:uid="{13B6F259-AC27-4908-B84A-50C9DE4F09A7}"/>
    <cellStyle name="Normal 11 2 5 2 2 2 3 3 2 2" xfId="41691" xr:uid="{3C26C25A-0966-49EF-88FD-4167F1381CC7}"/>
    <cellStyle name="Normal 11 2 5 2 2 2 3 3 3" xfId="29883" xr:uid="{3F371E80-8817-4A0C-90A5-59BEA91F85E9}"/>
    <cellStyle name="Normal 11 2 5 2 2 2 3 4" xfId="14188" xr:uid="{623B438C-72FC-44A8-80E4-6ED38929A001}"/>
    <cellStyle name="Normal 11 2 5 2 2 2 3 4 2" xfId="36507" xr:uid="{E5351080-ECCA-4455-8A22-F2CFC4471FED}"/>
    <cellStyle name="Normal 11 2 5 2 2 2 3 5" xfId="24699" xr:uid="{9B1C6EC3-A233-4271-A028-D7AFD82FB8E2}"/>
    <cellStyle name="Normal 11 2 5 2 2 2 4" xfId="3677" xr:uid="{731A3A23-5339-4CE3-99AA-DF3B91AE2CFC}"/>
    <cellStyle name="Normal 11 2 5 2 2 2 4 2" xfId="8861" xr:uid="{07DEE6E0-D1A1-4FB5-8196-2FA669B0A49A}"/>
    <cellStyle name="Normal 11 2 5 2 2 2 4 2 2" xfId="20668" xr:uid="{BB96C17A-7A46-4383-B8C2-EBDB420EC7F7}"/>
    <cellStyle name="Normal 11 2 5 2 2 2 4 2 2 2" xfId="42987" xr:uid="{7CCFB928-E083-4053-84B3-E8085B8233C2}"/>
    <cellStyle name="Normal 11 2 5 2 2 2 4 2 3" xfId="31179" xr:uid="{048A85FC-1642-4982-993E-699B30D2ACCD}"/>
    <cellStyle name="Normal 11 2 5 2 2 2 4 3" xfId="15484" xr:uid="{72709B17-376E-4AF8-872B-9B02B0D4155A}"/>
    <cellStyle name="Normal 11 2 5 2 2 2 4 3 2" xfId="37803" xr:uid="{EFAB9484-3581-4C04-B030-B905492B01E4}"/>
    <cellStyle name="Normal 11 2 5 2 2 2 4 4" xfId="25995" xr:uid="{2E8DC05F-7B86-4D75-9558-8A96D83F6D9B}"/>
    <cellStyle name="Normal 11 2 5 2 2 2 5" xfId="6269" xr:uid="{A6EF1EF2-88BD-4B75-B89E-284E569A461E}"/>
    <cellStyle name="Normal 11 2 5 2 2 2 5 2" xfId="18076" xr:uid="{6F604515-B885-42FC-96A2-A3AB2BA7955F}"/>
    <cellStyle name="Normal 11 2 5 2 2 2 5 2 2" xfId="40395" xr:uid="{3F804E08-ECDA-406A-9E7A-F8F6AFF62E33}"/>
    <cellStyle name="Normal 11 2 5 2 2 2 5 3" xfId="28587" xr:uid="{B0E2BB68-3157-4CE5-8CE4-488EB9A31360}"/>
    <cellStyle name="Normal 11 2 5 2 2 2 6" xfId="11596" xr:uid="{C9A89D18-510D-4C21-98D8-8A7ACB6A2C89}"/>
    <cellStyle name="Normal 11 2 5 2 2 2 6 2" xfId="33915" xr:uid="{48B8F477-BCA2-4319-9FC2-05F37E7DF32D}"/>
    <cellStyle name="Normal 11 2 5 2 2 2 7" xfId="12892" xr:uid="{0F3383BF-DD07-49DE-B65D-47A56790B9D5}"/>
    <cellStyle name="Normal 11 2 5 2 2 2 7 2" xfId="35211" xr:uid="{A1DB7EA7-8A0C-442E-9C13-FAE66F5C0069}"/>
    <cellStyle name="Normal 11 2 5 2 2 2 8" xfId="23403" xr:uid="{654B79C1-1957-4BA7-BD0E-1EC5B267D457}"/>
    <cellStyle name="Normal 11 2 5 2 2 3" xfId="1409" xr:uid="{1B3B4EE2-134C-4B9F-ADA2-DF97E059A6BB}"/>
    <cellStyle name="Normal 11 2 5 2 2 3 2" xfId="2705" xr:uid="{EE06B721-9550-41BF-8707-37318ADD8397}"/>
    <cellStyle name="Normal 11 2 5 2 2 3 2 2" xfId="5297" xr:uid="{1A03631A-8E3D-4EB4-8A4C-AA99CB1686EF}"/>
    <cellStyle name="Normal 11 2 5 2 2 3 2 2 2" xfId="10481" xr:uid="{13CF0323-7DD2-4F32-9DC0-E97D52972D2F}"/>
    <cellStyle name="Normal 11 2 5 2 2 3 2 2 2 2" xfId="22288" xr:uid="{1DD27147-D66A-49CD-BDBC-5471F2F49924}"/>
    <cellStyle name="Normal 11 2 5 2 2 3 2 2 2 2 2" xfId="44607" xr:uid="{9EF1F3A0-DA60-4470-AD63-7BA57E8FE8FB}"/>
    <cellStyle name="Normal 11 2 5 2 2 3 2 2 2 3" xfId="32799" xr:uid="{E941DC6B-CE86-45D5-832B-03DE1D7A458F}"/>
    <cellStyle name="Normal 11 2 5 2 2 3 2 2 3" xfId="17104" xr:uid="{35FEA172-8397-4223-9F1A-8DE90391F968}"/>
    <cellStyle name="Normal 11 2 5 2 2 3 2 2 3 2" xfId="39423" xr:uid="{FB632BB6-13F0-421D-A184-2A5F6D2550B0}"/>
    <cellStyle name="Normal 11 2 5 2 2 3 2 2 4" xfId="27615" xr:uid="{DABB8E3B-AD0E-43F4-91D5-2C80DAC25032}"/>
    <cellStyle name="Normal 11 2 5 2 2 3 2 3" xfId="7889" xr:uid="{4951592B-556D-407C-86C5-FECF0CD5B356}"/>
    <cellStyle name="Normal 11 2 5 2 2 3 2 3 2" xfId="19696" xr:uid="{8372D5E1-7B6B-4F62-9D95-00DA9FAFB0E0}"/>
    <cellStyle name="Normal 11 2 5 2 2 3 2 3 2 2" xfId="42015" xr:uid="{E67C0F58-143E-49CA-9A1F-9BA9250B48D8}"/>
    <cellStyle name="Normal 11 2 5 2 2 3 2 3 3" xfId="30207" xr:uid="{7C297179-529E-4514-BF4B-6E114B988E98}"/>
    <cellStyle name="Normal 11 2 5 2 2 3 2 4" xfId="14512" xr:uid="{DE5CBA5C-45A6-4C14-A79A-F7620B09C94A}"/>
    <cellStyle name="Normal 11 2 5 2 2 3 2 4 2" xfId="36831" xr:uid="{B3B9D4AE-F013-4800-AF5F-32D4CA3F529F}"/>
    <cellStyle name="Normal 11 2 5 2 2 3 2 5" xfId="25023" xr:uid="{B38361A0-5FE6-45F9-B9FC-78C819FB11DF}"/>
    <cellStyle name="Normal 11 2 5 2 2 3 3" xfId="4001" xr:uid="{0260A95E-F075-4292-AAC9-E0B0AEBCEF50}"/>
    <cellStyle name="Normal 11 2 5 2 2 3 3 2" xfId="9185" xr:uid="{A4301DEC-E3E4-4F22-9C15-A04CBBCA7E7A}"/>
    <cellStyle name="Normal 11 2 5 2 2 3 3 2 2" xfId="20992" xr:uid="{46289050-0FE6-440E-B6BE-F050579481BA}"/>
    <cellStyle name="Normal 11 2 5 2 2 3 3 2 2 2" xfId="43311" xr:uid="{FF126F50-BDB6-4728-B997-E6F8DC3E66F8}"/>
    <cellStyle name="Normal 11 2 5 2 2 3 3 2 3" xfId="31503" xr:uid="{80DE4494-38E9-4565-8160-C1F88782F729}"/>
    <cellStyle name="Normal 11 2 5 2 2 3 3 3" xfId="15808" xr:uid="{F10EEB0F-987E-44E1-B5FC-9EFF208B79F5}"/>
    <cellStyle name="Normal 11 2 5 2 2 3 3 3 2" xfId="38127" xr:uid="{2D906EA8-477E-4807-B365-94424B987CA3}"/>
    <cellStyle name="Normal 11 2 5 2 2 3 3 4" xfId="26319" xr:uid="{0269D57E-E2B0-43FA-8AB2-8E3AD123AF31}"/>
    <cellStyle name="Normal 11 2 5 2 2 3 4" xfId="6593" xr:uid="{58DEE0AE-EB2A-4BBB-90A6-9CF857626C15}"/>
    <cellStyle name="Normal 11 2 5 2 2 3 4 2" xfId="18400" xr:uid="{98F7369A-09C8-410A-BB39-E920EDA483AA}"/>
    <cellStyle name="Normal 11 2 5 2 2 3 4 2 2" xfId="40719" xr:uid="{BD6C2A68-D372-44E3-8A6F-CA2B53CC877E}"/>
    <cellStyle name="Normal 11 2 5 2 2 3 4 3" xfId="28911" xr:uid="{E09D72E4-A654-4FCA-B0C8-0359B1103A16}"/>
    <cellStyle name="Normal 11 2 5 2 2 3 5" xfId="11920" xr:uid="{B494A973-3411-41E6-92B6-4033B0EFE8B2}"/>
    <cellStyle name="Normal 11 2 5 2 2 3 5 2" xfId="34239" xr:uid="{4337C550-6412-4160-87BE-93C0755864D2}"/>
    <cellStyle name="Normal 11 2 5 2 2 3 6" xfId="13216" xr:uid="{BF0B92D5-1588-4F97-8C04-F2CE171F9096}"/>
    <cellStyle name="Normal 11 2 5 2 2 3 6 2" xfId="35535" xr:uid="{D59CDC58-7C99-44AA-B422-D2948F5E030A}"/>
    <cellStyle name="Normal 11 2 5 2 2 3 7" xfId="23727" xr:uid="{22DA783D-C6F2-474F-A046-BEB5924E9A77}"/>
    <cellStyle name="Normal 11 2 5 2 2 4" xfId="2057" xr:uid="{E5702960-107F-465F-8996-B37EF18693F0}"/>
    <cellStyle name="Normal 11 2 5 2 2 4 2" xfId="4649" xr:uid="{AE4EB7F4-BCCF-43D7-972F-D50AF35ABFEA}"/>
    <cellStyle name="Normal 11 2 5 2 2 4 2 2" xfId="9833" xr:uid="{F723D397-B054-4C27-9E9A-849744D96F27}"/>
    <cellStyle name="Normal 11 2 5 2 2 4 2 2 2" xfId="21640" xr:uid="{D05FA106-AE67-4D56-ADB4-CB0B74791E43}"/>
    <cellStyle name="Normal 11 2 5 2 2 4 2 2 2 2" xfId="43959" xr:uid="{314AE760-D1BD-4ADD-9549-372906BF5A41}"/>
    <cellStyle name="Normal 11 2 5 2 2 4 2 2 3" xfId="32151" xr:uid="{AE377443-A8BB-4376-AB41-1C86F4A0CE98}"/>
    <cellStyle name="Normal 11 2 5 2 2 4 2 3" xfId="16456" xr:uid="{454CAE84-0DD3-43CD-BE02-6C4B5FE67319}"/>
    <cellStyle name="Normal 11 2 5 2 2 4 2 3 2" xfId="38775" xr:uid="{89A99D14-B664-43E7-950A-4D3DC47307FD}"/>
    <cellStyle name="Normal 11 2 5 2 2 4 2 4" xfId="26967" xr:uid="{6203B15B-FBA6-4565-B866-5D586648EC74}"/>
    <cellStyle name="Normal 11 2 5 2 2 4 3" xfId="7241" xr:uid="{B598E30E-C714-4A3A-A3C3-E6B9D2334D51}"/>
    <cellStyle name="Normal 11 2 5 2 2 4 3 2" xfId="19048" xr:uid="{793E54E9-88AD-47B1-BCEC-98D5FA3633AA}"/>
    <cellStyle name="Normal 11 2 5 2 2 4 3 2 2" xfId="41367" xr:uid="{315620A2-0DAC-4BB2-99BE-5DAF2C9ADB70}"/>
    <cellStyle name="Normal 11 2 5 2 2 4 3 3" xfId="29559" xr:uid="{3AC434BD-DB0B-42DA-A826-C034126EEA3E}"/>
    <cellStyle name="Normal 11 2 5 2 2 4 4" xfId="13864" xr:uid="{84A4134E-D7A5-4CD8-BB23-693E2EF8734C}"/>
    <cellStyle name="Normal 11 2 5 2 2 4 4 2" xfId="36183" xr:uid="{50505363-11E2-4E68-8C64-78B79BCF91D3}"/>
    <cellStyle name="Normal 11 2 5 2 2 4 5" xfId="24375" xr:uid="{07FC1D95-864A-4DE1-89C2-69F478E5F072}"/>
    <cellStyle name="Normal 11 2 5 2 2 5" xfId="3353" xr:uid="{65987FAC-1F88-4F4D-92E3-7AB1D9A791F7}"/>
    <cellStyle name="Normal 11 2 5 2 2 5 2" xfId="8537" xr:uid="{59CCD230-30A7-4D44-9ED4-54FEFCACD757}"/>
    <cellStyle name="Normal 11 2 5 2 2 5 2 2" xfId="20344" xr:uid="{A4083ED7-6A72-473E-98E0-0C9120055425}"/>
    <cellStyle name="Normal 11 2 5 2 2 5 2 2 2" xfId="42663" xr:uid="{2CF4E8A3-FBBF-4A94-B768-02A945B3E026}"/>
    <cellStyle name="Normal 11 2 5 2 2 5 2 3" xfId="30855" xr:uid="{ABF905F8-7F3D-4065-8F7C-3FF551FFA843}"/>
    <cellStyle name="Normal 11 2 5 2 2 5 3" xfId="15160" xr:uid="{AFFD3CB6-0848-4763-A50E-7B772E4D340D}"/>
    <cellStyle name="Normal 11 2 5 2 2 5 3 2" xfId="37479" xr:uid="{378741D3-D257-46C0-BA26-2589E6EDE472}"/>
    <cellStyle name="Normal 11 2 5 2 2 5 4" xfId="25671" xr:uid="{7C9A945A-DB2B-4BD3-8BE2-AD4DFED6A51B}"/>
    <cellStyle name="Normal 11 2 5 2 2 6" xfId="5945" xr:uid="{376D631B-6D44-4F6F-9723-6F8C1150D73D}"/>
    <cellStyle name="Normal 11 2 5 2 2 6 2" xfId="17752" xr:uid="{F9A0F747-9EE6-4299-AFCB-E9A85EFA346E}"/>
    <cellStyle name="Normal 11 2 5 2 2 6 2 2" xfId="40071" xr:uid="{44988012-4120-46FA-B314-6C1779C5B251}"/>
    <cellStyle name="Normal 11 2 5 2 2 6 3" xfId="28263" xr:uid="{88FE735E-A3B0-43CC-BC4C-628BBB2C9C6F}"/>
    <cellStyle name="Normal 11 2 5 2 2 7" xfId="11259" xr:uid="{4BB4474D-285F-4B5D-B2A0-DFD55FAD14E4}"/>
    <cellStyle name="Normal 11 2 5 2 2 7 2" xfId="33578" xr:uid="{A0C53FC5-5B3C-4C6A-8A84-7F4B423DEC00}"/>
    <cellStyle name="Normal 11 2 5 2 2 8" xfId="12568" xr:uid="{3DF3B4FD-1953-4BA1-B3F1-8EAB6EA37A0A}"/>
    <cellStyle name="Normal 11 2 5 2 2 8 2" xfId="34887" xr:uid="{81B427BB-9010-4EB7-AE01-3DCBE6E52EF3}"/>
    <cellStyle name="Normal 11 2 5 2 2 9" xfId="23066" xr:uid="{8A23D23B-F708-4262-A838-58539E2E0968}"/>
    <cellStyle name="Normal 11 2 5 2 3" xfId="923" xr:uid="{B63792E6-DDCA-4A2B-A40F-A72D88B7C006}"/>
    <cellStyle name="Normal 11 2 5 2 3 2" xfId="1571" xr:uid="{E60FE9AF-74EE-4EB0-AC0F-9D2A92799AA1}"/>
    <cellStyle name="Normal 11 2 5 2 3 2 2" xfId="2867" xr:uid="{AA4CD4C7-0DDB-4B6F-A664-6C2C7C1919BE}"/>
    <cellStyle name="Normal 11 2 5 2 3 2 2 2" xfId="5459" xr:uid="{FAAC7F4A-5C91-4D22-A538-06B443BE82DD}"/>
    <cellStyle name="Normal 11 2 5 2 3 2 2 2 2" xfId="10643" xr:uid="{3F8D8D22-583C-4150-8ED3-DBCBE2298BAA}"/>
    <cellStyle name="Normal 11 2 5 2 3 2 2 2 2 2" xfId="22450" xr:uid="{77815363-4A53-4E51-9B65-264BFADF69B2}"/>
    <cellStyle name="Normal 11 2 5 2 3 2 2 2 2 2 2" xfId="44769" xr:uid="{B7C4D6E3-57B5-4509-9865-604ABE1DA145}"/>
    <cellStyle name="Normal 11 2 5 2 3 2 2 2 2 3" xfId="32961" xr:uid="{F3DACB83-23B4-4722-8517-70A0DA7D97B0}"/>
    <cellStyle name="Normal 11 2 5 2 3 2 2 2 3" xfId="17266" xr:uid="{55632A49-B5B4-4E65-9DD5-5AAFDF276B92}"/>
    <cellStyle name="Normal 11 2 5 2 3 2 2 2 3 2" xfId="39585" xr:uid="{9EB5BD48-4D31-4A89-AA7F-DA64F8ABFF52}"/>
    <cellStyle name="Normal 11 2 5 2 3 2 2 2 4" xfId="27777" xr:uid="{12693ACD-7E71-4BDD-A176-707C57CBC40D}"/>
    <cellStyle name="Normal 11 2 5 2 3 2 2 3" xfId="8051" xr:uid="{C829FE5E-E938-48A4-B0CC-04391B034579}"/>
    <cellStyle name="Normal 11 2 5 2 3 2 2 3 2" xfId="19858" xr:uid="{32F5EF5B-17A4-4A39-B113-597B3BE5F7BB}"/>
    <cellStyle name="Normal 11 2 5 2 3 2 2 3 2 2" xfId="42177" xr:uid="{3407F621-92E1-4AF6-9216-3514592A9BDB}"/>
    <cellStyle name="Normal 11 2 5 2 3 2 2 3 3" xfId="30369" xr:uid="{8B8E8F8E-1E9C-4B6B-B4CF-7F42CEBE6F32}"/>
    <cellStyle name="Normal 11 2 5 2 3 2 2 4" xfId="14674" xr:uid="{065E6B37-E46A-4A6D-BB53-51F4148BE194}"/>
    <cellStyle name="Normal 11 2 5 2 3 2 2 4 2" xfId="36993" xr:uid="{D5A9352C-B61A-4631-9E91-1A0AE1D79BEB}"/>
    <cellStyle name="Normal 11 2 5 2 3 2 2 5" xfId="25185" xr:uid="{8DE56C5A-7D20-456D-A028-2D618A7F8D10}"/>
    <cellStyle name="Normal 11 2 5 2 3 2 3" xfId="4163" xr:uid="{F07AD674-0C4B-41D1-8544-CF152524D98B}"/>
    <cellStyle name="Normal 11 2 5 2 3 2 3 2" xfId="9347" xr:uid="{59FB1787-2CBD-46FE-8BC6-84445B4B9FD5}"/>
    <cellStyle name="Normal 11 2 5 2 3 2 3 2 2" xfId="21154" xr:uid="{2A001006-EF11-4107-B5D8-A567C2622D2B}"/>
    <cellStyle name="Normal 11 2 5 2 3 2 3 2 2 2" xfId="43473" xr:uid="{71A2DAD4-E1D7-441C-852C-4E1B1804CB3D}"/>
    <cellStyle name="Normal 11 2 5 2 3 2 3 2 3" xfId="31665" xr:uid="{9A713EAB-B4AB-4F11-B585-DC6879E9DDC2}"/>
    <cellStyle name="Normal 11 2 5 2 3 2 3 3" xfId="15970" xr:uid="{B92C9128-0816-4021-B910-15768CA02419}"/>
    <cellStyle name="Normal 11 2 5 2 3 2 3 3 2" xfId="38289" xr:uid="{820B1676-CD04-4D26-96C6-227EE8C5CA0B}"/>
    <cellStyle name="Normal 11 2 5 2 3 2 3 4" xfId="26481" xr:uid="{1EFBF50D-D35E-4B8F-B7B5-2DBA5C822A34}"/>
    <cellStyle name="Normal 11 2 5 2 3 2 4" xfId="6755" xr:uid="{FBB44E31-109A-4380-8512-534EAB36157E}"/>
    <cellStyle name="Normal 11 2 5 2 3 2 4 2" xfId="18562" xr:uid="{FA186870-CEE9-48E2-9980-6FA74EB8A38D}"/>
    <cellStyle name="Normal 11 2 5 2 3 2 4 2 2" xfId="40881" xr:uid="{4D330B25-8B91-4AE3-8E92-43489D390276}"/>
    <cellStyle name="Normal 11 2 5 2 3 2 4 3" xfId="29073" xr:uid="{9FD2F778-089F-43C6-9868-9C83203ED135}"/>
    <cellStyle name="Normal 11 2 5 2 3 2 5" xfId="12082" xr:uid="{0C5AFA20-96C2-4D01-9B9B-3C969B1D49F9}"/>
    <cellStyle name="Normal 11 2 5 2 3 2 5 2" xfId="34401" xr:uid="{8E867B90-D7B3-40F1-915F-7768B93E8EED}"/>
    <cellStyle name="Normal 11 2 5 2 3 2 6" xfId="13378" xr:uid="{4E66B736-91D6-47CA-A2F2-E3F1FAF40B5D}"/>
    <cellStyle name="Normal 11 2 5 2 3 2 6 2" xfId="35697" xr:uid="{D62CB1A1-9624-4EAD-8A8C-22C5C05FB033}"/>
    <cellStyle name="Normal 11 2 5 2 3 2 7" xfId="23889" xr:uid="{AEE04689-8A5E-4998-AD92-003408601E16}"/>
    <cellStyle name="Normal 11 2 5 2 3 3" xfId="2219" xr:uid="{16A11D16-E2CA-423F-9A7D-00C745DD1FC2}"/>
    <cellStyle name="Normal 11 2 5 2 3 3 2" xfId="4811" xr:uid="{832F8AB2-6B0B-4911-BFCF-784962A64073}"/>
    <cellStyle name="Normal 11 2 5 2 3 3 2 2" xfId="9995" xr:uid="{702DFC71-3903-4D71-A774-973C5E672FC8}"/>
    <cellStyle name="Normal 11 2 5 2 3 3 2 2 2" xfId="21802" xr:uid="{A8AEA23F-4B3F-4EE3-BD6C-B0E9EF04D15B}"/>
    <cellStyle name="Normal 11 2 5 2 3 3 2 2 2 2" xfId="44121" xr:uid="{EE1E0B50-E386-4A7B-8261-840E10C9E04F}"/>
    <cellStyle name="Normal 11 2 5 2 3 3 2 2 3" xfId="32313" xr:uid="{B219E84E-C2B6-46BE-9784-0CF81B6728CB}"/>
    <cellStyle name="Normal 11 2 5 2 3 3 2 3" xfId="16618" xr:uid="{54B48CE8-FF8B-4698-B871-D192695E46FF}"/>
    <cellStyle name="Normal 11 2 5 2 3 3 2 3 2" xfId="38937" xr:uid="{1116F9B3-6267-45B8-9DDB-0A9213078BA3}"/>
    <cellStyle name="Normal 11 2 5 2 3 3 2 4" xfId="27129" xr:uid="{BC7BC581-2B8B-4BDD-9A3F-682AFE9D5CBC}"/>
    <cellStyle name="Normal 11 2 5 2 3 3 3" xfId="7403" xr:uid="{6E34C5DE-BE21-4D3C-B019-ADF68E084B79}"/>
    <cellStyle name="Normal 11 2 5 2 3 3 3 2" xfId="19210" xr:uid="{44DDA141-1E61-483D-BFC8-26FDD70E23F7}"/>
    <cellStyle name="Normal 11 2 5 2 3 3 3 2 2" xfId="41529" xr:uid="{D6FAD5E3-BA3D-4318-AB57-C7FB0EAA7C69}"/>
    <cellStyle name="Normal 11 2 5 2 3 3 3 3" xfId="29721" xr:uid="{885711D6-E061-47FC-85D4-F815F2F56AF1}"/>
    <cellStyle name="Normal 11 2 5 2 3 3 4" xfId="14026" xr:uid="{57816ACC-3363-4361-889D-64E09D781467}"/>
    <cellStyle name="Normal 11 2 5 2 3 3 4 2" xfId="36345" xr:uid="{D2972603-D626-4613-8130-8A667BC0BDD1}"/>
    <cellStyle name="Normal 11 2 5 2 3 3 5" xfId="24537" xr:uid="{4B107E33-472A-48F5-BE0C-5D49A7B30D0E}"/>
    <cellStyle name="Normal 11 2 5 2 3 4" xfId="3515" xr:uid="{2A279F35-7A82-40C7-976E-8343FEB58636}"/>
    <cellStyle name="Normal 11 2 5 2 3 4 2" xfId="8699" xr:uid="{4BF46404-DCC4-458C-8181-C6767E721DDB}"/>
    <cellStyle name="Normal 11 2 5 2 3 4 2 2" xfId="20506" xr:uid="{DD27D8B6-7A48-443F-8DEC-CE408C944362}"/>
    <cellStyle name="Normal 11 2 5 2 3 4 2 2 2" xfId="42825" xr:uid="{B8634111-6977-4C01-BCB1-85C1437CD8C7}"/>
    <cellStyle name="Normal 11 2 5 2 3 4 2 3" xfId="31017" xr:uid="{32F02D18-FD0D-42E8-933D-48F6D9D5B9A2}"/>
    <cellStyle name="Normal 11 2 5 2 3 4 3" xfId="15322" xr:uid="{113A3C24-F6D1-41C3-955A-779832529139}"/>
    <cellStyle name="Normal 11 2 5 2 3 4 3 2" xfId="37641" xr:uid="{5F356B1C-1F7A-42B4-8327-B155537338FA}"/>
    <cellStyle name="Normal 11 2 5 2 3 4 4" xfId="25833" xr:uid="{490C19EF-F640-44A0-B3EA-44C4AA1574CA}"/>
    <cellStyle name="Normal 11 2 5 2 3 5" xfId="6107" xr:uid="{B9D4CF33-56CF-452F-B5B9-D045C7E7AEBA}"/>
    <cellStyle name="Normal 11 2 5 2 3 5 2" xfId="17914" xr:uid="{9C31C5C2-5480-4C14-97C4-C5FB771EEFC0}"/>
    <cellStyle name="Normal 11 2 5 2 3 5 2 2" xfId="40233" xr:uid="{915BC493-E23E-4679-AF40-0A291AE4D404}"/>
    <cellStyle name="Normal 11 2 5 2 3 5 3" xfId="28425" xr:uid="{CC4355A1-2EF3-4A5B-A1F3-8DFFBF04519B}"/>
    <cellStyle name="Normal 11 2 5 2 3 6" xfId="11434" xr:uid="{01C2A907-21AA-48CB-BA82-0C7016F4B00F}"/>
    <cellStyle name="Normal 11 2 5 2 3 6 2" xfId="33753" xr:uid="{D554DA65-8FB3-4253-8F2B-805FDDC893D5}"/>
    <cellStyle name="Normal 11 2 5 2 3 7" xfId="12730" xr:uid="{28354F72-C636-497D-8644-7AE37445F52E}"/>
    <cellStyle name="Normal 11 2 5 2 3 7 2" xfId="35049" xr:uid="{0A3743DE-6B72-4647-87F3-75BA08A5D848}"/>
    <cellStyle name="Normal 11 2 5 2 3 8" xfId="23241" xr:uid="{F154379F-CFE5-4237-A4CC-74BE74000421}"/>
    <cellStyle name="Normal 11 2 5 2 4" xfId="1247" xr:uid="{3E851754-171A-4645-91FF-71A3199B6F98}"/>
    <cellStyle name="Normal 11 2 5 2 4 2" xfId="2543" xr:uid="{668E65C7-BA53-474A-A312-AE4731BE99C4}"/>
    <cellStyle name="Normal 11 2 5 2 4 2 2" xfId="5135" xr:uid="{E85D913C-2AA7-4AB2-965D-7A4C1556C764}"/>
    <cellStyle name="Normal 11 2 5 2 4 2 2 2" xfId="10319" xr:uid="{F3110896-0D59-4EB4-92DB-634220492792}"/>
    <cellStyle name="Normal 11 2 5 2 4 2 2 2 2" xfId="22126" xr:uid="{DB7B2642-2E40-4094-AF72-31BFF818BD5B}"/>
    <cellStyle name="Normal 11 2 5 2 4 2 2 2 2 2" xfId="44445" xr:uid="{402A8B8C-9F7B-46D5-8B72-FC9A154B082C}"/>
    <cellStyle name="Normal 11 2 5 2 4 2 2 2 3" xfId="32637" xr:uid="{179C6139-BA60-44A2-AD2D-C563A6F93791}"/>
    <cellStyle name="Normal 11 2 5 2 4 2 2 3" xfId="16942" xr:uid="{8B641284-F4EB-44BC-A2F6-643E6DBB1694}"/>
    <cellStyle name="Normal 11 2 5 2 4 2 2 3 2" xfId="39261" xr:uid="{E4DE69AF-7294-4F9E-9115-9ECD539E9F7E}"/>
    <cellStyle name="Normal 11 2 5 2 4 2 2 4" xfId="27453" xr:uid="{08575F82-316D-4ADB-AC9A-E3249D478E19}"/>
    <cellStyle name="Normal 11 2 5 2 4 2 3" xfId="7727" xr:uid="{8E1A3727-8454-43FB-9ECD-4B1BCB825F34}"/>
    <cellStyle name="Normal 11 2 5 2 4 2 3 2" xfId="19534" xr:uid="{87FA1FA0-4A69-4C23-BA02-B9EDBCCA7EC4}"/>
    <cellStyle name="Normal 11 2 5 2 4 2 3 2 2" xfId="41853" xr:uid="{B33EDEC8-6662-480C-AF99-72358187AD75}"/>
    <cellStyle name="Normal 11 2 5 2 4 2 3 3" xfId="30045" xr:uid="{5FF127F8-4A89-49A9-B5FD-D1AD01246E85}"/>
    <cellStyle name="Normal 11 2 5 2 4 2 4" xfId="14350" xr:uid="{E2A2E313-0D7C-4E4E-A13C-B90B78FF4670}"/>
    <cellStyle name="Normal 11 2 5 2 4 2 4 2" xfId="36669" xr:uid="{489378EC-92F8-41F1-9602-CDA83DEF34F6}"/>
    <cellStyle name="Normal 11 2 5 2 4 2 5" xfId="24861" xr:uid="{A9CA8522-028A-4C38-8167-ABB107C58555}"/>
    <cellStyle name="Normal 11 2 5 2 4 3" xfId="3839" xr:uid="{11195C3B-AE51-45AA-9D03-74A77A343D77}"/>
    <cellStyle name="Normal 11 2 5 2 4 3 2" xfId="9023" xr:uid="{87CCD18A-4E98-4B08-B396-00CA6F89FD07}"/>
    <cellStyle name="Normal 11 2 5 2 4 3 2 2" xfId="20830" xr:uid="{34F4961B-9247-41FD-9F8D-D28384C3F6C8}"/>
    <cellStyle name="Normal 11 2 5 2 4 3 2 2 2" xfId="43149" xr:uid="{16FB7550-6C2D-42A9-9A92-15890E994DB1}"/>
    <cellStyle name="Normal 11 2 5 2 4 3 2 3" xfId="31341" xr:uid="{E67FCD19-0EBA-41F4-B7F7-BC08EAD35C5C}"/>
    <cellStyle name="Normal 11 2 5 2 4 3 3" xfId="15646" xr:uid="{F7F6A1E1-9E2F-4541-9110-573906160DD5}"/>
    <cellStyle name="Normal 11 2 5 2 4 3 3 2" xfId="37965" xr:uid="{3D7D8321-F696-476E-9FDB-90E7287BB74D}"/>
    <cellStyle name="Normal 11 2 5 2 4 3 4" xfId="26157" xr:uid="{E6ABD5F6-DDFB-4A00-9760-256D938C91D7}"/>
    <cellStyle name="Normal 11 2 5 2 4 4" xfId="6431" xr:uid="{4B9DDFFB-4CF4-4FF8-A9C0-61B23B34A8D7}"/>
    <cellStyle name="Normal 11 2 5 2 4 4 2" xfId="18238" xr:uid="{B8EBDBDD-BDD3-41FE-9558-74824C2401F6}"/>
    <cellStyle name="Normal 11 2 5 2 4 4 2 2" xfId="40557" xr:uid="{39DD5D77-3544-439C-82DC-0A23C4222C26}"/>
    <cellStyle name="Normal 11 2 5 2 4 4 3" xfId="28749" xr:uid="{8B8347C3-EA3F-40E3-BABF-E9115D322DB0}"/>
    <cellStyle name="Normal 11 2 5 2 4 5" xfId="11758" xr:uid="{B5E7FDEF-F025-4F8A-B458-A4CE3A990096}"/>
    <cellStyle name="Normal 11 2 5 2 4 5 2" xfId="34077" xr:uid="{B4CC6827-7959-4B64-B63D-6050FCFED263}"/>
    <cellStyle name="Normal 11 2 5 2 4 6" xfId="13054" xr:uid="{B411A573-EBCA-4063-8092-E9DC444F9CD0}"/>
    <cellStyle name="Normal 11 2 5 2 4 6 2" xfId="35373" xr:uid="{2125C256-FCEC-4F88-B7FF-8A68D1A32A8D}"/>
    <cellStyle name="Normal 11 2 5 2 4 7" xfId="23565" xr:uid="{65D4CC80-E473-444E-94FC-067D258512D9}"/>
    <cellStyle name="Normal 11 2 5 2 5" xfId="1895" xr:uid="{5707DD35-A8BF-459A-BD0C-2B2EC1E9434B}"/>
    <cellStyle name="Normal 11 2 5 2 5 2" xfId="4487" xr:uid="{965EADD8-AB32-4C02-B6A6-6FD266B024AF}"/>
    <cellStyle name="Normal 11 2 5 2 5 2 2" xfId="9671" xr:uid="{F32E5414-B086-45B9-B747-2B07C7D724DD}"/>
    <cellStyle name="Normal 11 2 5 2 5 2 2 2" xfId="21478" xr:uid="{21DBAAF9-6079-4D72-90B4-33F1F38FAF5F}"/>
    <cellStyle name="Normal 11 2 5 2 5 2 2 2 2" xfId="43797" xr:uid="{699F381B-D049-4F4A-99E0-F58D74540329}"/>
    <cellStyle name="Normal 11 2 5 2 5 2 2 3" xfId="31989" xr:uid="{04E6FE81-2032-4C09-95A3-05DDFB0BBD95}"/>
    <cellStyle name="Normal 11 2 5 2 5 2 3" xfId="16294" xr:uid="{D1AFDE3C-8664-434D-BE4D-C61C1238147B}"/>
    <cellStyle name="Normal 11 2 5 2 5 2 3 2" xfId="38613" xr:uid="{B4C5935F-F5FD-4B1D-A6BA-19761764C97E}"/>
    <cellStyle name="Normal 11 2 5 2 5 2 4" xfId="26805" xr:uid="{418B2E4D-152D-45CC-8C2B-F1E2609BDCB9}"/>
    <cellStyle name="Normal 11 2 5 2 5 3" xfId="7079" xr:uid="{EEDFB9A6-ECA8-4CFE-AC30-31873EEC928D}"/>
    <cellStyle name="Normal 11 2 5 2 5 3 2" xfId="18886" xr:uid="{DDCFD4BD-2342-4401-8783-19A55E8AD411}"/>
    <cellStyle name="Normal 11 2 5 2 5 3 2 2" xfId="41205" xr:uid="{9B250DE4-159E-4164-BDB8-B36A3EA0D150}"/>
    <cellStyle name="Normal 11 2 5 2 5 3 3" xfId="29397" xr:uid="{5700B081-7F88-4E20-8DDA-0C50EF51D782}"/>
    <cellStyle name="Normal 11 2 5 2 5 4" xfId="13702" xr:uid="{741A068F-D944-49D0-B468-462BD3A48C48}"/>
    <cellStyle name="Normal 11 2 5 2 5 4 2" xfId="36021" xr:uid="{DAAEAD8F-B7FD-4B7B-9EE0-59F2FE4DF658}"/>
    <cellStyle name="Normal 11 2 5 2 5 5" xfId="24213" xr:uid="{0223AADD-83C0-4AC6-9B79-BC19AD6FC009}"/>
    <cellStyle name="Normal 11 2 5 2 6" xfId="3191" xr:uid="{412D388D-A36A-4FCF-91D8-31B9B7BBE82C}"/>
    <cellStyle name="Normal 11 2 5 2 6 2" xfId="8375" xr:uid="{7994FCC1-1872-4A27-8B27-141BC7101CC2}"/>
    <cellStyle name="Normal 11 2 5 2 6 2 2" xfId="20182" xr:uid="{B7E5CCC3-6B07-4DA8-90C3-9F3BDF79ED46}"/>
    <cellStyle name="Normal 11 2 5 2 6 2 2 2" xfId="42501" xr:uid="{9F7C9B05-8638-486B-B7EA-101F82BE7CAA}"/>
    <cellStyle name="Normal 11 2 5 2 6 2 3" xfId="30693" xr:uid="{140640E0-45CE-4C0F-B7A1-D7F2EB29FD00}"/>
    <cellStyle name="Normal 11 2 5 2 6 3" xfId="14998" xr:uid="{E8CDD231-AED1-4110-998D-60896BFD0775}"/>
    <cellStyle name="Normal 11 2 5 2 6 3 2" xfId="37317" xr:uid="{8C855556-2A78-4050-8652-A994A01F2658}"/>
    <cellStyle name="Normal 11 2 5 2 6 4" xfId="25509" xr:uid="{123B5013-9BE5-42FA-84A5-F01C83C59C34}"/>
    <cellStyle name="Normal 11 2 5 2 7" xfId="5783" xr:uid="{EA2F99B3-2570-461F-B731-D13F9DA85197}"/>
    <cellStyle name="Normal 11 2 5 2 7 2" xfId="17590" xr:uid="{84D0C717-C041-40E6-827A-063D81F3F36B}"/>
    <cellStyle name="Normal 11 2 5 2 7 2 2" xfId="39909" xr:uid="{798F6C42-BA06-4FE3-BF84-767B09B8BEF0}"/>
    <cellStyle name="Normal 11 2 5 2 7 3" xfId="28101" xr:uid="{9C6BFB51-5174-4ED6-8958-7A7ABC6AC2B5}"/>
    <cellStyle name="Normal 11 2 5 2 8" xfId="11025" xr:uid="{44B6690C-DA41-48D8-B410-B64D3C56A3F0}"/>
    <cellStyle name="Normal 11 2 5 2 8 2" xfId="33344" xr:uid="{45674203-BAD8-43CB-84B0-6D7749CEAD52}"/>
    <cellStyle name="Normal 11 2 5 2 9" xfId="12406" xr:uid="{BECCE439-3122-45B1-9FFD-8C875B293F00}"/>
    <cellStyle name="Normal 11 2 5 2 9 2" xfId="34725" xr:uid="{7FF367D6-BE55-4378-B563-61502E7BAF27}"/>
    <cellStyle name="Normal 11 2 5 3" xfId="631" xr:uid="{BB59D3A6-E5D4-45D9-83E9-DEA642F42B35}"/>
    <cellStyle name="Normal 11 2 5 3 2" xfId="1004" xr:uid="{83E1A0D9-418D-42D2-97A1-95B613043D47}"/>
    <cellStyle name="Normal 11 2 5 3 2 2" xfId="1652" xr:uid="{710EA4F5-B7A3-4DB7-B7A1-5D24C6C98615}"/>
    <cellStyle name="Normal 11 2 5 3 2 2 2" xfId="2948" xr:uid="{65696A42-7D39-4EB6-9926-9B68A9B762F7}"/>
    <cellStyle name="Normal 11 2 5 3 2 2 2 2" xfId="5540" xr:uid="{8FA2F5B4-FD06-4E00-9CBA-F9E3BC964BBB}"/>
    <cellStyle name="Normal 11 2 5 3 2 2 2 2 2" xfId="10724" xr:uid="{3B5429B1-9118-4BA9-9E80-0C6B8A1526C9}"/>
    <cellStyle name="Normal 11 2 5 3 2 2 2 2 2 2" xfId="22531" xr:uid="{19D5844D-113B-431C-A9F5-4A784CDE635F}"/>
    <cellStyle name="Normal 11 2 5 3 2 2 2 2 2 2 2" xfId="44850" xr:uid="{EC16C681-1409-4F4A-92C1-F02BF82D4747}"/>
    <cellStyle name="Normal 11 2 5 3 2 2 2 2 2 3" xfId="33042" xr:uid="{22AD77A3-4EE7-4A30-9D13-7B0DECBC8AE5}"/>
    <cellStyle name="Normal 11 2 5 3 2 2 2 2 3" xfId="17347" xr:uid="{EEB419F2-1394-4594-98C7-7D78D160EF66}"/>
    <cellStyle name="Normal 11 2 5 3 2 2 2 2 3 2" xfId="39666" xr:uid="{1E505FF1-C2CA-4462-B258-AE722E938613}"/>
    <cellStyle name="Normal 11 2 5 3 2 2 2 2 4" xfId="27858" xr:uid="{0DE03635-233C-44D0-9B72-43690C1E19C2}"/>
    <cellStyle name="Normal 11 2 5 3 2 2 2 3" xfId="8132" xr:uid="{87FFF3D4-4609-4423-87B3-C792A1907CF6}"/>
    <cellStyle name="Normal 11 2 5 3 2 2 2 3 2" xfId="19939" xr:uid="{3275BBE7-AB41-4C41-B9D3-FF9431EB0A06}"/>
    <cellStyle name="Normal 11 2 5 3 2 2 2 3 2 2" xfId="42258" xr:uid="{9FA96737-EE70-4E69-B46F-A0A01D004102}"/>
    <cellStyle name="Normal 11 2 5 3 2 2 2 3 3" xfId="30450" xr:uid="{8FE75659-DD95-45D9-922D-CF24BF966FA5}"/>
    <cellStyle name="Normal 11 2 5 3 2 2 2 4" xfId="14755" xr:uid="{2E4B8FE6-9CFF-4E8E-95E4-5ACEC2D75140}"/>
    <cellStyle name="Normal 11 2 5 3 2 2 2 4 2" xfId="37074" xr:uid="{E29A4849-0F97-46EA-91D2-53C82D884E35}"/>
    <cellStyle name="Normal 11 2 5 3 2 2 2 5" xfId="25266" xr:uid="{F6064080-6FE3-4C0C-AF9D-CB7F3C84298A}"/>
    <cellStyle name="Normal 11 2 5 3 2 2 3" xfId="4244" xr:uid="{A019F77D-0CA2-46B3-B758-1064C2D6292C}"/>
    <cellStyle name="Normal 11 2 5 3 2 2 3 2" xfId="9428" xr:uid="{E209D513-BA8D-4BE5-9C4B-89B9610A1A0D}"/>
    <cellStyle name="Normal 11 2 5 3 2 2 3 2 2" xfId="21235" xr:uid="{BD2DC4B5-1428-4C90-9219-BD3FD51F282D}"/>
    <cellStyle name="Normal 11 2 5 3 2 2 3 2 2 2" xfId="43554" xr:uid="{2234D85D-D2D2-4DA3-9905-4686C4F551C4}"/>
    <cellStyle name="Normal 11 2 5 3 2 2 3 2 3" xfId="31746" xr:uid="{76AA3D99-6E6B-4699-AA0A-169E5298D440}"/>
    <cellStyle name="Normal 11 2 5 3 2 2 3 3" xfId="16051" xr:uid="{DB33E0B9-7E2A-46CE-9509-FFF9BE568463}"/>
    <cellStyle name="Normal 11 2 5 3 2 2 3 3 2" xfId="38370" xr:uid="{D5FC3BC4-198E-4F39-9AEC-BCE85679B3E0}"/>
    <cellStyle name="Normal 11 2 5 3 2 2 3 4" xfId="26562" xr:uid="{1547AE74-D7E9-4D7A-8919-275307822C6A}"/>
    <cellStyle name="Normal 11 2 5 3 2 2 4" xfId="6836" xr:uid="{092678A6-CB01-4E9F-B6F1-987671E6B8E5}"/>
    <cellStyle name="Normal 11 2 5 3 2 2 4 2" xfId="18643" xr:uid="{CE13DD77-6417-4F92-A24F-70B1672BA2E3}"/>
    <cellStyle name="Normal 11 2 5 3 2 2 4 2 2" xfId="40962" xr:uid="{2FF57366-B068-402C-BE7C-C6E4CF07B251}"/>
    <cellStyle name="Normal 11 2 5 3 2 2 4 3" xfId="29154" xr:uid="{A3F1E968-5A94-49A7-8B19-2E3A74A60D3B}"/>
    <cellStyle name="Normal 11 2 5 3 2 2 5" xfId="12163" xr:uid="{74E88682-B995-4957-9391-7860E74E93B1}"/>
    <cellStyle name="Normal 11 2 5 3 2 2 5 2" xfId="34482" xr:uid="{CA52F8EF-E718-4383-9C14-D69F395E9752}"/>
    <cellStyle name="Normal 11 2 5 3 2 2 6" xfId="13459" xr:uid="{69B45F78-187A-423C-859D-B9CE85C6B78D}"/>
    <cellStyle name="Normal 11 2 5 3 2 2 6 2" xfId="35778" xr:uid="{E5182E1A-44A0-4329-AB71-B3B791E87EDE}"/>
    <cellStyle name="Normal 11 2 5 3 2 2 7" xfId="23970" xr:uid="{F69415D7-D850-4176-A280-4F5E6A7A49F5}"/>
    <cellStyle name="Normal 11 2 5 3 2 3" xfId="2300" xr:uid="{A70F0543-F0DC-42B7-BDE6-166CEE6E318D}"/>
    <cellStyle name="Normal 11 2 5 3 2 3 2" xfId="4892" xr:uid="{D3FAA8A9-3B67-4218-B595-D4592836781C}"/>
    <cellStyle name="Normal 11 2 5 3 2 3 2 2" xfId="10076" xr:uid="{06A30EE7-01E6-412C-BB65-67A1C3FAE6DD}"/>
    <cellStyle name="Normal 11 2 5 3 2 3 2 2 2" xfId="21883" xr:uid="{94DB6BF2-1D62-4FB7-BD78-39E92EC23520}"/>
    <cellStyle name="Normal 11 2 5 3 2 3 2 2 2 2" xfId="44202" xr:uid="{DE5A0A2F-D3E4-4BA4-AF36-FC1411549EC0}"/>
    <cellStyle name="Normal 11 2 5 3 2 3 2 2 3" xfId="32394" xr:uid="{167928E7-B099-4575-8016-612D3C0687CE}"/>
    <cellStyle name="Normal 11 2 5 3 2 3 2 3" xfId="16699" xr:uid="{C9EA5C6E-9025-4930-AA98-AC9DA0C42639}"/>
    <cellStyle name="Normal 11 2 5 3 2 3 2 3 2" xfId="39018" xr:uid="{916863B6-6CB4-4E46-99E9-D13FA97D87AF}"/>
    <cellStyle name="Normal 11 2 5 3 2 3 2 4" xfId="27210" xr:uid="{C6667350-2DFB-4651-845E-17268B81D0AA}"/>
    <cellStyle name="Normal 11 2 5 3 2 3 3" xfId="7484" xr:uid="{00FD601E-ABB4-4789-906F-572194EA142F}"/>
    <cellStyle name="Normal 11 2 5 3 2 3 3 2" xfId="19291" xr:uid="{2DADB0F7-B31F-4F88-B708-57AC748D0098}"/>
    <cellStyle name="Normal 11 2 5 3 2 3 3 2 2" xfId="41610" xr:uid="{F52AB42B-EE89-4089-8712-DC2451FCC097}"/>
    <cellStyle name="Normal 11 2 5 3 2 3 3 3" xfId="29802" xr:uid="{33B8BBE5-9D1D-46E2-BFB4-1FFA4828C2DC}"/>
    <cellStyle name="Normal 11 2 5 3 2 3 4" xfId="14107" xr:uid="{DDE32D83-F5D1-434C-96D0-685604950604}"/>
    <cellStyle name="Normal 11 2 5 3 2 3 4 2" xfId="36426" xr:uid="{F46CAE4F-D5D7-4969-BA62-01E987958BC3}"/>
    <cellStyle name="Normal 11 2 5 3 2 3 5" xfId="24618" xr:uid="{E1E2BB41-4A20-483B-AA64-6EA9F6013626}"/>
    <cellStyle name="Normal 11 2 5 3 2 4" xfId="3596" xr:uid="{64C8DF30-601A-45DE-82D0-F37AFF00D726}"/>
    <cellStyle name="Normal 11 2 5 3 2 4 2" xfId="8780" xr:uid="{848203A4-609E-407C-BDA2-9A23E0224CA2}"/>
    <cellStyle name="Normal 11 2 5 3 2 4 2 2" xfId="20587" xr:uid="{C7DD90C4-9035-4E6A-94C6-9B7F3F8D84B4}"/>
    <cellStyle name="Normal 11 2 5 3 2 4 2 2 2" xfId="42906" xr:uid="{B0682F8D-A1A0-4EA3-85E6-2A6B3FB069E8}"/>
    <cellStyle name="Normal 11 2 5 3 2 4 2 3" xfId="31098" xr:uid="{33C39AAE-3262-43F3-B74C-7B8BF2099F83}"/>
    <cellStyle name="Normal 11 2 5 3 2 4 3" xfId="15403" xr:uid="{4A2D014D-5A9D-440E-9F68-A65A7658068C}"/>
    <cellStyle name="Normal 11 2 5 3 2 4 3 2" xfId="37722" xr:uid="{C0F182D7-0B3F-4545-945E-3D053F363875}"/>
    <cellStyle name="Normal 11 2 5 3 2 4 4" xfId="25914" xr:uid="{20BDCD70-A3EF-46DE-9A49-5EBCB8FEA413}"/>
    <cellStyle name="Normal 11 2 5 3 2 5" xfId="6188" xr:uid="{DCC82347-5A60-4D27-8326-B6B6446B4F60}"/>
    <cellStyle name="Normal 11 2 5 3 2 5 2" xfId="17995" xr:uid="{C0DF00DF-D9B1-4516-A346-8A212486F088}"/>
    <cellStyle name="Normal 11 2 5 3 2 5 2 2" xfId="40314" xr:uid="{D0E3AA26-2594-4783-9159-4DDE7DD30230}"/>
    <cellStyle name="Normal 11 2 5 3 2 5 3" xfId="28506" xr:uid="{0507203B-B6CB-4A5B-B9A8-A46A8D5FE7E8}"/>
    <cellStyle name="Normal 11 2 5 3 2 6" xfId="11515" xr:uid="{74E3719C-1F13-42B1-AC47-20CBC077CDBA}"/>
    <cellStyle name="Normal 11 2 5 3 2 6 2" xfId="33834" xr:uid="{3711D602-19D0-444E-A8C3-A923AA13B473}"/>
    <cellStyle name="Normal 11 2 5 3 2 7" xfId="12811" xr:uid="{836D1B18-0940-45F0-A2F5-A89ED9D44B40}"/>
    <cellStyle name="Normal 11 2 5 3 2 7 2" xfId="35130" xr:uid="{942A52EC-2E41-443F-A471-05EA2037F5D9}"/>
    <cellStyle name="Normal 11 2 5 3 2 8" xfId="23322" xr:uid="{43F9C2C4-858D-44D7-8913-C61F202B48DC}"/>
    <cellStyle name="Normal 11 2 5 3 3" xfId="1328" xr:uid="{3DD18A8E-8A88-4F3E-A8D6-6F0CF442ABFB}"/>
    <cellStyle name="Normal 11 2 5 3 3 2" xfId="2624" xr:uid="{B34A86DA-199B-4FE7-B55C-42CF316D1EF7}"/>
    <cellStyle name="Normal 11 2 5 3 3 2 2" xfId="5216" xr:uid="{9B6CBFCC-68C9-4B75-B14C-A9A4E6C53969}"/>
    <cellStyle name="Normal 11 2 5 3 3 2 2 2" xfId="10400" xr:uid="{0FCE5183-54CC-45AD-A3BD-19EB3D8236EC}"/>
    <cellStyle name="Normal 11 2 5 3 3 2 2 2 2" xfId="22207" xr:uid="{B49BA57F-4C35-4FBC-B258-7D9EAFE237EA}"/>
    <cellStyle name="Normal 11 2 5 3 3 2 2 2 2 2" xfId="44526" xr:uid="{334DDBBA-C3D4-4F12-9C8E-9E8E993334ED}"/>
    <cellStyle name="Normal 11 2 5 3 3 2 2 2 3" xfId="32718" xr:uid="{8E296A30-257D-4A0B-B18C-AAB315C85FA6}"/>
    <cellStyle name="Normal 11 2 5 3 3 2 2 3" xfId="17023" xr:uid="{1F2C8113-C37F-4A4D-8BF9-44A1721E192E}"/>
    <cellStyle name="Normal 11 2 5 3 3 2 2 3 2" xfId="39342" xr:uid="{19423D76-4FAD-4696-A38E-826D69944716}"/>
    <cellStyle name="Normal 11 2 5 3 3 2 2 4" xfId="27534" xr:uid="{DE7B09F3-B7B5-4517-8397-8AEAA44D485E}"/>
    <cellStyle name="Normal 11 2 5 3 3 2 3" xfId="7808" xr:uid="{F256557B-97A4-4886-AD18-3569EF442211}"/>
    <cellStyle name="Normal 11 2 5 3 3 2 3 2" xfId="19615" xr:uid="{6A91BF81-645F-450B-9A4F-3895FEC0C532}"/>
    <cellStyle name="Normal 11 2 5 3 3 2 3 2 2" xfId="41934" xr:uid="{9A1E670F-D135-49E5-A3FF-4D3C58241714}"/>
    <cellStyle name="Normal 11 2 5 3 3 2 3 3" xfId="30126" xr:uid="{335BEFE3-971D-45B2-9603-2980FCA35F99}"/>
    <cellStyle name="Normal 11 2 5 3 3 2 4" xfId="14431" xr:uid="{B8F056E7-EE0C-442E-8C11-A69526514FF7}"/>
    <cellStyle name="Normal 11 2 5 3 3 2 4 2" xfId="36750" xr:uid="{8333CBCB-E0E3-47D3-B09F-5C30FF73931E}"/>
    <cellStyle name="Normal 11 2 5 3 3 2 5" xfId="24942" xr:uid="{A3CF13CD-D99A-4EAF-B24F-21F6B6B6469C}"/>
    <cellStyle name="Normal 11 2 5 3 3 3" xfId="3920" xr:uid="{A966ECEC-B4C0-4DD3-933C-B3A41C71EFAD}"/>
    <cellStyle name="Normal 11 2 5 3 3 3 2" xfId="9104" xr:uid="{EE29CED0-D28F-42F4-AB16-A2EA2F60BEAD}"/>
    <cellStyle name="Normal 11 2 5 3 3 3 2 2" xfId="20911" xr:uid="{F74D7F4D-A54B-41C7-A1D1-9354734E5C2C}"/>
    <cellStyle name="Normal 11 2 5 3 3 3 2 2 2" xfId="43230" xr:uid="{0ECC0227-3B94-40C9-9857-D407695C857E}"/>
    <cellStyle name="Normal 11 2 5 3 3 3 2 3" xfId="31422" xr:uid="{9FF89459-4243-4ECA-B925-DB15A464EFCC}"/>
    <cellStyle name="Normal 11 2 5 3 3 3 3" xfId="15727" xr:uid="{5F2408FD-5B36-440F-B5D4-38E027D8DB24}"/>
    <cellStyle name="Normal 11 2 5 3 3 3 3 2" xfId="38046" xr:uid="{E198A548-7E25-41E2-B5DC-B9DB600BA09E}"/>
    <cellStyle name="Normal 11 2 5 3 3 3 4" xfId="26238" xr:uid="{F7D91644-A10C-45F1-ABA2-5CA1DC2745D5}"/>
    <cellStyle name="Normal 11 2 5 3 3 4" xfId="6512" xr:uid="{CE99B2B5-6858-4E7A-8D7E-19A50B48B42A}"/>
    <cellStyle name="Normal 11 2 5 3 3 4 2" xfId="18319" xr:uid="{D6D63051-371D-4A98-9FEC-201CEFF08C02}"/>
    <cellStyle name="Normal 11 2 5 3 3 4 2 2" xfId="40638" xr:uid="{DB21B140-2819-4E15-B271-7FD935CA4B10}"/>
    <cellStyle name="Normal 11 2 5 3 3 4 3" xfId="28830" xr:uid="{44909A95-5C6A-42B7-BA93-B2CDE82A3CCF}"/>
    <cellStyle name="Normal 11 2 5 3 3 5" xfId="11839" xr:uid="{D946B399-61A1-4D28-AB2D-EFB0D9B8BA63}"/>
    <cellStyle name="Normal 11 2 5 3 3 5 2" xfId="34158" xr:uid="{256E9CCF-88B1-4C19-AAB6-296F1E437370}"/>
    <cellStyle name="Normal 11 2 5 3 3 6" xfId="13135" xr:uid="{F59A6911-9F87-4913-9248-942CF3CA4084}"/>
    <cellStyle name="Normal 11 2 5 3 3 6 2" xfId="35454" xr:uid="{65E764D4-B133-43A2-857C-F6E8BBD2004A}"/>
    <cellStyle name="Normal 11 2 5 3 3 7" xfId="23646" xr:uid="{01388041-1D52-477F-B707-22998B09E6DB}"/>
    <cellStyle name="Normal 11 2 5 3 4" xfId="1976" xr:uid="{9B258329-EEE6-438A-8FB8-184E587BDC40}"/>
    <cellStyle name="Normal 11 2 5 3 4 2" xfId="4568" xr:uid="{E04BE417-BACF-485A-A11B-256D6258A7A9}"/>
    <cellStyle name="Normal 11 2 5 3 4 2 2" xfId="9752" xr:uid="{35868785-F10D-4CAB-A47D-4F54A6E7B7D8}"/>
    <cellStyle name="Normal 11 2 5 3 4 2 2 2" xfId="21559" xr:uid="{5B884043-DC4B-4EB4-B88F-716636A78DE0}"/>
    <cellStyle name="Normal 11 2 5 3 4 2 2 2 2" xfId="43878" xr:uid="{0143646F-EFEC-4D9D-9C5F-CF27A4F9F33B}"/>
    <cellStyle name="Normal 11 2 5 3 4 2 2 3" xfId="32070" xr:uid="{94456DF2-3D2A-44EF-8AB5-F1A7A70EDE21}"/>
    <cellStyle name="Normal 11 2 5 3 4 2 3" xfId="16375" xr:uid="{C011F79A-4E7F-4665-B900-0DA9CEE14C0B}"/>
    <cellStyle name="Normal 11 2 5 3 4 2 3 2" xfId="38694" xr:uid="{5A11C173-635E-44BB-AA27-AD97E46AFFA9}"/>
    <cellStyle name="Normal 11 2 5 3 4 2 4" xfId="26886" xr:uid="{D81F3AD6-BA8C-4788-B87B-BCDA810FE862}"/>
    <cellStyle name="Normal 11 2 5 3 4 3" xfId="7160" xr:uid="{8DF9F5C5-0E27-421C-A602-F2CE73A48A6A}"/>
    <cellStyle name="Normal 11 2 5 3 4 3 2" xfId="18967" xr:uid="{2F730A39-71DB-46F2-863F-F63C84E9F878}"/>
    <cellStyle name="Normal 11 2 5 3 4 3 2 2" xfId="41286" xr:uid="{6D36D68A-61E0-4F74-B421-60A32497ACCE}"/>
    <cellStyle name="Normal 11 2 5 3 4 3 3" xfId="29478" xr:uid="{6A6BD51F-1DF6-46FC-B7A3-822AB4C9B32E}"/>
    <cellStyle name="Normal 11 2 5 3 4 4" xfId="13783" xr:uid="{25AB6810-1F79-4AF9-9FF0-E2336EF680CD}"/>
    <cellStyle name="Normal 11 2 5 3 4 4 2" xfId="36102" xr:uid="{735E1B82-64CB-4746-BB8F-A310DAE8C8FB}"/>
    <cellStyle name="Normal 11 2 5 3 4 5" xfId="24294" xr:uid="{99CAB599-0D58-4A16-9FB0-334C865F1E09}"/>
    <cellStyle name="Normal 11 2 5 3 5" xfId="3272" xr:uid="{7A408D9C-40BE-4C72-BE6D-2647433CD6F0}"/>
    <cellStyle name="Normal 11 2 5 3 5 2" xfId="8456" xr:uid="{86171CCD-DA93-4AFF-ADC5-7C1FDB88D525}"/>
    <cellStyle name="Normal 11 2 5 3 5 2 2" xfId="20263" xr:uid="{193E48AB-6862-4B15-AED5-67182D7E81F6}"/>
    <cellStyle name="Normal 11 2 5 3 5 2 2 2" xfId="42582" xr:uid="{184B7C94-2F4A-4C76-BDAA-DCE2370C1198}"/>
    <cellStyle name="Normal 11 2 5 3 5 2 3" xfId="30774" xr:uid="{382514C3-34B9-4B65-8CC6-B2B640CDB490}"/>
    <cellStyle name="Normal 11 2 5 3 5 3" xfId="15079" xr:uid="{8D55E054-F16D-4E12-9BC8-B19944DB661C}"/>
    <cellStyle name="Normal 11 2 5 3 5 3 2" xfId="37398" xr:uid="{F21FE17B-F9D7-449B-8A14-7A7B176028CA}"/>
    <cellStyle name="Normal 11 2 5 3 5 4" xfId="25590" xr:uid="{2A81DDB5-ABF7-4A58-96C2-FCB896702577}"/>
    <cellStyle name="Normal 11 2 5 3 6" xfId="5864" xr:uid="{63112AF6-D7FA-47A3-88FC-D6668836A74E}"/>
    <cellStyle name="Normal 11 2 5 3 6 2" xfId="17671" xr:uid="{05D0970B-97A4-4B5A-9F2C-2040C389FBE1}"/>
    <cellStyle name="Normal 11 2 5 3 6 2 2" xfId="39990" xr:uid="{D3CC99D9-CADB-4729-BAA4-7633AD79BAF7}"/>
    <cellStyle name="Normal 11 2 5 3 6 3" xfId="28182" xr:uid="{120788AB-8599-431B-BB44-4B66996C9828}"/>
    <cellStyle name="Normal 11 2 5 3 7" xfId="11142" xr:uid="{D89E4872-D081-4EB8-BFAB-BC17C73451D9}"/>
    <cellStyle name="Normal 11 2 5 3 7 2" xfId="33461" xr:uid="{EC2174DC-F769-48BC-B9FA-8B4ADA722745}"/>
    <cellStyle name="Normal 11 2 5 3 8" xfId="12487" xr:uid="{FC286B2D-92D4-4D4F-8D6C-C3B2D7719B3E}"/>
    <cellStyle name="Normal 11 2 5 3 8 2" xfId="34806" xr:uid="{05BC4DA7-CB0C-4F36-9A64-CA50ED466159}"/>
    <cellStyle name="Normal 11 2 5 3 9" xfId="22949" xr:uid="{669B4F4C-A371-47FF-B6EA-85343B83D1D3}"/>
    <cellStyle name="Normal 11 2 5 4" xfId="842" xr:uid="{C5AE976E-127F-416C-BEA2-5164A99CA589}"/>
    <cellStyle name="Normal 11 2 5 4 2" xfId="1490" xr:uid="{90CCCB9A-17C3-43CD-8C78-46043277E671}"/>
    <cellStyle name="Normal 11 2 5 4 2 2" xfId="2786" xr:uid="{369560D7-B94A-442D-9064-7C1BC4E78520}"/>
    <cellStyle name="Normal 11 2 5 4 2 2 2" xfId="5378" xr:uid="{E0C2C614-13E6-42F9-ADC9-C9FCBD413F3F}"/>
    <cellStyle name="Normal 11 2 5 4 2 2 2 2" xfId="10562" xr:uid="{CA124E8F-0FC3-4BF9-9AAB-F30377C70907}"/>
    <cellStyle name="Normal 11 2 5 4 2 2 2 2 2" xfId="22369" xr:uid="{7434ECCA-7869-4CF2-8026-E12B5C268F21}"/>
    <cellStyle name="Normal 11 2 5 4 2 2 2 2 2 2" xfId="44688" xr:uid="{6493862B-2CD4-4AB8-AC39-C060C3927E78}"/>
    <cellStyle name="Normal 11 2 5 4 2 2 2 2 3" xfId="32880" xr:uid="{F91BECC5-8933-4623-8EB4-0B355CE6101F}"/>
    <cellStyle name="Normal 11 2 5 4 2 2 2 3" xfId="17185" xr:uid="{931331AD-B225-415C-9FAA-A161776E2496}"/>
    <cellStyle name="Normal 11 2 5 4 2 2 2 3 2" xfId="39504" xr:uid="{647449AE-59E5-4625-8484-27D249B17E53}"/>
    <cellStyle name="Normal 11 2 5 4 2 2 2 4" xfId="27696" xr:uid="{CD2583AC-ECDC-421B-BA69-DEEA117A00AF}"/>
    <cellStyle name="Normal 11 2 5 4 2 2 3" xfId="7970" xr:uid="{346C143F-6A0D-45C8-A660-4406F3FD7548}"/>
    <cellStyle name="Normal 11 2 5 4 2 2 3 2" xfId="19777" xr:uid="{EDA43BBC-A41C-4C9F-AD2F-6E005D42DCE6}"/>
    <cellStyle name="Normal 11 2 5 4 2 2 3 2 2" xfId="42096" xr:uid="{1E93EEEB-4BE2-438D-BF2E-106EDF3829E0}"/>
    <cellStyle name="Normal 11 2 5 4 2 2 3 3" xfId="30288" xr:uid="{97024C3D-ACD5-4A62-A412-CC4EF52051DA}"/>
    <cellStyle name="Normal 11 2 5 4 2 2 4" xfId="14593" xr:uid="{81B0B985-20D8-445D-A3E8-ABC820202ADF}"/>
    <cellStyle name="Normal 11 2 5 4 2 2 4 2" xfId="36912" xr:uid="{F4449E87-FF2F-4B3C-B0A4-127909F40323}"/>
    <cellStyle name="Normal 11 2 5 4 2 2 5" xfId="25104" xr:uid="{5D12E302-3E45-48AE-AA23-440566422E1C}"/>
    <cellStyle name="Normal 11 2 5 4 2 3" xfId="4082" xr:uid="{55A76E07-7650-4F71-B1FF-21CDA1C9619E}"/>
    <cellStyle name="Normal 11 2 5 4 2 3 2" xfId="9266" xr:uid="{95853BAE-90B5-4BDF-888E-0428C94A3657}"/>
    <cellStyle name="Normal 11 2 5 4 2 3 2 2" xfId="21073" xr:uid="{3FA7CCC5-5CD4-4AAC-908A-D15E79015775}"/>
    <cellStyle name="Normal 11 2 5 4 2 3 2 2 2" xfId="43392" xr:uid="{9C40FFF4-539F-434C-9950-D6876BE2E511}"/>
    <cellStyle name="Normal 11 2 5 4 2 3 2 3" xfId="31584" xr:uid="{6246FF94-A191-4ACA-A4F7-790CB6B59BC1}"/>
    <cellStyle name="Normal 11 2 5 4 2 3 3" xfId="15889" xr:uid="{D16F32EF-A3DC-469C-A730-A7C552B5E1E0}"/>
    <cellStyle name="Normal 11 2 5 4 2 3 3 2" xfId="38208" xr:uid="{510BA33A-C80C-4B0E-BFB1-A233D4130066}"/>
    <cellStyle name="Normal 11 2 5 4 2 3 4" xfId="26400" xr:uid="{4CC8F498-8EE3-45BF-BA4E-69E239205952}"/>
    <cellStyle name="Normal 11 2 5 4 2 4" xfId="6674" xr:uid="{E6CB0711-F04D-449D-882D-FAF3DD972022}"/>
    <cellStyle name="Normal 11 2 5 4 2 4 2" xfId="18481" xr:uid="{FB0929E3-F509-4202-9166-7C0E87F9D0BA}"/>
    <cellStyle name="Normal 11 2 5 4 2 4 2 2" xfId="40800" xr:uid="{CDD53181-9103-48FF-9633-D7370C2BD1B9}"/>
    <cellStyle name="Normal 11 2 5 4 2 4 3" xfId="28992" xr:uid="{9C6B8459-2C55-4656-B96F-00EA16416933}"/>
    <cellStyle name="Normal 11 2 5 4 2 5" xfId="12001" xr:uid="{832C5911-03EE-4C83-9ACE-62151F50FEF8}"/>
    <cellStyle name="Normal 11 2 5 4 2 5 2" xfId="34320" xr:uid="{B54893F7-94E0-4EBB-9008-B2ACA46AEACA}"/>
    <cellStyle name="Normal 11 2 5 4 2 6" xfId="13297" xr:uid="{CDB712B3-189B-4D06-9177-369B07D09987}"/>
    <cellStyle name="Normal 11 2 5 4 2 6 2" xfId="35616" xr:uid="{22BCD959-5D22-49A2-BF31-7B874AD4D3C0}"/>
    <cellStyle name="Normal 11 2 5 4 2 7" xfId="23808" xr:uid="{A8ECF555-EC96-4506-900D-3C83E0F06EA1}"/>
    <cellStyle name="Normal 11 2 5 4 3" xfId="2138" xr:uid="{8FA736F7-B060-4FCC-B3F0-25309126F381}"/>
    <cellStyle name="Normal 11 2 5 4 3 2" xfId="4730" xr:uid="{46203924-2CFA-4D6D-A670-31E407DA3CB9}"/>
    <cellStyle name="Normal 11 2 5 4 3 2 2" xfId="9914" xr:uid="{CC97AF85-1F7D-40E6-AA39-7FAFB3BEEDAD}"/>
    <cellStyle name="Normal 11 2 5 4 3 2 2 2" xfId="21721" xr:uid="{65455B66-9B59-4212-8870-68E8C1E14534}"/>
    <cellStyle name="Normal 11 2 5 4 3 2 2 2 2" xfId="44040" xr:uid="{399A8E9D-DE13-4F65-9D9F-4FFF34154DEC}"/>
    <cellStyle name="Normal 11 2 5 4 3 2 2 3" xfId="32232" xr:uid="{99A7CA9B-8E45-4C16-971B-F117D09CA2EC}"/>
    <cellStyle name="Normal 11 2 5 4 3 2 3" xfId="16537" xr:uid="{386F8ED7-D83C-4076-8055-A95861C33D1B}"/>
    <cellStyle name="Normal 11 2 5 4 3 2 3 2" xfId="38856" xr:uid="{71A08F59-F602-4FFA-A158-F47BA875C392}"/>
    <cellStyle name="Normal 11 2 5 4 3 2 4" xfId="27048" xr:uid="{55A494B9-4234-450F-8C02-40F41F0B63F2}"/>
    <cellStyle name="Normal 11 2 5 4 3 3" xfId="7322" xr:uid="{D2943A65-FA3D-4AD1-9442-DF91CFB08749}"/>
    <cellStyle name="Normal 11 2 5 4 3 3 2" xfId="19129" xr:uid="{E99587A8-9E4F-4160-8421-5FEA2EEF73EF}"/>
    <cellStyle name="Normal 11 2 5 4 3 3 2 2" xfId="41448" xr:uid="{EE5BA5BC-6C40-459A-BF19-B33021AA9A5F}"/>
    <cellStyle name="Normal 11 2 5 4 3 3 3" xfId="29640" xr:uid="{8B8E39E4-F675-4856-AC72-DC8447A5A8C3}"/>
    <cellStyle name="Normal 11 2 5 4 3 4" xfId="13945" xr:uid="{3870A3D6-1EF6-49D0-86F7-9D388FF36D02}"/>
    <cellStyle name="Normal 11 2 5 4 3 4 2" xfId="36264" xr:uid="{55B659A8-A62D-4D40-A3A0-C9D58CADDE9F}"/>
    <cellStyle name="Normal 11 2 5 4 3 5" xfId="24456" xr:uid="{D4B0C22B-6D8C-4062-9D11-2F119EFC1214}"/>
    <cellStyle name="Normal 11 2 5 4 4" xfId="3434" xr:uid="{7B5014DF-6299-4320-8D6D-3E168FD7E1D9}"/>
    <cellStyle name="Normal 11 2 5 4 4 2" xfId="8618" xr:uid="{B27E9EE7-B0D1-4B1D-8866-B2B78CD9AB2B}"/>
    <cellStyle name="Normal 11 2 5 4 4 2 2" xfId="20425" xr:uid="{DB1303A0-5AE9-4668-AF5D-9A209AE6393B}"/>
    <cellStyle name="Normal 11 2 5 4 4 2 2 2" xfId="42744" xr:uid="{ABC10574-868A-4F1B-BA49-979E2720A997}"/>
    <cellStyle name="Normal 11 2 5 4 4 2 3" xfId="30936" xr:uid="{C76574B3-CE4B-4616-94A5-69054419CF97}"/>
    <cellStyle name="Normal 11 2 5 4 4 3" xfId="15241" xr:uid="{67225B84-8077-41EC-BF89-FA2945391EE4}"/>
    <cellStyle name="Normal 11 2 5 4 4 3 2" xfId="37560" xr:uid="{E0B057CB-6BD1-4BEE-9CB5-31F00A2AD51F}"/>
    <cellStyle name="Normal 11 2 5 4 4 4" xfId="25752" xr:uid="{F1C1017A-F6D3-4B58-A567-8376E87A4906}"/>
    <cellStyle name="Normal 11 2 5 4 5" xfId="6026" xr:uid="{57719CF9-8580-45D4-BFE1-53D52A938AAE}"/>
    <cellStyle name="Normal 11 2 5 4 5 2" xfId="17833" xr:uid="{1FD716CC-7A91-46BC-81AE-C89F04C913AA}"/>
    <cellStyle name="Normal 11 2 5 4 5 2 2" xfId="40152" xr:uid="{C3338D76-D1F4-4718-BAD2-279ACC75820E}"/>
    <cellStyle name="Normal 11 2 5 4 5 3" xfId="28344" xr:uid="{037943A1-EC5B-48AD-83E0-2DA321730ADA}"/>
    <cellStyle name="Normal 11 2 5 4 6" xfId="11353" xr:uid="{53903F73-3C86-4BD2-BC3C-01BAA4CB82E5}"/>
    <cellStyle name="Normal 11 2 5 4 6 2" xfId="33672" xr:uid="{298E4D58-6BDF-4ECE-ABE0-2C4154E953D9}"/>
    <cellStyle name="Normal 11 2 5 4 7" xfId="12649" xr:uid="{8FA6D1F1-5C76-4B03-A80E-970A2AF544B0}"/>
    <cellStyle name="Normal 11 2 5 4 7 2" xfId="34968" xr:uid="{28422341-5528-4FD8-A8FD-A4827D419971}"/>
    <cellStyle name="Normal 11 2 5 4 8" xfId="23160" xr:uid="{83386F76-B01B-4824-9FBC-DA7D33CF1E71}"/>
    <cellStyle name="Normal 11 2 5 5" xfId="1166" xr:uid="{894484F8-BC5E-4BC8-8F51-0B1D0BDC0CB9}"/>
    <cellStyle name="Normal 11 2 5 5 2" xfId="2462" xr:uid="{9FB00AA0-7C10-4879-905C-0099EE8A8023}"/>
    <cellStyle name="Normal 11 2 5 5 2 2" xfId="5054" xr:uid="{1B1DFE63-2846-4164-9082-410F975D0B7D}"/>
    <cellStyle name="Normal 11 2 5 5 2 2 2" xfId="10238" xr:uid="{22FE97BD-69F7-4CB7-BAEB-88A179624AA1}"/>
    <cellStyle name="Normal 11 2 5 5 2 2 2 2" xfId="22045" xr:uid="{19CB23CF-7AB9-4B14-BCF3-138A43633E4F}"/>
    <cellStyle name="Normal 11 2 5 5 2 2 2 2 2" xfId="44364" xr:uid="{D6D4F6AC-AAC7-4C09-A492-F83B74ED41C0}"/>
    <cellStyle name="Normal 11 2 5 5 2 2 2 3" xfId="32556" xr:uid="{AB3763F2-35E2-4C2C-9AF5-3A9F5AF3229C}"/>
    <cellStyle name="Normal 11 2 5 5 2 2 3" xfId="16861" xr:uid="{B00BCFD1-8FAB-487A-894B-7E5B493FCA8F}"/>
    <cellStyle name="Normal 11 2 5 5 2 2 3 2" xfId="39180" xr:uid="{4A51D143-C64E-477D-87AC-5EE3453C05DD}"/>
    <cellStyle name="Normal 11 2 5 5 2 2 4" xfId="27372" xr:uid="{BC6C9489-14F5-4BE3-A9A4-0AE5F44D48F9}"/>
    <cellStyle name="Normal 11 2 5 5 2 3" xfId="7646" xr:uid="{FCB0BF5A-2AA9-4F02-A243-F9540CB155F8}"/>
    <cellStyle name="Normal 11 2 5 5 2 3 2" xfId="19453" xr:uid="{271CB99C-0378-40AE-8BCC-D875EDC54153}"/>
    <cellStyle name="Normal 11 2 5 5 2 3 2 2" xfId="41772" xr:uid="{9648CF60-18BD-472D-A7B2-4C4D3661A367}"/>
    <cellStyle name="Normal 11 2 5 5 2 3 3" xfId="29964" xr:uid="{2DF73E58-607A-4F2E-95E3-9DCAC0360872}"/>
    <cellStyle name="Normal 11 2 5 5 2 4" xfId="14269" xr:uid="{8DB596CD-D94D-4A8A-BF92-2C3890CA70D5}"/>
    <cellStyle name="Normal 11 2 5 5 2 4 2" xfId="36588" xr:uid="{4124FBDC-AD98-4951-B66C-8819F7167344}"/>
    <cellStyle name="Normal 11 2 5 5 2 5" xfId="24780" xr:uid="{E2451C07-0385-4D06-AADF-D3F34BE65E1D}"/>
    <cellStyle name="Normal 11 2 5 5 3" xfId="3758" xr:uid="{23933488-5017-4634-B59A-0F8A7D3BDC0D}"/>
    <cellStyle name="Normal 11 2 5 5 3 2" xfId="8942" xr:uid="{9C390DC3-A406-482B-827F-C9215140BFCA}"/>
    <cellStyle name="Normal 11 2 5 5 3 2 2" xfId="20749" xr:uid="{155D169C-2C27-47DB-9642-595B21456CEE}"/>
    <cellStyle name="Normal 11 2 5 5 3 2 2 2" xfId="43068" xr:uid="{D273D461-07FE-45FD-8785-A1C3E4F49561}"/>
    <cellStyle name="Normal 11 2 5 5 3 2 3" xfId="31260" xr:uid="{802CC5E9-6AA1-41B5-B87F-15329094A335}"/>
    <cellStyle name="Normal 11 2 5 5 3 3" xfId="15565" xr:uid="{E275A06F-C4CD-4AED-A765-724807B99944}"/>
    <cellStyle name="Normal 11 2 5 5 3 3 2" xfId="37884" xr:uid="{604C63B5-6BAD-4CBF-ACC6-D532F88E3775}"/>
    <cellStyle name="Normal 11 2 5 5 3 4" xfId="26076" xr:uid="{6EA8BC32-8E9C-45AA-95D6-97D4B65976AE}"/>
    <cellStyle name="Normal 11 2 5 5 4" xfId="6350" xr:uid="{6C90A986-E1A4-46F9-86FB-4DA4944EF46E}"/>
    <cellStyle name="Normal 11 2 5 5 4 2" xfId="18157" xr:uid="{4EB2EFCE-91E5-4303-8B95-EFEF8F04853D}"/>
    <cellStyle name="Normal 11 2 5 5 4 2 2" xfId="40476" xr:uid="{AC3B587A-193F-44AC-B491-B23D89C7A06E}"/>
    <cellStyle name="Normal 11 2 5 5 4 3" xfId="28668" xr:uid="{D14B5BA8-9757-43E2-910D-85CC56B76CF8}"/>
    <cellStyle name="Normal 11 2 5 5 5" xfId="11677" xr:uid="{D5ECB1C3-062F-4400-BFC7-B5BA1FAD3107}"/>
    <cellStyle name="Normal 11 2 5 5 5 2" xfId="33996" xr:uid="{F0B0EF0D-7DA3-4AEB-81DC-9F3D3896C11D}"/>
    <cellStyle name="Normal 11 2 5 5 6" xfId="12973" xr:uid="{E7FFA554-058A-4ED7-862F-C943F1DA3CEB}"/>
    <cellStyle name="Normal 11 2 5 5 6 2" xfId="35292" xr:uid="{68D4822F-3061-4985-9318-BA41EED64547}"/>
    <cellStyle name="Normal 11 2 5 5 7" xfId="23484" xr:uid="{B440BACB-DC9E-4490-A5AA-E594DE826B25}"/>
    <cellStyle name="Normal 11 2 5 6" xfId="1814" xr:uid="{41889766-CEE7-4598-8A7D-B2E4E99EDD03}"/>
    <cellStyle name="Normal 11 2 5 6 2" xfId="4406" xr:uid="{D9CCB03E-623B-4359-BBC4-C96B4346710F}"/>
    <cellStyle name="Normal 11 2 5 6 2 2" xfId="9590" xr:uid="{CFEE6D30-1920-49BE-9195-D627F9406954}"/>
    <cellStyle name="Normal 11 2 5 6 2 2 2" xfId="21397" xr:uid="{CD0F85F6-788C-41AB-A24F-715161CF8326}"/>
    <cellStyle name="Normal 11 2 5 6 2 2 2 2" xfId="43716" xr:uid="{0F70D481-0773-4703-A1B3-FC8C5659DD1A}"/>
    <cellStyle name="Normal 11 2 5 6 2 2 3" xfId="31908" xr:uid="{320F226F-296F-4C19-96CA-0B79B07F4B29}"/>
    <cellStyle name="Normal 11 2 5 6 2 3" xfId="16213" xr:uid="{3849D59D-3AC1-4F5D-A51E-026F1EA7BDF0}"/>
    <cellStyle name="Normal 11 2 5 6 2 3 2" xfId="38532" xr:uid="{A4800E58-4A10-428F-BE55-0A21C7505E54}"/>
    <cellStyle name="Normal 11 2 5 6 2 4" xfId="26724" xr:uid="{CECB0741-7D4D-455F-9DA9-10FD1F34C2B8}"/>
    <cellStyle name="Normal 11 2 5 6 3" xfId="6998" xr:uid="{51915DD3-4A3C-46D9-8959-F2398C1733D9}"/>
    <cellStyle name="Normal 11 2 5 6 3 2" xfId="18805" xr:uid="{595F8E59-B089-47B0-BC95-797E9102531C}"/>
    <cellStyle name="Normal 11 2 5 6 3 2 2" xfId="41124" xr:uid="{ADEE77FE-115B-4839-981F-254C2115D6F2}"/>
    <cellStyle name="Normal 11 2 5 6 3 3" xfId="29316" xr:uid="{00E9286B-C62B-4BA6-B02D-00F8D1085B48}"/>
    <cellStyle name="Normal 11 2 5 6 4" xfId="13621" xr:uid="{2A82C86C-C4B0-4A71-853E-2B2C7EE51CC6}"/>
    <cellStyle name="Normal 11 2 5 6 4 2" xfId="35940" xr:uid="{82A95A10-87A3-4754-B8E9-2BC4C572C0E3}"/>
    <cellStyle name="Normal 11 2 5 6 5" xfId="24132" xr:uid="{AE192D81-05A6-4846-A2D9-764D7F9C3F8B}"/>
    <cellStyle name="Normal 11 2 5 7" xfId="3110" xr:uid="{8885B256-F3E2-4752-A69B-D6F762CB12AB}"/>
    <cellStyle name="Normal 11 2 5 7 2" xfId="8294" xr:uid="{C62CC181-A98A-4021-A981-95AE53B0767F}"/>
    <cellStyle name="Normal 11 2 5 7 2 2" xfId="20101" xr:uid="{D953B1C0-83A3-48E1-830D-7926D8771D16}"/>
    <cellStyle name="Normal 11 2 5 7 2 2 2" xfId="42420" xr:uid="{06A6BA50-9404-419D-8B89-1A01AEF868DE}"/>
    <cellStyle name="Normal 11 2 5 7 2 3" xfId="30612" xr:uid="{2967E054-53B5-4E58-B846-8862F17C557B}"/>
    <cellStyle name="Normal 11 2 5 7 3" xfId="14917" xr:uid="{E374B5C9-59C3-466B-A1BE-7EA1904BDF5D}"/>
    <cellStyle name="Normal 11 2 5 7 3 2" xfId="37236" xr:uid="{A815C229-9617-4273-A755-E15B968AF00B}"/>
    <cellStyle name="Normal 11 2 5 7 4" xfId="25428" xr:uid="{6CCEB201-233E-49E3-8C1B-CAE688C071CA}"/>
    <cellStyle name="Normal 11 2 5 8" xfId="5702" xr:uid="{EBCFB113-A0FB-42A5-9F66-EA1BBE88249B}"/>
    <cellStyle name="Normal 11 2 5 8 2" xfId="17509" xr:uid="{F690D384-0F1B-40E9-892D-EB32B348DA9F}"/>
    <cellStyle name="Normal 11 2 5 8 2 2" xfId="39828" xr:uid="{3C09291E-272F-493C-AAE1-E9746174F8F7}"/>
    <cellStyle name="Normal 11 2 5 8 3" xfId="28020" xr:uid="{4EF9B228-AFA2-4D8A-BFB0-FCE97900B77A}"/>
    <cellStyle name="Normal 11 2 5 9" xfId="10908" xr:uid="{97299205-5DAE-473A-84F0-7C68506AEDF9}"/>
    <cellStyle name="Normal 11 2 5 9 2" xfId="33227" xr:uid="{93BDCF90-87C7-432E-884A-627A7EE47168}"/>
    <cellStyle name="Normal 11 2 6" xfId="443" xr:uid="{63F11774-349A-40C8-86F5-A8E6132E1046}"/>
    <cellStyle name="Normal 11 2 6 10" xfId="22760" xr:uid="{C382FB2E-F8FA-47D4-948F-AA93F29E2DEC}"/>
    <cellStyle name="Normal 11 2 6 2" xfId="676" xr:uid="{AE023344-4449-45CD-A064-BCF8298EF547}"/>
    <cellStyle name="Normal 11 2 6 2 2" xfId="1031" xr:uid="{04BD89BA-7C1E-4CA1-B0EF-023ED6C0D596}"/>
    <cellStyle name="Normal 11 2 6 2 2 2" xfId="1679" xr:uid="{635AAE27-5174-47CE-AB9C-4486B0B827F9}"/>
    <cellStyle name="Normal 11 2 6 2 2 2 2" xfId="2975" xr:uid="{0A62657A-3A50-419E-BB83-B05C0E8AA1DC}"/>
    <cellStyle name="Normal 11 2 6 2 2 2 2 2" xfId="5567" xr:uid="{994B7EF9-4F5F-4D35-ABC8-9981F871D152}"/>
    <cellStyle name="Normal 11 2 6 2 2 2 2 2 2" xfId="10751" xr:uid="{4D83AFE3-C749-42C4-9229-AD30A5E47DFB}"/>
    <cellStyle name="Normal 11 2 6 2 2 2 2 2 2 2" xfId="22558" xr:uid="{39689899-0652-488D-8E20-88197626419B}"/>
    <cellStyle name="Normal 11 2 6 2 2 2 2 2 2 2 2" xfId="44877" xr:uid="{1C1E5F8A-FACC-4A3D-BC6D-FE9BAEBBFA6C}"/>
    <cellStyle name="Normal 11 2 6 2 2 2 2 2 2 3" xfId="33069" xr:uid="{4F52B102-5118-46F9-BE7A-353FA398FAF0}"/>
    <cellStyle name="Normal 11 2 6 2 2 2 2 2 3" xfId="17374" xr:uid="{75136A04-965B-4356-8179-D1B007A06F48}"/>
    <cellStyle name="Normal 11 2 6 2 2 2 2 2 3 2" xfId="39693" xr:uid="{E4B81A2E-4EB6-4D85-A9D1-30CEB3016FB0}"/>
    <cellStyle name="Normal 11 2 6 2 2 2 2 2 4" xfId="27885" xr:uid="{3CDC250E-9466-4B2F-B652-EEB37C9787C4}"/>
    <cellStyle name="Normal 11 2 6 2 2 2 2 3" xfId="8159" xr:uid="{CF0900CF-0289-4913-B93E-A818C9258102}"/>
    <cellStyle name="Normal 11 2 6 2 2 2 2 3 2" xfId="19966" xr:uid="{739936DF-3A1D-4967-B842-A2DE3DD7A71C}"/>
    <cellStyle name="Normal 11 2 6 2 2 2 2 3 2 2" xfId="42285" xr:uid="{BA941A01-0B4C-4BCC-A0F2-128C671F30CC}"/>
    <cellStyle name="Normal 11 2 6 2 2 2 2 3 3" xfId="30477" xr:uid="{E4F540A2-0D37-4D74-A1F4-2EF8B346355E}"/>
    <cellStyle name="Normal 11 2 6 2 2 2 2 4" xfId="14782" xr:uid="{E9D10821-6368-4D01-9E43-225AEBBF9D8E}"/>
    <cellStyle name="Normal 11 2 6 2 2 2 2 4 2" xfId="37101" xr:uid="{324B9092-3F16-4C0D-BB5C-CA60E086905D}"/>
    <cellStyle name="Normal 11 2 6 2 2 2 2 5" xfId="25293" xr:uid="{1E63BE7D-30DD-4FD9-9774-FC48BDE5E661}"/>
    <cellStyle name="Normal 11 2 6 2 2 2 3" xfId="4271" xr:uid="{4AB54642-AD8A-4F7B-9A2F-890C5FF1259F}"/>
    <cellStyle name="Normal 11 2 6 2 2 2 3 2" xfId="9455" xr:uid="{CC195AF8-A944-4ED9-83F9-A936A0020D79}"/>
    <cellStyle name="Normal 11 2 6 2 2 2 3 2 2" xfId="21262" xr:uid="{8500DB6C-9CAB-4EB2-8008-2FDB1406851E}"/>
    <cellStyle name="Normal 11 2 6 2 2 2 3 2 2 2" xfId="43581" xr:uid="{858CFB44-C6AE-4EBD-A51A-16B871925E83}"/>
    <cellStyle name="Normal 11 2 6 2 2 2 3 2 3" xfId="31773" xr:uid="{962F19B0-0454-42AC-A75E-FC0BF588436F}"/>
    <cellStyle name="Normal 11 2 6 2 2 2 3 3" xfId="16078" xr:uid="{5DF99D7E-44D0-41A0-B313-54BC6EA2FE0B}"/>
    <cellStyle name="Normal 11 2 6 2 2 2 3 3 2" xfId="38397" xr:uid="{13BE4371-405E-442D-B03C-15876E743C93}"/>
    <cellStyle name="Normal 11 2 6 2 2 2 3 4" xfId="26589" xr:uid="{62470FA9-5AEB-4F47-8AC8-C02EF60DC6ED}"/>
    <cellStyle name="Normal 11 2 6 2 2 2 4" xfId="6863" xr:uid="{D16A7A9D-B33F-4E63-9493-5DEAFC72A3F6}"/>
    <cellStyle name="Normal 11 2 6 2 2 2 4 2" xfId="18670" xr:uid="{044B8653-4639-4246-8F02-B1D8EBDE456F}"/>
    <cellStyle name="Normal 11 2 6 2 2 2 4 2 2" xfId="40989" xr:uid="{46D95854-CACF-45D5-86AE-B8DEB3E114A6}"/>
    <cellStyle name="Normal 11 2 6 2 2 2 4 3" xfId="29181" xr:uid="{6E6CF30A-F419-48E5-9C53-1BA3BB1FB73B}"/>
    <cellStyle name="Normal 11 2 6 2 2 2 5" xfId="12190" xr:uid="{5FF91D0A-7954-4119-8813-88E4EABD7C16}"/>
    <cellStyle name="Normal 11 2 6 2 2 2 5 2" xfId="34509" xr:uid="{72567DD0-91BB-4757-93B2-F644A9D2C2DC}"/>
    <cellStyle name="Normal 11 2 6 2 2 2 6" xfId="13486" xr:uid="{F1204911-F340-4F9D-A0C7-A627FAD78C57}"/>
    <cellStyle name="Normal 11 2 6 2 2 2 6 2" xfId="35805" xr:uid="{B33BD177-3365-46EF-BF94-448727FBD8B6}"/>
    <cellStyle name="Normal 11 2 6 2 2 2 7" xfId="23997" xr:uid="{1117225F-3C07-4D7F-BA4F-AA2FFD59EF6E}"/>
    <cellStyle name="Normal 11 2 6 2 2 3" xfId="2327" xr:uid="{5706E771-59CF-404F-AA18-0A7A7CEBEDDA}"/>
    <cellStyle name="Normal 11 2 6 2 2 3 2" xfId="4919" xr:uid="{4C423103-C284-476E-ABAA-166A23C9DC73}"/>
    <cellStyle name="Normal 11 2 6 2 2 3 2 2" xfId="10103" xr:uid="{780071D7-03B3-40DA-A593-BC113D4DCEF3}"/>
    <cellStyle name="Normal 11 2 6 2 2 3 2 2 2" xfId="21910" xr:uid="{1B301C61-2FE7-4BC3-B64E-A5E337F926F0}"/>
    <cellStyle name="Normal 11 2 6 2 2 3 2 2 2 2" xfId="44229" xr:uid="{4498281A-89E0-4A2F-AD0E-38592CCDF24E}"/>
    <cellStyle name="Normal 11 2 6 2 2 3 2 2 3" xfId="32421" xr:uid="{F72E45BA-F50D-4BFC-926D-D87B49256D77}"/>
    <cellStyle name="Normal 11 2 6 2 2 3 2 3" xfId="16726" xr:uid="{8752DE6C-B4CA-41B6-9D8C-265A027831EE}"/>
    <cellStyle name="Normal 11 2 6 2 2 3 2 3 2" xfId="39045" xr:uid="{98012A57-6818-49E3-9DC7-CB59EFA11027}"/>
    <cellStyle name="Normal 11 2 6 2 2 3 2 4" xfId="27237" xr:uid="{2A2BA927-ACD1-4614-A93D-2DB54EAA9815}"/>
    <cellStyle name="Normal 11 2 6 2 2 3 3" xfId="7511" xr:uid="{6711E8A8-C132-4074-9DF4-AB7357090FFD}"/>
    <cellStyle name="Normal 11 2 6 2 2 3 3 2" xfId="19318" xr:uid="{3DA49A02-8CBB-4A8A-AA99-5BA00E156AD2}"/>
    <cellStyle name="Normal 11 2 6 2 2 3 3 2 2" xfId="41637" xr:uid="{7A4AA071-9B5D-4728-9746-2323F290D8E5}"/>
    <cellStyle name="Normal 11 2 6 2 2 3 3 3" xfId="29829" xr:uid="{24E06647-A79C-4A3D-9270-1F0B44C27D0E}"/>
    <cellStyle name="Normal 11 2 6 2 2 3 4" xfId="14134" xr:uid="{76AB82BA-E78C-40AC-9E4A-2A80344E7304}"/>
    <cellStyle name="Normal 11 2 6 2 2 3 4 2" xfId="36453" xr:uid="{0B17D2B9-E4DF-4036-8324-0CB40249F9F1}"/>
    <cellStyle name="Normal 11 2 6 2 2 3 5" xfId="24645" xr:uid="{667212CD-3CFE-40B8-9863-E48B3AC2A173}"/>
    <cellStyle name="Normal 11 2 6 2 2 4" xfId="3623" xr:uid="{B4BE0066-EBE0-47ED-86E1-BC81C4093D04}"/>
    <cellStyle name="Normal 11 2 6 2 2 4 2" xfId="8807" xr:uid="{E515179A-F7A9-4349-9952-C1E77EEFAE1B}"/>
    <cellStyle name="Normal 11 2 6 2 2 4 2 2" xfId="20614" xr:uid="{4DD78861-0635-4890-971D-8B304E5E4A57}"/>
    <cellStyle name="Normal 11 2 6 2 2 4 2 2 2" xfId="42933" xr:uid="{3C046829-8FFE-4F2E-B894-C8CEC4D65D23}"/>
    <cellStyle name="Normal 11 2 6 2 2 4 2 3" xfId="31125" xr:uid="{5477BA4F-E9E5-4205-9EF2-40BA49647B5C}"/>
    <cellStyle name="Normal 11 2 6 2 2 4 3" xfId="15430" xr:uid="{FA2AF815-1B91-4467-951F-713AE2052AF8}"/>
    <cellStyle name="Normal 11 2 6 2 2 4 3 2" xfId="37749" xr:uid="{73464F25-CF6D-46FB-A5F1-1417F1304C51}"/>
    <cellStyle name="Normal 11 2 6 2 2 4 4" xfId="25941" xr:uid="{9B69228A-981A-42F1-BE2D-17ED4FFA1701}"/>
    <cellStyle name="Normal 11 2 6 2 2 5" xfId="6215" xr:uid="{8BFB27D2-3938-4829-9A77-3C594150ABE6}"/>
    <cellStyle name="Normal 11 2 6 2 2 5 2" xfId="18022" xr:uid="{09D96456-1D33-4781-B26C-12D2EB8805EA}"/>
    <cellStyle name="Normal 11 2 6 2 2 5 2 2" xfId="40341" xr:uid="{6FEFD2F6-541C-45F4-80CE-FECA23D42417}"/>
    <cellStyle name="Normal 11 2 6 2 2 5 3" xfId="28533" xr:uid="{54AF1A1F-BB24-431A-97D8-0A296E8E3594}"/>
    <cellStyle name="Normal 11 2 6 2 2 6" xfId="11542" xr:uid="{D0026982-8758-4EFC-AE61-D7CC05E0188D}"/>
    <cellStyle name="Normal 11 2 6 2 2 6 2" xfId="33861" xr:uid="{1B101D61-6F75-42DC-97C4-D2859F37BCF4}"/>
    <cellStyle name="Normal 11 2 6 2 2 7" xfId="12838" xr:uid="{C75D29C4-82F8-409F-AF4B-A4355A9CC607}"/>
    <cellStyle name="Normal 11 2 6 2 2 7 2" xfId="35157" xr:uid="{BD949634-A374-407C-AAFA-71F27C0D6D4C}"/>
    <cellStyle name="Normal 11 2 6 2 2 8" xfId="23349" xr:uid="{4713DBDA-207A-4C33-88D7-9AF0562E054F}"/>
    <cellStyle name="Normal 11 2 6 2 3" xfId="1355" xr:uid="{3D81E1CB-5B78-404A-9C7A-D8D1B6A87A00}"/>
    <cellStyle name="Normal 11 2 6 2 3 2" xfId="2651" xr:uid="{6153DD8C-FCF0-4577-8DDA-14C1B456F0D5}"/>
    <cellStyle name="Normal 11 2 6 2 3 2 2" xfId="5243" xr:uid="{9BE4730F-9127-4B00-B773-984AA1D98ACE}"/>
    <cellStyle name="Normal 11 2 6 2 3 2 2 2" xfId="10427" xr:uid="{98C01EAF-CD84-4B53-B0D2-A45EF1976976}"/>
    <cellStyle name="Normal 11 2 6 2 3 2 2 2 2" xfId="22234" xr:uid="{BB5CCF50-49BE-4DE6-944B-1F4B9451491A}"/>
    <cellStyle name="Normal 11 2 6 2 3 2 2 2 2 2" xfId="44553" xr:uid="{3B97029C-F16F-4D7A-9654-9B36D991EA62}"/>
    <cellStyle name="Normal 11 2 6 2 3 2 2 2 3" xfId="32745" xr:uid="{4200F324-DCB4-46FA-814B-C91AC7CFEBE5}"/>
    <cellStyle name="Normal 11 2 6 2 3 2 2 3" xfId="17050" xr:uid="{2CE982EE-56BB-4DB6-ABB8-2221EDEA6FA7}"/>
    <cellStyle name="Normal 11 2 6 2 3 2 2 3 2" xfId="39369" xr:uid="{645179CB-0293-4A7E-958F-9638E7BA14D6}"/>
    <cellStyle name="Normal 11 2 6 2 3 2 2 4" xfId="27561" xr:uid="{BA6FFACA-A1BA-4FAF-BEF3-D7CA5AE5D28E}"/>
    <cellStyle name="Normal 11 2 6 2 3 2 3" xfId="7835" xr:uid="{0E9084A2-6C73-4A01-852C-003DFF41105B}"/>
    <cellStyle name="Normal 11 2 6 2 3 2 3 2" xfId="19642" xr:uid="{EDD37265-AEB8-4930-B18D-011D789447FA}"/>
    <cellStyle name="Normal 11 2 6 2 3 2 3 2 2" xfId="41961" xr:uid="{DA5B515D-41DD-442F-A6FD-DEA97E63D773}"/>
    <cellStyle name="Normal 11 2 6 2 3 2 3 3" xfId="30153" xr:uid="{5BE23F2C-9629-4BFE-9133-ACAC8FFF68E8}"/>
    <cellStyle name="Normal 11 2 6 2 3 2 4" xfId="14458" xr:uid="{BC7D032B-15EE-49AE-9A94-1CC9FE60F64E}"/>
    <cellStyle name="Normal 11 2 6 2 3 2 4 2" xfId="36777" xr:uid="{77B6288C-537E-4758-967B-7F100529B06D}"/>
    <cellStyle name="Normal 11 2 6 2 3 2 5" xfId="24969" xr:uid="{AD389D52-FF8B-4C80-AE7E-2BCE3F684670}"/>
    <cellStyle name="Normal 11 2 6 2 3 3" xfId="3947" xr:uid="{23655202-F2D3-4724-BC84-42169C960671}"/>
    <cellStyle name="Normal 11 2 6 2 3 3 2" xfId="9131" xr:uid="{9C28A29B-1400-45DF-91B3-E8A9AA198111}"/>
    <cellStyle name="Normal 11 2 6 2 3 3 2 2" xfId="20938" xr:uid="{0F10ECF8-C09F-444D-94E8-82E1ED27705F}"/>
    <cellStyle name="Normal 11 2 6 2 3 3 2 2 2" xfId="43257" xr:uid="{FC59B549-7D2B-4D04-A0DE-9FEF43EF0F35}"/>
    <cellStyle name="Normal 11 2 6 2 3 3 2 3" xfId="31449" xr:uid="{C52C4FD9-5724-417A-89E8-997FF92F7EF7}"/>
    <cellStyle name="Normal 11 2 6 2 3 3 3" xfId="15754" xr:uid="{467979D0-4004-43F4-8E9E-E8A124538F86}"/>
    <cellStyle name="Normal 11 2 6 2 3 3 3 2" xfId="38073" xr:uid="{1FE4A20B-C3D6-4BD5-BAB7-2F5F77D3DABE}"/>
    <cellStyle name="Normal 11 2 6 2 3 3 4" xfId="26265" xr:uid="{8E2A3575-3B20-4054-B2CE-3E3E26E04C2B}"/>
    <cellStyle name="Normal 11 2 6 2 3 4" xfId="6539" xr:uid="{0F86536E-BBE9-4DF7-9FF0-5B18B0528BF7}"/>
    <cellStyle name="Normal 11 2 6 2 3 4 2" xfId="18346" xr:uid="{E21099C1-E4CD-4A96-92CA-91CB5E162EBF}"/>
    <cellStyle name="Normal 11 2 6 2 3 4 2 2" xfId="40665" xr:uid="{B5FECEEC-949B-4E62-A8A1-74B556697484}"/>
    <cellStyle name="Normal 11 2 6 2 3 4 3" xfId="28857" xr:uid="{C03E38B7-3841-4516-BE7C-E04FD839C3DD}"/>
    <cellStyle name="Normal 11 2 6 2 3 5" xfId="11866" xr:uid="{F963578B-311E-4164-9C08-23D9B79AA8FD}"/>
    <cellStyle name="Normal 11 2 6 2 3 5 2" xfId="34185" xr:uid="{5467C889-B969-46A8-B100-E5F208B028B4}"/>
    <cellStyle name="Normal 11 2 6 2 3 6" xfId="13162" xr:uid="{CC1BAA39-705B-449B-831A-683FA008DBB3}"/>
    <cellStyle name="Normal 11 2 6 2 3 6 2" xfId="35481" xr:uid="{D5C578D9-AA44-44AE-93CE-F5AF58C93C4F}"/>
    <cellStyle name="Normal 11 2 6 2 3 7" xfId="23673" xr:uid="{B8C1A394-9A40-445D-8EC4-B640BD919BB2}"/>
    <cellStyle name="Normal 11 2 6 2 4" xfId="2003" xr:uid="{1205610B-62AD-4302-AC2B-21E383005BA7}"/>
    <cellStyle name="Normal 11 2 6 2 4 2" xfId="4595" xr:uid="{45998F7D-9137-4132-A32F-0B09CE1B2842}"/>
    <cellStyle name="Normal 11 2 6 2 4 2 2" xfId="9779" xr:uid="{C2E3B42A-94ED-4135-AF1B-974439AF60AC}"/>
    <cellStyle name="Normal 11 2 6 2 4 2 2 2" xfId="21586" xr:uid="{3307C1B4-90B4-44DE-B4ED-3277B9467D23}"/>
    <cellStyle name="Normal 11 2 6 2 4 2 2 2 2" xfId="43905" xr:uid="{93AB8E74-B6C3-43FF-84D4-0F85341EAFE8}"/>
    <cellStyle name="Normal 11 2 6 2 4 2 2 3" xfId="32097" xr:uid="{EE67AD8F-6786-4B40-AF3B-5C9C8D3B4727}"/>
    <cellStyle name="Normal 11 2 6 2 4 2 3" xfId="16402" xr:uid="{B5A91EA4-2B44-46E9-8726-ECB109B85E45}"/>
    <cellStyle name="Normal 11 2 6 2 4 2 3 2" xfId="38721" xr:uid="{9D05353E-2375-4903-820E-3C3F236A9B36}"/>
    <cellStyle name="Normal 11 2 6 2 4 2 4" xfId="26913" xr:uid="{69B5BCC2-5187-4FA8-9787-126B0358439F}"/>
    <cellStyle name="Normal 11 2 6 2 4 3" xfId="7187" xr:uid="{A3CA1196-2C12-4504-8372-F2DBACF6BF7E}"/>
    <cellStyle name="Normal 11 2 6 2 4 3 2" xfId="18994" xr:uid="{CDF04DAE-5741-48E6-A46C-AF066B89E004}"/>
    <cellStyle name="Normal 11 2 6 2 4 3 2 2" xfId="41313" xr:uid="{B9C159A9-C073-4B66-8874-E74AAF2F773C}"/>
    <cellStyle name="Normal 11 2 6 2 4 3 3" xfId="29505" xr:uid="{4ABD46BC-5B68-40E9-932E-6298F19BB176}"/>
    <cellStyle name="Normal 11 2 6 2 4 4" xfId="13810" xr:uid="{5254B055-6FFB-4683-A352-F9908BD2C62B}"/>
    <cellStyle name="Normal 11 2 6 2 4 4 2" xfId="36129" xr:uid="{074F5BF7-C8BD-44A8-9B86-6C2CEAD7F866}"/>
    <cellStyle name="Normal 11 2 6 2 4 5" xfId="24321" xr:uid="{0A9AD6B0-2695-4F5A-803C-34DC2FD49EEF}"/>
    <cellStyle name="Normal 11 2 6 2 5" xfId="3299" xr:uid="{6DE07D40-4AA1-42A1-9801-FDDDC01DFC97}"/>
    <cellStyle name="Normal 11 2 6 2 5 2" xfId="8483" xr:uid="{C045BF8E-102D-49C4-BE64-45C21157E0E1}"/>
    <cellStyle name="Normal 11 2 6 2 5 2 2" xfId="20290" xr:uid="{E6FF5A24-7153-410F-AC6F-AA5C50AABDF8}"/>
    <cellStyle name="Normal 11 2 6 2 5 2 2 2" xfId="42609" xr:uid="{FD709722-D373-4F2B-9D5C-CEF5E63F2BE3}"/>
    <cellStyle name="Normal 11 2 6 2 5 2 3" xfId="30801" xr:uid="{3F7954E6-F48B-4193-B196-B548EAC2167F}"/>
    <cellStyle name="Normal 11 2 6 2 5 3" xfId="15106" xr:uid="{3E6076E3-A07C-4BD9-B106-8382D1F557B0}"/>
    <cellStyle name="Normal 11 2 6 2 5 3 2" xfId="37425" xr:uid="{BFE50A4A-37E7-4EE4-B225-E744AD37D6BE}"/>
    <cellStyle name="Normal 11 2 6 2 5 4" xfId="25617" xr:uid="{2709E198-4F3F-4A4A-86B1-EFF0D5501DF8}"/>
    <cellStyle name="Normal 11 2 6 2 6" xfId="5891" xr:uid="{6E2A865C-A1F4-422B-9ABD-20911679C2B1}"/>
    <cellStyle name="Normal 11 2 6 2 6 2" xfId="17698" xr:uid="{FC3143AF-E6F7-461D-A426-1D5528D9C5EC}"/>
    <cellStyle name="Normal 11 2 6 2 6 2 2" xfId="40017" xr:uid="{B0801B21-6CDD-4935-A9BC-3170766329F4}"/>
    <cellStyle name="Normal 11 2 6 2 6 3" xfId="28209" xr:uid="{1EFA817A-740C-4551-9389-AFA3C2490696}"/>
    <cellStyle name="Normal 11 2 6 2 7" xfId="11187" xr:uid="{A0539D5E-29B6-48BF-9A54-79882F81F072}"/>
    <cellStyle name="Normal 11 2 6 2 7 2" xfId="33506" xr:uid="{ACA5A696-384F-4417-B852-81B5D24A8C65}"/>
    <cellStyle name="Normal 11 2 6 2 8" xfId="12514" xr:uid="{6CC4B57D-B554-441D-9AD8-99C7C677283C}"/>
    <cellStyle name="Normal 11 2 6 2 8 2" xfId="34833" xr:uid="{BA0FA14B-A7ED-4EAC-B5F3-93EF5A76D444}"/>
    <cellStyle name="Normal 11 2 6 2 9" xfId="22994" xr:uid="{CF4DC2F7-EBD1-4470-B31D-98FDA62FEBD1}"/>
    <cellStyle name="Normal 11 2 6 3" xfId="869" xr:uid="{4466907B-EDDD-4104-AE1D-3D35D74502A4}"/>
    <cellStyle name="Normal 11 2 6 3 2" xfId="1517" xr:uid="{EE491CD3-616B-48C8-A4B3-8CF3106BB3C6}"/>
    <cellStyle name="Normal 11 2 6 3 2 2" xfId="2813" xr:uid="{E4334ACB-F11D-4EF8-B362-9B13E458D687}"/>
    <cellStyle name="Normal 11 2 6 3 2 2 2" xfId="5405" xr:uid="{4A6C943B-56C8-4290-B74D-FE923258B530}"/>
    <cellStyle name="Normal 11 2 6 3 2 2 2 2" xfId="10589" xr:uid="{056F9138-0C08-4EF9-8516-AE8BD484A4AC}"/>
    <cellStyle name="Normal 11 2 6 3 2 2 2 2 2" xfId="22396" xr:uid="{47C652B7-B2A3-4170-AA45-3506075161EA}"/>
    <cellStyle name="Normal 11 2 6 3 2 2 2 2 2 2" xfId="44715" xr:uid="{AC569AE7-8792-4A6B-9C42-2D93D2B2DC4B}"/>
    <cellStyle name="Normal 11 2 6 3 2 2 2 2 3" xfId="32907" xr:uid="{C5F907CF-4075-4DDE-AA0A-347A895993B7}"/>
    <cellStyle name="Normal 11 2 6 3 2 2 2 3" xfId="17212" xr:uid="{887AE046-0D08-4EAA-AD75-4248CA254476}"/>
    <cellStyle name="Normal 11 2 6 3 2 2 2 3 2" xfId="39531" xr:uid="{78E6C73F-AFB0-4D5A-AAF8-3E83572870B8}"/>
    <cellStyle name="Normal 11 2 6 3 2 2 2 4" xfId="27723" xr:uid="{21AB3372-502A-4E01-9CD4-99F79C0761AB}"/>
    <cellStyle name="Normal 11 2 6 3 2 2 3" xfId="7997" xr:uid="{5A47E1B1-91EA-4EAA-ABBF-C6EE00D1F755}"/>
    <cellStyle name="Normal 11 2 6 3 2 2 3 2" xfId="19804" xr:uid="{138BDFE2-6265-43CE-85F0-2D3414B0CA11}"/>
    <cellStyle name="Normal 11 2 6 3 2 2 3 2 2" xfId="42123" xr:uid="{1D39E699-0088-4A55-A9B1-7461562F48E5}"/>
    <cellStyle name="Normal 11 2 6 3 2 2 3 3" xfId="30315" xr:uid="{1810597E-4FA9-4DB4-AF99-A46DFBDAF28F}"/>
    <cellStyle name="Normal 11 2 6 3 2 2 4" xfId="14620" xr:uid="{AFF5F46F-62A2-4651-A024-30E960BFA8DE}"/>
    <cellStyle name="Normal 11 2 6 3 2 2 4 2" xfId="36939" xr:uid="{6E862892-3DA5-4936-9EE2-3BC233B3D520}"/>
    <cellStyle name="Normal 11 2 6 3 2 2 5" xfId="25131" xr:uid="{44E9B9AC-66E2-40C2-B493-4C4DC7912962}"/>
    <cellStyle name="Normal 11 2 6 3 2 3" xfId="4109" xr:uid="{BE9C3AF1-D485-46B7-BE4B-0432DC52D1D1}"/>
    <cellStyle name="Normal 11 2 6 3 2 3 2" xfId="9293" xr:uid="{B628A83B-B2DA-40D9-A3BA-E1D30F49F05B}"/>
    <cellStyle name="Normal 11 2 6 3 2 3 2 2" xfId="21100" xr:uid="{C38C9DB7-F21C-49DB-A8F7-4BD46EB2E2C9}"/>
    <cellStyle name="Normal 11 2 6 3 2 3 2 2 2" xfId="43419" xr:uid="{30709241-D084-422D-825D-515DCE935B5D}"/>
    <cellStyle name="Normal 11 2 6 3 2 3 2 3" xfId="31611" xr:uid="{FAF3ED63-7CFE-428B-BFBF-6B91D2DFDEE0}"/>
    <cellStyle name="Normal 11 2 6 3 2 3 3" xfId="15916" xr:uid="{2ED2A4A3-8419-4A98-A798-FA97421DAF7C}"/>
    <cellStyle name="Normal 11 2 6 3 2 3 3 2" xfId="38235" xr:uid="{2F97F9B5-DFD3-4C60-8550-0E83D8957C0A}"/>
    <cellStyle name="Normal 11 2 6 3 2 3 4" xfId="26427" xr:uid="{DE6738F0-C570-4E00-82B4-FC588941DB14}"/>
    <cellStyle name="Normal 11 2 6 3 2 4" xfId="6701" xr:uid="{665AB88F-0801-45C5-AF0D-9E68CDA49659}"/>
    <cellStyle name="Normal 11 2 6 3 2 4 2" xfId="18508" xr:uid="{EBF2A3BF-72B0-4FA0-9275-68ECB1264DFC}"/>
    <cellStyle name="Normal 11 2 6 3 2 4 2 2" xfId="40827" xr:uid="{158EF03A-FF10-4EC5-8025-06E2CA50751D}"/>
    <cellStyle name="Normal 11 2 6 3 2 4 3" xfId="29019" xr:uid="{7D4B17BA-7526-450E-B948-6AA7053BE3F3}"/>
    <cellStyle name="Normal 11 2 6 3 2 5" xfId="12028" xr:uid="{F12A2583-6380-4AE0-8CB7-0A36E378A806}"/>
    <cellStyle name="Normal 11 2 6 3 2 5 2" xfId="34347" xr:uid="{7E26A5F2-C7F4-4706-83E7-E88AD15D436F}"/>
    <cellStyle name="Normal 11 2 6 3 2 6" xfId="13324" xr:uid="{C80FFB62-F1D5-4133-87AB-BF72F359159F}"/>
    <cellStyle name="Normal 11 2 6 3 2 6 2" xfId="35643" xr:uid="{EE27F7F8-8C83-464A-9FDF-D950268BB06D}"/>
    <cellStyle name="Normal 11 2 6 3 2 7" xfId="23835" xr:uid="{B40EC214-AA2B-4AC5-9B14-062708C7A3D0}"/>
    <cellStyle name="Normal 11 2 6 3 3" xfId="2165" xr:uid="{89176507-25AC-4D81-893B-2C5148365862}"/>
    <cellStyle name="Normal 11 2 6 3 3 2" xfId="4757" xr:uid="{3FE8009A-F2EA-4F95-BDDD-61CD6B56E9B5}"/>
    <cellStyle name="Normal 11 2 6 3 3 2 2" xfId="9941" xr:uid="{B705FEC2-A67E-4978-AF80-724B39E6C6FC}"/>
    <cellStyle name="Normal 11 2 6 3 3 2 2 2" xfId="21748" xr:uid="{60FC83B7-BF76-4911-9B39-74FA3A6E5AD7}"/>
    <cellStyle name="Normal 11 2 6 3 3 2 2 2 2" xfId="44067" xr:uid="{C7A73A85-A517-4AEB-8D94-4BBA50BD25FA}"/>
    <cellStyle name="Normal 11 2 6 3 3 2 2 3" xfId="32259" xr:uid="{E36449E1-5EDE-473B-8EE5-7B022433229F}"/>
    <cellStyle name="Normal 11 2 6 3 3 2 3" xfId="16564" xr:uid="{F55B79DD-0B41-49CB-BDEF-D9A3B7CB59DD}"/>
    <cellStyle name="Normal 11 2 6 3 3 2 3 2" xfId="38883" xr:uid="{AB9F6A97-E478-4128-B45F-3A64D165BF22}"/>
    <cellStyle name="Normal 11 2 6 3 3 2 4" xfId="27075" xr:uid="{B5D33837-E56A-453F-AFF5-1EEDFA9669D9}"/>
    <cellStyle name="Normal 11 2 6 3 3 3" xfId="7349" xr:uid="{73D62D7D-B254-4435-B216-4A2CE8935599}"/>
    <cellStyle name="Normal 11 2 6 3 3 3 2" xfId="19156" xr:uid="{4F14E017-EC38-4297-829C-CBC8A33A9134}"/>
    <cellStyle name="Normal 11 2 6 3 3 3 2 2" xfId="41475" xr:uid="{E9F2F0A5-7307-408C-B1F2-96FC6EC13FE9}"/>
    <cellStyle name="Normal 11 2 6 3 3 3 3" xfId="29667" xr:uid="{9D15112E-3EB8-425C-B808-6B23BC185817}"/>
    <cellStyle name="Normal 11 2 6 3 3 4" xfId="13972" xr:uid="{F42DCEE8-7D20-4DC5-9F06-37FACD1B9A48}"/>
    <cellStyle name="Normal 11 2 6 3 3 4 2" xfId="36291" xr:uid="{B8671BDA-336B-44E3-B521-BACF2CC09087}"/>
    <cellStyle name="Normal 11 2 6 3 3 5" xfId="24483" xr:uid="{CBF70E63-A465-41B6-AD06-3BBF558EBDD6}"/>
    <cellStyle name="Normal 11 2 6 3 4" xfId="3461" xr:uid="{8EA07377-21B3-44F7-AF49-DAF6BB398826}"/>
    <cellStyle name="Normal 11 2 6 3 4 2" xfId="8645" xr:uid="{AE57E70D-EC57-4B4E-AF35-90A67A2BFDA2}"/>
    <cellStyle name="Normal 11 2 6 3 4 2 2" xfId="20452" xr:uid="{05ADEF69-CD70-4569-BD35-D1128CD32B58}"/>
    <cellStyle name="Normal 11 2 6 3 4 2 2 2" xfId="42771" xr:uid="{9086DD9C-80B8-4F98-8988-802DF35117DD}"/>
    <cellStyle name="Normal 11 2 6 3 4 2 3" xfId="30963" xr:uid="{9B0421F9-2AC0-4318-8675-2A5DF4FE6F3C}"/>
    <cellStyle name="Normal 11 2 6 3 4 3" xfId="15268" xr:uid="{64B875FF-3FF1-4528-B07A-9E8CD3539505}"/>
    <cellStyle name="Normal 11 2 6 3 4 3 2" xfId="37587" xr:uid="{B0CD4C71-DFD1-45BF-9BA6-11C6F4CD7CB8}"/>
    <cellStyle name="Normal 11 2 6 3 4 4" xfId="25779" xr:uid="{E009FF89-4807-44A1-99CE-B1AFC859059C}"/>
    <cellStyle name="Normal 11 2 6 3 5" xfId="6053" xr:uid="{55498D51-4965-45BE-AFE3-02F38BA25219}"/>
    <cellStyle name="Normal 11 2 6 3 5 2" xfId="17860" xr:uid="{9E0F852E-57B5-48DE-A562-9ACAA64F1507}"/>
    <cellStyle name="Normal 11 2 6 3 5 2 2" xfId="40179" xr:uid="{C03FC2F6-EDEA-4658-B118-6FB362174602}"/>
    <cellStyle name="Normal 11 2 6 3 5 3" xfId="28371" xr:uid="{ED29965D-08A7-4732-9A0F-15F242837BB4}"/>
    <cellStyle name="Normal 11 2 6 3 6" xfId="11380" xr:uid="{195823A5-F86D-4CD6-A88E-949FF52829CC}"/>
    <cellStyle name="Normal 11 2 6 3 6 2" xfId="33699" xr:uid="{688860C8-995C-4EA2-923D-E485E00FC3CE}"/>
    <cellStyle name="Normal 11 2 6 3 7" xfId="12676" xr:uid="{CFF1CB95-C53F-4EDB-AAE6-94FBC813CAB2}"/>
    <cellStyle name="Normal 11 2 6 3 7 2" xfId="34995" xr:uid="{FB1BD217-709A-42AD-9A69-FDD1BAF80352}"/>
    <cellStyle name="Normal 11 2 6 3 8" xfId="23187" xr:uid="{5B023E77-3B62-49E8-BCA7-999A0C743599}"/>
    <cellStyle name="Normal 11 2 6 4" xfId="1193" xr:uid="{291649CC-9713-4076-A45C-49A64B08306D}"/>
    <cellStyle name="Normal 11 2 6 4 2" xfId="2489" xr:uid="{E2834A3A-9E97-4F22-94F6-67966F99C17D}"/>
    <cellStyle name="Normal 11 2 6 4 2 2" xfId="5081" xr:uid="{510C76A6-49D0-49E2-99FE-6ACF936DF639}"/>
    <cellStyle name="Normal 11 2 6 4 2 2 2" xfId="10265" xr:uid="{2712D2B4-EB79-41E2-9E67-FC7CF37CECAA}"/>
    <cellStyle name="Normal 11 2 6 4 2 2 2 2" xfId="22072" xr:uid="{FC086ED4-4284-4F28-90BA-D7555DF7CE93}"/>
    <cellStyle name="Normal 11 2 6 4 2 2 2 2 2" xfId="44391" xr:uid="{EF11631F-C09F-4B54-86CE-39B14BE4D25F}"/>
    <cellStyle name="Normal 11 2 6 4 2 2 2 3" xfId="32583" xr:uid="{BC104D39-F0FC-479A-9252-061F98688B3A}"/>
    <cellStyle name="Normal 11 2 6 4 2 2 3" xfId="16888" xr:uid="{DDF3C801-CE37-4105-BE8E-D8CEB01C5F31}"/>
    <cellStyle name="Normal 11 2 6 4 2 2 3 2" xfId="39207" xr:uid="{88F7DBD1-099C-41DC-AF01-C2D8CEF6F5E7}"/>
    <cellStyle name="Normal 11 2 6 4 2 2 4" xfId="27399" xr:uid="{5B45353D-478C-4D88-B198-D02EB5814B64}"/>
    <cellStyle name="Normal 11 2 6 4 2 3" xfId="7673" xr:uid="{A533D667-BFE4-4672-9FDE-0995A27371BB}"/>
    <cellStyle name="Normal 11 2 6 4 2 3 2" xfId="19480" xr:uid="{4BEEC913-311A-4C1C-9245-EA18CCA6F330}"/>
    <cellStyle name="Normal 11 2 6 4 2 3 2 2" xfId="41799" xr:uid="{06F7C0D7-5428-4C2B-8FB3-A7E3DE921717}"/>
    <cellStyle name="Normal 11 2 6 4 2 3 3" xfId="29991" xr:uid="{6EDAF79F-280F-44C9-ACBC-1C5173B6AE31}"/>
    <cellStyle name="Normal 11 2 6 4 2 4" xfId="14296" xr:uid="{BB188164-D7BD-4D61-88E5-232EAC02E29B}"/>
    <cellStyle name="Normal 11 2 6 4 2 4 2" xfId="36615" xr:uid="{5D186933-E2CE-4FB2-A54C-ACB995D8CB66}"/>
    <cellStyle name="Normal 11 2 6 4 2 5" xfId="24807" xr:uid="{19A32F54-943E-49EA-AF55-414B05D9F439}"/>
    <cellStyle name="Normal 11 2 6 4 3" xfId="3785" xr:uid="{B449EBF5-E1F8-401B-BFE2-393023F3EDC9}"/>
    <cellStyle name="Normal 11 2 6 4 3 2" xfId="8969" xr:uid="{478828A6-5BB9-454A-A42B-A83A466D24FF}"/>
    <cellStyle name="Normal 11 2 6 4 3 2 2" xfId="20776" xr:uid="{C2B726FE-E94B-4C4B-86D1-E5CCBD88E725}"/>
    <cellStyle name="Normal 11 2 6 4 3 2 2 2" xfId="43095" xr:uid="{88804ED4-010A-4ABB-A99B-D8C494C1BF90}"/>
    <cellStyle name="Normal 11 2 6 4 3 2 3" xfId="31287" xr:uid="{3B9CE1E9-66A4-44CC-9562-EBF2B26DC4F0}"/>
    <cellStyle name="Normal 11 2 6 4 3 3" xfId="15592" xr:uid="{A97D39D0-6E94-4D0B-975C-70FAD0F7A37E}"/>
    <cellStyle name="Normal 11 2 6 4 3 3 2" xfId="37911" xr:uid="{E9AFFA46-469F-4013-81D3-3FAAB0182C97}"/>
    <cellStyle name="Normal 11 2 6 4 3 4" xfId="26103" xr:uid="{3B58C774-529B-47AD-8BEA-4C3C53AA75CC}"/>
    <cellStyle name="Normal 11 2 6 4 4" xfId="6377" xr:uid="{C319C965-34DD-4DF7-AD2F-FBAFA2D5F3FF}"/>
    <cellStyle name="Normal 11 2 6 4 4 2" xfId="18184" xr:uid="{FE8821ED-FBAC-4CE9-9C2B-0BFF54518821}"/>
    <cellStyle name="Normal 11 2 6 4 4 2 2" xfId="40503" xr:uid="{809FB61C-BB6D-453C-A032-E959EA9D993F}"/>
    <cellStyle name="Normal 11 2 6 4 4 3" xfId="28695" xr:uid="{C54F828F-9884-4CAD-A566-83D6469ABB14}"/>
    <cellStyle name="Normal 11 2 6 4 5" xfId="11704" xr:uid="{28ECAC71-7B3F-4EB6-810E-0C9C883A2872}"/>
    <cellStyle name="Normal 11 2 6 4 5 2" xfId="34023" xr:uid="{06636760-A6C1-471E-95B0-3F4844618EFB}"/>
    <cellStyle name="Normal 11 2 6 4 6" xfId="13000" xr:uid="{80275712-E118-4A32-B81D-552694BD12D0}"/>
    <cellStyle name="Normal 11 2 6 4 6 2" xfId="35319" xr:uid="{B2FC868A-C844-41B8-A13E-779B30C980ED}"/>
    <cellStyle name="Normal 11 2 6 4 7" xfId="23511" xr:uid="{B3DE311F-AC15-4D4D-8812-64706027FA25}"/>
    <cellStyle name="Normal 11 2 6 5" xfId="1841" xr:uid="{A98B0444-52A2-41B8-B9F3-783372F520A3}"/>
    <cellStyle name="Normal 11 2 6 5 2" xfId="4433" xr:uid="{3E7CC6F9-F96B-4E74-BBEC-51D6AC466535}"/>
    <cellStyle name="Normal 11 2 6 5 2 2" xfId="9617" xr:uid="{D0F55BB9-1120-4ED5-AB84-5543753CEAC6}"/>
    <cellStyle name="Normal 11 2 6 5 2 2 2" xfId="21424" xr:uid="{74A8F95A-8056-45C3-ABC6-8837F23A3E7C}"/>
    <cellStyle name="Normal 11 2 6 5 2 2 2 2" xfId="43743" xr:uid="{7E74B109-5C10-4495-A071-0CC62B11A826}"/>
    <cellStyle name="Normal 11 2 6 5 2 2 3" xfId="31935" xr:uid="{21D127A9-4D57-40ED-84EC-ACBD2778B0A3}"/>
    <cellStyle name="Normal 11 2 6 5 2 3" xfId="16240" xr:uid="{0A3C767E-EC7E-48FF-96FE-E47A08DA4A93}"/>
    <cellStyle name="Normal 11 2 6 5 2 3 2" xfId="38559" xr:uid="{A57CCA37-A68E-4109-9B1A-55C4D15D7867}"/>
    <cellStyle name="Normal 11 2 6 5 2 4" xfId="26751" xr:uid="{26EF43F1-490F-4CAE-A41D-15123090A892}"/>
    <cellStyle name="Normal 11 2 6 5 3" xfId="7025" xr:uid="{D12770BC-A838-418C-B0E5-EACEE5E58F82}"/>
    <cellStyle name="Normal 11 2 6 5 3 2" xfId="18832" xr:uid="{FB2C942D-6756-4E01-858C-98A28BB7C73D}"/>
    <cellStyle name="Normal 11 2 6 5 3 2 2" xfId="41151" xr:uid="{2C893354-FA1B-4AAB-83AE-83E317C2522F}"/>
    <cellStyle name="Normal 11 2 6 5 3 3" xfId="29343" xr:uid="{17B6EC5D-7364-4AAF-AC67-AFDBA632E6E0}"/>
    <cellStyle name="Normal 11 2 6 5 4" xfId="13648" xr:uid="{28840FCA-9802-4A0D-9C18-1CC1958B02F3}"/>
    <cellStyle name="Normal 11 2 6 5 4 2" xfId="35967" xr:uid="{E6C36FB6-1D00-40C0-BE75-05134B8A3462}"/>
    <cellStyle name="Normal 11 2 6 5 5" xfId="24159" xr:uid="{001E3D60-8DF1-4A03-82C8-5271F66D7B8E}"/>
    <cellStyle name="Normal 11 2 6 6" xfId="3137" xr:uid="{FE621EE9-EB84-4194-B3CB-DC0AE382B139}"/>
    <cellStyle name="Normal 11 2 6 6 2" xfId="8321" xr:uid="{58E45C85-2191-4B72-B614-E159469C989F}"/>
    <cellStyle name="Normal 11 2 6 6 2 2" xfId="20128" xr:uid="{CDA1B5C0-4EDD-41CA-B1CA-0D96F7564A7F}"/>
    <cellStyle name="Normal 11 2 6 6 2 2 2" xfId="42447" xr:uid="{16EE5A98-DD21-4FF9-A33C-6D78A49100D8}"/>
    <cellStyle name="Normal 11 2 6 6 2 3" xfId="30639" xr:uid="{A5926AFD-7A36-4CF6-B245-9E6238284064}"/>
    <cellStyle name="Normal 11 2 6 6 3" xfId="14944" xr:uid="{B019BB66-5F3E-4939-994A-2982C0B2321D}"/>
    <cellStyle name="Normal 11 2 6 6 3 2" xfId="37263" xr:uid="{2E5FB7BF-8266-43EB-954F-BF22934AD00C}"/>
    <cellStyle name="Normal 11 2 6 6 4" xfId="25455" xr:uid="{617685D6-491B-404C-AA4C-7E3BCAA77C93}"/>
    <cellStyle name="Normal 11 2 6 7" xfId="5729" xr:uid="{08156D1A-B302-4DCB-9300-F3D942417B6A}"/>
    <cellStyle name="Normal 11 2 6 7 2" xfId="17536" xr:uid="{B72341E0-D15A-484E-AEA6-B181BF7C64B7}"/>
    <cellStyle name="Normal 11 2 6 7 2 2" xfId="39855" xr:uid="{262D5EB1-EEC2-486D-B9C6-427FB4C54FFB}"/>
    <cellStyle name="Normal 11 2 6 7 3" xfId="28047" xr:uid="{1CFBC10E-472C-45C2-B2A7-E1641689BCD5}"/>
    <cellStyle name="Normal 11 2 6 8" xfId="10953" xr:uid="{B25D734A-2C1C-4DD1-BEDD-D96147E902EE}"/>
    <cellStyle name="Normal 11 2 6 8 2" xfId="33272" xr:uid="{D9EBC570-9A31-4E37-AA19-7B5B570C93A9}"/>
    <cellStyle name="Normal 11 2 6 9" xfId="12352" xr:uid="{A53E3326-58EF-4EA1-AC69-ABE7644F193B}"/>
    <cellStyle name="Normal 11 2 6 9 2" xfId="34671" xr:uid="{AFDA3589-3B8C-4706-A162-380B467290EF}"/>
    <cellStyle name="Normal 11 2 7" xfId="559" xr:uid="{1A946082-636C-4CCC-BBBF-3591954B06BD}"/>
    <cellStyle name="Normal 11 2 7 2" xfId="950" xr:uid="{A0CA0DC5-88AD-4ADC-B3C5-20898DBABAEB}"/>
    <cellStyle name="Normal 11 2 7 2 2" xfId="1598" xr:uid="{C454B6A5-19BF-470E-9C61-B9B48737B169}"/>
    <cellStyle name="Normal 11 2 7 2 2 2" xfId="2894" xr:uid="{B17C01C5-F8ED-4C37-90EC-1CEE379BAF84}"/>
    <cellStyle name="Normal 11 2 7 2 2 2 2" xfId="5486" xr:uid="{0098B796-7DE4-45A3-B6F0-18C898F26D8C}"/>
    <cellStyle name="Normal 11 2 7 2 2 2 2 2" xfId="10670" xr:uid="{78818606-450F-4BAD-9046-DF5305D8448A}"/>
    <cellStyle name="Normal 11 2 7 2 2 2 2 2 2" xfId="22477" xr:uid="{625BF4B4-3AB0-475F-A89E-FD46E26A00AC}"/>
    <cellStyle name="Normal 11 2 7 2 2 2 2 2 2 2" xfId="44796" xr:uid="{88EC3A48-40DE-4FF0-ADBC-E6259B8627F0}"/>
    <cellStyle name="Normal 11 2 7 2 2 2 2 2 3" xfId="32988" xr:uid="{C017A52E-8F8F-4A99-8CDD-B5559908333B}"/>
    <cellStyle name="Normal 11 2 7 2 2 2 2 3" xfId="17293" xr:uid="{A0F23EDE-DD56-4312-8F50-9448F000D2EC}"/>
    <cellStyle name="Normal 11 2 7 2 2 2 2 3 2" xfId="39612" xr:uid="{C02A7754-8F66-4B5F-87C1-5F19B365E0B6}"/>
    <cellStyle name="Normal 11 2 7 2 2 2 2 4" xfId="27804" xr:uid="{73BEAED4-9FD0-4777-8B80-89F766AB05B5}"/>
    <cellStyle name="Normal 11 2 7 2 2 2 3" xfId="8078" xr:uid="{315223CC-7C4B-4A4D-9C00-9EAE0C65EAD3}"/>
    <cellStyle name="Normal 11 2 7 2 2 2 3 2" xfId="19885" xr:uid="{0A156897-9FC4-4855-80B3-585A69A9C60B}"/>
    <cellStyle name="Normal 11 2 7 2 2 2 3 2 2" xfId="42204" xr:uid="{43E2D41D-166C-4CC5-A831-98E4B42125D1}"/>
    <cellStyle name="Normal 11 2 7 2 2 2 3 3" xfId="30396" xr:uid="{30DF6F9C-8546-4322-89AB-86202A72DA68}"/>
    <cellStyle name="Normal 11 2 7 2 2 2 4" xfId="14701" xr:uid="{A3A0807C-35CA-4917-8641-515F20F0E301}"/>
    <cellStyle name="Normal 11 2 7 2 2 2 4 2" xfId="37020" xr:uid="{022C3A86-B2EA-4D98-BDBF-42E7FC32EEC8}"/>
    <cellStyle name="Normal 11 2 7 2 2 2 5" xfId="25212" xr:uid="{3999FE85-2D36-4A0F-8CE5-BE25962F8C13}"/>
    <cellStyle name="Normal 11 2 7 2 2 3" xfId="4190" xr:uid="{D85E92FA-074B-41FF-A5C6-776CC5F9C54D}"/>
    <cellStyle name="Normal 11 2 7 2 2 3 2" xfId="9374" xr:uid="{69C80881-629C-4FCE-AB95-CF48A99DB86C}"/>
    <cellStyle name="Normal 11 2 7 2 2 3 2 2" xfId="21181" xr:uid="{BD795910-CB2D-480E-AF6C-C4249AE0D99D}"/>
    <cellStyle name="Normal 11 2 7 2 2 3 2 2 2" xfId="43500" xr:uid="{373CC83F-22BE-45CD-B75E-78E8A8897293}"/>
    <cellStyle name="Normal 11 2 7 2 2 3 2 3" xfId="31692" xr:uid="{E40DE045-336D-4BB1-9492-465F094E45C3}"/>
    <cellStyle name="Normal 11 2 7 2 2 3 3" xfId="15997" xr:uid="{3810AB56-A809-4B0C-AA5D-AD4E2FB34155}"/>
    <cellStyle name="Normal 11 2 7 2 2 3 3 2" xfId="38316" xr:uid="{62CEFE00-80E6-4C64-9F21-B921FAD9F614}"/>
    <cellStyle name="Normal 11 2 7 2 2 3 4" xfId="26508" xr:uid="{32522218-20C6-4F82-81DC-543F3D87F119}"/>
    <cellStyle name="Normal 11 2 7 2 2 4" xfId="6782" xr:uid="{C4E9280D-BD07-4A59-A86F-7771904167FA}"/>
    <cellStyle name="Normal 11 2 7 2 2 4 2" xfId="18589" xr:uid="{CC3E27B9-3712-4F73-A8EA-7889A41592CE}"/>
    <cellStyle name="Normal 11 2 7 2 2 4 2 2" xfId="40908" xr:uid="{8E179F3D-3B28-42FA-98B5-540AF4AC7994}"/>
    <cellStyle name="Normal 11 2 7 2 2 4 3" xfId="29100" xr:uid="{1E606B41-4AA8-46DE-9CC9-B728C99A85B8}"/>
    <cellStyle name="Normal 11 2 7 2 2 5" xfId="12109" xr:uid="{E84DB642-42CA-49EB-86BA-1B66AE4BB425}"/>
    <cellStyle name="Normal 11 2 7 2 2 5 2" xfId="34428" xr:uid="{6AE1DB9B-A952-4F15-9BB5-27929F6BC6D0}"/>
    <cellStyle name="Normal 11 2 7 2 2 6" xfId="13405" xr:uid="{12938820-BA0E-46D9-8925-14636D45C9FD}"/>
    <cellStyle name="Normal 11 2 7 2 2 6 2" xfId="35724" xr:uid="{4B9D3E61-EE11-47E1-8364-69C8CB5F6880}"/>
    <cellStyle name="Normal 11 2 7 2 2 7" xfId="23916" xr:uid="{F77683B5-387A-4021-98B0-1F96E9FC0FC9}"/>
    <cellStyle name="Normal 11 2 7 2 3" xfId="2246" xr:uid="{605822BE-C540-44BB-97BB-C372DDB6D4D6}"/>
    <cellStyle name="Normal 11 2 7 2 3 2" xfId="4838" xr:uid="{5CFCAF3C-FD3D-4698-BD19-3EC8863F237D}"/>
    <cellStyle name="Normal 11 2 7 2 3 2 2" xfId="10022" xr:uid="{C593CC03-9189-4C7B-A249-8A29B14BD419}"/>
    <cellStyle name="Normal 11 2 7 2 3 2 2 2" xfId="21829" xr:uid="{2E98E528-1494-4F79-A2DB-E6B1946BC59E}"/>
    <cellStyle name="Normal 11 2 7 2 3 2 2 2 2" xfId="44148" xr:uid="{88F7666D-C06C-4372-AE5A-773C01BDB7F7}"/>
    <cellStyle name="Normal 11 2 7 2 3 2 2 3" xfId="32340" xr:uid="{457A17AA-616C-4B4A-9280-EED3727E55F6}"/>
    <cellStyle name="Normal 11 2 7 2 3 2 3" xfId="16645" xr:uid="{945E0DB4-7C0C-44DF-9638-785F66852B54}"/>
    <cellStyle name="Normal 11 2 7 2 3 2 3 2" xfId="38964" xr:uid="{90DC7E0A-CAA0-40BC-9D8C-D84971DD9CF3}"/>
    <cellStyle name="Normal 11 2 7 2 3 2 4" xfId="27156" xr:uid="{12FE35AA-4275-4089-8D6A-2FE8DF0811F1}"/>
    <cellStyle name="Normal 11 2 7 2 3 3" xfId="7430" xr:uid="{1A11CB41-B2F4-4CDD-A3C5-BA7ADEA2A681}"/>
    <cellStyle name="Normal 11 2 7 2 3 3 2" xfId="19237" xr:uid="{C81D5574-3FFF-49E6-BE35-B1AE760523BD}"/>
    <cellStyle name="Normal 11 2 7 2 3 3 2 2" xfId="41556" xr:uid="{3D9AA9B9-37FF-4C06-8A89-09AD88F3ECE5}"/>
    <cellStyle name="Normal 11 2 7 2 3 3 3" xfId="29748" xr:uid="{4396D089-0117-4185-8F80-E62B6E222B14}"/>
    <cellStyle name="Normal 11 2 7 2 3 4" xfId="14053" xr:uid="{0B55AF81-B4B1-4607-B592-328A00C84809}"/>
    <cellStyle name="Normal 11 2 7 2 3 4 2" xfId="36372" xr:uid="{1CC46CE3-F3B1-4ED9-81A5-9D92FE2C84FD}"/>
    <cellStyle name="Normal 11 2 7 2 3 5" xfId="24564" xr:uid="{5891E8D6-8FAA-4E8C-9ADD-FCFD6D84CFA4}"/>
    <cellStyle name="Normal 11 2 7 2 4" xfId="3542" xr:uid="{0B750947-87BD-4CCF-96F4-7350427C13C9}"/>
    <cellStyle name="Normal 11 2 7 2 4 2" xfId="8726" xr:uid="{F6126044-30D8-4461-A670-E4D6B2A19455}"/>
    <cellStyle name="Normal 11 2 7 2 4 2 2" xfId="20533" xr:uid="{99981D7C-4609-47BA-A097-2A10F0F70799}"/>
    <cellStyle name="Normal 11 2 7 2 4 2 2 2" xfId="42852" xr:uid="{D4FCF435-778E-4604-8B4E-4E2EA6FB1476}"/>
    <cellStyle name="Normal 11 2 7 2 4 2 3" xfId="31044" xr:uid="{03900691-A611-400C-AD5B-C02186AD83AD}"/>
    <cellStyle name="Normal 11 2 7 2 4 3" xfId="15349" xr:uid="{EA7EF09D-8557-4BF2-8E9E-A4B80756D3F7}"/>
    <cellStyle name="Normal 11 2 7 2 4 3 2" xfId="37668" xr:uid="{CF4609EF-E059-4C4B-9A9D-792D01AC9564}"/>
    <cellStyle name="Normal 11 2 7 2 4 4" xfId="25860" xr:uid="{7D66987F-7FEE-4742-BA88-14AC166E38B3}"/>
    <cellStyle name="Normal 11 2 7 2 5" xfId="6134" xr:uid="{F0F3BB01-21AA-4959-9A6B-3388AD820898}"/>
    <cellStyle name="Normal 11 2 7 2 5 2" xfId="17941" xr:uid="{6F8DEA74-7B8F-496E-9928-AB7A78FE0052}"/>
    <cellStyle name="Normal 11 2 7 2 5 2 2" xfId="40260" xr:uid="{91E78EBB-81BA-40B4-AFD3-F53AAFE0D132}"/>
    <cellStyle name="Normal 11 2 7 2 5 3" xfId="28452" xr:uid="{4F5E16E3-46C0-4738-8BEB-73A9837916B4}"/>
    <cellStyle name="Normal 11 2 7 2 6" xfId="11461" xr:uid="{2E64007E-FAD3-4C99-90A3-C975B4870D2A}"/>
    <cellStyle name="Normal 11 2 7 2 6 2" xfId="33780" xr:uid="{84A591C7-B79D-4281-A386-DAB2D3846E3C}"/>
    <cellStyle name="Normal 11 2 7 2 7" xfId="12757" xr:uid="{6D4DD4F3-01B5-4B2A-B805-5F40F81242F9}"/>
    <cellStyle name="Normal 11 2 7 2 7 2" xfId="35076" xr:uid="{823CC55A-E947-46AD-AC01-E42FE403FAAB}"/>
    <cellStyle name="Normal 11 2 7 2 8" xfId="23268" xr:uid="{F65323C1-749D-4D25-A014-B5E824B5F13D}"/>
    <cellStyle name="Normal 11 2 7 3" xfId="1274" xr:uid="{CD85B163-385D-4C1D-8E49-537FAAE514FC}"/>
    <cellStyle name="Normal 11 2 7 3 2" xfId="2570" xr:uid="{815D8F70-E241-4656-9F8A-167C2FA54F78}"/>
    <cellStyle name="Normal 11 2 7 3 2 2" xfId="5162" xr:uid="{E82B5583-0086-45ED-A0EF-C1D253ABBAB6}"/>
    <cellStyle name="Normal 11 2 7 3 2 2 2" xfId="10346" xr:uid="{F1D166BA-25DF-4D21-A932-89345DC51ACC}"/>
    <cellStyle name="Normal 11 2 7 3 2 2 2 2" xfId="22153" xr:uid="{F72E2BB0-8518-45C8-ACDE-C625D7C913B2}"/>
    <cellStyle name="Normal 11 2 7 3 2 2 2 2 2" xfId="44472" xr:uid="{0D1E5995-6206-4A88-87E8-707B62CB68E9}"/>
    <cellStyle name="Normal 11 2 7 3 2 2 2 3" xfId="32664" xr:uid="{A99AE852-9B60-49EB-881B-4E4850B304F7}"/>
    <cellStyle name="Normal 11 2 7 3 2 2 3" xfId="16969" xr:uid="{89AD3F28-A81C-4DF3-B05D-78CDE089019A}"/>
    <cellStyle name="Normal 11 2 7 3 2 2 3 2" xfId="39288" xr:uid="{DE4C4AD0-E992-417E-B4D5-5C3B5237B70B}"/>
    <cellStyle name="Normal 11 2 7 3 2 2 4" xfId="27480" xr:uid="{021763F8-91C2-424A-AB0E-908F2BBAB899}"/>
    <cellStyle name="Normal 11 2 7 3 2 3" xfId="7754" xr:uid="{3D45BA8B-8B2A-4402-BC78-21686195AF13}"/>
    <cellStyle name="Normal 11 2 7 3 2 3 2" xfId="19561" xr:uid="{F821A413-5EA2-4DD4-9C2E-AA4BE01EEC6B}"/>
    <cellStyle name="Normal 11 2 7 3 2 3 2 2" xfId="41880" xr:uid="{FB920FC4-7A0C-4800-96AA-C4FF5ACCEE04}"/>
    <cellStyle name="Normal 11 2 7 3 2 3 3" xfId="30072" xr:uid="{4CA397E0-7A72-4713-B0FD-5117635FF9DA}"/>
    <cellStyle name="Normal 11 2 7 3 2 4" xfId="14377" xr:uid="{B074A727-7AA3-4DF6-9FBC-2DBDE0EB09AD}"/>
    <cellStyle name="Normal 11 2 7 3 2 4 2" xfId="36696" xr:uid="{5CDE17D2-ADEE-484A-AC5A-16864B2B1CFD}"/>
    <cellStyle name="Normal 11 2 7 3 2 5" xfId="24888" xr:uid="{C4093E4C-DB50-4877-80A1-553D5EBDBBB5}"/>
    <cellStyle name="Normal 11 2 7 3 3" xfId="3866" xr:uid="{8550B1E7-337E-4639-B9E4-F147AB210375}"/>
    <cellStyle name="Normal 11 2 7 3 3 2" xfId="9050" xr:uid="{570EBE2D-5013-4C35-8871-D11CE9F6A8B5}"/>
    <cellStyle name="Normal 11 2 7 3 3 2 2" xfId="20857" xr:uid="{6E1953F8-7EAF-4B7E-9D29-84B707E86484}"/>
    <cellStyle name="Normal 11 2 7 3 3 2 2 2" xfId="43176" xr:uid="{6BE8D1F8-03E8-40EF-81CA-C89A0D37504E}"/>
    <cellStyle name="Normal 11 2 7 3 3 2 3" xfId="31368" xr:uid="{AFA1FD50-7708-4CEF-AEEC-7ECFFF02C6EB}"/>
    <cellStyle name="Normal 11 2 7 3 3 3" xfId="15673" xr:uid="{85789CAA-633A-4264-B5AE-3015DEA6A1D6}"/>
    <cellStyle name="Normal 11 2 7 3 3 3 2" xfId="37992" xr:uid="{2B154AC1-E51D-409A-928D-D7DA6D924BBC}"/>
    <cellStyle name="Normal 11 2 7 3 3 4" xfId="26184" xr:uid="{DA81C2E6-F29A-4F76-92EC-E8F597FA3A72}"/>
    <cellStyle name="Normal 11 2 7 3 4" xfId="6458" xr:uid="{1B6E6975-F301-4EDC-A2BF-FF39DC51B269}"/>
    <cellStyle name="Normal 11 2 7 3 4 2" xfId="18265" xr:uid="{11429609-E966-45BA-93F8-3E9B9E330B97}"/>
    <cellStyle name="Normal 11 2 7 3 4 2 2" xfId="40584" xr:uid="{A29A8C4C-BA69-44DC-B022-4CF98C0EEDCA}"/>
    <cellStyle name="Normal 11 2 7 3 4 3" xfId="28776" xr:uid="{A690C0F5-02D1-4309-88B7-537E1B356DB0}"/>
    <cellStyle name="Normal 11 2 7 3 5" xfId="11785" xr:uid="{AD3AA461-9D4E-4C08-A8A0-A5625045C2EE}"/>
    <cellStyle name="Normal 11 2 7 3 5 2" xfId="34104" xr:uid="{47AFED77-C1DF-4A2D-AAE4-E3FF6EB4B3BD}"/>
    <cellStyle name="Normal 11 2 7 3 6" xfId="13081" xr:uid="{D624CF09-C980-4D71-9F95-832762189519}"/>
    <cellStyle name="Normal 11 2 7 3 6 2" xfId="35400" xr:uid="{155CB673-95AA-43F6-9AA6-A33EB0041C62}"/>
    <cellStyle name="Normal 11 2 7 3 7" xfId="23592" xr:uid="{31B61586-363F-4E64-A71D-2A287D8AA121}"/>
    <cellStyle name="Normal 11 2 7 4" xfId="1922" xr:uid="{811021D2-BE3E-4FCC-B0C7-9C854839E982}"/>
    <cellStyle name="Normal 11 2 7 4 2" xfId="4514" xr:uid="{1D0620E8-AF64-41C6-BD23-E3409FE21A56}"/>
    <cellStyle name="Normal 11 2 7 4 2 2" xfId="9698" xr:uid="{9E3E2FB1-30C3-463E-97F9-772539E3F7A4}"/>
    <cellStyle name="Normal 11 2 7 4 2 2 2" xfId="21505" xr:uid="{CE35A954-3C12-4D78-B9B0-098B7C2A46D8}"/>
    <cellStyle name="Normal 11 2 7 4 2 2 2 2" xfId="43824" xr:uid="{B856B845-FAD6-41F8-AF2B-04849C4397CD}"/>
    <cellStyle name="Normal 11 2 7 4 2 2 3" xfId="32016" xr:uid="{6AB9E1C8-980F-4B68-B0A1-BD361C9D3414}"/>
    <cellStyle name="Normal 11 2 7 4 2 3" xfId="16321" xr:uid="{B72FC4A5-62F7-43B2-83D1-F2822E9262E4}"/>
    <cellStyle name="Normal 11 2 7 4 2 3 2" xfId="38640" xr:uid="{046F5924-76B6-40C3-983C-6BA24F3E738E}"/>
    <cellStyle name="Normal 11 2 7 4 2 4" xfId="26832" xr:uid="{536EBB85-172C-441F-9AF5-552D73FB5FAB}"/>
    <cellStyle name="Normal 11 2 7 4 3" xfId="7106" xr:uid="{335082FE-8FE4-4F54-9E9E-BCF64A642691}"/>
    <cellStyle name="Normal 11 2 7 4 3 2" xfId="18913" xr:uid="{9AC062FD-8509-4994-AB7F-F527FBAD5AEB}"/>
    <cellStyle name="Normal 11 2 7 4 3 2 2" xfId="41232" xr:uid="{664887AE-75B0-4EC1-97FF-3751D47D9436}"/>
    <cellStyle name="Normal 11 2 7 4 3 3" xfId="29424" xr:uid="{1ADABC04-1410-4B6C-AA49-4B4D888E340C}"/>
    <cellStyle name="Normal 11 2 7 4 4" xfId="13729" xr:uid="{BD87F9EF-39CC-416B-91C3-6C68C2CB02C8}"/>
    <cellStyle name="Normal 11 2 7 4 4 2" xfId="36048" xr:uid="{30D8A64D-ECDF-4DCA-A4EB-45B5FFE68A0D}"/>
    <cellStyle name="Normal 11 2 7 4 5" xfId="24240" xr:uid="{92CB0BF6-E830-49CC-8098-30AB53A931B1}"/>
    <cellStyle name="Normal 11 2 7 5" xfId="3218" xr:uid="{CDEFA7E9-6087-4B29-A24B-83101976C19F}"/>
    <cellStyle name="Normal 11 2 7 5 2" xfId="8402" xr:uid="{2262DA4A-D8CF-4505-B45C-33D038D9F7D7}"/>
    <cellStyle name="Normal 11 2 7 5 2 2" xfId="20209" xr:uid="{FF6EF995-F1F5-42EB-A214-16CA27C71590}"/>
    <cellStyle name="Normal 11 2 7 5 2 2 2" xfId="42528" xr:uid="{6ACA1A37-A916-4B6F-851D-8377154DB6B8}"/>
    <cellStyle name="Normal 11 2 7 5 2 3" xfId="30720" xr:uid="{627D1225-C121-4DC1-9381-B09ADDB80A83}"/>
    <cellStyle name="Normal 11 2 7 5 3" xfId="15025" xr:uid="{692C3C4A-9180-453C-9664-791C7F504F20}"/>
    <cellStyle name="Normal 11 2 7 5 3 2" xfId="37344" xr:uid="{90526A30-9918-4B84-8611-DAFD9F895DAA}"/>
    <cellStyle name="Normal 11 2 7 5 4" xfId="25536" xr:uid="{9D4A354E-39BC-4868-8720-3A7937FA9572}"/>
    <cellStyle name="Normal 11 2 7 6" xfId="5810" xr:uid="{86786F2F-0056-4214-A4B5-BE4CB4A32CBC}"/>
    <cellStyle name="Normal 11 2 7 6 2" xfId="17617" xr:uid="{ABE6CBEE-4C73-42B6-87C5-17D0D0956A6A}"/>
    <cellStyle name="Normal 11 2 7 6 2 2" xfId="39936" xr:uid="{70888675-495A-4838-983E-54FB89E6C000}"/>
    <cellStyle name="Normal 11 2 7 6 3" xfId="28128" xr:uid="{64F32210-E27A-4DA9-B02E-E0E83AF62E14}"/>
    <cellStyle name="Normal 11 2 7 7" xfId="11070" xr:uid="{E078D761-4A7E-4832-AC9A-3A209AE59E35}"/>
    <cellStyle name="Normal 11 2 7 7 2" xfId="33389" xr:uid="{D0BD3007-1171-45AD-98CD-314ACAA26019}"/>
    <cellStyle name="Normal 11 2 7 8" xfId="12433" xr:uid="{C8AFB8B1-8D11-4CED-BB44-8DF09755D6E0}"/>
    <cellStyle name="Normal 11 2 7 8 2" xfId="34752" xr:uid="{F77E2A03-A656-4567-9B81-15736AC421BD}"/>
    <cellStyle name="Normal 11 2 7 9" xfId="22877" xr:uid="{FCCA36BC-8878-4E23-BDD4-F40165EF2049}"/>
    <cellStyle name="Normal 11 2 8" xfId="788" xr:uid="{67FC45AD-1130-461E-AB57-4C5D67757CC7}"/>
    <cellStyle name="Normal 11 2 8 2" xfId="1436" xr:uid="{F82DF6BB-6348-4C40-B43F-8FD9849800A9}"/>
    <cellStyle name="Normal 11 2 8 2 2" xfId="2732" xr:uid="{7449D262-8B4B-4FC7-8402-B6B36B8FFD49}"/>
    <cellStyle name="Normal 11 2 8 2 2 2" xfId="5324" xr:uid="{F6B1CD27-653D-4EAB-BCB1-EB7844641546}"/>
    <cellStyle name="Normal 11 2 8 2 2 2 2" xfId="10508" xr:uid="{BBD1BB58-6214-4B1F-9529-EF4812993704}"/>
    <cellStyle name="Normal 11 2 8 2 2 2 2 2" xfId="22315" xr:uid="{C292460F-3197-4282-9576-988256616457}"/>
    <cellStyle name="Normal 11 2 8 2 2 2 2 2 2" xfId="44634" xr:uid="{3D1512A3-A2DC-418F-96B7-7299636B8C41}"/>
    <cellStyle name="Normal 11 2 8 2 2 2 2 3" xfId="32826" xr:uid="{E7B5B9A5-AE12-412D-A55B-1E6C36A337F9}"/>
    <cellStyle name="Normal 11 2 8 2 2 2 3" xfId="17131" xr:uid="{9F7518FD-C185-4ECD-9A26-D97F92054572}"/>
    <cellStyle name="Normal 11 2 8 2 2 2 3 2" xfId="39450" xr:uid="{DC0FA1F8-4FEC-462F-BE60-6FC433BCF8FC}"/>
    <cellStyle name="Normal 11 2 8 2 2 2 4" xfId="27642" xr:uid="{A8A2FD95-32EF-4334-B2DF-620AF75A15A1}"/>
    <cellStyle name="Normal 11 2 8 2 2 3" xfId="7916" xr:uid="{FD8E3E9C-CF96-4C7C-8FB4-229203A16DB0}"/>
    <cellStyle name="Normal 11 2 8 2 2 3 2" xfId="19723" xr:uid="{2306DB35-E48B-44B1-8E50-F45FA54B6D33}"/>
    <cellStyle name="Normal 11 2 8 2 2 3 2 2" xfId="42042" xr:uid="{61C81414-29F8-4F37-AA9D-479D62672D54}"/>
    <cellStyle name="Normal 11 2 8 2 2 3 3" xfId="30234" xr:uid="{56D9639A-37F4-44C2-9BF3-3027FFDFD85E}"/>
    <cellStyle name="Normal 11 2 8 2 2 4" xfId="14539" xr:uid="{6B9E774D-51E5-4102-93DE-32B2FFF180E6}"/>
    <cellStyle name="Normal 11 2 8 2 2 4 2" xfId="36858" xr:uid="{31CE2687-D965-46CA-AF33-C61CA4362047}"/>
    <cellStyle name="Normal 11 2 8 2 2 5" xfId="25050" xr:uid="{B417486A-4547-45A2-8C38-1D409FAC5F5B}"/>
    <cellStyle name="Normal 11 2 8 2 3" xfId="4028" xr:uid="{0D80EB74-311D-497C-A8F8-8F26CD242E08}"/>
    <cellStyle name="Normal 11 2 8 2 3 2" xfId="9212" xr:uid="{09644E5C-CCC1-4EAD-AA9F-E441809DA81D}"/>
    <cellStyle name="Normal 11 2 8 2 3 2 2" xfId="21019" xr:uid="{471396A7-A98C-4C26-AB55-216476D99FA4}"/>
    <cellStyle name="Normal 11 2 8 2 3 2 2 2" xfId="43338" xr:uid="{DF617513-885B-4EAE-A8BB-B3CB8ED2E27C}"/>
    <cellStyle name="Normal 11 2 8 2 3 2 3" xfId="31530" xr:uid="{44439FB7-EC75-4220-B54E-C354939DA8C1}"/>
    <cellStyle name="Normal 11 2 8 2 3 3" xfId="15835" xr:uid="{CB3BE0B9-189B-4520-82B2-076DC7B7E9E1}"/>
    <cellStyle name="Normal 11 2 8 2 3 3 2" xfId="38154" xr:uid="{CEEBD59E-AE2B-407E-BB41-E3044CFF2456}"/>
    <cellStyle name="Normal 11 2 8 2 3 4" xfId="26346" xr:uid="{550F849C-2433-42F4-AFC5-1230743CCC25}"/>
    <cellStyle name="Normal 11 2 8 2 4" xfId="6620" xr:uid="{9809CC20-4983-4C1F-A283-A314CF4F7428}"/>
    <cellStyle name="Normal 11 2 8 2 4 2" xfId="18427" xr:uid="{20504CCB-5A5C-4664-B3D6-323FBC6A1498}"/>
    <cellStyle name="Normal 11 2 8 2 4 2 2" xfId="40746" xr:uid="{E74F7016-0722-4A90-A530-666A8440FAB7}"/>
    <cellStyle name="Normal 11 2 8 2 4 3" xfId="28938" xr:uid="{91C5064F-951B-4C7F-BCDE-FE0DA399A5F9}"/>
    <cellStyle name="Normal 11 2 8 2 5" xfId="11947" xr:uid="{6A730D3C-2398-4AB4-8A3B-D65128DAB294}"/>
    <cellStyle name="Normal 11 2 8 2 5 2" xfId="34266" xr:uid="{F17A0CC6-0715-4882-A66C-970895649A6F}"/>
    <cellStyle name="Normal 11 2 8 2 6" xfId="13243" xr:uid="{DE49C233-F5E4-4985-90E6-7CD0DCB03B1A}"/>
    <cellStyle name="Normal 11 2 8 2 6 2" xfId="35562" xr:uid="{DB2E9D55-F418-4FD8-AA16-8F4F34674C99}"/>
    <cellStyle name="Normal 11 2 8 2 7" xfId="23754" xr:uid="{6417F8FF-AF56-4989-8E61-17817DC75315}"/>
    <cellStyle name="Normal 11 2 8 3" xfId="2084" xr:uid="{1818F6C2-F593-4AE1-9887-73E5E5AE7C9B}"/>
    <cellStyle name="Normal 11 2 8 3 2" xfId="4676" xr:uid="{C5041337-68E8-4F9C-8C06-C8B6CA4135BE}"/>
    <cellStyle name="Normal 11 2 8 3 2 2" xfId="9860" xr:uid="{1EB9C265-BF70-495C-A4C4-A1EA42857BB7}"/>
    <cellStyle name="Normal 11 2 8 3 2 2 2" xfId="21667" xr:uid="{46C3BB6F-F1B6-4793-B9DA-0F65EA447921}"/>
    <cellStyle name="Normal 11 2 8 3 2 2 2 2" xfId="43986" xr:uid="{BCB21CAF-DB3F-4ACE-AC92-B5EB859F3D64}"/>
    <cellStyle name="Normal 11 2 8 3 2 2 3" xfId="32178" xr:uid="{17045A57-D26C-4266-AF6D-1E40C4A91D5E}"/>
    <cellStyle name="Normal 11 2 8 3 2 3" xfId="16483" xr:uid="{ED1222F9-1B6E-46FB-AEF3-BCD0943781BB}"/>
    <cellStyle name="Normal 11 2 8 3 2 3 2" xfId="38802" xr:uid="{1A3FF312-0EC0-42EA-B603-643061B1016F}"/>
    <cellStyle name="Normal 11 2 8 3 2 4" xfId="26994" xr:uid="{B7A6CDA6-9882-4A96-9BBA-B6C5EB269E65}"/>
    <cellStyle name="Normal 11 2 8 3 3" xfId="7268" xr:uid="{B6FDAE14-2684-481B-A6C3-5ED4386E53AF}"/>
    <cellStyle name="Normal 11 2 8 3 3 2" xfId="19075" xr:uid="{ADF8FC82-F8FD-4D1F-8CE8-935AAACFDF07}"/>
    <cellStyle name="Normal 11 2 8 3 3 2 2" xfId="41394" xr:uid="{21254185-69D8-4C10-AA62-A014F4F2FAD0}"/>
    <cellStyle name="Normal 11 2 8 3 3 3" xfId="29586" xr:uid="{A722DFF6-63CB-417C-9268-E9B4A4C2F0F6}"/>
    <cellStyle name="Normal 11 2 8 3 4" xfId="13891" xr:uid="{D0C4A34B-6042-4E86-BE5F-60A23CD75A2E}"/>
    <cellStyle name="Normal 11 2 8 3 4 2" xfId="36210" xr:uid="{2117351C-4A9E-4393-A235-B770D307EEB2}"/>
    <cellStyle name="Normal 11 2 8 3 5" xfId="24402" xr:uid="{60FD0C6C-2A07-4AF3-8EDA-84D0A120042B}"/>
    <cellStyle name="Normal 11 2 8 4" xfId="3380" xr:uid="{C9C31684-FDAA-46AD-9B86-7190DC66434F}"/>
    <cellStyle name="Normal 11 2 8 4 2" xfId="8564" xr:uid="{DEC67CF0-3B8D-47B5-9BAE-BDE6CF3C1123}"/>
    <cellStyle name="Normal 11 2 8 4 2 2" xfId="20371" xr:uid="{A564B7C4-8C40-42C0-9C58-4C0A063A9220}"/>
    <cellStyle name="Normal 11 2 8 4 2 2 2" xfId="42690" xr:uid="{F27B6A41-5925-406C-920C-2929B3D83A63}"/>
    <cellStyle name="Normal 11 2 8 4 2 3" xfId="30882" xr:uid="{D17DAC5F-A748-4A5E-AD7E-FD263732E628}"/>
    <cellStyle name="Normal 11 2 8 4 3" xfId="15187" xr:uid="{86C059A7-7CF0-445F-8DDE-DC3EE5291CB9}"/>
    <cellStyle name="Normal 11 2 8 4 3 2" xfId="37506" xr:uid="{946A1265-6DEF-4D20-AEA7-0409D1D8948E}"/>
    <cellStyle name="Normal 11 2 8 4 4" xfId="25698" xr:uid="{A9A43380-52B1-4CA9-AFBC-96269C4D25F2}"/>
    <cellStyle name="Normal 11 2 8 5" xfId="5972" xr:uid="{2999F51C-9265-4183-810D-B15319D75626}"/>
    <cellStyle name="Normal 11 2 8 5 2" xfId="17779" xr:uid="{FC767243-3BBC-4967-88FB-B8E12299BF86}"/>
    <cellStyle name="Normal 11 2 8 5 2 2" xfId="40098" xr:uid="{B103A1CE-2A55-4299-BBDF-4EE2BA48F4A6}"/>
    <cellStyle name="Normal 11 2 8 5 3" xfId="28290" xr:uid="{6B4E8C3C-227E-4621-A48B-FF237E061C22}"/>
    <cellStyle name="Normal 11 2 8 6" xfId="11299" xr:uid="{8CC250C1-FA06-4504-BB9E-BB7BC2BCBF89}"/>
    <cellStyle name="Normal 11 2 8 6 2" xfId="33618" xr:uid="{9E80C609-B69F-41EF-A45A-E94F2A23B01B}"/>
    <cellStyle name="Normal 11 2 8 7" xfId="12595" xr:uid="{4602A222-81A7-4F06-BF28-E777E70A64C3}"/>
    <cellStyle name="Normal 11 2 8 7 2" xfId="34914" xr:uid="{E2D961B2-6F12-45A3-863F-F8443EED4ED0}"/>
    <cellStyle name="Normal 11 2 8 8" xfId="23106" xr:uid="{355FFB3C-1348-41AD-B961-2A448729F7D0}"/>
    <cellStyle name="Normal 11 2 9" xfId="1112" xr:uid="{8AA814E7-A11C-4AB0-AD12-F8838E489479}"/>
    <cellStyle name="Normal 11 2 9 2" xfId="2408" xr:uid="{B328C623-E234-4880-B59F-5812A1195203}"/>
    <cellStyle name="Normal 11 2 9 2 2" xfId="5000" xr:uid="{1E72DC8E-6C1F-47E1-958B-014563AA3C7E}"/>
    <cellStyle name="Normal 11 2 9 2 2 2" xfId="10184" xr:uid="{7297CA71-3F8A-449A-8E7E-BFE4BD311BCB}"/>
    <cellStyle name="Normal 11 2 9 2 2 2 2" xfId="21991" xr:uid="{68DAD5BB-CE9E-4EDD-8BF3-FD8284E7EE1F}"/>
    <cellStyle name="Normal 11 2 9 2 2 2 2 2" xfId="44310" xr:uid="{02239DE9-C67E-4F7D-BE7E-4E6BEF49B227}"/>
    <cellStyle name="Normal 11 2 9 2 2 2 3" xfId="32502" xr:uid="{FACC50F3-A6A7-428B-AFF1-5D5BE588EF37}"/>
    <cellStyle name="Normal 11 2 9 2 2 3" xfId="16807" xr:uid="{856023DC-0115-47CD-AF20-0C68DB466DA3}"/>
    <cellStyle name="Normal 11 2 9 2 2 3 2" xfId="39126" xr:uid="{ECECDFEF-1E76-4937-A7E4-890666EC2F89}"/>
    <cellStyle name="Normal 11 2 9 2 2 4" xfId="27318" xr:uid="{11BBB68B-1C54-4690-B2BA-EFD172AC21F9}"/>
    <cellStyle name="Normal 11 2 9 2 3" xfId="7592" xr:uid="{E5885162-DE26-4733-9B35-BC5935FE2D95}"/>
    <cellStyle name="Normal 11 2 9 2 3 2" xfId="19399" xr:uid="{0404B4B5-CCD8-4D41-807B-1C03D394BA05}"/>
    <cellStyle name="Normal 11 2 9 2 3 2 2" xfId="41718" xr:uid="{0F805147-5726-4D3B-8CBC-1B398F3A0492}"/>
    <cellStyle name="Normal 11 2 9 2 3 3" xfId="29910" xr:uid="{9214FE29-21B1-44EF-BA5F-E48B9364C4BB}"/>
    <cellStyle name="Normal 11 2 9 2 4" xfId="14215" xr:uid="{FD02BDD4-1D34-4D8C-AEFB-8CD24F5CA0D8}"/>
    <cellStyle name="Normal 11 2 9 2 4 2" xfId="36534" xr:uid="{E3B27312-1DFE-40A0-AB8F-5583E78EF577}"/>
    <cellStyle name="Normal 11 2 9 2 5" xfId="24726" xr:uid="{9DC2C59B-D28E-494E-BC3E-3C37054E5A6A}"/>
    <cellStyle name="Normal 11 2 9 3" xfId="3704" xr:uid="{B1362BF8-744F-431A-A94D-DA567D1D1DEF}"/>
    <cellStyle name="Normal 11 2 9 3 2" xfId="8888" xr:uid="{B7FF3507-2EFF-480F-B1A4-24CF8E8CFCD5}"/>
    <cellStyle name="Normal 11 2 9 3 2 2" xfId="20695" xr:uid="{ABC5FC70-B5CF-4AFC-B071-5DA491267F1A}"/>
    <cellStyle name="Normal 11 2 9 3 2 2 2" xfId="43014" xr:uid="{9F31D448-2E4A-4625-8968-D93317A1CE17}"/>
    <cellStyle name="Normal 11 2 9 3 2 3" xfId="31206" xr:uid="{D1927970-9DBC-488D-BAB0-D3AA7CF73317}"/>
    <cellStyle name="Normal 11 2 9 3 3" xfId="15511" xr:uid="{4F240CE0-D5E6-4BCA-96B6-81E4B071E0CC}"/>
    <cellStyle name="Normal 11 2 9 3 3 2" xfId="37830" xr:uid="{95FAF75E-B7A3-4ACD-9920-361C60A9D4E9}"/>
    <cellStyle name="Normal 11 2 9 3 4" xfId="26022" xr:uid="{7F458614-2A2E-4278-8699-485E15488147}"/>
    <cellStyle name="Normal 11 2 9 4" xfId="6296" xr:uid="{84F845F9-620A-4222-8B14-7F512B605410}"/>
    <cellStyle name="Normal 11 2 9 4 2" xfId="18103" xr:uid="{7698E88D-6B77-4B8D-B60E-ABBBC19969E6}"/>
    <cellStyle name="Normal 11 2 9 4 2 2" xfId="40422" xr:uid="{C3487475-85A4-45AB-89EF-2894DAFFDA33}"/>
    <cellStyle name="Normal 11 2 9 4 3" xfId="28614" xr:uid="{51BCC2CD-84F5-4A54-8148-1FC92E09626F}"/>
    <cellStyle name="Normal 11 2 9 5" xfId="11623" xr:uid="{BEE2C845-92F5-40EB-A0C5-DA3796671949}"/>
    <cellStyle name="Normal 11 2 9 5 2" xfId="33942" xr:uid="{E53648C1-D011-4FC6-BA38-C81524311DC0}"/>
    <cellStyle name="Normal 11 2 9 6" xfId="12919" xr:uid="{ADBEF85C-12CA-46AF-993C-062D229EA7BF}"/>
    <cellStyle name="Normal 11 2 9 6 2" xfId="35238" xr:uid="{FBF71F12-A1E1-4A6B-92E9-38F543C0FDF1}"/>
    <cellStyle name="Normal 11 2 9 7" xfId="23430" xr:uid="{B8DD9A4B-B3DF-48F4-A725-CBF37AE5D5FA}"/>
    <cellStyle name="Normal 11 3" xfId="313" xr:uid="{23523654-6707-4FEF-81E6-61EC3920E395}"/>
    <cellStyle name="Normal 11 4" xfId="45023" xr:uid="{AD658115-995B-442B-83D4-0B5BBEC465AC}"/>
    <cellStyle name="Normal 11 5" xfId="169" xr:uid="{31CDE542-6FB4-4D28-AF16-44248D4753C7}"/>
    <cellStyle name="Normal 110" xfId="44986" xr:uid="{6DD486CE-286E-4375-9F38-A772B7041F2D}"/>
    <cellStyle name="Normal 111" xfId="44987" xr:uid="{9185A748-F0C1-4052-B9BD-0D56359EE3D7}"/>
    <cellStyle name="Normal 112" xfId="44990" xr:uid="{96F0FEBD-DB97-4171-B1B4-7AD7A8DFD535}"/>
    <cellStyle name="Normal 113" xfId="44992" xr:uid="{D0EDC211-2498-4AC3-9CDB-80EBB2081B71}"/>
    <cellStyle name="Normal 114" xfId="44996" xr:uid="{20EEF2E4-E993-404F-B7EC-C5ED2E75A01B}"/>
    <cellStyle name="Normal 115" xfId="45056" xr:uid="{FAF9F91D-04A6-4894-B21C-95EE84F66805}"/>
    <cellStyle name="Normal 116" xfId="45057" xr:uid="{1B4089D2-E65B-466A-8050-6BD35F23BE88}"/>
    <cellStyle name="Normal 117" xfId="157" xr:uid="{B8B8E40A-6990-4650-A208-5A951C2B6F6A}"/>
    <cellStyle name="Normal 12" xfId="122" xr:uid="{00000000-0005-0000-0000-000065000000}"/>
    <cellStyle name="Normal 12 2" xfId="316" xr:uid="{38860B5B-D8C8-47E8-8902-6C989DDDCDFC}"/>
    <cellStyle name="Normal 12 3" xfId="315" xr:uid="{B9C08FEA-D143-4274-8C9F-6D491BD2551D}"/>
    <cellStyle name="Normal 12 4" xfId="45024" xr:uid="{B228485B-B1A1-4E37-96C5-213A8061DB4E}"/>
    <cellStyle name="Normal 12 5" xfId="170" xr:uid="{160E742D-6160-4BE7-A12A-0E8656B478A5}"/>
    <cellStyle name="Normal 13" xfId="123" xr:uid="{00000000-0005-0000-0000-000066000000}"/>
    <cellStyle name="Normal 13 2" xfId="124" xr:uid="{00000000-0005-0000-0000-000067000000}"/>
    <cellStyle name="Normal 13 2 2" xfId="317" xr:uid="{A55C87EF-7ED0-4D51-A4DA-C6405E2BE886}"/>
    <cellStyle name="Normal 13 3" xfId="45030" xr:uid="{3572E53E-7675-4F13-B614-6E28DF6273C5}"/>
    <cellStyle name="Normal 13 4" xfId="171" xr:uid="{FD071529-D090-4B79-A565-3194740B5750}"/>
    <cellStyle name="Normal 14" xfId="125" xr:uid="{00000000-0005-0000-0000-000068000000}"/>
    <cellStyle name="Normal 14 2" xfId="318" xr:uid="{5153EE7F-15FA-4620-990C-26325A65173C}"/>
    <cellStyle name="Normal 14 3" xfId="45031" xr:uid="{27376F0A-B740-4071-BE0F-D47EAB41AFC7}"/>
    <cellStyle name="Normal 14 4" xfId="172" xr:uid="{67C23597-A8D5-4FAE-BFFA-FA4FED0B95A2}"/>
    <cellStyle name="Normal 15" xfId="126" xr:uid="{00000000-0005-0000-0000-000069000000}"/>
    <cellStyle name="Normal 15 2" xfId="319" xr:uid="{FCEB4E9E-6584-4C2B-AFEB-CE1AE34E886A}"/>
    <cellStyle name="Normal 15 3" xfId="45032" xr:uid="{E319B037-6E73-45F4-9FC6-F007492D0B9C}"/>
    <cellStyle name="Normal 15 4" xfId="173" xr:uid="{D33DFAF2-3CD1-453C-8530-E24AEF3EC957}"/>
    <cellStyle name="Normal 16" xfId="127" xr:uid="{00000000-0005-0000-0000-00006A000000}"/>
    <cellStyle name="Normal 16 2" xfId="320" xr:uid="{74C36176-1F50-4B19-9602-F39A71E62CA6}"/>
    <cellStyle name="Normal 16 3" xfId="45033" xr:uid="{FB58C55F-D9F8-4B8A-8D2C-44AE4A91AABB}"/>
    <cellStyle name="Normal 16 4" xfId="174" xr:uid="{6FA056CE-B26B-4C33-91AE-B427C742FE69}"/>
    <cellStyle name="Normal 17" xfId="128" xr:uid="{00000000-0005-0000-0000-00006B000000}"/>
    <cellStyle name="Normal 17 2" xfId="321" xr:uid="{3B6D9182-1100-4F77-B5C8-5055D8788978}"/>
    <cellStyle name="Normal 17 3" xfId="45034" xr:uid="{C04DA90E-12DA-4071-BB50-268E8DCAFD36}"/>
    <cellStyle name="Normal 17 4" xfId="199" xr:uid="{B37C6F07-907F-4716-A011-24F0710F7A33}"/>
    <cellStyle name="Normal 18" xfId="129" xr:uid="{00000000-0005-0000-0000-00006C000000}"/>
    <cellStyle name="Normal 18 2" xfId="322" xr:uid="{CA918D60-A74E-48EF-A20C-C2A214CA8071}"/>
    <cellStyle name="Normal 18 3" xfId="45012" xr:uid="{382FEB8F-C0E5-4C27-8683-657B79DBC2E2}"/>
    <cellStyle name="Normal 18 4" xfId="200" xr:uid="{924A1AD7-02C7-430A-9825-7E373EDE2451}"/>
    <cellStyle name="Normal 19" xfId="130" xr:uid="{00000000-0005-0000-0000-00006D000000}"/>
    <cellStyle name="Normal 19 2" xfId="323" xr:uid="{7695ABFC-C678-4D9D-8FE9-8E506BC9C178}"/>
    <cellStyle name="Normal 19 3" xfId="45037" xr:uid="{2C89FCA3-D72D-496A-A364-02CCCCE8359F}"/>
    <cellStyle name="Normal 19 4" xfId="201" xr:uid="{05E9EB7F-13ED-4A0D-A376-64B5BB00EFDF}"/>
    <cellStyle name="Normal 2" xfId="4" xr:uid="{00000000-0005-0000-0000-00006E000000}"/>
    <cellStyle name="Normal 2 2" xfId="18" xr:uid="{00000000-0005-0000-0000-00006F000000}"/>
    <cellStyle name="Normal 2 2 2" xfId="224" xr:uid="{54072F81-37FB-48BD-8DE0-2370C8021F68}"/>
    <cellStyle name="Normal 2 2 3" xfId="282" xr:uid="{D57A6BBE-E68C-4EEB-A762-B16450BE5395}"/>
    <cellStyle name="Normal 2 2 4" xfId="324" xr:uid="{94C261E5-DE14-41BC-A7EE-CF37C13C372E}"/>
    <cellStyle name="Normal 2 2 5" xfId="176" xr:uid="{1D045BBF-FB46-40BB-AB31-76EC76B10E81}"/>
    <cellStyle name="Normal 2 3" xfId="19" xr:uid="{00000000-0005-0000-0000-000070000000}"/>
    <cellStyle name="Normal 2 3 10" xfId="1761" xr:uid="{00676F22-727B-46FE-B1FD-EEBCC6B71733}"/>
    <cellStyle name="Normal 2 3 10 2" xfId="4353" xr:uid="{7336A9D6-9611-4257-A9F1-162FACC2F6A4}"/>
    <cellStyle name="Normal 2 3 10 2 2" xfId="9537" xr:uid="{02D7A118-C4BF-4BD4-B966-38C1043DB51B}"/>
    <cellStyle name="Normal 2 3 10 2 2 2" xfId="21344" xr:uid="{5D31AA5A-AE93-4A4A-870D-E43AAA9197B3}"/>
    <cellStyle name="Normal 2 3 10 2 2 2 2" xfId="43663" xr:uid="{254609F8-317E-43B6-8523-055C298C80A7}"/>
    <cellStyle name="Normal 2 3 10 2 2 3" xfId="31855" xr:uid="{E76F81EC-B72B-40CF-B596-E1841FFB62DA}"/>
    <cellStyle name="Normal 2 3 10 2 3" xfId="16160" xr:uid="{57E15692-46CA-4AC9-A520-C9D7035D7610}"/>
    <cellStyle name="Normal 2 3 10 2 3 2" xfId="38479" xr:uid="{53DA7C59-87BB-4EA3-826E-C23E2D79DAD7}"/>
    <cellStyle name="Normal 2 3 10 2 4" xfId="26671" xr:uid="{A8A58B92-0FBC-4B8E-99EA-5A86EDCC89B4}"/>
    <cellStyle name="Normal 2 3 10 3" xfId="6945" xr:uid="{D3C50222-A8CB-4F58-A38C-C99ECE2B2015}"/>
    <cellStyle name="Normal 2 3 10 3 2" xfId="18752" xr:uid="{1C3497ED-FFA0-49F1-978E-BC78A276D12B}"/>
    <cellStyle name="Normal 2 3 10 3 2 2" xfId="41071" xr:uid="{678DC276-BD4F-4E65-B96A-549FF00C2328}"/>
    <cellStyle name="Normal 2 3 10 3 3" xfId="29263" xr:uid="{FAB739AD-AC5F-474C-B26E-54BC5AA7A312}"/>
    <cellStyle name="Normal 2 3 10 4" xfId="13568" xr:uid="{079F9FD7-A4A0-4D96-8DF2-E3685298E90F}"/>
    <cellStyle name="Normal 2 3 10 4 2" xfId="35887" xr:uid="{B4069871-9A3F-466A-ACE8-B1FFC1C13335}"/>
    <cellStyle name="Normal 2 3 10 5" xfId="24079" xr:uid="{123F44CF-92AD-4226-B5B1-E524E6FDEFC0}"/>
    <cellStyle name="Normal 2 3 11" xfId="3057" xr:uid="{E8926C72-4259-4E5C-AC1B-889891C36E4F}"/>
    <cellStyle name="Normal 2 3 11 2" xfId="8241" xr:uid="{CA0EFEB4-0F0D-48F3-BC3A-578AC71995D2}"/>
    <cellStyle name="Normal 2 3 11 2 2" xfId="20048" xr:uid="{A59A17DC-30E3-4BBE-BB95-5A77C2A16926}"/>
    <cellStyle name="Normal 2 3 11 2 2 2" xfId="42367" xr:uid="{2CA7182E-1BF8-4334-8289-E0915295D4CB}"/>
    <cellStyle name="Normal 2 3 11 2 3" xfId="30559" xr:uid="{E347A125-7E7D-4BCA-A053-5F8F05018916}"/>
    <cellStyle name="Normal 2 3 11 3" xfId="14864" xr:uid="{334DA746-6C33-4EFA-BF3D-512CA1E37B21}"/>
    <cellStyle name="Normal 2 3 11 3 2" xfId="37183" xr:uid="{1BA31F9B-D8D0-4441-86BE-0E7D1256474B}"/>
    <cellStyle name="Normal 2 3 11 4" xfId="25375" xr:uid="{7CBAB029-D646-4F56-B591-4E72C110BC34}"/>
    <cellStyle name="Normal 2 3 12" xfId="5649" xr:uid="{443AC24E-00BB-43F1-8512-24F6F0F9BBEC}"/>
    <cellStyle name="Normal 2 3 12 2" xfId="17456" xr:uid="{9E9A4A98-59CB-4C34-9245-634B3F552E2A}"/>
    <cellStyle name="Normal 2 3 12 2 2" xfId="39775" xr:uid="{A7EFD37F-5914-4C65-B182-7AF00B6EFEFD}"/>
    <cellStyle name="Normal 2 3 12 3" xfId="27967" xr:uid="{C96B20CD-897D-45F7-A0D1-4BA80B57C6BD}"/>
    <cellStyle name="Normal 2 3 13" xfId="10837" xr:uid="{B6D26A8C-B96A-4F6D-82F2-AE2B228003AA}"/>
    <cellStyle name="Normal 2 3 13 2" xfId="33156" xr:uid="{091EEACD-7A98-4835-BF06-15288CACDA85}"/>
    <cellStyle name="Normal 2 3 14" xfId="12272" xr:uid="{88CAC27D-B592-4396-82CE-B66E18416067}"/>
    <cellStyle name="Normal 2 3 14 2" xfId="34591" xr:uid="{F7D5F781-AE9E-4076-90CC-3469D8114B27}"/>
    <cellStyle name="Normal 2 3 15" xfId="22644" xr:uid="{16054603-3A14-4A95-9082-7A8936144615}"/>
    <cellStyle name="Normal 2 3 16" xfId="325" xr:uid="{100C93A8-16F2-4A1B-B750-CAC0851EFAE4}"/>
    <cellStyle name="Normal 2 3 17" xfId="45014" xr:uid="{4F220C9A-052E-4ABD-BD55-7621E7F0A582}"/>
    <cellStyle name="Normal 2 3 18" xfId="177" xr:uid="{A95E0AA6-BD81-46BF-9078-424977DE5020}"/>
    <cellStyle name="Normal 2 3 2" xfId="349" xr:uid="{2386973E-2CDC-4171-A814-167936630877}"/>
    <cellStyle name="Normal 2 3 2 10" xfId="5658" xr:uid="{4A8BDD82-D7B8-4CCE-AFCB-D8113B132EC7}"/>
    <cellStyle name="Normal 2 3 2 10 2" xfId="17465" xr:uid="{FB361EF1-4E4B-44B9-AADF-9E45605B1DAB}"/>
    <cellStyle name="Normal 2 3 2 10 2 2" xfId="39784" xr:uid="{AC60A9E2-BD52-4A2F-9DE6-D2810F71673F}"/>
    <cellStyle name="Normal 2 3 2 10 3" xfId="27976" xr:uid="{B5E97154-0490-45F3-A32F-B40D043AC7E4}"/>
    <cellStyle name="Normal 2 3 2 11" xfId="10854" xr:uid="{FA2AAB95-6A78-40A0-964C-BCF1B7B8B502}"/>
    <cellStyle name="Normal 2 3 2 11 2" xfId="33173" xr:uid="{882B0477-7688-4CF9-9294-9DA6322B69F5}"/>
    <cellStyle name="Normal 2 3 2 12" xfId="12281" xr:uid="{A4ABA705-AD40-46E4-B1B0-7E4BD62F0332}"/>
    <cellStyle name="Normal 2 3 2 12 2" xfId="34600" xr:uid="{FE4C4129-0933-4343-B0DF-0495E729021F}"/>
    <cellStyle name="Normal 2 3 2 13" xfId="22661" xr:uid="{32E62B57-C774-400D-8153-9AF0F0EFD6D9}"/>
    <cellStyle name="Normal 2 3 2 2" xfId="380" xr:uid="{4BDB4998-B856-45EF-80EE-929E840D09DB}"/>
    <cellStyle name="Normal 2 3 2 2 10" xfId="12308" xr:uid="{639A1BED-3096-4299-AF9B-F0EA73758079}"/>
    <cellStyle name="Normal 2 3 2 2 10 2" xfId="34627" xr:uid="{B38D27EF-27D1-48AD-BF7C-0D456C857465}"/>
    <cellStyle name="Normal 2 3 2 2 11" xfId="22693" xr:uid="{825269B9-B395-4C18-A27C-46A5A2B69FD0}"/>
    <cellStyle name="Normal 2 3 2 2 2" xfId="493" xr:uid="{36D13DA7-9854-4A33-8F64-0183A14AFF05}"/>
    <cellStyle name="Normal 2 3 2 2 2 10" xfId="22810" xr:uid="{1889C902-BFA9-444E-9FEB-AF67A2B3FBB3}"/>
    <cellStyle name="Normal 2 3 2 2 2 2" xfId="726" xr:uid="{74288B60-61A8-4DFE-B2C2-28621A3BB335}"/>
    <cellStyle name="Normal 2 3 2 2 2 2 2" xfId="1068" xr:uid="{1E8994E9-7AAE-4105-A59C-B5EAC16BBC51}"/>
    <cellStyle name="Normal 2 3 2 2 2 2 2 2" xfId="1716" xr:uid="{0EF07E88-1727-429D-B5C3-9EE7B3066CB1}"/>
    <cellStyle name="Normal 2 3 2 2 2 2 2 2 2" xfId="3012" xr:uid="{AB6AE559-5B03-4D09-9975-C0F90C418B69}"/>
    <cellStyle name="Normal 2 3 2 2 2 2 2 2 2 2" xfId="5604" xr:uid="{9DDEBD22-662E-4D3A-9C3E-D7F68CC887D8}"/>
    <cellStyle name="Normal 2 3 2 2 2 2 2 2 2 2 2" xfId="10788" xr:uid="{E8F79295-C1C4-454B-906B-0013798CB67A}"/>
    <cellStyle name="Normal 2 3 2 2 2 2 2 2 2 2 2 2" xfId="22595" xr:uid="{B64490D6-5A75-4A75-BBBC-A94DC8028A90}"/>
    <cellStyle name="Normal 2 3 2 2 2 2 2 2 2 2 2 2 2" xfId="44914" xr:uid="{B0E79433-E7E2-4BF7-B55A-7B98432C9C2C}"/>
    <cellStyle name="Normal 2 3 2 2 2 2 2 2 2 2 2 3" xfId="33106" xr:uid="{ADF8C5FE-DEA6-4C26-BE1B-715BCCD44E84}"/>
    <cellStyle name="Normal 2 3 2 2 2 2 2 2 2 2 3" xfId="17411" xr:uid="{C9F87B9C-33C7-45CA-B82A-8575A5A5DBD6}"/>
    <cellStyle name="Normal 2 3 2 2 2 2 2 2 2 2 3 2" xfId="39730" xr:uid="{2CBCA46F-AA55-4CE6-AA7A-49E1455B891F}"/>
    <cellStyle name="Normal 2 3 2 2 2 2 2 2 2 2 4" xfId="27922" xr:uid="{A8868842-ED5A-4228-A534-717E05D992EC}"/>
    <cellStyle name="Normal 2 3 2 2 2 2 2 2 2 3" xfId="8196" xr:uid="{7377D19E-A693-4732-B216-419217D8B320}"/>
    <cellStyle name="Normal 2 3 2 2 2 2 2 2 2 3 2" xfId="20003" xr:uid="{9EC5C329-88F1-4CC7-9C75-0A63732A595E}"/>
    <cellStyle name="Normal 2 3 2 2 2 2 2 2 2 3 2 2" xfId="42322" xr:uid="{6B241E59-52B1-45ED-9550-A1EB01037238}"/>
    <cellStyle name="Normal 2 3 2 2 2 2 2 2 2 3 3" xfId="30514" xr:uid="{0B2D30E5-9ECB-4495-A323-575908B4EB57}"/>
    <cellStyle name="Normal 2 3 2 2 2 2 2 2 2 4" xfId="14819" xr:uid="{B26575DF-5FD8-48A9-9A25-A80E305A6841}"/>
    <cellStyle name="Normal 2 3 2 2 2 2 2 2 2 4 2" xfId="37138" xr:uid="{1C84E4EA-4359-4129-8279-4B87ABC53233}"/>
    <cellStyle name="Normal 2 3 2 2 2 2 2 2 2 5" xfId="25330" xr:uid="{BFC0271A-EBAC-44AB-B387-AD5222DF35EC}"/>
    <cellStyle name="Normal 2 3 2 2 2 2 2 2 3" xfId="4308" xr:uid="{6558D57E-9EA5-41CA-B2E8-69A880DF8AB8}"/>
    <cellStyle name="Normal 2 3 2 2 2 2 2 2 3 2" xfId="9492" xr:uid="{48468477-CEA6-4F4D-AE3B-6FDFD2E73066}"/>
    <cellStyle name="Normal 2 3 2 2 2 2 2 2 3 2 2" xfId="21299" xr:uid="{08A1AAFC-D91D-4F9B-ACBC-C6ED27D01D8C}"/>
    <cellStyle name="Normal 2 3 2 2 2 2 2 2 3 2 2 2" xfId="43618" xr:uid="{17347462-6151-465F-A154-EE93D93E4602}"/>
    <cellStyle name="Normal 2 3 2 2 2 2 2 2 3 2 3" xfId="31810" xr:uid="{5BCB8A7D-4433-4920-B8C1-7E1427BA6473}"/>
    <cellStyle name="Normal 2 3 2 2 2 2 2 2 3 3" xfId="16115" xr:uid="{377C9F01-3BBF-49F6-A0CD-A7C4A2441FA2}"/>
    <cellStyle name="Normal 2 3 2 2 2 2 2 2 3 3 2" xfId="38434" xr:uid="{50E68783-737B-4378-943A-9A506948EA53}"/>
    <cellStyle name="Normal 2 3 2 2 2 2 2 2 3 4" xfId="26626" xr:uid="{256287B2-481B-4F8E-9BA5-9115A5D529D6}"/>
    <cellStyle name="Normal 2 3 2 2 2 2 2 2 4" xfId="6900" xr:uid="{613847D1-6926-46F2-8A02-7C13A79711E2}"/>
    <cellStyle name="Normal 2 3 2 2 2 2 2 2 4 2" xfId="18707" xr:uid="{7D537079-BA22-49DF-B9CD-1AA48255DB4D}"/>
    <cellStyle name="Normal 2 3 2 2 2 2 2 2 4 2 2" xfId="41026" xr:uid="{07CD7958-CF8A-485E-910C-4B491E4DD871}"/>
    <cellStyle name="Normal 2 3 2 2 2 2 2 2 4 3" xfId="29218" xr:uid="{B0228B47-4206-4818-88FC-26034F4F9DB6}"/>
    <cellStyle name="Normal 2 3 2 2 2 2 2 2 5" xfId="12227" xr:uid="{1BC36AA3-3DA2-4C4B-86CC-E6274C0589CE}"/>
    <cellStyle name="Normal 2 3 2 2 2 2 2 2 5 2" xfId="34546" xr:uid="{DD220407-9F1B-43E2-800C-51750A577712}"/>
    <cellStyle name="Normal 2 3 2 2 2 2 2 2 6" xfId="13523" xr:uid="{DE4AE46C-28B6-4B12-833B-A671A9014EBA}"/>
    <cellStyle name="Normal 2 3 2 2 2 2 2 2 6 2" xfId="35842" xr:uid="{D707DAD4-96EF-4705-9CE1-0626E2FF863D}"/>
    <cellStyle name="Normal 2 3 2 2 2 2 2 2 7" xfId="24034" xr:uid="{59884984-9763-4594-9FB1-52C5787D487A}"/>
    <cellStyle name="Normal 2 3 2 2 2 2 2 3" xfId="2364" xr:uid="{20B7C7AB-5526-453A-A737-CC00D6AE855C}"/>
    <cellStyle name="Normal 2 3 2 2 2 2 2 3 2" xfId="4956" xr:uid="{F3B2A328-4BFA-4390-87C1-4BB4A9EB0565}"/>
    <cellStyle name="Normal 2 3 2 2 2 2 2 3 2 2" xfId="10140" xr:uid="{9BFA4064-3401-45B4-A1BB-F51BB47FA433}"/>
    <cellStyle name="Normal 2 3 2 2 2 2 2 3 2 2 2" xfId="21947" xr:uid="{2D907F74-2103-4D43-84C2-B494208C5409}"/>
    <cellStyle name="Normal 2 3 2 2 2 2 2 3 2 2 2 2" xfId="44266" xr:uid="{97303C2A-9C3D-4239-B1DC-319DCB00E37C}"/>
    <cellStyle name="Normal 2 3 2 2 2 2 2 3 2 2 3" xfId="32458" xr:uid="{1B47881F-AE4F-4765-9C86-B263C9FB6573}"/>
    <cellStyle name="Normal 2 3 2 2 2 2 2 3 2 3" xfId="16763" xr:uid="{E36CAF26-6ABA-4A2B-900F-D576692A59FF}"/>
    <cellStyle name="Normal 2 3 2 2 2 2 2 3 2 3 2" xfId="39082" xr:uid="{7EF143CA-CF73-48F4-B751-8D507126011B}"/>
    <cellStyle name="Normal 2 3 2 2 2 2 2 3 2 4" xfId="27274" xr:uid="{D66A56C2-4D54-420B-B739-46F90D4B7AD1}"/>
    <cellStyle name="Normal 2 3 2 2 2 2 2 3 3" xfId="7548" xr:uid="{5953EEB5-E2DB-42F1-857D-DBA2752EB3A4}"/>
    <cellStyle name="Normal 2 3 2 2 2 2 2 3 3 2" xfId="19355" xr:uid="{6FB23E86-6C23-438D-853F-4610F87AF8C4}"/>
    <cellStyle name="Normal 2 3 2 2 2 2 2 3 3 2 2" xfId="41674" xr:uid="{2FF931D0-AE2E-4662-8AD5-2A0E26475369}"/>
    <cellStyle name="Normal 2 3 2 2 2 2 2 3 3 3" xfId="29866" xr:uid="{05744CC8-C00D-43E9-8CF5-EF2E3030DC51}"/>
    <cellStyle name="Normal 2 3 2 2 2 2 2 3 4" xfId="14171" xr:uid="{3049E80B-EC1B-4B80-A30C-93A427054BC3}"/>
    <cellStyle name="Normal 2 3 2 2 2 2 2 3 4 2" xfId="36490" xr:uid="{D43ECEE2-5B1D-437E-ADD4-07BDF651C8AC}"/>
    <cellStyle name="Normal 2 3 2 2 2 2 2 3 5" xfId="24682" xr:uid="{C69419C9-65BC-4769-BCF9-D5E8E689BF3F}"/>
    <cellStyle name="Normal 2 3 2 2 2 2 2 4" xfId="3660" xr:uid="{BA838E8A-6E83-4247-8E7C-E29A2F1B19D4}"/>
    <cellStyle name="Normal 2 3 2 2 2 2 2 4 2" xfId="8844" xr:uid="{70C8DF21-3A86-4AC0-B5CF-76472CA39325}"/>
    <cellStyle name="Normal 2 3 2 2 2 2 2 4 2 2" xfId="20651" xr:uid="{F83E3EE1-0F71-48FC-9801-73BB9451520F}"/>
    <cellStyle name="Normal 2 3 2 2 2 2 2 4 2 2 2" xfId="42970" xr:uid="{62DF9D06-DC8A-4F30-94D1-0969C3943563}"/>
    <cellStyle name="Normal 2 3 2 2 2 2 2 4 2 3" xfId="31162" xr:uid="{DF7F274E-A927-413E-BBC4-F4FA7F1BA9BC}"/>
    <cellStyle name="Normal 2 3 2 2 2 2 2 4 3" xfId="15467" xr:uid="{3B127951-00E9-4426-9F9D-3DABB5878F40}"/>
    <cellStyle name="Normal 2 3 2 2 2 2 2 4 3 2" xfId="37786" xr:uid="{41713A6D-CBE2-4105-AD97-62A12BD633D1}"/>
    <cellStyle name="Normal 2 3 2 2 2 2 2 4 4" xfId="25978" xr:uid="{89FB88F8-10E8-41C7-9B29-73233EF41B2C}"/>
    <cellStyle name="Normal 2 3 2 2 2 2 2 5" xfId="6252" xr:uid="{14AB7FA2-F8AB-42A2-A3C4-75B70D42C3F3}"/>
    <cellStyle name="Normal 2 3 2 2 2 2 2 5 2" xfId="18059" xr:uid="{5C47E219-7433-49CB-87C1-CB8F58D76F7F}"/>
    <cellStyle name="Normal 2 3 2 2 2 2 2 5 2 2" xfId="40378" xr:uid="{2CF1F36C-4BEB-428F-8702-8EAC4CD434D7}"/>
    <cellStyle name="Normal 2 3 2 2 2 2 2 5 3" xfId="28570" xr:uid="{38A36588-A093-4ED0-BA7C-C858970D5FDB}"/>
    <cellStyle name="Normal 2 3 2 2 2 2 2 6" xfId="11579" xr:uid="{327F077B-1115-4E97-B0F7-292A297996CF}"/>
    <cellStyle name="Normal 2 3 2 2 2 2 2 6 2" xfId="33898" xr:uid="{CC14BD2B-2BE4-417F-A765-F65B51EE5226}"/>
    <cellStyle name="Normal 2 3 2 2 2 2 2 7" xfId="12875" xr:uid="{B7DC806D-D9D7-4FBD-9EB8-686D7B446249}"/>
    <cellStyle name="Normal 2 3 2 2 2 2 2 7 2" xfId="35194" xr:uid="{B23B6163-9EC4-498B-BA39-FEAED8EC7DE8}"/>
    <cellStyle name="Normal 2 3 2 2 2 2 2 8" xfId="23386" xr:uid="{712E0A00-78CA-4EAA-9065-CCED9C18D64D}"/>
    <cellStyle name="Normal 2 3 2 2 2 2 3" xfId="1392" xr:uid="{F6534926-5F2D-4360-8E9F-D30B101583F7}"/>
    <cellStyle name="Normal 2 3 2 2 2 2 3 2" xfId="2688" xr:uid="{9A8D782C-901D-4255-A291-BF21D4301356}"/>
    <cellStyle name="Normal 2 3 2 2 2 2 3 2 2" xfId="5280" xr:uid="{39A87C95-4F8A-4C40-8473-0888E5C6A628}"/>
    <cellStyle name="Normal 2 3 2 2 2 2 3 2 2 2" xfId="10464" xr:uid="{826DCEDD-CAA3-44B0-B165-F5B9A36BC77E}"/>
    <cellStyle name="Normal 2 3 2 2 2 2 3 2 2 2 2" xfId="22271" xr:uid="{BE821E91-41A6-419B-B5B6-0526EB6F491F}"/>
    <cellStyle name="Normal 2 3 2 2 2 2 3 2 2 2 2 2" xfId="44590" xr:uid="{27A288F6-71B3-48F5-AA6B-EA5838AA4E00}"/>
    <cellStyle name="Normal 2 3 2 2 2 2 3 2 2 2 3" xfId="32782" xr:uid="{12429CD4-7C84-4529-A546-3FB543FBB54C}"/>
    <cellStyle name="Normal 2 3 2 2 2 2 3 2 2 3" xfId="17087" xr:uid="{66604FF0-3A48-456B-8593-EC4F894B4061}"/>
    <cellStyle name="Normal 2 3 2 2 2 2 3 2 2 3 2" xfId="39406" xr:uid="{13A318DA-F8FE-49AF-A01C-02E78FDDF720}"/>
    <cellStyle name="Normal 2 3 2 2 2 2 3 2 2 4" xfId="27598" xr:uid="{56794773-8D28-4670-86D5-E0446C43B06C}"/>
    <cellStyle name="Normal 2 3 2 2 2 2 3 2 3" xfId="7872" xr:uid="{ACE0CD95-D8A9-4687-A0B3-420D09730F96}"/>
    <cellStyle name="Normal 2 3 2 2 2 2 3 2 3 2" xfId="19679" xr:uid="{6D3050F2-121E-4B58-9D7C-BCD2EB3ADE1F}"/>
    <cellStyle name="Normal 2 3 2 2 2 2 3 2 3 2 2" xfId="41998" xr:uid="{E90ECC23-07C1-435F-A0F9-599A7A52C210}"/>
    <cellStyle name="Normal 2 3 2 2 2 2 3 2 3 3" xfId="30190" xr:uid="{3DF7EAA0-8326-4578-A321-0BED51C32012}"/>
    <cellStyle name="Normal 2 3 2 2 2 2 3 2 4" xfId="14495" xr:uid="{BB372261-4EC9-4E3E-99C7-85AEF5D1BB8A}"/>
    <cellStyle name="Normal 2 3 2 2 2 2 3 2 4 2" xfId="36814" xr:uid="{680C4494-4512-4C5F-A296-043F6649E43D}"/>
    <cellStyle name="Normal 2 3 2 2 2 2 3 2 5" xfId="25006" xr:uid="{CBABDADF-EBBD-43D1-AEBC-FEEFA5EA25D3}"/>
    <cellStyle name="Normal 2 3 2 2 2 2 3 3" xfId="3984" xr:uid="{7055FBD1-913D-4900-9D18-DD879C7B815B}"/>
    <cellStyle name="Normal 2 3 2 2 2 2 3 3 2" xfId="9168" xr:uid="{9DBA3816-B61E-4A62-A429-62F505FD0AE5}"/>
    <cellStyle name="Normal 2 3 2 2 2 2 3 3 2 2" xfId="20975" xr:uid="{FF86531F-9CB3-4D1E-BCB6-CD3D8A8E2354}"/>
    <cellStyle name="Normal 2 3 2 2 2 2 3 3 2 2 2" xfId="43294" xr:uid="{8013AF1A-1933-4D8E-92AE-297DD1D30E1F}"/>
    <cellStyle name="Normal 2 3 2 2 2 2 3 3 2 3" xfId="31486" xr:uid="{15A3D449-AB02-4FDC-BF95-B62967FA49C7}"/>
    <cellStyle name="Normal 2 3 2 2 2 2 3 3 3" xfId="15791" xr:uid="{EE45860B-F60C-4725-8E65-910328E324D5}"/>
    <cellStyle name="Normal 2 3 2 2 2 2 3 3 3 2" xfId="38110" xr:uid="{4294E1D7-7EB6-40C1-8814-EDBE1E32AF45}"/>
    <cellStyle name="Normal 2 3 2 2 2 2 3 3 4" xfId="26302" xr:uid="{67FAAF56-8D5D-4D33-BDEA-2CA5190A9A3D}"/>
    <cellStyle name="Normal 2 3 2 2 2 2 3 4" xfId="6576" xr:uid="{CE5E18BA-9E11-4D86-9EEC-3A08670A426F}"/>
    <cellStyle name="Normal 2 3 2 2 2 2 3 4 2" xfId="18383" xr:uid="{7F5799AC-D817-48EF-B9BC-F7A0B6E25685}"/>
    <cellStyle name="Normal 2 3 2 2 2 2 3 4 2 2" xfId="40702" xr:uid="{01C201E7-4879-4FA3-BDD6-531602A6B4A2}"/>
    <cellStyle name="Normal 2 3 2 2 2 2 3 4 3" xfId="28894" xr:uid="{1CB04257-D3B4-4106-8F59-FD23CECA0638}"/>
    <cellStyle name="Normal 2 3 2 2 2 2 3 5" xfId="11903" xr:uid="{93B0EAD0-7DAC-446D-B527-165447A3B228}"/>
    <cellStyle name="Normal 2 3 2 2 2 2 3 5 2" xfId="34222" xr:uid="{99DDFD91-ED7B-4548-AD4B-FA894C4F9AE4}"/>
    <cellStyle name="Normal 2 3 2 2 2 2 3 6" xfId="13199" xr:uid="{AE38333D-1B39-4EC7-90AE-3AE3C7134DB8}"/>
    <cellStyle name="Normal 2 3 2 2 2 2 3 6 2" xfId="35518" xr:uid="{30A31AA2-5EE9-411E-AC4B-09FB10B312F1}"/>
    <cellStyle name="Normal 2 3 2 2 2 2 3 7" xfId="23710" xr:uid="{C16F13B1-F8F5-4954-9F73-F39B235AF721}"/>
    <cellStyle name="Normal 2 3 2 2 2 2 4" xfId="2040" xr:uid="{F1CFA21A-F678-435D-813A-CDF9410AE4D0}"/>
    <cellStyle name="Normal 2 3 2 2 2 2 4 2" xfId="4632" xr:uid="{BD65E746-F742-4BC8-AAC8-0E0DB8354ADD}"/>
    <cellStyle name="Normal 2 3 2 2 2 2 4 2 2" xfId="9816" xr:uid="{43552140-2590-426A-B8F2-E233C59BD1BE}"/>
    <cellStyle name="Normal 2 3 2 2 2 2 4 2 2 2" xfId="21623" xr:uid="{D9C968C1-9293-4831-B299-ECA81106852C}"/>
    <cellStyle name="Normal 2 3 2 2 2 2 4 2 2 2 2" xfId="43942" xr:uid="{D01139D7-E4EF-46BE-9247-599B2FA132C2}"/>
    <cellStyle name="Normal 2 3 2 2 2 2 4 2 2 3" xfId="32134" xr:uid="{E2C525B2-4E34-4BAA-83CA-B5EC4A52E94C}"/>
    <cellStyle name="Normal 2 3 2 2 2 2 4 2 3" xfId="16439" xr:uid="{3476FA19-5D49-4495-856F-2C1C5254BC79}"/>
    <cellStyle name="Normal 2 3 2 2 2 2 4 2 3 2" xfId="38758" xr:uid="{A1742757-0612-493B-84F0-CE073D57A561}"/>
    <cellStyle name="Normal 2 3 2 2 2 2 4 2 4" xfId="26950" xr:uid="{11E4FAAA-EFA5-45D5-B1F9-0F5D250585A0}"/>
    <cellStyle name="Normal 2 3 2 2 2 2 4 3" xfId="7224" xr:uid="{27214A63-CDCF-4126-A0FE-623A5FD69592}"/>
    <cellStyle name="Normal 2 3 2 2 2 2 4 3 2" xfId="19031" xr:uid="{BC495F30-9508-4B07-8533-A987946B5169}"/>
    <cellStyle name="Normal 2 3 2 2 2 2 4 3 2 2" xfId="41350" xr:uid="{5EFCBA92-CE8B-463A-BC30-E083E927C515}"/>
    <cellStyle name="Normal 2 3 2 2 2 2 4 3 3" xfId="29542" xr:uid="{39472732-B5C5-426D-B951-3659EFE8F1CD}"/>
    <cellStyle name="Normal 2 3 2 2 2 2 4 4" xfId="13847" xr:uid="{CFC05DF6-A3C8-4C63-95AD-F84B1C0FC62B}"/>
    <cellStyle name="Normal 2 3 2 2 2 2 4 4 2" xfId="36166" xr:uid="{D4FA496B-B47F-4354-99CE-92920D2BCF93}"/>
    <cellStyle name="Normal 2 3 2 2 2 2 4 5" xfId="24358" xr:uid="{56871341-6FEB-4FC6-8D97-4B76A8D140CB}"/>
    <cellStyle name="Normal 2 3 2 2 2 2 5" xfId="3336" xr:uid="{8E402EA0-A4CC-4BB3-AC9B-4B3B4FBEB552}"/>
    <cellStyle name="Normal 2 3 2 2 2 2 5 2" xfId="8520" xr:uid="{E962CBDA-0E92-43DD-9642-D5B94A02B48B}"/>
    <cellStyle name="Normal 2 3 2 2 2 2 5 2 2" xfId="20327" xr:uid="{B485DDD6-B09C-4DB5-8DDB-6F2EB2B81945}"/>
    <cellStyle name="Normal 2 3 2 2 2 2 5 2 2 2" xfId="42646" xr:uid="{D77F56B5-030B-4AA2-B25E-D818D40A9198}"/>
    <cellStyle name="Normal 2 3 2 2 2 2 5 2 3" xfId="30838" xr:uid="{6F931F42-0D3B-4855-B87F-3E20DD8869AF}"/>
    <cellStyle name="Normal 2 3 2 2 2 2 5 3" xfId="15143" xr:uid="{2657CF31-4677-49B6-9800-3E0914DAC330}"/>
    <cellStyle name="Normal 2 3 2 2 2 2 5 3 2" xfId="37462" xr:uid="{39C76DF4-A13D-4FEF-A62B-CE8F5124295F}"/>
    <cellStyle name="Normal 2 3 2 2 2 2 5 4" xfId="25654" xr:uid="{83188F0D-AC53-46AF-96E1-5F9A0355BAA7}"/>
    <cellStyle name="Normal 2 3 2 2 2 2 6" xfId="5928" xr:uid="{19EDB51F-3A87-41AC-98A7-2D7155F9FBD8}"/>
    <cellStyle name="Normal 2 3 2 2 2 2 6 2" xfId="17735" xr:uid="{7EF856B4-1488-4D17-88A8-4114C43E257B}"/>
    <cellStyle name="Normal 2 3 2 2 2 2 6 2 2" xfId="40054" xr:uid="{D48747FE-61E8-4FC0-9A38-9B87C1752DE1}"/>
    <cellStyle name="Normal 2 3 2 2 2 2 6 3" xfId="28246" xr:uid="{21562639-900A-4D22-ADE7-0EEDB52C9E5A}"/>
    <cellStyle name="Normal 2 3 2 2 2 2 7" xfId="11237" xr:uid="{A3DA9465-EA92-43AD-A20D-6FC58FD9C42F}"/>
    <cellStyle name="Normal 2 3 2 2 2 2 7 2" xfId="33556" xr:uid="{4A082172-8BD8-4DDD-BCF9-CA346D3F70E2}"/>
    <cellStyle name="Normal 2 3 2 2 2 2 8" xfId="12551" xr:uid="{EA2AF85D-29CC-484B-910F-F97BBA5A079E}"/>
    <cellStyle name="Normal 2 3 2 2 2 2 8 2" xfId="34870" xr:uid="{FCCE53E7-17E8-4AE4-AE13-3C3D667C329A}"/>
    <cellStyle name="Normal 2 3 2 2 2 2 9" xfId="23044" xr:uid="{B9CB3C80-9FF2-4E75-A88C-EAF3D8A636B0}"/>
    <cellStyle name="Normal 2 3 2 2 2 3" xfId="906" xr:uid="{B7FF6106-487F-40AA-93A1-97D9610B91B3}"/>
    <cellStyle name="Normal 2 3 2 2 2 3 2" xfId="1554" xr:uid="{0F98E1A4-BB12-4699-9316-FDE84FBEBB9B}"/>
    <cellStyle name="Normal 2 3 2 2 2 3 2 2" xfId="2850" xr:uid="{B51CEBFD-1509-41CA-A4D8-DB5FF0165797}"/>
    <cellStyle name="Normal 2 3 2 2 2 3 2 2 2" xfId="5442" xr:uid="{55BF895B-1184-431A-8532-EC7D7CD69FCE}"/>
    <cellStyle name="Normal 2 3 2 2 2 3 2 2 2 2" xfId="10626" xr:uid="{53316A38-2BD1-49B8-A7DD-66EC5F9BB31A}"/>
    <cellStyle name="Normal 2 3 2 2 2 3 2 2 2 2 2" xfId="22433" xr:uid="{E88A4343-5EB0-41D9-A034-9B080A1023CB}"/>
    <cellStyle name="Normal 2 3 2 2 2 3 2 2 2 2 2 2" xfId="44752" xr:uid="{3732DFFD-7B19-406C-B180-F5D760C94EAA}"/>
    <cellStyle name="Normal 2 3 2 2 2 3 2 2 2 2 3" xfId="32944" xr:uid="{0F163C1B-1E6A-4BBF-BE56-98ED73AA8A98}"/>
    <cellStyle name="Normal 2 3 2 2 2 3 2 2 2 3" xfId="17249" xr:uid="{3D40E198-641F-4EA3-9D7A-652976DFAA8F}"/>
    <cellStyle name="Normal 2 3 2 2 2 3 2 2 2 3 2" xfId="39568" xr:uid="{E8A5188C-49DC-421F-B51B-F30E1AFB2C67}"/>
    <cellStyle name="Normal 2 3 2 2 2 3 2 2 2 4" xfId="27760" xr:uid="{09EE74BB-08CD-4402-927C-87185E14F2DC}"/>
    <cellStyle name="Normal 2 3 2 2 2 3 2 2 3" xfId="8034" xr:uid="{5D8F9B9D-D0E0-4602-8BEB-E1AC1D975203}"/>
    <cellStyle name="Normal 2 3 2 2 2 3 2 2 3 2" xfId="19841" xr:uid="{7B43A2DF-C33A-447D-9684-C12DA15F75AC}"/>
    <cellStyle name="Normal 2 3 2 2 2 3 2 2 3 2 2" xfId="42160" xr:uid="{B0125316-E280-40DB-8342-734A2E2FFDF5}"/>
    <cellStyle name="Normal 2 3 2 2 2 3 2 2 3 3" xfId="30352" xr:uid="{ED80FD75-A0BC-446E-8FCB-18CF94EB8D53}"/>
    <cellStyle name="Normal 2 3 2 2 2 3 2 2 4" xfId="14657" xr:uid="{1180AE02-95D9-48FC-B6CC-5AD4996B9F60}"/>
    <cellStyle name="Normal 2 3 2 2 2 3 2 2 4 2" xfId="36976" xr:uid="{53DD6CE8-F4DC-4722-8606-1C3CDE010AF5}"/>
    <cellStyle name="Normal 2 3 2 2 2 3 2 2 5" xfId="25168" xr:uid="{07BE4462-4CD2-40FB-9619-87B87536FC3B}"/>
    <cellStyle name="Normal 2 3 2 2 2 3 2 3" xfId="4146" xr:uid="{D7682115-C449-4749-A396-CCFF2ED18BFF}"/>
    <cellStyle name="Normal 2 3 2 2 2 3 2 3 2" xfId="9330" xr:uid="{8F375E4E-9581-459B-8177-1F25A3129A4E}"/>
    <cellStyle name="Normal 2 3 2 2 2 3 2 3 2 2" xfId="21137" xr:uid="{2E77670D-72CD-4657-B5C1-37BE4F5165E0}"/>
    <cellStyle name="Normal 2 3 2 2 2 3 2 3 2 2 2" xfId="43456" xr:uid="{B90024CC-FFD5-4557-BE6D-43D569EF46C8}"/>
    <cellStyle name="Normal 2 3 2 2 2 3 2 3 2 3" xfId="31648" xr:uid="{880BB1E9-6DE7-44C0-9416-86A136FEB2CA}"/>
    <cellStyle name="Normal 2 3 2 2 2 3 2 3 3" xfId="15953" xr:uid="{BD3BCA0C-F76D-41B3-B427-6DCCB9C365B9}"/>
    <cellStyle name="Normal 2 3 2 2 2 3 2 3 3 2" xfId="38272" xr:uid="{8037C0C7-22C4-49FF-862A-9EEBC343CBCB}"/>
    <cellStyle name="Normal 2 3 2 2 2 3 2 3 4" xfId="26464" xr:uid="{6B292135-C1A8-482F-9BC5-3820067C65C9}"/>
    <cellStyle name="Normal 2 3 2 2 2 3 2 4" xfId="6738" xr:uid="{AC127F68-145A-4789-9C21-1F9B2E0CC505}"/>
    <cellStyle name="Normal 2 3 2 2 2 3 2 4 2" xfId="18545" xr:uid="{44028F9A-63B4-41E8-8013-A18EA38E245C}"/>
    <cellStyle name="Normal 2 3 2 2 2 3 2 4 2 2" xfId="40864" xr:uid="{7CB33969-1C2B-4BBC-AB70-32C4BD5F1E44}"/>
    <cellStyle name="Normal 2 3 2 2 2 3 2 4 3" xfId="29056" xr:uid="{3AAEA3E6-6004-4EB4-80D7-E5C588F01C7D}"/>
    <cellStyle name="Normal 2 3 2 2 2 3 2 5" xfId="12065" xr:uid="{381EA579-C8D0-43F8-B941-A63DEE5CBFB0}"/>
    <cellStyle name="Normal 2 3 2 2 2 3 2 5 2" xfId="34384" xr:uid="{EA23627D-937E-4B51-A244-A26E9DEB5456}"/>
    <cellStyle name="Normal 2 3 2 2 2 3 2 6" xfId="13361" xr:uid="{E0B9F8D2-FDB7-494F-B857-6ADAD72BA558}"/>
    <cellStyle name="Normal 2 3 2 2 2 3 2 6 2" xfId="35680" xr:uid="{6AB6B191-F380-46CF-A8C3-D44BE61FB68A}"/>
    <cellStyle name="Normal 2 3 2 2 2 3 2 7" xfId="23872" xr:uid="{D23A18D1-DEF0-4F14-9BB6-B8B7DBEBA819}"/>
    <cellStyle name="Normal 2 3 2 2 2 3 3" xfId="2202" xr:uid="{0E804595-1455-4C40-B54C-C1F499DE0245}"/>
    <cellStyle name="Normal 2 3 2 2 2 3 3 2" xfId="4794" xr:uid="{9D2098D9-4A8D-4A8E-89AB-D9D86CC1E18F}"/>
    <cellStyle name="Normal 2 3 2 2 2 3 3 2 2" xfId="9978" xr:uid="{786B2348-40BF-4CA0-8E4A-2EE8E47198F1}"/>
    <cellStyle name="Normal 2 3 2 2 2 3 3 2 2 2" xfId="21785" xr:uid="{A0A39BE3-CDFF-4828-BB8F-1CE83A95A35A}"/>
    <cellStyle name="Normal 2 3 2 2 2 3 3 2 2 2 2" xfId="44104" xr:uid="{E23E3851-E2FA-4E11-855F-A43F6F1EC417}"/>
    <cellStyle name="Normal 2 3 2 2 2 3 3 2 2 3" xfId="32296" xr:uid="{AFCBDB17-DF1F-4E9B-93A7-39414806397D}"/>
    <cellStyle name="Normal 2 3 2 2 2 3 3 2 3" xfId="16601" xr:uid="{635A7BCF-E225-48BF-B348-BC997165FCFC}"/>
    <cellStyle name="Normal 2 3 2 2 2 3 3 2 3 2" xfId="38920" xr:uid="{ED479962-5CC3-4C92-A45D-507AE10827DD}"/>
    <cellStyle name="Normal 2 3 2 2 2 3 3 2 4" xfId="27112" xr:uid="{DA3CD31C-D1D2-4D84-94A7-7CCD12B6E122}"/>
    <cellStyle name="Normal 2 3 2 2 2 3 3 3" xfId="7386" xr:uid="{3CCDE9B5-D1C9-45CF-BCB0-AC579BF0F01F}"/>
    <cellStyle name="Normal 2 3 2 2 2 3 3 3 2" xfId="19193" xr:uid="{E5A6649F-2D1B-4EBE-B1B4-6EDB579F760B}"/>
    <cellStyle name="Normal 2 3 2 2 2 3 3 3 2 2" xfId="41512" xr:uid="{99030792-5C80-4E42-BA6C-3989F8934BAA}"/>
    <cellStyle name="Normal 2 3 2 2 2 3 3 3 3" xfId="29704" xr:uid="{5B10D7E2-D8E6-4DDB-BB63-DE6BD9C81263}"/>
    <cellStyle name="Normal 2 3 2 2 2 3 3 4" xfId="14009" xr:uid="{E925498B-04C1-4221-AA9F-B02A106658DA}"/>
    <cellStyle name="Normal 2 3 2 2 2 3 3 4 2" xfId="36328" xr:uid="{221F0A86-99B2-47E7-8BF4-5235313CCF88}"/>
    <cellStyle name="Normal 2 3 2 2 2 3 3 5" xfId="24520" xr:uid="{A9E567C9-594E-4906-85A5-F53E228918F3}"/>
    <cellStyle name="Normal 2 3 2 2 2 3 4" xfId="3498" xr:uid="{861815BA-0E4D-402A-8737-6FEE1B6CC67B}"/>
    <cellStyle name="Normal 2 3 2 2 2 3 4 2" xfId="8682" xr:uid="{B6302EF0-70B7-4140-818D-CD1B5DE05BAE}"/>
    <cellStyle name="Normal 2 3 2 2 2 3 4 2 2" xfId="20489" xr:uid="{FE164B1B-DCF1-4FC4-B106-B9F78F2C5251}"/>
    <cellStyle name="Normal 2 3 2 2 2 3 4 2 2 2" xfId="42808" xr:uid="{59D6642C-2723-4E71-83C1-100B438A306F}"/>
    <cellStyle name="Normal 2 3 2 2 2 3 4 2 3" xfId="31000" xr:uid="{D23CA7CE-8A66-456A-B6A4-D2ECD006BEB9}"/>
    <cellStyle name="Normal 2 3 2 2 2 3 4 3" xfId="15305" xr:uid="{68097BA0-A65A-41DB-9F9A-37F0E162D4F5}"/>
    <cellStyle name="Normal 2 3 2 2 2 3 4 3 2" xfId="37624" xr:uid="{822AB79C-CB9F-4963-90E1-EEE246E9BC6C}"/>
    <cellStyle name="Normal 2 3 2 2 2 3 4 4" xfId="25816" xr:uid="{2E6440FA-B884-4582-A271-C5B69B38A56F}"/>
    <cellStyle name="Normal 2 3 2 2 2 3 5" xfId="6090" xr:uid="{56A41D1B-DA1B-470B-9555-89D01B00AA56}"/>
    <cellStyle name="Normal 2 3 2 2 2 3 5 2" xfId="17897" xr:uid="{23A2A0A1-B673-4C7D-B3E8-7D9124D78805}"/>
    <cellStyle name="Normal 2 3 2 2 2 3 5 2 2" xfId="40216" xr:uid="{E836FDFA-CD8B-43D1-B03B-18FAFFF6C037}"/>
    <cellStyle name="Normal 2 3 2 2 2 3 5 3" xfId="28408" xr:uid="{86E2749A-0AA6-4189-9E8A-89FDD2661265}"/>
    <cellStyle name="Normal 2 3 2 2 2 3 6" xfId="11417" xr:uid="{4B14C93D-F745-449E-B396-D18402E38B59}"/>
    <cellStyle name="Normal 2 3 2 2 2 3 6 2" xfId="33736" xr:uid="{1006A262-A286-49C7-A379-066CCE3B6425}"/>
    <cellStyle name="Normal 2 3 2 2 2 3 7" xfId="12713" xr:uid="{ABDD2808-DD2C-4AA2-9AA1-37E17FE76358}"/>
    <cellStyle name="Normal 2 3 2 2 2 3 7 2" xfId="35032" xr:uid="{63F26B53-F61F-4FB4-A633-3E4561638D1E}"/>
    <cellStyle name="Normal 2 3 2 2 2 3 8" xfId="23224" xr:uid="{4FDAABD6-6B73-447E-BBBD-6DEF405D14A6}"/>
    <cellStyle name="Normal 2 3 2 2 2 4" xfId="1230" xr:uid="{20A7B13E-9726-4E12-91DE-D53BC92A4901}"/>
    <cellStyle name="Normal 2 3 2 2 2 4 2" xfId="2526" xr:uid="{A5C86507-117F-4FD6-BC06-070EC2C99775}"/>
    <cellStyle name="Normal 2 3 2 2 2 4 2 2" xfId="5118" xr:uid="{EE81E007-99B3-4329-8269-542976E807A5}"/>
    <cellStyle name="Normal 2 3 2 2 2 4 2 2 2" xfId="10302" xr:uid="{8E78964E-18DD-4846-831E-EC3B7E769086}"/>
    <cellStyle name="Normal 2 3 2 2 2 4 2 2 2 2" xfId="22109" xr:uid="{05A76DF3-5A83-4A57-8C3B-DFFAD7B2AA36}"/>
    <cellStyle name="Normal 2 3 2 2 2 4 2 2 2 2 2" xfId="44428" xr:uid="{4D8C6C2C-42FF-456D-95CD-EBD85A288F03}"/>
    <cellStyle name="Normal 2 3 2 2 2 4 2 2 2 3" xfId="32620" xr:uid="{5C58E888-DFF3-49D5-BEE6-2DDA0C0B8CE3}"/>
    <cellStyle name="Normal 2 3 2 2 2 4 2 2 3" xfId="16925" xr:uid="{41E8885B-9F57-4A96-B8DA-A14187C48DF2}"/>
    <cellStyle name="Normal 2 3 2 2 2 4 2 2 3 2" xfId="39244" xr:uid="{982B2D35-3119-4303-A4F4-A2BBFEE73F8B}"/>
    <cellStyle name="Normal 2 3 2 2 2 4 2 2 4" xfId="27436" xr:uid="{86902E12-8B32-4FCF-8853-7C36EB524FEE}"/>
    <cellStyle name="Normal 2 3 2 2 2 4 2 3" xfId="7710" xr:uid="{66EBB498-EF27-4EDB-A064-0D3DAD7AC570}"/>
    <cellStyle name="Normal 2 3 2 2 2 4 2 3 2" xfId="19517" xr:uid="{1B56DB4A-4D78-4B7E-889A-A336A10AD65C}"/>
    <cellStyle name="Normal 2 3 2 2 2 4 2 3 2 2" xfId="41836" xr:uid="{2068DCAF-2552-484A-98ED-47EEBD4EAD85}"/>
    <cellStyle name="Normal 2 3 2 2 2 4 2 3 3" xfId="30028" xr:uid="{5E56A31C-1CB6-4BA7-B12B-8F97B453B177}"/>
    <cellStyle name="Normal 2 3 2 2 2 4 2 4" xfId="14333" xr:uid="{AA902A92-6C5A-4C02-8832-D17D42CB15F3}"/>
    <cellStyle name="Normal 2 3 2 2 2 4 2 4 2" xfId="36652" xr:uid="{0820F385-8505-470A-9ACF-920C487B1D7C}"/>
    <cellStyle name="Normal 2 3 2 2 2 4 2 5" xfId="24844" xr:uid="{FD6D3916-9B64-4E95-BD80-FE624C3CCB19}"/>
    <cellStyle name="Normal 2 3 2 2 2 4 3" xfId="3822" xr:uid="{076FFF1A-CE12-425C-82ED-2618027879A0}"/>
    <cellStyle name="Normal 2 3 2 2 2 4 3 2" xfId="9006" xr:uid="{AC42A603-F539-4D7B-A18A-5FCC1DE1488B}"/>
    <cellStyle name="Normal 2 3 2 2 2 4 3 2 2" xfId="20813" xr:uid="{C10D91EF-909A-45BA-83B4-402B0B54C43E}"/>
    <cellStyle name="Normal 2 3 2 2 2 4 3 2 2 2" xfId="43132" xr:uid="{72DCE947-84A7-437A-8001-BCC79079269B}"/>
    <cellStyle name="Normal 2 3 2 2 2 4 3 2 3" xfId="31324" xr:uid="{6E3F09DE-04D3-4EDF-BD43-A7ED31617F94}"/>
    <cellStyle name="Normal 2 3 2 2 2 4 3 3" xfId="15629" xr:uid="{72F4C420-073D-4FA6-BFAD-AB74554B4FFD}"/>
    <cellStyle name="Normal 2 3 2 2 2 4 3 3 2" xfId="37948" xr:uid="{9F4E067F-B80F-414E-8FC7-49CEA89C7D34}"/>
    <cellStyle name="Normal 2 3 2 2 2 4 3 4" xfId="26140" xr:uid="{42A3BDEB-4EE0-4038-8D28-358064631109}"/>
    <cellStyle name="Normal 2 3 2 2 2 4 4" xfId="6414" xr:uid="{5582B930-48D5-4EE5-B548-5E52954679BE}"/>
    <cellStyle name="Normal 2 3 2 2 2 4 4 2" xfId="18221" xr:uid="{1600A45F-41D2-4A91-A817-95DE673D2FA0}"/>
    <cellStyle name="Normal 2 3 2 2 2 4 4 2 2" xfId="40540" xr:uid="{365E590E-FD4D-4C31-B572-39C0EF6FAED4}"/>
    <cellStyle name="Normal 2 3 2 2 2 4 4 3" xfId="28732" xr:uid="{46D4CC9A-F11A-4705-9EC3-C10ECF88494D}"/>
    <cellStyle name="Normal 2 3 2 2 2 4 5" xfId="11741" xr:uid="{D4A32BC5-3884-4F5F-9957-7898EE4A5C9C}"/>
    <cellStyle name="Normal 2 3 2 2 2 4 5 2" xfId="34060" xr:uid="{B512EF7E-168B-4736-98AD-53A5813CD84A}"/>
    <cellStyle name="Normal 2 3 2 2 2 4 6" xfId="13037" xr:uid="{9E1E7B23-4419-46FE-956D-84421E9453AE}"/>
    <cellStyle name="Normal 2 3 2 2 2 4 6 2" xfId="35356" xr:uid="{ADC100FA-0197-4FC8-9C75-4A4E444D6509}"/>
    <cellStyle name="Normal 2 3 2 2 2 4 7" xfId="23548" xr:uid="{20731961-8342-473B-8E78-26B34A28A7F0}"/>
    <cellStyle name="Normal 2 3 2 2 2 5" xfId="1878" xr:uid="{587451C2-022E-49F1-A6C7-A204DAFF6054}"/>
    <cellStyle name="Normal 2 3 2 2 2 5 2" xfId="4470" xr:uid="{E6058BA5-CFF8-4376-BFA5-14DA5C7C2944}"/>
    <cellStyle name="Normal 2 3 2 2 2 5 2 2" xfId="9654" xr:uid="{88B9DFC9-7ED1-43C9-B9FE-C92811B80653}"/>
    <cellStyle name="Normal 2 3 2 2 2 5 2 2 2" xfId="21461" xr:uid="{B9F82650-204E-436F-973B-E796337BE820}"/>
    <cellStyle name="Normal 2 3 2 2 2 5 2 2 2 2" xfId="43780" xr:uid="{24EB4703-D7E3-4C9E-8C74-18938EAD66D8}"/>
    <cellStyle name="Normal 2 3 2 2 2 5 2 2 3" xfId="31972" xr:uid="{36C1F2B4-24C7-4985-BDBF-413B410791BF}"/>
    <cellStyle name="Normal 2 3 2 2 2 5 2 3" xfId="16277" xr:uid="{CBAABC8C-B8CF-45F7-B2C2-EBA0002B9A95}"/>
    <cellStyle name="Normal 2 3 2 2 2 5 2 3 2" xfId="38596" xr:uid="{00CECA39-E24D-49C0-A928-409C31FC595C}"/>
    <cellStyle name="Normal 2 3 2 2 2 5 2 4" xfId="26788" xr:uid="{2A7B6DA1-3A3C-444B-877D-CC506C1D4287}"/>
    <cellStyle name="Normal 2 3 2 2 2 5 3" xfId="7062" xr:uid="{96AF1D37-DDB2-4501-A463-6BEFCADEAFE8}"/>
    <cellStyle name="Normal 2 3 2 2 2 5 3 2" xfId="18869" xr:uid="{735DF0DF-8615-43B7-AFDE-BD065237CEF7}"/>
    <cellStyle name="Normal 2 3 2 2 2 5 3 2 2" xfId="41188" xr:uid="{B0C8C84B-AF5D-4A40-80A1-A61C82DA367D}"/>
    <cellStyle name="Normal 2 3 2 2 2 5 3 3" xfId="29380" xr:uid="{C962C601-1682-4DD3-93C2-4A0844EA0CB3}"/>
    <cellStyle name="Normal 2 3 2 2 2 5 4" xfId="13685" xr:uid="{5695C5C8-3CB4-4470-9156-6262A2F73A7D}"/>
    <cellStyle name="Normal 2 3 2 2 2 5 4 2" xfId="36004" xr:uid="{E5935B8E-8868-4903-B1DA-CA4102036081}"/>
    <cellStyle name="Normal 2 3 2 2 2 5 5" xfId="24196" xr:uid="{328FE825-8851-4CE0-9021-3CB9688C82E5}"/>
    <cellStyle name="Normal 2 3 2 2 2 6" xfId="3174" xr:uid="{E3341473-B0FA-4913-8C70-13B868BFFDC9}"/>
    <cellStyle name="Normal 2 3 2 2 2 6 2" xfId="8358" xr:uid="{25F200BD-92C7-4CD3-954C-92EA10BAFF2F}"/>
    <cellStyle name="Normal 2 3 2 2 2 6 2 2" xfId="20165" xr:uid="{BE3CAD7B-9743-4BF8-A369-7696BC689106}"/>
    <cellStyle name="Normal 2 3 2 2 2 6 2 2 2" xfId="42484" xr:uid="{BE8A0EFE-D71F-4C39-87BC-1D8F1FAA5178}"/>
    <cellStyle name="Normal 2 3 2 2 2 6 2 3" xfId="30676" xr:uid="{6A8020E0-2687-4D9F-B2B9-96AC481B6FD7}"/>
    <cellStyle name="Normal 2 3 2 2 2 6 3" xfId="14981" xr:uid="{C278A3CC-A21E-4DE1-BE5E-3019F23D51E0}"/>
    <cellStyle name="Normal 2 3 2 2 2 6 3 2" xfId="37300" xr:uid="{056FBC90-5E4A-4A7A-878E-BE8CAAC3C455}"/>
    <cellStyle name="Normal 2 3 2 2 2 6 4" xfId="25492" xr:uid="{ED9A6923-EB6F-4CB4-AD26-0C31828E550B}"/>
    <cellStyle name="Normal 2 3 2 2 2 7" xfId="5766" xr:uid="{E627D780-0F33-401D-82FA-8124E88078F8}"/>
    <cellStyle name="Normal 2 3 2 2 2 7 2" xfId="17573" xr:uid="{AB87F5F7-1461-4810-9212-57890E75D247}"/>
    <cellStyle name="Normal 2 3 2 2 2 7 2 2" xfId="39892" xr:uid="{5EFAEFB9-EB95-4882-A1E0-C6C975A94DFE}"/>
    <cellStyle name="Normal 2 3 2 2 2 7 3" xfId="28084" xr:uid="{348F1EB4-4DEC-4188-835D-184259F156AC}"/>
    <cellStyle name="Normal 2 3 2 2 2 8" xfId="11003" xr:uid="{03EFF798-12B5-47B0-804B-5C9F39F8D74F}"/>
    <cellStyle name="Normal 2 3 2 2 2 8 2" xfId="33322" xr:uid="{ABB4F020-F10B-48D9-BCB6-C5D9ECE23519}"/>
    <cellStyle name="Normal 2 3 2 2 2 9" xfId="12389" xr:uid="{99705CB5-2B2A-4426-912E-8A2958FEE969}"/>
    <cellStyle name="Normal 2 3 2 2 2 9 2" xfId="34708" xr:uid="{0062B32C-5814-4DCA-B827-A050AC6A213B}"/>
    <cellStyle name="Normal 2 3 2 2 3" xfId="609" xr:uid="{63F494CA-49CE-444F-B8AC-86934BCA1656}"/>
    <cellStyle name="Normal 2 3 2 2 3 2" xfId="987" xr:uid="{1F860C92-CFEF-4199-B627-098F5FE9C35D}"/>
    <cellStyle name="Normal 2 3 2 2 3 2 2" xfId="1635" xr:uid="{F2DB58D8-09EF-45EB-8CF8-C957EF78DF37}"/>
    <cellStyle name="Normal 2 3 2 2 3 2 2 2" xfId="2931" xr:uid="{323D2E7C-3EBD-408B-B569-6B08B7501DFB}"/>
    <cellStyle name="Normal 2 3 2 2 3 2 2 2 2" xfId="5523" xr:uid="{ED3662D8-8CA8-4D09-83D5-67E9177BC01D}"/>
    <cellStyle name="Normal 2 3 2 2 3 2 2 2 2 2" xfId="10707" xr:uid="{70C04A62-3FCB-4E6C-8E4E-93B372C6D14D}"/>
    <cellStyle name="Normal 2 3 2 2 3 2 2 2 2 2 2" xfId="22514" xr:uid="{383BB09B-C323-4481-B194-2DF2D2BB7161}"/>
    <cellStyle name="Normal 2 3 2 2 3 2 2 2 2 2 2 2" xfId="44833" xr:uid="{0288FD6A-CACC-4631-AE47-D30B15D1792D}"/>
    <cellStyle name="Normal 2 3 2 2 3 2 2 2 2 2 3" xfId="33025" xr:uid="{23A31C24-9D76-4590-88CF-5014EC3E4F24}"/>
    <cellStyle name="Normal 2 3 2 2 3 2 2 2 2 3" xfId="17330" xr:uid="{906BCAC2-9E0A-47A6-B42B-85FFD19DBD00}"/>
    <cellStyle name="Normal 2 3 2 2 3 2 2 2 2 3 2" xfId="39649" xr:uid="{B3DAD367-A41C-4997-8E44-57A2FE148B56}"/>
    <cellStyle name="Normal 2 3 2 2 3 2 2 2 2 4" xfId="27841" xr:uid="{B9967DFE-B43B-4E2B-ACF6-EE624BF56FDC}"/>
    <cellStyle name="Normal 2 3 2 2 3 2 2 2 3" xfId="8115" xr:uid="{63FBA584-B301-467D-A020-246A2D1AEB20}"/>
    <cellStyle name="Normal 2 3 2 2 3 2 2 2 3 2" xfId="19922" xr:uid="{7A154364-AC1B-4197-919D-D864A84E4C13}"/>
    <cellStyle name="Normal 2 3 2 2 3 2 2 2 3 2 2" xfId="42241" xr:uid="{68CB7CFB-48D9-4DA6-970E-D71D06727F6F}"/>
    <cellStyle name="Normal 2 3 2 2 3 2 2 2 3 3" xfId="30433" xr:uid="{3400DB8D-D3C0-4196-997C-99CA3DFFB30F}"/>
    <cellStyle name="Normal 2 3 2 2 3 2 2 2 4" xfId="14738" xr:uid="{3D8D5277-095F-4842-BCD6-C97236494E2C}"/>
    <cellStyle name="Normal 2 3 2 2 3 2 2 2 4 2" xfId="37057" xr:uid="{557AD805-5530-4115-B880-8B281D62BF64}"/>
    <cellStyle name="Normal 2 3 2 2 3 2 2 2 5" xfId="25249" xr:uid="{EE68781A-6A1C-4715-B166-0384F3F9648C}"/>
    <cellStyle name="Normal 2 3 2 2 3 2 2 3" xfId="4227" xr:uid="{C424E372-5A2B-4D21-B3B5-26BAEA0546E1}"/>
    <cellStyle name="Normal 2 3 2 2 3 2 2 3 2" xfId="9411" xr:uid="{64D3DADD-DFE5-4675-8E9F-20DEE3F9F7B8}"/>
    <cellStyle name="Normal 2 3 2 2 3 2 2 3 2 2" xfId="21218" xr:uid="{902E4AE3-01C9-4055-B010-25009926B183}"/>
    <cellStyle name="Normal 2 3 2 2 3 2 2 3 2 2 2" xfId="43537" xr:uid="{A1B709CE-F987-4A4D-8257-A32D9BF7F963}"/>
    <cellStyle name="Normal 2 3 2 2 3 2 2 3 2 3" xfId="31729" xr:uid="{0E2541BC-63E0-45C5-9A38-F58FB024CB4A}"/>
    <cellStyle name="Normal 2 3 2 2 3 2 2 3 3" xfId="16034" xr:uid="{D074508C-411E-4C64-948D-5484E07F23C9}"/>
    <cellStyle name="Normal 2 3 2 2 3 2 2 3 3 2" xfId="38353" xr:uid="{4AF61C28-C2BF-46A3-AFA8-170EBD8C6CE3}"/>
    <cellStyle name="Normal 2 3 2 2 3 2 2 3 4" xfId="26545" xr:uid="{148A9816-D165-41BC-B726-A688F3735BC8}"/>
    <cellStyle name="Normal 2 3 2 2 3 2 2 4" xfId="6819" xr:uid="{A75ED9FE-35CD-441A-9F92-17E05599F14E}"/>
    <cellStyle name="Normal 2 3 2 2 3 2 2 4 2" xfId="18626" xr:uid="{4F29CFAB-4C78-476E-9C0F-7D3CF2E1DC2D}"/>
    <cellStyle name="Normal 2 3 2 2 3 2 2 4 2 2" xfId="40945" xr:uid="{40C02A1B-662B-4C61-AD61-C09E9C2321E8}"/>
    <cellStyle name="Normal 2 3 2 2 3 2 2 4 3" xfId="29137" xr:uid="{182C310F-9B24-40ED-92E8-6542D92B8801}"/>
    <cellStyle name="Normal 2 3 2 2 3 2 2 5" xfId="12146" xr:uid="{64195CC3-C70B-48BF-B89A-4AC0BFCECDFC}"/>
    <cellStyle name="Normal 2 3 2 2 3 2 2 5 2" xfId="34465" xr:uid="{60A9F12D-204F-45E7-A1E0-E417EC0394F0}"/>
    <cellStyle name="Normal 2 3 2 2 3 2 2 6" xfId="13442" xr:uid="{BFB824B1-9DF2-49A8-9063-D190118595BE}"/>
    <cellStyle name="Normal 2 3 2 2 3 2 2 6 2" xfId="35761" xr:uid="{784B1CED-4E3D-4001-BF5C-A3F0B917A262}"/>
    <cellStyle name="Normal 2 3 2 2 3 2 2 7" xfId="23953" xr:uid="{26463118-4827-4420-A63C-9582C51E5B0E}"/>
    <cellStyle name="Normal 2 3 2 2 3 2 3" xfId="2283" xr:uid="{76352E59-E42A-4BCB-8D9D-3EF687DB273B}"/>
    <cellStyle name="Normal 2 3 2 2 3 2 3 2" xfId="4875" xr:uid="{582BF8AF-E665-4DC5-B984-7455EBFCA54F}"/>
    <cellStyle name="Normal 2 3 2 2 3 2 3 2 2" xfId="10059" xr:uid="{E674926D-A74D-4221-A9DB-E1445AE52377}"/>
    <cellStyle name="Normal 2 3 2 2 3 2 3 2 2 2" xfId="21866" xr:uid="{D3065381-3FC0-4795-9B48-57C5FD2E69D2}"/>
    <cellStyle name="Normal 2 3 2 2 3 2 3 2 2 2 2" xfId="44185" xr:uid="{64F81A6F-F651-4663-97C5-F1021F7A8C20}"/>
    <cellStyle name="Normal 2 3 2 2 3 2 3 2 2 3" xfId="32377" xr:uid="{D5176BFE-2E7F-42C3-BC2E-5E0D02D41649}"/>
    <cellStyle name="Normal 2 3 2 2 3 2 3 2 3" xfId="16682" xr:uid="{FBD78A7C-C7F7-499A-957E-A8FBD6461365}"/>
    <cellStyle name="Normal 2 3 2 2 3 2 3 2 3 2" xfId="39001" xr:uid="{EAAEB763-39FD-44AC-BE25-6223BE431603}"/>
    <cellStyle name="Normal 2 3 2 2 3 2 3 2 4" xfId="27193" xr:uid="{B91958F1-B612-4096-A077-FF4EAF8D4C0A}"/>
    <cellStyle name="Normal 2 3 2 2 3 2 3 3" xfId="7467" xr:uid="{740BB150-4881-4AF3-B410-A5E5AD8AC656}"/>
    <cellStyle name="Normal 2 3 2 2 3 2 3 3 2" xfId="19274" xr:uid="{20D8B5DF-665A-4EB8-AA1F-B5BFFFA4D495}"/>
    <cellStyle name="Normal 2 3 2 2 3 2 3 3 2 2" xfId="41593" xr:uid="{B625511C-5377-4E16-A008-561907323F30}"/>
    <cellStyle name="Normal 2 3 2 2 3 2 3 3 3" xfId="29785" xr:uid="{EA26F441-B9DE-46F2-9EDA-35D372C51BD2}"/>
    <cellStyle name="Normal 2 3 2 2 3 2 3 4" xfId="14090" xr:uid="{5CFE6C55-60C7-4A8F-9AE5-39B3A9C5923D}"/>
    <cellStyle name="Normal 2 3 2 2 3 2 3 4 2" xfId="36409" xr:uid="{9AEF11C0-931F-4A57-AEAB-D3EBF4F2A78B}"/>
    <cellStyle name="Normal 2 3 2 2 3 2 3 5" xfId="24601" xr:uid="{F9990C06-970D-48AC-A166-ABE0283412FF}"/>
    <cellStyle name="Normal 2 3 2 2 3 2 4" xfId="3579" xr:uid="{45BCD4F2-0623-4307-BD1C-B7DCB457269E}"/>
    <cellStyle name="Normal 2 3 2 2 3 2 4 2" xfId="8763" xr:uid="{CD9C6706-4A6D-46E4-BBF7-8A6F8DC81228}"/>
    <cellStyle name="Normal 2 3 2 2 3 2 4 2 2" xfId="20570" xr:uid="{1D97C4A7-8788-41DF-9EEB-AE5AAFF61BC9}"/>
    <cellStyle name="Normal 2 3 2 2 3 2 4 2 2 2" xfId="42889" xr:uid="{F643941B-8C55-449C-A5D4-D74CB0C5C7EF}"/>
    <cellStyle name="Normal 2 3 2 2 3 2 4 2 3" xfId="31081" xr:uid="{C89DB3ED-C67D-4AF6-9154-29B3521D9670}"/>
    <cellStyle name="Normal 2 3 2 2 3 2 4 3" xfId="15386" xr:uid="{7A2F34C9-76F0-4947-82B6-7AE5652FDC42}"/>
    <cellStyle name="Normal 2 3 2 2 3 2 4 3 2" xfId="37705" xr:uid="{459EF741-3E37-4AFA-99CA-8F5D62BB1563}"/>
    <cellStyle name="Normal 2 3 2 2 3 2 4 4" xfId="25897" xr:uid="{9E726BA3-9C2B-4B6B-8433-45CCABBA07BE}"/>
    <cellStyle name="Normal 2 3 2 2 3 2 5" xfId="6171" xr:uid="{611B6EEE-8CC7-4631-9DA0-EB01EDBAFB51}"/>
    <cellStyle name="Normal 2 3 2 2 3 2 5 2" xfId="17978" xr:uid="{E2AB0514-47DB-4702-AD01-E73AAD7EA8A4}"/>
    <cellStyle name="Normal 2 3 2 2 3 2 5 2 2" xfId="40297" xr:uid="{5917F18D-A131-401A-9D47-41A91036DBD6}"/>
    <cellStyle name="Normal 2 3 2 2 3 2 5 3" xfId="28489" xr:uid="{704C52DF-1823-449A-AE6C-92322DCD19F2}"/>
    <cellStyle name="Normal 2 3 2 2 3 2 6" xfId="11498" xr:uid="{CB8EBFCE-CEC6-4C8F-8DB9-E98DD3134A9C}"/>
    <cellStyle name="Normal 2 3 2 2 3 2 6 2" xfId="33817" xr:uid="{DE386B3F-343C-4BB9-82FA-951CA872B72E}"/>
    <cellStyle name="Normal 2 3 2 2 3 2 7" xfId="12794" xr:uid="{A0597FF1-6E98-42C4-B877-B44CD03015D3}"/>
    <cellStyle name="Normal 2 3 2 2 3 2 7 2" xfId="35113" xr:uid="{30873098-3D96-4C00-A53D-43493D16F52B}"/>
    <cellStyle name="Normal 2 3 2 2 3 2 8" xfId="23305" xr:uid="{850F5E76-7CA3-43C6-8555-99EBFBEACDEB}"/>
    <cellStyle name="Normal 2 3 2 2 3 3" xfId="1311" xr:uid="{151897CF-B40B-42CA-9BE0-8877BB4C5BD3}"/>
    <cellStyle name="Normal 2 3 2 2 3 3 2" xfId="2607" xr:uid="{C5293D28-9679-4273-AEE7-65F6462C2090}"/>
    <cellStyle name="Normal 2 3 2 2 3 3 2 2" xfId="5199" xr:uid="{0139B8BA-2B61-49B8-9733-E247524E7830}"/>
    <cellStyle name="Normal 2 3 2 2 3 3 2 2 2" xfId="10383" xr:uid="{771EAEE7-184F-4D9F-AAA6-F0DB1A705580}"/>
    <cellStyle name="Normal 2 3 2 2 3 3 2 2 2 2" xfId="22190" xr:uid="{F8CBD291-22A2-4077-9675-C2E71C5EE504}"/>
    <cellStyle name="Normal 2 3 2 2 3 3 2 2 2 2 2" xfId="44509" xr:uid="{CB2B500E-F88B-4C14-92DC-B0C318FAB3AC}"/>
    <cellStyle name="Normal 2 3 2 2 3 3 2 2 2 3" xfId="32701" xr:uid="{EDC9E325-8507-4469-8DFE-3ABE8B146E73}"/>
    <cellStyle name="Normal 2 3 2 2 3 3 2 2 3" xfId="17006" xr:uid="{23B5CC12-BC35-4E39-A23E-785380C04F9C}"/>
    <cellStyle name="Normal 2 3 2 2 3 3 2 2 3 2" xfId="39325" xr:uid="{A80971B7-4AD1-40E3-ADF5-E4C610912D90}"/>
    <cellStyle name="Normal 2 3 2 2 3 3 2 2 4" xfId="27517" xr:uid="{DE8C8B43-CB29-46F3-AAF0-06DD1FEE6AA7}"/>
    <cellStyle name="Normal 2 3 2 2 3 3 2 3" xfId="7791" xr:uid="{6CC97297-3C1A-44C4-A316-85DB5CCAAECC}"/>
    <cellStyle name="Normal 2 3 2 2 3 3 2 3 2" xfId="19598" xr:uid="{EF057872-6838-400C-A765-EDC81FCCC208}"/>
    <cellStyle name="Normal 2 3 2 2 3 3 2 3 2 2" xfId="41917" xr:uid="{579DDE46-5435-4B81-A976-9357E11A398E}"/>
    <cellStyle name="Normal 2 3 2 2 3 3 2 3 3" xfId="30109" xr:uid="{84AAE49D-A14D-495A-891C-92877BF6D481}"/>
    <cellStyle name="Normal 2 3 2 2 3 3 2 4" xfId="14414" xr:uid="{18595C3A-477F-42C1-AE26-77649F059BC5}"/>
    <cellStyle name="Normal 2 3 2 2 3 3 2 4 2" xfId="36733" xr:uid="{01458E41-283B-495A-8686-2369D1814732}"/>
    <cellStyle name="Normal 2 3 2 2 3 3 2 5" xfId="24925" xr:uid="{B97CB36C-227F-47DC-8EBC-F6247A751B79}"/>
    <cellStyle name="Normal 2 3 2 2 3 3 3" xfId="3903" xr:uid="{A1C56B3E-B6FC-409F-A02F-9F363F9264C8}"/>
    <cellStyle name="Normal 2 3 2 2 3 3 3 2" xfId="9087" xr:uid="{BA806EA9-D5A0-4CAE-8924-3683B4DE5C64}"/>
    <cellStyle name="Normal 2 3 2 2 3 3 3 2 2" xfId="20894" xr:uid="{D979CEA5-53B7-40F6-B3B2-72B99878DAC5}"/>
    <cellStyle name="Normal 2 3 2 2 3 3 3 2 2 2" xfId="43213" xr:uid="{CD9D8FA0-A6D5-48AE-B5EF-78D66D4B9DE4}"/>
    <cellStyle name="Normal 2 3 2 2 3 3 3 2 3" xfId="31405" xr:uid="{D15CDB1A-025F-4917-88F6-7C40E51390E5}"/>
    <cellStyle name="Normal 2 3 2 2 3 3 3 3" xfId="15710" xr:uid="{2CA57554-C3FF-47F0-B03F-2BFD1DA0FD13}"/>
    <cellStyle name="Normal 2 3 2 2 3 3 3 3 2" xfId="38029" xr:uid="{52144F43-C564-4F1D-8084-EE2105A100E3}"/>
    <cellStyle name="Normal 2 3 2 2 3 3 3 4" xfId="26221" xr:uid="{748AFEFB-CF1E-42F8-BF1E-40DF9937D878}"/>
    <cellStyle name="Normal 2 3 2 2 3 3 4" xfId="6495" xr:uid="{3AF2E59F-10B4-4C44-9A37-DDF24E43AE54}"/>
    <cellStyle name="Normal 2 3 2 2 3 3 4 2" xfId="18302" xr:uid="{0ABD5473-6751-46A6-84D5-3204B6F7B3E8}"/>
    <cellStyle name="Normal 2 3 2 2 3 3 4 2 2" xfId="40621" xr:uid="{308349E9-03C6-40FF-8E6E-2A2413302223}"/>
    <cellStyle name="Normal 2 3 2 2 3 3 4 3" xfId="28813" xr:uid="{53B8B4D2-05F6-4847-94D0-D6F0F635D92F}"/>
    <cellStyle name="Normal 2 3 2 2 3 3 5" xfId="11822" xr:uid="{FC1072AE-2DFD-40E7-B1FF-6DD1BADEFDA8}"/>
    <cellStyle name="Normal 2 3 2 2 3 3 5 2" xfId="34141" xr:uid="{D38DA7AE-1E80-4300-A4B6-DCC0C8B567C4}"/>
    <cellStyle name="Normal 2 3 2 2 3 3 6" xfId="13118" xr:uid="{57AA4267-0F38-4343-B9E1-61E627B9B4C3}"/>
    <cellStyle name="Normal 2 3 2 2 3 3 6 2" xfId="35437" xr:uid="{80F29072-153B-459C-A7B7-7F87CA40CAFF}"/>
    <cellStyle name="Normal 2 3 2 2 3 3 7" xfId="23629" xr:uid="{6656FD93-B88C-4DAF-A6D2-04BCFBB75292}"/>
    <cellStyle name="Normal 2 3 2 2 3 4" xfId="1959" xr:uid="{D328030A-ED16-45B0-B34E-9D890A6D6F99}"/>
    <cellStyle name="Normal 2 3 2 2 3 4 2" xfId="4551" xr:uid="{A8CD15C4-38D6-4101-BAEC-1F72BF690614}"/>
    <cellStyle name="Normal 2 3 2 2 3 4 2 2" xfId="9735" xr:uid="{8367C43A-EB67-4AB6-8ED7-04347E10A8CE}"/>
    <cellStyle name="Normal 2 3 2 2 3 4 2 2 2" xfId="21542" xr:uid="{892EDCD3-2055-4F5C-B4CA-1D36897E007F}"/>
    <cellStyle name="Normal 2 3 2 2 3 4 2 2 2 2" xfId="43861" xr:uid="{1CA813E0-D113-4FB7-81FD-1FB102A73720}"/>
    <cellStyle name="Normal 2 3 2 2 3 4 2 2 3" xfId="32053" xr:uid="{BF77CB8F-C036-4D8D-9027-D1A264566AAF}"/>
    <cellStyle name="Normal 2 3 2 2 3 4 2 3" xfId="16358" xr:uid="{1575B6BF-83FB-45CA-9716-28146D01557C}"/>
    <cellStyle name="Normal 2 3 2 2 3 4 2 3 2" xfId="38677" xr:uid="{A6E70923-161A-4B54-81D6-B8B3BA30DFE8}"/>
    <cellStyle name="Normal 2 3 2 2 3 4 2 4" xfId="26869" xr:uid="{77F633F4-C395-43A2-9F6F-224D30A8C96B}"/>
    <cellStyle name="Normal 2 3 2 2 3 4 3" xfId="7143" xr:uid="{000B207C-8CE2-4571-8959-48C767A3FFD8}"/>
    <cellStyle name="Normal 2 3 2 2 3 4 3 2" xfId="18950" xr:uid="{058C4678-141B-4625-BF25-FFF37410D965}"/>
    <cellStyle name="Normal 2 3 2 2 3 4 3 2 2" xfId="41269" xr:uid="{03DB0737-C7C0-4778-BBE6-54A17806EC36}"/>
    <cellStyle name="Normal 2 3 2 2 3 4 3 3" xfId="29461" xr:uid="{FDA9E049-1C12-46CF-B86F-7312CEBBF85E}"/>
    <cellStyle name="Normal 2 3 2 2 3 4 4" xfId="13766" xr:uid="{8F5F74EB-2F62-46C4-90FC-9C9C17B3AFB9}"/>
    <cellStyle name="Normal 2 3 2 2 3 4 4 2" xfId="36085" xr:uid="{1AE95C40-9671-42E7-A4CB-242DF14C94F1}"/>
    <cellStyle name="Normal 2 3 2 2 3 4 5" xfId="24277" xr:uid="{37114137-E99D-4A12-91B1-D8E1AE78FD8D}"/>
    <cellStyle name="Normal 2 3 2 2 3 5" xfId="3255" xr:uid="{3254CBA4-F0EA-416A-BC8F-D4E959DC8A82}"/>
    <cellStyle name="Normal 2 3 2 2 3 5 2" xfId="8439" xr:uid="{86B26EA8-9A6D-459C-99CC-2D9C9D1535E1}"/>
    <cellStyle name="Normal 2 3 2 2 3 5 2 2" xfId="20246" xr:uid="{6227AFD6-FA3A-4868-8005-95CEA1E76886}"/>
    <cellStyle name="Normal 2 3 2 2 3 5 2 2 2" xfId="42565" xr:uid="{AE2171E4-455F-4111-BE85-4F50D2B87676}"/>
    <cellStyle name="Normal 2 3 2 2 3 5 2 3" xfId="30757" xr:uid="{CAEC0BA2-5BDA-4B9C-A358-710E6043B607}"/>
    <cellStyle name="Normal 2 3 2 2 3 5 3" xfId="15062" xr:uid="{A9A3CB87-C2D7-4A66-93E6-EAF41C61A94E}"/>
    <cellStyle name="Normal 2 3 2 2 3 5 3 2" xfId="37381" xr:uid="{7A223264-A391-4B34-999A-0D34872A2D19}"/>
    <cellStyle name="Normal 2 3 2 2 3 5 4" xfId="25573" xr:uid="{3181F6D6-BF57-47C1-91D8-4C1F60C5FF96}"/>
    <cellStyle name="Normal 2 3 2 2 3 6" xfId="5847" xr:uid="{C9E15762-D6F1-4DD3-9451-51C8ACBADDC9}"/>
    <cellStyle name="Normal 2 3 2 2 3 6 2" xfId="17654" xr:uid="{71C8E89C-BD1A-40D2-833B-6C3A1A4149E0}"/>
    <cellStyle name="Normal 2 3 2 2 3 6 2 2" xfId="39973" xr:uid="{FA18DFCC-A40F-44DC-A26D-D8A04BB70302}"/>
    <cellStyle name="Normal 2 3 2 2 3 6 3" xfId="28165" xr:uid="{D208CD2F-9742-483D-AE89-795E24AFF1E2}"/>
    <cellStyle name="Normal 2 3 2 2 3 7" xfId="11120" xr:uid="{A8755A71-6D4E-4117-B74B-259B13B90C37}"/>
    <cellStyle name="Normal 2 3 2 2 3 7 2" xfId="33439" xr:uid="{DF46F864-D32F-4D9E-ABDE-769332B2842F}"/>
    <cellStyle name="Normal 2 3 2 2 3 8" xfId="12470" xr:uid="{122B4D49-92F7-4B74-A618-83FA58ACD0F9}"/>
    <cellStyle name="Normal 2 3 2 2 3 8 2" xfId="34789" xr:uid="{19E3B333-C272-4ADC-ACFF-9D516F727D44}"/>
    <cellStyle name="Normal 2 3 2 2 3 9" xfId="22927" xr:uid="{81E315B7-E942-4EE0-919B-72D4A4E475B1}"/>
    <cellStyle name="Normal 2 3 2 2 4" xfId="825" xr:uid="{1EA06DFF-6169-4A29-8450-898969E5BE91}"/>
    <cellStyle name="Normal 2 3 2 2 4 2" xfId="1473" xr:uid="{0E96A0D4-C757-44C4-969B-081AD5871F8D}"/>
    <cellStyle name="Normal 2 3 2 2 4 2 2" xfId="2769" xr:uid="{B923471E-600B-4276-A35F-67C1E1F065ED}"/>
    <cellStyle name="Normal 2 3 2 2 4 2 2 2" xfId="5361" xr:uid="{9F0D82B2-1044-4449-AE58-5FB218BD3316}"/>
    <cellStyle name="Normal 2 3 2 2 4 2 2 2 2" xfId="10545" xr:uid="{0CBD2846-FB9C-4962-AEC6-8D71F204C471}"/>
    <cellStyle name="Normal 2 3 2 2 4 2 2 2 2 2" xfId="22352" xr:uid="{A88F7BA5-8BDC-4AC8-9156-225063BA4C46}"/>
    <cellStyle name="Normal 2 3 2 2 4 2 2 2 2 2 2" xfId="44671" xr:uid="{321C0F9F-7DEE-4815-9453-21EEB52CEA9E}"/>
    <cellStyle name="Normal 2 3 2 2 4 2 2 2 2 3" xfId="32863" xr:uid="{E8A4DD4E-AE69-42E1-BB7D-0E8597688562}"/>
    <cellStyle name="Normal 2 3 2 2 4 2 2 2 3" xfId="17168" xr:uid="{086F5FBE-9E01-44C9-A180-DC05A9D701CF}"/>
    <cellStyle name="Normal 2 3 2 2 4 2 2 2 3 2" xfId="39487" xr:uid="{4E317EE0-0205-4ABC-928C-7B1D2D9B2E48}"/>
    <cellStyle name="Normal 2 3 2 2 4 2 2 2 4" xfId="27679" xr:uid="{8F27EE05-9266-4A9B-8783-5601EA06052A}"/>
    <cellStyle name="Normal 2 3 2 2 4 2 2 3" xfId="7953" xr:uid="{5E36E98E-2DD2-4FD3-B0A7-BF9E2530D0C8}"/>
    <cellStyle name="Normal 2 3 2 2 4 2 2 3 2" xfId="19760" xr:uid="{44761D8C-E3E9-4919-B5CE-9DC2ADAE8FF7}"/>
    <cellStyle name="Normal 2 3 2 2 4 2 2 3 2 2" xfId="42079" xr:uid="{CA17C9A5-B8DF-4AAD-9DBB-12F5F91DD686}"/>
    <cellStyle name="Normal 2 3 2 2 4 2 2 3 3" xfId="30271" xr:uid="{05BDC96C-A3E8-49AA-A5CC-E02EC4BE9A70}"/>
    <cellStyle name="Normal 2 3 2 2 4 2 2 4" xfId="14576" xr:uid="{15988C20-E52A-47B8-B518-8F34D8E7A614}"/>
    <cellStyle name="Normal 2 3 2 2 4 2 2 4 2" xfId="36895" xr:uid="{F0B1716C-3664-46C1-AC19-68CF41883BF6}"/>
    <cellStyle name="Normal 2 3 2 2 4 2 2 5" xfId="25087" xr:uid="{54973041-20FB-4889-8FA5-018D841CD91E}"/>
    <cellStyle name="Normal 2 3 2 2 4 2 3" xfId="4065" xr:uid="{DF013D81-7B28-4958-9388-F86644FFE5A1}"/>
    <cellStyle name="Normal 2 3 2 2 4 2 3 2" xfId="9249" xr:uid="{4C12D241-5A7E-4B58-A1AF-1CEB0A094568}"/>
    <cellStyle name="Normal 2 3 2 2 4 2 3 2 2" xfId="21056" xr:uid="{19B44511-3D80-48C7-A322-4DBCED022EA2}"/>
    <cellStyle name="Normal 2 3 2 2 4 2 3 2 2 2" xfId="43375" xr:uid="{50554780-7184-48EB-AAC2-EB325DB2603B}"/>
    <cellStyle name="Normal 2 3 2 2 4 2 3 2 3" xfId="31567" xr:uid="{81925351-FFF4-4988-BFEC-81CD5F1CCFD6}"/>
    <cellStyle name="Normal 2 3 2 2 4 2 3 3" xfId="15872" xr:uid="{959FDA6D-D5B8-43F8-AFD2-EBC2DD4647B2}"/>
    <cellStyle name="Normal 2 3 2 2 4 2 3 3 2" xfId="38191" xr:uid="{D7826CDF-DB15-47F3-8EF1-99BA1CFDB1F8}"/>
    <cellStyle name="Normal 2 3 2 2 4 2 3 4" xfId="26383" xr:uid="{D3CB251C-2FB1-46BF-AFF2-9D140B18E969}"/>
    <cellStyle name="Normal 2 3 2 2 4 2 4" xfId="6657" xr:uid="{51D31662-FD8B-4720-90D6-A6AE84FE3636}"/>
    <cellStyle name="Normal 2 3 2 2 4 2 4 2" xfId="18464" xr:uid="{AA9FBE61-686C-4162-8188-BA19CACF6C1F}"/>
    <cellStyle name="Normal 2 3 2 2 4 2 4 2 2" xfId="40783" xr:uid="{DB637D38-AE3C-4979-BD86-802CD524274F}"/>
    <cellStyle name="Normal 2 3 2 2 4 2 4 3" xfId="28975" xr:uid="{EDA8E7B2-D178-4E03-8969-6CB9F9097572}"/>
    <cellStyle name="Normal 2 3 2 2 4 2 5" xfId="11984" xr:uid="{A604A6B8-A093-4CF0-BF66-787BC98214FB}"/>
    <cellStyle name="Normal 2 3 2 2 4 2 5 2" xfId="34303" xr:uid="{993469A6-650F-4792-AAB9-849027A0CF3F}"/>
    <cellStyle name="Normal 2 3 2 2 4 2 6" xfId="13280" xr:uid="{2B384091-DA21-444F-BBBC-2FA7596D3EAA}"/>
    <cellStyle name="Normal 2 3 2 2 4 2 6 2" xfId="35599" xr:uid="{B52C14BD-D29D-4A40-AAC6-EC94C1D907D2}"/>
    <cellStyle name="Normal 2 3 2 2 4 2 7" xfId="23791" xr:uid="{60911A09-9DED-460C-8F23-F8D3292C4B85}"/>
    <cellStyle name="Normal 2 3 2 2 4 3" xfId="2121" xr:uid="{A0CEE6B3-31B8-4765-8E97-4A43F958452F}"/>
    <cellStyle name="Normal 2 3 2 2 4 3 2" xfId="4713" xr:uid="{34B76627-D732-4325-BB96-09B5ABC0DE17}"/>
    <cellStyle name="Normal 2 3 2 2 4 3 2 2" xfId="9897" xr:uid="{A8B481C1-5758-49D0-AADC-4D3BA0DC700B}"/>
    <cellStyle name="Normal 2 3 2 2 4 3 2 2 2" xfId="21704" xr:uid="{A702A7AF-00FA-4300-924D-05515D9DF771}"/>
    <cellStyle name="Normal 2 3 2 2 4 3 2 2 2 2" xfId="44023" xr:uid="{F129B301-1201-4E25-8256-F3E165B925C9}"/>
    <cellStyle name="Normal 2 3 2 2 4 3 2 2 3" xfId="32215" xr:uid="{47CDF037-BA13-4777-92D6-FD31D4E8CC07}"/>
    <cellStyle name="Normal 2 3 2 2 4 3 2 3" xfId="16520" xr:uid="{CDEBC70B-AD19-4820-8C1C-3E14A2EA62FE}"/>
    <cellStyle name="Normal 2 3 2 2 4 3 2 3 2" xfId="38839" xr:uid="{217C9485-67F5-4565-8A4C-B44E15449585}"/>
    <cellStyle name="Normal 2 3 2 2 4 3 2 4" xfId="27031" xr:uid="{EEFEC67D-D4B9-4944-BB3A-85F8BCDED0D3}"/>
    <cellStyle name="Normal 2 3 2 2 4 3 3" xfId="7305" xr:uid="{11A8246E-44D7-4FD9-A8E3-E9EDFED61955}"/>
    <cellStyle name="Normal 2 3 2 2 4 3 3 2" xfId="19112" xr:uid="{2EBBF435-AACA-4E5D-B8F7-34D0F2F019A9}"/>
    <cellStyle name="Normal 2 3 2 2 4 3 3 2 2" xfId="41431" xr:uid="{591081FC-CCA3-4E74-ABB7-05D49E1D1860}"/>
    <cellStyle name="Normal 2 3 2 2 4 3 3 3" xfId="29623" xr:uid="{F124AF67-6C6F-4B86-8213-7B620AD9D8BD}"/>
    <cellStyle name="Normal 2 3 2 2 4 3 4" xfId="13928" xr:uid="{AAB973EF-E147-451F-A596-3AFAEA3A4357}"/>
    <cellStyle name="Normal 2 3 2 2 4 3 4 2" xfId="36247" xr:uid="{48B13D7E-DC46-465C-AC4D-FE64E9054C69}"/>
    <cellStyle name="Normal 2 3 2 2 4 3 5" xfId="24439" xr:uid="{6BB7ACEA-567D-4DE8-B1F7-77636D52FD18}"/>
    <cellStyle name="Normal 2 3 2 2 4 4" xfId="3417" xr:uid="{5FB9F4D8-822D-4755-90F7-B569E878C8B7}"/>
    <cellStyle name="Normal 2 3 2 2 4 4 2" xfId="8601" xr:uid="{49980C40-E8B9-4172-85F1-88966DC5BF55}"/>
    <cellStyle name="Normal 2 3 2 2 4 4 2 2" xfId="20408" xr:uid="{93F181AF-03E9-45B1-80F9-C38484498093}"/>
    <cellStyle name="Normal 2 3 2 2 4 4 2 2 2" xfId="42727" xr:uid="{D02EA202-D2DF-4FC0-A490-0F8BD8075D62}"/>
    <cellStyle name="Normal 2 3 2 2 4 4 2 3" xfId="30919" xr:uid="{8E60E6A8-65CB-411B-83A0-41662E1CA9D8}"/>
    <cellStyle name="Normal 2 3 2 2 4 4 3" xfId="15224" xr:uid="{77D3F357-DA48-47E7-81EF-D6103B97B48B}"/>
    <cellStyle name="Normal 2 3 2 2 4 4 3 2" xfId="37543" xr:uid="{31B5E51C-7097-4094-A188-01DE8844D670}"/>
    <cellStyle name="Normal 2 3 2 2 4 4 4" xfId="25735" xr:uid="{0BBF3E93-8A69-46B9-BE7A-FC672F7DF8E1}"/>
    <cellStyle name="Normal 2 3 2 2 4 5" xfId="6009" xr:uid="{434B2487-1D8F-4514-B0B4-A1FB52D520C6}"/>
    <cellStyle name="Normal 2 3 2 2 4 5 2" xfId="17816" xr:uid="{64447C68-B799-4351-9D1F-0BD9834C7CA5}"/>
    <cellStyle name="Normal 2 3 2 2 4 5 2 2" xfId="40135" xr:uid="{40A30B11-7C41-4338-A6A7-DBA357689BC4}"/>
    <cellStyle name="Normal 2 3 2 2 4 5 3" xfId="28327" xr:uid="{D7EBA5CE-20F6-423C-8C3B-312EBF490544}"/>
    <cellStyle name="Normal 2 3 2 2 4 6" xfId="11336" xr:uid="{93176B39-49D2-4123-A17C-7A4945582745}"/>
    <cellStyle name="Normal 2 3 2 2 4 6 2" xfId="33655" xr:uid="{E0356F79-8434-4488-95CC-F864C1A7F56F}"/>
    <cellStyle name="Normal 2 3 2 2 4 7" xfId="12632" xr:uid="{0EF73100-C833-49DE-9FA6-C8C207F0431F}"/>
    <cellStyle name="Normal 2 3 2 2 4 7 2" xfId="34951" xr:uid="{4D2B2E00-47C2-4A1B-B05A-CE78AE547919}"/>
    <cellStyle name="Normal 2 3 2 2 4 8" xfId="23143" xr:uid="{CF2ADDF7-93DE-4F26-B1D3-FE140BE5FA22}"/>
    <cellStyle name="Normal 2 3 2 2 5" xfId="1149" xr:uid="{BD5CE63F-6E24-4D60-8CD5-D35AD0DC3E4A}"/>
    <cellStyle name="Normal 2 3 2 2 5 2" xfId="2445" xr:uid="{0D14B555-CE63-4778-A05B-F6EB40A3B8A2}"/>
    <cellStyle name="Normal 2 3 2 2 5 2 2" xfId="5037" xr:uid="{9F7E4B2A-88B5-4552-BBAF-FF970B097169}"/>
    <cellStyle name="Normal 2 3 2 2 5 2 2 2" xfId="10221" xr:uid="{F5DA8C6A-39B0-4846-B16B-BE49E7F15D21}"/>
    <cellStyle name="Normal 2 3 2 2 5 2 2 2 2" xfId="22028" xr:uid="{8CC8E59C-28C7-4063-95A8-32860B2B3756}"/>
    <cellStyle name="Normal 2 3 2 2 5 2 2 2 2 2" xfId="44347" xr:uid="{B902F66C-7917-4BBB-A7E3-094164EFC8E5}"/>
    <cellStyle name="Normal 2 3 2 2 5 2 2 2 3" xfId="32539" xr:uid="{54119229-8450-49DD-82E2-5A49D617044B}"/>
    <cellStyle name="Normal 2 3 2 2 5 2 2 3" xfId="16844" xr:uid="{423BA547-3E61-4E4E-8CA1-F559BCF9F3B7}"/>
    <cellStyle name="Normal 2 3 2 2 5 2 2 3 2" xfId="39163" xr:uid="{9CED53A6-B70B-4226-9B9F-F2F4B541BE07}"/>
    <cellStyle name="Normal 2 3 2 2 5 2 2 4" xfId="27355" xr:uid="{C3611306-507A-4B65-9D7F-7209E1BD30C0}"/>
    <cellStyle name="Normal 2 3 2 2 5 2 3" xfId="7629" xr:uid="{6977C87E-2EB5-4F7E-8B8A-59E4BA824555}"/>
    <cellStyle name="Normal 2 3 2 2 5 2 3 2" xfId="19436" xr:uid="{ADF1142D-7862-4869-B6C9-25CB8003466E}"/>
    <cellStyle name="Normal 2 3 2 2 5 2 3 2 2" xfId="41755" xr:uid="{AE38DEF5-62D5-4558-B78D-FF46816A899E}"/>
    <cellStyle name="Normal 2 3 2 2 5 2 3 3" xfId="29947" xr:uid="{EACF3085-76C9-410C-B431-BC93978EA2A7}"/>
    <cellStyle name="Normal 2 3 2 2 5 2 4" xfId="14252" xr:uid="{CB3A164B-7FAE-4F6F-A22D-5CB5108A02A0}"/>
    <cellStyle name="Normal 2 3 2 2 5 2 4 2" xfId="36571" xr:uid="{4B42857A-10D2-464B-BAEE-AACBC0E6258A}"/>
    <cellStyle name="Normal 2 3 2 2 5 2 5" xfId="24763" xr:uid="{B1F51D8B-EE90-41F0-8F01-8C5F182E79A9}"/>
    <cellStyle name="Normal 2 3 2 2 5 3" xfId="3741" xr:uid="{77BABE5F-7E79-4537-BC93-03CA055C1E2A}"/>
    <cellStyle name="Normal 2 3 2 2 5 3 2" xfId="8925" xr:uid="{937D55E6-9773-4B85-A408-F29E35C00AD3}"/>
    <cellStyle name="Normal 2 3 2 2 5 3 2 2" xfId="20732" xr:uid="{7DFC1484-6186-483A-80C3-0619098FA4D4}"/>
    <cellStyle name="Normal 2 3 2 2 5 3 2 2 2" xfId="43051" xr:uid="{0D3CC5F8-FB63-4B97-9EED-6086DC416AC0}"/>
    <cellStyle name="Normal 2 3 2 2 5 3 2 3" xfId="31243" xr:uid="{681182D6-B0C7-485E-A99C-716EC6E2D2AA}"/>
    <cellStyle name="Normal 2 3 2 2 5 3 3" xfId="15548" xr:uid="{3B978750-8FFD-449B-AA6C-A80712478A02}"/>
    <cellStyle name="Normal 2 3 2 2 5 3 3 2" xfId="37867" xr:uid="{5CC746E2-C3DD-4F82-8200-47651154C66F}"/>
    <cellStyle name="Normal 2 3 2 2 5 3 4" xfId="26059" xr:uid="{5ACE5BBA-1583-473F-84EF-FE37FA0F19F1}"/>
    <cellStyle name="Normal 2 3 2 2 5 4" xfId="6333" xr:uid="{12A46877-3B74-47FD-B5BD-3E70B89CF0CA}"/>
    <cellStyle name="Normal 2 3 2 2 5 4 2" xfId="18140" xr:uid="{695F0984-6329-49E2-B371-1927B0823FC3}"/>
    <cellStyle name="Normal 2 3 2 2 5 4 2 2" xfId="40459" xr:uid="{C6CE8A01-E636-4DB6-B82D-8CDEC589FA3D}"/>
    <cellStyle name="Normal 2 3 2 2 5 4 3" xfId="28651" xr:uid="{DEFD87BC-2E2B-4AD5-85DF-B8BA57625AAF}"/>
    <cellStyle name="Normal 2 3 2 2 5 5" xfId="11660" xr:uid="{50A2E847-A02B-4D82-8F7F-DAB3B684AFE8}"/>
    <cellStyle name="Normal 2 3 2 2 5 5 2" xfId="33979" xr:uid="{83604FE1-DD03-42C3-9015-7E218040DD5A}"/>
    <cellStyle name="Normal 2 3 2 2 5 6" xfId="12956" xr:uid="{1F4235F8-F1E9-4272-924F-3BB16C88075C}"/>
    <cellStyle name="Normal 2 3 2 2 5 6 2" xfId="35275" xr:uid="{0823EDC4-9118-4D92-8634-C781F9DC169E}"/>
    <cellStyle name="Normal 2 3 2 2 5 7" xfId="23467" xr:uid="{A8B466E7-C9AD-400B-BE6E-9C8F1318D14B}"/>
    <cellStyle name="Normal 2 3 2 2 6" xfId="1797" xr:uid="{B40A92E1-B22D-4B10-9068-A941F91356DE}"/>
    <cellStyle name="Normal 2 3 2 2 6 2" xfId="4389" xr:uid="{47E68230-8066-4EFB-B981-A76E6E2F8172}"/>
    <cellStyle name="Normal 2 3 2 2 6 2 2" xfId="9573" xr:uid="{EC1E284A-7C94-4450-8716-04D86448ECE0}"/>
    <cellStyle name="Normal 2 3 2 2 6 2 2 2" xfId="21380" xr:uid="{95BB06B2-3B4D-40F2-8B35-65C483EA6709}"/>
    <cellStyle name="Normal 2 3 2 2 6 2 2 2 2" xfId="43699" xr:uid="{E9F43777-F613-4A78-8793-5E4318AB29C8}"/>
    <cellStyle name="Normal 2 3 2 2 6 2 2 3" xfId="31891" xr:uid="{CB9AD8F2-E064-470D-891B-DE8EAE3D2596}"/>
    <cellStyle name="Normal 2 3 2 2 6 2 3" xfId="16196" xr:uid="{BD6907E0-F58D-4942-BD1D-D1FBC5DC8079}"/>
    <cellStyle name="Normal 2 3 2 2 6 2 3 2" xfId="38515" xr:uid="{AF537B12-6711-4FA6-83BE-ECB3A5B19310}"/>
    <cellStyle name="Normal 2 3 2 2 6 2 4" xfId="26707" xr:uid="{697B4220-A91B-4524-8EBC-3F93C37A4944}"/>
    <cellStyle name="Normal 2 3 2 2 6 3" xfId="6981" xr:uid="{8094CDEE-E702-4E18-92A4-93A91509525C}"/>
    <cellStyle name="Normal 2 3 2 2 6 3 2" xfId="18788" xr:uid="{800976B8-8BA1-438D-8844-71F1759276B1}"/>
    <cellStyle name="Normal 2 3 2 2 6 3 2 2" xfId="41107" xr:uid="{00547F65-2479-4232-95BC-B75EA0038486}"/>
    <cellStyle name="Normal 2 3 2 2 6 3 3" xfId="29299" xr:uid="{1FB7C8D6-F406-4A0E-A8C3-32CF40E92C0A}"/>
    <cellStyle name="Normal 2 3 2 2 6 4" xfId="13604" xr:uid="{F750E2E5-BD59-43E5-AF2D-322077D16CB4}"/>
    <cellStyle name="Normal 2 3 2 2 6 4 2" xfId="35923" xr:uid="{A005077B-4796-4AFC-8ECE-A80E66F90F57}"/>
    <cellStyle name="Normal 2 3 2 2 6 5" xfId="24115" xr:uid="{25E83369-CC8D-4F18-BD8C-DDD85582DB13}"/>
    <cellStyle name="Normal 2 3 2 2 7" xfId="3093" xr:uid="{4715FB64-9281-4716-A465-58A52A6061CB}"/>
    <cellStyle name="Normal 2 3 2 2 7 2" xfId="8277" xr:uid="{AE7316A9-49AC-437B-B2A8-2807647A3401}"/>
    <cellStyle name="Normal 2 3 2 2 7 2 2" xfId="20084" xr:uid="{17920F10-B6E5-42F3-8441-12AFDF915D66}"/>
    <cellStyle name="Normal 2 3 2 2 7 2 2 2" xfId="42403" xr:uid="{57B7D828-8BA2-4AD1-9D5A-C05657BD5B30}"/>
    <cellStyle name="Normal 2 3 2 2 7 2 3" xfId="30595" xr:uid="{1BCC4882-0811-4936-BF60-0676CDE78EB9}"/>
    <cellStyle name="Normal 2 3 2 2 7 3" xfId="14900" xr:uid="{D78745A1-AA23-42E5-813B-75547E30F48B}"/>
    <cellStyle name="Normal 2 3 2 2 7 3 2" xfId="37219" xr:uid="{69454E3C-ECBF-402D-8355-95C92B2C6D94}"/>
    <cellStyle name="Normal 2 3 2 2 7 4" xfId="25411" xr:uid="{2CC70BA5-DC75-40FD-B081-BE9249F7C430}"/>
    <cellStyle name="Normal 2 3 2 2 8" xfId="5685" xr:uid="{EFD3BA92-2DA5-4D18-9CF4-52D73AA23557}"/>
    <cellStyle name="Normal 2 3 2 2 8 2" xfId="17492" xr:uid="{451C4721-76B7-4DAA-9033-23D574C0DDC1}"/>
    <cellStyle name="Normal 2 3 2 2 8 2 2" xfId="39811" xr:uid="{1DC698E4-EA38-40DE-B9B3-C3E67445FCF0}"/>
    <cellStyle name="Normal 2 3 2 2 8 3" xfId="28003" xr:uid="{51D9C191-644B-4CFA-91E8-50E0F76F8B1B}"/>
    <cellStyle name="Normal 2 3 2 2 9" xfId="10886" xr:uid="{4D70E3C3-2E3D-4B28-82FB-37E285853DBE}"/>
    <cellStyle name="Normal 2 3 2 2 9 2" xfId="33205" xr:uid="{3CEBCDC7-E565-48EE-AF6D-BBB5C5FEB1B1}"/>
    <cellStyle name="Normal 2 3 2 3" xfId="418" xr:uid="{7A77A6CF-F774-4F11-B2AB-BBBE57E7CF36}"/>
    <cellStyle name="Normal 2 3 2 3 10" xfId="12335" xr:uid="{9DE3FD50-9B83-42E2-86B9-8FDC193BF0FC}"/>
    <cellStyle name="Normal 2 3 2 3 10 2" xfId="34654" xr:uid="{943AB6E8-5BA3-437E-9166-8BFBEC01BDE3}"/>
    <cellStyle name="Normal 2 3 2 3 11" xfId="22733" xr:uid="{6C6F3635-8513-4CC1-B0AE-D558C483D466}"/>
    <cellStyle name="Normal 2 3 2 3 2" xfId="533" xr:uid="{B8EF2937-C4D2-4F58-B55B-7FC26165AD03}"/>
    <cellStyle name="Normal 2 3 2 3 2 10" xfId="22850" xr:uid="{A6DCE6D6-A09F-4230-89F0-43B8BD307E13}"/>
    <cellStyle name="Normal 2 3 2 3 2 2" xfId="766" xr:uid="{5224F458-5B8E-4A89-BFCA-8FD7BEA2BAD7}"/>
    <cellStyle name="Normal 2 3 2 3 2 2 2" xfId="1095" xr:uid="{C9195238-AEF2-4ECE-B79D-060CC23755EC}"/>
    <cellStyle name="Normal 2 3 2 3 2 2 2 2" xfId="1743" xr:uid="{B591B62E-BFA0-4CCC-92BD-9031851533C3}"/>
    <cellStyle name="Normal 2 3 2 3 2 2 2 2 2" xfId="3039" xr:uid="{117A9F4F-04D1-4317-9A32-60882DF99F05}"/>
    <cellStyle name="Normal 2 3 2 3 2 2 2 2 2 2" xfId="5631" xr:uid="{AE9958E1-8377-438B-BC98-F312A749FA72}"/>
    <cellStyle name="Normal 2 3 2 3 2 2 2 2 2 2 2" xfId="10815" xr:uid="{927E673E-9194-4FE5-9CE5-204A167DE858}"/>
    <cellStyle name="Normal 2 3 2 3 2 2 2 2 2 2 2 2" xfId="22622" xr:uid="{4F74F798-2B23-4F4F-AE47-60960B468CA6}"/>
    <cellStyle name="Normal 2 3 2 3 2 2 2 2 2 2 2 2 2" xfId="44941" xr:uid="{94EB8004-927D-4F90-9577-D2CCC00CD8BE}"/>
    <cellStyle name="Normal 2 3 2 3 2 2 2 2 2 2 2 3" xfId="33133" xr:uid="{816966A1-A4FC-4531-A2E5-B3B021360756}"/>
    <cellStyle name="Normal 2 3 2 3 2 2 2 2 2 2 3" xfId="17438" xr:uid="{0BAA254A-E008-43A5-B3C2-6C3F9AB7EFB8}"/>
    <cellStyle name="Normal 2 3 2 3 2 2 2 2 2 2 3 2" xfId="39757" xr:uid="{74904B53-24A1-4B90-80E1-D1CA9A20D8FF}"/>
    <cellStyle name="Normal 2 3 2 3 2 2 2 2 2 2 4" xfId="27949" xr:uid="{1290A178-7B1B-427A-B7E8-3440F07778F3}"/>
    <cellStyle name="Normal 2 3 2 3 2 2 2 2 2 3" xfId="8223" xr:uid="{D697205C-B0A8-4E93-8419-82DA74CFD78E}"/>
    <cellStyle name="Normal 2 3 2 3 2 2 2 2 2 3 2" xfId="20030" xr:uid="{CA5EAB0F-F605-4FAD-A629-06E73ED9409C}"/>
    <cellStyle name="Normal 2 3 2 3 2 2 2 2 2 3 2 2" xfId="42349" xr:uid="{2AC5CE77-2A86-46C1-9B10-AAF0E7E3E56B}"/>
    <cellStyle name="Normal 2 3 2 3 2 2 2 2 2 3 3" xfId="30541" xr:uid="{F4EE5969-F85C-45E3-9690-2392C4605E55}"/>
    <cellStyle name="Normal 2 3 2 3 2 2 2 2 2 4" xfId="14846" xr:uid="{3B995538-34BA-4FC8-B9FF-15F3A443CE8D}"/>
    <cellStyle name="Normal 2 3 2 3 2 2 2 2 2 4 2" xfId="37165" xr:uid="{3120118D-2ED6-4EAE-AAB7-BD3DA08AC760}"/>
    <cellStyle name="Normal 2 3 2 3 2 2 2 2 2 5" xfId="25357" xr:uid="{4AD990C7-C810-4AEA-9FEB-17BE4983C539}"/>
    <cellStyle name="Normal 2 3 2 3 2 2 2 2 3" xfId="4335" xr:uid="{A5479CB1-5CED-44FC-8DEA-1316837E83E3}"/>
    <cellStyle name="Normal 2 3 2 3 2 2 2 2 3 2" xfId="9519" xr:uid="{18976F32-E130-4E99-BD79-252233F9300E}"/>
    <cellStyle name="Normal 2 3 2 3 2 2 2 2 3 2 2" xfId="21326" xr:uid="{8FB0A52B-F0DC-4A11-B33F-B8CEFD0FB910}"/>
    <cellStyle name="Normal 2 3 2 3 2 2 2 2 3 2 2 2" xfId="43645" xr:uid="{A480743D-5078-433F-BF72-9CDA01322749}"/>
    <cellStyle name="Normal 2 3 2 3 2 2 2 2 3 2 3" xfId="31837" xr:uid="{88EDBBB8-F946-4314-AA1D-F7DD16FC8BF8}"/>
    <cellStyle name="Normal 2 3 2 3 2 2 2 2 3 3" xfId="16142" xr:uid="{FB5A6377-5DDC-491A-A20C-D2C566EC9B83}"/>
    <cellStyle name="Normal 2 3 2 3 2 2 2 2 3 3 2" xfId="38461" xr:uid="{1E5AEE0E-668A-4617-9756-EA1B33B6CE76}"/>
    <cellStyle name="Normal 2 3 2 3 2 2 2 2 3 4" xfId="26653" xr:uid="{A7B6D358-F3AE-4BCC-AE48-0D2B08C9AC2D}"/>
    <cellStyle name="Normal 2 3 2 3 2 2 2 2 4" xfId="6927" xr:uid="{337C3CB0-FDE3-4C96-965D-C15E4C7A87DA}"/>
    <cellStyle name="Normal 2 3 2 3 2 2 2 2 4 2" xfId="18734" xr:uid="{A30CBD79-B801-42C1-BDFA-E05FDF368D1F}"/>
    <cellStyle name="Normal 2 3 2 3 2 2 2 2 4 2 2" xfId="41053" xr:uid="{0ADC6682-7772-43F5-AA64-3E5A5660725B}"/>
    <cellStyle name="Normal 2 3 2 3 2 2 2 2 4 3" xfId="29245" xr:uid="{526016FD-5B6A-42BE-9FF8-01A5602CA9B0}"/>
    <cellStyle name="Normal 2 3 2 3 2 2 2 2 5" xfId="12254" xr:uid="{5FEBE911-89A8-42F7-AAF4-D6BA1CB592A9}"/>
    <cellStyle name="Normal 2 3 2 3 2 2 2 2 5 2" xfId="34573" xr:uid="{93951F8E-28CF-452A-A843-3C56E56F7090}"/>
    <cellStyle name="Normal 2 3 2 3 2 2 2 2 6" xfId="13550" xr:uid="{5173DC08-4818-453A-A820-3C96DA2C7D85}"/>
    <cellStyle name="Normal 2 3 2 3 2 2 2 2 6 2" xfId="35869" xr:uid="{9FE10174-93DB-4A2C-8E2B-3303359EB81D}"/>
    <cellStyle name="Normal 2 3 2 3 2 2 2 2 7" xfId="24061" xr:uid="{C3FA3102-0C33-45F0-82CB-0C75DE90E448}"/>
    <cellStyle name="Normal 2 3 2 3 2 2 2 3" xfId="2391" xr:uid="{8E927378-A8DB-4C96-A925-C3DFA3EFEB79}"/>
    <cellStyle name="Normal 2 3 2 3 2 2 2 3 2" xfId="4983" xr:uid="{A98FD9F7-8FC2-4D0B-95CA-BDDB2C9FAAEF}"/>
    <cellStyle name="Normal 2 3 2 3 2 2 2 3 2 2" xfId="10167" xr:uid="{2300C287-247C-4765-8EC7-957D7568B9E4}"/>
    <cellStyle name="Normal 2 3 2 3 2 2 2 3 2 2 2" xfId="21974" xr:uid="{8FD3B4C0-6D76-46F2-8971-78D0C5685EBA}"/>
    <cellStyle name="Normal 2 3 2 3 2 2 2 3 2 2 2 2" xfId="44293" xr:uid="{81B66AA2-80E5-4BBC-9984-7CFA32DBE84B}"/>
    <cellStyle name="Normal 2 3 2 3 2 2 2 3 2 2 3" xfId="32485" xr:uid="{CB236EEA-ABA8-4C5B-94D2-9FFC98AB1E57}"/>
    <cellStyle name="Normal 2 3 2 3 2 2 2 3 2 3" xfId="16790" xr:uid="{09338875-FB8F-43A5-B490-1E9740C14384}"/>
    <cellStyle name="Normal 2 3 2 3 2 2 2 3 2 3 2" xfId="39109" xr:uid="{1EE7201D-DDA7-43CB-90CA-52899F87035E}"/>
    <cellStyle name="Normal 2 3 2 3 2 2 2 3 2 4" xfId="27301" xr:uid="{F116E92F-3EEC-42FF-8CF8-08CABE0D43EC}"/>
    <cellStyle name="Normal 2 3 2 3 2 2 2 3 3" xfId="7575" xr:uid="{569AF8DF-785D-4B16-A88F-940557A1DC21}"/>
    <cellStyle name="Normal 2 3 2 3 2 2 2 3 3 2" xfId="19382" xr:uid="{F0F70A9A-6CEF-4A04-B463-97168CDEBBBB}"/>
    <cellStyle name="Normal 2 3 2 3 2 2 2 3 3 2 2" xfId="41701" xr:uid="{4C669D94-F91A-4613-99F9-3B54A8BE2AD9}"/>
    <cellStyle name="Normal 2 3 2 3 2 2 2 3 3 3" xfId="29893" xr:uid="{C874FD95-9FC4-4A71-8C87-5899EEEB5179}"/>
    <cellStyle name="Normal 2 3 2 3 2 2 2 3 4" xfId="14198" xr:uid="{528EEEBD-30EC-49A0-A46F-ADD52AB8FDEB}"/>
    <cellStyle name="Normal 2 3 2 3 2 2 2 3 4 2" xfId="36517" xr:uid="{3A5F8503-A8F3-4A1E-A3FC-62A4ACF4B366}"/>
    <cellStyle name="Normal 2 3 2 3 2 2 2 3 5" xfId="24709" xr:uid="{B7146971-D67A-4F8C-8178-98373F244A6E}"/>
    <cellStyle name="Normal 2 3 2 3 2 2 2 4" xfId="3687" xr:uid="{DEBCCFB7-F8E9-405E-8029-CF4914EE813B}"/>
    <cellStyle name="Normal 2 3 2 3 2 2 2 4 2" xfId="8871" xr:uid="{14CD92B9-A0C6-49EE-BE09-85D2266CA109}"/>
    <cellStyle name="Normal 2 3 2 3 2 2 2 4 2 2" xfId="20678" xr:uid="{D4DD3675-DA25-487D-9B31-CD61F6417E1A}"/>
    <cellStyle name="Normal 2 3 2 3 2 2 2 4 2 2 2" xfId="42997" xr:uid="{CA0A9120-301C-436E-BCAF-203C48D0159E}"/>
    <cellStyle name="Normal 2 3 2 3 2 2 2 4 2 3" xfId="31189" xr:uid="{958A3ED0-54DC-45AD-B6E3-2EDCD1F2114E}"/>
    <cellStyle name="Normal 2 3 2 3 2 2 2 4 3" xfId="15494" xr:uid="{E32B3E6B-58BC-4069-90E2-05F2F03B88FC}"/>
    <cellStyle name="Normal 2 3 2 3 2 2 2 4 3 2" xfId="37813" xr:uid="{4CCDECC2-E38D-4B41-89A0-A9FB28C9D3AD}"/>
    <cellStyle name="Normal 2 3 2 3 2 2 2 4 4" xfId="26005" xr:uid="{C94528DE-99F4-4C4A-827F-E14B3A714BB3}"/>
    <cellStyle name="Normal 2 3 2 3 2 2 2 5" xfId="6279" xr:uid="{403F755D-9504-4715-AD13-B715A341CF4C}"/>
    <cellStyle name="Normal 2 3 2 3 2 2 2 5 2" xfId="18086" xr:uid="{9713F0C2-211D-444E-A15E-B809594E5D96}"/>
    <cellStyle name="Normal 2 3 2 3 2 2 2 5 2 2" xfId="40405" xr:uid="{284B42D7-D9BD-4399-A92A-6A8B6840FF3E}"/>
    <cellStyle name="Normal 2 3 2 3 2 2 2 5 3" xfId="28597" xr:uid="{0171FE21-0DE9-47AE-A9F0-29671036AC1F}"/>
    <cellStyle name="Normal 2 3 2 3 2 2 2 6" xfId="11606" xr:uid="{618C3288-74E9-486F-9819-2275F8372FD0}"/>
    <cellStyle name="Normal 2 3 2 3 2 2 2 6 2" xfId="33925" xr:uid="{210EA3ED-E27B-4462-AF70-CDE3A534920C}"/>
    <cellStyle name="Normal 2 3 2 3 2 2 2 7" xfId="12902" xr:uid="{E351963A-7F54-449F-9F1E-27CE27098529}"/>
    <cellStyle name="Normal 2 3 2 3 2 2 2 7 2" xfId="35221" xr:uid="{9C31BBB0-59EC-46C6-B469-1D1E2DD801FF}"/>
    <cellStyle name="Normal 2 3 2 3 2 2 2 8" xfId="23413" xr:uid="{2AEF0831-3FD1-4565-9815-CEEE7C8F36D2}"/>
    <cellStyle name="Normal 2 3 2 3 2 2 3" xfId="1419" xr:uid="{B3AE5EAA-3580-47D9-B81E-FA790C446908}"/>
    <cellStyle name="Normal 2 3 2 3 2 2 3 2" xfId="2715" xr:uid="{1AE88C60-55A6-4D11-97F2-BA4DE15E7C8F}"/>
    <cellStyle name="Normal 2 3 2 3 2 2 3 2 2" xfId="5307" xr:uid="{096A2BC8-B3EA-41C5-AA11-288F43948641}"/>
    <cellStyle name="Normal 2 3 2 3 2 2 3 2 2 2" xfId="10491" xr:uid="{BA0E279C-4E07-4A27-8631-9C22057ADD4B}"/>
    <cellStyle name="Normal 2 3 2 3 2 2 3 2 2 2 2" xfId="22298" xr:uid="{8346CC4E-E997-4C40-BBBE-000A68F4BCE4}"/>
    <cellStyle name="Normal 2 3 2 3 2 2 3 2 2 2 2 2" xfId="44617" xr:uid="{4A51571F-FCB9-42C1-977E-5248991B40A0}"/>
    <cellStyle name="Normal 2 3 2 3 2 2 3 2 2 2 3" xfId="32809" xr:uid="{5DB6F7AB-747B-46F9-B332-72F51F11AFBC}"/>
    <cellStyle name="Normal 2 3 2 3 2 2 3 2 2 3" xfId="17114" xr:uid="{E31BDEE6-A360-4FC2-8708-6B5F474C9A6D}"/>
    <cellStyle name="Normal 2 3 2 3 2 2 3 2 2 3 2" xfId="39433" xr:uid="{E0BAD809-9675-4799-98C8-8AFBF8718098}"/>
    <cellStyle name="Normal 2 3 2 3 2 2 3 2 2 4" xfId="27625" xr:uid="{E11AC4A0-6499-494C-99ED-1AE014152A57}"/>
    <cellStyle name="Normal 2 3 2 3 2 2 3 2 3" xfId="7899" xr:uid="{274CF18B-9CBE-471F-8761-E8E0EF335D1C}"/>
    <cellStyle name="Normal 2 3 2 3 2 2 3 2 3 2" xfId="19706" xr:uid="{E67134CE-EDE5-4575-8A04-3EF43891F770}"/>
    <cellStyle name="Normal 2 3 2 3 2 2 3 2 3 2 2" xfId="42025" xr:uid="{97B7A65E-6917-409D-AA3D-32EA8F31635D}"/>
    <cellStyle name="Normal 2 3 2 3 2 2 3 2 3 3" xfId="30217" xr:uid="{A19CC995-D91B-41E7-9CE7-33D3136C4CAE}"/>
    <cellStyle name="Normal 2 3 2 3 2 2 3 2 4" xfId="14522" xr:uid="{47AAFC5E-A6B9-4A95-A62E-8168551428B9}"/>
    <cellStyle name="Normal 2 3 2 3 2 2 3 2 4 2" xfId="36841" xr:uid="{67C9EA35-5211-4C35-B7FB-6CFA42D2E634}"/>
    <cellStyle name="Normal 2 3 2 3 2 2 3 2 5" xfId="25033" xr:uid="{46D753D4-364E-4763-8268-10F353989D22}"/>
    <cellStyle name="Normal 2 3 2 3 2 2 3 3" xfId="4011" xr:uid="{3A13A0E1-8A67-402F-BF15-2C76068585BD}"/>
    <cellStyle name="Normal 2 3 2 3 2 2 3 3 2" xfId="9195" xr:uid="{3C9CF466-8AB7-41E6-9ED2-8864CFF74DE8}"/>
    <cellStyle name="Normal 2 3 2 3 2 2 3 3 2 2" xfId="21002" xr:uid="{140ADF1B-6F14-4B78-9317-6F0D578FE4E6}"/>
    <cellStyle name="Normal 2 3 2 3 2 2 3 3 2 2 2" xfId="43321" xr:uid="{68967600-1381-4361-8F30-5F787645F413}"/>
    <cellStyle name="Normal 2 3 2 3 2 2 3 3 2 3" xfId="31513" xr:uid="{15D14F8A-E579-4C8C-878E-138627C5C88F}"/>
    <cellStyle name="Normal 2 3 2 3 2 2 3 3 3" xfId="15818" xr:uid="{F1C6FF93-3654-4956-96DD-34AD33CEFC29}"/>
    <cellStyle name="Normal 2 3 2 3 2 2 3 3 3 2" xfId="38137" xr:uid="{9C11A2FA-9E88-4C44-ABD6-8FB0185EDCEC}"/>
    <cellStyle name="Normal 2 3 2 3 2 2 3 3 4" xfId="26329" xr:uid="{BDE305E8-524E-4D54-B219-A1D33EB9D305}"/>
    <cellStyle name="Normal 2 3 2 3 2 2 3 4" xfId="6603" xr:uid="{88201C63-02BA-43BD-A5DC-B1E3FBA02159}"/>
    <cellStyle name="Normal 2 3 2 3 2 2 3 4 2" xfId="18410" xr:uid="{FF6CE0E9-D971-4935-9072-CE2BE3EC546D}"/>
    <cellStyle name="Normal 2 3 2 3 2 2 3 4 2 2" xfId="40729" xr:uid="{C55C91EB-AD26-42C8-9419-76556DBA10B5}"/>
    <cellStyle name="Normal 2 3 2 3 2 2 3 4 3" xfId="28921" xr:uid="{E9EF3197-29A1-4ED5-8D03-2CDF6C2DFD45}"/>
    <cellStyle name="Normal 2 3 2 3 2 2 3 5" xfId="11930" xr:uid="{717185A4-D4E9-4090-8BAB-F0DA8CBFFAC3}"/>
    <cellStyle name="Normal 2 3 2 3 2 2 3 5 2" xfId="34249" xr:uid="{81C18623-D72C-4587-88AB-6998ECA86F23}"/>
    <cellStyle name="Normal 2 3 2 3 2 2 3 6" xfId="13226" xr:uid="{15C709C7-752A-4AF6-8CC3-FF3E5D0CA2BD}"/>
    <cellStyle name="Normal 2 3 2 3 2 2 3 6 2" xfId="35545" xr:uid="{EA6E3604-EE44-422C-B7F9-B998067DAF1F}"/>
    <cellStyle name="Normal 2 3 2 3 2 2 3 7" xfId="23737" xr:uid="{058526EF-5A97-4B1E-AFFB-7D50CABF8D16}"/>
    <cellStyle name="Normal 2 3 2 3 2 2 4" xfId="2067" xr:uid="{CEBBA731-34B3-4C19-A7CF-DA1B0431E691}"/>
    <cellStyle name="Normal 2 3 2 3 2 2 4 2" xfId="4659" xr:uid="{285B6F90-1225-4B4D-BCE7-70FD97F32EAE}"/>
    <cellStyle name="Normal 2 3 2 3 2 2 4 2 2" xfId="9843" xr:uid="{5BC308F7-0B17-41D5-BA4E-0CECADBFCB53}"/>
    <cellStyle name="Normal 2 3 2 3 2 2 4 2 2 2" xfId="21650" xr:uid="{2135C651-FC89-4FD0-A460-C8ACDE84EC51}"/>
    <cellStyle name="Normal 2 3 2 3 2 2 4 2 2 2 2" xfId="43969" xr:uid="{4A61978A-BECA-4916-98B1-1096D6F198C2}"/>
    <cellStyle name="Normal 2 3 2 3 2 2 4 2 2 3" xfId="32161" xr:uid="{896D3982-F62A-480C-8693-9E4AA223D0DC}"/>
    <cellStyle name="Normal 2 3 2 3 2 2 4 2 3" xfId="16466" xr:uid="{E71F3FCB-63FC-4D03-830A-72D2CDC91A3D}"/>
    <cellStyle name="Normal 2 3 2 3 2 2 4 2 3 2" xfId="38785" xr:uid="{D2509C3E-EFE6-4806-8E61-539DAF34E755}"/>
    <cellStyle name="Normal 2 3 2 3 2 2 4 2 4" xfId="26977" xr:uid="{1C477D4D-51DC-4B69-A5AE-F57758D655BD}"/>
    <cellStyle name="Normal 2 3 2 3 2 2 4 3" xfId="7251" xr:uid="{75141C0D-5ED9-4AF2-84FC-C3B53FF389B5}"/>
    <cellStyle name="Normal 2 3 2 3 2 2 4 3 2" xfId="19058" xr:uid="{ABE5678D-3AF3-4A6F-BE7F-DA31660970CA}"/>
    <cellStyle name="Normal 2 3 2 3 2 2 4 3 2 2" xfId="41377" xr:uid="{91C82AAB-D910-417F-9ED1-6781ED8FFF60}"/>
    <cellStyle name="Normal 2 3 2 3 2 2 4 3 3" xfId="29569" xr:uid="{F33068CF-9E0B-4AD8-9416-874FB386264E}"/>
    <cellStyle name="Normal 2 3 2 3 2 2 4 4" xfId="13874" xr:uid="{ADFD1D91-BE5E-48FB-9214-4BF73FB81D1B}"/>
    <cellStyle name="Normal 2 3 2 3 2 2 4 4 2" xfId="36193" xr:uid="{1EFAFB95-851B-46FA-9598-268124FDFDE9}"/>
    <cellStyle name="Normal 2 3 2 3 2 2 4 5" xfId="24385" xr:uid="{972832CD-B324-49B8-8F54-EF6494C61C7E}"/>
    <cellStyle name="Normal 2 3 2 3 2 2 5" xfId="3363" xr:uid="{CE74646F-1B96-4019-8246-408D23C5A8C8}"/>
    <cellStyle name="Normal 2 3 2 3 2 2 5 2" xfId="8547" xr:uid="{C9BA78AD-1E44-44D7-BA87-B4E07C84016B}"/>
    <cellStyle name="Normal 2 3 2 3 2 2 5 2 2" xfId="20354" xr:uid="{5A2C72E8-3A7A-4E1A-B4EA-20890049FE9A}"/>
    <cellStyle name="Normal 2 3 2 3 2 2 5 2 2 2" xfId="42673" xr:uid="{BAFA461B-BF18-48BB-863B-F40F8073D913}"/>
    <cellStyle name="Normal 2 3 2 3 2 2 5 2 3" xfId="30865" xr:uid="{1E9C01DA-4C0B-4EF9-AA03-FD00D9482BD9}"/>
    <cellStyle name="Normal 2 3 2 3 2 2 5 3" xfId="15170" xr:uid="{0B6D54C7-88A2-4F29-8BD3-850E3B7A5069}"/>
    <cellStyle name="Normal 2 3 2 3 2 2 5 3 2" xfId="37489" xr:uid="{E0BAFA35-8B21-4D5F-B4AF-21F3719B2F95}"/>
    <cellStyle name="Normal 2 3 2 3 2 2 5 4" xfId="25681" xr:uid="{A15A958A-7513-46BD-AFBF-AB17B42225AE}"/>
    <cellStyle name="Normal 2 3 2 3 2 2 6" xfId="5955" xr:uid="{5DE687BA-092C-4A2D-AB98-2D249D8097D9}"/>
    <cellStyle name="Normal 2 3 2 3 2 2 6 2" xfId="17762" xr:uid="{8B2108E7-6D77-4E8F-A86D-E7095A90302A}"/>
    <cellStyle name="Normal 2 3 2 3 2 2 6 2 2" xfId="40081" xr:uid="{F686CD73-B24E-4A70-8E76-C73A4A7E3F81}"/>
    <cellStyle name="Normal 2 3 2 3 2 2 6 3" xfId="28273" xr:uid="{40259E3E-B1BF-467B-BFDC-84754BB9A9B6}"/>
    <cellStyle name="Normal 2 3 2 3 2 2 7" xfId="11277" xr:uid="{98CED742-A49D-4935-A2B3-26C8370333E1}"/>
    <cellStyle name="Normal 2 3 2 3 2 2 7 2" xfId="33596" xr:uid="{66008C0E-AA31-4C38-B62A-634A68501B34}"/>
    <cellStyle name="Normal 2 3 2 3 2 2 8" xfId="12578" xr:uid="{641481E5-A1D2-4B7B-B0B7-079157B2AB91}"/>
    <cellStyle name="Normal 2 3 2 3 2 2 8 2" xfId="34897" xr:uid="{03E29DC1-E5BA-4F7E-8A60-2340BBFF0AD0}"/>
    <cellStyle name="Normal 2 3 2 3 2 2 9" xfId="23084" xr:uid="{DA9B0063-758F-4851-A700-33B3A7F135B7}"/>
    <cellStyle name="Normal 2 3 2 3 2 3" xfId="933" xr:uid="{8B5285EE-E9EC-4A82-89E0-39FAC8A6C5A0}"/>
    <cellStyle name="Normal 2 3 2 3 2 3 2" xfId="1581" xr:uid="{C518AA75-0DEC-4EB3-A44E-B43276425E11}"/>
    <cellStyle name="Normal 2 3 2 3 2 3 2 2" xfId="2877" xr:uid="{DF827176-E4B9-4176-8120-5683BA132E76}"/>
    <cellStyle name="Normal 2 3 2 3 2 3 2 2 2" xfId="5469" xr:uid="{A0C0CF82-122C-428B-947F-5C55DB4B81AB}"/>
    <cellStyle name="Normal 2 3 2 3 2 3 2 2 2 2" xfId="10653" xr:uid="{F92FA038-2A35-496F-B8CC-B62F27A040D8}"/>
    <cellStyle name="Normal 2 3 2 3 2 3 2 2 2 2 2" xfId="22460" xr:uid="{1B74CDA6-E878-4F2F-B169-72F8B2E92336}"/>
    <cellStyle name="Normal 2 3 2 3 2 3 2 2 2 2 2 2" xfId="44779" xr:uid="{790316B8-5C36-4344-B2EA-EA904E75366A}"/>
    <cellStyle name="Normal 2 3 2 3 2 3 2 2 2 2 3" xfId="32971" xr:uid="{FE3B5E46-5F17-4089-894D-4BF996BB4301}"/>
    <cellStyle name="Normal 2 3 2 3 2 3 2 2 2 3" xfId="17276" xr:uid="{907B80E5-2AC7-45F7-8E14-4B101A9CB26B}"/>
    <cellStyle name="Normal 2 3 2 3 2 3 2 2 2 3 2" xfId="39595" xr:uid="{B80101F3-C32C-47AD-90E8-E4916D670689}"/>
    <cellStyle name="Normal 2 3 2 3 2 3 2 2 2 4" xfId="27787" xr:uid="{DACFF40C-626D-4A7C-BCA2-4559BD4A1F3D}"/>
    <cellStyle name="Normal 2 3 2 3 2 3 2 2 3" xfId="8061" xr:uid="{D8331699-62FA-449A-947B-8480EABBB053}"/>
    <cellStyle name="Normal 2 3 2 3 2 3 2 2 3 2" xfId="19868" xr:uid="{54E007C0-552A-475B-B716-D3A9EAC1C208}"/>
    <cellStyle name="Normal 2 3 2 3 2 3 2 2 3 2 2" xfId="42187" xr:uid="{24E7D67E-8037-4A35-AEE2-703C40CC2361}"/>
    <cellStyle name="Normal 2 3 2 3 2 3 2 2 3 3" xfId="30379" xr:uid="{E653D345-7B43-4DF8-8521-E909C7E87F57}"/>
    <cellStyle name="Normal 2 3 2 3 2 3 2 2 4" xfId="14684" xr:uid="{7DA1BE97-505C-4EBC-A159-8EF302192E8F}"/>
    <cellStyle name="Normal 2 3 2 3 2 3 2 2 4 2" xfId="37003" xr:uid="{B498834F-97A2-4834-888D-A55FA063D2A2}"/>
    <cellStyle name="Normal 2 3 2 3 2 3 2 2 5" xfId="25195" xr:uid="{D20CCBFE-6690-46C0-9943-9A2C5432EF1C}"/>
    <cellStyle name="Normal 2 3 2 3 2 3 2 3" xfId="4173" xr:uid="{25C728CA-3A44-4744-A8CF-5FD7E3454EFA}"/>
    <cellStyle name="Normal 2 3 2 3 2 3 2 3 2" xfId="9357" xr:uid="{D0DB4FB4-ED5D-4FD9-9141-4EA6DB8760BD}"/>
    <cellStyle name="Normal 2 3 2 3 2 3 2 3 2 2" xfId="21164" xr:uid="{EB389223-3780-4917-A1EB-B72459F12FC0}"/>
    <cellStyle name="Normal 2 3 2 3 2 3 2 3 2 2 2" xfId="43483" xr:uid="{0327F8AF-B82B-40AB-B356-3B0A2B798EB1}"/>
    <cellStyle name="Normal 2 3 2 3 2 3 2 3 2 3" xfId="31675" xr:uid="{BCC8578B-40FD-40C4-9CC6-44CEF1E0A098}"/>
    <cellStyle name="Normal 2 3 2 3 2 3 2 3 3" xfId="15980" xr:uid="{C103AB0E-506F-415F-84CD-BB69A03E1C14}"/>
    <cellStyle name="Normal 2 3 2 3 2 3 2 3 3 2" xfId="38299" xr:uid="{6B0AB47E-6748-453A-AA31-DEFD24C4D083}"/>
    <cellStyle name="Normal 2 3 2 3 2 3 2 3 4" xfId="26491" xr:uid="{D8C14D0F-5452-42C8-BE9E-3ED35A06437C}"/>
    <cellStyle name="Normal 2 3 2 3 2 3 2 4" xfId="6765" xr:uid="{EBAECAB4-DC53-47B1-A9E6-66CF5A170AD1}"/>
    <cellStyle name="Normal 2 3 2 3 2 3 2 4 2" xfId="18572" xr:uid="{7D73C4C0-7D36-4815-8FC0-E48CB45586FE}"/>
    <cellStyle name="Normal 2 3 2 3 2 3 2 4 2 2" xfId="40891" xr:uid="{F515EB32-4C76-4C2E-9D63-4450940B69DC}"/>
    <cellStyle name="Normal 2 3 2 3 2 3 2 4 3" xfId="29083" xr:uid="{315FB926-90EF-471D-ABA6-BFE9E39FBAC6}"/>
    <cellStyle name="Normal 2 3 2 3 2 3 2 5" xfId="12092" xr:uid="{B8087C22-12CC-4106-A893-0B1F09AB8096}"/>
    <cellStyle name="Normal 2 3 2 3 2 3 2 5 2" xfId="34411" xr:uid="{8AF56E59-BB88-432B-938F-AE9D93906F4C}"/>
    <cellStyle name="Normal 2 3 2 3 2 3 2 6" xfId="13388" xr:uid="{6A455105-E178-4C35-93EA-89AA927B2726}"/>
    <cellStyle name="Normal 2 3 2 3 2 3 2 6 2" xfId="35707" xr:uid="{EC06EA2D-4AD5-4FBF-B60B-7954F68B3D1F}"/>
    <cellStyle name="Normal 2 3 2 3 2 3 2 7" xfId="23899" xr:uid="{8F44B029-2D39-49C9-BC05-A7796E4DFD0F}"/>
    <cellStyle name="Normal 2 3 2 3 2 3 3" xfId="2229" xr:uid="{15E1030F-2221-4185-A7CB-8EB29E6FF228}"/>
    <cellStyle name="Normal 2 3 2 3 2 3 3 2" xfId="4821" xr:uid="{36B991B8-CEC3-486B-A652-F85AE8D384EE}"/>
    <cellStyle name="Normal 2 3 2 3 2 3 3 2 2" xfId="10005" xr:uid="{F1C5CAA3-551F-422F-BA12-99FFE915B4E5}"/>
    <cellStyle name="Normal 2 3 2 3 2 3 3 2 2 2" xfId="21812" xr:uid="{D03E177C-4577-4455-B57B-1720B101274B}"/>
    <cellStyle name="Normal 2 3 2 3 2 3 3 2 2 2 2" xfId="44131" xr:uid="{2FBB403B-6B14-44A2-82B7-AEEAEBC1A335}"/>
    <cellStyle name="Normal 2 3 2 3 2 3 3 2 2 3" xfId="32323" xr:uid="{5B8F0CD8-4FEE-4546-B6C0-F696578CA72C}"/>
    <cellStyle name="Normal 2 3 2 3 2 3 3 2 3" xfId="16628" xr:uid="{AC3C92EB-6D02-488D-8462-349834DA8688}"/>
    <cellStyle name="Normal 2 3 2 3 2 3 3 2 3 2" xfId="38947" xr:uid="{0E4A1083-AB30-445E-8A89-0212B2A0B8D6}"/>
    <cellStyle name="Normal 2 3 2 3 2 3 3 2 4" xfId="27139" xr:uid="{BBC468F7-3CAF-45EE-AD4D-FF36F6A0C5DB}"/>
    <cellStyle name="Normal 2 3 2 3 2 3 3 3" xfId="7413" xr:uid="{39D418D7-F448-482B-8257-6161A853EC77}"/>
    <cellStyle name="Normal 2 3 2 3 2 3 3 3 2" xfId="19220" xr:uid="{E07400CC-85F1-42CA-8274-6BDAE4624B66}"/>
    <cellStyle name="Normal 2 3 2 3 2 3 3 3 2 2" xfId="41539" xr:uid="{6611ACD4-4C02-4E0E-ACB3-F31A575DA444}"/>
    <cellStyle name="Normal 2 3 2 3 2 3 3 3 3" xfId="29731" xr:uid="{A890438F-9C4A-4115-8D49-F3AE5318DE06}"/>
    <cellStyle name="Normal 2 3 2 3 2 3 3 4" xfId="14036" xr:uid="{2D771395-B8A4-4F0F-980B-84B139332E92}"/>
    <cellStyle name="Normal 2 3 2 3 2 3 3 4 2" xfId="36355" xr:uid="{B42D11F2-4100-427B-BA97-FB62CA664213}"/>
    <cellStyle name="Normal 2 3 2 3 2 3 3 5" xfId="24547" xr:uid="{7B940D73-2F3F-4296-8DF9-78267E17FE3C}"/>
    <cellStyle name="Normal 2 3 2 3 2 3 4" xfId="3525" xr:uid="{02EBC898-A9DA-4E1D-BEAF-EA8862D24AA9}"/>
    <cellStyle name="Normal 2 3 2 3 2 3 4 2" xfId="8709" xr:uid="{F68D71C5-3664-4C07-B165-93696FDE53CB}"/>
    <cellStyle name="Normal 2 3 2 3 2 3 4 2 2" xfId="20516" xr:uid="{F299E0CB-FDB6-4515-9385-6502B97DFD95}"/>
    <cellStyle name="Normal 2 3 2 3 2 3 4 2 2 2" xfId="42835" xr:uid="{277757C9-9C44-46DC-8938-18013FE6EDD2}"/>
    <cellStyle name="Normal 2 3 2 3 2 3 4 2 3" xfId="31027" xr:uid="{462A7FA8-C45C-4862-9965-2567AFB42ABE}"/>
    <cellStyle name="Normal 2 3 2 3 2 3 4 3" xfId="15332" xr:uid="{3D9122E3-9394-4665-BC29-084FE50B4161}"/>
    <cellStyle name="Normal 2 3 2 3 2 3 4 3 2" xfId="37651" xr:uid="{34973346-8AAE-4278-8B18-C611F90C7AC2}"/>
    <cellStyle name="Normal 2 3 2 3 2 3 4 4" xfId="25843" xr:uid="{5425DE35-D4A4-4D79-871F-F9408B1DEF4F}"/>
    <cellStyle name="Normal 2 3 2 3 2 3 5" xfId="6117" xr:uid="{6A3D0A3B-A352-4DA3-9008-6255FA3B7493}"/>
    <cellStyle name="Normal 2 3 2 3 2 3 5 2" xfId="17924" xr:uid="{E851F97F-45D9-49F1-B641-69D52A6A11A9}"/>
    <cellStyle name="Normal 2 3 2 3 2 3 5 2 2" xfId="40243" xr:uid="{8B5F1495-8C5A-471D-8BF7-C186C2CFE93D}"/>
    <cellStyle name="Normal 2 3 2 3 2 3 5 3" xfId="28435" xr:uid="{B8BF89C4-5858-4FB4-80AB-FD101EF074F5}"/>
    <cellStyle name="Normal 2 3 2 3 2 3 6" xfId="11444" xr:uid="{D0CAC0BF-6BBF-4274-B5C3-72C34D21C2B0}"/>
    <cellStyle name="Normal 2 3 2 3 2 3 6 2" xfId="33763" xr:uid="{A91A6209-97A0-44E2-AACE-5FE1C9450261}"/>
    <cellStyle name="Normal 2 3 2 3 2 3 7" xfId="12740" xr:uid="{71B22B8E-21EE-4C65-9618-366A2520943B}"/>
    <cellStyle name="Normal 2 3 2 3 2 3 7 2" xfId="35059" xr:uid="{9868BBB4-5D23-402E-90A1-3C2A1B4AF28A}"/>
    <cellStyle name="Normal 2 3 2 3 2 3 8" xfId="23251" xr:uid="{4BC48EA9-003F-4976-BA7E-6B4AEC94DDB3}"/>
    <cellStyle name="Normal 2 3 2 3 2 4" xfId="1257" xr:uid="{404959C5-8174-4375-9D79-E784E69388AC}"/>
    <cellStyle name="Normal 2 3 2 3 2 4 2" xfId="2553" xr:uid="{A73C2BE9-560F-4C95-B6C8-3DD5EEFA1935}"/>
    <cellStyle name="Normal 2 3 2 3 2 4 2 2" xfId="5145" xr:uid="{1F006F82-1964-4ACE-AAF9-2338849F5790}"/>
    <cellStyle name="Normal 2 3 2 3 2 4 2 2 2" xfId="10329" xr:uid="{01C6DD1F-40A8-460C-90F0-2A821B573324}"/>
    <cellStyle name="Normal 2 3 2 3 2 4 2 2 2 2" xfId="22136" xr:uid="{27C565A0-5035-4CF9-B5FD-F69DE8A91F67}"/>
    <cellStyle name="Normal 2 3 2 3 2 4 2 2 2 2 2" xfId="44455" xr:uid="{704BF3E1-BDC1-4F24-91E8-82525F243BD0}"/>
    <cellStyle name="Normal 2 3 2 3 2 4 2 2 2 3" xfId="32647" xr:uid="{4D824EE8-33FC-4289-9ACB-2E2D723A802C}"/>
    <cellStyle name="Normal 2 3 2 3 2 4 2 2 3" xfId="16952" xr:uid="{F6A03303-4205-441C-88F5-9367B0B31B8E}"/>
    <cellStyle name="Normal 2 3 2 3 2 4 2 2 3 2" xfId="39271" xr:uid="{FF2AC447-CA28-44C1-8EBC-E79D538B7A4B}"/>
    <cellStyle name="Normal 2 3 2 3 2 4 2 2 4" xfId="27463" xr:uid="{09F940E8-4569-4B3C-B790-08B47262C9CA}"/>
    <cellStyle name="Normal 2 3 2 3 2 4 2 3" xfId="7737" xr:uid="{2A785D25-0544-4EC1-99AC-8368142508A0}"/>
    <cellStyle name="Normal 2 3 2 3 2 4 2 3 2" xfId="19544" xr:uid="{5D16AC02-C144-4EF2-A0C8-D2155A942C92}"/>
    <cellStyle name="Normal 2 3 2 3 2 4 2 3 2 2" xfId="41863" xr:uid="{86C86CCF-3781-4B9E-AC11-C2DF70340D62}"/>
    <cellStyle name="Normal 2 3 2 3 2 4 2 3 3" xfId="30055" xr:uid="{0ACB5083-40DB-4821-AC75-72FF75DD5FD3}"/>
    <cellStyle name="Normal 2 3 2 3 2 4 2 4" xfId="14360" xr:uid="{341D6489-1DA3-4336-93B4-9BA68D9C1D6A}"/>
    <cellStyle name="Normal 2 3 2 3 2 4 2 4 2" xfId="36679" xr:uid="{2F607A97-3074-46A9-A1E9-7A40B1FA1867}"/>
    <cellStyle name="Normal 2 3 2 3 2 4 2 5" xfId="24871" xr:uid="{67FD5607-E363-4C45-AD09-95CAF982C8BC}"/>
    <cellStyle name="Normal 2 3 2 3 2 4 3" xfId="3849" xr:uid="{D77A1F09-D951-4D4B-BF9C-7090E05E32BF}"/>
    <cellStyle name="Normal 2 3 2 3 2 4 3 2" xfId="9033" xr:uid="{A887D7BF-E726-4428-A671-7FC6ECA1FBDC}"/>
    <cellStyle name="Normal 2 3 2 3 2 4 3 2 2" xfId="20840" xr:uid="{5F834293-8A2B-448D-A62B-170B552B31E6}"/>
    <cellStyle name="Normal 2 3 2 3 2 4 3 2 2 2" xfId="43159" xr:uid="{95FA5D51-FD11-4739-BEF2-FC526DA82E16}"/>
    <cellStyle name="Normal 2 3 2 3 2 4 3 2 3" xfId="31351" xr:uid="{C2025903-530B-49C0-998E-153709A6D312}"/>
    <cellStyle name="Normal 2 3 2 3 2 4 3 3" xfId="15656" xr:uid="{3FC76630-3B35-4CF6-A1DB-218FA6555B77}"/>
    <cellStyle name="Normal 2 3 2 3 2 4 3 3 2" xfId="37975" xr:uid="{567D2446-714B-46C5-A0B7-0404057FF9FA}"/>
    <cellStyle name="Normal 2 3 2 3 2 4 3 4" xfId="26167" xr:uid="{99C579A6-0DBB-49AD-918E-F8F056F24A06}"/>
    <cellStyle name="Normal 2 3 2 3 2 4 4" xfId="6441" xr:uid="{E14818DB-F4E7-43B7-AA3C-015DD331BFA3}"/>
    <cellStyle name="Normal 2 3 2 3 2 4 4 2" xfId="18248" xr:uid="{DF3FEF44-1765-43A6-9D9F-BAC91B3A3E64}"/>
    <cellStyle name="Normal 2 3 2 3 2 4 4 2 2" xfId="40567" xr:uid="{04C44AB9-E1C6-4417-8B51-D3F4E3DEB51D}"/>
    <cellStyle name="Normal 2 3 2 3 2 4 4 3" xfId="28759" xr:uid="{7C6FE7C6-FF5C-4B4B-900A-F5FEC34E2CD3}"/>
    <cellStyle name="Normal 2 3 2 3 2 4 5" xfId="11768" xr:uid="{ED0E3356-8DCA-4770-8E08-171C5D3B020C}"/>
    <cellStyle name="Normal 2 3 2 3 2 4 5 2" xfId="34087" xr:uid="{2BE8A526-1AB0-49D7-88CD-3FBAFD855078}"/>
    <cellStyle name="Normal 2 3 2 3 2 4 6" xfId="13064" xr:uid="{FC6A7797-9E90-4381-B846-12B2E7BC048D}"/>
    <cellStyle name="Normal 2 3 2 3 2 4 6 2" xfId="35383" xr:uid="{DAB6A5B2-62E9-4B35-B6A7-57DA102252A7}"/>
    <cellStyle name="Normal 2 3 2 3 2 4 7" xfId="23575" xr:uid="{797708FC-A5A1-4315-BCED-9BE1AECBABA1}"/>
    <cellStyle name="Normal 2 3 2 3 2 5" xfId="1905" xr:uid="{23708DD6-0564-4CA7-A641-CD7B74A0065B}"/>
    <cellStyle name="Normal 2 3 2 3 2 5 2" xfId="4497" xr:uid="{B444E339-8553-432D-AE47-A30264646C60}"/>
    <cellStyle name="Normal 2 3 2 3 2 5 2 2" xfId="9681" xr:uid="{5656A928-2013-462A-B0AA-6879556A42C7}"/>
    <cellStyle name="Normal 2 3 2 3 2 5 2 2 2" xfId="21488" xr:uid="{D3E6CD73-AD68-4435-9FE7-AD759CD2BF4A}"/>
    <cellStyle name="Normal 2 3 2 3 2 5 2 2 2 2" xfId="43807" xr:uid="{08D122D4-74DE-4055-B6CA-CDF693750DA9}"/>
    <cellStyle name="Normal 2 3 2 3 2 5 2 2 3" xfId="31999" xr:uid="{6D948D96-7825-4326-900A-52D1382DA801}"/>
    <cellStyle name="Normal 2 3 2 3 2 5 2 3" xfId="16304" xr:uid="{3B9C11E1-8348-4D64-A8D3-44B2658426EE}"/>
    <cellStyle name="Normal 2 3 2 3 2 5 2 3 2" xfId="38623" xr:uid="{3881C8E2-C8B4-45D6-AE9C-03878BB0C296}"/>
    <cellStyle name="Normal 2 3 2 3 2 5 2 4" xfId="26815" xr:uid="{D09FE26A-D5EE-4408-A51A-41487584A031}"/>
    <cellStyle name="Normal 2 3 2 3 2 5 3" xfId="7089" xr:uid="{0F2990EE-5F64-446F-8934-9A2B85BAE597}"/>
    <cellStyle name="Normal 2 3 2 3 2 5 3 2" xfId="18896" xr:uid="{D4FC003F-19C7-4A86-A8C7-E8DBE3BC078A}"/>
    <cellStyle name="Normal 2 3 2 3 2 5 3 2 2" xfId="41215" xr:uid="{A92620F3-CF4E-47E9-B4F2-2F28D2C81055}"/>
    <cellStyle name="Normal 2 3 2 3 2 5 3 3" xfId="29407" xr:uid="{1217BCE2-368D-4375-90B3-8D027E6EAADB}"/>
    <cellStyle name="Normal 2 3 2 3 2 5 4" xfId="13712" xr:uid="{A57D38B6-A1AC-4895-B9DE-55C2AC74908A}"/>
    <cellStyle name="Normal 2 3 2 3 2 5 4 2" xfId="36031" xr:uid="{9FF058E0-1729-4D8F-BB3E-E1CF0C76757D}"/>
    <cellStyle name="Normal 2 3 2 3 2 5 5" xfId="24223" xr:uid="{167AF693-0AC4-4F36-964D-E767C25BF7AB}"/>
    <cellStyle name="Normal 2 3 2 3 2 6" xfId="3201" xr:uid="{D7AB79C2-3A16-4D85-B1E4-D501EADC7BBC}"/>
    <cellStyle name="Normal 2 3 2 3 2 6 2" xfId="8385" xr:uid="{1BCE98F0-73B6-4A01-9761-500875281B31}"/>
    <cellStyle name="Normal 2 3 2 3 2 6 2 2" xfId="20192" xr:uid="{B02F298A-0E8F-4FB9-A97C-335212FC98DF}"/>
    <cellStyle name="Normal 2 3 2 3 2 6 2 2 2" xfId="42511" xr:uid="{53656108-85E4-4731-928F-307D5B811901}"/>
    <cellStyle name="Normal 2 3 2 3 2 6 2 3" xfId="30703" xr:uid="{D26AA5E3-A9C2-48A2-989C-F03F47EF3248}"/>
    <cellStyle name="Normal 2 3 2 3 2 6 3" xfId="15008" xr:uid="{F4087E48-AB9D-4C84-8851-BEA180AF7442}"/>
    <cellStyle name="Normal 2 3 2 3 2 6 3 2" xfId="37327" xr:uid="{5E1BE14F-9927-4782-9653-29D6AED76E6C}"/>
    <cellStyle name="Normal 2 3 2 3 2 6 4" xfId="25519" xr:uid="{0BC158C9-B3D2-4810-9B68-67B684B630C3}"/>
    <cellStyle name="Normal 2 3 2 3 2 7" xfId="5793" xr:uid="{5B454BD8-C649-4455-B3E2-C011AFC0ECC8}"/>
    <cellStyle name="Normal 2 3 2 3 2 7 2" xfId="17600" xr:uid="{050877D5-285E-4017-96F7-AA50C86EB8F9}"/>
    <cellStyle name="Normal 2 3 2 3 2 7 2 2" xfId="39919" xr:uid="{0E4C2505-5FE9-4C42-B5B7-002D9222FD44}"/>
    <cellStyle name="Normal 2 3 2 3 2 7 3" xfId="28111" xr:uid="{692860B6-FA77-4456-8877-3E0D3217A9E4}"/>
    <cellStyle name="Normal 2 3 2 3 2 8" xfId="11043" xr:uid="{56B37C3A-324E-4915-878A-20642D6AF40C}"/>
    <cellStyle name="Normal 2 3 2 3 2 8 2" xfId="33362" xr:uid="{02A45B2A-3CEC-4FBE-8278-D32439CF64D3}"/>
    <cellStyle name="Normal 2 3 2 3 2 9" xfId="12416" xr:uid="{2F0C5F8D-6C00-4102-ACEE-B271E5C1C8BF}"/>
    <cellStyle name="Normal 2 3 2 3 2 9 2" xfId="34735" xr:uid="{FAD13CE8-D7D1-4A94-BDC4-DEC6CF2035D6}"/>
    <cellStyle name="Normal 2 3 2 3 3" xfId="649" xr:uid="{CF3FFF5E-3462-4E0D-BDE4-EE497808D57E}"/>
    <cellStyle name="Normal 2 3 2 3 3 2" xfId="1014" xr:uid="{BFF6E26C-E20A-4D6C-8B6F-2C4C2E7DF6A2}"/>
    <cellStyle name="Normal 2 3 2 3 3 2 2" xfId="1662" xr:uid="{A58ADE31-30E6-444E-9C02-D232397087FC}"/>
    <cellStyle name="Normal 2 3 2 3 3 2 2 2" xfId="2958" xr:uid="{4BB47E49-E9F5-410F-98C8-0F984F1EA49F}"/>
    <cellStyle name="Normal 2 3 2 3 3 2 2 2 2" xfId="5550" xr:uid="{7FDB41B9-4080-441F-AC91-456F3AD29E1A}"/>
    <cellStyle name="Normal 2 3 2 3 3 2 2 2 2 2" xfId="10734" xr:uid="{5A5AA504-E6DD-4A35-AEFF-078A8EF049C4}"/>
    <cellStyle name="Normal 2 3 2 3 3 2 2 2 2 2 2" xfId="22541" xr:uid="{723BBFAF-A126-4353-A9EE-F12AF3CD038A}"/>
    <cellStyle name="Normal 2 3 2 3 3 2 2 2 2 2 2 2" xfId="44860" xr:uid="{B370AF9B-2F04-4B11-8E76-9BFDB2291C9E}"/>
    <cellStyle name="Normal 2 3 2 3 3 2 2 2 2 2 3" xfId="33052" xr:uid="{997F6CCB-2B8E-4811-8889-763EE98952EB}"/>
    <cellStyle name="Normal 2 3 2 3 3 2 2 2 2 3" xfId="17357" xr:uid="{EFFF810C-0788-4682-935D-F643E4383395}"/>
    <cellStyle name="Normal 2 3 2 3 3 2 2 2 2 3 2" xfId="39676" xr:uid="{B6725F69-A56F-4EBC-94B2-AC1D79755050}"/>
    <cellStyle name="Normal 2 3 2 3 3 2 2 2 2 4" xfId="27868" xr:uid="{597DDA72-E011-43B0-AC22-5054B6E66F01}"/>
    <cellStyle name="Normal 2 3 2 3 3 2 2 2 3" xfId="8142" xr:uid="{3A8392A2-82D7-4F35-928E-366039FCE0F8}"/>
    <cellStyle name="Normal 2 3 2 3 3 2 2 2 3 2" xfId="19949" xr:uid="{EA221370-F41F-4E6D-ABAC-FAF0884EC32F}"/>
    <cellStyle name="Normal 2 3 2 3 3 2 2 2 3 2 2" xfId="42268" xr:uid="{7C272C0C-0521-4A4F-AF62-9A407334D75E}"/>
    <cellStyle name="Normal 2 3 2 3 3 2 2 2 3 3" xfId="30460" xr:uid="{2ECD20D8-5F52-4853-A12B-5C58A1DD2ED9}"/>
    <cellStyle name="Normal 2 3 2 3 3 2 2 2 4" xfId="14765" xr:uid="{6922E922-5269-4F9B-A9DA-A963E640458E}"/>
    <cellStyle name="Normal 2 3 2 3 3 2 2 2 4 2" xfId="37084" xr:uid="{0C346617-D5B3-428C-881E-236CEA988949}"/>
    <cellStyle name="Normal 2 3 2 3 3 2 2 2 5" xfId="25276" xr:uid="{B1307DA8-9A61-43A1-B794-E1027B74899D}"/>
    <cellStyle name="Normal 2 3 2 3 3 2 2 3" xfId="4254" xr:uid="{6E93C60D-EF14-467D-A32E-3C5BFE1D9751}"/>
    <cellStyle name="Normal 2 3 2 3 3 2 2 3 2" xfId="9438" xr:uid="{CE7415C0-C20F-4798-856A-E59396BF5A4F}"/>
    <cellStyle name="Normal 2 3 2 3 3 2 2 3 2 2" xfId="21245" xr:uid="{AD446AA8-D8E6-4877-AE88-4091C423FEA8}"/>
    <cellStyle name="Normal 2 3 2 3 3 2 2 3 2 2 2" xfId="43564" xr:uid="{4368849A-31A2-41F2-B062-1564F53C6CFA}"/>
    <cellStyle name="Normal 2 3 2 3 3 2 2 3 2 3" xfId="31756" xr:uid="{DFF9CB86-8B70-4C0A-907B-0E3D4029A2CA}"/>
    <cellStyle name="Normal 2 3 2 3 3 2 2 3 3" xfId="16061" xr:uid="{9FB996D4-8E22-479D-905A-39C08857EDE9}"/>
    <cellStyle name="Normal 2 3 2 3 3 2 2 3 3 2" xfId="38380" xr:uid="{73F2FF94-9E08-4FD5-B116-6741EC501588}"/>
    <cellStyle name="Normal 2 3 2 3 3 2 2 3 4" xfId="26572" xr:uid="{B7923E1A-D2E2-457C-939A-430D5DA16EEF}"/>
    <cellStyle name="Normal 2 3 2 3 3 2 2 4" xfId="6846" xr:uid="{86A1DF11-F222-4732-AC01-559D05224761}"/>
    <cellStyle name="Normal 2 3 2 3 3 2 2 4 2" xfId="18653" xr:uid="{8092E2FC-EDF8-4F3A-B19E-DFCCDC82F7FD}"/>
    <cellStyle name="Normal 2 3 2 3 3 2 2 4 2 2" xfId="40972" xr:uid="{A045EBAC-9BD8-4B85-9E27-A7AB3F8981F3}"/>
    <cellStyle name="Normal 2 3 2 3 3 2 2 4 3" xfId="29164" xr:uid="{8F7E65A3-9112-40AB-9F9E-431A5A91E3F9}"/>
    <cellStyle name="Normal 2 3 2 3 3 2 2 5" xfId="12173" xr:uid="{1ADB0443-4BA1-48A6-8D6F-3C0F9DBB04B2}"/>
    <cellStyle name="Normal 2 3 2 3 3 2 2 5 2" xfId="34492" xr:uid="{1D8F7A5B-196A-4EB0-AB38-A6FDB69134B8}"/>
    <cellStyle name="Normal 2 3 2 3 3 2 2 6" xfId="13469" xr:uid="{54E7B536-8B2F-4AF6-92FB-83A84F468DBB}"/>
    <cellStyle name="Normal 2 3 2 3 3 2 2 6 2" xfId="35788" xr:uid="{889418AF-24D2-47A2-89CA-A1B85957B8EC}"/>
    <cellStyle name="Normal 2 3 2 3 3 2 2 7" xfId="23980" xr:uid="{4C48DE65-E02F-4B25-98DD-B1A840C1A89B}"/>
    <cellStyle name="Normal 2 3 2 3 3 2 3" xfId="2310" xr:uid="{A28F5E01-BEEA-40E2-A768-D708C48B3887}"/>
    <cellStyle name="Normal 2 3 2 3 3 2 3 2" xfId="4902" xr:uid="{ECD084CD-985C-4B7E-88B3-47C2517DE385}"/>
    <cellStyle name="Normal 2 3 2 3 3 2 3 2 2" xfId="10086" xr:uid="{1482EDC4-B9F0-471B-AF76-D2462D4C5A40}"/>
    <cellStyle name="Normal 2 3 2 3 3 2 3 2 2 2" xfId="21893" xr:uid="{86B924C6-1500-4341-B46B-E1CB3E7D06C2}"/>
    <cellStyle name="Normal 2 3 2 3 3 2 3 2 2 2 2" xfId="44212" xr:uid="{1FDD00D0-BFFF-4765-A411-332D3F3853C6}"/>
    <cellStyle name="Normal 2 3 2 3 3 2 3 2 2 3" xfId="32404" xr:uid="{806AD95D-DBB2-4400-A5D3-CB1D0DFFB84F}"/>
    <cellStyle name="Normal 2 3 2 3 3 2 3 2 3" xfId="16709" xr:uid="{6F28C6D0-8C9F-4711-A223-9D34017D6916}"/>
    <cellStyle name="Normal 2 3 2 3 3 2 3 2 3 2" xfId="39028" xr:uid="{4FA97601-C526-4D41-8D8A-EF2F229147D9}"/>
    <cellStyle name="Normal 2 3 2 3 3 2 3 2 4" xfId="27220" xr:uid="{0EA00DEC-C6D6-41C9-BA90-386321C16FB4}"/>
    <cellStyle name="Normal 2 3 2 3 3 2 3 3" xfId="7494" xr:uid="{723B4078-CB3D-48D8-9CA1-2282E981EFB5}"/>
    <cellStyle name="Normal 2 3 2 3 3 2 3 3 2" xfId="19301" xr:uid="{03178A26-E03E-4AE0-AE82-2E8CBA6126D6}"/>
    <cellStyle name="Normal 2 3 2 3 3 2 3 3 2 2" xfId="41620" xr:uid="{BDED650E-0B91-4B39-B39D-90BFC39DA38A}"/>
    <cellStyle name="Normal 2 3 2 3 3 2 3 3 3" xfId="29812" xr:uid="{15918992-2A31-4DB6-81E6-7F5119E7821A}"/>
    <cellStyle name="Normal 2 3 2 3 3 2 3 4" xfId="14117" xr:uid="{895029A5-D1D3-434E-96AE-37A57BFDBCE9}"/>
    <cellStyle name="Normal 2 3 2 3 3 2 3 4 2" xfId="36436" xr:uid="{3ACFAAE6-6ED3-435E-9BDC-67E867E9E840}"/>
    <cellStyle name="Normal 2 3 2 3 3 2 3 5" xfId="24628" xr:uid="{63AAE7B2-C1AB-440C-AADB-7A1A54CADBCB}"/>
    <cellStyle name="Normal 2 3 2 3 3 2 4" xfId="3606" xr:uid="{DCFB551D-ABF5-441B-AF8B-880B61D2AD7A}"/>
    <cellStyle name="Normal 2 3 2 3 3 2 4 2" xfId="8790" xr:uid="{72B7B10C-A801-4FBC-88B5-4CEBCF856C58}"/>
    <cellStyle name="Normal 2 3 2 3 3 2 4 2 2" xfId="20597" xr:uid="{FC3EDD0C-62A6-40B8-82D3-5476D8D0B3D1}"/>
    <cellStyle name="Normal 2 3 2 3 3 2 4 2 2 2" xfId="42916" xr:uid="{E036353A-5868-4F51-A896-B94712884A4E}"/>
    <cellStyle name="Normal 2 3 2 3 3 2 4 2 3" xfId="31108" xr:uid="{CB6E6AAB-C65B-4147-A40D-C70DD3C52CAF}"/>
    <cellStyle name="Normal 2 3 2 3 3 2 4 3" xfId="15413" xr:uid="{36079F30-56EB-47C7-A888-B05C3F02BEAB}"/>
    <cellStyle name="Normal 2 3 2 3 3 2 4 3 2" xfId="37732" xr:uid="{391F6E4D-0D22-4307-B9D9-AABEAA8AC99D}"/>
    <cellStyle name="Normal 2 3 2 3 3 2 4 4" xfId="25924" xr:uid="{2BBFFCC0-1EC1-45A2-A80B-484C7E5F50C1}"/>
    <cellStyle name="Normal 2 3 2 3 3 2 5" xfId="6198" xr:uid="{5156C852-80B7-456A-BB1B-67938D936B27}"/>
    <cellStyle name="Normal 2 3 2 3 3 2 5 2" xfId="18005" xr:uid="{41E00654-41A4-4C29-8A71-EA6C28C445FB}"/>
    <cellStyle name="Normal 2 3 2 3 3 2 5 2 2" xfId="40324" xr:uid="{2F03F901-36FD-42B1-B18D-3773B3728224}"/>
    <cellStyle name="Normal 2 3 2 3 3 2 5 3" xfId="28516" xr:uid="{B6B21CA4-0382-4D1E-A812-824BD49621B4}"/>
    <cellStyle name="Normal 2 3 2 3 3 2 6" xfId="11525" xr:uid="{943358FB-20C8-4A05-95C9-18E37F1788E1}"/>
    <cellStyle name="Normal 2 3 2 3 3 2 6 2" xfId="33844" xr:uid="{5350E9C9-4A9B-44A5-B2D5-917386EB9DAD}"/>
    <cellStyle name="Normal 2 3 2 3 3 2 7" xfId="12821" xr:uid="{4F8AF62A-EE8A-4B6C-9392-ACEF35AE4347}"/>
    <cellStyle name="Normal 2 3 2 3 3 2 7 2" xfId="35140" xr:uid="{4B237DC0-3D9B-412F-A96D-A93DF8A8031B}"/>
    <cellStyle name="Normal 2 3 2 3 3 2 8" xfId="23332" xr:uid="{AE3D6DEC-A761-4F72-BA29-D52B183E2C15}"/>
    <cellStyle name="Normal 2 3 2 3 3 3" xfId="1338" xr:uid="{D1BB7250-75F9-4C7E-AD31-4BBABE2E5576}"/>
    <cellStyle name="Normal 2 3 2 3 3 3 2" xfId="2634" xr:uid="{A4022030-DD33-41E5-A061-BFC9BFD971E7}"/>
    <cellStyle name="Normal 2 3 2 3 3 3 2 2" xfId="5226" xr:uid="{AAB53449-7633-427E-B799-5EE966062408}"/>
    <cellStyle name="Normal 2 3 2 3 3 3 2 2 2" xfId="10410" xr:uid="{2CF0465B-E213-4EEB-9DAE-D3A1479BEA0D}"/>
    <cellStyle name="Normal 2 3 2 3 3 3 2 2 2 2" xfId="22217" xr:uid="{DAC19975-15A7-4470-BA5A-CB03F5787F30}"/>
    <cellStyle name="Normal 2 3 2 3 3 3 2 2 2 2 2" xfId="44536" xr:uid="{8F72C037-BEF2-45FA-9E27-210125D56882}"/>
    <cellStyle name="Normal 2 3 2 3 3 3 2 2 2 3" xfId="32728" xr:uid="{0B4D3CB1-742C-4E23-A20B-7A680F81F206}"/>
    <cellStyle name="Normal 2 3 2 3 3 3 2 2 3" xfId="17033" xr:uid="{0B331B62-FB95-4C57-BB87-918B7139645D}"/>
    <cellStyle name="Normal 2 3 2 3 3 3 2 2 3 2" xfId="39352" xr:uid="{61F9F9A9-E930-4367-AB31-5BBE6AE1E794}"/>
    <cellStyle name="Normal 2 3 2 3 3 3 2 2 4" xfId="27544" xr:uid="{F939E260-016F-4DEF-BA47-548E3BDF3ABE}"/>
    <cellStyle name="Normal 2 3 2 3 3 3 2 3" xfId="7818" xr:uid="{3C1BAE1B-6C2E-4AF9-BDD5-5E288702C1C0}"/>
    <cellStyle name="Normal 2 3 2 3 3 3 2 3 2" xfId="19625" xr:uid="{DABC55BD-359C-4B74-9A08-D81E739EBC03}"/>
    <cellStyle name="Normal 2 3 2 3 3 3 2 3 2 2" xfId="41944" xr:uid="{C5E5CF8B-E9C3-4360-A337-DE950ED3114A}"/>
    <cellStyle name="Normal 2 3 2 3 3 3 2 3 3" xfId="30136" xr:uid="{1996D57A-9D28-4DFB-B7B0-038AA132D9E9}"/>
    <cellStyle name="Normal 2 3 2 3 3 3 2 4" xfId="14441" xr:uid="{81615F09-8E6B-4752-A347-90CF6120ACC4}"/>
    <cellStyle name="Normal 2 3 2 3 3 3 2 4 2" xfId="36760" xr:uid="{9AB54736-9592-443B-9707-6F6E18C00835}"/>
    <cellStyle name="Normal 2 3 2 3 3 3 2 5" xfId="24952" xr:uid="{364A6862-2DCF-426C-9B30-443079DEE85C}"/>
    <cellStyle name="Normal 2 3 2 3 3 3 3" xfId="3930" xr:uid="{67DCADBE-F862-4DBD-AF8A-BAC65098B8E3}"/>
    <cellStyle name="Normal 2 3 2 3 3 3 3 2" xfId="9114" xr:uid="{BB8372F4-60A6-48B7-89F9-4E6028BB3FF7}"/>
    <cellStyle name="Normal 2 3 2 3 3 3 3 2 2" xfId="20921" xr:uid="{67CB7ED4-F5AB-4ECC-89F1-B2B1CC93F4E6}"/>
    <cellStyle name="Normal 2 3 2 3 3 3 3 2 2 2" xfId="43240" xr:uid="{89CF9CA6-AC19-4CB2-8E1C-6CE10DE519EA}"/>
    <cellStyle name="Normal 2 3 2 3 3 3 3 2 3" xfId="31432" xr:uid="{A92C83D7-3544-4325-9F6C-B61D7959F3AF}"/>
    <cellStyle name="Normal 2 3 2 3 3 3 3 3" xfId="15737" xr:uid="{182DA607-052B-4499-8796-614D1548EA6C}"/>
    <cellStyle name="Normal 2 3 2 3 3 3 3 3 2" xfId="38056" xr:uid="{DC5DDA06-02B1-4C3F-B75A-A0ABC2523785}"/>
    <cellStyle name="Normal 2 3 2 3 3 3 3 4" xfId="26248" xr:uid="{B50ABE2A-8C69-41A5-B4A6-C8067901C86B}"/>
    <cellStyle name="Normal 2 3 2 3 3 3 4" xfId="6522" xr:uid="{83C969DE-638D-4652-8E2B-5F6DC95D93C9}"/>
    <cellStyle name="Normal 2 3 2 3 3 3 4 2" xfId="18329" xr:uid="{6511223D-33DF-454A-BB8C-AB56476CB464}"/>
    <cellStyle name="Normal 2 3 2 3 3 3 4 2 2" xfId="40648" xr:uid="{2127C204-65B8-4898-8263-055156F562EA}"/>
    <cellStyle name="Normal 2 3 2 3 3 3 4 3" xfId="28840" xr:uid="{C8D6D947-8A02-4669-BBDF-F1ECB67951E5}"/>
    <cellStyle name="Normal 2 3 2 3 3 3 5" xfId="11849" xr:uid="{07ADE589-8A49-4E38-BD87-7DFE5515E52A}"/>
    <cellStyle name="Normal 2 3 2 3 3 3 5 2" xfId="34168" xr:uid="{CAFC939B-A7F0-4748-A389-57AE91A6D94B}"/>
    <cellStyle name="Normal 2 3 2 3 3 3 6" xfId="13145" xr:uid="{51863518-D8A0-4C09-AABA-139626AB78F4}"/>
    <cellStyle name="Normal 2 3 2 3 3 3 6 2" xfId="35464" xr:uid="{3BD6A3B6-C5E6-441D-BA1E-5E5B8B10C3EE}"/>
    <cellStyle name="Normal 2 3 2 3 3 3 7" xfId="23656" xr:uid="{7E1DDD24-FF68-4EE9-93AF-666D8D4576EC}"/>
    <cellStyle name="Normal 2 3 2 3 3 4" xfId="1986" xr:uid="{13B438C5-FC96-4943-97AC-9757719A891F}"/>
    <cellStyle name="Normal 2 3 2 3 3 4 2" xfId="4578" xr:uid="{9751A239-464E-43FB-AC86-DAC3FB68432D}"/>
    <cellStyle name="Normal 2 3 2 3 3 4 2 2" xfId="9762" xr:uid="{B9AFC5D1-1F0F-4F56-A8D1-A2C24811CDE7}"/>
    <cellStyle name="Normal 2 3 2 3 3 4 2 2 2" xfId="21569" xr:uid="{4F1D9C25-85DB-49F1-8FD3-CE74E189F482}"/>
    <cellStyle name="Normal 2 3 2 3 3 4 2 2 2 2" xfId="43888" xr:uid="{0C6236DB-0D9B-4D8E-9B18-39FEAC239CA6}"/>
    <cellStyle name="Normal 2 3 2 3 3 4 2 2 3" xfId="32080" xr:uid="{FD209FD4-4E35-4DFF-87B6-26AF057C183F}"/>
    <cellStyle name="Normal 2 3 2 3 3 4 2 3" xfId="16385" xr:uid="{FC98950C-9BC2-4FE6-B8F1-B0A67035CA1C}"/>
    <cellStyle name="Normal 2 3 2 3 3 4 2 3 2" xfId="38704" xr:uid="{EC50B765-0C24-4F40-9CF6-E0ECB26A5335}"/>
    <cellStyle name="Normal 2 3 2 3 3 4 2 4" xfId="26896" xr:uid="{E48202EB-C009-47C7-B8B3-752AC2CF7F7D}"/>
    <cellStyle name="Normal 2 3 2 3 3 4 3" xfId="7170" xr:uid="{B5F682BC-5A06-42BE-9A20-547779C7DB67}"/>
    <cellStyle name="Normal 2 3 2 3 3 4 3 2" xfId="18977" xr:uid="{15DF0854-118D-40AF-8A9A-F28DF2DAD5A0}"/>
    <cellStyle name="Normal 2 3 2 3 3 4 3 2 2" xfId="41296" xr:uid="{926F153C-D3AA-4F54-A3C8-1DA0752934BF}"/>
    <cellStyle name="Normal 2 3 2 3 3 4 3 3" xfId="29488" xr:uid="{E36F8091-902C-4712-867E-F9E07469E859}"/>
    <cellStyle name="Normal 2 3 2 3 3 4 4" xfId="13793" xr:uid="{4183A12C-616F-4ED4-BAB6-50303725349E}"/>
    <cellStyle name="Normal 2 3 2 3 3 4 4 2" xfId="36112" xr:uid="{E4245AD0-B922-4F67-91A1-047B9A60EA71}"/>
    <cellStyle name="Normal 2 3 2 3 3 4 5" xfId="24304" xr:uid="{FD0D7273-4306-4BC7-B9C3-1A616E54A99F}"/>
    <cellStyle name="Normal 2 3 2 3 3 5" xfId="3282" xr:uid="{C0C45191-6F20-4A44-963F-707BA5C8F606}"/>
    <cellStyle name="Normal 2 3 2 3 3 5 2" xfId="8466" xr:uid="{C55FFFEE-9CCE-48D0-ADBC-9986CE2AE400}"/>
    <cellStyle name="Normal 2 3 2 3 3 5 2 2" xfId="20273" xr:uid="{854A13AD-95F4-4DD8-823E-02C3D14C7FC8}"/>
    <cellStyle name="Normal 2 3 2 3 3 5 2 2 2" xfId="42592" xr:uid="{99652387-FDCF-4242-BB79-8B98B925F166}"/>
    <cellStyle name="Normal 2 3 2 3 3 5 2 3" xfId="30784" xr:uid="{D8D7842D-BC54-4CD6-BA69-F141FEF23D61}"/>
    <cellStyle name="Normal 2 3 2 3 3 5 3" xfId="15089" xr:uid="{63AF4F9F-33B1-41AD-B404-8B8C6536E759}"/>
    <cellStyle name="Normal 2 3 2 3 3 5 3 2" xfId="37408" xr:uid="{290AE673-F3E4-48B5-9D3F-CDEB76CB8D98}"/>
    <cellStyle name="Normal 2 3 2 3 3 5 4" xfId="25600" xr:uid="{C80B62D9-C4A2-43AD-A183-3B22DC66CC61}"/>
    <cellStyle name="Normal 2 3 2 3 3 6" xfId="5874" xr:uid="{8F950E21-423E-46A3-8D27-13EF3621DBD2}"/>
    <cellStyle name="Normal 2 3 2 3 3 6 2" xfId="17681" xr:uid="{C45E1376-333F-415E-8644-1B6171F737E4}"/>
    <cellStyle name="Normal 2 3 2 3 3 6 2 2" xfId="40000" xr:uid="{9444C930-07F3-4286-A6D5-0F58840DB92D}"/>
    <cellStyle name="Normal 2 3 2 3 3 6 3" xfId="28192" xr:uid="{C51D47FA-3463-48C8-A72F-8C46BD0A6B9A}"/>
    <cellStyle name="Normal 2 3 2 3 3 7" xfId="11160" xr:uid="{14C90B17-2082-4478-BC83-E2128B4C5421}"/>
    <cellStyle name="Normal 2 3 2 3 3 7 2" xfId="33479" xr:uid="{82380457-51E6-4A8C-80AD-7BF2AC0C3C72}"/>
    <cellStyle name="Normal 2 3 2 3 3 8" xfId="12497" xr:uid="{8C2FEABD-74F2-4F85-9268-E826900F8F5B}"/>
    <cellStyle name="Normal 2 3 2 3 3 8 2" xfId="34816" xr:uid="{298AF79E-22FC-469D-B69F-7CB8671738FD}"/>
    <cellStyle name="Normal 2 3 2 3 3 9" xfId="22967" xr:uid="{10B0B471-9764-4E60-9D16-E0E31C8B5D85}"/>
    <cellStyle name="Normal 2 3 2 3 4" xfId="852" xr:uid="{A3C61261-4370-4F4C-BF11-F5B40348F3F5}"/>
    <cellStyle name="Normal 2 3 2 3 4 2" xfId="1500" xr:uid="{DCB28BC1-3A06-4937-B807-4E6F214BBC69}"/>
    <cellStyle name="Normal 2 3 2 3 4 2 2" xfId="2796" xr:uid="{8BE21B92-ED19-4F53-9E26-D76F8C988554}"/>
    <cellStyle name="Normal 2 3 2 3 4 2 2 2" xfId="5388" xr:uid="{D529D3A8-3469-43EB-98EA-EFBF5B730452}"/>
    <cellStyle name="Normal 2 3 2 3 4 2 2 2 2" xfId="10572" xr:uid="{3833420A-C62C-4285-B421-6B9F085D83FB}"/>
    <cellStyle name="Normal 2 3 2 3 4 2 2 2 2 2" xfId="22379" xr:uid="{49D34603-ACA4-4CC4-97D8-F6D885C4C2E8}"/>
    <cellStyle name="Normal 2 3 2 3 4 2 2 2 2 2 2" xfId="44698" xr:uid="{CE1B2448-E506-4D38-B9B2-A27C5A26AF38}"/>
    <cellStyle name="Normal 2 3 2 3 4 2 2 2 2 3" xfId="32890" xr:uid="{EC090808-E883-492F-8EF1-ED3DE47E417A}"/>
    <cellStyle name="Normal 2 3 2 3 4 2 2 2 3" xfId="17195" xr:uid="{181F4166-CF6E-4CB3-9126-8F0F91D9E890}"/>
    <cellStyle name="Normal 2 3 2 3 4 2 2 2 3 2" xfId="39514" xr:uid="{EA21CBE7-BF1D-4C42-B69B-4F7B645B62C9}"/>
    <cellStyle name="Normal 2 3 2 3 4 2 2 2 4" xfId="27706" xr:uid="{48BA0FB1-2926-422C-814F-464177446863}"/>
    <cellStyle name="Normal 2 3 2 3 4 2 2 3" xfId="7980" xr:uid="{F63929FF-5DB3-45F1-83EE-AD6A2691777F}"/>
    <cellStyle name="Normal 2 3 2 3 4 2 2 3 2" xfId="19787" xr:uid="{A97B4E04-6CA3-409A-946F-AE5572699A64}"/>
    <cellStyle name="Normal 2 3 2 3 4 2 2 3 2 2" xfId="42106" xr:uid="{D9A49C6E-A8CD-4A75-A0C9-58D1713BF401}"/>
    <cellStyle name="Normal 2 3 2 3 4 2 2 3 3" xfId="30298" xr:uid="{0CC1B5A6-8372-4037-8CF8-9A77E1F2F8AE}"/>
    <cellStyle name="Normal 2 3 2 3 4 2 2 4" xfId="14603" xr:uid="{80A480DF-E525-43B0-A770-ECFCBFA65ED5}"/>
    <cellStyle name="Normal 2 3 2 3 4 2 2 4 2" xfId="36922" xr:uid="{BACD0454-7657-424B-90FF-4B0DD6A9DFC3}"/>
    <cellStyle name="Normal 2 3 2 3 4 2 2 5" xfId="25114" xr:uid="{BDBB6468-220F-4E5B-8A62-77BB0E21B626}"/>
    <cellStyle name="Normal 2 3 2 3 4 2 3" xfId="4092" xr:uid="{E1D485C3-21D0-4D7A-B6C6-9584C6D89324}"/>
    <cellStyle name="Normal 2 3 2 3 4 2 3 2" xfId="9276" xr:uid="{0D0DCA5F-4BE7-4E23-A07D-FAEDA26A8F2A}"/>
    <cellStyle name="Normal 2 3 2 3 4 2 3 2 2" xfId="21083" xr:uid="{01566F32-A33B-408F-9EC8-5A4E03A6CB5A}"/>
    <cellStyle name="Normal 2 3 2 3 4 2 3 2 2 2" xfId="43402" xr:uid="{E49D8714-4CF9-4669-9B17-815139C7C57B}"/>
    <cellStyle name="Normal 2 3 2 3 4 2 3 2 3" xfId="31594" xr:uid="{C8784BF5-0755-463E-B916-63BA4E9FE515}"/>
    <cellStyle name="Normal 2 3 2 3 4 2 3 3" xfId="15899" xr:uid="{C1C03820-0E08-4CEB-8630-D23DFC04FBC8}"/>
    <cellStyle name="Normal 2 3 2 3 4 2 3 3 2" xfId="38218" xr:uid="{AC0F0241-1772-4F88-A314-AD9094365B94}"/>
    <cellStyle name="Normal 2 3 2 3 4 2 3 4" xfId="26410" xr:uid="{DE990FC4-804D-4ADA-B67E-2752B75F0615}"/>
    <cellStyle name="Normal 2 3 2 3 4 2 4" xfId="6684" xr:uid="{112DA794-DBF9-4260-A0CA-76E0A6709156}"/>
    <cellStyle name="Normal 2 3 2 3 4 2 4 2" xfId="18491" xr:uid="{E75ABC97-04A0-4C7F-A225-AC0862FC83B2}"/>
    <cellStyle name="Normal 2 3 2 3 4 2 4 2 2" xfId="40810" xr:uid="{48C603C0-B281-4E8C-BEE6-96C341499CAA}"/>
    <cellStyle name="Normal 2 3 2 3 4 2 4 3" xfId="29002" xr:uid="{2A51E0A8-7BEE-4DF0-8805-56B04234AD75}"/>
    <cellStyle name="Normal 2 3 2 3 4 2 5" xfId="12011" xr:uid="{E4F1DCAF-EA70-4554-BE11-0C6B249A3A1F}"/>
    <cellStyle name="Normal 2 3 2 3 4 2 5 2" xfId="34330" xr:uid="{3EF7F9E3-F092-4E54-82F0-6625B1CDDC0F}"/>
    <cellStyle name="Normal 2 3 2 3 4 2 6" xfId="13307" xr:uid="{5C702C87-A43B-46CB-AA3E-18375421CD84}"/>
    <cellStyle name="Normal 2 3 2 3 4 2 6 2" xfId="35626" xr:uid="{D34B18C3-E878-446E-984E-B8EC3AB06293}"/>
    <cellStyle name="Normal 2 3 2 3 4 2 7" xfId="23818" xr:uid="{18774D37-2E6A-494C-8E51-8A83AE0A95DD}"/>
    <cellStyle name="Normal 2 3 2 3 4 3" xfId="2148" xr:uid="{8A39E600-F457-463E-B024-483869575FDB}"/>
    <cellStyle name="Normal 2 3 2 3 4 3 2" xfId="4740" xr:uid="{32824613-5E58-49F6-807C-97829A38C9FA}"/>
    <cellStyle name="Normal 2 3 2 3 4 3 2 2" xfId="9924" xr:uid="{854225A3-8BAD-473C-B718-E640151280EE}"/>
    <cellStyle name="Normal 2 3 2 3 4 3 2 2 2" xfId="21731" xr:uid="{4456E4B9-0E8D-403A-846C-9605B675BBDD}"/>
    <cellStyle name="Normal 2 3 2 3 4 3 2 2 2 2" xfId="44050" xr:uid="{B192D93E-E798-488B-9D95-F04A9BB79674}"/>
    <cellStyle name="Normal 2 3 2 3 4 3 2 2 3" xfId="32242" xr:uid="{077FB7FD-7135-448C-A082-F5E4D9962928}"/>
    <cellStyle name="Normal 2 3 2 3 4 3 2 3" xfId="16547" xr:uid="{C68C45B8-75BC-4BB3-AA7E-873FBED0A138}"/>
    <cellStyle name="Normal 2 3 2 3 4 3 2 3 2" xfId="38866" xr:uid="{BDAEA512-1866-4E5A-ACDF-04DB63DD19D5}"/>
    <cellStyle name="Normal 2 3 2 3 4 3 2 4" xfId="27058" xr:uid="{7A1362F5-0C7A-46C4-A991-B35223E09392}"/>
    <cellStyle name="Normal 2 3 2 3 4 3 3" xfId="7332" xr:uid="{6C8115A2-F19E-4CA7-99D7-CCB09F94622C}"/>
    <cellStyle name="Normal 2 3 2 3 4 3 3 2" xfId="19139" xr:uid="{3B185CAF-3D70-4AF9-9644-60F1DBAB5B08}"/>
    <cellStyle name="Normal 2 3 2 3 4 3 3 2 2" xfId="41458" xr:uid="{B99DE765-1783-4D22-82F1-EF54465CB620}"/>
    <cellStyle name="Normal 2 3 2 3 4 3 3 3" xfId="29650" xr:uid="{149CC962-1DE8-4E49-8516-BF950E026A1A}"/>
    <cellStyle name="Normal 2 3 2 3 4 3 4" xfId="13955" xr:uid="{27E8B03D-28DC-40C6-A5A1-38ECE7868E57}"/>
    <cellStyle name="Normal 2 3 2 3 4 3 4 2" xfId="36274" xr:uid="{CCE98ABF-7285-4F28-B57F-C20524BB620F}"/>
    <cellStyle name="Normal 2 3 2 3 4 3 5" xfId="24466" xr:uid="{55B5AC6B-5236-4B8F-8176-DED7A068C64F}"/>
    <cellStyle name="Normal 2 3 2 3 4 4" xfId="3444" xr:uid="{4E85358D-AED0-4988-B9C9-0BAB49414507}"/>
    <cellStyle name="Normal 2 3 2 3 4 4 2" xfId="8628" xr:uid="{BBC9FE4E-BFD6-42DF-96C3-B46DBD5E5B29}"/>
    <cellStyle name="Normal 2 3 2 3 4 4 2 2" xfId="20435" xr:uid="{B07C5641-409F-418E-A1D5-52BE783444C5}"/>
    <cellStyle name="Normal 2 3 2 3 4 4 2 2 2" xfId="42754" xr:uid="{3FDF8BCF-4D06-4014-A912-CF8AAC88050F}"/>
    <cellStyle name="Normal 2 3 2 3 4 4 2 3" xfId="30946" xr:uid="{C16B2D47-C7ED-4348-9464-834D422D26F7}"/>
    <cellStyle name="Normal 2 3 2 3 4 4 3" xfId="15251" xr:uid="{804B0965-D6FC-4B39-806F-708ED2D9280B}"/>
    <cellStyle name="Normal 2 3 2 3 4 4 3 2" xfId="37570" xr:uid="{89DFDAC8-553E-401C-B6B4-40E7B253F0C1}"/>
    <cellStyle name="Normal 2 3 2 3 4 4 4" xfId="25762" xr:uid="{795CDFE6-1DCC-4347-B2A8-A8B4E6D1EDEC}"/>
    <cellStyle name="Normal 2 3 2 3 4 5" xfId="6036" xr:uid="{CA685DAA-2CAF-4D52-AAE5-9CF5EE932402}"/>
    <cellStyle name="Normal 2 3 2 3 4 5 2" xfId="17843" xr:uid="{EC8CB2D4-0C32-4665-83D5-8889A3BB7252}"/>
    <cellStyle name="Normal 2 3 2 3 4 5 2 2" xfId="40162" xr:uid="{7122C1D3-9D86-4D85-A507-963670A4DCFC}"/>
    <cellStyle name="Normal 2 3 2 3 4 5 3" xfId="28354" xr:uid="{8A812AE3-47AA-4BE7-A42F-6429145CC44C}"/>
    <cellStyle name="Normal 2 3 2 3 4 6" xfId="11363" xr:uid="{6377AD60-6B47-426A-9779-3E8518C1CCB5}"/>
    <cellStyle name="Normal 2 3 2 3 4 6 2" xfId="33682" xr:uid="{03FBC5A3-A3D2-4E89-98B1-B28256981C57}"/>
    <cellStyle name="Normal 2 3 2 3 4 7" xfId="12659" xr:uid="{BE8F067F-9E3A-47B5-9642-2991ACE57FAF}"/>
    <cellStyle name="Normal 2 3 2 3 4 7 2" xfId="34978" xr:uid="{9A7A0752-6D02-4D57-8259-6E5D3170F241}"/>
    <cellStyle name="Normal 2 3 2 3 4 8" xfId="23170" xr:uid="{08B81A1D-F2FE-46CA-9A2F-94F82E15AE14}"/>
    <cellStyle name="Normal 2 3 2 3 5" xfId="1176" xr:uid="{E1265D5C-770F-4DD2-8691-ACE43D1B58C6}"/>
    <cellStyle name="Normal 2 3 2 3 5 2" xfId="2472" xr:uid="{185F09EC-5111-4203-9B68-65097F3DD0B2}"/>
    <cellStyle name="Normal 2 3 2 3 5 2 2" xfId="5064" xr:uid="{8220C9AD-272F-405D-983F-88E4A13DC035}"/>
    <cellStyle name="Normal 2 3 2 3 5 2 2 2" xfId="10248" xr:uid="{A80A2067-826C-489C-954E-891ED2011C03}"/>
    <cellStyle name="Normal 2 3 2 3 5 2 2 2 2" xfId="22055" xr:uid="{580E4C3F-9306-4D19-BF35-94FAF16FF03D}"/>
    <cellStyle name="Normal 2 3 2 3 5 2 2 2 2 2" xfId="44374" xr:uid="{F5D39A7E-E99B-4775-B60A-DC975E10E404}"/>
    <cellStyle name="Normal 2 3 2 3 5 2 2 2 3" xfId="32566" xr:uid="{60BB993E-A378-45C6-856A-E3131F5C6B68}"/>
    <cellStyle name="Normal 2 3 2 3 5 2 2 3" xfId="16871" xr:uid="{7B5E7264-7353-461B-8017-278F5F40EC5C}"/>
    <cellStyle name="Normal 2 3 2 3 5 2 2 3 2" xfId="39190" xr:uid="{C070F0EC-88AB-43F4-8D65-32552BBE997C}"/>
    <cellStyle name="Normal 2 3 2 3 5 2 2 4" xfId="27382" xr:uid="{5A514875-2470-45A8-AE1B-E170210DCD1B}"/>
    <cellStyle name="Normal 2 3 2 3 5 2 3" xfId="7656" xr:uid="{5F08F5E7-5A00-47FA-94D2-217187486CD3}"/>
    <cellStyle name="Normal 2 3 2 3 5 2 3 2" xfId="19463" xr:uid="{257EDFAB-6135-4303-B577-1D27AE336CAB}"/>
    <cellStyle name="Normal 2 3 2 3 5 2 3 2 2" xfId="41782" xr:uid="{BD79FCDA-21E6-4F9B-A8CE-CBFBF7490BA2}"/>
    <cellStyle name="Normal 2 3 2 3 5 2 3 3" xfId="29974" xr:uid="{07FFF8DA-E70B-4DB9-9A85-2EC72B7EFE20}"/>
    <cellStyle name="Normal 2 3 2 3 5 2 4" xfId="14279" xr:uid="{EF9595AB-A167-4B9A-B9CE-A9F42DB1F8CF}"/>
    <cellStyle name="Normal 2 3 2 3 5 2 4 2" xfId="36598" xr:uid="{A7F8AA8B-11AF-47ED-8232-F81FAA6E24D3}"/>
    <cellStyle name="Normal 2 3 2 3 5 2 5" xfId="24790" xr:uid="{7FB99AEA-86B2-4F53-8A1F-412E4E469A37}"/>
    <cellStyle name="Normal 2 3 2 3 5 3" xfId="3768" xr:uid="{A4311EFA-6FC5-4E97-9774-D920A41B7DF8}"/>
    <cellStyle name="Normal 2 3 2 3 5 3 2" xfId="8952" xr:uid="{A42943A0-ED66-421F-9360-AA7184900A47}"/>
    <cellStyle name="Normal 2 3 2 3 5 3 2 2" xfId="20759" xr:uid="{54F0E007-0616-46F8-A8E3-5FE760303886}"/>
    <cellStyle name="Normal 2 3 2 3 5 3 2 2 2" xfId="43078" xr:uid="{372BF5DF-AA5C-49CB-8490-578079F10FD2}"/>
    <cellStyle name="Normal 2 3 2 3 5 3 2 3" xfId="31270" xr:uid="{712DFABB-287D-4948-9403-1B4CA77AA70F}"/>
    <cellStyle name="Normal 2 3 2 3 5 3 3" xfId="15575" xr:uid="{BAF6DC5E-133A-4D54-924F-80699D697E29}"/>
    <cellStyle name="Normal 2 3 2 3 5 3 3 2" xfId="37894" xr:uid="{B1B1E854-BBE3-4647-9E08-FBA45E4A79B7}"/>
    <cellStyle name="Normal 2 3 2 3 5 3 4" xfId="26086" xr:uid="{AE501AB9-499E-4B4B-BE65-7F2189A4A51C}"/>
    <cellStyle name="Normal 2 3 2 3 5 4" xfId="6360" xr:uid="{B7C3925E-3D14-4040-B9DF-7E27DAE37B57}"/>
    <cellStyle name="Normal 2 3 2 3 5 4 2" xfId="18167" xr:uid="{607B3D27-9850-475D-8191-F254E03A53C8}"/>
    <cellStyle name="Normal 2 3 2 3 5 4 2 2" xfId="40486" xr:uid="{2D09A797-6985-4D84-BC37-3E183C72E1B0}"/>
    <cellStyle name="Normal 2 3 2 3 5 4 3" xfId="28678" xr:uid="{351B6C2E-B803-4120-AB55-1B397775144D}"/>
    <cellStyle name="Normal 2 3 2 3 5 5" xfId="11687" xr:uid="{71AB9DA6-8CE9-4EB4-9951-2BB012E22D32}"/>
    <cellStyle name="Normal 2 3 2 3 5 5 2" xfId="34006" xr:uid="{7667F46A-14A6-4FE9-A975-FD3B6C91C55A}"/>
    <cellStyle name="Normal 2 3 2 3 5 6" xfId="12983" xr:uid="{E4E154FC-CC7A-40AA-A877-04D70354DE17}"/>
    <cellStyle name="Normal 2 3 2 3 5 6 2" xfId="35302" xr:uid="{7250A721-C0A8-458B-A063-5906DDBFAF63}"/>
    <cellStyle name="Normal 2 3 2 3 5 7" xfId="23494" xr:uid="{80679215-E2C2-40E3-9509-8DEB36A6DFF0}"/>
    <cellStyle name="Normal 2 3 2 3 6" xfId="1824" xr:uid="{BEEB7B2A-C37A-47B3-8D1E-4A60002321A3}"/>
    <cellStyle name="Normal 2 3 2 3 6 2" xfId="4416" xr:uid="{E688C4CF-2C93-47A6-96C1-0388C1B03C5D}"/>
    <cellStyle name="Normal 2 3 2 3 6 2 2" xfId="9600" xr:uid="{5A3F0C9A-7D75-4044-9302-A9FD81120FC6}"/>
    <cellStyle name="Normal 2 3 2 3 6 2 2 2" xfId="21407" xr:uid="{37E4E438-E247-47CE-B887-BA5D48AF246A}"/>
    <cellStyle name="Normal 2 3 2 3 6 2 2 2 2" xfId="43726" xr:uid="{807757B9-F9A9-4DBF-9604-4385006D129F}"/>
    <cellStyle name="Normal 2 3 2 3 6 2 2 3" xfId="31918" xr:uid="{5ECCDB4E-2AC1-47B8-BF40-74E583445120}"/>
    <cellStyle name="Normal 2 3 2 3 6 2 3" xfId="16223" xr:uid="{D6B318E4-0F9B-4B1B-9402-7A17CC286AA1}"/>
    <cellStyle name="Normal 2 3 2 3 6 2 3 2" xfId="38542" xr:uid="{23255F77-6A85-465B-B475-E146FEF41057}"/>
    <cellStyle name="Normal 2 3 2 3 6 2 4" xfId="26734" xr:uid="{08BFA367-9730-4B9F-82D7-E3B978ED8AC6}"/>
    <cellStyle name="Normal 2 3 2 3 6 3" xfId="7008" xr:uid="{80932202-9F29-4CF6-8A81-155537F55BB0}"/>
    <cellStyle name="Normal 2 3 2 3 6 3 2" xfId="18815" xr:uid="{1C252B2F-7C9A-4A41-8151-2AC56F333BF0}"/>
    <cellStyle name="Normal 2 3 2 3 6 3 2 2" xfId="41134" xr:uid="{E2B852E4-F0DB-4B9D-8716-E8A97004061E}"/>
    <cellStyle name="Normal 2 3 2 3 6 3 3" xfId="29326" xr:uid="{A724749C-3A96-4D72-8AE9-141E55B1FF04}"/>
    <cellStyle name="Normal 2 3 2 3 6 4" xfId="13631" xr:uid="{9A14740B-A69D-4B5D-8718-D9418E785EC9}"/>
    <cellStyle name="Normal 2 3 2 3 6 4 2" xfId="35950" xr:uid="{B0F453BF-455C-4E76-9870-A485F06A2511}"/>
    <cellStyle name="Normal 2 3 2 3 6 5" xfId="24142" xr:uid="{EDE25D5F-A731-4555-949D-459DDC035384}"/>
    <cellStyle name="Normal 2 3 2 3 7" xfId="3120" xr:uid="{516806A0-56AC-4D4A-966E-9E5A60BA1D3D}"/>
    <cellStyle name="Normal 2 3 2 3 7 2" xfId="8304" xr:uid="{8AF29571-2FB9-49E3-98F6-90BC6E500DAC}"/>
    <cellStyle name="Normal 2 3 2 3 7 2 2" xfId="20111" xr:uid="{3B9733CA-1D1D-4143-85BE-160DB2D1E0A5}"/>
    <cellStyle name="Normal 2 3 2 3 7 2 2 2" xfId="42430" xr:uid="{CDDBAA58-412E-4DE8-A706-0688073797CB}"/>
    <cellStyle name="Normal 2 3 2 3 7 2 3" xfId="30622" xr:uid="{F8CB5321-651D-44ED-8E54-DCB2FC2EA458}"/>
    <cellStyle name="Normal 2 3 2 3 7 3" xfId="14927" xr:uid="{C1E1FC0F-611F-489B-B98B-2BD10B051770}"/>
    <cellStyle name="Normal 2 3 2 3 7 3 2" xfId="37246" xr:uid="{20DBE7CA-CBB7-49FF-AF36-2EB2DA33190A}"/>
    <cellStyle name="Normal 2 3 2 3 7 4" xfId="25438" xr:uid="{4DEB1408-75AB-4E21-AF1E-57DB4454D26B}"/>
    <cellStyle name="Normal 2 3 2 3 8" xfId="5712" xr:uid="{4C239ECD-B869-4804-8C4E-DE308D9097FB}"/>
    <cellStyle name="Normal 2 3 2 3 8 2" xfId="17519" xr:uid="{0C9E0087-36A6-4B0A-B9FA-68BF94A06249}"/>
    <cellStyle name="Normal 2 3 2 3 8 2 2" xfId="39838" xr:uid="{2977D1DA-B249-4AA1-9AC9-89E58F6B54F7}"/>
    <cellStyle name="Normal 2 3 2 3 8 3" xfId="28030" xr:uid="{E00D3078-44DF-4F76-A391-2A070DA1EF91}"/>
    <cellStyle name="Normal 2 3 2 3 9" xfId="10926" xr:uid="{86D3A24B-AC91-4B6D-9335-0C9F4F3E05C3}"/>
    <cellStyle name="Normal 2 3 2 3 9 2" xfId="33245" xr:uid="{0CC0980C-226E-4216-B356-322E08ADB9FA}"/>
    <cellStyle name="Normal 2 3 2 4" xfId="461" xr:uid="{8024F23F-93E0-4A4F-94EB-B13D622CAD5E}"/>
    <cellStyle name="Normal 2 3 2 4 10" xfId="22778" xr:uid="{45B90127-B385-4794-BA93-6D37D832E7C6}"/>
    <cellStyle name="Normal 2 3 2 4 2" xfId="694" xr:uid="{D6509AF4-5323-4E45-87CA-DDD49846F9D8}"/>
    <cellStyle name="Normal 2 3 2 4 2 2" xfId="1041" xr:uid="{68F58A27-37DC-493C-83F8-6F5BF05BDB87}"/>
    <cellStyle name="Normal 2 3 2 4 2 2 2" xfId="1689" xr:uid="{968254D4-1C98-4279-B30A-7F9EBEA8C3A2}"/>
    <cellStyle name="Normal 2 3 2 4 2 2 2 2" xfId="2985" xr:uid="{65C15312-DA47-4B3C-ACF8-0AE61C24CF53}"/>
    <cellStyle name="Normal 2 3 2 4 2 2 2 2 2" xfId="5577" xr:uid="{6EC7C332-7595-4B3E-AEE7-3026061ED146}"/>
    <cellStyle name="Normal 2 3 2 4 2 2 2 2 2 2" xfId="10761" xr:uid="{55898A88-7C64-4FF3-B67B-AAAE248ECB67}"/>
    <cellStyle name="Normal 2 3 2 4 2 2 2 2 2 2 2" xfId="22568" xr:uid="{0609032C-41EC-4C91-816A-D8A4F95C77C2}"/>
    <cellStyle name="Normal 2 3 2 4 2 2 2 2 2 2 2 2" xfId="44887" xr:uid="{DF7C37D9-3887-41CC-9644-419B3C293AE8}"/>
    <cellStyle name="Normal 2 3 2 4 2 2 2 2 2 2 3" xfId="33079" xr:uid="{B57A95D1-3E7F-4C90-B3CE-A1707EA760F5}"/>
    <cellStyle name="Normal 2 3 2 4 2 2 2 2 2 3" xfId="17384" xr:uid="{273BEF24-C4DC-49D6-8605-C873B5DC2F8D}"/>
    <cellStyle name="Normal 2 3 2 4 2 2 2 2 2 3 2" xfId="39703" xr:uid="{DE2FB617-4365-436D-9ECD-0BA91B66F364}"/>
    <cellStyle name="Normal 2 3 2 4 2 2 2 2 2 4" xfId="27895" xr:uid="{0F496468-C957-4239-BA22-D9B51416CA71}"/>
    <cellStyle name="Normal 2 3 2 4 2 2 2 2 3" xfId="8169" xr:uid="{AE5872F1-38FC-46F9-8465-8835B33D69F6}"/>
    <cellStyle name="Normal 2 3 2 4 2 2 2 2 3 2" xfId="19976" xr:uid="{BE2D769E-2C2E-44BB-9B07-216043DEC52A}"/>
    <cellStyle name="Normal 2 3 2 4 2 2 2 2 3 2 2" xfId="42295" xr:uid="{417F2B68-E71B-4580-BC9D-6F4F80BB158E}"/>
    <cellStyle name="Normal 2 3 2 4 2 2 2 2 3 3" xfId="30487" xr:uid="{E1461F73-E219-418F-AEB7-E935D77E9931}"/>
    <cellStyle name="Normal 2 3 2 4 2 2 2 2 4" xfId="14792" xr:uid="{8EAD38DB-E0CF-4005-9407-EB1F51C8B2E9}"/>
    <cellStyle name="Normal 2 3 2 4 2 2 2 2 4 2" xfId="37111" xr:uid="{5416F196-08F1-476D-AF23-4F0E89071DCC}"/>
    <cellStyle name="Normal 2 3 2 4 2 2 2 2 5" xfId="25303" xr:uid="{B2B9775E-41D0-4884-9FA1-589CCA0156BD}"/>
    <cellStyle name="Normal 2 3 2 4 2 2 2 3" xfId="4281" xr:uid="{FAFBD190-6A2B-449D-B916-C471CB9FD7FE}"/>
    <cellStyle name="Normal 2 3 2 4 2 2 2 3 2" xfId="9465" xr:uid="{A2E4B9E7-0235-481F-B975-4F5784CB860C}"/>
    <cellStyle name="Normal 2 3 2 4 2 2 2 3 2 2" xfId="21272" xr:uid="{EEF991DC-1CF2-464C-B9D2-36EF73441ABA}"/>
    <cellStyle name="Normal 2 3 2 4 2 2 2 3 2 2 2" xfId="43591" xr:uid="{D2D65823-6DD7-4B4B-8814-9BBD20075B31}"/>
    <cellStyle name="Normal 2 3 2 4 2 2 2 3 2 3" xfId="31783" xr:uid="{826AEEEC-6FB8-43C3-8100-53BA12E157B4}"/>
    <cellStyle name="Normal 2 3 2 4 2 2 2 3 3" xfId="16088" xr:uid="{2223B594-B651-45C2-9972-FA6C6B5AC1A6}"/>
    <cellStyle name="Normal 2 3 2 4 2 2 2 3 3 2" xfId="38407" xr:uid="{7DB4D3F9-880A-4D3C-ADC5-CAA9D9D4D550}"/>
    <cellStyle name="Normal 2 3 2 4 2 2 2 3 4" xfId="26599" xr:uid="{B39B3EEF-EC42-455D-8134-457BE3EA6BE9}"/>
    <cellStyle name="Normal 2 3 2 4 2 2 2 4" xfId="6873" xr:uid="{31A6D011-A178-4021-87BF-CB59D2F670C8}"/>
    <cellStyle name="Normal 2 3 2 4 2 2 2 4 2" xfId="18680" xr:uid="{B40E5F51-AD55-4FD5-9775-34AF2E914738}"/>
    <cellStyle name="Normal 2 3 2 4 2 2 2 4 2 2" xfId="40999" xr:uid="{BF5B8B67-B4BE-4D3E-9EF3-0AC1833AC990}"/>
    <cellStyle name="Normal 2 3 2 4 2 2 2 4 3" xfId="29191" xr:uid="{4359080F-EAFF-48DB-A099-9A845AE27BB0}"/>
    <cellStyle name="Normal 2 3 2 4 2 2 2 5" xfId="12200" xr:uid="{9E998792-51C0-4D04-BCC5-115DC7BEDEF1}"/>
    <cellStyle name="Normal 2 3 2 4 2 2 2 5 2" xfId="34519" xr:uid="{95770409-C6D6-44BE-BDC8-AEF0B991CB1D}"/>
    <cellStyle name="Normal 2 3 2 4 2 2 2 6" xfId="13496" xr:uid="{5B78CE2A-EB15-4BA0-AE94-9C2BA0F54202}"/>
    <cellStyle name="Normal 2 3 2 4 2 2 2 6 2" xfId="35815" xr:uid="{6FFABE11-0E1F-41D6-9E46-4AA55621D05F}"/>
    <cellStyle name="Normal 2 3 2 4 2 2 2 7" xfId="24007" xr:uid="{B3209395-6966-44CE-BB1A-34F5C385DD81}"/>
    <cellStyle name="Normal 2 3 2 4 2 2 3" xfId="2337" xr:uid="{AA5AE762-3180-466E-A916-72FCC3A63338}"/>
    <cellStyle name="Normal 2 3 2 4 2 2 3 2" xfId="4929" xr:uid="{31AD9059-B075-4581-8307-FD4026F89C03}"/>
    <cellStyle name="Normal 2 3 2 4 2 2 3 2 2" xfId="10113" xr:uid="{ADA3939D-8B8C-4E51-BCD1-0198D20BC923}"/>
    <cellStyle name="Normal 2 3 2 4 2 2 3 2 2 2" xfId="21920" xr:uid="{DAAE4357-9F3A-4A7D-A880-F4E5A2F58C57}"/>
    <cellStyle name="Normal 2 3 2 4 2 2 3 2 2 2 2" xfId="44239" xr:uid="{A18B5988-0EBC-49BF-B348-A8B061626154}"/>
    <cellStyle name="Normal 2 3 2 4 2 2 3 2 2 3" xfId="32431" xr:uid="{4C46F55A-C612-4DEE-83F2-A8B5568E39DE}"/>
    <cellStyle name="Normal 2 3 2 4 2 2 3 2 3" xfId="16736" xr:uid="{79A07A9B-228F-4D8D-819E-0221A790519D}"/>
    <cellStyle name="Normal 2 3 2 4 2 2 3 2 3 2" xfId="39055" xr:uid="{72E5A365-D3AC-4A4D-9A61-94EFA5FB23DD}"/>
    <cellStyle name="Normal 2 3 2 4 2 2 3 2 4" xfId="27247" xr:uid="{251E4660-2283-4409-9856-36FA295AB2FB}"/>
    <cellStyle name="Normal 2 3 2 4 2 2 3 3" xfId="7521" xr:uid="{FA3A4AC6-8EF7-432E-B7CC-4F8D628755F4}"/>
    <cellStyle name="Normal 2 3 2 4 2 2 3 3 2" xfId="19328" xr:uid="{A9582CEF-CBA5-4EB2-A719-140E026F454C}"/>
    <cellStyle name="Normal 2 3 2 4 2 2 3 3 2 2" xfId="41647" xr:uid="{ECF6E154-92AB-41AB-9495-4C747700D7ED}"/>
    <cellStyle name="Normal 2 3 2 4 2 2 3 3 3" xfId="29839" xr:uid="{12019CA4-4BC4-49CD-8985-3AADE4A43DB5}"/>
    <cellStyle name="Normal 2 3 2 4 2 2 3 4" xfId="14144" xr:uid="{F6207E3E-3A76-46D0-B673-0F240938E03A}"/>
    <cellStyle name="Normal 2 3 2 4 2 2 3 4 2" xfId="36463" xr:uid="{C66EA375-FC17-4CD4-A202-8CD633FDBE63}"/>
    <cellStyle name="Normal 2 3 2 4 2 2 3 5" xfId="24655" xr:uid="{C891BC9D-B25B-4BA8-AFB9-594FDC52C456}"/>
    <cellStyle name="Normal 2 3 2 4 2 2 4" xfId="3633" xr:uid="{B86958D3-08D1-48C6-9273-97613D4E0F92}"/>
    <cellStyle name="Normal 2 3 2 4 2 2 4 2" xfId="8817" xr:uid="{FE5FA178-0F83-4202-A6A2-B2080F359606}"/>
    <cellStyle name="Normal 2 3 2 4 2 2 4 2 2" xfId="20624" xr:uid="{ED593CCD-C9A1-44CE-80A5-7390FC6BD170}"/>
    <cellStyle name="Normal 2 3 2 4 2 2 4 2 2 2" xfId="42943" xr:uid="{4558DD1D-33CB-47AF-BAFD-8AE2804A544D}"/>
    <cellStyle name="Normal 2 3 2 4 2 2 4 2 3" xfId="31135" xr:uid="{30B2F5F2-155F-4138-9013-CC63DC61653F}"/>
    <cellStyle name="Normal 2 3 2 4 2 2 4 3" xfId="15440" xr:uid="{7056BB2F-5988-4417-9BCC-936793310AC9}"/>
    <cellStyle name="Normal 2 3 2 4 2 2 4 3 2" xfId="37759" xr:uid="{BD3D3554-5CAC-4F5E-AB5E-3B4035FF4B3B}"/>
    <cellStyle name="Normal 2 3 2 4 2 2 4 4" xfId="25951" xr:uid="{872C2164-4DD4-43DE-A3DD-070D7123984E}"/>
    <cellStyle name="Normal 2 3 2 4 2 2 5" xfId="6225" xr:uid="{DAB9F3F4-3FE5-4026-905B-B3385B8E0654}"/>
    <cellStyle name="Normal 2 3 2 4 2 2 5 2" xfId="18032" xr:uid="{84FE6725-A114-4CE5-91AA-D06482843823}"/>
    <cellStyle name="Normal 2 3 2 4 2 2 5 2 2" xfId="40351" xr:uid="{317D28FE-8A74-48ED-8E2C-C01B6958205C}"/>
    <cellStyle name="Normal 2 3 2 4 2 2 5 3" xfId="28543" xr:uid="{1129579B-1BB0-4976-9BE9-A17246EE83F0}"/>
    <cellStyle name="Normal 2 3 2 4 2 2 6" xfId="11552" xr:uid="{DD122B98-72F4-42EA-9B14-1CCD5EB15E46}"/>
    <cellStyle name="Normal 2 3 2 4 2 2 6 2" xfId="33871" xr:uid="{BEB57589-3292-415F-BAEA-45ECB4CB135E}"/>
    <cellStyle name="Normal 2 3 2 4 2 2 7" xfId="12848" xr:uid="{49CB55C6-90E6-4BB4-8F33-8980D54FAC07}"/>
    <cellStyle name="Normal 2 3 2 4 2 2 7 2" xfId="35167" xr:uid="{58AFDC19-2D69-48C7-BBE9-2D06BDB81DB9}"/>
    <cellStyle name="Normal 2 3 2 4 2 2 8" xfId="23359" xr:uid="{8D010B09-0114-453C-B8A8-EA8A54925D62}"/>
    <cellStyle name="Normal 2 3 2 4 2 3" xfId="1365" xr:uid="{89F3F24A-8421-4AF2-ACAE-AE6D04AD1E1F}"/>
    <cellStyle name="Normal 2 3 2 4 2 3 2" xfId="2661" xr:uid="{3DE6B75E-283A-49DC-9663-E2379A31B9DF}"/>
    <cellStyle name="Normal 2 3 2 4 2 3 2 2" xfId="5253" xr:uid="{32C89A9D-461D-4A69-9478-F7D03B4044B3}"/>
    <cellStyle name="Normal 2 3 2 4 2 3 2 2 2" xfId="10437" xr:uid="{12851717-4DCF-4690-B22A-0EF0905ECDE1}"/>
    <cellStyle name="Normal 2 3 2 4 2 3 2 2 2 2" xfId="22244" xr:uid="{1E12AFB4-BF96-4314-9FC8-A3A60AADAD4A}"/>
    <cellStyle name="Normal 2 3 2 4 2 3 2 2 2 2 2" xfId="44563" xr:uid="{E8546EE0-005E-4405-AD06-1E824ACB4537}"/>
    <cellStyle name="Normal 2 3 2 4 2 3 2 2 2 3" xfId="32755" xr:uid="{36B9C6D5-450F-4004-82E1-D7E40CD509CB}"/>
    <cellStyle name="Normal 2 3 2 4 2 3 2 2 3" xfId="17060" xr:uid="{A0B24CE8-14D9-43E5-AC5B-F72D742958AF}"/>
    <cellStyle name="Normal 2 3 2 4 2 3 2 2 3 2" xfId="39379" xr:uid="{6C7390C6-76CE-4815-931D-B3BEDA2A0E0B}"/>
    <cellStyle name="Normal 2 3 2 4 2 3 2 2 4" xfId="27571" xr:uid="{F173CEAB-D32A-400E-9468-CD375A43BBB2}"/>
    <cellStyle name="Normal 2 3 2 4 2 3 2 3" xfId="7845" xr:uid="{B75C2CB1-AEAE-4E69-9576-64BE03ABACC6}"/>
    <cellStyle name="Normal 2 3 2 4 2 3 2 3 2" xfId="19652" xr:uid="{4A61F519-D26E-4A4C-909C-FC2E506A2B7A}"/>
    <cellStyle name="Normal 2 3 2 4 2 3 2 3 2 2" xfId="41971" xr:uid="{4416CAF4-85B3-4D33-8EA5-0DABA01DD200}"/>
    <cellStyle name="Normal 2 3 2 4 2 3 2 3 3" xfId="30163" xr:uid="{25EBA0B3-2897-4515-AA46-F06DA5CD7415}"/>
    <cellStyle name="Normal 2 3 2 4 2 3 2 4" xfId="14468" xr:uid="{D30A7833-D0D4-4184-A287-CA91CA9B16DF}"/>
    <cellStyle name="Normal 2 3 2 4 2 3 2 4 2" xfId="36787" xr:uid="{A4F9014E-2B43-4A23-AF3D-FB41A3B689E1}"/>
    <cellStyle name="Normal 2 3 2 4 2 3 2 5" xfId="24979" xr:uid="{1B71A1B0-CD65-42B0-B716-8DAE994AFF29}"/>
    <cellStyle name="Normal 2 3 2 4 2 3 3" xfId="3957" xr:uid="{F4785C6A-D200-40FF-9362-93CF6F0A4F9A}"/>
    <cellStyle name="Normal 2 3 2 4 2 3 3 2" xfId="9141" xr:uid="{7E489C4C-E985-4C2F-9F2B-7A08E3A3AE16}"/>
    <cellStyle name="Normal 2 3 2 4 2 3 3 2 2" xfId="20948" xr:uid="{24C519E6-D4A2-44C8-9A90-D8569A37DE35}"/>
    <cellStyle name="Normal 2 3 2 4 2 3 3 2 2 2" xfId="43267" xr:uid="{D200E630-88B2-4316-9E4B-342EE5E94DCA}"/>
    <cellStyle name="Normal 2 3 2 4 2 3 3 2 3" xfId="31459" xr:uid="{60D725DF-BDBF-41DA-8F40-C35E8296E5AA}"/>
    <cellStyle name="Normal 2 3 2 4 2 3 3 3" xfId="15764" xr:uid="{64670466-0D75-4910-B95E-F855EC1C661A}"/>
    <cellStyle name="Normal 2 3 2 4 2 3 3 3 2" xfId="38083" xr:uid="{0E57A24F-C2DC-4F0D-88A3-FEC7208440ED}"/>
    <cellStyle name="Normal 2 3 2 4 2 3 3 4" xfId="26275" xr:uid="{902D0B38-F3C0-403F-9412-4A1F7D884AC8}"/>
    <cellStyle name="Normal 2 3 2 4 2 3 4" xfId="6549" xr:uid="{E519F278-EF07-44CB-B1A8-968387006E78}"/>
    <cellStyle name="Normal 2 3 2 4 2 3 4 2" xfId="18356" xr:uid="{F64E88AB-B04E-45A4-A560-AE8F12491630}"/>
    <cellStyle name="Normal 2 3 2 4 2 3 4 2 2" xfId="40675" xr:uid="{D9FFB8A0-A4BD-490E-906C-448FCB0591F5}"/>
    <cellStyle name="Normal 2 3 2 4 2 3 4 3" xfId="28867" xr:uid="{009334CE-7549-4B9D-BBDB-DB2A65E309EF}"/>
    <cellStyle name="Normal 2 3 2 4 2 3 5" xfId="11876" xr:uid="{991BD741-65A6-4F99-A68C-43EC9BBDCFC5}"/>
    <cellStyle name="Normal 2 3 2 4 2 3 5 2" xfId="34195" xr:uid="{AD078611-FC5A-4DAC-A8D0-4D2DC65395AD}"/>
    <cellStyle name="Normal 2 3 2 4 2 3 6" xfId="13172" xr:uid="{489E601C-6BFD-4172-8C90-0F46E359A290}"/>
    <cellStyle name="Normal 2 3 2 4 2 3 6 2" xfId="35491" xr:uid="{0A18B7C2-D5D1-4D7F-8B23-E9B24219F51C}"/>
    <cellStyle name="Normal 2 3 2 4 2 3 7" xfId="23683" xr:uid="{394EDEBB-CDDF-4239-9772-AE53D5C09C8D}"/>
    <cellStyle name="Normal 2 3 2 4 2 4" xfId="2013" xr:uid="{7185F983-0147-4847-A2A0-78CA50408A17}"/>
    <cellStyle name="Normal 2 3 2 4 2 4 2" xfId="4605" xr:uid="{C031E3D9-2389-4995-B820-0F138A2E8727}"/>
    <cellStyle name="Normal 2 3 2 4 2 4 2 2" xfId="9789" xr:uid="{E7D5EFF1-A11F-4D89-A400-ED95A8CDD82D}"/>
    <cellStyle name="Normal 2 3 2 4 2 4 2 2 2" xfId="21596" xr:uid="{3877587F-AF12-461D-AF7E-79EDA2EE0E09}"/>
    <cellStyle name="Normal 2 3 2 4 2 4 2 2 2 2" xfId="43915" xr:uid="{989316A0-BB82-42A7-812F-1F2E853478BD}"/>
    <cellStyle name="Normal 2 3 2 4 2 4 2 2 3" xfId="32107" xr:uid="{C79F676E-38D8-4683-AE03-37A5E7D8010A}"/>
    <cellStyle name="Normal 2 3 2 4 2 4 2 3" xfId="16412" xr:uid="{DA301266-A9FF-46D2-A52B-3816572772B7}"/>
    <cellStyle name="Normal 2 3 2 4 2 4 2 3 2" xfId="38731" xr:uid="{212FF3C7-263B-4F7B-913D-FB32755F9A6D}"/>
    <cellStyle name="Normal 2 3 2 4 2 4 2 4" xfId="26923" xr:uid="{2F34FBE2-AFB9-461A-A92F-22E7589B4F99}"/>
    <cellStyle name="Normal 2 3 2 4 2 4 3" xfId="7197" xr:uid="{63306A08-4BE0-4680-B094-B1CF8E5F5E85}"/>
    <cellStyle name="Normal 2 3 2 4 2 4 3 2" xfId="19004" xr:uid="{A284124E-01F9-4C09-9AC8-B90A1ABA3760}"/>
    <cellStyle name="Normal 2 3 2 4 2 4 3 2 2" xfId="41323" xr:uid="{A41FAC29-7799-4377-856C-20C90A520070}"/>
    <cellStyle name="Normal 2 3 2 4 2 4 3 3" xfId="29515" xr:uid="{3DB432D2-495E-4F5C-B0E1-88F4A32D66CB}"/>
    <cellStyle name="Normal 2 3 2 4 2 4 4" xfId="13820" xr:uid="{2D278528-5D3A-4823-93F8-F476F6A6B3F4}"/>
    <cellStyle name="Normal 2 3 2 4 2 4 4 2" xfId="36139" xr:uid="{17B5CE37-BB02-4BA9-9368-F9764EDA6EDA}"/>
    <cellStyle name="Normal 2 3 2 4 2 4 5" xfId="24331" xr:uid="{FAC5A285-D18E-4C41-B2F7-33436BC23D85}"/>
    <cellStyle name="Normal 2 3 2 4 2 5" xfId="3309" xr:uid="{9EB11C27-0BF5-4210-BE73-2D430E4785A2}"/>
    <cellStyle name="Normal 2 3 2 4 2 5 2" xfId="8493" xr:uid="{9E38B7F6-CF91-4C11-8F23-9598EBAA2DA6}"/>
    <cellStyle name="Normal 2 3 2 4 2 5 2 2" xfId="20300" xr:uid="{D444AC3F-835D-4B57-937C-AE7C5922B11C}"/>
    <cellStyle name="Normal 2 3 2 4 2 5 2 2 2" xfId="42619" xr:uid="{E4AC7729-1FB3-44CF-8D82-C0BEDCD44199}"/>
    <cellStyle name="Normal 2 3 2 4 2 5 2 3" xfId="30811" xr:uid="{41E9F40C-FD68-4859-B252-FDE6AF9A362C}"/>
    <cellStyle name="Normal 2 3 2 4 2 5 3" xfId="15116" xr:uid="{753AFBAE-AC44-424A-9C2E-7D41C5C09438}"/>
    <cellStyle name="Normal 2 3 2 4 2 5 3 2" xfId="37435" xr:uid="{F9C72578-1440-40D6-A394-05458483204E}"/>
    <cellStyle name="Normal 2 3 2 4 2 5 4" xfId="25627" xr:uid="{FBCE2FEF-191A-4E2F-B287-8772B5FA0028}"/>
    <cellStyle name="Normal 2 3 2 4 2 6" xfId="5901" xr:uid="{2A204D95-450A-4BFB-BD23-2F99C13FE82C}"/>
    <cellStyle name="Normal 2 3 2 4 2 6 2" xfId="17708" xr:uid="{DC71C008-2C2F-49DA-8AC9-009D61D0439F}"/>
    <cellStyle name="Normal 2 3 2 4 2 6 2 2" xfId="40027" xr:uid="{97B88460-3A65-4B4E-B799-C41981735589}"/>
    <cellStyle name="Normal 2 3 2 4 2 6 3" xfId="28219" xr:uid="{A94877F5-7577-4130-9907-9D455A02D78A}"/>
    <cellStyle name="Normal 2 3 2 4 2 7" xfId="11205" xr:uid="{A18E19D5-74B1-4C13-8BD4-164301C22F5D}"/>
    <cellStyle name="Normal 2 3 2 4 2 7 2" xfId="33524" xr:uid="{9C7555F5-634A-4CD6-8A9C-867965EDFED9}"/>
    <cellStyle name="Normal 2 3 2 4 2 8" xfId="12524" xr:uid="{50F98676-D628-43D3-9C55-539386E20F30}"/>
    <cellStyle name="Normal 2 3 2 4 2 8 2" xfId="34843" xr:uid="{E9731291-6D77-4C13-99F3-CC98A0A35495}"/>
    <cellStyle name="Normal 2 3 2 4 2 9" xfId="23012" xr:uid="{45E9522F-46CD-4048-8A56-FF267C9C55C2}"/>
    <cellStyle name="Normal 2 3 2 4 3" xfId="879" xr:uid="{35DFAAB6-E531-433A-B2E3-EA0F7C31B58A}"/>
    <cellStyle name="Normal 2 3 2 4 3 2" xfId="1527" xr:uid="{84BA0160-CD17-45F0-91FD-A92A2FFE23D9}"/>
    <cellStyle name="Normal 2 3 2 4 3 2 2" xfId="2823" xr:uid="{7F68C27A-7D9C-4EAF-817E-9D7DC29FA001}"/>
    <cellStyle name="Normal 2 3 2 4 3 2 2 2" xfId="5415" xr:uid="{88CBC599-FD3A-45A2-BAC3-1A3BB265FF27}"/>
    <cellStyle name="Normal 2 3 2 4 3 2 2 2 2" xfId="10599" xr:uid="{98DEA181-96EB-4070-A328-C1104EE68B9A}"/>
    <cellStyle name="Normal 2 3 2 4 3 2 2 2 2 2" xfId="22406" xr:uid="{B7477C1B-3D82-4666-965B-9A9EA832D923}"/>
    <cellStyle name="Normal 2 3 2 4 3 2 2 2 2 2 2" xfId="44725" xr:uid="{5C785ACE-790C-4B8A-A4A4-BD9C45799414}"/>
    <cellStyle name="Normal 2 3 2 4 3 2 2 2 2 3" xfId="32917" xr:uid="{2673CB72-7A56-4404-963E-BF8AFDC2FB9E}"/>
    <cellStyle name="Normal 2 3 2 4 3 2 2 2 3" xfId="17222" xr:uid="{DA928F68-328C-45F8-9B09-7007935A0ADA}"/>
    <cellStyle name="Normal 2 3 2 4 3 2 2 2 3 2" xfId="39541" xr:uid="{048DA290-9E08-4681-B524-377CF67F22F9}"/>
    <cellStyle name="Normal 2 3 2 4 3 2 2 2 4" xfId="27733" xr:uid="{EACF20C5-CEF1-4036-AC68-5CADC7572986}"/>
    <cellStyle name="Normal 2 3 2 4 3 2 2 3" xfId="8007" xr:uid="{51DFC8E0-07BB-4E49-B0C8-2755904D5545}"/>
    <cellStyle name="Normal 2 3 2 4 3 2 2 3 2" xfId="19814" xr:uid="{800A99BF-0829-43AB-8E05-31250918D0C5}"/>
    <cellStyle name="Normal 2 3 2 4 3 2 2 3 2 2" xfId="42133" xr:uid="{F618E760-9659-4A93-BF75-0CE96E0DB023}"/>
    <cellStyle name="Normal 2 3 2 4 3 2 2 3 3" xfId="30325" xr:uid="{195CB883-896A-4DB3-89B4-A862E3D59E2E}"/>
    <cellStyle name="Normal 2 3 2 4 3 2 2 4" xfId="14630" xr:uid="{D746D8C0-811E-42F8-8FE3-727F6C6FD57B}"/>
    <cellStyle name="Normal 2 3 2 4 3 2 2 4 2" xfId="36949" xr:uid="{EFDF3DEE-1EE2-4382-9876-681B3319CB81}"/>
    <cellStyle name="Normal 2 3 2 4 3 2 2 5" xfId="25141" xr:uid="{20A304F1-39DA-4882-9915-12EA0D7A07DA}"/>
    <cellStyle name="Normal 2 3 2 4 3 2 3" xfId="4119" xr:uid="{288DB086-CAC9-4BA7-A202-2B859E530D06}"/>
    <cellStyle name="Normal 2 3 2 4 3 2 3 2" xfId="9303" xr:uid="{7F14B067-5C08-438B-97FE-9BBC1CD13531}"/>
    <cellStyle name="Normal 2 3 2 4 3 2 3 2 2" xfId="21110" xr:uid="{9F0CB5CD-CD76-4C68-BE44-051C627165F6}"/>
    <cellStyle name="Normal 2 3 2 4 3 2 3 2 2 2" xfId="43429" xr:uid="{39FFF8CB-8456-4494-BDB0-BA0EB964331B}"/>
    <cellStyle name="Normal 2 3 2 4 3 2 3 2 3" xfId="31621" xr:uid="{85984116-B0CE-43A5-9FF2-A4A4B98CFF13}"/>
    <cellStyle name="Normal 2 3 2 4 3 2 3 3" xfId="15926" xr:uid="{DFFBD57A-23FE-475A-87A3-20ECA435A57B}"/>
    <cellStyle name="Normal 2 3 2 4 3 2 3 3 2" xfId="38245" xr:uid="{2F642BDE-44D7-4980-84D9-5044EA61CCE3}"/>
    <cellStyle name="Normal 2 3 2 4 3 2 3 4" xfId="26437" xr:uid="{4836EEE4-9F19-4C1D-B8EE-546B401CA54E}"/>
    <cellStyle name="Normal 2 3 2 4 3 2 4" xfId="6711" xr:uid="{9AE5046F-C107-4269-9B01-BCB63AEEE5A0}"/>
    <cellStyle name="Normal 2 3 2 4 3 2 4 2" xfId="18518" xr:uid="{3EEF50E2-4015-498A-8AA6-10CBEFF1A11A}"/>
    <cellStyle name="Normal 2 3 2 4 3 2 4 2 2" xfId="40837" xr:uid="{A6145EDC-B895-444C-B81C-0B212B71C8FE}"/>
    <cellStyle name="Normal 2 3 2 4 3 2 4 3" xfId="29029" xr:uid="{4CD88395-6E02-421A-A790-5FA01F1515F6}"/>
    <cellStyle name="Normal 2 3 2 4 3 2 5" xfId="12038" xr:uid="{92FDD0E9-DADE-4B33-97A0-5FBB34C8514E}"/>
    <cellStyle name="Normal 2 3 2 4 3 2 5 2" xfId="34357" xr:uid="{4192CA2A-9A1E-429B-A626-D52876628C38}"/>
    <cellStyle name="Normal 2 3 2 4 3 2 6" xfId="13334" xr:uid="{38A3585F-4EBD-4311-A945-A19C7EBC9EE9}"/>
    <cellStyle name="Normal 2 3 2 4 3 2 6 2" xfId="35653" xr:uid="{0A0A7350-3D0F-46B2-B90A-B3496B996ECF}"/>
    <cellStyle name="Normal 2 3 2 4 3 2 7" xfId="23845" xr:uid="{315F90DB-1A49-4B00-919F-3B4032EE072E}"/>
    <cellStyle name="Normal 2 3 2 4 3 3" xfId="2175" xr:uid="{54C181F0-48EC-4730-93E4-AA8E85F9CC71}"/>
    <cellStyle name="Normal 2 3 2 4 3 3 2" xfId="4767" xr:uid="{4E257824-7C5D-465E-9F7D-2CD0FF4C97D0}"/>
    <cellStyle name="Normal 2 3 2 4 3 3 2 2" xfId="9951" xr:uid="{4F7D7918-FCCF-49AF-90D7-4A00CBFFF089}"/>
    <cellStyle name="Normal 2 3 2 4 3 3 2 2 2" xfId="21758" xr:uid="{5B7D7ED4-ED80-4897-BD0C-515D615B277D}"/>
    <cellStyle name="Normal 2 3 2 4 3 3 2 2 2 2" xfId="44077" xr:uid="{58E95CCB-B3DC-41BE-B507-11F5913BEF22}"/>
    <cellStyle name="Normal 2 3 2 4 3 3 2 2 3" xfId="32269" xr:uid="{317F3FED-43A7-4985-98BE-7BD07B644316}"/>
    <cellStyle name="Normal 2 3 2 4 3 3 2 3" xfId="16574" xr:uid="{8C5F8692-54EB-4EBC-97D1-4E8C697929C1}"/>
    <cellStyle name="Normal 2 3 2 4 3 3 2 3 2" xfId="38893" xr:uid="{2A5AFD7C-C937-45A9-A848-3298E7A7991A}"/>
    <cellStyle name="Normal 2 3 2 4 3 3 2 4" xfId="27085" xr:uid="{1E3FAC8B-E0E7-4725-91F8-E5139A343E77}"/>
    <cellStyle name="Normal 2 3 2 4 3 3 3" xfId="7359" xr:uid="{8E36B4EC-DA0A-4A8D-BFD3-556CD007EA61}"/>
    <cellStyle name="Normal 2 3 2 4 3 3 3 2" xfId="19166" xr:uid="{C2536491-81BC-421E-98E8-8F3BA2BCB380}"/>
    <cellStyle name="Normal 2 3 2 4 3 3 3 2 2" xfId="41485" xr:uid="{C2E9B41B-BBD8-4CA6-B425-6B0ABBDEDB2A}"/>
    <cellStyle name="Normal 2 3 2 4 3 3 3 3" xfId="29677" xr:uid="{4AE53ADD-9DE0-4CC8-85FF-9B81B6EE2A14}"/>
    <cellStyle name="Normal 2 3 2 4 3 3 4" xfId="13982" xr:uid="{5EEFCFE2-A7B6-484C-9A05-E13BBFCAFF59}"/>
    <cellStyle name="Normal 2 3 2 4 3 3 4 2" xfId="36301" xr:uid="{3DFBF456-3716-47A6-B316-47A5A7282816}"/>
    <cellStyle name="Normal 2 3 2 4 3 3 5" xfId="24493" xr:uid="{994424D2-ADA2-4AEE-A3FE-9C1A240E7802}"/>
    <cellStyle name="Normal 2 3 2 4 3 4" xfId="3471" xr:uid="{735B6085-69C0-4AE0-BDC2-99DD768692BB}"/>
    <cellStyle name="Normal 2 3 2 4 3 4 2" xfId="8655" xr:uid="{B0200504-F5EC-489E-9AF0-FAF9B2EEC196}"/>
    <cellStyle name="Normal 2 3 2 4 3 4 2 2" xfId="20462" xr:uid="{81D943E4-5F45-49B7-9B95-362B512C3C12}"/>
    <cellStyle name="Normal 2 3 2 4 3 4 2 2 2" xfId="42781" xr:uid="{35A24844-FF9B-4E08-B436-6D018F15D2E4}"/>
    <cellStyle name="Normal 2 3 2 4 3 4 2 3" xfId="30973" xr:uid="{6A1336D2-3F25-474A-AFFA-DCDD0AB24F1C}"/>
    <cellStyle name="Normal 2 3 2 4 3 4 3" xfId="15278" xr:uid="{6949EEF6-4AA1-4542-B0EA-B03190B6C255}"/>
    <cellStyle name="Normal 2 3 2 4 3 4 3 2" xfId="37597" xr:uid="{78D0917E-86C8-417E-BC1E-648EE1E0B5C4}"/>
    <cellStyle name="Normal 2 3 2 4 3 4 4" xfId="25789" xr:uid="{9EF53755-44BD-4C89-9077-FE03AAB4F737}"/>
    <cellStyle name="Normal 2 3 2 4 3 5" xfId="6063" xr:uid="{2C6D8D55-A43E-43B2-80C1-E480ECBBB526}"/>
    <cellStyle name="Normal 2 3 2 4 3 5 2" xfId="17870" xr:uid="{6F782B3E-0242-465D-8CD9-504890AB2F46}"/>
    <cellStyle name="Normal 2 3 2 4 3 5 2 2" xfId="40189" xr:uid="{076D9700-BE84-4BFF-A81E-97E858ED2931}"/>
    <cellStyle name="Normal 2 3 2 4 3 5 3" xfId="28381" xr:uid="{D2A25B39-377C-4AC1-9795-34E0A6C8280C}"/>
    <cellStyle name="Normal 2 3 2 4 3 6" xfId="11390" xr:uid="{F28EE8BC-56E3-4024-9B0E-BDFC3AA76E61}"/>
    <cellStyle name="Normal 2 3 2 4 3 6 2" xfId="33709" xr:uid="{9966A0D1-A102-4A63-BE61-C168AA350239}"/>
    <cellStyle name="Normal 2 3 2 4 3 7" xfId="12686" xr:uid="{E8473434-F6ED-47E2-9D5A-978D8C6F67EB}"/>
    <cellStyle name="Normal 2 3 2 4 3 7 2" xfId="35005" xr:uid="{70373187-3F81-4D37-815B-F059FECDABFD}"/>
    <cellStyle name="Normal 2 3 2 4 3 8" xfId="23197" xr:uid="{63A6A3E7-7B8E-40A7-939C-D4CF74B5710D}"/>
    <cellStyle name="Normal 2 3 2 4 4" xfId="1203" xr:uid="{127F7034-DAE8-496C-84D7-252E310B7C07}"/>
    <cellStyle name="Normal 2 3 2 4 4 2" xfId="2499" xr:uid="{FCA2B631-EE05-4EC3-9E5E-4FDD957E086A}"/>
    <cellStyle name="Normal 2 3 2 4 4 2 2" xfId="5091" xr:uid="{3A7710A4-7D6D-4EF0-BFE9-6371009185BC}"/>
    <cellStyle name="Normal 2 3 2 4 4 2 2 2" xfId="10275" xr:uid="{19CEB8A6-80DE-4B66-B10F-FFB177C4A3C4}"/>
    <cellStyle name="Normal 2 3 2 4 4 2 2 2 2" xfId="22082" xr:uid="{53123F42-7DA9-4356-97D9-2A21B8A79E47}"/>
    <cellStyle name="Normal 2 3 2 4 4 2 2 2 2 2" xfId="44401" xr:uid="{147BB1BC-26EE-48C6-8C46-5BFEE0D596CB}"/>
    <cellStyle name="Normal 2 3 2 4 4 2 2 2 3" xfId="32593" xr:uid="{ECA0380F-0445-4CCE-8A3D-2E536FA5D9E3}"/>
    <cellStyle name="Normal 2 3 2 4 4 2 2 3" xfId="16898" xr:uid="{8710B1A6-FC92-44E1-AF94-33999166AE1D}"/>
    <cellStyle name="Normal 2 3 2 4 4 2 2 3 2" xfId="39217" xr:uid="{C0EB6EEF-FAE1-4500-BA3C-C72289F9D640}"/>
    <cellStyle name="Normal 2 3 2 4 4 2 2 4" xfId="27409" xr:uid="{D54B773B-3680-4EAB-81FE-8BB656B84516}"/>
    <cellStyle name="Normal 2 3 2 4 4 2 3" xfId="7683" xr:uid="{509BBDB6-F30A-4652-969F-7D4165584061}"/>
    <cellStyle name="Normal 2 3 2 4 4 2 3 2" xfId="19490" xr:uid="{6531B366-285C-4EB7-84B0-FD0A0B16BD99}"/>
    <cellStyle name="Normal 2 3 2 4 4 2 3 2 2" xfId="41809" xr:uid="{0FD52546-E0D9-4F9F-825E-C406987D9E31}"/>
    <cellStyle name="Normal 2 3 2 4 4 2 3 3" xfId="30001" xr:uid="{F1A7C478-51AE-4D64-9160-801C684DB3B4}"/>
    <cellStyle name="Normal 2 3 2 4 4 2 4" xfId="14306" xr:uid="{A3FDC283-4505-4C1F-8065-D68291FD5440}"/>
    <cellStyle name="Normal 2 3 2 4 4 2 4 2" xfId="36625" xr:uid="{017C27A1-EB26-4EAB-9000-16A44543AD38}"/>
    <cellStyle name="Normal 2 3 2 4 4 2 5" xfId="24817" xr:uid="{0440B845-2E89-44C2-99E3-3D19EA7730C7}"/>
    <cellStyle name="Normal 2 3 2 4 4 3" xfId="3795" xr:uid="{F1A17E60-D5FC-4F42-9092-8702C9078A7D}"/>
    <cellStyle name="Normal 2 3 2 4 4 3 2" xfId="8979" xr:uid="{50350BEF-556C-4033-80B8-0E15FC273F6B}"/>
    <cellStyle name="Normal 2 3 2 4 4 3 2 2" xfId="20786" xr:uid="{1CCB8F5D-74D6-4A53-8B31-AD8EB076B7AB}"/>
    <cellStyle name="Normal 2 3 2 4 4 3 2 2 2" xfId="43105" xr:uid="{CC0E70F5-D0F2-4212-AB80-E09DBC3AD66E}"/>
    <cellStyle name="Normal 2 3 2 4 4 3 2 3" xfId="31297" xr:uid="{77D8A01E-8851-448F-A7C6-F80BA6A94992}"/>
    <cellStyle name="Normal 2 3 2 4 4 3 3" xfId="15602" xr:uid="{29ABBCB5-3DED-42E8-BFB5-C634B14ADB9E}"/>
    <cellStyle name="Normal 2 3 2 4 4 3 3 2" xfId="37921" xr:uid="{3CCEAF2B-14A9-430C-BB30-298B5B313747}"/>
    <cellStyle name="Normal 2 3 2 4 4 3 4" xfId="26113" xr:uid="{314DC8ED-3E7D-4F4E-9EBD-436F17A06EEC}"/>
    <cellStyle name="Normal 2 3 2 4 4 4" xfId="6387" xr:uid="{FBA38D09-159A-489B-A35C-17FAD8F2AC1B}"/>
    <cellStyle name="Normal 2 3 2 4 4 4 2" xfId="18194" xr:uid="{943024F6-DF9A-41D6-8957-66C263BDE55C}"/>
    <cellStyle name="Normal 2 3 2 4 4 4 2 2" xfId="40513" xr:uid="{075537D6-AF9F-47F7-BB11-4B6E84B44B9E}"/>
    <cellStyle name="Normal 2 3 2 4 4 4 3" xfId="28705" xr:uid="{57941D4F-F035-42F2-97F4-6DF5391234BB}"/>
    <cellStyle name="Normal 2 3 2 4 4 5" xfId="11714" xr:uid="{884C4DD4-99F6-4CC0-90E4-8D29EAFE1A96}"/>
    <cellStyle name="Normal 2 3 2 4 4 5 2" xfId="34033" xr:uid="{765DD6DB-A68D-4691-B930-4B7D5E9B8CD1}"/>
    <cellStyle name="Normal 2 3 2 4 4 6" xfId="13010" xr:uid="{AA3DFBD8-40E8-4E3E-9D60-DDB9BC693C71}"/>
    <cellStyle name="Normal 2 3 2 4 4 6 2" xfId="35329" xr:uid="{09DB1DB0-5765-40AB-AE86-DAF095DDD7A6}"/>
    <cellStyle name="Normal 2 3 2 4 4 7" xfId="23521" xr:uid="{BD0B4AD1-074B-4113-8B9E-3CDE999A890A}"/>
    <cellStyle name="Normal 2 3 2 4 5" xfId="1851" xr:uid="{2E9E8499-F029-4AD3-8103-0647DD311A57}"/>
    <cellStyle name="Normal 2 3 2 4 5 2" xfId="4443" xr:uid="{6BBC4BBB-4A1F-4FD7-9884-015531D50F4C}"/>
    <cellStyle name="Normal 2 3 2 4 5 2 2" xfId="9627" xr:uid="{B46568DA-09A3-4E1D-B8CD-6624FA884CFE}"/>
    <cellStyle name="Normal 2 3 2 4 5 2 2 2" xfId="21434" xr:uid="{B8D8E20D-C1E2-4529-B364-B1BCA6EA95A6}"/>
    <cellStyle name="Normal 2 3 2 4 5 2 2 2 2" xfId="43753" xr:uid="{F8900E52-4D8D-4E01-9FDF-C098B6896667}"/>
    <cellStyle name="Normal 2 3 2 4 5 2 2 3" xfId="31945" xr:uid="{94929D20-B23D-4252-8938-D8A5DF86CEE9}"/>
    <cellStyle name="Normal 2 3 2 4 5 2 3" xfId="16250" xr:uid="{617583C2-AAF0-474D-812C-B2A8E1FDA5AB}"/>
    <cellStyle name="Normal 2 3 2 4 5 2 3 2" xfId="38569" xr:uid="{6A9D0D93-06AB-48FA-96B5-F722377E3256}"/>
    <cellStyle name="Normal 2 3 2 4 5 2 4" xfId="26761" xr:uid="{546F8450-52AF-4C3A-8BCA-3DB4C90276C1}"/>
    <cellStyle name="Normal 2 3 2 4 5 3" xfId="7035" xr:uid="{9315DA3A-B683-4ECC-80F9-7AD1F27ADBF0}"/>
    <cellStyle name="Normal 2 3 2 4 5 3 2" xfId="18842" xr:uid="{87182EC9-5E5E-4039-8ADC-4890C6DA7042}"/>
    <cellStyle name="Normal 2 3 2 4 5 3 2 2" xfId="41161" xr:uid="{EF387136-34CA-4C73-A8FB-3BE820900AD1}"/>
    <cellStyle name="Normal 2 3 2 4 5 3 3" xfId="29353" xr:uid="{220CAB8E-239B-4CAF-ABC8-BBDD3A06E341}"/>
    <cellStyle name="Normal 2 3 2 4 5 4" xfId="13658" xr:uid="{26B007AE-14CD-4971-A5CC-1B1CD1D67430}"/>
    <cellStyle name="Normal 2 3 2 4 5 4 2" xfId="35977" xr:uid="{68E978AA-7765-4720-8C19-CF7047F69BF1}"/>
    <cellStyle name="Normal 2 3 2 4 5 5" xfId="24169" xr:uid="{78E96F19-B3FF-4471-B526-A3B2D93ED198}"/>
    <cellStyle name="Normal 2 3 2 4 6" xfId="3147" xr:uid="{65D6C087-A641-4BA1-B156-33E8586298B1}"/>
    <cellStyle name="Normal 2 3 2 4 6 2" xfId="8331" xr:uid="{04E21A5C-3AAD-43FD-A95B-68D33B717260}"/>
    <cellStyle name="Normal 2 3 2 4 6 2 2" xfId="20138" xr:uid="{7BD4ACEC-A356-4654-8CE6-D9386AEB36CA}"/>
    <cellStyle name="Normal 2 3 2 4 6 2 2 2" xfId="42457" xr:uid="{B75FA564-20E9-464C-B083-E09DE6EC3759}"/>
    <cellStyle name="Normal 2 3 2 4 6 2 3" xfId="30649" xr:uid="{72B9400A-FAD6-471E-B957-2D8CA1D9E7A9}"/>
    <cellStyle name="Normal 2 3 2 4 6 3" xfId="14954" xr:uid="{06638A26-5A3C-4DF5-8F86-FE5C41A074B1}"/>
    <cellStyle name="Normal 2 3 2 4 6 3 2" xfId="37273" xr:uid="{A20A3DA4-EB9B-4565-B5E0-55D649C98362}"/>
    <cellStyle name="Normal 2 3 2 4 6 4" xfId="25465" xr:uid="{7E726571-D195-404D-9A9A-D70D7272A354}"/>
    <cellStyle name="Normal 2 3 2 4 7" xfId="5739" xr:uid="{9AB7EB73-28B0-4622-BC44-537534B15039}"/>
    <cellStyle name="Normal 2 3 2 4 7 2" xfId="17546" xr:uid="{46E9A07D-A49D-439D-9C45-964DEDC94BD4}"/>
    <cellStyle name="Normal 2 3 2 4 7 2 2" xfId="39865" xr:uid="{A29BD78B-CAD2-4A5C-9A18-8A683F2A4BC8}"/>
    <cellStyle name="Normal 2 3 2 4 7 3" xfId="28057" xr:uid="{9DC4948E-44C1-4263-BE66-A6BB7A57C6DB}"/>
    <cellStyle name="Normal 2 3 2 4 8" xfId="10971" xr:uid="{D576059E-8F4B-4EBB-B563-7D426A22E2AF}"/>
    <cellStyle name="Normal 2 3 2 4 8 2" xfId="33290" xr:uid="{3165539C-3209-4386-BFCD-7D3A76C94EDE}"/>
    <cellStyle name="Normal 2 3 2 4 9" xfId="12362" xr:uid="{F64DDFAA-962F-45F0-8E01-3EA873D61176}"/>
    <cellStyle name="Normal 2 3 2 4 9 2" xfId="34681" xr:uid="{59B6C050-AD49-4104-8B88-2BB5668C3138}"/>
    <cellStyle name="Normal 2 3 2 5" xfId="577" xr:uid="{0A7CF6D0-8780-423E-89E1-0A0E2FA9731A}"/>
    <cellStyle name="Normal 2 3 2 5 2" xfId="960" xr:uid="{AAA596F2-2275-4BEB-B481-351F3378E943}"/>
    <cellStyle name="Normal 2 3 2 5 2 2" xfId="1608" xr:uid="{13F3376D-675A-46AD-905F-8856B2978928}"/>
    <cellStyle name="Normal 2 3 2 5 2 2 2" xfId="2904" xr:uid="{5E2C74B9-CF1C-413A-A332-4B57F999C599}"/>
    <cellStyle name="Normal 2 3 2 5 2 2 2 2" xfId="5496" xr:uid="{99EA8BCE-597A-4E06-AF65-75B84856E217}"/>
    <cellStyle name="Normal 2 3 2 5 2 2 2 2 2" xfId="10680" xr:uid="{2103D14E-2273-43BE-B3AC-8334CCC57220}"/>
    <cellStyle name="Normal 2 3 2 5 2 2 2 2 2 2" xfId="22487" xr:uid="{110DFE39-0705-4902-8E03-974C175FE67E}"/>
    <cellStyle name="Normal 2 3 2 5 2 2 2 2 2 2 2" xfId="44806" xr:uid="{0C6C08F9-7DC9-4A51-8F79-42E834D111A4}"/>
    <cellStyle name="Normal 2 3 2 5 2 2 2 2 2 3" xfId="32998" xr:uid="{92F0EA08-5FE5-4DA9-8D28-572D6A592D69}"/>
    <cellStyle name="Normal 2 3 2 5 2 2 2 2 3" xfId="17303" xr:uid="{F11358B4-A92C-42E1-BA67-637816A3B981}"/>
    <cellStyle name="Normal 2 3 2 5 2 2 2 2 3 2" xfId="39622" xr:uid="{94A93BF2-742D-43FB-BF82-FB86964306BB}"/>
    <cellStyle name="Normal 2 3 2 5 2 2 2 2 4" xfId="27814" xr:uid="{AD8ABB28-2C42-488E-9D95-18D06FF57BF6}"/>
    <cellStyle name="Normal 2 3 2 5 2 2 2 3" xfId="8088" xr:uid="{8B4ADB00-B57C-43BC-9BAB-DD1E16A09978}"/>
    <cellStyle name="Normal 2 3 2 5 2 2 2 3 2" xfId="19895" xr:uid="{4940765D-E8CB-49DE-99AE-CA2A52E764CE}"/>
    <cellStyle name="Normal 2 3 2 5 2 2 2 3 2 2" xfId="42214" xr:uid="{600F989C-8FBF-4216-88FD-DF4F9B2426DC}"/>
    <cellStyle name="Normal 2 3 2 5 2 2 2 3 3" xfId="30406" xr:uid="{66645C73-ADA1-4444-8448-EC122B6F0DCA}"/>
    <cellStyle name="Normal 2 3 2 5 2 2 2 4" xfId="14711" xr:uid="{0B6C665A-DD64-4522-AEC4-230B20040AE5}"/>
    <cellStyle name="Normal 2 3 2 5 2 2 2 4 2" xfId="37030" xr:uid="{ED39A4C5-D580-4E91-BE66-4499B043D684}"/>
    <cellStyle name="Normal 2 3 2 5 2 2 2 5" xfId="25222" xr:uid="{85AB2973-4BF2-4213-88AC-D892E30B8BFF}"/>
    <cellStyle name="Normal 2 3 2 5 2 2 3" xfId="4200" xr:uid="{8D21E1EC-A1C8-423F-BB9B-D78DF89D6341}"/>
    <cellStyle name="Normal 2 3 2 5 2 2 3 2" xfId="9384" xr:uid="{7D41EE6B-6BA2-431C-8498-57D5237C7107}"/>
    <cellStyle name="Normal 2 3 2 5 2 2 3 2 2" xfId="21191" xr:uid="{BF7F484E-CD14-48A7-BB93-AD4DF67C2B79}"/>
    <cellStyle name="Normal 2 3 2 5 2 2 3 2 2 2" xfId="43510" xr:uid="{D96F16B8-A43D-478A-B53D-2C8C024B8B9C}"/>
    <cellStyle name="Normal 2 3 2 5 2 2 3 2 3" xfId="31702" xr:uid="{7828B34C-5136-4F55-BF5D-B26139BAEB41}"/>
    <cellStyle name="Normal 2 3 2 5 2 2 3 3" xfId="16007" xr:uid="{3673CB62-E32A-4F5E-8F42-C2D854EA2815}"/>
    <cellStyle name="Normal 2 3 2 5 2 2 3 3 2" xfId="38326" xr:uid="{6C791DD2-62D8-49DB-9BB9-CE1D3DAF4149}"/>
    <cellStyle name="Normal 2 3 2 5 2 2 3 4" xfId="26518" xr:uid="{1F58F6BA-B996-40DE-AE5B-106D0224C3F1}"/>
    <cellStyle name="Normal 2 3 2 5 2 2 4" xfId="6792" xr:uid="{42233ADD-A4E7-44F3-AA93-CF731D24176D}"/>
    <cellStyle name="Normal 2 3 2 5 2 2 4 2" xfId="18599" xr:uid="{8E64199F-8861-4DBE-AE17-8389A6E2E722}"/>
    <cellStyle name="Normal 2 3 2 5 2 2 4 2 2" xfId="40918" xr:uid="{363F650D-9CF2-4A30-8956-7FE9C2D7B678}"/>
    <cellStyle name="Normal 2 3 2 5 2 2 4 3" xfId="29110" xr:uid="{1808C6CA-59DF-447F-B636-679DD7ACE735}"/>
    <cellStyle name="Normal 2 3 2 5 2 2 5" xfId="12119" xr:uid="{135C92DF-80A6-4E4D-AF66-7DC2E5A9DABA}"/>
    <cellStyle name="Normal 2 3 2 5 2 2 5 2" xfId="34438" xr:uid="{B3470858-2BEE-4056-89B3-F97563472677}"/>
    <cellStyle name="Normal 2 3 2 5 2 2 6" xfId="13415" xr:uid="{A4E907A0-7264-4581-94CF-E03D121E2B52}"/>
    <cellStyle name="Normal 2 3 2 5 2 2 6 2" xfId="35734" xr:uid="{F2D482DB-8E7B-44DD-AFBD-5E2E572A1812}"/>
    <cellStyle name="Normal 2 3 2 5 2 2 7" xfId="23926" xr:uid="{ECBD415F-8797-49C2-877A-9AC4EB0E7F4D}"/>
    <cellStyle name="Normal 2 3 2 5 2 3" xfId="2256" xr:uid="{5FDCAEAB-34FF-4029-8C82-A6B4AD424829}"/>
    <cellStyle name="Normal 2 3 2 5 2 3 2" xfId="4848" xr:uid="{26D58FE3-62F5-4AED-9337-81EBB1D84980}"/>
    <cellStyle name="Normal 2 3 2 5 2 3 2 2" xfId="10032" xr:uid="{E35351A9-8754-4FD2-A1B9-4BCDF4C3F769}"/>
    <cellStyle name="Normal 2 3 2 5 2 3 2 2 2" xfId="21839" xr:uid="{DE42B1D1-28C0-4C1C-BCA0-8D142C6B9F61}"/>
    <cellStyle name="Normal 2 3 2 5 2 3 2 2 2 2" xfId="44158" xr:uid="{509FFD79-CF04-4D4C-B1A1-E2D67D1A6B11}"/>
    <cellStyle name="Normal 2 3 2 5 2 3 2 2 3" xfId="32350" xr:uid="{375B904F-9247-4386-AFCE-9C234CA797BE}"/>
    <cellStyle name="Normal 2 3 2 5 2 3 2 3" xfId="16655" xr:uid="{92687AE5-50E9-4472-A9AD-13F40787E183}"/>
    <cellStyle name="Normal 2 3 2 5 2 3 2 3 2" xfId="38974" xr:uid="{03193237-BD03-4D75-8635-839497ECEC97}"/>
    <cellStyle name="Normal 2 3 2 5 2 3 2 4" xfId="27166" xr:uid="{366380A9-CADC-4EED-A84E-438D5BB218A5}"/>
    <cellStyle name="Normal 2 3 2 5 2 3 3" xfId="7440" xr:uid="{6B3FF17F-A9C4-4DDC-B44A-BA3ECB8F166E}"/>
    <cellStyle name="Normal 2 3 2 5 2 3 3 2" xfId="19247" xr:uid="{B41D205D-880F-4243-8BD4-E4A8F01EFF5C}"/>
    <cellStyle name="Normal 2 3 2 5 2 3 3 2 2" xfId="41566" xr:uid="{2233E489-69AC-46BE-BA7F-ED9A16081396}"/>
    <cellStyle name="Normal 2 3 2 5 2 3 3 3" xfId="29758" xr:uid="{D6438862-2257-4193-A33A-D95D5F250045}"/>
    <cellStyle name="Normal 2 3 2 5 2 3 4" xfId="14063" xr:uid="{A99A3B6A-7CF9-4A0D-BA6E-494E7F80EA1F}"/>
    <cellStyle name="Normal 2 3 2 5 2 3 4 2" xfId="36382" xr:uid="{1DBBEB16-512C-49A5-A8CF-03457D0E14F8}"/>
    <cellStyle name="Normal 2 3 2 5 2 3 5" xfId="24574" xr:uid="{3992D920-AAE9-44B3-B13B-B0487CCE0A15}"/>
    <cellStyle name="Normal 2 3 2 5 2 4" xfId="3552" xr:uid="{3A99471E-9EAF-4B00-BB6C-2EBFF4B42F24}"/>
    <cellStyle name="Normal 2 3 2 5 2 4 2" xfId="8736" xr:uid="{F25A3BB9-C139-4F15-B873-DCCE1990FE42}"/>
    <cellStyle name="Normal 2 3 2 5 2 4 2 2" xfId="20543" xr:uid="{667DD9DA-1BEF-47F1-BA02-7ACB592F8E0A}"/>
    <cellStyle name="Normal 2 3 2 5 2 4 2 2 2" xfId="42862" xr:uid="{D12AD6E9-2571-466C-9FA0-AC633247774F}"/>
    <cellStyle name="Normal 2 3 2 5 2 4 2 3" xfId="31054" xr:uid="{8E27AFE5-03FA-45E7-846A-D1A58FB4A59B}"/>
    <cellStyle name="Normal 2 3 2 5 2 4 3" xfId="15359" xr:uid="{5636B31A-2EA3-47A9-B050-C4EA942E5841}"/>
    <cellStyle name="Normal 2 3 2 5 2 4 3 2" xfId="37678" xr:uid="{3DA7A748-B7FD-4933-BF7D-56B45C1613B4}"/>
    <cellStyle name="Normal 2 3 2 5 2 4 4" xfId="25870" xr:uid="{FCE50286-0699-4E76-964A-AFBAE743EE47}"/>
    <cellStyle name="Normal 2 3 2 5 2 5" xfId="6144" xr:uid="{76F4DDFE-B10C-40CE-9185-AE6425E99915}"/>
    <cellStyle name="Normal 2 3 2 5 2 5 2" xfId="17951" xr:uid="{776DE9B1-6444-4DBF-9568-36768A02C003}"/>
    <cellStyle name="Normal 2 3 2 5 2 5 2 2" xfId="40270" xr:uid="{556ACD59-F827-41C1-9D58-A9878F757CBE}"/>
    <cellStyle name="Normal 2 3 2 5 2 5 3" xfId="28462" xr:uid="{0D318DB1-CA99-49D8-966C-21E907C9AB0F}"/>
    <cellStyle name="Normal 2 3 2 5 2 6" xfId="11471" xr:uid="{B658EE35-2CCB-4D79-8550-C8D2EC070E31}"/>
    <cellStyle name="Normal 2 3 2 5 2 6 2" xfId="33790" xr:uid="{E66C5A21-B11F-4DB5-8CA7-0D7F7F272CFD}"/>
    <cellStyle name="Normal 2 3 2 5 2 7" xfId="12767" xr:uid="{3575A171-66D0-47B7-B11D-3EAA66289B1E}"/>
    <cellStyle name="Normal 2 3 2 5 2 7 2" xfId="35086" xr:uid="{00A9F98C-5930-478B-AD65-620F49B74085}"/>
    <cellStyle name="Normal 2 3 2 5 2 8" xfId="23278" xr:uid="{000BDF88-D5BD-4950-B5A9-E538FBC54E06}"/>
    <cellStyle name="Normal 2 3 2 5 3" xfId="1284" xr:uid="{41FC90E5-0C8D-44F7-8224-5517B639918F}"/>
    <cellStyle name="Normal 2 3 2 5 3 2" xfId="2580" xr:uid="{95B11126-7592-4838-AC9E-3A41A53C8499}"/>
    <cellStyle name="Normal 2 3 2 5 3 2 2" xfId="5172" xr:uid="{95DB7DD4-DD85-4E51-92E2-2BF2A6497765}"/>
    <cellStyle name="Normal 2 3 2 5 3 2 2 2" xfId="10356" xr:uid="{A58DDA60-A7FA-470E-A2E0-950B41B15CE9}"/>
    <cellStyle name="Normal 2 3 2 5 3 2 2 2 2" xfId="22163" xr:uid="{57ED6BB4-3A6A-4BBD-A92E-3FB632FB27D3}"/>
    <cellStyle name="Normal 2 3 2 5 3 2 2 2 2 2" xfId="44482" xr:uid="{7138A769-268C-4B9E-BEE2-33476970F39E}"/>
    <cellStyle name="Normal 2 3 2 5 3 2 2 2 3" xfId="32674" xr:uid="{56E05F75-872F-4764-A6C8-414B73E8A63A}"/>
    <cellStyle name="Normal 2 3 2 5 3 2 2 3" xfId="16979" xr:uid="{C3D09B25-49F2-46A6-A1A3-BB65D588F252}"/>
    <cellStyle name="Normal 2 3 2 5 3 2 2 3 2" xfId="39298" xr:uid="{E5E7C94A-7C00-4989-A3BE-2B2AA48B5026}"/>
    <cellStyle name="Normal 2 3 2 5 3 2 2 4" xfId="27490" xr:uid="{F4BC5A4E-5B50-4AE5-AE93-894DD139A3BF}"/>
    <cellStyle name="Normal 2 3 2 5 3 2 3" xfId="7764" xr:uid="{7A7B86AD-2D57-4D7E-A925-723E819CFA08}"/>
    <cellStyle name="Normal 2 3 2 5 3 2 3 2" xfId="19571" xr:uid="{E67B1AB4-03A8-43C6-BA5C-3DBD6C7B8354}"/>
    <cellStyle name="Normal 2 3 2 5 3 2 3 2 2" xfId="41890" xr:uid="{F6F72567-BB66-4161-BE93-088B7564232C}"/>
    <cellStyle name="Normal 2 3 2 5 3 2 3 3" xfId="30082" xr:uid="{CE8EBF28-1FC2-4251-808F-BBE38ED05709}"/>
    <cellStyle name="Normal 2 3 2 5 3 2 4" xfId="14387" xr:uid="{BAC4BA20-9086-4DD3-88BD-B815F1253DF1}"/>
    <cellStyle name="Normal 2 3 2 5 3 2 4 2" xfId="36706" xr:uid="{9DE6C3E1-C2FF-4B64-8680-34859431B8FF}"/>
    <cellStyle name="Normal 2 3 2 5 3 2 5" xfId="24898" xr:uid="{5B4F44AA-807B-4F9A-B99C-68D4C24E2213}"/>
    <cellStyle name="Normal 2 3 2 5 3 3" xfId="3876" xr:uid="{4B0CD8F6-CBFF-4E48-849B-0A07221ED196}"/>
    <cellStyle name="Normal 2 3 2 5 3 3 2" xfId="9060" xr:uid="{541B2752-6B49-43C7-B69D-3B2CB19DBEE5}"/>
    <cellStyle name="Normal 2 3 2 5 3 3 2 2" xfId="20867" xr:uid="{72C3DAA6-06E7-48E2-B45C-A8E98452C705}"/>
    <cellStyle name="Normal 2 3 2 5 3 3 2 2 2" xfId="43186" xr:uid="{552EE93B-2C55-402D-95B4-2B5E31566EFB}"/>
    <cellStyle name="Normal 2 3 2 5 3 3 2 3" xfId="31378" xr:uid="{6CA33BA3-2AF2-4908-9CDD-7C340873B24C}"/>
    <cellStyle name="Normal 2 3 2 5 3 3 3" xfId="15683" xr:uid="{86668944-FC05-4400-B239-0AFD3AB33DA4}"/>
    <cellStyle name="Normal 2 3 2 5 3 3 3 2" xfId="38002" xr:uid="{A454AC02-3920-4F42-9F2B-114C1FD81F08}"/>
    <cellStyle name="Normal 2 3 2 5 3 3 4" xfId="26194" xr:uid="{3F938FB9-5831-421C-8A3D-92CC24EA952C}"/>
    <cellStyle name="Normal 2 3 2 5 3 4" xfId="6468" xr:uid="{483356DC-D682-45CA-BE9B-ACE59731D4DB}"/>
    <cellStyle name="Normal 2 3 2 5 3 4 2" xfId="18275" xr:uid="{CE7227FD-5D76-4CA2-BBA5-D4D57D694592}"/>
    <cellStyle name="Normal 2 3 2 5 3 4 2 2" xfId="40594" xr:uid="{FC4C4983-27B6-4F36-B173-7B5B25F7AE39}"/>
    <cellStyle name="Normal 2 3 2 5 3 4 3" xfId="28786" xr:uid="{BBA42501-EAD1-42F7-B993-CA1F0874142F}"/>
    <cellStyle name="Normal 2 3 2 5 3 5" xfId="11795" xr:uid="{C3C14B6B-8E50-4CDE-9D3F-F22F871E9FB8}"/>
    <cellStyle name="Normal 2 3 2 5 3 5 2" xfId="34114" xr:uid="{4F87982E-9081-4064-AC78-2AF4C1397AFB}"/>
    <cellStyle name="Normal 2 3 2 5 3 6" xfId="13091" xr:uid="{EFBBA1F2-0ADC-4EEE-8DBA-1C74FF250F87}"/>
    <cellStyle name="Normal 2 3 2 5 3 6 2" xfId="35410" xr:uid="{C07CA615-73AA-46E9-A5E6-31EFC78F55E1}"/>
    <cellStyle name="Normal 2 3 2 5 3 7" xfId="23602" xr:uid="{02879334-A2DC-4A80-859F-137B35184395}"/>
    <cellStyle name="Normal 2 3 2 5 4" xfId="1932" xr:uid="{5018C9DC-020A-4B42-902E-57CBAF97B035}"/>
    <cellStyle name="Normal 2 3 2 5 4 2" xfId="4524" xr:uid="{D257A542-B1C5-41FC-8DC8-81A56F6BB2A3}"/>
    <cellStyle name="Normal 2 3 2 5 4 2 2" xfId="9708" xr:uid="{488E55F5-EC9A-4DB5-B9F9-8525C8776004}"/>
    <cellStyle name="Normal 2 3 2 5 4 2 2 2" xfId="21515" xr:uid="{AE40ED37-D384-48C9-9B57-0F1952CBF7DE}"/>
    <cellStyle name="Normal 2 3 2 5 4 2 2 2 2" xfId="43834" xr:uid="{1B0FE783-0708-40A6-815C-1C04E741B10B}"/>
    <cellStyle name="Normal 2 3 2 5 4 2 2 3" xfId="32026" xr:uid="{70104085-DCB0-48F3-BEAF-1D02E74B6BAB}"/>
    <cellStyle name="Normal 2 3 2 5 4 2 3" xfId="16331" xr:uid="{5E706D70-930A-4DB9-828D-B1D5CC00B16B}"/>
    <cellStyle name="Normal 2 3 2 5 4 2 3 2" xfId="38650" xr:uid="{0589B8A5-ACE7-4333-A3E0-D4921DF58A87}"/>
    <cellStyle name="Normal 2 3 2 5 4 2 4" xfId="26842" xr:uid="{DC5669B9-E4A1-4A25-8AFF-804980FD0C6C}"/>
    <cellStyle name="Normal 2 3 2 5 4 3" xfId="7116" xr:uid="{17545425-5957-4016-901E-0E881DC53D62}"/>
    <cellStyle name="Normal 2 3 2 5 4 3 2" xfId="18923" xr:uid="{2430D6AC-4F32-41C8-8309-6CAB0C8F2E7D}"/>
    <cellStyle name="Normal 2 3 2 5 4 3 2 2" xfId="41242" xr:uid="{B07294BF-3862-4D9F-A50C-786C6932E0CF}"/>
    <cellStyle name="Normal 2 3 2 5 4 3 3" xfId="29434" xr:uid="{D2C7701A-F857-499C-8263-A96FAF908D06}"/>
    <cellStyle name="Normal 2 3 2 5 4 4" xfId="13739" xr:uid="{131D0FDD-B1AE-4C86-B2B7-E27C03D7633F}"/>
    <cellStyle name="Normal 2 3 2 5 4 4 2" xfId="36058" xr:uid="{3D94DDCC-7F23-4CDE-9176-4839994F5A1A}"/>
    <cellStyle name="Normal 2 3 2 5 4 5" xfId="24250" xr:uid="{F85DFD45-03F7-4688-8DA4-E66868FCF68B}"/>
    <cellStyle name="Normal 2 3 2 5 5" xfId="3228" xr:uid="{FCEDAF9C-329A-4EEA-9AB7-520A7D81A2B0}"/>
    <cellStyle name="Normal 2 3 2 5 5 2" xfId="8412" xr:uid="{A51655D9-52D7-43DD-9343-8764D20D5ABF}"/>
    <cellStyle name="Normal 2 3 2 5 5 2 2" xfId="20219" xr:uid="{AF4B8B23-ABC7-498C-9D73-BE922FE52B53}"/>
    <cellStyle name="Normal 2 3 2 5 5 2 2 2" xfId="42538" xr:uid="{7F4F37AE-F9A8-4EE6-BBAD-A0B4686A541A}"/>
    <cellStyle name="Normal 2 3 2 5 5 2 3" xfId="30730" xr:uid="{B85DB5E7-2766-412B-826B-5F52FAFE0B22}"/>
    <cellStyle name="Normal 2 3 2 5 5 3" xfId="15035" xr:uid="{BADE2688-BC0C-4ECE-9DA2-5C2398C942C9}"/>
    <cellStyle name="Normal 2 3 2 5 5 3 2" xfId="37354" xr:uid="{DFADB30D-0D30-433C-BAE4-D22D9CD242B2}"/>
    <cellStyle name="Normal 2 3 2 5 5 4" xfId="25546" xr:uid="{EF045944-0174-447A-A437-41C9B0D39F45}"/>
    <cellStyle name="Normal 2 3 2 5 6" xfId="5820" xr:uid="{E3ED64A7-B339-4BD3-B463-0176D6DE79BB}"/>
    <cellStyle name="Normal 2 3 2 5 6 2" xfId="17627" xr:uid="{554DBDF9-3CC5-480F-8FB7-D80C1FEDFFD0}"/>
    <cellStyle name="Normal 2 3 2 5 6 2 2" xfId="39946" xr:uid="{564D400E-7459-45EC-B22C-D2AD5E157C34}"/>
    <cellStyle name="Normal 2 3 2 5 6 3" xfId="28138" xr:uid="{EAD02CAD-D933-4593-825A-8DE84FCD798B}"/>
    <cellStyle name="Normal 2 3 2 5 7" xfId="11088" xr:uid="{315AE1E4-D2CB-461A-AEA7-81E766B8FB10}"/>
    <cellStyle name="Normal 2 3 2 5 7 2" xfId="33407" xr:uid="{8664D7BF-AA7B-4697-8A04-5198F2E73E96}"/>
    <cellStyle name="Normal 2 3 2 5 8" xfId="12443" xr:uid="{33E9B460-2EFE-4237-8129-337A0CE28E56}"/>
    <cellStyle name="Normal 2 3 2 5 8 2" xfId="34762" xr:uid="{D6F75123-5176-4296-9A13-0C37E8C8D31A}"/>
    <cellStyle name="Normal 2 3 2 5 9" xfId="22895" xr:uid="{9F318E3C-0AFE-4000-8BAD-799EAAA47FAB}"/>
    <cellStyle name="Normal 2 3 2 6" xfId="798" xr:uid="{B265E0F4-06CA-4F5B-AF35-B3A82BE1EB4E}"/>
    <cellStyle name="Normal 2 3 2 6 2" xfId="1446" xr:uid="{C7712305-2F31-400F-920C-2228B516107A}"/>
    <cellStyle name="Normal 2 3 2 6 2 2" xfId="2742" xr:uid="{1A33A979-FB0E-4634-8273-7D4B7C2DAEC4}"/>
    <cellStyle name="Normal 2 3 2 6 2 2 2" xfId="5334" xr:uid="{EFE91158-E0B6-4929-95F2-43D4A00290E2}"/>
    <cellStyle name="Normal 2 3 2 6 2 2 2 2" xfId="10518" xr:uid="{A442759F-CDE4-48EA-8838-BCE33391921D}"/>
    <cellStyle name="Normal 2 3 2 6 2 2 2 2 2" xfId="22325" xr:uid="{4B11802D-D2DE-45E5-AF4E-678A0B8A2DF2}"/>
    <cellStyle name="Normal 2 3 2 6 2 2 2 2 2 2" xfId="44644" xr:uid="{70B9F337-9B0C-484C-A8AC-7829C6D63624}"/>
    <cellStyle name="Normal 2 3 2 6 2 2 2 2 3" xfId="32836" xr:uid="{2934C8ED-6ABA-4CCF-A267-6F9D9CB410D3}"/>
    <cellStyle name="Normal 2 3 2 6 2 2 2 3" xfId="17141" xr:uid="{CBBCBB6A-FDC7-4161-A342-1ADF57E6F6F9}"/>
    <cellStyle name="Normal 2 3 2 6 2 2 2 3 2" xfId="39460" xr:uid="{CCAB266E-E9E7-4E35-8FBD-A9AF2DA6D073}"/>
    <cellStyle name="Normal 2 3 2 6 2 2 2 4" xfId="27652" xr:uid="{26EFB770-00DA-4B26-A61D-E7FCF5E069CD}"/>
    <cellStyle name="Normal 2 3 2 6 2 2 3" xfId="7926" xr:uid="{CC0EAC0A-AC4E-4F9A-B291-DE766A062CF7}"/>
    <cellStyle name="Normal 2 3 2 6 2 2 3 2" xfId="19733" xr:uid="{9E53A934-396F-480E-A719-5E2BE47A814C}"/>
    <cellStyle name="Normal 2 3 2 6 2 2 3 2 2" xfId="42052" xr:uid="{4017A36C-CADB-490F-938A-5C29D15B8B7B}"/>
    <cellStyle name="Normal 2 3 2 6 2 2 3 3" xfId="30244" xr:uid="{9A8467EC-C7C1-494B-A805-D7C7E4F99A0A}"/>
    <cellStyle name="Normal 2 3 2 6 2 2 4" xfId="14549" xr:uid="{EB7FF934-0D2A-4912-98F1-C4A7F639B04A}"/>
    <cellStyle name="Normal 2 3 2 6 2 2 4 2" xfId="36868" xr:uid="{6D4AE01A-6445-4492-8B93-19987447E146}"/>
    <cellStyle name="Normal 2 3 2 6 2 2 5" xfId="25060" xr:uid="{F5D5E77D-43D9-4FA5-B3E7-649AC3220A83}"/>
    <cellStyle name="Normal 2 3 2 6 2 3" xfId="4038" xr:uid="{A81F8355-06B6-4398-8F8E-8E0C710E1C43}"/>
    <cellStyle name="Normal 2 3 2 6 2 3 2" xfId="9222" xr:uid="{6D8C549B-E025-444B-96BC-4E0A511D1C7D}"/>
    <cellStyle name="Normal 2 3 2 6 2 3 2 2" xfId="21029" xr:uid="{208B7F15-3EB7-45A5-A4FD-2C4F0FDE74C0}"/>
    <cellStyle name="Normal 2 3 2 6 2 3 2 2 2" xfId="43348" xr:uid="{6B5E6775-57D3-4220-A579-5B8D9B1CCBBF}"/>
    <cellStyle name="Normal 2 3 2 6 2 3 2 3" xfId="31540" xr:uid="{7FB55258-0FBB-4014-9DAE-F1D5D67E8184}"/>
    <cellStyle name="Normal 2 3 2 6 2 3 3" xfId="15845" xr:uid="{E8822B1E-32BF-473D-893C-ED6AA81B7481}"/>
    <cellStyle name="Normal 2 3 2 6 2 3 3 2" xfId="38164" xr:uid="{C03CC36C-5036-434C-857C-7BAF12464031}"/>
    <cellStyle name="Normal 2 3 2 6 2 3 4" xfId="26356" xr:uid="{89CF0E3B-0536-4029-993E-7124D04ECA3C}"/>
    <cellStyle name="Normal 2 3 2 6 2 4" xfId="6630" xr:uid="{F3ED75D0-484C-43E7-BDF4-533D618F2220}"/>
    <cellStyle name="Normal 2 3 2 6 2 4 2" xfId="18437" xr:uid="{09A313DA-F07A-46C5-A23E-5D86048F261B}"/>
    <cellStyle name="Normal 2 3 2 6 2 4 2 2" xfId="40756" xr:uid="{48C65E2E-6A22-4AA2-A7C5-ED75BE600476}"/>
    <cellStyle name="Normal 2 3 2 6 2 4 3" xfId="28948" xr:uid="{A562586C-A72F-4C74-9548-902B8FBD16EE}"/>
    <cellStyle name="Normal 2 3 2 6 2 5" xfId="11957" xr:uid="{E8075FCB-E3A1-4787-8F2F-42CE0921D86C}"/>
    <cellStyle name="Normal 2 3 2 6 2 5 2" xfId="34276" xr:uid="{BB98674C-A5A5-4C24-9A53-26B6542D5743}"/>
    <cellStyle name="Normal 2 3 2 6 2 6" xfId="13253" xr:uid="{EC8AB612-9B49-4AD2-9CBB-912615336966}"/>
    <cellStyle name="Normal 2 3 2 6 2 6 2" xfId="35572" xr:uid="{822916B8-2436-427E-ACD3-6D9E8D959C64}"/>
    <cellStyle name="Normal 2 3 2 6 2 7" xfId="23764" xr:uid="{F81D346F-3537-4634-AB4C-FB6F2171CB30}"/>
    <cellStyle name="Normal 2 3 2 6 3" xfId="2094" xr:uid="{6CD59EF5-CAD4-4E11-98BE-34E365884C8F}"/>
    <cellStyle name="Normal 2 3 2 6 3 2" xfId="4686" xr:uid="{6BA7EF9A-3A8E-4336-B84B-F598D610F3EB}"/>
    <cellStyle name="Normal 2 3 2 6 3 2 2" xfId="9870" xr:uid="{BA94DE6C-EAE3-40DA-8167-02260838A6AC}"/>
    <cellStyle name="Normal 2 3 2 6 3 2 2 2" xfId="21677" xr:uid="{91403873-CDC9-4868-A777-CAF95200D80B}"/>
    <cellStyle name="Normal 2 3 2 6 3 2 2 2 2" xfId="43996" xr:uid="{78C9D794-42FC-436B-B617-107BB260BFB6}"/>
    <cellStyle name="Normal 2 3 2 6 3 2 2 3" xfId="32188" xr:uid="{A081B945-D7DC-4053-B510-CC749B228D00}"/>
    <cellStyle name="Normal 2 3 2 6 3 2 3" xfId="16493" xr:uid="{7C899E15-5F1A-4DB8-BCBA-8ED9A8FBCF03}"/>
    <cellStyle name="Normal 2 3 2 6 3 2 3 2" xfId="38812" xr:uid="{916ECCE2-57F7-4DE4-9E80-1339AAE5CA61}"/>
    <cellStyle name="Normal 2 3 2 6 3 2 4" xfId="27004" xr:uid="{BE055F9A-F4A0-49A5-9CAE-FC143C6EFE8D}"/>
    <cellStyle name="Normal 2 3 2 6 3 3" xfId="7278" xr:uid="{A528CE43-FE4F-438E-8D8A-85A8B0C7F3AE}"/>
    <cellStyle name="Normal 2 3 2 6 3 3 2" xfId="19085" xr:uid="{0DDAC2C0-17DA-40DB-872E-A93F614D9E86}"/>
    <cellStyle name="Normal 2 3 2 6 3 3 2 2" xfId="41404" xr:uid="{C381AE84-B454-4F3B-A5F2-740E1C6C35D3}"/>
    <cellStyle name="Normal 2 3 2 6 3 3 3" xfId="29596" xr:uid="{0A638DB6-681B-40A0-A86B-3BF9CDEBB45F}"/>
    <cellStyle name="Normal 2 3 2 6 3 4" xfId="13901" xr:uid="{53D181D0-2C30-4AB5-9292-8199ED25A9EF}"/>
    <cellStyle name="Normal 2 3 2 6 3 4 2" xfId="36220" xr:uid="{DDEEFF45-FE68-4354-9E8A-E644275FCBDD}"/>
    <cellStyle name="Normal 2 3 2 6 3 5" xfId="24412" xr:uid="{E228C44F-EC25-484E-B738-E59418558C33}"/>
    <cellStyle name="Normal 2 3 2 6 4" xfId="3390" xr:uid="{8003F2E3-33CF-4588-8C09-70351E955EDE}"/>
    <cellStyle name="Normal 2 3 2 6 4 2" xfId="8574" xr:uid="{D3A44069-39FE-4A1A-8ABC-FAEADCF12ED4}"/>
    <cellStyle name="Normal 2 3 2 6 4 2 2" xfId="20381" xr:uid="{983C8893-D365-41D2-8FC0-7791E4FE61F1}"/>
    <cellStyle name="Normal 2 3 2 6 4 2 2 2" xfId="42700" xr:uid="{49724A04-0393-4610-83FB-69F9BA0446B2}"/>
    <cellStyle name="Normal 2 3 2 6 4 2 3" xfId="30892" xr:uid="{366692D2-5724-42C9-9106-8B045EF41DF3}"/>
    <cellStyle name="Normal 2 3 2 6 4 3" xfId="15197" xr:uid="{75AE38BC-5936-43D7-92E5-088169BFE54B}"/>
    <cellStyle name="Normal 2 3 2 6 4 3 2" xfId="37516" xr:uid="{7E645FCA-7E91-4D6E-BE8B-4B1C791C7A06}"/>
    <cellStyle name="Normal 2 3 2 6 4 4" xfId="25708" xr:uid="{2614FBCC-6D15-449E-8EEF-56AF896FFEA5}"/>
    <cellStyle name="Normal 2 3 2 6 5" xfId="5982" xr:uid="{E8877A7A-82A7-46FC-9275-27E3B3F0E8B2}"/>
    <cellStyle name="Normal 2 3 2 6 5 2" xfId="17789" xr:uid="{2B317DC4-683F-4DDC-8F36-A7710CB0FE2F}"/>
    <cellStyle name="Normal 2 3 2 6 5 2 2" xfId="40108" xr:uid="{A64C8BEA-E906-41A6-9CF5-17894F7A6ED7}"/>
    <cellStyle name="Normal 2 3 2 6 5 3" xfId="28300" xr:uid="{B1408B4F-CA1B-42FE-B596-5FB71116B041}"/>
    <cellStyle name="Normal 2 3 2 6 6" xfId="11309" xr:uid="{565443EB-32B7-477E-9998-0F829947FB49}"/>
    <cellStyle name="Normal 2 3 2 6 6 2" xfId="33628" xr:uid="{3E0113A5-71DE-42DD-9D29-3B7291C8AEA6}"/>
    <cellStyle name="Normal 2 3 2 6 7" xfId="12605" xr:uid="{43DE9CF3-5824-42FC-8667-DFF94E348029}"/>
    <cellStyle name="Normal 2 3 2 6 7 2" xfId="34924" xr:uid="{30633B35-5728-44BC-A597-CCF0465B064E}"/>
    <cellStyle name="Normal 2 3 2 6 8" xfId="23116" xr:uid="{86A745EE-D127-4464-83F0-1A5EAE7F937F}"/>
    <cellStyle name="Normal 2 3 2 7" xfId="1122" xr:uid="{49B79463-CC2B-4246-8BE8-AB9BB7C4D78B}"/>
    <cellStyle name="Normal 2 3 2 7 2" xfId="2418" xr:uid="{09E5C2B1-477D-4019-BD33-835CAB00D115}"/>
    <cellStyle name="Normal 2 3 2 7 2 2" xfId="5010" xr:uid="{77F548E4-8DA7-4D99-B1C2-85D7E25A1617}"/>
    <cellStyle name="Normal 2 3 2 7 2 2 2" xfId="10194" xr:uid="{A7A88E47-A657-4A6B-BD7E-50230F9AEDA2}"/>
    <cellStyle name="Normal 2 3 2 7 2 2 2 2" xfId="22001" xr:uid="{D14B776C-0573-4026-BA2B-45A16B1AD2D8}"/>
    <cellStyle name="Normal 2 3 2 7 2 2 2 2 2" xfId="44320" xr:uid="{CC37AB2A-0BA4-4E32-8BB2-3EE21E7FF7AE}"/>
    <cellStyle name="Normal 2 3 2 7 2 2 2 3" xfId="32512" xr:uid="{F1F365F9-B1C7-472E-8021-DA044A9E18EA}"/>
    <cellStyle name="Normal 2 3 2 7 2 2 3" xfId="16817" xr:uid="{235E0DB1-CC11-4BB4-9FBF-01BD222FE83E}"/>
    <cellStyle name="Normal 2 3 2 7 2 2 3 2" xfId="39136" xr:uid="{2EB72477-7497-4F26-8FD7-4D9CE6220A50}"/>
    <cellStyle name="Normal 2 3 2 7 2 2 4" xfId="27328" xr:uid="{93452E8E-FB46-4FF0-A3B3-C0BB8D7241F3}"/>
    <cellStyle name="Normal 2 3 2 7 2 3" xfId="7602" xr:uid="{EE42A44C-D78F-4500-BAB8-81FA60071493}"/>
    <cellStyle name="Normal 2 3 2 7 2 3 2" xfId="19409" xr:uid="{7C7EE8C6-00DF-403F-9795-D4BAA350182C}"/>
    <cellStyle name="Normal 2 3 2 7 2 3 2 2" xfId="41728" xr:uid="{875373A3-AE1C-44B1-82F9-92CE9F3F8E8B}"/>
    <cellStyle name="Normal 2 3 2 7 2 3 3" xfId="29920" xr:uid="{291D11E9-4AC7-4ACE-87EB-702A9772445F}"/>
    <cellStyle name="Normal 2 3 2 7 2 4" xfId="14225" xr:uid="{6A44EADE-7DDB-44BB-B4B3-CEFCB53B82C4}"/>
    <cellStyle name="Normal 2 3 2 7 2 4 2" xfId="36544" xr:uid="{4BDF1A83-CBC5-4673-9073-2F0B34EE0840}"/>
    <cellStyle name="Normal 2 3 2 7 2 5" xfId="24736" xr:uid="{3E4CAEB4-2855-40CE-911F-F9D9AF4FA000}"/>
    <cellStyle name="Normal 2 3 2 7 3" xfId="3714" xr:uid="{3FCD931E-E410-4155-AA3F-C6841A2B7516}"/>
    <cellStyle name="Normal 2 3 2 7 3 2" xfId="8898" xr:uid="{B9EB6B26-09C0-46AB-A193-E61AB92F7895}"/>
    <cellStyle name="Normal 2 3 2 7 3 2 2" xfId="20705" xr:uid="{A22C66CA-75C8-4B68-A256-AA368AF4F633}"/>
    <cellStyle name="Normal 2 3 2 7 3 2 2 2" xfId="43024" xr:uid="{55617F9C-21EF-46B8-A53E-5378B5EDC09D}"/>
    <cellStyle name="Normal 2 3 2 7 3 2 3" xfId="31216" xr:uid="{0EC90B92-14BE-4F63-87C3-1C98E89ACD64}"/>
    <cellStyle name="Normal 2 3 2 7 3 3" xfId="15521" xr:uid="{2C00D434-1F22-427C-8297-AADA696FEF24}"/>
    <cellStyle name="Normal 2 3 2 7 3 3 2" xfId="37840" xr:uid="{70C93A20-0FAD-41DF-91FC-F1E048088A46}"/>
    <cellStyle name="Normal 2 3 2 7 3 4" xfId="26032" xr:uid="{E162AB76-6456-4A06-9757-103A4B55A8BE}"/>
    <cellStyle name="Normal 2 3 2 7 4" xfId="6306" xr:uid="{EE091D55-4B31-4AAB-84D0-103C7BFE3A66}"/>
    <cellStyle name="Normal 2 3 2 7 4 2" xfId="18113" xr:uid="{F846BE68-C4BE-4DC7-BC2B-B3FAE4C54724}"/>
    <cellStyle name="Normal 2 3 2 7 4 2 2" xfId="40432" xr:uid="{72D64C88-B69A-4F3A-BC2D-2B84889EFE4D}"/>
    <cellStyle name="Normal 2 3 2 7 4 3" xfId="28624" xr:uid="{5051445D-7E6F-4D93-83FE-E76B6BD14EC9}"/>
    <cellStyle name="Normal 2 3 2 7 5" xfId="11633" xr:uid="{2A292B10-2389-41AE-9AE8-61A22719E43E}"/>
    <cellStyle name="Normal 2 3 2 7 5 2" xfId="33952" xr:uid="{BADB63DE-D1D1-417F-91A9-35FB9FBDF975}"/>
    <cellStyle name="Normal 2 3 2 7 6" xfId="12929" xr:uid="{6A22E2C7-B1B3-4FD9-BF3A-6A1A08220164}"/>
    <cellStyle name="Normal 2 3 2 7 6 2" xfId="35248" xr:uid="{37E2646D-45F6-4B8F-B2D7-0A1BE12199FA}"/>
    <cellStyle name="Normal 2 3 2 7 7" xfId="23440" xr:uid="{67083CBB-697E-49EA-B1F2-A0F2C41205CC}"/>
    <cellStyle name="Normal 2 3 2 8" xfId="1770" xr:uid="{6C3D6912-D352-4781-8C55-46D5116D6EFB}"/>
    <cellStyle name="Normal 2 3 2 8 2" xfId="4362" xr:uid="{B808A06B-38A8-4232-A523-23733BD094F0}"/>
    <cellStyle name="Normal 2 3 2 8 2 2" xfId="9546" xr:uid="{7D8B07E2-6C5F-4B14-AA12-379270B41E02}"/>
    <cellStyle name="Normal 2 3 2 8 2 2 2" xfId="21353" xr:uid="{4B4FF4B1-38F9-4395-9269-A356D6856DE8}"/>
    <cellStyle name="Normal 2 3 2 8 2 2 2 2" xfId="43672" xr:uid="{EE04E17F-9D69-4A9C-9ABE-8ACFBD60873D}"/>
    <cellStyle name="Normal 2 3 2 8 2 2 3" xfId="31864" xr:uid="{1C33FF64-A031-417A-85A2-F30F0B1BAD81}"/>
    <cellStyle name="Normal 2 3 2 8 2 3" xfId="16169" xr:uid="{B90BD32E-D48C-4C3A-8AEE-218C368A14F8}"/>
    <cellStyle name="Normal 2 3 2 8 2 3 2" xfId="38488" xr:uid="{96E9593E-32EF-4F92-8DF5-4860C533B6F0}"/>
    <cellStyle name="Normal 2 3 2 8 2 4" xfId="26680" xr:uid="{7680517C-05DE-4609-8C5B-7AB7F1D87E55}"/>
    <cellStyle name="Normal 2 3 2 8 3" xfId="6954" xr:uid="{FCEE333D-96C9-4FF1-90A0-E3CEB595D5EB}"/>
    <cellStyle name="Normal 2 3 2 8 3 2" xfId="18761" xr:uid="{C4C5F0B0-DD7B-48CB-A8C9-C53E56131CD8}"/>
    <cellStyle name="Normal 2 3 2 8 3 2 2" xfId="41080" xr:uid="{E69C4E61-B16C-485F-AA3E-BEB0317882A1}"/>
    <cellStyle name="Normal 2 3 2 8 3 3" xfId="29272" xr:uid="{2417A8E5-1189-4F9D-A146-F9EA7B4F9488}"/>
    <cellStyle name="Normal 2 3 2 8 4" xfId="13577" xr:uid="{71AAE560-773D-46E3-A546-49ED1D00C23B}"/>
    <cellStyle name="Normal 2 3 2 8 4 2" xfId="35896" xr:uid="{84C5B0BE-3DA8-42AD-B165-489F1093F18B}"/>
    <cellStyle name="Normal 2 3 2 8 5" xfId="24088" xr:uid="{FF3FE281-4388-472E-8CCA-C9022E4DBFD9}"/>
    <cellStyle name="Normal 2 3 2 9" xfId="3066" xr:uid="{9BB01A01-61FC-40AE-90DD-4F968AD833D8}"/>
    <cellStyle name="Normal 2 3 2 9 2" xfId="8250" xr:uid="{F6BB802A-052E-402E-BF69-E38B9F69CEA0}"/>
    <cellStyle name="Normal 2 3 2 9 2 2" xfId="20057" xr:uid="{6EC14466-203C-4BE6-8D12-552A4C9959AF}"/>
    <cellStyle name="Normal 2 3 2 9 2 2 2" xfId="42376" xr:uid="{572809C6-0032-4D42-8A9B-6F84F2E40EEF}"/>
    <cellStyle name="Normal 2 3 2 9 2 3" xfId="30568" xr:uid="{35D13985-53F7-49D8-9D61-7FB6D3BAA1B3}"/>
    <cellStyle name="Normal 2 3 2 9 3" xfId="14873" xr:uid="{A9330EE6-0660-4888-A324-08C08D9C56C1}"/>
    <cellStyle name="Normal 2 3 2 9 3 2" xfId="37192" xr:uid="{3C251980-6FAA-47EA-9830-1AE8CB770724}"/>
    <cellStyle name="Normal 2 3 2 9 4" xfId="25384" xr:uid="{12E4C46E-A2A1-4DC0-969F-DF207FF6F0B7}"/>
    <cellStyle name="Normal 2 3 3" xfId="362" xr:uid="{79692439-0489-468F-BC6A-79069C37F1D9}"/>
    <cellStyle name="Normal 2 3 3 10" xfId="5667" xr:uid="{DA5F9527-EBD4-4AFE-AEB1-2561A43E907E}"/>
    <cellStyle name="Normal 2 3 3 10 2" xfId="17474" xr:uid="{87DBD60E-50D2-4422-BDD9-2BB7CDF87670}"/>
    <cellStyle name="Normal 2 3 3 10 2 2" xfId="39793" xr:uid="{F8EA096D-D1C1-4657-A508-8625777381C4}"/>
    <cellStyle name="Normal 2 3 3 10 3" xfId="27985" xr:uid="{83031188-A392-40EC-92A1-E726B35091C0}"/>
    <cellStyle name="Normal 2 3 3 11" xfId="10868" xr:uid="{68811845-511B-4841-8A3A-CCDD0D1A9C3B}"/>
    <cellStyle name="Normal 2 3 3 11 2" xfId="33187" xr:uid="{EC9A97CF-89B2-43C7-8DC8-6EEBC9D071B7}"/>
    <cellStyle name="Normal 2 3 3 12" xfId="12290" xr:uid="{3ACD1D34-28BC-428E-BC49-AB8B8A73FD13}"/>
    <cellStyle name="Normal 2 3 3 12 2" xfId="34609" xr:uid="{4B6F8FA4-14E0-4498-A066-5711CB73CD6F}"/>
    <cellStyle name="Normal 2 3 3 13" xfId="22675" xr:uid="{7DCD01A4-8E32-4DB0-BEB7-1FCA5A36EB8F}"/>
    <cellStyle name="Normal 2 3 3 2" xfId="389" xr:uid="{8F912CDD-D86A-4D12-A204-332232CE857B}"/>
    <cellStyle name="Normal 2 3 3 2 10" xfId="12317" xr:uid="{FAA4C3D7-2062-4EE7-A396-11D17B8DB416}"/>
    <cellStyle name="Normal 2 3 3 2 10 2" xfId="34636" xr:uid="{61761D9D-8411-4E37-88C3-E0229CB6EDDF}"/>
    <cellStyle name="Normal 2 3 3 2 11" xfId="22702" xr:uid="{8B867C34-FEB6-47FA-8421-3C0B090CFE0D}"/>
    <cellStyle name="Normal 2 3 3 2 2" xfId="502" xr:uid="{7842FA82-3145-450A-985D-2A343EDE77F7}"/>
    <cellStyle name="Normal 2 3 3 2 2 10" xfId="22819" xr:uid="{BB6E4191-A525-4A77-AF07-914279755E75}"/>
    <cellStyle name="Normal 2 3 3 2 2 2" xfId="735" xr:uid="{F9B34A62-FDF0-49D9-83DA-8B9D19175EB6}"/>
    <cellStyle name="Normal 2 3 3 2 2 2 2" xfId="1077" xr:uid="{E3D0E46A-6C4D-418B-9EF9-967572BFA9A3}"/>
    <cellStyle name="Normal 2 3 3 2 2 2 2 2" xfId="1725" xr:uid="{E0F7B52B-D2A0-42F6-AA18-E93D04164850}"/>
    <cellStyle name="Normal 2 3 3 2 2 2 2 2 2" xfId="3021" xr:uid="{FC983C46-1D51-45B2-9CCA-FC0F766E5346}"/>
    <cellStyle name="Normal 2 3 3 2 2 2 2 2 2 2" xfId="5613" xr:uid="{C83ADB6C-59BB-4CEF-B8B6-05DBEE499850}"/>
    <cellStyle name="Normal 2 3 3 2 2 2 2 2 2 2 2" xfId="10797" xr:uid="{C0FCF158-0ECA-43C3-91CC-2AFE7976E725}"/>
    <cellStyle name="Normal 2 3 3 2 2 2 2 2 2 2 2 2" xfId="22604" xr:uid="{50B9FFCA-13CA-4456-8B57-27207C114AA8}"/>
    <cellStyle name="Normal 2 3 3 2 2 2 2 2 2 2 2 2 2" xfId="44923" xr:uid="{60E9B6EE-5AF6-4BCF-87D7-FC87748077B2}"/>
    <cellStyle name="Normal 2 3 3 2 2 2 2 2 2 2 2 3" xfId="33115" xr:uid="{8D1A93FD-AE6E-4305-AEB3-0BBB77339EC3}"/>
    <cellStyle name="Normal 2 3 3 2 2 2 2 2 2 2 3" xfId="17420" xr:uid="{EF296C7E-1266-4B5E-8124-38024B20037C}"/>
    <cellStyle name="Normal 2 3 3 2 2 2 2 2 2 2 3 2" xfId="39739" xr:uid="{641F9132-7FC4-452E-90EB-9D0EB22A9C36}"/>
    <cellStyle name="Normal 2 3 3 2 2 2 2 2 2 2 4" xfId="27931" xr:uid="{572D9A86-1BC3-4F23-8039-21F595B0F2F2}"/>
    <cellStyle name="Normal 2 3 3 2 2 2 2 2 2 3" xfId="8205" xr:uid="{9078AD43-4D6F-4A1F-BACF-F18953A0B4ED}"/>
    <cellStyle name="Normal 2 3 3 2 2 2 2 2 2 3 2" xfId="20012" xr:uid="{6ABD13AA-15CB-430D-BA52-DBF4E632370F}"/>
    <cellStyle name="Normal 2 3 3 2 2 2 2 2 2 3 2 2" xfId="42331" xr:uid="{72C74A99-8CBA-4D4F-89C8-FBD1532F5C59}"/>
    <cellStyle name="Normal 2 3 3 2 2 2 2 2 2 3 3" xfId="30523" xr:uid="{1CF9ED6B-C4CE-437B-90BB-685CC57023C8}"/>
    <cellStyle name="Normal 2 3 3 2 2 2 2 2 2 4" xfId="14828" xr:uid="{25447371-C31E-42ED-BDF6-C1B358A9F295}"/>
    <cellStyle name="Normal 2 3 3 2 2 2 2 2 2 4 2" xfId="37147" xr:uid="{182771A5-B996-4C20-9E9F-CB60D74EA82F}"/>
    <cellStyle name="Normal 2 3 3 2 2 2 2 2 2 5" xfId="25339" xr:uid="{DC5299B3-B583-4A5E-9C96-89B987A74895}"/>
    <cellStyle name="Normal 2 3 3 2 2 2 2 2 3" xfId="4317" xr:uid="{55641A4E-0D40-4F90-B356-8DD49AF40532}"/>
    <cellStyle name="Normal 2 3 3 2 2 2 2 2 3 2" xfId="9501" xr:uid="{CEE42D48-1E0C-4C76-A18E-AB2D86C0EBD1}"/>
    <cellStyle name="Normal 2 3 3 2 2 2 2 2 3 2 2" xfId="21308" xr:uid="{DADE1E35-6D11-43EE-9B77-14F2B28B640D}"/>
    <cellStyle name="Normal 2 3 3 2 2 2 2 2 3 2 2 2" xfId="43627" xr:uid="{A62096BC-FDDF-4E78-9433-0899E1044477}"/>
    <cellStyle name="Normal 2 3 3 2 2 2 2 2 3 2 3" xfId="31819" xr:uid="{0C131578-4A20-4692-8D96-7C4686B2CF63}"/>
    <cellStyle name="Normal 2 3 3 2 2 2 2 2 3 3" xfId="16124" xr:uid="{54EB4014-0AF1-46A0-BD34-37195DAE2D95}"/>
    <cellStyle name="Normal 2 3 3 2 2 2 2 2 3 3 2" xfId="38443" xr:uid="{CFA55787-A9E7-4C32-AB23-55C345423BFB}"/>
    <cellStyle name="Normal 2 3 3 2 2 2 2 2 3 4" xfId="26635" xr:uid="{309E9057-5EF2-473F-9FB0-159FD2F2B365}"/>
    <cellStyle name="Normal 2 3 3 2 2 2 2 2 4" xfId="6909" xr:uid="{BE4C6875-0DE4-4CCE-BF25-43020292973D}"/>
    <cellStyle name="Normal 2 3 3 2 2 2 2 2 4 2" xfId="18716" xr:uid="{9D8490DA-ACDE-499B-A556-612FB0C60709}"/>
    <cellStyle name="Normal 2 3 3 2 2 2 2 2 4 2 2" xfId="41035" xr:uid="{FFA4A220-4FF0-4BCB-82D8-5BB4541467D2}"/>
    <cellStyle name="Normal 2 3 3 2 2 2 2 2 4 3" xfId="29227" xr:uid="{7488BCAC-EAA4-477B-9FE7-F59DF51401DE}"/>
    <cellStyle name="Normal 2 3 3 2 2 2 2 2 5" xfId="12236" xr:uid="{710B51D8-E93B-41E3-8644-580671A7E421}"/>
    <cellStyle name="Normal 2 3 3 2 2 2 2 2 5 2" xfId="34555" xr:uid="{28E7C4A4-2CDE-4965-B3B8-520979CCAF78}"/>
    <cellStyle name="Normal 2 3 3 2 2 2 2 2 6" xfId="13532" xr:uid="{7536DBEF-E95A-4143-9BB8-2FE848755ED4}"/>
    <cellStyle name="Normal 2 3 3 2 2 2 2 2 6 2" xfId="35851" xr:uid="{A4037B85-EF37-4B17-AF78-B7B971B2DCE8}"/>
    <cellStyle name="Normal 2 3 3 2 2 2 2 2 7" xfId="24043" xr:uid="{4D28C0B4-A4CA-4F39-B12D-202AC967AEBC}"/>
    <cellStyle name="Normal 2 3 3 2 2 2 2 3" xfId="2373" xr:uid="{57FF44A0-B0A6-4D11-A247-AE3A45B99FF4}"/>
    <cellStyle name="Normal 2 3 3 2 2 2 2 3 2" xfId="4965" xr:uid="{4436BC9C-26B6-4591-BD65-44A1349AA945}"/>
    <cellStyle name="Normal 2 3 3 2 2 2 2 3 2 2" xfId="10149" xr:uid="{7CEBF1E1-9B90-402A-BDDF-FEFAF9A9C3BB}"/>
    <cellStyle name="Normal 2 3 3 2 2 2 2 3 2 2 2" xfId="21956" xr:uid="{1FA548CC-0D50-4AFD-9C9E-99E43A4913B9}"/>
    <cellStyle name="Normal 2 3 3 2 2 2 2 3 2 2 2 2" xfId="44275" xr:uid="{2CEF9BBD-04C2-4EA5-A15B-1D8C4965446E}"/>
    <cellStyle name="Normal 2 3 3 2 2 2 2 3 2 2 3" xfId="32467" xr:uid="{A3C57F52-C20F-413A-A4A3-A43AFE6FE7E5}"/>
    <cellStyle name="Normal 2 3 3 2 2 2 2 3 2 3" xfId="16772" xr:uid="{25738132-7B8B-4547-BF30-509B8252013B}"/>
    <cellStyle name="Normal 2 3 3 2 2 2 2 3 2 3 2" xfId="39091" xr:uid="{E544E85B-52D7-4DC1-9BEE-A2CB60D8E277}"/>
    <cellStyle name="Normal 2 3 3 2 2 2 2 3 2 4" xfId="27283" xr:uid="{8C10BABA-2F5E-4B64-9C17-EF7DB6C972C7}"/>
    <cellStyle name="Normal 2 3 3 2 2 2 2 3 3" xfId="7557" xr:uid="{E4356596-74C0-439A-B3FA-A6DC08930B06}"/>
    <cellStyle name="Normal 2 3 3 2 2 2 2 3 3 2" xfId="19364" xr:uid="{676A6E26-D9D4-4BF4-8786-26719A97BFE7}"/>
    <cellStyle name="Normal 2 3 3 2 2 2 2 3 3 2 2" xfId="41683" xr:uid="{C28DAF9A-2B6A-4357-AC77-E26CAB70ECFF}"/>
    <cellStyle name="Normal 2 3 3 2 2 2 2 3 3 3" xfId="29875" xr:uid="{D66D7247-B8A8-46CD-A27E-15C5326C5396}"/>
    <cellStyle name="Normal 2 3 3 2 2 2 2 3 4" xfId="14180" xr:uid="{FD88D82F-79A2-44FB-836F-9578A05CD23E}"/>
    <cellStyle name="Normal 2 3 3 2 2 2 2 3 4 2" xfId="36499" xr:uid="{62FB659F-3234-422D-98AE-4EC0A310DFDA}"/>
    <cellStyle name="Normal 2 3 3 2 2 2 2 3 5" xfId="24691" xr:uid="{E5D26AA6-184E-4E8C-B3A7-E2120994DDFB}"/>
    <cellStyle name="Normal 2 3 3 2 2 2 2 4" xfId="3669" xr:uid="{C9A704CE-AB35-4FF6-991F-20C3ABB7B91D}"/>
    <cellStyle name="Normal 2 3 3 2 2 2 2 4 2" xfId="8853" xr:uid="{251CDE31-B8A8-447F-9D81-0784A488EB39}"/>
    <cellStyle name="Normal 2 3 3 2 2 2 2 4 2 2" xfId="20660" xr:uid="{2F2AF630-5BA0-416D-879A-72E7DF10D373}"/>
    <cellStyle name="Normal 2 3 3 2 2 2 2 4 2 2 2" xfId="42979" xr:uid="{F941B9ED-65B5-427A-A76F-D7C1BEEF453E}"/>
    <cellStyle name="Normal 2 3 3 2 2 2 2 4 2 3" xfId="31171" xr:uid="{EEB5696B-6AFA-4C2E-A370-7F38B8504C09}"/>
    <cellStyle name="Normal 2 3 3 2 2 2 2 4 3" xfId="15476" xr:uid="{B89910BA-B51B-4D97-A49F-3A27391AED5E}"/>
    <cellStyle name="Normal 2 3 3 2 2 2 2 4 3 2" xfId="37795" xr:uid="{4C05E87C-F6FB-498A-AF5C-CE5409FEFA5F}"/>
    <cellStyle name="Normal 2 3 3 2 2 2 2 4 4" xfId="25987" xr:uid="{2B08AD7E-A529-45D1-871D-B53ACDE84EA0}"/>
    <cellStyle name="Normal 2 3 3 2 2 2 2 5" xfId="6261" xr:uid="{DBC88E0E-DE1D-4119-B680-ABC5CA8F2FA2}"/>
    <cellStyle name="Normal 2 3 3 2 2 2 2 5 2" xfId="18068" xr:uid="{0250A2DC-55ED-476A-90C6-620F38769B21}"/>
    <cellStyle name="Normal 2 3 3 2 2 2 2 5 2 2" xfId="40387" xr:uid="{CECEF2C4-8035-4EC3-980F-5D3CAC59508D}"/>
    <cellStyle name="Normal 2 3 3 2 2 2 2 5 3" xfId="28579" xr:uid="{E00A718F-1731-453D-A7D5-7866D4A7B955}"/>
    <cellStyle name="Normal 2 3 3 2 2 2 2 6" xfId="11588" xr:uid="{AB9EE7C7-0832-4C02-982D-EAADDE6EA114}"/>
    <cellStyle name="Normal 2 3 3 2 2 2 2 6 2" xfId="33907" xr:uid="{DB7082E9-851C-4ED3-A42D-7BE0B861FC4E}"/>
    <cellStyle name="Normal 2 3 3 2 2 2 2 7" xfId="12884" xr:uid="{956C4631-F7FF-46F0-BB8B-75312E1E608C}"/>
    <cellStyle name="Normal 2 3 3 2 2 2 2 7 2" xfId="35203" xr:uid="{C3D04A2A-A31C-4AC7-89AF-F99407376B3F}"/>
    <cellStyle name="Normal 2 3 3 2 2 2 2 8" xfId="23395" xr:uid="{53A7967C-429E-4EA5-9577-63827C6DC753}"/>
    <cellStyle name="Normal 2 3 3 2 2 2 3" xfId="1401" xr:uid="{04F05A5D-F117-4CA7-8178-7A3BCF53F963}"/>
    <cellStyle name="Normal 2 3 3 2 2 2 3 2" xfId="2697" xr:uid="{739874B5-9B98-4503-8475-70C8BDAF7162}"/>
    <cellStyle name="Normal 2 3 3 2 2 2 3 2 2" xfId="5289" xr:uid="{508BB475-2E60-4EF2-BD30-331F5B4C114F}"/>
    <cellStyle name="Normal 2 3 3 2 2 2 3 2 2 2" xfId="10473" xr:uid="{4BC1B50E-8007-4659-A29B-B7DAB4E0546D}"/>
    <cellStyle name="Normal 2 3 3 2 2 2 3 2 2 2 2" xfId="22280" xr:uid="{8D81640B-134B-4999-A85A-F0DD6CE89DF5}"/>
    <cellStyle name="Normal 2 3 3 2 2 2 3 2 2 2 2 2" xfId="44599" xr:uid="{E55C51C7-A7A0-4D77-B495-A890CCDE647C}"/>
    <cellStyle name="Normal 2 3 3 2 2 2 3 2 2 2 3" xfId="32791" xr:uid="{7AE45722-2678-49B7-9ECD-AE5C44D559AC}"/>
    <cellStyle name="Normal 2 3 3 2 2 2 3 2 2 3" xfId="17096" xr:uid="{44369247-C75B-49EA-A517-0D4EDC8F1582}"/>
    <cellStyle name="Normal 2 3 3 2 2 2 3 2 2 3 2" xfId="39415" xr:uid="{D3903362-8577-4125-B985-4CEFDC8AF82E}"/>
    <cellStyle name="Normal 2 3 3 2 2 2 3 2 2 4" xfId="27607" xr:uid="{DE019773-8FFE-452A-A78E-F1866FC970CB}"/>
    <cellStyle name="Normal 2 3 3 2 2 2 3 2 3" xfId="7881" xr:uid="{9EFB9D28-BC0D-48D7-99E4-1BF20EBCD9D0}"/>
    <cellStyle name="Normal 2 3 3 2 2 2 3 2 3 2" xfId="19688" xr:uid="{5CDFD778-E3B2-40DB-85AA-D5C856115CDC}"/>
    <cellStyle name="Normal 2 3 3 2 2 2 3 2 3 2 2" xfId="42007" xr:uid="{F45EA124-B412-4B52-8278-EF22BABB1D21}"/>
    <cellStyle name="Normal 2 3 3 2 2 2 3 2 3 3" xfId="30199" xr:uid="{7DAD2653-F7E8-498D-A182-FAAA731AA4FB}"/>
    <cellStyle name="Normal 2 3 3 2 2 2 3 2 4" xfId="14504" xr:uid="{5C5DAA0D-15C1-4F78-A98C-CA8DBF7B2638}"/>
    <cellStyle name="Normal 2 3 3 2 2 2 3 2 4 2" xfId="36823" xr:uid="{54AA0D81-B88F-4C49-A826-D1CDE61159CB}"/>
    <cellStyle name="Normal 2 3 3 2 2 2 3 2 5" xfId="25015" xr:uid="{504D0209-A4AA-41D5-BC7C-AD7A86C07616}"/>
    <cellStyle name="Normal 2 3 3 2 2 2 3 3" xfId="3993" xr:uid="{96EEB009-5DC1-4E54-A45A-906D5B9CF2B7}"/>
    <cellStyle name="Normal 2 3 3 2 2 2 3 3 2" xfId="9177" xr:uid="{ABA0F025-2C8B-444E-ABF0-007C0DE986BB}"/>
    <cellStyle name="Normal 2 3 3 2 2 2 3 3 2 2" xfId="20984" xr:uid="{089E5923-8168-4FB4-99ED-B23BE329B8C0}"/>
    <cellStyle name="Normal 2 3 3 2 2 2 3 3 2 2 2" xfId="43303" xr:uid="{C699191B-B0F3-49DA-B237-A480729DDD58}"/>
    <cellStyle name="Normal 2 3 3 2 2 2 3 3 2 3" xfId="31495" xr:uid="{2A458052-953A-4E4C-827B-0E6B88736D31}"/>
    <cellStyle name="Normal 2 3 3 2 2 2 3 3 3" xfId="15800" xr:uid="{310E48CE-7F27-4815-9841-7726B094E091}"/>
    <cellStyle name="Normal 2 3 3 2 2 2 3 3 3 2" xfId="38119" xr:uid="{0A1E2FE8-11BB-4389-8D1C-9C5DAA9BE678}"/>
    <cellStyle name="Normal 2 3 3 2 2 2 3 3 4" xfId="26311" xr:uid="{EA9A32CA-0F11-4306-835D-1326A9792630}"/>
    <cellStyle name="Normal 2 3 3 2 2 2 3 4" xfId="6585" xr:uid="{3A05F33B-177A-4C6B-B6D9-D1C002AF8431}"/>
    <cellStyle name="Normal 2 3 3 2 2 2 3 4 2" xfId="18392" xr:uid="{814CC0B4-0770-4195-B922-847A71CC5A4C}"/>
    <cellStyle name="Normal 2 3 3 2 2 2 3 4 2 2" xfId="40711" xr:uid="{32167F97-DF64-4676-BD30-7A399ACB3D1E}"/>
    <cellStyle name="Normal 2 3 3 2 2 2 3 4 3" xfId="28903" xr:uid="{33900CE9-DE5E-4EDC-BE90-8D3A69A9796B}"/>
    <cellStyle name="Normal 2 3 3 2 2 2 3 5" xfId="11912" xr:uid="{CB9AFC75-269F-4441-B720-A4508921BC91}"/>
    <cellStyle name="Normal 2 3 3 2 2 2 3 5 2" xfId="34231" xr:uid="{F0F815D9-E387-4257-A7C6-2465EEF6215C}"/>
    <cellStyle name="Normal 2 3 3 2 2 2 3 6" xfId="13208" xr:uid="{0545A3C7-7A30-478E-8C66-11B4AC3438FB}"/>
    <cellStyle name="Normal 2 3 3 2 2 2 3 6 2" xfId="35527" xr:uid="{E55F19E8-4273-44FE-8639-EEEE64D9F13C}"/>
    <cellStyle name="Normal 2 3 3 2 2 2 3 7" xfId="23719" xr:uid="{B474A23E-D0B8-4FEA-A8E5-F3F0E1B0FD21}"/>
    <cellStyle name="Normal 2 3 3 2 2 2 4" xfId="2049" xr:uid="{3CCCBD46-F549-4C4A-BA5F-C9D12A9BD46B}"/>
    <cellStyle name="Normal 2 3 3 2 2 2 4 2" xfId="4641" xr:uid="{699A2F1B-73FC-4591-881B-8E10C98BF4FC}"/>
    <cellStyle name="Normal 2 3 3 2 2 2 4 2 2" xfId="9825" xr:uid="{1B7D48A0-DED0-4141-8378-FF272F14AF51}"/>
    <cellStyle name="Normal 2 3 3 2 2 2 4 2 2 2" xfId="21632" xr:uid="{D44BD425-B2EC-42D6-9C0A-4C3BE6B461F7}"/>
    <cellStyle name="Normal 2 3 3 2 2 2 4 2 2 2 2" xfId="43951" xr:uid="{7CC88951-46D4-4B04-8EAE-3AC8BB9AE9AA}"/>
    <cellStyle name="Normal 2 3 3 2 2 2 4 2 2 3" xfId="32143" xr:uid="{2B164557-AB9E-4111-9240-B07B418F310A}"/>
    <cellStyle name="Normal 2 3 3 2 2 2 4 2 3" xfId="16448" xr:uid="{A3A63F32-FD1F-4F80-A061-EA2EA5AE6F14}"/>
    <cellStyle name="Normal 2 3 3 2 2 2 4 2 3 2" xfId="38767" xr:uid="{40826962-F342-4417-9707-3B3060BCBE1F}"/>
    <cellStyle name="Normal 2 3 3 2 2 2 4 2 4" xfId="26959" xr:uid="{FB995B6C-BDF1-4376-8966-CFA92475849B}"/>
    <cellStyle name="Normal 2 3 3 2 2 2 4 3" xfId="7233" xr:uid="{75252940-E3E7-48B0-95BB-7E11CA7E1052}"/>
    <cellStyle name="Normal 2 3 3 2 2 2 4 3 2" xfId="19040" xr:uid="{E987C01A-4C17-46A2-836A-4BA1CE28673F}"/>
    <cellStyle name="Normal 2 3 3 2 2 2 4 3 2 2" xfId="41359" xr:uid="{12658D22-8492-4126-9D37-C7B59F16481D}"/>
    <cellStyle name="Normal 2 3 3 2 2 2 4 3 3" xfId="29551" xr:uid="{76195311-90C2-43C8-8BA4-87D7AAB86C79}"/>
    <cellStyle name="Normal 2 3 3 2 2 2 4 4" xfId="13856" xr:uid="{2AC27556-E434-4532-B55E-6AD1BD21F949}"/>
    <cellStyle name="Normal 2 3 3 2 2 2 4 4 2" xfId="36175" xr:uid="{714014E8-AABE-4910-9C82-E60CFC583C2D}"/>
    <cellStyle name="Normal 2 3 3 2 2 2 4 5" xfId="24367" xr:uid="{005C2626-DB6D-4B25-A807-801A4A98C939}"/>
    <cellStyle name="Normal 2 3 3 2 2 2 5" xfId="3345" xr:uid="{981584ED-9D50-47BB-8F80-AA09B86E4937}"/>
    <cellStyle name="Normal 2 3 3 2 2 2 5 2" xfId="8529" xr:uid="{6D1544AB-E15B-40CF-A976-DEE3C3475E5F}"/>
    <cellStyle name="Normal 2 3 3 2 2 2 5 2 2" xfId="20336" xr:uid="{63670F0A-6EDE-4523-A35F-BADB126E3517}"/>
    <cellStyle name="Normal 2 3 3 2 2 2 5 2 2 2" xfId="42655" xr:uid="{81D110B4-3B0A-44E7-922C-E5AA625ECA12}"/>
    <cellStyle name="Normal 2 3 3 2 2 2 5 2 3" xfId="30847" xr:uid="{699B6F1A-0D63-4540-8A2B-C3390FFBCDBE}"/>
    <cellStyle name="Normal 2 3 3 2 2 2 5 3" xfId="15152" xr:uid="{B941675A-812A-4958-8D7B-FFF94D16814E}"/>
    <cellStyle name="Normal 2 3 3 2 2 2 5 3 2" xfId="37471" xr:uid="{4968C513-330C-4835-9274-D44EE73AF061}"/>
    <cellStyle name="Normal 2 3 3 2 2 2 5 4" xfId="25663" xr:uid="{A4A9FE23-22BC-4919-9BE9-A4F316343F8F}"/>
    <cellStyle name="Normal 2 3 3 2 2 2 6" xfId="5937" xr:uid="{F31C48C9-8CA8-410A-BD3A-1F2F0796F08C}"/>
    <cellStyle name="Normal 2 3 3 2 2 2 6 2" xfId="17744" xr:uid="{2C3FEF97-ABB6-48D1-A9E2-158CD3018C02}"/>
    <cellStyle name="Normal 2 3 3 2 2 2 6 2 2" xfId="40063" xr:uid="{2AAB99AD-A3FE-4FCD-927B-45EE526D85B5}"/>
    <cellStyle name="Normal 2 3 3 2 2 2 6 3" xfId="28255" xr:uid="{FF288EB0-936F-499D-B461-E328564C2340}"/>
    <cellStyle name="Normal 2 3 3 2 2 2 7" xfId="11246" xr:uid="{D7066340-E0B8-484C-8162-71CEADF2BB54}"/>
    <cellStyle name="Normal 2 3 3 2 2 2 7 2" xfId="33565" xr:uid="{DAF4729C-4878-4F0A-859B-1BEC0C5FE6F3}"/>
    <cellStyle name="Normal 2 3 3 2 2 2 8" xfId="12560" xr:uid="{C2555E2D-CB6C-4420-9915-38E1E77910F9}"/>
    <cellStyle name="Normal 2 3 3 2 2 2 8 2" xfId="34879" xr:uid="{89B68493-6529-4073-92A7-7F07D8B5326A}"/>
    <cellStyle name="Normal 2 3 3 2 2 2 9" xfId="23053" xr:uid="{3B3B49A1-73AA-4ECA-A7BD-5637DCD26C05}"/>
    <cellStyle name="Normal 2 3 3 2 2 3" xfId="915" xr:uid="{A4AA4E51-5918-433A-B639-F8363D70CC41}"/>
    <cellStyle name="Normal 2 3 3 2 2 3 2" xfId="1563" xr:uid="{7804AB4B-D3F2-425D-9172-3137EDBBD0C3}"/>
    <cellStyle name="Normal 2 3 3 2 2 3 2 2" xfId="2859" xr:uid="{031FA5F9-8697-4330-B5C5-6AE36F567F22}"/>
    <cellStyle name="Normal 2 3 3 2 2 3 2 2 2" xfId="5451" xr:uid="{A03E7BF4-B958-40C0-AB75-7CCC9141925E}"/>
    <cellStyle name="Normal 2 3 3 2 2 3 2 2 2 2" xfId="10635" xr:uid="{4B3845C7-6A2F-42A7-AFF0-1E0B7EA82DC3}"/>
    <cellStyle name="Normal 2 3 3 2 2 3 2 2 2 2 2" xfId="22442" xr:uid="{35562C15-EF30-4961-B612-1312A4762CD6}"/>
    <cellStyle name="Normal 2 3 3 2 2 3 2 2 2 2 2 2" xfId="44761" xr:uid="{2564C098-B31B-4CF5-BEB6-A033CEB2DEA4}"/>
    <cellStyle name="Normal 2 3 3 2 2 3 2 2 2 2 3" xfId="32953" xr:uid="{247AA161-C821-4A49-9509-848B6819D1BD}"/>
    <cellStyle name="Normal 2 3 3 2 2 3 2 2 2 3" xfId="17258" xr:uid="{43A98ADA-AA00-43F5-95E9-83FF672AA971}"/>
    <cellStyle name="Normal 2 3 3 2 2 3 2 2 2 3 2" xfId="39577" xr:uid="{44D24589-F92C-467D-9947-24C88417DED5}"/>
    <cellStyle name="Normal 2 3 3 2 2 3 2 2 2 4" xfId="27769" xr:uid="{9B137AA7-3562-4547-B788-30515A57AA69}"/>
    <cellStyle name="Normal 2 3 3 2 2 3 2 2 3" xfId="8043" xr:uid="{979452CA-387F-44C9-9EFD-D1831CF437E3}"/>
    <cellStyle name="Normal 2 3 3 2 2 3 2 2 3 2" xfId="19850" xr:uid="{3DFB2952-0FF2-4432-95F7-377316247E66}"/>
    <cellStyle name="Normal 2 3 3 2 2 3 2 2 3 2 2" xfId="42169" xr:uid="{114EA923-4BA2-4761-A313-2596B2D5A18D}"/>
    <cellStyle name="Normal 2 3 3 2 2 3 2 2 3 3" xfId="30361" xr:uid="{98F0E0BD-91A7-490F-94CD-47247B66D875}"/>
    <cellStyle name="Normal 2 3 3 2 2 3 2 2 4" xfId="14666" xr:uid="{E5DF4649-26A2-4599-AC3C-8712173FAC7D}"/>
    <cellStyle name="Normal 2 3 3 2 2 3 2 2 4 2" xfId="36985" xr:uid="{EACD7F6E-55DB-4E5E-A957-77C87BF5FDFA}"/>
    <cellStyle name="Normal 2 3 3 2 2 3 2 2 5" xfId="25177" xr:uid="{E4483CAC-C8ED-4C61-B17B-52C526577909}"/>
    <cellStyle name="Normal 2 3 3 2 2 3 2 3" xfId="4155" xr:uid="{C783927D-9827-49A7-9A7A-5B22BF992CDC}"/>
    <cellStyle name="Normal 2 3 3 2 2 3 2 3 2" xfId="9339" xr:uid="{6E165BCB-462D-4535-8C65-20AC2A2158C3}"/>
    <cellStyle name="Normal 2 3 3 2 2 3 2 3 2 2" xfId="21146" xr:uid="{7EB59503-8ADB-4638-A202-7FB40BB7EF50}"/>
    <cellStyle name="Normal 2 3 3 2 2 3 2 3 2 2 2" xfId="43465" xr:uid="{7C0BA257-B1CF-4F81-BDE6-44D5F23037A6}"/>
    <cellStyle name="Normal 2 3 3 2 2 3 2 3 2 3" xfId="31657" xr:uid="{6CEC43F6-3B81-4571-A7DD-251E058BA88D}"/>
    <cellStyle name="Normal 2 3 3 2 2 3 2 3 3" xfId="15962" xr:uid="{0ED32F2F-C1A8-4BF2-9769-DA653A5AFF72}"/>
    <cellStyle name="Normal 2 3 3 2 2 3 2 3 3 2" xfId="38281" xr:uid="{7873F2AC-78A6-47A5-9AE2-58E39E7A1266}"/>
    <cellStyle name="Normal 2 3 3 2 2 3 2 3 4" xfId="26473" xr:uid="{12EAC317-C424-43BC-809B-1BF19EA5E52B}"/>
    <cellStyle name="Normal 2 3 3 2 2 3 2 4" xfId="6747" xr:uid="{F97B216B-4C25-40D0-A0A4-484A9DA5B8CB}"/>
    <cellStyle name="Normal 2 3 3 2 2 3 2 4 2" xfId="18554" xr:uid="{7FA6705F-0EDF-45B9-894D-1398E9064A5A}"/>
    <cellStyle name="Normal 2 3 3 2 2 3 2 4 2 2" xfId="40873" xr:uid="{D5389752-8C2F-44D6-815F-394D6441B8DA}"/>
    <cellStyle name="Normal 2 3 3 2 2 3 2 4 3" xfId="29065" xr:uid="{AEF0859F-1751-4159-8600-9F2530FE9E90}"/>
    <cellStyle name="Normal 2 3 3 2 2 3 2 5" xfId="12074" xr:uid="{03ADB5C5-A899-423D-AE63-CC89E70F2D70}"/>
    <cellStyle name="Normal 2 3 3 2 2 3 2 5 2" xfId="34393" xr:uid="{5435266F-D854-41DE-9E96-98D107085BF9}"/>
    <cellStyle name="Normal 2 3 3 2 2 3 2 6" xfId="13370" xr:uid="{673D66BC-E563-4EE7-B8B3-A693A52FD79D}"/>
    <cellStyle name="Normal 2 3 3 2 2 3 2 6 2" xfId="35689" xr:uid="{B7B88A30-95DA-4078-AC58-8D7111A591DF}"/>
    <cellStyle name="Normal 2 3 3 2 2 3 2 7" xfId="23881" xr:uid="{AB6A7302-CFCA-4143-A172-165A3BBBAFD9}"/>
    <cellStyle name="Normal 2 3 3 2 2 3 3" xfId="2211" xr:uid="{0C021328-DD77-491F-9342-4A2104C906AF}"/>
    <cellStyle name="Normal 2 3 3 2 2 3 3 2" xfId="4803" xr:uid="{4FCE6B09-DDE9-40B1-8F58-162860F2302F}"/>
    <cellStyle name="Normal 2 3 3 2 2 3 3 2 2" xfId="9987" xr:uid="{442AD2B0-D9CC-4AEF-B0FB-1A462578FDA4}"/>
    <cellStyle name="Normal 2 3 3 2 2 3 3 2 2 2" xfId="21794" xr:uid="{59656235-9DC8-4872-8E44-0F5B931D53EF}"/>
    <cellStyle name="Normal 2 3 3 2 2 3 3 2 2 2 2" xfId="44113" xr:uid="{3B6E0D5D-BFAB-44C1-B5B7-46AC94833C06}"/>
    <cellStyle name="Normal 2 3 3 2 2 3 3 2 2 3" xfId="32305" xr:uid="{2EE43EB6-A36C-44F2-8BDB-108B1224EBD3}"/>
    <cellStyle name="Normal 2 3 3 2 2 3 3 2 3" xfId="16610" xr:uid="{B0AFEB7E-1E8B-421B-8A2C-03098D638F17}"/>
    <cellStyle name="Normal 2 3 3 2 2 3 3 2 3 2" xfId="38929" xr:uid="{A81C0F22-3B8B-4EAF-9AC3-225DF4A7079F}"/>
    <cellStyle name="Normal 2 3 3 2 2 3 3 2 4" xfId="27121" xr:uid="{3DB97B76-76C6-4DFE-BC05-888298902D6F}"/>
    <cellStyle name="Normal 2 3 3 2 2 3 3 3" xfId="7395" xr:uid="{25DDF294-8EFB-45B9-A45B-A552F74632DA}"/>
    <cellStyle name="Normal 2 3 3 2 2 3 3 3 2" xfId="19202" xr:uid="{61DDA260-7698-4916-8B46-8BE3B9B4D772}"/>
    <cellStyle name="Normal 2 3 3 2 2 3 3 3 2 2" xfId="41521" xr:uid="{16807ED3-9D14-489B-B507-B2D23ABA10E1}"/>
    <cellStyle name="Normal 2 3 3 2 2 3 3 3 3" xfId="29713" xr:uid="{4D77B3D6-9524-4F61-8FE1-FABF3265AB24}"/>
    <cellStyle name="Normal 2 3 3 2 2 3 3 4" xfId="14018" xr:uid="{D934EDB9-60BB-44C6-A054-1A0CCEF7F188}"/>
    <cellStyle name="Normal 2 3 3 2 2 3 3 4 2" xfId="36337" xr:uid="{4321D00A-E0A2-4219-BA57-73FCDAC294E4}"/>
    <cellStyle name="Normal 2 3 3 2 2 3 3 5" xfId="24529" xr:uid="{90E9209E-091A-419A-BB53-E85AC488B40D}"/>
    <cellStyle name="Normal 2 3 3 2 2 3 4" xfId="3507" xr:uid="{05D5BF5D-EF3A-452A-932E-EF125A545806}"/>
    <cellStyle name="Normal 2 3 3 2 2 3 4 2" xfId="8691" xr:uid="{0DCBC0A0-0CBB-4A59-8605-0E6A0604AACE}"/>
    <cellStyle name="Normal 2 3 3 2 2 3 4 2 2" xfId="20498" xr:uid="{29A60100-DB09-4AFA-AA9B-73279A58CCA1}"/>
    <cellStyle name="Normal 2 3 3 2 2 3 4 2 2 2" xfId="42817" xr:uid="{319D48F1-6734-4694-A892-788B6A49F5A4}"/>
    <cellStyle name="Normal 2 3 3 2 2 3 4 2 3" xfId="31009" xr:uid="{C0D23DD0-C797-4F15-BBBB-2E58F315096F}"/>
    <cellStyle name="Normal 2 3 3 2 2 3 4 3" xfId="15314" xr:uid="{92C7C8B4-860A-4FA3-A98D-552E57CC3F5F}"/>
    <cellStyle name="Normal 2 3 3 2 2 3 4 3 2" xfId="37633" xr:uid="{9CB78087-C6A1-4AB6-83B6-30AF94481DF4}"/>
    <cellStyle name="Normal 2 3 3 2 2 3 4 4" xfId="25825" xr:uid="{A7136CD1-189F-4932-A44A-73AC60F5BB8D}"/>
    <cellStyle name="Normal 2 3 3 2 2 3 5" xfId="6099" xr:uid="{04E32631-06FB-4D7C-94DD-24266DC9971E}"/>
    <cellStyle name="Normal 2 3 3 2 2 3 5 2" xfId="17906" xr:uid="{A7C9EF31-F81F-4E34-BB4A-E1ACEE3612FB}"/>
    <cellStyle name="Normal 2 3 3 2 2 3 5 2 2" xfId="40225" xr:uid="{6BA72F8D-B2CE-4649-A95B-004C5F30C9F8}"/>
    <cellStyle name="Normal 2 3 3 2 2 3 5 3" xfId="28417" xr:uid="{05AADCA8-39A9-4F32-81FE-5AF348371D22}"/>
    <cellStyle name="Normal 2 3 3 2 2 3 6" xfId="11426" xr:uid="{D624CB2E-CA04-4A2D-9C15-D49AB08B2807}"/>
    <cellStyle name="Normal 2 3 3 2 2 3 6 2" xfId="33745" xr:uid="{22535A5B-1BB7-40BC-B201-0009852DBDC4}"/>
    <cellStyle name="Normal 2 3 3 2 2 3 7" xfId="12722" xr:uid="{AC7027CE-B13F-435A-B0A3-929E37B390EF}"/>
    <cellStyle name="Normal 2 3 3 2 2 3 7 2" xfId="35041" xr:uid="{2D15BD4E-4E1B-47F8-8AD1-0DE4273D86D5}"/>
    <cellStyle name="Normal 2 3 3 2 2 3 8" xfId="23233" xr:uid="{1DE97BED-F935-4456-B293-76D6F94E7273}"/>
    <cellStyle name="Normal 2 3 3 2 2 4" xfId="1239" xr:uid="{B0EEA25D-4959-471E-820A-D12829BE18D4}"/>
    <cellStyle name="Normal 2 3 3 2 2 4 2" xfId="2535" xr:uid="{D5D65FE4-C6A1-4505-8C5C-17D4D932DBDF}"/>
    <cellStyle name="Normal 2 3 3 2 2 4 2 2" xfId="5127" xr:uid="{4F60751D-F609-4E29-8051-ADA347C95D09}"/>
    <cellStyle name="Normal 2 3 3 2 2 4 2 2 2" xfId="10311" xr:uid="{DDD3A89D-B810-49DB-9C1F-FA9220C289EB}"/>
    <cellStyle name="Normal 2 3 3 2 2 4 2 2 2 2" xfId="22118" xr:uid="{72E4D77F-DEB6-4344-B8C5-D735358E5E8D}"/>
    <cellStyle name="Normal 2 3 3 2 2 4 2 2 2 2 2" xfId="44437" xr:uid="{CDF5775C-821A-47A0-9633-1BE614C3D3B7}"/>
    <cellStyle name="Normal 2 3 3 2 2 4 2 2 2 3" xfId="32629" xr:uid="{DA91612C-1B95-4B38-A871-BB3F6BC99007}"/>
    <cellStyle name="Normal 2 3 3 2 2 4 2 2 3" xfId="16934" xr:uid="{C52410DB-33B8-48A2-808A-36815E98459D}"/>
    <cellStyle name="Normal 2 3 3 2 2 4 2 2 3 2" xfId="39253" xr:uid="{C253DB25-7C9B-40FC-8B78-F46F72CA930B}"/>
    <cellStyle name="Normal 2 3 3 2 2 4 2 2 4" xfId="27445" xr:uid="{8F70F5B4-C169-4204-8AE4-4FD425CA1F2D}"/>
    <cellStyle name="Normal 2 3 3 2 2 4 2 3" xfId="7719" xr:uid="{4FD93D8B-E71E-49B9-B88E-25184F7961F6}"/>
    <cellStyle name="Normal 2 3 3 2 2 4 2 3 2" xfId="19526" xr:uid="{DE13DD67-2CDE-4FA1-B7F5-3BC22F4E3123}"/>
    <cellStyle name="Normal 2 3 3 2 2 4 2 3 2 2" xfId="41845" xr:uid="{A37B694F-F3D2-479F-A2F3-24C268DB2B7E}"/>
    <cellStyle name="Normal 2 3 3 2 2 4 2 3 3" xfId="30037" xr:uid="{B6B4A7FB-8325-428C-977D-B56E6E7E4390}"/>
    <cellStyle name="Normal 2 3 3 2 2 4 2 4" xfId="14342" xr:uid="{1D691D43-4723-4B0B-A7A3-4CE0DFC55A76}"/>
    <cellStyle name="Normal 2 3 3 2 2 4 2 4 2" xfId="36661" xr:uid="{03DA546F-6EC7-4879-848A-B634C4235038}"/>
    <cellStyle name="Normal 2 3 3 2 2 4 2 5" xfId="24853" xr:uid="{87DB33DE-7BE5-4B89-9339-F5553947901A}"/>
    <cellStyle name="Normal 2 3 3 2 2 4 3" xfId="3831" xr:uid="{A0CAB2E7-A7BA-4A27-AA95-587A480B5F3D}"/>
    <cellStyle name="Normal 2 3 3 2 2 4 3 2" xfId="9015" xr:uid="{598A4C69-49B1-46B3-BE0C-AA0457C49D0A}"/>
    <cellStyle name="Normal 2 3 3 2 2 4 3 2 2" xfId="20822" xr:uid="{23866697-4E3B-4C6F-9871-0100D5017655}"/>
    <cellStyle name="Normal 2 3 3 2 2 4 3 2 2 2" xfId="43141" xr:uid="{E686EA62-58ED-4977-B6CA-7CD21B1CFE19}"/>
    <cellStyle name="Normal 2 3 3 2 2 4 3 2 3" xfId="31333" xr:uid="{886A038A-58B7-48DA-AF48-7DBC4C8E4666}"/>
    <cellStyle name="Normal 2 3 3 2 2 4 3 3" xfId="15638" xr:uid="{227B6162-1CB3-45D4-A089-6CAE9FA06378}"/>
    <cellStyle name="Normal 2 3 3 2 2 4 3 3 2" xfId="37957" xr:uid="{45D65B20-3278-4A69-912A-447D7021ECED}"/>
    <cellStyle name="Normal 2 3 3 2 2 4 3 4" xfId="26149" xr:uid="{9E489117-21D2-41F2-9700-5C1DBA9903DB}"/>
    <cellStyle name="Normal 2 3 3 2 2 4 4" xfId="6423" xr:uid="{B00B4321-2808-4535-86C1-9FF5E2FB2708}"/>
    <cellStyle name="Normal 2 3 3 2 2 4 4 2" xfId="18230" xr:uid="{BEE76CE1-5045-4461-BCA4-E1E822CD88A1}"/>
    <cellStyle name="Normal 2 3 3 2 2 4 4 2 2" xfId="40549" xr:uid="{15B0BB9F-3E5A-4101-A2E9-8F1303BD3503}"/>
    <cellStyle name="Normal 2 3 3 2 2 4 4 3" xfId="28741" xr:uid="{F10E0780-F681-4D63-8595-9ADD6CE05530}"/>
    <cellStyle name="Normal 2 3 3 2 2 4 5" xfId="11750" xr:uid="{02823532-1070-4009-8C44-A75916A8C434}"/>
    <cellStyle name="Normal 2 3 3 2 2 4 5 2" xfId="34069" xr:uid="{BA775F52-BB1B-4B63-8562-659BAECEC85F}"/>
    <cellStyle name="Normal 2 3 3 2 2 4 6" xfId="13046" xr:uid="{37B50E9C-FC50-477A-BCC4-4866C0816818}"/>
    <cellStyle name="Normal 2 3 3 2 2 4 6 2" xfId="35365" xr:uid="{FF90E5A9-82EE-4AC9-A06E-C9BED3DCB113}"/>
    <cellStyle name="Normal 2 3 3 2 2 4 7" xfId="23557" xr:uid="{47D9C0E2-053B-44D2-98D0-FA595A6714EE}"/>
    <cellStyle name="Normal 2 3 3 2 2 5" xfId="1887" xr:uid="{09A16099-23B6-4BB3-99DB-D29B29A50099}"/>
    <cellStyle name="Normal 2 3 3 2 2 5 2" xfId="4479" xr:uid="{E611F49C-6D52-49E9-AD10-F8A5ED92E371}"/>
    <cellStyle name="Normal 2 3 3 2 2 5 2 2" xfId="9663" xr:uid="{5B67726B-D3E8-4E83-B094-5483E4CB97C3}"/>
    <cellStyle name="Normal 2 3 3 2 2 5 2 2 2" xfId="21470" xr:uid="{449F4712-7E05-4E26-AFD2-9B9DA8A11571}"/>
    <cellStyle name="Normal 2 3 3 2 2 5 2 2 2 2" xfId="43789" xr:uid="{65E35210-EF53-48C9-8030-1F445463180B}"/>
    <cellStyle name="Normal 2 3 3 2 2 5 2 2 3" xfId="31981" xr:uid="{C9F3D1A3-0CBE-4A54-9DA7-DEA86B9DA27E}"/>
    <cellStyle name="Normal 2 3 3 2 2 5 2 3" xfId="16286" xr:uid="{DC83A669-EB23-47E8-BEF9-7083FE2EED04}"/>
    <cellStyle name="Normal 2 3 3 2 2 5 2 3 2" xfId="38605" xr:uid="{80D1ADDA-B480-40E1-93C2-83629489B629}"/>
    <cellStyle name="Normal 2 3 3 2 2 5 2 4" xfId="26797" xr:uid="{A54B9656-EEC3-4EA4-A08E-E37001144034}"/>
    <cellStyle name="Normal 2 3 3 2 2 5 3" xfId="7071" xr:uid="{F5F70A15-00C5-4F73-A997-152DE8BED787}"/>
    <cellStyle name="Normal 2 3 3 2 2 5 3 2" xfId="18878" xr:uid="{EFF6A0E1-F716-4DD8-AB2F-B8E19A7BC62B}"/>
    <cellStyle name="Normal 2 3 3 2 2 5 3 2 2" xfId="41197" xr:uid="{31BC4782-E39E-4FB9-B654-D9B00E62FC0D}"/>
    <cellStyle name="Normal 2 3 3 2 2 5 3 3" xfId="29389" xr:uid="{7668300D-6393-4236-8053-A009295AA249}"/>
    <cellStyle name="Normal 2 3 3 2 2 5 4" xfId="13694" xr:uid="{F4B5A67E-86DD-4119-8FCB-DEE59F38FE10}"/>
    <cellStyle name="Normal 2 3 3 2 2 5 4 2" xfId="36013" xr:uid="{38D93358-005A-4F70-B991-CEBDAA84C7FE}"/>
    <cellStyle name="Normal 2 3 3 2 2 5 5" xfId="24205" xr:uid="{EADBC7CE-6A00-4D7B-91E7-1221481990DB}"/>
    <cellStyle name="Normal 2 3 3 2 2 6" xfId="3183" xr:uid="{86F805EB-136C-4D76-8533-01E8DB7C38AC}"/>
    <cellStyle name="Normal 2 3 3 2 2 6 2" xfId="8367" xr:uid="{A540F163-F1FE-479A-B288-15EF3FDD7657}"/>
    <cellStyle name="Normal 2 3 3 2 2 6 2 2" xfId="20174" xr:uid="{6C22BCC3-ABD5-429A-88B3-9BE8E5139E5D}"/>
    <cellStyle name="Normal 2 3 3 2 2 6 2 2 2" xfId="42493" xr:uid="{958CBC8E-A5EF-4DEF-A9F1-AA00CAC2B92D}"/>
    <cellStyle name="Normal 2 3 3 2 2 6 2 3" xfId="30685" xr:uid="{771841FF-F09D-46AE-8C18-E29306BD39A1}"/>
    <cellStyle name="Normal 2 3 3 2 2 6 3" xfId="14990" xr:uid="{F52BBF4D-1F67-4640-A31A-C3405CDB5281}"/>
    <cellStyle name="Normal 2 3 3 2 2 6 3 2" xfId="37309" xr:uid="{244CE3EB-D7D9-4A32-ACF1-D9D4F1ED3EB6}"/>
    <cellStyle name="Normal 2 3 3 2 2 6 4" xfId="25501" xr:uid="{208867A4-C564-4E30-8A0F-468111AD2D60}"/>
    <cellStyle name="Normal 2 3 3 2 2 7" xfId="5775" xr:uid="{6F71AD78-2606-4705-9BEA-4B53C1BB1A71}"/>
    <cellStyle name="Normal 2 3 3 2 2 7 2" xfId="17582" xr:uid="{510B98E0-0EC4-407A-94B3-B10DFD481D42}"/>
    <cellStyle name="Normal 2 3 3 2 2 7 2 2" xfId="39901" xr:uid="{6AAE732E-8782-4DFD-AAA5-7D5E320FED43}"/>
    <cellStyle name="Normal 2 3 3 2 2 7 3" xfId="28093" xr:uid="{0F193EAC-F8BB-44E2-9F03-EC2E832B4171}"/>
    <cellStyle name="Normal 2 3 3 2 2 8" xfId="11012" xr:uid="{B8C2724D-5DE3-4E4D-98BB-9CC0F292CBF0}"/>
    <cellStyle name="Normal 2 3 3 2 2 8 2" xfId="33331" xr:uid="{1B14B173-2570-49B6-B656-60A33663888C}"/>
    <cellStyle name="Normal 2 3 3 2 2 9" xfId="12398" xr:uid="{A25A7A9C-F4E0-455B-A27B-B69B78FB6503}"/>
    <cellStyle name="Normal 2 3 3 2 2 9 2" xfId="34717" xr:uid="{9E45C154-EB49-487C-BE47-A12AF493D6ED}"/>
    <cellStyle name="Normal 2 3 3 2 3" xfId="618" xr:uid="{5D8B1755-7348-4995-993F-0FE7C5D66935}"/>
    <cellStyle name="Normal 2 3 3 2 3 2" xfId="996" xr:uid="{E153094C-2C22-42ED-91AB-F7E2BD832A97}"/>
    <cellStyle name="Normal 2 3 3 2 3 2 2" xfId="1644" xr:uid="{12759B92-9F59-4FA4-A541-D4FD7C8961D3}"/>
    <cellStyle name="Normal 2 3 3 2 3 2 2 2" xfId="2940" xr:uid="{A1C2AB74-EADC-4387-A413-D6A2E2468BA0}"/>
    <cellStyle name="Normal 2 3 3 2 3 2 2 2 2" xfId="5532" xr:uid="{894C2D19-6F9D-4741-80D3-084CA6C301DD}"/>
    <cellStyle name="Normal 2 3 3 2 3 2 2 2 2 2" xfId="10716" xr:uid="{6C8B973D-5DD3-4C6C-9FEA-E0536AB5C7A0}"/>
    <cellStyle name="Normal 2 3 3 2 3 2 2 2 2 2 2" xfId="22523" xr:uid="{E17AFFFF-89DF-4F5B-BBA8-C024E05659F7}"/>
    <cellStyle name="Normal 2 3 3 2 3 2 2 2 2 2 2 2" xfId="44842" xr:uid="{55EB1049-875D-412B-86D8-477937B97609}"/>
    <cellStyle name="Normal 2 3 3 2 3 2 2 2 2 2 3" xfId="33034" xr:uid="{E1EB6B86-E8FD-454A-9BAE-917E3C2082C5}"/>
    <cellStyle name="Normal 2 3 3 2 3 2 2 2 2 3" xfId="17339" xr:uid="{A3D60010-45A9-4BC6-817F-ECEEAE72EE38}"/>
    <cellStyle name="Normal 2 3 3 2 3 2 2 2 2 3 2" xfId="39658" xr:uid="{7C4E1331-3036-484F-944A-2F79E30E49D3}"/>
    <cellStyle name="Normal 2 3 3 2 3 2 2 2 2 4" xfId="27850" xr:uid="{5A47CDD6-38B7-4096-87C4-215B66364DD2}"/>
    <cellStyle name="Normal 2 3 3 2 3 2 2 2 3" xfId="8124" xr:uid="{F514E7FD-AE21-4A51-9A7F-ADC41FB1EC93}"/>
    <cellStyle name="Normal 2 3 3 2 3 2 2 2 3 2" xfId="19931" xr:uid="{B0C96156-1B57-45DA-A63D-8112DC69E23A}"/>
    <cellStyle name="Normal 2 3 3 2 3 2 2 2 3 2 2" xfId="42250" xr:uid="{6D14D8AB-78A8-4D17-AA6A-5E47992FA910}"/>
    <cellStyle name="Normal 2 3 3 2 3 2 2 2 3 3" xfId="30442" xr:uid="{DE42610D-C77D-4A26-8C96-CBB2D29061E0}"/>
    <cellStyle name="Normal 2 3 3 2 3 2 2 2 4" xfId="14747" xr:uid="{EDC8A69E-ED4C-4E8B-BEF2-2047AC7CD43F}"/>
    <cellStyle name="Normal 2 3 3 2 3 2 2 2 4 2" xfId="37066" xr:uid="{B03E63CB-1E03-474C-B17F-0473F42DC404}"/>
    <cellStyle name="Normal 2 3 3 2 3 2 2 2 5" xfId="25258" xr:uid="{3FFF3ED7-97B5-4098-8718-5AA4154F7806}"/>
    <cellStyle name="Normal 2 3 3 2 3 2 2 3" xfId="4236" xr:uid="{A0C20221-49AA-4939-A8FD-69D7C33BAD64}"/>
    <cellStyle name="Normal 2 3 3 2 3 2 2 3 2" xfId="9420" xr:uid="{A3A32B34-3994-48FB-B5DA-387E5ED5B241}"/>
    <cellStyle name="Normal 2 3 3 2 3 2 2 3 2 2" xfId="21227" xr:uid="{E18217F3-5CE1-4F17-9957-9B9F0455E86A}"/>
    <cellStyle name="Normal 2 3 3 2 3 2 2 3 2 2 2" xfId="43546" xr:uid="{256BC6B9-C044-4DDE-B198-C82E3A509904}"/>
    <cellStyle name="Normal 2 3 3 2 3 2 2 3 2 3" xfId="31738" xr:uid="{C291296B-633B-4D59-9AD5-7D28C12357C5}"/>
    <cellStyle name="Normal 2 3 3 2 3 2 2 3 3" xfId="16043" xr:uid="{6F47180C-3D5A-4F09-8DFD-7A7CED1B691A}"/>
    <cellStyle name="Normal 2 3 3 2 3 2 2 3 3 2" xfId="38362" xr:uid="{0BE7F1C6-D7E3-4FF3-A8BA-3D9CC12085CC}"/>
    <cellStyle name="Normal 2 3 3 2 3 2 2 3 4" xfId="26554" xr:uid="{D73F555D-4358-4AF2-A26C-99B8831E7973}"/>
    <cellStyle name="Normal 2 3 3 2 3 2 2 4" xfId="6828" xr:uid="{1C331C89-2981-4B6B-BF2C-5E65A76B3C2B}"/>
    <cellStyle name="Normal 2 3 3 2 3 2 2 4 2" xfId="18635" xr:uid="{F5C887F8-6171-4EE6-9B24-053D2C5DCBE4}"/>
    <cellStyle name="Normal 2 3 3 2 3 2 2 4 2 2" xfId="40954" xr:uid="{2990ED44-AA43-4EAA-928F-040F386208B5}"/>
    <cellStyle name="Normal 2 3 3 2 3 2 2 4 3" xfId="29146" xr:uid="{DA229CFD-D834-4CC4-8765-0C24746C3529}"/>
    <cellStyle name="Normal 2 3 3 2 3 2 2 5" xfId="12155" xr:uid="{FE140454-88AF-4499-B899-80E418DDCC26}"/>
    <cellStyle name="Normal 2 3 3 2 3 2 2 5 2" xfId="34474" xr:uid="{4F743E36-DB6D-47F6-ACF8-DB0BD84F2388}"/>
    <cellStyle name="Normal 2 3 3 2 3 2 2 6" xfId="13451" xr:uid="{9A080021-3FFB-4C3D-A367-3C1B4688CD61}"/>
    <cellStyle name="Normal 2 3 3 2 3 2 2 6 2" xfId="35770" xr:uid="{6BE974CA-CD8C-40F7-BECC-24B116C6B8C7}"/>
    <cellStyle name="Normal 2 3 3 2 3 2 2 7" xfId="23962" xr:uid="{05E71CC7-4526-4FE1-A9DB-96AD32C915F1}"/>
    <cellStyle name="Normal 2 3 3 2 3 2 3" xfId="2292" xr:uid="{EC64BEF7-6D0F-4F78-B68E-2B3937912E77}"/>
    <cellStyle name="Normal 2 3 3 2 3 2 3 2" xfId="4884" xr:uid="{2D34C61D-51E9-4A9C-B3DD-222824B1CAE8}"/>
    <cellStyle name="Normal 2 3 3 2 3 2 3 2 2" xfId="10068" xr:uid="{E9668EFF-1C60-4DD7-AA73-558EE7C212ED}"/>
    <cellStyle name="Normal 2 3 3 2 3 2 3 2 2 2" xfId="21875" xr:uid="{14845344-196E-4AA9-A2EB-260764EE4F45}"/>
    <cellStyle name="Normal 2 3 3 2 3 2 3 2 2 2 2" xfId="44194" xr:uid="{DC0B1555-E934-40E5-BC13-0E012A473744}"/>
    <cellStyle name="Normal 2 3 3 2 3 2 3 2 2 3" xfId="32386" xr:uid="{DB03C13D-4A91-4072-8685-772A5BFB3B67}"/>
    <cellStyle name="Normal 2 3 3 2 3 2 3 2 3" xfId="16691" xr:uid="{9FFEDC6E-8659-4F51-A888-AF3E72B2AF52}"/>
    <cellStyle name="Normal 2 3 3 2 3 2 3 2 3 2" xfId="39010" xr:uid="{8F7655FB-DBB9-4F88-B37A-CE57DACF4E19}"/>
    <cellStyle name="Normal 2 3 3 2 3 2 3 2 4" xfId="27202" xr:uid="{DAF4722C-EC20-4C2C-9DE4-B2A84BEFDA75}"/>
    <cellStyle name="Normal 2 3 3 2 3 2 3 3" xfId="7476" xr:uid="{0D9F0853-1DC9-4242-AC7B-3592928363B1}"/>
    <cellStyle name="Normal 2 3 3 2 3 2 3 3 2" xfId="19283" xr:uid="{B4C4F10B-4797-40C0-A8CA-079FA8FE7F0A}"/>
    <cellStyle name="Normal 2 3 3 2 3 2 3 3 2 2" xfId="41602" xr:uid="{A13B56A4-8FC5-48E4-B568-7F8A75BA0A31}"/>
    <cellStyle name="Normal 2 3 3 2 3 2 3 3 3" xfId="29794" xr:uid="{2070A306-6626-4D9F-86D6-033B9799DE09}"/>
    <cellStyle name="Normal 2 3 3 2 3 2 3 4" xfId="14099" xr:uid="{0F93D3DB-A6DC-4257-BB58-6804B6EE475F}"/>
    <cellStyle name="Normal 2 3 3 2 3 2 3 4 2" xfId="36418" xr:uid="{0A4E1F9E-01FE-41E3-8263-3A8824CA0E27}"/>
    <cellStyle name="Normal 2 3 3 2 3 2 3 5" xfId="24610" xr:uid="{E15B5B8C-C0A0-4319-96F6-F9A6C3ACC56E}"/>
    <cellStyle name="Normal 2 3 3 2 3 2 4" xfId="3588" xr:uid="{3029FAE6-DB81-4880-BDDA-E975D684E9C2}"/>
    <cellStyle name="Normal 2 3 3 2 3 2 4 2" xfId="8772" xr:uid="{23815CCE-255A-4BEE-A7F3-F744784B8B2E}"/>
    <cellStyle name="Normal 2 3 3 2 3 2 4 2 2" xfId="20579" xr:uid="{A780D9A4-FFA5-4741-A7A5-402BBFA53FC1}"/>
    <cellStyle name="Normal 2 3 3 2 3 2 4 2 2 2" xfId="42898" xr:uid="{F5788784-E9CD-4579-84EC-24D84C111BAB}"/>
    <cellStyle name="Normal 2 3 3 2 3 2 4 2 3" xfId="31090" xr:uid="{07CA803E-ABE7-4537-9E2A-DBF85C036AE4}"/>
    <cellStyle name="Normal 2 3 3 2 3 2 4 3" xfId="15395" xr:uid="{14070F8B-6D22-417B-89BD-AD1AEFA8DCA1}"/>
    <cellStyle name="Normal 2 3 3 2 3 2 4 3 2" xfId="37714" xr:uid="{0206CF3B-6B70-4056-94BF-4BF524FC4A3C}"/>
    <cellStyle name="Normal 2 3 3 2 3 2 4 4" xfId="25906" xr:uid="{3ED6BFA9-1E07-43A1-A16B-CAAD46B03E34}"/>
    <cellStyle name="Normal 2 3 3 2 3 2 5" xfId="6180" xr:uid="{BC161FCF-6C15-4529-9244-2C80F442FB31}"/>
    <cellStyle name="Normal 2 3 3 2 3 2 5 2" xfId="17987" xr:uid="{77F9A8F8-541E-4FBD-ADE1-641BA19CD926}"/>
    <cellStyle name="Normal 2 3 3 2 3 2 5 2 2" xfId="40306" xr:uid="{DD617A94-6F27-4AFD-AC06-A1548C19DF8C}"/>
    <cellStyle name="Normal 2 3 3 2 3 2 5 3" xfId="28498" xr:uid="{B7AA40B3-2F10-4B3D-A097-D470F5C3E7CC}"/>
    <cellStyle name="Normal 2 3 3 2 3 2 6" xfId="11507" xr:uid="{B7403142-0964-42BA-9EDA-6CD4BA7925B9}"/>
    <cellStyle name="Normal 2 3 3 2 3 2 6 2" xfId="33826" xr:uid="{F6A877CB-ADE7-44E7-AE63-F0189F36F3B8}"/>
    <cellStyle name="Normal 2 3 3 2 3 2 7" xfId="12803" xr:uid="{796D0C81-969B-496F-8F8C-4EADD211FB88}"/>
    <cellStyle name="Normal 2 3 3 2 3 2 7 2" xfId="35122" xr:uid="{86192A91-0A86-4CEB-AE17-8D6BC47C60AA}"/>
    <cellStyle name="Normal 2 3 3 2 3 2 8" xfId="23314" xr:uid="{4641EB7E-9F80-43CF-89AD-7A495908E4D6}"/>
    <cellStyle name="Normal 2 3 3 2 3 3" xfId="1320" xr:uid="{C2DDAC20-2005-472C-8B13-963A9E72307D}"/>
    <cellStyle name="Normal 2 3 3 2 3 3 2" xfId="2616" xr:uid="{068429BF-2FF6-4CA2-A58F-89BED64F2282}"/>
    <cellStyle name="Normal 2 3 3 2 3 3 2 2" xfId="5208" xr:uid="{93825D92-54AE-47E6-81C2-FF28BE7A4CE8}"/>
    <cellStyle name="Normal 2 3 3 2 3 3 2 2 2" xfId="10392" xr:uid="{7EEA983F-43A2-45A7-9D67-68C671EADA01}"/>
    <cellStyle name="Normal 2 3 3 2 3 3 2 2 2 2" xfId="22199" xr:uid="{4D39E5E3-BF07-49AF-BFCE-BDF3F2B49229}"/>
    <cellStyle name="Normal 2 3 3 2 3 3 2 2 2 2 2" xfId="44518" xr:uid="{18D45249-CF7A-452D-9479-4F7E7015DEFD}"/>
    <cellStyle name="Normal 2 3 3 2 3 3 2 2 2 3" xfId="32710" xr:uid="{BD485D80-93B6-4682-9D3F-D2E7E6274BA4}"/>
    <cellStyle name="Normal 2 3 3 2 3 3 2 2 3" xfId="17015" xr:uid="{6329ABCD-1E09-4B43-8E06-DD5BF606894D}"/>
    <cellStyle name="Normal 2 3 3 2 3 3 2 2 3 2" xfId="39334" xr:uid="{97FCED5C-442D-4AA5-ADD6-701CF9CF5728}"/>
    <cellStyle name="Normal 2 3 3 2 3 3 2 2 4" xfId="27526" xr:uid="{8BDEDF36-AA7F-43BA-96EA-2ECC24CD6E6A}"/>
    <cellStyle name="Normal 2 3 3 2 3 3 2 3" xfId="7800" xr:uid="{F5023986-CD62-4774-8250-40D2F44C4B4D}"/>
    <cellStyle name="Normal 2 3 3 2 3 3 2 3 2" xfId="19607" xr:uid="{D4662198-ECE0-43FA-8943-A133C51268C2}"/>
    <cellStyle name="Normal 2 3 3 2 3 3 2 3 2 2" xfId="41926" xr:uid="{40E452D9-5084-45FA-B4BE-93FC654A6B9D}"/>
    <cellStyle name="Normal 2 3 3 2 3 3 2 3 3" xfId="30118" xr:uid="{6EECE337-E623-404E-9A08-6BEBB75C3113}"/>
    <cellStyle name="Normal 2 3 3 2 3 3 2 4" xfId="14423" xr:uid="{5C1E5AA7-20F5-4F62-800C-990D52F8DF20}"/>
    <cellStyle name="Normal 2 3 3 2 3 3 2 4 2" xfId="36742" xr:uid="{8077F08E-7193-46BE-BCB2-AC07C9F809B4}"/>
    <cellStyle name="Normal 2 3 3 2 3 3 2 5" xfId="24934" xr:uid="{3E86ADFD-7AD5-4849-BBEE-9A769000FD27}"/>
    <cellStyle name="Normal 2 3 3 2 3 3 3" xfId="3912" xr:uid="{F51FA1AF-6895-4770-A9F8-6051526E22A5}"/>
    <cellStyle name="Normal 2 3 3 2 3 3 3 2" xfId="9096" xr:uid="{7E4D4FF6-F037-4D9F-B8E1-FE00FDECEE26}"/>
    <cellStyle name="Normal 2 3 3 2 3 3 3 2 2" xfId="20903" xr:uid="{F5FA7CDB-0BDA-44BA-BA9A-A59FD31539D4}"/>
    <cellStyle name="Normal 2 3 3 2 3 3 3 2 2 2" xfId="43222" xr:uid="{A59FB650-C653-4CD6-A25C-DAA23E4E3EAC}"/>
    <cellStyle name="Normal 2 3 3 2 3 3 3 2 3" xfId="31414" xr:uid="{14E63593-4CD5-49EA-9655-105E0EF399E9}"/>
    <cellStyle name="Normal 2 3 3 2 3 3 3 3" xfId="15719" xr:uid="{B15FDC26-61B9-44D7-AE42-C1C14DA3F618}"/>
    <cellStyle name="Normal 2 3 3 2 3 3 3 3 2" xfId="38038" xr:uid="{63775871-DD51-4A6E-904E-672445CEC6D2}"/>
    <cellStyle name="Normal 2 3 3 2 3 3 3 4" xfId="26230" xr:uid="{27111B4A-2638-48C1-96DC-AABF03DA0672}"/>
    <cellStyle name="Normal 2 3 3 2 3 3 4" xfId="6504" xr:uid="{F2D96F73-CEF2-4CFA-8CF2-9B3EDAF9872A}"/>
    <cellStyle name="Normal 2 3 3 2 3 3 4 2" xfId="18311" xr:uid="{266AA7B9-26DB-477E-83D5-7BC2BE01C62E}"/>
    <cellStyle name="Normal 2 3 3 2 3 3 4 2 2" xfId="40630" xr:uid="{EAFAAAF1-F15F-419D-9463-9D25ED4C9F19}"/>
    <cellStyle name="Normal 2 3 3 2 3 3 4 3" xfId="28822" xr:uid="{1E8B180E-D705-4C32-8882-E141A4F44BFD}"/>
    <cellStyle name="Normal 2 3 3 2 3 3 5" xfId="11831" xr:uid="{4EA41165-E613-47C6-A8CE-B481161D6D91}"/>
    <cellStyle name="Normal 2 3 3 2 3 3 5 2" xfId="34150" xr:uid="{4A26F641-B2AC-4153-AB73-81EC2855EAE1}"/>
    <cellStyle name="Normal 2 3 3 2 3 3 6" xfId="13127" xr:uid="{90E0347E-602A-4CF6-9FAB-C05A33D15907}"/>
    <cellStyle name="Normal 2 3 3 2 3 3 6 2" xfId="35446" xr:uid="{847F1BD3-8E9E-4544-8908-AFCA34846D78}"/>
    <cellStyle name="Normal 2 3 3 2 3 3 7" xfId="23638" xr:uid="{440015E7-51CE-4A76-B51D-CC046370BB46}"/>
    <cellStyle name="Normal 2 3 3 2 3 4" xfId="1968" xr:uid="{4AE3D00C-817C-4C36-B1C6-3F948A3086E8}"/>
    <cellStyle name="Normal 2 3 3 2 3 4 2" xfId="4560" xr:uid="{2979FD6E-8C48-45CD-82FB-1598E9811051}"/>
    <cellStyle name="Normal 2 3 3 2 3 4 2 2" xfId="9744" xr:uid="{C444F97F-5750-48FA-829F-073911919031}"/>
    <cellStyle name="Normal 2 3 3 2 3 4 2 2 2" xfId="21551" xr:uid="{771DAF14-B71B-4203-B664-D82CBE8A0520}"/>
    <cellStyle name="Normal 2 3 3 2 3 4 2 2 2 2" xfId="43870" xr:uid="{36677A86-A754-4F13-A251-BCC6F51BB6E8}"/>
    <cellStyle name="Normal 2 3 3 2 3 4 2 2 3" xfId="32062" xr:uid="{1815C96E-C002-4FDF-A0CC-5AE252E73696}"/>
    <cellStyle name="Normal 2 3 3 2 3 4 2 3" xfId="16367" xr:uid="{47244D32-8514-474F-81D7-6BD432B0DE9F}"/>
    <cellStyle name="Normal 2 3 3 2 3 4 2 3 2" xfId="38686" xr:uid="{D9554DCB-08EB-451C-91A6-7FD0471F400D}"/>
    <cellStyle name="Normal 2 3 3 2 3 4 2 4" xfId="26878" xr:uid="{64715B89-1FF5-4F43-B568-8056A992D34B}"/>
    <cellStyle name="Normal 2 3 3 2 3 4 3" xfId="7152" xr:uid="{07C440FA-1F98-481D-A638-9DA97CF673A5}"/>
    <cellStyle name="Normal 2 3 3 2 3 4 3 2" xfId="18959" xr:uid="{3C662523-4F3F-4B85-8CA5-B4D16883F8FF}"/>
    <cellStyle name="Normal 2 3 3 2 3 4 3 2 2" xfId="41278" xr:uid="{DA9540B1-5C07-45C6-983B-974A3100D16E}"/>
    <cellStyle name="Normal 2 3 3 2 3 4 3 3" xfId="29470" xr:uid="{E9874D42-C968-4B4F-93B8-C76A3BD75399}"/>
    <cellStyle name="Normal 2 3 3 2 3 4 4" xfId="13775" xr:uid="{A03377C1-8197-4F0E-A4F1-2744399119B7}"/>
    <cellStyle name="Normal 2 3 3 2 3 4 4 2" xfId="36094" xr:uid="{05725F7B-2E46-4CF8-BF7D-61BAABBCD30A}"/>
    <cellStyle name="Normal 2 3 3 2 3 4 5" xfId="24286" xr:uid="{B60473A3-229E-4D79-8116-0575FA091F02}"/>
    <cellStyle name="Normal 2 3 3 2 3 5" xfId="3264" xr:uid="{38F9307A-C740-40C8-A80E-C37D2A259412}"/>
    <cellStyle name="Normal 2 3 3 2 3 5 2" xfId="8448" xr:uid="{AD238C82-77F7-49C8-8566-EC88584A51FE}"/>
    <cellStyle name="Normal 2 3 3 2 3 5 2 2" xfId="20255" xr:uid="{892E3BB2-7B65-4FAD-AF3A-0D65D0485DE7}"/>
    <cellStyle name="Normal 2 3 3 2 3 5 2 2 2" xfId="42574" xr:uid="{69F6CD7B-1B60-4CC1-92AC-E629A9CC7939}"/>
    <cellStyle name="Normal 2 3 3 2 3 5 2 3" xfId="30766" xr:uid="{121B0A8A-85C7-44FA-B958-5FA466C0D774}"/>
    <cellStyle name="Normal 2 3 3 2 3 5 3" xfId="15071" xr:uid="{7BB6F518-C50D-45DD-8788-C54DD578C65A}"/>
    <cellStyle name="Normal 2 3 3 2 3 5 3 2" xfId="37390" xr:uid="{112F85D9-7C30-4F31-8B2E-62F21C687A41}"/>
    <cellStyle name="Normal 2 3 3 2 3 5 4" xfId="25582" xr:uid="{46A74DC8-285F-4F06-B13E-9EAB235919AE}"/>
    <cellStyle name="Normal 2 3 3 2 3 6" xfId="5856" xr:uid="{72C75538-8FEF-43B1-AD62-0AE3545F723F}"/>
    <cellStyle name="Normal 2 3 3 2 3 6 2" xfId="17663" xr:uid="{CC7650FA-0F5C-42E8-A345-032FAB46F94D}"/>
    <cellStyle name="Normal 2 3 3 2 3 6 2 2" xfId="39982" xr:uid="{2A87933D-E3C7-4E71-BC82-7EA6129BCACD}"/>
    <cellStyle name="Normal 2 3 3 2 3 6 3" xfId="28174" xr:uid="{48696935-DEA5-46B8-9EE6-62E1D9EDB5B0}"/>
    <cellStyle name="Normal 2 3 3 2 3 7" xfId="11129" xr:uid="{E208241E-5CF9-48C1-97A8-75AB59016E48}"/>
    <cellStyle name="Normal 2 3 3 2 3 7 2" xfId="33448" xr:uid="{728A0EDB-7454-4175-A916-4F3CA7CCEE19}"/>
    <cellStyle name="Normal 2 3 3 2 3 8" xfId="12479" xr:uid="{78C5C646-A191-4359-B1C3-0438EBB46C69}"/>
    <cellStyle name="Normal 2 3 3 2 3 8 2" xfId="34798" xr:uid="{B668B8BF-74BF-42D9-B043-BEB5969E7B0B}"/>
    <cellStyle name="Normal 2 3 3 2 3 9" xfId="22936" xr:uid="{8FC0C5B6-F73B-4BA0-B564-4F6566E21B9D}"/>
    <cellStyle name="Normal 2 3 3 2 4" xfId="834" xr:uid="{5550A204-9298-49FC-A622-C592EC03F290}"/>
    <cellStyle name="Normal 2 3 3 2 4 2" xfId="1482" xr:uid="{0A3C01D0-4E2C-4579-9948-886C4A25C36A}"/>
    <cellStyle name="Normal 2 3 3 2 4 2 2" xfId="2778" xr:uid="{7672E411-6239-433E-9CA9-B61647E7AFC5}"/>
    <cellStyle name="Normal 2 3 3 2 4 2 2 2" xfId="5370" xr:uid="{B696CBE8-EE3F-4CEA-AD4A-7DFED8E9B860}"/>
    <cellStyle name="Normal 2 3 3 2 4 2 2 2 2" xfId="10554" xr:uid="{409AFAB9-BCEA-4EEE-9997-1A0718125341}"/>
    <cellStyle name="Normal 2 3 3 2 4 2 2 2 2 2" xfId="22361" xr:uid="{9FA62B6C-16F4-4A4C-8C41-D20900E1D42C}"/>
    <cellStyle name="Normal 2 3 3 2 4 2 2 2 2 2 2" xfId="44680" xr:uid="{AC92ACB9-D3E4-4786-B47A-951D5E901DBB}"/>
    <cellStyle name="Normal 2 3 3 2 4 2 2 2 2 3" xfId="32872" xr:uid="{FB2E6B2A-D2F5-4E1B-BF9F-2EFD48F86CC0}"/>
    <cellStyle name="Normal 2 3 3 2 4 2 2 2 3" xfId="17177" xr:uid="{CDE55A06-C0F1-4E16-9ACA-1A2CBC4851F0}"/>
    <cellStyle name="Normal 2 3 3 2 4 2 2 2 3 2" xfId="39496" xr:uid="{395C2798-7675-47BF-B54C-9767CBD2F372}"/>
    <cellStyle name="Normal 2 3 3 2 4 2 2 2 4" xfId="27688" xr:uid="{0862D042-4381-4DFD-8145-EE4E493B4F90}"/>
    <cellStyle name="Normal 2 3 3 2 4 2 2 3" xfId="7962" xr:uid="{88E73898-B5FC-42A1-8E16-BAF65DEB2AB2}"/>
    <cellStyle name="Normal 2 3 3 2 4 2 2 3 2" xfId="19769" xr:uid="{D7B4EC37-947F-4044-ACF5-9E9092E8EF7A}"/>
    <cellStyle name="Normal 2 3 3 2 4 2 2 3 2 2" xfId="42088" xr:uid="{633D3608-4AC3-43E0-88F7-6CB24C827851}"/>
    <cellStyle name="Normal 2 3 3 2 4 2 2 3 3" xfId="30280" xr:uid="{8BA06D59-5406-4249-932F-9DDB47D4512D}"/>
    <cellStyle name="Normal 2 3 3 2 4 2 2 4" xfId="14585" xr:uid="{7B20D4FA-6B50-4DF7-951E-29E5D65144CE}"/>
    <cellStyle name="Normal 2 3 3 2 4 2 2 4 2" xfId="36904" xr:uid="{6793DE38-0896-453D-B896-CCC1B34262FF}"/>
    <cellStyle name="Normal 2 3 3 2 4 2 2 5" xfId="25096" xr:uid="{A23DE929-22DE-403F-8DE3-B741D550C93A}"/>
    <cellStyle name="Normal 2 3 3 2 4 2 3" xfId="4074" xr:uid="{14FCA24F-C478-43AE-B104-43FDA33D2371}"/>
    <cellStyle name="Normal 2 3 3 2 4 2 3 2" xfId="9258" xr:uid="{D7CC962A-465E-484F-AC5B-9BD5A7069F65}"/>
    <cellStyle name="Normal 2 3 3 2 4 2 3 2 2" xfId="21065" xr:uid="{3F29209C-F984-480D-AE18-FEC0EC37B64E}"/>
    <cellStyle name="Normal 2 3 3 2 4 2 3 2 2 2" xfId="43384" xr:uid="{D5F9F242-8747-4AE8-BDA8-47C2F8E56EC0}"/>
    <cellStyle name="Normal 2 3 3 2 4 2 3 2 3" xfId="31576" xr:uid="{DA9BCAE9-C157-4C85-BF63-8DFE62829793}"/>
    <cellStyle name="Normal 2 3 3 2 4 2 3 3" xfId="15881" xr:uid="{90A4BA1C-0A53-495A-A573-F6F3A5BA0AAE}"/>
    <cellStyle name="Normal 2 3 3 2 4 2 3 3 2" xfId="38200" xr:uid="{A27968B0-50D8-45FB-A63E-CA56B6635FE5}"/>
    <cellStyle name="Normal 2 3 3 2 4 2 3 4" xfId="26392" xr:uid="{67BC932C-D378-4EB7-9D5F-C06D49AB6F2D}"/>
    <cellStyle name="Normal 2 3 3 2 4 2 4" xfId="6666" xr:uid="{56A6B560-66A3-40A4-9C53-FDC2F6CBEBD4}"/>
    <cellStyle name="Normal 2 3 3 2 4 2 4 2" xfId="18473" xr:uid="{D03182A8-EB6B-4931-A722-8BC32DD9727E}"/>
    <cellStyle name="Normal 2 3 3 2 4 2 4 2 2" xfId="40792" xr:uid="{07D94975-6292-4209-89D0-0EC1E86A90DE}"/>
    <cellStyle name="Normal 2 3 3 2 4 2 4 3" xfId="28984" xr:uid="{411DA9B1-72BD-4633-8C3C-171B465192A4}"/>
    <cellStyle name="Normal 2 3 3 2 4 2 5" xfId="11993" xr:uid="{60737928-29E8-42DC-A390-AF49FE66D77E}"/>
    <cellStyle name="Normal 2 3 3 2 4 2 5 2" xfId="34312" xr:uid="{3A4257A0-F545-49B4-87A4-04F8F7B80FCD}"/>
    <cellStyle name="Normal 2 3 3 2 4 2 6" xfId="13289" xr:uid="{24BC14F7-A565-49CD-BE74-6C1C6785153A}"/>
    <cellStyle name="Normal 2 3 3 2 4 2 6 2" xfId="35608" xr:uid="{CBC46E90-03CC-4E29-BD5D-894339F07BFB}"/>
    <cellStyle name="Normal 2 3 3 2 4 2 7" xfId="23800" xr:uid="{10502C1C-22A7-4B79-8D60-13F82AFC8A5D}"/>
    <cellStyle name="Normal 2 3 3 2 4 3" xfId="2130" xr:uid="{EE75A525-216D-40B3-BC72-5E1333E63C94}"/>
    <cellStyle name="Normal 2 3 3 2 4 3 2" xfId="4722" xr:uid="{1EA6B9F1-11D8-40B6-BBA1-C4B56E2610A7}"/>
    <cellStyle name="Normal 2 3 3 2 4 3 2 2" xfId="9906" xr:uid="{4AB97A29-5878-4A07-A1B2-C855A110821C}"/>
    <cellStyle name="Normal 2 3 3 2 4 3 2 2 2" xfId="21713" xr:uid="{D9BCF2A4-A309-4824-850C-1EA7D8A02C2E}"/>
    <cellStyle name="Normal 2 3 3 2 4 3 2 2 2 2" xfId="44032" xr:uid="{6CEDF738-721E-4931-9124-E5E22D70E9F6}"/>
    <cellStyle name="Normal 2 3 3 2 4 3 2 2 3" xfId="32224" xr:uid="{1F51DBAE-F3C3-4112-B1C6-BC00987B0560}"/>
    <cellStyle name="Normal 2 3 3 2 4 3 2 3" xfId="16529" xr:uid="{AEEAC42B-D294-46CF-AEA6-1E8BC6F51C0C}"/>
    <cellStyle name="Normal 2 3 3 2 4 3 2 3 2" xfId="38848" xr:uid="{3B2196F6-6B88-4975-847D-C43E865B17A2}"/>
    <cellStyle name="Normal 2 3 3 2 4 3 2 4" xfId="27040" xr:uid="{93409304-ADA6-473E-A6B1-DEF9F442DC5A}"/>
    <cellStyle name="Normal 2 3 3 2 4 3 3" xfId="7314" xr:uid="{9A9632C3-40AF-4820-BE42-08707A298FC6}"/>
    <cellStyle name="Normal 2 3 3 2 4 3 3 2" xfId="19121" xr:uid="{E9B68CC6-F64C-4FFD-9D67-87F853117566}"/>
    <cellStyle name="Normal 2 3 3 2 4 3 3 2 2" xfId="41440" xr:uid="{48AFE8CC-AD30-4729-B045-25F8D76AAA6F}"/>
    <cellStyle name="Normal 2 3 3 2 4 3 3 3" xfId="29632" xr:uid="{BD4B44EC-A1C7-42AB-9B68-A79BEBCA73B1}"/>
    <cellStyle name="Normal 2 3 3 2 4 3 4" xfId="13937" xr:uid="{5BD9FC65-D5CD-4382-BDC0-B38257B63BD2}"/>
    <cellStyle name="Normal 2 3 3 2 4 3 4 2" xfId="36256" xr:uid="{947E47A2-8437-4FCE-ADE0-F87A4BD45610}"/>
    <cellStyle name="Normal 2 3 3 2 4 3 5" xfId="24448" xr:uid="{C07703E5-5F42-4C06-8125-8E77D0DE6E46}"/>
    <cellStyle name="Normal 2 3 3 2 4 4" xfId="3426" xr:uid="{448B1F99-3450-4F1B-96A1-85D5550F0FFB}"/>
    <cellStyle name="Normal 2 3 3 2 4 4 2" xfId="8610" xr:uid="{C0FAA626-4615-4C0A-BBDA-C5640086664B}"/>
    <cellStyle name="Normal 2 3 3 2 4 4 2 2" xfId="20417" xr:uid="{F025F68B-FFA1-426E-A630-8C53A5AD7A1D}"/>
    <cellStyle name="Normal 2 3 3 2 4 4 2 2 2" xfId="42736" xr:uid="{0BFC21FA-1116-48D2-8827-FE76EC325231}"/>
    <cellStyle name="Normal 2 3 3 2 4 4 2 3" xfId="30928" xr:uid="{71155995-0264-4462-B29F-F75B6A09F1AD}"/>
    <cellStyle name="Normal 2 3 3 2 4 4 3" xfId="15233" xr:uid="{114E94BD-0CF6-44D2-8065-27BCC5C23FD3}"/>
    <cellStyle name="Normal 2 3 3 2 4 4 3 2" xfId="37552" xr:uid="{7760655B-F62C-4D66-97AF-57B056703F61}"/>
    <cellStyle name="Normal 2 3 3 2 4 4 4" xfId="25744" xr:uid="{33AD309B-A339-4FA3-B0A3-0A1E64F93A0F}"/>
    <cellStyle name="Normal 2 3 3 2 4 5" xfId="6018" xr:uid="{204AF16F-7B0A-4E4B-88A1-80A94ADF96FB}"/>
    <cellStyle name="Normal 2 3 3 2 4 5 2" xfId="17825" xr:uid="{2ECDF3FA-6B75-46DE-98E3-B3763E738A01}"/>
    <cellStyle name="Normal 2 3 3 2 4 5 2 2" xfId="40144" xr:uid="{0955BC17-F4C1-4384-9DF6-48B6C79692A3}"/>
    <cellStyle name="Normal 2 3 3 2 4 5 3" xfId="28336" xr:uid="{C158668E-E0CF-44C2-BDDA-10DF2B2A4511}"/>
    <cellStyle name="Normal 2 3 3 2 4 6" xfId="11345" xr:uid="{6AF7B33C-9A16-409D-B100-D3D1E74E45FB}"/>
    <cellStyle name="Normal 2 3 3 2 4 6 2" xfId="33664" xr:uid="{290A73EA-2534-47E0-A941-1C734EEACE60}"/>
    <cellStyle name="Normal 2 3 3 2 4 7" xfId="12641" xr:uid="{46D8B7ED-AAC1-44B0-9C1E-493FAFA58941}"/>
    <cellStyle name="Normal 2 3 3 2 4 7 2" xfId="34960" xr:uid="{E1B78742-9FDC-499B-91F0-1C45BE46E181}"/>
    <cellStyle name="Normal 2 3 3 2 4 8" xfId="23152" xr:uid="{8391AE25-B0A9-4965-A9FB-FA0A0BB4F9CD}"/>
    <cellStyle name="Normal 2 3 3 2 5" xfId="1158" xr:uid="{4BE48B59-D297-4366-8337-0AF38CA534FD}"/>
    <cellStyle name="Normal 2 3 3 2 5 2" xfId="2454" xr:uid="{38ADEA5B-7AD2-403E-B597-7D0EAE0E22A9}"/>
    <cellStyle name="Normal 2 3 3 2 5 2 2" xfId="5046" xr:uid="{5AFAD2A3-00AB-45CD-85B9-9B6EB0150DD8}"/>
    <cellStyle name="Normal 2 3 3 2 5 2 2 2" xfId="10230" xr:uid="{C6C9D2E3-D046-4EA9-A8F7-A101B7DA2626}"/>
    <cellStyle name="Normal 2 3 3 2 5 2 2 2 2" xfId="22037" xr:uid="{BD6A8FB2-D133-4AF8-8D08-13709A6DAB37}"/>
    <cellStyle name="Normal 2 3 3 2 5 2 2 2 2 2" xfId="44356" xr:uid="{590C2C08-18DC-45C4-88DC-FA10CD31D1D2}"/>
    <cellStyle name="Normal 2 3 3 2 5 2 2 2 3" xfId="32548" xr:uid="{74FCFCA7-D025-4361-B612-28B9B47D5A65}"/>
    <cellStyle name="Normal 2 3 3 2 5 2 2 3" xfId="16853" xr:uid="{86590748-3830-4575-8320-AA0ECE2023C0}"/>
    <cellStyle name="Normal 2 3 3 2 5 2 2 3 2" xfId="39172" xr:uid="{2FB1F30D-DE9A-4E7C-9F57-E5AC85CD8DE8}"/>
    <cellStyle name="Normal 2 3 3 2 5 2 2 4" xfId="27364" xr:uid="{46A8E7F6-329F-46C8-BF8E-8B1A00F0ACC2}"/>
    <cellStyle name="Normal 2 3 3 2 5 2 3" xfId="7638" xr:uid="{A59A4115-C54C-4A4E-892F-9871E4D1E4B7}"/>
    <cellStyle name="Normal 2 3 3 2 5 2 3 2" xfId="19445" xr:uid="{EB9BA39E-A5C7-4931-AA5D-AB0A05D93245}"/>
    <cellStyle name="Normal 2 3 3 2 5 2 3 2 2" xfId="41764" xr:uid="{621031FD-A024-486C-8A23-64F0415A56D7}"/>
    <cellStyle name="Normal 2 3 3 2 5 2 3 3" xfId="29956" xr:uid="{0D49B8CE-CA71-4332-86B5-F1CB76652C43}"/>
    <cellStyle name="Normal 2 3 3 2 5 2 4" xfId="14261" xr:uid="{40387FCC-0C03-4D03-90B8-843FF393EE1F}"/>
    <cellStyle name="Normal 2 3 3 2 5 2 4 2" xfId="36580" xr:uid="{7AC38500-59B8-42BD-9764-2B5432DE6A53}"/>
    <cellStyle name="Normal 2 3 3 2 5 2 5" xfId="24772" xr:uid="{83E206A3-BAC9-4BCC-8248-EAF2FE5B619A}"/>
    <cellStyle name="Normal 2 3 3 2 5 3" xfId="3750" xr:uid="{06A69F2E-374F-4C1A-800C-8A80D5D41816}"/>
    <cellStyle name="Normal 2 3 3 2 5 3 2" xfId="8934" xr:uid="{11166395-5637-4DB2-A5FB-D6ACFDD3C8A8}"/>
    <cellStyle name="Normal 2 3 3 2 5 3 2 2" xfId="20741" xr:uid="{90C1D89D-6525-4D76-8FC2-254E5B97117B}"/>
    <cellStyle name="Normal 2 3 3 2 5 3 2 2 2" xfId="43060" xr:uid="{F2C1233E-3715-4536-8CBE-D33683371A9F}"/>
    <cellStyle name="Normal 2 3 3 2 5 3 2 3" xfId="31252" xr:uid="{369007AB-D6CC-4904-A454-081A6BB3F837}"/>
    <cellStyle name="Normal 2 3 3 2 5 3 3" xfId="15557" xr:uid="{5129BFBE-596C-46DC-8D11-0DD198C91666}"/>
    <cellStyle name="Normal 2 3 3 2 5 3 3 2" xfId="37876" xr:uid="{C60FC415-F84B-43D5-A786-969FE98B133C}"/>
    <cellStyle name="Normal 2 3 3 2 5 3 4" xfId="26068" xr:uid="{CF1859A4-163C-4396-8AC0-D0A58EF49688}"/>
    <cellStyle name="Normal 2 3 3 2 5 4" xfId="6342" xr:uid="{B6B17E29-4228-465F-8620-1AA8AFAB9C7F}"/>
    <cellStyle name="Normal 2 3 3 2 5 4 2" xfId="18149" xr:uid="{E1EB94F2-2FF0-4FC3-B788-478EEBFAF4DC}"/>
    <cellStyle name="Normal 2 3 3 2 5 4 2 2" xfId="40468" xr:uid="{239FE563-690A-409A-8A8B-A21DB5EB4B20}"/>
    <cellStyle name="Normal 2 3 3 2 5 4 3" xfId="28660" xr:uid="{10BB6870-D173-4780-8ED0-54812BE0B164}"/>
    <cellStyle name="Normal 2 3 3 2 5 5" xfId="11669" xr:uid="{B4DD1B12-E41F-4197-98EE-556BD935CADA}"/>
    <cellStyle name="Normal 2 3 3 2 5 5 2" xfId="33988" xr:uid="{C00CCFD1-A4FF-4AD0-9EAE-7D89554F9DAB}"/>
    <cellStyle name="Normal 2 3 3 2 5 6" xfId="12965" xr:uid="{39F5A684-AA80-46F6-AF2F-F820B65BFACE}"/>
    <cellStyle name="Normal 2 3 3 2 5 6 2" xfId="35284" xr:uid="{473553E1-21A3-4CF4-A09B-A8529E82B2B2}"/>
    <cellStyle name="Normal 2 3 3 2 5 7" xfId="23476" xr:uid="{720F9324-C6CC-4276-B59F-111726CB2A83}"/>
    <cellStyle name="Normal 2 3 3 2 6" xfId="1806" xr:uid="{9A3FF9AE-9D2F-425F-B6D0-1A43BC593690}"/>
    <cellStyle name="Normal 2 3 3 2 6 2" xfId="4398" xr:uid="{5DC7F5EA-5501-4750-B9A8-59F1B67389C1}"/>
    <cellStyle name="Normal 2 3 3 2 6 2 2" xfId="9582" xr:uid="{749B357F-E08D-4241-8593-6AEB99473548}"/>
    <cellStyle name="Normal 2 3 3 2 6 2 2 2" xfId="21389" xr:uid="{14AE20EC-4541-482E-9BB3-4AF9762234E9}"/>
    <cellStyle name="Normal 2 3 3 2 6 2 2 2 2" xfId="43708" xr:uid="{8F8D4EC3-4D40-4940-A067-043256FED1BE}"/>
    <cellStyle name="Normal 2 3 3 2 6 2 2 3" xfId="31900" xr:uid="{AA35A46B-3CB8-44F2-B3D8-1403E51A56A7}"/>
    <cellStyle name="Normal 2 3 3 2 6 2 3" xfId="16205" xr:uid="{F5D7D34E-51A1-4E66-81E7-D91614E65C6D}"/>
    <cellStyle name="Normal 2 3 3 2 6 2 3 2" xfId="38524" xr:uid="{5C2D7CED-8334-4D80-ACE6-51656B6D9EB7}"/>
    <cellStyle name="Normal 2 3 3 2 6 2 4" xfId="26716" xr:uid="{83F81C72-8EED-4369-A6D8-23C12FCC50AC}"/>
    <cellStyle name="Normal 2 3 3 2 6 3" xfId="6990" xr:uid="{09261CC2-7F2C-448D-88B9-5EF9723E55E9}"/>
    <cellStyle name="Normal 2 3 3 2 6 3 2" xfId="18797" xr:uid="{85552371-99F7-469A-AB0F-B6C0E6F00C90}"/>
    <cellStyle name="Normal 2 3 3 2 6 3 2 2" xfId="41116" xr:uid="{712C8EF2-5AB6-4A0A-AAD4-E90A2EA1B9A6}"/>
    <cellStyle name="Normal 2 3 3 2 6 3 3" xfId="29308" xr:uid="{EA892DB4-3679-471D-AFFD-EDCAFD50AAA9}"/>
    <cellStyle name="Normal 2 3 3 2 6 4" xfId="13613" xr:uid="{D93392B7-6D5E-49E0-83F9-C2AD2821BD16}"/>
    <cellStyle name="Normal 2 3 3 2 6 4 2" xfId="35932" xr:uid="{D2961590-1C15-4BDC-B0EA-295A02534D6D}"/>
    <cellStyle name="Normal 2 3 3 2 6 5" xfId="24124" xr:uid="{0041B3DE-5F31-40B1-BE43-00D9F4838E84}"/>
    <cellStyle name="Normal 2 3 3 2 7" xfId="3102" xr:uid="{8674214C-85DC-4A5A-B9F6-351F2733341E}"/>
    <cellStyle name="Normal 2 3 3 2 7 2" xfId="8286" xr:uid="{F9E5DAD4-EB0E-4E63-8081-CB74F6E37825}"/>
    <cellStyle name="Normal 2 3 3 2 7 2 2" xfId="20093" xr:uid="{09091FDC-253E-4484-8E50-525339F529C3}"/>
    <cellStyle name="Normal 2 3 3 2 7 2 2 2" xfId="42412" xr:uid="{3FD1A7C9-7FDE-4699-9F72-F4EC56124656}"/>
    <cellStyle name="Normal 2 3 3 2 7 2 3" xfId="30604" xr:uid="{776B5F1D-E79A-4D6B-8852-CFE2D44EE3CC}"/>
    <cellStyle name="Normal 2 3 3 2 7 3" xfId="14909" xr:uid="{C410256A-3B5C-4503-9876-9FD15B8A0D2E}"/>
    <cellStyle name="Normal 2 3 3 2 7 3 2" xfId="37228" xr:uid="{4757E598-4488-4662-BD7A-5B45426FD23D}"/>
    <cellStyle name="Normal 2 3 3 2 7 4" xfId="25420" xr:uid="{643B5D03-58C2-42AB-ADA2-2DE65B15B224}"/>
    <cellStyle name="Normal 2 3 3 2 8" xfId="5694" xr:uid="{A593A372-51F3-4F9A-9114-EFBB31E7ACDB}"/>
    <cellStyle name="Normal 2 3 3 2 8 2" xfId="17501" xr:uid="{0C51025A-36C6-4D6A-8E26-A675E85967AE}"/>
    <cellStyle name="Normal 2 3 3 2 8 2 2" xfId="39820" xr:uid="{6F5D96E8-D5D6-4663-9547-A96604DEA822}"/>
    <cellStyle name="Normal 2 3 3 2 8 3" xfId="28012" xr:uid="{4252A3DE-6747-4DE4-9671-64FF34A01B35}"/>
    <cellStyle name="Normal 2 3 3 2 9" xfId="10895" xr:uid="{92326806-C887-4956-B065-1A2CCA4BDA04}"/>
    <cellStyle name="Normal 2 3 3 2 9 2" xfId="33214" xr:uid="{2BBBD888-FD2A-4FEF-B8E7-A057381C18E2}"/>
    <cellStyle name="Normal 2 3 3 3" xfId="431" xr:uid="{CE062BF9-B00E-4B5B-AD9E-55B57990DF7B}"/>
    <cellStyle name="Normal 2 3 3 3 10" xfId="12344" xr:uid="{2FD07C0E-56AC-4645-8DEE-5BFFEF042CDA}"/>
    <cellStyle name="Normal 2 3 3 3 10 2" xfId="34663" xr:uid="{86861D39-47FA-4A0A-B1C7-9E98EEECFBCE}"/>
    <cellStyle name="Normal 2 3 3 3 11" xfId="22747" xr:uid="{12BD3FD6-7493-4288-B17A-5F331BE57B32}"/>
    <cellStyle name="Normal 2 3 3 3 2" xfId="547" xr:uid="{99D558CA-863C-44CF-B808-EE4B89A6189D}"/>
    <cellStyle name="Normal 2 3 3 3 2 10" xfId="22864" xr:uid="{3FDF3F04-F700-480D-A7FE-76445E4E851F}"/>
    <cellStyle name="Normal 2 3 3 3 2 2" xfId="780" xr:uid="{5BFDFC1E-EB34-48AE-ADBE-5DCCFC4267B4}"/>
    <cellStyle name="Normal 2 3 3 3 2 2 2" xfId="1104" xr:uid="{849FBC0B-B07F-4FFB-953B-396081C424BC}"/>
    <cellStyle name="Normal 2 3 3 3 2 2 2 2" xfId="1752" xr:uid="{0BECB664-8723-47A6-8DB1-39F1A53FE4A6}"/>
    <cellStyle name="Normal 2 3 3 3 2 2 2 2 2" xfId="3048" xr:uid="{44F58BAB-B41D-4F97-8957-ED36FA70C2A7}"/>
    <cellStyle name="Normal 2 3 3 3 2 2 2 2 2 2" xfId="5640" xr:uid="{1850CEE2-A800-4603-AEDE-F5951636371C}"/>
    <cellStyle name="Normal 2 3 3 3 2 2 2 2 2 2 2" xfId="10824" xr:uid="{70ED9BB5-70EE-4E96-AE8C-6240DB612056}"/>
    <cellStyle name="Normal 2 3 3 3 2 2 2 2 2 2 2 2" xfId="22631" xr:uid="{95DD7CBC-FC84-4BE2-83B7-F1AB920E73F6}"/>
    <cellStyle name="Normal 2 3 3 3 2 2 2 2 2 2 2 2 2" xfId="44950" xr:uid="{195D5339-D030-41DC-8549-EC5EDEECBEA0}"/>
    <cellStyle name="Normal 2 3 3 3 2 2 2 2 2 2 2 3" xfId="33142" xr:uid="{BCDB1C98-C99A-4887-B53F-D265D4862AD5}"/>
    <cellStyle name="Normal 2 3 3 3 2 2 2 2 2 2 3" xfId="17447" xr:uid="{B1C65FF3-5B2D-43D0-AC0F-D8532E403687}"/>
    <cellStyle name="Normal 2 3 3 3 2 2 2 2 2 2 3 2" xfId="39766" xr:uid="{102BA95C-739A-44E3-AC7B-DE044568D1B0}"/>
    <cellStyle name="Normal 2 3 3 3 2 2 2 2 2 2 4" xfId="27958" xr:uid="{3B65274C-FAA4-4014-A0A1-5AE2CF5D88D1}"/>
    <cellStyle name="Normal 2 3 3 3 2 2 2 2 2 3" xfId="8232" xr:uid="{92DE3FD4-F89C-49CB-8988-03ACFBAD19A7}"/>
    <cellStyle name="Normal 2 3 3 3 2 2 2 2 2 3 2" xfId="20039" xr:uid="{15BC9F6C-60DD-413B-B6E7-9688917E156B}"/>
    <cellStyle name="Normal 2 3 3 3 2 2 2 2 2 3 2 2" xfId="42358" xr:uid="{012AD609-8743-46BB-BAE1-1ADC61D39C6A}"/>
    <cellStyle name="Normal 2 3 3 3 2 2 2 2 2 3 3" xfId="30550" xr:uid="{9B7037EF-56FB-4BC8-990E-9B81DE8FDE66}"/>
    <cellStyle name="Normal 2 3 3 3 2 2 2 2 2 4" xfId="14855" xr:uid="{A5993FFD-D75B-443F-895E-EB8AAA9D0DA6}"/>
    <cellStyle name="Normal 2 3 3 3 2 2 2 2 2 4 2" xfId="37174" xr:uid="{9AB1E543-FF77-4ADF-8D6E-5A7A3CC29C0B}"/>
    <cellStyle name="Normal 2 3 3 3 2 2 2 2 2 5" xfId="25366" xr:uid="{AC9AEB4C-507E-414B-9EDC-0CEBA4442AD8}"/>
    <cellStyle name="Normal 2 3 3 3 2 2 2 2 3" xfId="4344" xr:uid="{CFDD13FF-3DA7-4439-B4D7-C613A247054F}"/>
    <cellStyle name="Normal 2 3 3 3 2 2 2 2 3 2" xfId="9528" xr:uid="{58BAD4D6-ECB5-4731-AE17-0AD70B1F45BF}"/>
    <cellStyle name="Normal 2 3 3 3 2 2 2 2 3 2 2" xfId="21335" xr:uid="{76FB9BF8-3901-4649-AA2C-0B87013E0738}"/>
    <cellStyle name="Normal 2 3 3 3 2 2 2 2 3 2 2 2" xfId="43654" xr:uid="{4991E35F-3781-44E0-9D7E-85E205B6C29B}"/>
    <cellStyle name="Normal 2 3 3 3 2 2 2 2 3 2 3" xfId="31846" xr:uid="{2A6E669C-A423-4466-85C2-9D16B5EC9C1C}"/>
    <cellStyle name="Normal 2 3 3 3 2 2 2 2 3 3" xfId="16151" xr:uid="{9331ADB3-156F-432D-BCAE-9CF948FD6826}"/>
    <cellStyle name="Normal 2 3 3 3 2 2 2 2 3 3 2" xfId="38470" xr:uid="{E4A6FE47-E45F-4B6B-A6AD-0261360F0A31}"/>
    <cellStyle name="Normal 2 3 3 3 2 2 2 2 3 4" xfId="26662" xr:uid="{DDF39208-8A4A-4DD0-9BB3-0387E7C2B068}"/>
    <cellStyle name="Normal 2 3 3 3 2 2 2 2 4" xfId="6936" xr:uid="{E16D41F7-291B-48CA-9A8F-5F8307C49D71}"/>
    <cellStyle name="Normal 2 3 3 3 2 2 2 2 4 2" xfId="18743" xr:uid="{3B078251-B8A7-4818-8990-F5B23F5B3B66}"/>
    <cellStyle name="Normal 2 3 3 3 2 2 2 2 4 2 2" xfId="41062" xr:uid="{3FF2ECE2-A5C2-4E7C-9C10-76C9F932B2A9}"/>
    <cellStyle name="Normal 2 3 3 3 2 2 2 2 4 3" xfId="29254" xr:uid="{AE7987F5-A631-4E34-9DC1-D585B7041A00}"/>
    <cellStyle name="Normal 2 3 3 3 2 2 2 2 5" xfId="12263" xr:uid="{E9190A46-CCA1-44B3-BE45-BDA110F8DF5B}"/>
    <cellStyle name="Normal 2 3 3 3 2 2 2 2 5 2" xfId="34582" xr:uid="{B0870ECC-B03B-4712-AFB5-6AA6EF295727}"/>
    <cellStyle name="Normal 2 3 3 3 2 2 2 2 6" xfId="13559" xr:uid="{FE388F48-2B32-4F62-BAB2-CB600CDB1D2A}"/>
    <cellStyle name="Normal 2 3 3 3 2 2 2 2 6 2" xfId="35878" xr:uid="{49CF61D8-FF0E-492D-819B-01612151D6BE}"/>
    <cellStyle name="Normal 2 3 3 3 2 2 2 2 7" xfId="24070" xr:uid="{89E193AF-6BDB-4C81-B98F-D9EB12C4116D}"/>
    <cellStyle name="Normal 2 3 3 3 2 2 2 3" xfId="2400" xr:uid="{16DD2FF1-C8A1-4AC5-A2E7-7AE9A54CFC79}"/>
    <cellStyle name="Normal 2 3 3 3 2 2 2 3 2" xfId="4992" xr:uid="{E4AF0B77-B0FD-4EFC-A855-64537553DEDE}"/>
    <cellStyle name="Normal 2 3 3 3 2 2 2 3 2 2" xfId="10176" xr:uid="{FFA007CE-E720-48DB-898A-B1E0B4B92755}"/>
    <cellStyle name="Normal 2 3 3 3 2 2 2 3 2 2 2" xfId="21983" xr:uid="{CAAC3F40-6223-447A-8B51-AF525C4B1233}"/>
    <cellStyle name="Normal 2 3 3 3 2 2 2 3 2 2 2 2" xfId="44302" xr:uid="{73A0DE09-05CC-444D-A408-F9A64E685656}"/>
    <cellStyle name="Normal 2 3 3 3 2 2 2 3 2 2 3" xfId="32494" xr:uid="{AFB84A28-02EB-47FC-B22C-8C820ED76758}"/>
    <cellStyle name="Normal 2 3 3 3 2 2 2 3 2 3" xfId="16799" xr:uid="{3E200FB6-CDFC-4E74-9368-B2460E50D9F9}"/>
    <cellStyle name="Normal 2 3 3 3 2 2 2 3 2 3 2" xfId="39118" xr:uid="{9250A224-CC0C-49B2-853D-26B75127FED0}"/>
    <cellStyle name="Normal 2 3 3 3 2 2 2 3 2 4" xfId="27310" xr:uid="{9F172DAA-DCF7-4ABD-B14E-2B27C010A1AB}"/>
    <cellStyle name="Normal 2 3 3 3 2 2 2 3 3" xfId="7584" xr:uid="{B4254569-EBD0-4BD2-92DE-64CC7E4D87A1}"/>
    <cellStyle name="Normal 2 3 3 3 2 2 2 3 3 2" xfId="19391" xr:uid="{CB4EC316-F65B-446B-B2B8-57D3CE07D617}"/>
    <cellStyle name="Normal 2 3 3 3 2 2 2 3 3 2 2" xfId="41710" xr:uid="{CBDF157F-D760-41F0-8D57-A2740C736947}"/>
    <cellStyle name="Normal 2 3 3 3 2 2 2 3 3 3" xfId="29902" xr:uid="{800B80E4-14E1-4A9A-A0FB-6F70DD2FF8DF}"/>
    <cellStyle name="Normal 2 3 3 3 2 2 2 3 4" xfId="14207" xr:uid="{5F32ACCC-9BD2-4EB8-A3EF-A81EF39166F4}"/>
    <cellStyle name="Normal 2 3 3 3 2 2 2 3 4 2" xfId="36526" xr:uid="{AF14F48E-10E6-4134-9889-6327927757FE}"/>
    <cellStyle name="Normal 2 3 3 3 2 2 2 3 5" xfId="24718" xr:uid="{DE9413BD-D63A-458B-8C2F-20C3B325E393}"/>
    <cellStyle name="Normal 2 3 3 3 2 2 2 4" xfId="3696" xr:uid="{FF436A9F-F931-4EF9-97F8-4933B10913BD}"/>
    <cellStyle name="Normal 2 3 3 3 2 2 2 4 2" xfId="8880" xr:uid="{6A9151CF-A537-4383-8A79-58D95EE04B05}"/>
    <cellStyle name="Normal 2 3 3 3 2 2 2 4 2 2" xfId="20687" xr:uid="{0F561541-2121-4800-B72F-FCD38B103CA0}"/>
    <cellStyle name="Normal 2 3 3 3 2 2 2 4 2 2 2" xfId="43006" xr:uid="{106209C5-5763-40AA-8DA1-A1AA615A955A}"/>
    <cellStyle name="Normal 2 3 3 3 2 2 2 4 2 3" xfId="31198" xr:uid="{E73753EE-894A-4883-8E18-8065A6BA61BC}"/>
    <cellStyle name="Normal 2 3 3 3 2 2 2 4 3" xfId="15503" xr:uid="{89F5778E-B3E2-4D8D-BC7F-30A0E64CE755}"/>
    <cellStyle name="Normal 2 3 3 3 2 2 2 4 3 2" xfId="37822" xr:uid="{6909A67E-E887-456E-936A-FC1E15ED158E}"/>
    <cellStyle name="Normal 2 3 3 3 2 2 2 4 4" xfId="26014" xr:uid="{C395BE92-2320-4858-B09A-A04380D847A8}"/>
    <cellStyle name="Normal 2 3 3 3 2 2 2 5" xfId="6288" xr:uid="{AB8C8D92-A186-4366-B0E2-D4FA8158F5B6}"/>
    <cellStyle name="Normal 2 3 3 3 2 2 2 5 2" xfId="18095" xr:uid="{9A684DBD-F63C-4D2D-857F-27A7C9715663}"/>
    <cellStyle name="Normal 2 3 3 3 2 2 2 5 2 2" xfId="40414" xr:uid="{1CF0F4EB-F7C9-4848-8D29-E209711EAA04}"/>
    <cellStyle name="Normal 2 3 3 3 2 2 2 5 3" xfId="28606" xr:uid="{C4FEAA70-F96A-4872-9F5F-988774516734}"/>
    <cellStyle name="Normal 2 3 3 3 2 2 2 6" xfId="11615" xr:uid="{5C62C1CB-368C-497A-8159-49279DA457B9}"/>
    <cellStyle name="Normal 2 3 3 3 2 2 2 6 2" xfId="33934" xr:uid="{8F803A76-8675-4518-BF8B-B6C311034771}"/>
    <cellStyle name="Normal 2 3 3 3 2 2 2 7" xfId="12911" xr:uid="{588FABD4-8FDB-4E6C-84D4-C6972407BD38}"/>
    <cellStyle name="Normal 2 3 3 3 2 2 2 7 2" xfId="35230" xr:uid="{ED1E2864-9DB9-447B-AE21-BCA59F1DFC4D}"/>
    <cellStyle name="Normal 2 3 3 3 2 2 2 8" xfId="23422" xr:uid="{FB21EB8F-B90D-4BC5-A2C7-E906936BED58}"/>
    <cellStyle name="Normal 2 3 3 3 2 2 3" xfId="1428" xr:uid="{5668493B-2EF2-43DF-90EA-1A39C7668638}"/>
    <cellStyle name="Normal 2 3 3 3 2 2 3 2" xfId="2724" xr:uid="{221F8235-19CF-4066-AEC3-87AB3A67FFE9}"/>
    <cellStyle name="Normal 2 3 3 3 2 2 3 2 2" xfId="5316" xr:uid="{EFAA5AE3-52AF-4CCA-832B-E67BF506F1F2}"/>
    <cellStyle name="Normal 2 3 3 3 2 2 3 2 2 2" xfId="10500" xr:uid="{8AA729D0-CA63-49AB-844B-1809881ECB2C}"/>
    <cellStyle name="Normal 2 3 3 3 2 2 3 2 2 2 2" xfId="22307" xr:uid="{4FA4BEB5-41AA-4EDF-B19F-9E49E341BCC3}"/>
    <cellStyle name="Normal 2 3 3 3 2 2 3 2 2 2 2 2" xfId="44626" xr:uid="{F30A5D8C-0121-4454-8579-0B86E581FA56}"/>
    <cellStyle name="Normal 2 3 3 3 2 2 3 2 2 2 3" xfId="32818" xr:uid="{9214FB3F-69EC-4E39-BD96-FF3AC19559F2}"/>
    <cellStyle name="Normal 2 3 3 3 2 2 3 2 2 3" xfId="17123" xr:uid="{2205DE80-7E60-49BB-887F-894BFCE29F79}"/>
    <cellStyle name="Normal 2 3 3 3 2 2 3 2 2 3 2" xfId="39442" xr:uid="{C3BB44AF-74ED-484B-8F46-BAB2A0F9987C}"/>
    <cellStyle name="Normal 2 3 3 3 2 2 3 2 2 4" xfId="27634" xr:uid="{5552E72C-1799-48F3-AF73-6BA13CD7325C}"/>
    <cellStyle name="Normal 2 3 3 3 2 2 3 2 3" xfId="7908" xr:uid="{DA03FA64-5EA3-4923-8AD5-993D97F378BC}"/>
    <cellStyle name="Normal 2 3 3 3 2 2 3 2 3 2" xfId="19715" xr:uid="{FDCCA606-D641-4022-971A-C2E49CF0EC17}"/>
    <cellStyle name="Normal 2 3 3 3 2 2 3 2 3 2 2" xfId="42034" xr:uid="{B025D9E7-F5F4-480D-BC0C-C497501E8E2C}"/>
    <cellStyle name="Normal 2 3 3 3 2 2 3 2 3 3" xfId="30226" xr:uid="{D0A5BA98-101F-432E-ACA9-87817A4E09BC}"/>
    <cellStyle name="Normal 2 3 3 3 2 2 3 2 4" xfId="14531" xr:uid="{3E8ABF20-576A-40D2-832B-5BEE9F30AB13}"/>
    <cellStyle name="Normal 2 3 3 3 2 2 3 2 4 2" xfId="36850" xr:uid="{24845B18-E2D4-4C0E-8BD2-D818A3E4E609}"/>
    <cellStyle name="Normal 2 3 3 3 2 2 3 2 5" xfId="25042" xr:uid="{3AB636B7-A795-43A3-A274-F04D81DE7279}"/>
    <cellStyle name="Normal 2 3 3 3 2 2 3 3" xfId="4020" xr:uid="{03E1966A-417C-4BAE-9BC9-7225D6A43EB1}"/>
    <cellStyle name="Normal 2 3 3 3 2 2 3 3 2" xfId="9204" xr:uid="{44610936-A744-4408-A1B0-F5B054D3528A}"/>
    <cellStyle name="Normal 2 3 3 3 2 2 3 3 2 2" xfId="21011" xr:uid="{52CA098B-4DF2-44FF-9207-015D359EF6D7}"/>
    <cellStyle name="Normal 2 3 3 3 2 2 3 3 2 2 2" xfId="43330" xr:uid="{59E3DB75-816E-4F78-B6AB-54F414EC6849}"/>
    <cellStyle name="Normal 2 3 3 3 2 2 3 3 2 3" xfId="31522" xr:uid="{A8F1CA85-AAC2-404E-857E-A3A5DEC9CF4D}"/>
    <cellStyle name="Normal 2 3 3 3 2 2 3 3 3" xfId="15827" xr:uid="{50F77812-9E82-4763-9194-926185C87B8B}"/>
    <cellStyle name="Normal 2 3 3 3 2 2 3 3 3 2" xfId="38146" xr:uid="{79113EEE-55F9-4AAA-9D72-34451028B752}"/>
    <cellStyle name="Normal 2 3 3 3 2 2 3 3 4" xfId="26338" xr:uid="{41047B4C-6496-42AF-9EE6-7DFB4BE01B59}"/>
    <cellStyle name="Normal 2 3 3 3 2 2 3 4" xfId="6612" xr:uid="{2DA9DB5E-9651-4501-8B09-E4B1A4739EAF}"/>
    <cellStyle name="Normal 2 3 3 3 2 2 3 4 2" xfId="18419" xr:uid="{491224C8-73ED-4757-985D-55B5F9C1D03B}"/>
    <cellStyle name="Normal 2 3 3 3 2 2 3 4 2 2" xfId="40738" xr:uid="{1CAFACDD-221A-4579-8593-6A7D592CE80E}"/>
    <cellStyle name="Normal 2 3 3 3 2 2 3 4 3" xfId="28930" xr:uid="{F40B6061-6B31-46CA-B067-725C0D59D8DA}"/>
    <cellStyle name="Normal 2 3 3 3 2 2 3 5" xfId="11939" xr:uid="{93814EDA-1248-42DA-A0AE-BCBF4D9EC120}"/>
    <cellStyle name="Normal 2 3 3 3 2 2 3 5 2" xfId="34258" xr:uid="{95B57012-3D1F-4BA3-8DE3-8602B70E2396}"/>
    <cellStyle name="Normal 2 3 3 3 2 2 3 6" xfId="13235" xr:uid="{F5B4683D-83B8-403E-A023-7C452F642043}"/>
    <cellStyle name="Normal 2 3 3 3 2 2 3 6 2" xfId="35554" xr:uid="{C518001B-4253-4E05-ABBC-B6C2A27D9230}"/>
    <cellStyle name="Normal 2 3 3 3 2 2 3 7" xfId="23746" xr:uid="{F7CDB106-4F41-4995-8673-FE03AF3CC763}"/>
    <cellStyle name="Normal 2 3 3 3 2 2 4" xfId="2076" xr:uid="{9E1E6554-5EBB-434A-BC81-7A413BF5FEAE}"/>
    <cellStyle name="Normal 2 3 3 3 2 2 4 2" xfId="4668" xr:uid="{A408CE79-2E24-47C1-B1A0-BB4F58CA5265}"/>
    <cellStyle name="Normal 2 3 3 3 2 2 4 2 2" xfId="9852" xr:uid="{381C6CC6-8764-4DED-BEC2-9D566F64AE0D}"/>
    <cellStyle name="Normal 2 3 3 3 2 2 4 2 2 2" xfId="21659" xr:uid="{0A67ABD4-E3DF-47DB-8BA6-EDF24F6390B4}"/>
    <cellStyle name="Normal 2 3 3 3 2 2 4 2 2 2 2" xfId="43978" xr:uid="{F6A3B2BF-A444-4C20-A9F1-6F90B9A3C5B9}"/>
    <cellStyle name="Normal 2 3 3 3 2 2 4 2 2 3" xfId="32170" xr:uid="{764EE3C3-05F8-4BD5-BF41-36E047C026D4}"/>
    <cellStyle name="Normal 2 3 3 3 2 2 4 2 3" xfId="16475" xr:uid="{97B48F92-8972-42EE-B032-1D94987360C5}"/>
    <cellStyle name="Normal 2 3 3 3 2 2 4 2 3 2" xfId="38794" xr:uid="{416AFEE6-A19A-496D-BEF8-0FFCAE337A34}"/>
    <cellStyle name="Normal 2 3 3 3 2 2 4 2 4" xfId="26986" xr:uid="{99F63EAB-3195-49CE-A4AE-62ED0DEA95A1}"/>
    <cellStyle name="Normal 2 3 3 3 2 2 4 3" xfId="7260" xr:uid="{8F136A59-1064-41BE-8534-B0F7D735FCC0}"/>
    <cellStyle name="Normal 2 3 3 3 2 2 4 3 2" xfId="19067" xr:uid="{162B7760-2404-4C80-B3A1-06D30720B148}"/>
    <cellStyle name="Normal 2 3 3 3 2 2 4 3 2 2" xfId="41386" xr:uid="{B09229B4-E205-4CEF-B28C-EB9914536DB1}"/>
    <cellStyle name="Normal 2 3 3 3 2 2 4 3 3" xfId="29578" xr:uid="{FB4C0488-DF3E-4F89-963E-03A93568173F}"/>
    <cellStyle name="Normal 2 3 3 3 2 2 4 4" xfId="13883" xr:uid="{BB4D6F0E-AF1E-4B6F-BF81-B0FE7BE7D4CD}"/>
    <cellStyle name="Normal 2 3 3 3 2 2 4 4 2" xfId="36202" xr:uid="{8641F9A4-3032-4DD2-8DC4-75C04EE1F2BF}"/>
    <cellStyle name="Normal 2 3 3 3 2 2 4 5" xfId="24394" xr:uid="{60AAE76D-853F-4A2E-9415-07F908EB4799}"/>
    <cellStyle name="Normal 2 3 3 3 2 2 5" xfId="3372" xr:uid="{E2FBFF2A-A4EF-4764-B946-35229BE07D3C}"/>
    <cellStyle name="Normal 2 3 3 3 2 2 5 2" xfId="8556" xr:uid="{7C8E7012-DE20-4BD9-9C7F-40777EE83408}"/>
    <cellStyle name="Normal 2 3 3 3 2 2 5 2 2" xfId="20363" xr:uid="{0595850A-2E6B-4A19-8C7E-786938210663}"/>
    <cellStyle name="Normal 2 3 3 3 2 2 5 2 2 2" xfId="42682" xr:uid="{4548DD90-2951-459C-AA90-37ED9EE2C4DC}"/>
    <cellStyle name="Normal 2 3 3 3 2 2 5 2 3" xfId="30874" xr:uid="{A2057AFC-1DF6-472C-86B4-A18740BA2B24}"/>
    <cellStyle name="Normal 2 3 3 3 2 2 5 3" xfId="15179" xr:uid="{FCD924E9-B5CF-45B9-A5B3-22CBE4273562}"/>
    <cellStyle name="Normal 2 3 3 3 2 2 5 3 2" xfId="37498" xr:uid="{A0266B4C-494F-4E36-A927-4C370156502E}"/>
    <cellStyle name="Normal 2 3 3 3 2 2 5 4" xfId="25690" xr:uid="{D5270AFC-86CC-4250-90A1-72C2DE97FB02}"/>
    <cellStyle name="Normal 2 3 3 3 2 2 6" xfId="5964" xr:uid="{E737B94E-833C-4DA2-81A6-B00045827356}"/>
    <cellStyle name="Normal 2 3 3 3 2 2 6 2" xfId="17771" xr:uid="{F1BCCFE6-C960-46C2-8552-47567B1C4ACA}"/>
    <cellStyle name="Normal 2 3 3 3 2 2 6 2 2" xfId="40090" xr:uid="{C4DB3D17-3267-4CB1-B8A2-70AB776EB9EA}"/>
    <cellStyle name="Normal 2 3 3 3 2 2 6 3" xfId="28282" xr:uid="{3FFA6A72-28A9-4F7C-A4D5-FB839A60B4AF}"/>
    <cellStyle name="Normal 2 3 3 3 2 2 7" xfId="11291" xr:uid="{AE238E25-5C3E-40D6-B3F2-B985D69DEE85}"/>
    <cellStyle name="Normal 2 3 3 3 2 2 7 2" xfId="33610" xr:uid="{12770691-CDF9-47AE-8704-C33754B1CD7C}"/>
    <cellStyle name="Normal 2 3 3 3 2 2 8" xfId="12587" xr:uid="{CAE50533-9F1B-47B8-A942-8A68F1416203}"/>
    <cellStyle name="Normal 2 3 3 3 2 2 8 2" xfId="34906" xr:uid="{4D80D83A-A098-4383-9629-CC23A2D4DB37}"/>
    <cellStyle name="Normal 2 3 3 3 2 2 9" xfId="23098" xr:uid="{76854C48-79FD-4EDB-8FA9-A1A2F338550E}"/>
    <cellStyle name="Normal 2 3 3 3 2 3" xfId="942" xr:uid="{70F902DC-9979-4F06-864A-C1AFBC257601}"/>
    <cellStyle name="Normal 2 3 3 3 2 3 2" xfId="1590" xr:uid="{2066A1FD-7823-4612-93AD-F215E1758DF7}"/>
    <cellStyle name="Normal 2 3 3 3 2 3 2 2" xfId="2886" xr:uid="{A117374A-4863-4617-81FD-BE9AEB11F7C5}"/>
    <cellStyle name="Normal 2 3 3 3 2 3 2 2 2" xfId="5478" xr:uid="{05C4D7B3-34D0-4E63-8688-548E9AFF3B0B}"/>
    <cellStyle name="Normal 2 3 3 3 2 3 2 2 2 2" xfId="10662" xr:uid="{E44796B2-A5DB-4A50-8E12-969A6ECFBE73}"/>
    <cellStyle name="Normal 2 3 3 3 2 3 2 2 2 2 2" xfId="22469" xr:uid="{638915A1-CD9A-42BE-8C17-E9F4558710BB}"/>
    <cellStyle name="Normal 2 3 3 3 2 3 2 2 2 2 2 2" xfId="44788" xr:uid="{23B09836-DE99-40F3-AF6C-FCB253C09767}"/>
    <cellStyle name="Normal 2 3 3 3 2 3 2 2 2 2 3" xfId="32980" xr:uid="{51B927E4-89BF-4F61-8F23-DF44AA1689ED}"/>
    <cellStyle name="Normal 2 3 3 3 2 3 2 2 2 3" xfId="17285" xr:uid="{BCD25F4F-E646-4C19-8EC5-9726279B443D}"/>
    <cellStyle name="Normal 2 3 3 3 2 3 2 2 2 3 2" xfId="39604" xr:uid="{51683E6A-5E40-4F83-B42A-01F4D543F4D6}"/>
    <cellStyle name="Normal 2 3 3 3 2 3 2 2 2 4" xfId="27796" xr:uid="{1070C7DB-87B6-4E75-9C77-EEC739E8D2E6}"/>
    <cellStyle name="Normal 2 3 3 3 2 3 2 2 3" xfId="8070" xr:uid="{77EFBFC3-6D69-4CD8-B7D9-14FDE95E3EF1}"/>
    <cellStyle name="Normal 2 3 3 3 2 3 2 2 3 2" xfId="19877" xr:uid="{6A728258-F84C-4BEC-B076-0B2D6D8BC243}"/>
    <cellStyle name="Normal 2 3 3 3 2 3 2 2 3 2 2" xfId="42196" xr:uid="{A6C1BAE3-4CE8-4AC1-95A5-6826E39C2B7F}"/>
    <cellStyle name="Normal 2 3 3 3 2 3 2 2 3 3" xfId="30388" xr:uid="{BB433277-4BAA-465C-853F-34083B98D0A2}"/>
    <cellStyle name="Normal 2 3 3 3 2 3 2 2 4" xfId="14693" xr:uid="{5B8C0D65-933A-4113-AE51-D787D5A88492}"/>
    <cellStyle name="Normal 2 3 3 3 2 3 2 2 4 2" xfId="37012" xr:uid="{73611D90-8699-487E-ADF2-76067A44DB7B}"/>
    <cellStyle name="Normal 2 3 3 3 2 3 2 2 5" xfId="25204" xr:uid="{1A49EFB8-A130-483B-A853-08A5B0B866BA}"/>
    <cellStyle name="Normal 2 3 3 3 2 3 2 3" xfId="4182" xr:uid="{20583A90-3AE0-4CB3-A1C0-185A17C53440}"/>
    <cellStyle name="Normal 2 3 3 3 2 3 2 3 2" xfId="9366" xr:uid="{D1E8B31C-EB6B-48B5-BDD4-F6433B051EA5}"/>
    <cellStyle name="Normal 2 3 3 3 2 3 2 3 2 2" xfId="21173" xr:uid="{C99D2A90-3935-46E0-A3E2-EDAD9D5B37E5}"/>
    <cellStyle name="Normal 2 3 3 3 2 3 2 3 2 2 2" xfId="43492" xr:uid="{9D74BD38-4B96-4DE9-94FF-69861CCA2E00}"/>
    <cellStyle name="Normal 2 3 3 3 2 3 2 3 2 3" xfId="31684" xr:uid="{04F0ADA7-8582-42B7-ADAE-0F0E8AA1CA0E}"/>
    <cellStyle name="Normal 2 3 3 3 2 3 2 3 3" xfId="15989" xr:uid="{08CA210A-4696-4050-AC9E-724DBAE6A43C}"/>
    <cellStyle name="Normal 2 3 3 3 2 3 2 3 3 2" xfId="38308" xr:uid="{68C77225-8AE7-4145-9F8D-60F577180EC1}"/>
    <cellStyle name="Normal 2 3 3 3 2 3 2 3 4" xfId="26500" xr:uid="{1579C26B-5CA8-4B21-998C-8D56878BE4C8}"/>
    <cellStyle name="Normal 2 3 3 3 2 3 2 4" xfId="6774" xr:uid="{8C928760-B978-481B-AA1D-E31EADE98882}"/>
    <cellStyle name="Normal 2 3 3 3 2 3 2 4 2" xfId="18581" xr:uid="{023732D9-8216-4E6F-8920-B36C9DC59EFD}"/>
    <cellStyle name="Normal 2 3 3 3 2 3 2 4 2 2" xfId="40900" xr:uid="{E377676C-C9D3-48AB-95E3-89474F0041D7}"/>
    <cellStyle name="Normal 2 3 3 3 2 3 2 4 3" xfId="29092" xr:uid="{E88B1622-A0D7-463F-A944-9CA6A9052D2A}"/>
    <cellStyle name="Normal 2 3 3 3 2 3 2 5" xfId="12101" xr:uid="{DB8B2622-94AE-41A3-B06B-F64BF251E093}"/>
    <cellStyle name="Normal 2 3 3 3 2 3 2 5 2" xfId="34420" xr:uid="{390F6826-27F0-454C-8EE4-DB1E91E64C17}"/>
    <cellStyle name="Normal 2 3 3 3 2 3 2 6" xfId="13397" xr:uid="{15FFBC92-93AA-43A2-8933-0D15B37D89BB}"/>
    <cellStyle name="Normal 2 3 3 3 2 3 2 6 2" xfId="35716" xr:uid="{C6E295AC-9583-4C09-808C-9EBE781943D3}"/>
    <cellStyle name="Normal 2 3 3 3 2 3 2 7" xfId="23908" xr:uid="{6B9E649E-6B82-4096-B5E8-0B3CC720070D}"/>
    <cellStyle name="Normal 2 3 3 3 2 3 3" xfId="2238" xr:uid="{6C5F6BE0-5D05-48C2-947B-F9BF046141A6}"/>
    <cellStyle name="Normal 2 3 3 3 2 3 3 2" xfId="4830" xr:uid="{D774363D-2A35-49D6-B8BF-7030C72910CC}"/>
    <cellStyle name="Normal 2 3 3 3 2 3 3 2 2" xfId="10014" xr:uid="{D9178315-6661-476D-B7B1-4A8BF7CB6498}"/>
    <cellStyle name="Normal 2 3 3 3 2 3 3 2 2 2" xfId="21821" xr:uid="{0D5DF155-334E-4FD6-89BB-338A5438A49D}"/>
    <cellStyle name="Normal 2 3 3 3 2 3 3 2 2 2 2" xfId="44140" xr:uid="{09B7C9FD-71E4-4BB0-B5AE-F759C2F52590}"/>
    <cellStyle name="Normal 2 3 3 3 2 3 3 2 2 3" xfId="32332" xr:uid="{137A1AA2-6FC7-4CF9-BEAD-62C17844457B}"/>
    <cellStyle name="Normal 2 3 3 3 2 3 3 2 3" xfId="16637" xr:uid="{C10D8612-80F3-4517-82D5-46F59A29E717}"/>
    <cellStyle name="Normal 2 3 3 3 2 3 3 2 3 2" xfId="38956" xr:uid="{CB71C7F5-E071-449B-A0BE-C38FBC61C898}"/>
    <cellStyle name="Normal 2 3 3 3 2 3 3 2 4" xfId="27148" xr:uid="{18597F9D-010A-4F96-90C1-D4FD3F89A3BC}"/>
    <cellStyle name="Normal 2 3 3 3 2 3 3 3" xfId="7422" xr:uid="{24A7816E-56BC-44A0-885B-BF9B6B0079C6}"/>
    <cellStyle name="Normal 2 3 3 3 2 3 3 3 2" xfId="19229" xr:uid="{9F59FCCD-6F54-4EEA-AF8E-EC19A6FE95B4}"/>
    <cellStyle name="Normal 2 3 3 3 2 3 3 3 2 2" xfId="41548" xr:uid="{B0F49987-C23C-4A84-BE6E-3F41D7943131}"/>
    <cellStyle name="Normal 2 3 3 3 2 3 3 3 3" xfId="29740" xr:uid="{69E4F094-BFC1-4322-A0D2-EC6FEC2B8B62}"/>
    <cellStyle name="Normal 2 3 3 3 2 3 3 4" xfId="14045" xr:uid="{06CB94F4-2BE6-427C-B30F-4FC6D783B46D}"/>
    <cellStyle name="Normal 2 3 3 3 2 3 3 4 2" xfId="36364" xr:uid="{57BDD6EA-8A2B-460D-AADC-10A155408D68}"/>
    <cellStyle name="Normal 2 3 3 3 2 3 3 5" xfId="24556" xr:uid="{2BD9C7DB-F1BA-47FC-8E2F-4695F2A7278B}"/>
    <cellStyle name="Normal 2 3 3 3 2 3 4" xfId="3534" xr:uid="{8A48C69E-3F3B-4871-8AD7-EA970E1C3367}"/>
    <cellStyle name="Normal 2 3 3 3 2 3 4 2" xfId="8718" xr:uid="{E792E742-47CE-431C-A9A9-0B8A20E2CDE5}"/>
    <cellStyle name="Normal 2 3 3 3 2 3 4 2 2" xfId="20525" xr:uid="{292C1EAA-3F1D-4567-A3F0-9286B2E53BBC}"/>
    <cellStyle name="Normal 2 3 3 3 2 3 4 2 2 2" xfId="42844" xr:uid="{B2D1C07E-4341-4FA6-9781-3EFFC47C5317}"/>
    <cellStyle name="Normal 2 3 3 3 2 3 4 2 3" xfId="31036" xr:uid="{414BEEBB-9857-4BCE-A0A9-0EA9B3BBCDF0}"/>
    <cellStyle name="Normal 2 3 3 3 2 3 4 3" xfId="15341" xr:uid="{0045D49F-A004-4C3C-9260-DC423E6A70F0}"/>
    <cellStyle name="Normal 2 3 3 3 2 3 4 3 2" xfId="37660" xr:uid="{DB17395A-2608-472E-80B0-241E8398E82C}"/>
    <cellStyle name="Normal 2 3 3 3 2 3 4 4" xfId="25852" xr:uid="{2F257E3E-F4DB-4762-9ABA-22244982662E}"/>
    <cellStyle name="Normal 2 3 3 3 2 3 5" xfId="6126" xr:uid="{C9E0C6D0-66AC-4209-8CC2-1AAB72C17138}"/>
    <cellStyle name="Normal 2 3 3 3 2 3 5 2" xfId="17933" xr:uid="{37B615F8-A2CB-473D-9E87-A77B8FA55E2A}"/>
    <cellStyle name="Normal 2 3 3 3 2 3 5 2 2" xfId="40252" xr:uid="{1EA47F51-2A25-4CFB-9B6B-417289FEBAB1}"/>
    <cellStyle name="Normal 2 3 3 3 2 3 5 3" xfId="28444" xr:uid="{57A80195-F422-4FDE-9772-62717BD45A45}"/>
    <cellStyle name="Normal 2 3 3 3 2 3 6" xfId="11453" xr:uid="{6CE11539-86EA-48E2-9E2C-27A078132982}"/>
    <cellStyle name="Normal 2 3 3 3 2 3 6 2" xfId="33772" xr:uid="{8DAE2F62-9D29-428B-88B6-EE9A2833774A}"/>
    <cellStyle name="Normal 2 3 3 3 2 3 7" xfId="12749" xr:uid="{AAF6AE53-3CD7-40A2-AC80-A96EC8A8917C}"/>
    <cellStyle name="Normal 2 3 3 3 2 3 7 2" xfId="35068" xr:uid="{8E4BD160-2337-41AF-B2F6-FCB8F7E33E12}"/>
    <cellStyle name="Normal 2 3 3 3 2 3 8" xfId="23260" xr:uid="{C9E38BA6-A422-4DFF-851C-DF1BD159C902}"/>
    <cellStyle name="Normal 2 3 3 3 2 4" xfId="1266" xr:uid="{767D82E6-EB1A-4C94-ABFE-BCA957DE5CCA}"/>
    <cellStyle name="Normal 2 3 3 3 2 4 2" xfId="2562" xr:uid="{E606C481-B822-4444-97B9-F85435A83C93}"/>
    <cellStyle name="Normal 2 3 3 3 2 4 2 2" xfId="5154" xr:uid="{DA7BE327-9182-4F30-B956-6AC2667B104A}"/>
    <cellStyle name="Normal 2 3 3 3 2 4 2 2 2" xfId="10338" xr:uid="{46ED89DF-7358-4366-95E8-37DF859B1822}"/>
    <cellStyle name="Normal 2 3 3 3 2 4 2 2 2 2" xfId="22145" xr:uid="{4EE8A02F-4A66-4180-B0B6-9728A288E8FC}"/>
    <cellStyle name="Normal 2 3 3 3 2 4 2 2 2 2 2" xfId="44464" xr:uid="{AA25F398-5248-49CF-8FD2-E5A0C9845613}"/>
    <cellStyle name="Normal 2 3 3 3 2 4 2 2 2 3" xfId="32656" xr:uid="{7E22AD72-57AE-428E-BEC5-5576DECF7D4D}"/>
    <cellStyle name="Normal 2 3 3 3 2 4 2 2 3" xfId="16961" xr:uid="{73CE3E09-245E-426E-A1BA-FD2E42B0AC40}"/>
    <cellStyle name="Normal 2 3 3 3 2 4 2 2 3 2" xfId="39280" xr:uid="{23CD7C45-003E-40BA-B47F-9C4FC0A4E1C8}"/>
    <cellStyle name="Normal 2 3 3 3 2 4 2 2 4" xfId="27472" xr:uid="{D6262703-1978-4182-95AC-6BEEF22F336A}"/>
    <cellStyle name="Normal 2 3 3 3 2 4 2 3" xfId="7746" xr:uid="{75239C59-0F71-4042-82D7-74CAC2A70B47}"/>
    <cellStyle name="Normal 2 3 3 3 2 4 2 3 2" xfId="19553" xr:uid="{852DCB14-AE9A-4A6B-96D1-FD35403DEEA4}"/>
    <cellStyle name="Normal 2 3 3 3 2 4 2 3 2 2" xfId="41872" xr:uid="{EF1BDD61-F27E-4B71-A2CC-CF8803E68686}"/>
    <cellStyle name="Normal 2 3 3 3 2 4 2 3 3" xfId="30064" xr:uid="{DEFC6303-A81E-4DA0-A2DB-00493F9A4C02}"/>
    <cellStyle name="Normal 2 3 3 3 2 4 2 4" xfId="14369" xr:uid="{5BD0F83B-A14D-40D3-B639-98527DD5DDD3}"/>
    <cellStyle name="Normal 2 3 3 3 2 4 2 4 2" xfId="36688" xr:uid="{2447C5FD-CFAF-4C6D-AE2A-0CDDDE0F655F}"/>
    <cellStyle name="Normal 2 3 3 3 2 4 2 5" xfId="24880" xr:uid="{4E9CA141-453D-41DB-B0DE-DAF52803E63F}"/>
    <cellStyle name="Normal 2 3 3 3 2 4 3" xfId="3858" xr:uid="{4A895F39-2A02-4146-9A76-29737A3ACCB9}"/>
    <cellStyle name="Normal 2 3 3 3 2 4 3 2" xfId="9042" xr:uid="{DD87492E-8CB8-4169-89D4-C18D5DB0C336}"/>
    <cellStyle name="Normal 2 3 3 3 2 4 3 2 2" xfId="20849" xr:uid="{B20060C4-C270-4446-939D-D532CD0BBD1D}"/>
    <cellStyle name="Normal 2 3 3 3 2 4 3 2 2 2" xfId="43168" xr:uid="{AEE88C97-8601-4710-9A75-CF7CF2B0B9AA}"/>
    <cellStyle name="Normal 2 3 3 3 2 4 3 2 3" xfId="31360" xr:uid="{505BC18B-2BFF-4A96-BAA0-3DFED35CDC87}"/>
    <cellStyle name="Normal 2 3 3 3 2 4 3 3" xfId="15665" xr:uid="{25296780-FD44-42C8-8597-613EC4940737}"/>
    <cellStyle name="Normal 2 3 3 3 2 4 3 3 2" xfId="37984" xr:uid="{3902B399-02BA-4017-8F01-7F7F2A7E9DA4}"/>
    <cellStyle name="Normal 2 3 3 3 2 4 3 4" xfId="26176" xr:uid="{4C98E5CB-3B0E-414F-955D-0F2FBFF497EF}"/>
    <cellStyle name="Normal 2 3 3 3 2 4 4" xfId="6450" xr:uid="{AC049CB9-9DE8-4242-B579-C44AC1627EA7}"/>
    <cellStyle name="Normal 2 3 3 3 2 4 4 2" xfId="18257" xr:uid="{EFACA1E9-7FA2-49BF-AEA0-E1D86A84E46F}"/>
    <cellStyle name="Normal 2 3 3 3 2 4 4 2 2" xfId="40576" xr:uid="{F066B136-1C53-4F75-BCB8-46510FCDCC6F}"/>
    <cellStyle name="Normal 2 3 3 3 2 4 4 3" xfId="28768" xr:uid="{061AC910-12EA-4299-9742-BC35C2EDFBDF}"/>
    <cellStyle name="Normal 2 3 3 3 2 4 5" xfId="11777" xr:uid="{97D42965-5894-42AE-B9DD-1F788B6ED88C}"/>
    <cellStyle name="Normal 2 3 3 3 2 4 5 2" xfId="34096" xr:uid="{ADD9E5C3-0917-49E3-B51F-EF997417616D}"/>
    <cellStyle name="Normal 2 3 3 3 2 4 6" xfId="13073" xr:uid="{8BBC8E62-0472-4F4D-A5E0-F066A91157A4}"/>
    <cellStyle name="Normal 2 3 3 3 2 4 6 2" xfId="35392" xr:uid="{6F5D2EDA-0ABA-42B4-94DB-7C4CB79FA8A7}"/>
    <cellStyle name="Normal 2 3 3 3 2 4 7" xfId="23584" xr:uid="{FDC36A13-FC8E-403C-B367-EE27171FD35F}"/>
    <cellStyle name="Normal 2 3 3 3 2 5" xfId="1914" xr:uid="{629FD6CA-34A6-4F7D-9379-30BD316164E0}"/>
    <cellStyle name="Normal 2 3 3 3 2 5 2" xfId="4506" xr:uid="{B81BA53B-422D-47FE-81BE-FF0C3A224C6E}"/>
    <cellStyle name="Normal 2 3 3 3 2 5 2 2" xfId="9690" xr:uid="{DEFA0DCF-2F69-4A37-8CA5-621B63370EF3}"/>
    <cellStyle name="Normal 2 3 3 3 2 5 2 2 2" xfId="21497" xr:uid="{15011D07-DC4E-4DCE-9E6D-2A0D8695DE1A}"/>
    <cellStyle name="Normal 2 3 3 3 2 5 2 2 2 2" xfId="43816" xr:uid="{F7C0261D-1A2C-4169-A921-2F3C04914964}"/>
    <cellStyle name="Normal 2 3 3 3 2 5 2 2 3" xfId="32008" xr:uid="{ED2D57FF-39DE-4C4B-9E55-33480C0C0059}"/>
    <cellStyle name="Normal 2 3 3 3 2 5 2 3" xfId="16313" xr:uid="{FE1FD7C0-68D1-4C9C-BC7A-BB545156EC3A}"/>
    <cellStyle name="Normal 2 3 3 3 2 5 2 3 2" xfId="38632" xr:uid="{96D29853-07BF-4011-B4F4-D545917BE8F4}"/>
    <cellStyle name="Normal 2 3 3 3 2 5 2 4" xfId="26824" xr:uid="{E35EE469-0C08-44B1-A380-024F9483385C}"/>
    <cellStyle name="Normal 2 3 3 3 2 5 3" xfId="7098" xr:uid="{8CBC698B-6DA2-4FBF-A97F-285AC6A1A2B1}"/>
    <cellStyle name="Normal 2 3 3 3 2 5 3 2" xfId="18905" xr:uid="{D491FDE5-7090-436F-BD4C-478812362FF4}"/>
    <cellStyle name="Normal 2 3 3 3 2 5 3 2 2" xfId="41224" xr:uid="{5909981F-0CF2-4D1C-B9DD-23A22CB03803}"/>
    <cellStyle name="Normal 2 3 3 3 2 5 3 3" xfId="29416" xr:uid="{8CF0D48D-3853-45B0-93E9-191501AA2979}"/>
    <cellStyle name="Normal 2 3 3 3 2 5 4" xfId="13721" xr:uid="{3CA374F9-42F4-44A5-A1DF-AC192BA66FC1}"/>
    <cellStyle name="Normal 2 3 3 3 2 5 4 2" xfId="36040" xr:uid="{679454BE-5465-4D6F-81DD-81CD7E9D47E1}"/>
    <cellStyle name="Normal 2 3 3 3 2 5 5" xfId="24232" xr:uid="{D75F46F2-F15A-4AFB-9A2D-0585BC3C72C2}"/>
    <cellStyle name="Normal 2 3 3 3 2 6" xfId="3210" xr:uid="{70C92389-11BC-4ADE-BC4B-BEE120C3B254}"/>
    <cellStyle name="Normal 2 3 3 3 2 6 2" xfId="8394" xr:uid="{3A5F33E7-BB9C-40CC-95E7-12D78BB961BD}"/>
    <cellStyle name="Normal 2 3 3 3 2 6 2 2" xfId="20201" xr:uid="{2AD9F108-FED1-4AB6-B5D3-A059061464F0}"/>
    <cellStyle name="Normal 2 3 3 3 2 6 2 2 2" xfId="42520" xr:uid="{F641EF8A-B413-4525-949F-1C70804BD154}"/>
    <cellStyle name="Normal 2 3 3 3 2 6 2 3" xfId="30712" xr:uid="{2CDEE59F-8771-4831-998C-30E7962B3B18}"/>
    <cellStyle name="Normal 2 3 3 3 2 6 3" xfId="15017" xr:uid="{A4C52DDE-2CE1-44A7-B77E-84F26F204F18}"/>
    <cellStyle name="Normal 2 3 3 3 2 6 3 2" xfId="37336" xr:uid="{1B0E2F00-891C-4DE3-AA7E-E137B19C8C96}"/>
    <cellStyle name="Normal 2 3 3 3 2 6 4" xfId="25528" xr:uid="{D3B93B30-F881-4427-84CF-9D68AA99102E}"/>
    <cellStyle name="Normal 2 3 3 3 2 7" xfId="5802" xr:uid="{86C3F4A3-DA96-4DB2-8FB2-5C105A6AA785}"/>
    <cellStyle name="Normal 2 3 3 3 2 7 2" xfId="17609" xr:uid="{CA1E2EBF-6D1E-4060-B4AF-52E192A45B12}"/>
    <cellStyle name="Normal 2 3 3 3 2 7 2 2" xfId="39928" xr:uid="{7650FAC9-3B61-414E-8ED6-829EE7BD3096}"/>
    <cellStyle name="Normal 2 3 3 3 2 7 3" xfId="28120" xr:uid="{3BAD2315-A255-4F0C-9AC5-44414CD38529}"/>
    <cellStyle name="Normal 2 3 3 3 2 8" xfId="11057" xr:uid="{BCE33E03-F310-4E0E-B89A-0FB979B0AF9E}"/>
    <cellStyle name="Normal 2 3 3 3 2 8 2" xfId="33376" xr:uid="{DDFD5D2B-5DF6-4710-A28C-86B4D9D7A04C}"/>
    <cellStyle name="Normal 2 3 3 3 2 9" xfId="12425" xr:uid="{DB85AEF6-D5B5-4BA4-B28B-0610642B8CD6}"/>
    <cellStyle name="Normal 2 3 3 3 2 9 2" xfId="34744" xr:uid="{C4881142-34AF-4239-A174-BDAC4403F07C}"/>
    <cellStyle name="Normal 2 3 3 3 3" xfId="663" xr:uid="{C8F1C98E-A7A9-401A-9DD1-7E03ED2989AE}"/>
    <cellStyle name="Normal 2 3 3 3 3 2" xfId="1023" xr:uid="{A18E6013-32D4-4068-9C99-A1F1CD2B9663}"/>
    <cellStyle name="Normal 2 3 3 3 3 2 2" xfId="1671" xr:uid="{C9534994-B353-4F91-9085-656C2704A526}"/>
    <cellStyle name="Normal 2 3 3 3 3 2 2 2" xfId="2967" xr:uid="{5DED8C1B-6380-4AF3-9063-9AE8EB07C923}"/>
    <cellStyle name="Normal 2 3 3 3 3 2 2 2 2" xfId="5559" xr:uid="{1252E3EF-4EE0-4F3F-A917-1C05F9724439}"/>
    <cellStyle name="Normal 2 3 3 3 3 2 2 2 2 2" xfId="10743" xr:uid="{B2C1AA4D-2D30-4C32-9F62-F48492C9491B}"/>
    <cellStyle name="Normal 2 3 3 3 3 2 2 2 2 2 2" xfId="22550" xr:uid="{733B5F87-4864-4782-B9D7-5E788A4484D5}"/>
    <cellStyle name="Normal 2 3 3 3 3 2 2 2 2 2 2 2" xfId="44869" xr:uid="{6E027549-A4A9-4EC9-ACC6-08AF3E1EBFFE}"/>
    <cellStyle name="Normal 2 3 3 3 3 2 2 2 2 2 3" xfId="33061" xr:uid="{369D9919-3DAD-4CDC-96A4-39A42FFE9A45}"/>
    <cellStyle name="Normal 2 3 3 3 3 2 2 2 2 3" xfId="17366" xr:uid="{6AF58482-E653-4548-A557-24B1BD2F86E1}"/>
    <cellStyle name="Normal 2 3 3 3 3 2 2 2 2 3 2" xfId="39685" xr:uid="{25BF0CBC-A54D-4783-BEDA-564DCEAB3B1E}"/>
    <cellStyle name="Normal 2 3 3 3 3 2 2 2 2 4" xfId="27877" xr:uid="{A4847FCB-4518-4027-8371-4C0AE2A62388}"/>
    <cellStyle name="Normal 2 3 3 3 3 2 2 2 3" xfId="8151" xr:uid="{6ACD90BA-43C5-49B1-B51C-1EC7EA4841AA}"/>
    <cellStyle name="Normal 2 3 3 3 3 2 2 2 3 2" xfId="19958" xr:uid="{5AB579F9-1ED7-4DC9-9912-D3F415132955}"/>
    <cellStyle name="Normal 2 3 3 3 3 2 2 2 3 2 2" xfId="42277" xr:uid="{F6C7A971-87A1-4E54-AA5F-235345807893}"/>
    <cellStyle name="Normal 2 3 3 3 3 2 2 2 3 3" xfId="30469" xr:uid="{3F5F3AC2-C5F1-4B09-864A-BD9B78A0A243}"/>
    <cellStyle name="Normal 2 3 3 3 3 2 2 2 4" xfId="14774" xr:uid="{A1865FB5-0A3D-4F54-9BB8-A7C0E0CF24DE}"/>
    <cellStyle name="Normal 2 3 3 3 3 2 2 2 4 2" xfId="37093" xr:uid="{69639050-562B-4589-9EC0-BF9510B06702}"/>
    <cellStyle name="Normal 2 3 3 3 3 2 2 2 5" xfId="25285" xr:uid="{CF1D3A3D-EC61-4996-8055-E6FACB68201D}"/>
    <cellStyle name="Normal 2 3 3 3 3 2 2 3" xfId="4263" xr:uid="{3232D53D-9AFE-4453-86D7-BAB74B7FEA4D}"/>
    <cellStyle name="Normal 2 3 3 3 3 2 2 3 2" xfId="9447" xr:uid="{BFC41BC3-A191-4200-9FE9-8CA4E68A1B95}"/>
    <cellStyle name="Normal 2 3 3 3 3 2 2 3 2 2" xfId="21254" xr:uid="{65AFC6F1-89E6-4E20-94B2-17857192CC6A}"/>
    <cellStyle name="Normal 2 3 3 3 3 2 2 3 2 2 2" xfId="43573" xr:uid="{4D92D2EB-054E-4666-BDAA-65470E2580D1}"/>
    <cellStyle name="Normal 2 3 3 3 3 2 2 3 2 3" xfId="31765" xr:uid="{9106E2A5-4F0D-4AD8-8B27-4B7BFBD349F2}"/>
    <cellStyle name="Normal 2 3 3 3 3 2 2 3 3" xfId="16070" xr:uid="{CDB8BB2A-42E9-48D2-843D-7DBD14BA78F4}"/>
    <cellStyle name="Normal 2 3 3 3 3 2 2 3 3 2" xfId="38389" xr:uid="{06ED1BED-0AAA-4CB2-A6C6-20793F09032A}"/>
    <cellStyle name="Normal 2 3 3 3 3 2 2 3 4" xfId="26581" xr:uid="{A4B6E946-75C6-4009-8003-326DC46136F6}"/>
    <cellStyle name="Normal 2 3 3 3 3 2 2 4" xfId="6855" xr:uid="{19147533-9E21-4A7D-9FF2-989DCEAE695C}"/>
    <cellStyle name="Normal 2 3 3 3 3 2 2 4 2" xfId="18662" xr:uid="{CB82101A-8E12-4455-A3A2-6342E6CE35B4}"/>
    <cellStyle name="Normal 2 3 3 3 3 2 2 4 2 2" xfId="40981" xr:uid="{061E26B0-4C7A-45B2-A9AD-FEE7A69EF6F9}"/>
    <cellStyle name="Normal 2 3 3 3 3 2 2 4 3" xfId="29173" xr:uid="{7DA21554-FFC7-4418-8C1F-E23030000041}"/>
    <cellStyle name="Normal 2 3 3 3 3 2 2 5" xfId="12182" xr:uid="{040CF059-32C5-4F19-93ED-402C7C5067EC}"/>
    <cellStyle name="Normal 2 3 3 3 3 2 2 5 2" xfId="34501" xr:uid="{800143BC-22C9-4737-8033-FCDEAF46379C}"/>
    <cellStyle name="Normal 2 3 3 3 3 2 2 6" xfId="13478" xr:uid="{329849C9-D4DF-4DB6-81B5-B16847790CFF}"/>
    <cellStyle name="Normal 2 3 3 3 3 2 2 6 2" xfId="35797" xr:uid="{D96798CF-E63D-4D83-901B-7FF4656316F8}"/>
    <cellStyle name="Normal 2 3 3 3 3 2 2 7" xfId="23989" xr:uid="{CD1201D7-E83B-446A-A862-0613D8393327}"/>
    <cellStyle name="Normal 2 3 3 3 3 2 3" xfId="2319" xr:uid="{E5221305-BAE3-4AA6-965F-BC461F84E30B}"/>
    <cellStyle name="Normal 2 3 3 3 3 2 3 2" xfId="4911" xr:uid="{BF49D752-6B1F-4DC2-A225-AED79D56CA49}"/>
    <cellStyle name="Normal 2 3 3 3 3 2 3 2 2" xfId="10095" xr:uid="{6208CEDC-5AE5-45A6-B342-10A5E11BB9DC}"/>
    <cellStyle name="Normal 2 3 3 3 3 2 3 2 2 2" xfId="21902" xr:uid="{A0547E80-20F5-451D-814E-DB80896C308E}"/>
    <cellStyle name="Normal 2 3 3 3 3 2 3 2 2 2 2" xfId="44221" xr:uid="{EB0CCEF6-3F87-4511-B140-F1B3EE05AD9F}"/>
    <cellStyle name="Normal 2 3 3 3 3 2 3 2 2 3" xfId="32413" xr:uid="{DC597709-D359-4B81-BA43-3DF5830331AE}"/>
    <cellStyle name="Normal 2 3 3 3 3 2 3 2 3" xfId="16718" xr:uid="{92541625-DA54-4665-A54D-59FC836EC061}"/>
    <cellStyle name="Normal 2 3 3 3 3 2 3 2 3 2" xfId="39037" xr:uid="{9B9636FC-7260-4AEE-B520-7CC1EF7EBD69}"/>
    <cellStyle name="Normal 2 3 3 3 3 2 3 2 4" xfId="27229" xr:uid="{F2FFD84E-FBFF-4855-BA8A-05E37C78A9CA}"/>
    <cellStyle name="Normal 2 3 3 3 3 2 3 3" xfId="7503" xr:uid="{4F4A701B-799E-42CD-A3F0-7AF28D4DA7F9}"/>
    <cellStyle name="Normal 2 3 3 3 3 2 3 3 2" xfId="19310" xr:uid="{CAE7D5CB-9877-481B-9497-F276DC008173}"/>
    <cellStyle name="Normal 2 3 3 3 3 2 3 3 2 2" xfId="41629" xr:uid="{D725B694-B669-4C52-8604-47BBDD363DA0}"/>
    <cellStyle name="Normal 2 3 3 3 3 2 3 3 3" xfId="29821" xr:uid="{D9C76A40-C30D-466B-8612-B42FB43AA343}"/>
    <cellStyle name="Normal 2 3 3 3 3 2 3 4" xfId="14126" xr:uid="{DBD16E48-7E14-45B0-9597-FE499E903C72}"/>
    <cellStyle name="Normal 2 3 3 3 3 2 3 4 2" xfId="36445" xr:uid="{3C0DF207-9EA8-4A4A-B557-89538F7C7A02}"/>
    <cellStyle name="Normal 2 3 3 3 3 2 3 5" xfId="24637" xr:uid="{6AA920A4-6FFC-49CD-874F-F9EC5B7D5783}"/>
    <cellStyle name="Normal 2 3 3 3 3 2 4" xfId="3615" xr:uid="{8A907B2F-B152-4BF3-8519-DD960D1F2A23}"/>
    <cellStyle name="Normal 2 3 3 3 3 2 4 2" xfId="8799" xr:uid="{B4C37437-EEC5-4D5C-8C15-CAC95D79E967}"/>
    <cellStyle name="Normal 2 3 3 3 3 2 4 2 2" xfId="20606" xr:uid="{66442C02-6B70-4C13-849A-03EFC1694428}"/>
    <cellStyle name="Normal 2 3 3 3 3 2 4 2 2 2" xfId="42925" xr:uid="{BD4C85A4-80E5-4A59-B0EE-87FCA77B0520}"/>
    <cellStyle name="Normal 2 3 3 3 3 2 4 2 3" xfId="31117" xr:uid="{C7558D18-3107-41DE-BB61-2F2072DFA8A8}"/>
    <cellStyle name="Normal 2 3 3 3 3 2 4 3" xfId="15422" xr:uid="{AADD2EAC-5E1D-4D68-9214-A6FD6C34AAD8}"/>
    <cellStyle name="Normal 2 3 3 3 3 2 4 3 2" xfId="37741" xr:uid="{7FCF4548-651D-4546-AF60-48E2A1CCF26A}"/>
    <cellStyle name="Normal 2 3 3 3 3 2 4 4" xfId="25933" xr:uid="{7238DAC7-D70B-49AD-909B-673EDD530283}"/>
    <cellStyle name="Normal 2 3 3 3 3 2 5" xfId="6207" xr:uid="{4EFA15C0-D17C-4963-A4D0-FCA349F86DAD}"/>
    <cellStyle name="Normal 2 3 3 3 3 2 5 2" xfId="18014" xr:uid="{0573FDC0-D10A-4EA9-A711-8E13BAD6761D}"/>
    <cellStyle name="Normal 2 3 3 3 3 2 5 2 2" xfId="40333" xr:uid="{4CD40E8B-9425-4C9D-A309-4E9F0737758B}"/>
    <cellStyle name="Normal 2 3 3 3 3 2 5 3" xfId="28525" xr:uid="{000384B8-B562-478D-8D01-B79F1EC59726}"/>
    <cellStyle name="Normal 2 3 3 3 3 2 6" xfId="11534" xr:uid="{FC0CB31F-A14D-4C8E-8D62-FCCA7859EA5C}"/>
    <cellStyle name="Normal 2 3 3 3 3 2 6 2" xfId="33853" xr:uid="{391BECA1-CDE4-4265-8319-EE74C4947CE0}"/>
    <cellStyle name="Normal 2 3 3 3 3 2 7" xfId="12830" xr:uid="{410FF4AB-8483-4752-8911-99D41CD0ED44}"/>
    <cellStyle name="Normal 2 3 3 3 3 2 7 2" xfId="35149" xr:uid="{C45B9367-C41C-43C3-BA36-27B38797DC66}"/>
    <cellStyle name="Normal 2 3 3 3 3 2 8" xfId="23341" xr:uid="{0580DA4F-4DCA-419F-A785-A237B09A8DA7}"/>
    <cellStyle name="Normal 2 3 3 3 3 3" xfId="1347" xr:uid="{50A74CC1-22D8-424A-AFBE-B8C95F53C7D0}"/>
    <cellStyle name="Normal 2 3 3 3 3 3 2" xfId="2643" xr:uid="{1EEC2BB3-BEF5-4530-81F1-C861F1571AE6}"/>
    <cellStyle name="Normal 2 3 3 3 3 3 2 2" xfId="5235" xr:uid="{6497C4AB-C2F5-4E13-AC6A-B900336E041B}"/>
    <cellStyle name="Normal 2 3 3 3 3 3 2 2 2" xfId="10419" xr:uid="{FF89EAE7-E075-419A-8FA6-17301520C5A2}"/>
    <cellStyle name="Normal 2 3 3 3 3 3 2 2 2 2" xfId="22226" xr:uid="{5CE32DFF-89A7-410E-922A-2F19E9CAA86C}"/>
    <cellStyle name="Normal 2 3 3 3 3 3 2 2 2 2 2" xfId="44545" xr:uid="{B95B7791-ADEB-4E1F-98E3-585CD148A1E0}"/>
    <cellStyle name="Normal 2 3 3 3 3 3 2 2 2 3" xfId="32737" xr:uid="{60FC3501-85C0-448C-99BE-58BC1EF2B300}"/>
    <cellStyle name="Normal 2 3 3 3 3 3 2 2 3" xfId="17042" xr:uid="{A611DA77-44AE-453B-BA0D-2547AF214A93}"/>
    <cellStyle name="Normal 2 3 3 3 3 3 2 2 3 2" xfId="39361" xr:uid="{7E4542D1-C952-48CC-B26A-534F7C085CCB}"/>
    <cellStyle name="Normal 2 3 3 3 3 3 2 2 4" xfId="27553" xr:uid="{94967CBD-3290-48C1-B597-D82CF455D0DD}"/>
    <cellStyle name="Normal 2 3 3 3 3 3 2 3" xfId="7827" xr:uid="{625626E3-AEB9-4C2F-8C9E-CC4B75DE7E2E}"/>
    <cellStyle name="Normal 2 3 3 3 3 3 2 3 2" xfId="19634" xr:uid="{C4F11076-27A4-47E8-A22C-3D3683DCB099}"/>
    <cellStyle name="Normal 2 3 3 3 3 3 2 3 2 2" xfId="41953" xr:uid="{AF07C37E-59CE-466E-AC90-810B1FB5144D}"/>
    <cellStyle name="Normal 2 3 3 3 3 3 2 3 3" xfId="30145" xr:uid="{53F79D4C-B1D1-4C3B-9B22-787E90C64842}"/>
    <cellStyle name="Normal 2 3 3 3 3 3 2 4" xfId="14450" xr:uid="{F4D6EA6F-43EC-4866-B586-29298C5201C3}"/>
    <cellStyle name="Normal 2 3 3 3 3 3 2 4 2" xfId="36769" xr:uid="{9FEFABC1-B4B0-4B98-85AE-EC1EBF62BCD7}"/>
    <cellStyle name="Normal 2 3 3 3 3 3 2 5" xfId="24961" xr:uid="{A3B084AD-C19F-4D32-B908-845131FCD6FD}"/>
    <cellStyle name="Normal 2 3 3 3 3 3 3" xfId="3939" xr:uid="{5A58406A-456B-4BA5-9A93-7226B3B9D337}"/>
    <cellStyle name="Normal 2 3 3 3 3 3 3 2" xfId="9123" xr:uid="{F5D988B5-4E90-4C34-80EC-5022C1740B96}"/>
    <cellStyle name="Normal 2 3 3 3 3 3 3 2 2" xfId="20930" xr:uid="{C10EE910-86C3-4066-8C79-E6F650AC56F9}"/>
    <cellStyle name="Normal 2 3 3 3 3 3 3 2 2 2" xfId="43249" xr:uid="{9D4781B7-B68F-40A0-BA2D-A81C7EAAAFEA}"/>
    <cellStyle name="Normal 2 3 3 3 3 3 3 2 3" xfId="31441" xr:uid="{6E0DE15E-F306-4766-B656-D913CA8A9587}"/>
    <cellStyle name="Normal 2 3 3 3 3 3 3 3" xfId="15746" xr:uid="{FB4098D0-C314-46C6-8FC2-C8547A5F2B0A}"/>
    <cellStyle name="Normal 2 3 3 3 3 3 3 3 2" xfId="38065" xr:uid="{89810E4F-34C6-4C47-A63E-D5C6D86A3666}"/>
    <cellStyle name="Normal 2 3 3 3 3 3 3 4" xfId="26257" xr:uid="{984F61E3-18AE-4D98-9DB7-0DC3C94A07C1}"/>
    <cellStyle name="Normal 2 3 3 3 3 3 4" xfId="6531" xr:uid="{6A225FE6-4FB1-4A60-8E12-96A69D44713B}"/>
    <cellStyle name="Normal 2 3 3 3 3 3 4 2" xfId="18338" xr:uid="{4EF751D0-86D7-4F43-8BE9-7400F827F3F3}"/>
    <cellStyle name="Normal 2 3 3 3 3 3 4 2 2" xfId="40657" xr:uid="{394A22D3-D6B2-4024-A095-05BDCCEDFCCF}"/>
    <cellStyle name="Normal 2 3 3 3 3 3 4 3" xfId="28849" xr:uid="{7D09AD39-D382-4FC3-9300-33A14A54C590}"/>
    <cellStyle name="Normal 2 3 3 3 3 3 5" xfId="11858" xr:uid="{8E4A1241-5E4D-4821-B8B4-8C2CF11D8B63}"/>
    <cellStyle name="Normal 2 3 3 3 3 3 5 2" xfId="34177" xr:uid="{BBCB7D85-332A-483D-B202-FC5F65F98914}"/>
    <cellStyle name="Normal 2 3 3 3 3 3 6" xfId="13154" xr:uid="{6DE42113-344D-4DBA-B593-FA8A04B521FF}"/>
    <cellStyle name="Normal 2 3 3 3 3 3 6 2" xfId="35473" xr:uid="{C9F920AE-C1FC-471D-9EAE-B55ECEEF4D0C}"/>
    <cellStyle name="Normal 2 3 3 3 3 3 7" xfId="23665" xr:uid="{09160009-8171-4211-A470-17BE5AD9B886}"/>
    <cellStyle name="Normal 2 3 3 3 3 4" xfId="1995" xr:uid="{A79D45B6-11B3-477C-AC9F-CC64EFE02A86}"/>
    <cellStyle name="Normal 2 3 3 3 3 4 2" xfId="4587" xr:uid="{52510D3E-7AEE-4F9A-8F60-B6FD229AB044}"/>
    <cellStyle name="Normal 2 3 3 3 3 4 2 2" xfId="9771" xr:uid="{FCE3FD50-DEBE-4F5D-A349-693168055FFF}"/>
    <cellStyle name="Normal 2 3 3 3 3 4 2 2 2" xfId="21578" xr:uid="{E7EC0A59-AB42-491E-BC39-9D2C66C03469}"/>
    <cellStyle name="Normal 2 3 3 3 3 4 2 2 2 2" xfId="43897" xr:uid="{8D6C4F45-F6F1-4EF8-83A6-F1FDE89D15BB}"/>
    <cellStyle name="Normal 2 3 3 3 3 4 2 2 3" xfId="32089" xr:uid="{491A1E3B-8A94-4A64-BF89-EE60031AAC48}"/>
    <cellStyle name="Normal 2 3 3 3 3 4 2 3" xfId="16394" xr:uid="{C6C37D18-11E1-404E-BE50-0F34928879A7}"/>
    <cellStyle name="Normal 2 3 3 3 3 4 2 3 2" xfId="38713" xr:uid="{775DD0D2-AC13-4183-9394-1C60900CF3AB}"/>
    <cellStyle name="Normal 2 3 3 3 3 4 2 4" xfId="26905" xr:uid="{711F7EAF-E18A-4899-92BC-4E2FCB1F193E}"/>
    <cellStyle name="Normal 2 3 3 3 3 4 3" xfId="7179" xr:uid="{EB032EEA-2154-4183-83F2-0C66034F2103}"/>
    <cellStyle name="Normal 2 3 3 3 3 4 3 2" xfId="18986" xr:uid="{25017BC6-9A5D-402C-AF1F-08040EE2710F}"/>
    <cellStyle name="Normal 2 3 3 3 3 4 3 2 2" xfId="41305" xr:uid="{72F2BEAE-103B-46F6-BED4-4ED466E33653}"/>
    <cellStyle name="Normal 2 3 3 3 3 4 3 3" xfId="29497" xr:uid="{45F4AD55-7746-444A-9237-58824B815416}"/>
    <cellStyle name="Normal 2 3 3 3 3 4 4" xfId="13802" xr:uid="{06AB916E-9226-401D-B857-FAB992F528E2}"/>
    <cellStyle name="Normal 2 3 3 3 3 4 4 2" xfId="36121" xr:uid="{0FA842D1-3773-4101-88FF-A58A2D516C97}"/>
    <cellStyle name="Normal 2 3 3 3 3 4 5" xfId="24313" xr:uid="{86296F84-0803-4157-8CFF-B23FB07C5B36}"/>
    <cellStyle name="Normal 2 3 3 3 3 5" xfId="3291" xr:uid="{39ACEAAB-DE95-4786-8537-1081B51CC2B0}"/>
    <cellStyle name="Normal 2 3 3 3 3 5 2" xfId="8475" xr:uid="{2593EF1A-BF12-45FF-8027-70F31529F42F}"/>
    <cellStyle name="Normal 2 3 3 3 3 5 2 2" xfId="20282" xr:uid="{CEBDAE1F-3FA6-4CE0-8595-EB43B5F4AECE}"/>
    <cellStyle name="Normal 2 3 3 3 3 5 2 2 2" xfId="42601" xr:uid="{807322DE-DC87-4563-8765-C8B73BE27D41}"/>
    <cellStyle name="Normal 2 3 3 3 3 5 2 3" xfId="30793" xr:uid="{B135BA07-1FFA-408F-90C1-83E5683D1E5D}"/>
    <cellStyle name="Normal 2 3 3 3 3 5 3" xfId="15098" xr:uid="{FDAFCF8E-CACF-42B6-9935-F25797E66D17}"/>
    <cellStyle name="Normal 2 3 3 3 3 5 3 2" xfId="37417" xr:uid="{5A1CFCB6-B791-4068-ACE8-B2CE34FC8DE8}"/>
    <cellStyle name="Normal 2 3 3 3 3 5 4" xfId="25609" xr:uid="{2A32B8B8-CDC9-4BE7-9E43-29C8615232E9}"/>
    <cellStyle name="Normal 2 3 3 3 3 6" xfId="5883" xr:uid="{1608B4C4-F252-4AFC-B3A6-8075687220AC}"/>
    <cellStyle name="Normal 2 3 3 3 3 6 2" xfId="17690" xr:uid="{8165150C-D19A-4761-8E0A-BE5CA48759A1}"/>
    <cellStyle name="Normal 2 3 3 3 3 6 2 2" xfId="40009" xr:uid="{46CA3F8B-33CD-4ADC-85D2-53896CE367DD}"/>
    <cellStyle name="Normal 2 3 3 3 3 6 3" xfId="28201" xr:uid="{5D339ADC-41D9-402F-AFA7-386B45D1E9D8}"/>
    <cellStyle name="Normal 2 3 3 3 3 7" xfId="11174" xr:uid="{B4223A0E-76E8-44BF-9C66-461A561FBB30}"/>
    <cellStyle name="Normal 2 3 3 3 3 7 2" xfId="33493" xr:uid="{C65500AB-5FD2-4288-A456-7EB284C4C13B}"/>
    <cellStyle name="Normal 2 3 3 3 3 8" xfId="12506" xr:uid="{AB2A3531-0FC0-435C-B94D-3F57A5D18BCD}"/>
    <cellStyle name="Normal 2 3 3 3 3 8 2" xfId="34825" xr:uid="{06BFE2BD-0E20-40A5-8A84-1524101DC491}"/>
    <cellStyle name="Normal 2 3 3 3 3 9" xfId="22981" xr:uid="{6613A6E5-F6F3-4E48-A610-F85B90705B00}"/>
    <cellStyle name="Normal 2 3 3 3 4" xfId="861" xr:uid="{8D8A5765-C028-44C6-96F7-6740F3ED3D2A}"/>
    <cellStyle name="Normal 2 3 3 3 4 2" xfId="1509" xr:uid="{342359C6-4AE9-4D87-8CA1-D7E2FFC04837}"/>
    <cellStyle name="Normal 2 3 3 3 4 2 2" xfId="2805" xr:uid="{27F835F5-72EC-453C-8F80-950CFBC7D7F8}"/>
    <cellStyle name="Normal 2 3 3 3 4 2 2 2" xfId="5397" xr:uid="{C3C4673B-451B-4A5C-A68E-B1BD54474156}"/>
    <cellStyle name="Normal 2 3 3 3 4 2 2 2 2" xfId="10581" xr:uid="{41C38BFD-DF3C-43F2-B919-CCF804CDDE32}"/>
    <cellStyle name="Normal 2 3 3 3 4 2 2 2 2 2" xfId="22388" xr:uid="{A816BC41-5BFF-4D24-9B00-620E298A7EBE}"/>
    <cellStyle name="Normal 2 3 3 3 4 2 2 2 2 2 2" xfId="44707" xr:uid="{4FBEAB34-FB16-4A59-B73F-7C223E4D85E4}"/>
    <cellStyle name="Normal 2 3 3 3 4 2 2 2 2 3" xfId="32899" xr:uid="{BCEF54B1-F606-4ACB-9963-6F4A03F10186}"/>
    <cellStyle name="Normal 2 3 3 3 4 2 2 2 3" xfId="17204" xr:uid="{6264718A-4F3C-4D7C-9E6B-235BFCECFF5F}"/>
    <cellStyle name="Normal 2 3 3 3 4 2 2 2 3 2" xfId="39523" xr:uid="{E4F8E109-9257-4EC4-83B6-3261F8CE897D}"/>
    <cellStyle name="Normal 2 3 3 3 4 2 2 2 4" xfId="27715" xr:uid="{5D8293CD-93FD-4921-9222-C0559448C200}"/>
    <cellStyle name="Normal 2 3 3 3 4 2 2 3" xfId="7989" xr:uid="{5E416286-91B9-4706-B9B3-BF219FAA4D4D}"/>
    <cellStyle name="Normal 2 3 3 3 4 2 2 3 2" xfId="19796" xr:uid="{1E3E6C6B-5F8F-414C-983F-19B7DCD34C8C}"/>
    <cellStyle name="Normal 2 3 3 3 4 2 2 3 2 2" xfId="42115" xr:uid="{73D1814B-4737-437A-B982-4A185BFB7365}"/>
    <cellStyle name="Normal 2 3 3 3 4 2 2 3 3" xfId="30307" xr:uid="{11073BFA-EC3F-4B9C-944D-855C325E9462}"/>
    <cellStyle name="Normal 2 3 3 3 4 2 2 4" xfId="14612" xr:uid="{24EEF136-5717-4C9C-90F3-CAD8D0A94165}"/>
    <cellStyle name="Normal 2 3 3 3 4 2 2 4 2" xfId="36931" xr:uid="{EC0C45CC-49CD-471E-9ADC-073AFB0297F1}"/>
    <cellStyle name="Normal 2 3 3 3 4 2 2 5" xfId="25123" xr:uid="{3F49A5FE-F7DC-4DC4-943D-68370AFDF217}"/>
    <cellStyle name="Normal 2 3 3 3 4 2 3" xfId="4101" xr:uid="{4BC057EE-5F51-4E2B-9B8F-F1AFA4CA6AB6}"/>
    <cellStyle name="Normal 2 3 3 3 4 2 3 2" xfId="9285" xr:uid="{447BB0FF-EC62-4117-A4E4-626A5A2E3D16}"/>
    <cellStyle name="Normal 2 3 3 3 4 2 3 2 2" xfId="21092" xr:uid="{2B7FEB0F-A8BB-4592-B6A9-96BCF0FDAB75}"/>
    <cellStyle name="Normal 2 3 3 3 4 2 3 2 2 2" xfId="43411" xr:uid="{31E2E90A-221E-48D0-95AA-00A1EBAF18F6}"/>
    <cellStyle name="Normal 2 3 3 3 4 2 3 2 3" xfId="31603" xr:uid="{C15E90F6-5A79-4EA4-A072-D54629EED4C3}"/>
    <cellStyle name="Normal 2 3 3 3 4 2 3 3" xfId="15908" xr:uid="{51FF5A16-7426-4685-918E-5ED9E989E547}"/>
    <cellStyle name="Normal 2 3 3 3 4 2 3 3 2" xfId="38227" xr:uid="{02238416-9966-4F8A-B602-B5B628550BC9}"/>
    <cellStyle name="Normal 2 3 3 3 4 2 3 4" xfId="26419" xr:uid="{89F1857A-0681-4EEA-AA65-924465C31101}"/>
    <cellStyle name="Normal 2 3 3 3 4 2 4" xfId="6693" xr:uid="{FE97AE74-8801-4CEB-98A2-42B8125D9873}"/>
    <cellStyle name="Normal 2 3 3 3 4 2 4 2" xfId="18500" xr:uid="{F1C54A41-6563-4211-9950-506F60645BD4}"/>
    <cellStyle name="Normal 2 3 3 3 4 2 4 2 2" xfId="40819" xr:uid="{0D59149C-6004-4F47-81C6-A0A6A1BE9CD6}"/>
    <cellStyle name="Normal 2 3 3 3 4 2 4 3" xfId="29011" xr:uid="{C06857D4-0247-4B71-AC9A-D93065B56ECC}"/>
    <cellStyle name="Normal 2 3 3 3 4 2 5" xfId="12020" xr:uid="{7723F520-C6DB-447D-8150-29E0BFF72FEC}"/>
    <cellStyle name="Normal 2 3 3 3 4 2 5 2" xfId="34339" xr:uid="{D779F156-5EB4-4DAD-85E0-66DEF7DE5B77}"/>
    <cellStyle name="Normal 2 3 3 3 4 2 6" xfId="13316" xr:uid="{AA215244-9114-4B0A-B2AD-C336D0D09F36}"/>
    <cellStyle name="Normal 2 3 3 3 4 2 6 2" xfId="35635" xr:uid="{1CA84409-DB6C-4B59-BE58-95F29545EAF3}"/>
    <cellStyle name="Normal 2 3 3 3 4 2 7" xfId="23827" xr:uid="{A78FCCAF-BBF8-4A92-96AC-2E101E9E37E0}"/>
    <cellStyle name="Normal 2 3 3 3 4 3" xfId="2157" xr:uid="{3E74CC87-3043-42F2-B619-146341A8996A}"/>
    <cellStyle name="Normal 2 3 3 3 4 3 2" xfId="4749" xr:uid="{6481204C-9528-4B5E-B41C-72AB326CB94F}"/>
    <cellStyle name="Normal 2 3 3 3 4 3 2 2" xfId="9933" xr:uid="{953DE8EE-3662-4906-8563-7E7B5937B438}"/>
    <cellStyle name="Normal 2 3 3 3 4 3 2 2 2" xfId="21740" xr:uid="{66BA4541-CD16-4AB5-BCE1-2D540C5FCC75}"/>
    <cellStyle name="Normal 2 3 3 3 4 3 2 2 2 2" xfId="44059" xr:uid="{7C7EE999-2B11-40BC-A851-593E74491F36}"/>
    <cellStyle name="Normal 2 3 3 3 4 3 2 2 3" xfId="32251" xr:uid="{EFA0B2F5-A4B0-4AB9-884B-C063C1BD0148}"/>
    <cellStyle name="Normal 2 3 3 3 4 3 2 3" xfId="16556" xr:uid="{4C401284-6764-4B3D-93D7-BD059BBFE64F}"/>
    <cellStyle name="Normal 2 3 3 3 4 3 2 3 2" xfId="38875" xr:uid="{0F9B0F49-9882-4DB1-BB36-7DF9BD729698}"/>
    <cellStyle name="Normal 2 3 3 3 4 3 2 4" xfId="27067" xr:uid="{61DDE9F7-56D7-4EB2-A4A2-8BFC680D95C6}"/>
    <cellStyle name="Normal 2 3 3 3 4 3 3" xfId="7341" xr:uid="{4CFD10D5-9D05-4ADE-9BE2-BAC53946C29E}"/>
    <cellStyle name="Normal 2 3 3 3 4 3 3 2" xfId="19148" xr:uid="{CD6BE58E-6DF9-4DF4-8E0A-51B458626B03}"/>
    <cellStyle name="Normal 2 3 3 3 4 3 3 2 2" xfId="41467" xr:uid="{7F407CD9-FA84-40C5-94D1-196BE4A98709}"/>
    <cellStyle name="Normal 2 3 3 3 4 3 3 3" xfId="29659" xr:uid="{A82ACFC3-42F1-424A-9EF4-70CA081A65C1}"/>
    <cellStyle name="Normal 2 3 3 3 4 3 4" xfId="13964" xr:uid="{0232C68B-2BDF-499A-AA79-BFBFA7B54C79}"/>
    <cellStyle name="Normal 2 3 3 3 4 3 4 2" xfId="36283" xr:uid="{07A5BA8B-49D8-4DB0-9A1C-9F438B3C78E2}"/>
    <cellStyle name="Normal 2 3 3 3 4 3 5" xfId="24475" xr:uid="{7BCAD42F-4953-4151-8215-94D3176808A1}"/>
    <cellStyle name="Normal 2 3 3 3 4 4" xfId="3453" xr:uid="{16908900-5A72-4632-818D-DD91C858033F}"/>
    <cellStyle name="Normal 2 3 3 3 4 4 2" xfId="8637" xr:uid="{CCCA3FD8-7E3A-42C8-938C-F1F73190BEF6}"/>
    <cellStyle name="Normal 2 3 3 3 4 4 2 2" xfId="20444" xr:uid="{EA0F6D2E-A77D-4AE2-8BB8-D6C601E851E7}"/>
    <cellStyle name="Normal 2 3 3 3 4 4 2 2 2" xfId="42763" xr:uid="{6752ACDD-3C13-4FD6-BF5E-1B51CE401180}"/>
    <cellStyle name="Normal 2 3 3 3 4 4 2 3" xfId="30955" xr:uid="{3279F8B4-6D8F-45F4-9CE8-2247C10083B7}"/>
    <cellStyle name="Normal 2 3 3 3 4 4 3" xfId="15260" xr:uid="{D95D5C0F-36FA-400E-964C-13E148FE689E}"/>
    <cellStyle name="Normal 2 3 3 3 4 4 3 2" xfId="37579" xr:uid="{DFD85204-7FE4-4B38-9EEB-E43DC637C3C9}"/>
    <cellStyle name="Normal 2 3 3 3 4 4 4" xfId="25771" xr:uid="{9B604EDA-8C58-47C8-A1DE-BB3B740A4AF7}"/>
    <cellStyle name="Normal 2 3 3 3 4 5" xfId="6045" xr:uid="{D6440334-7C7E-4B1F-B208-7936154D3320}"/>
    <cellStyle name="Normal 2 3 3 3 4 5 2" xfId="17852" xr:uid="{105B037B-2751-4FB7-BEE9-AF5F18B72571}"/>
    <cellStyle name="Normal 2 3 3 3 4 5 2 2" xfId="40171" xr:uid="{67852D8D-88F2-45C4-B6AB-BE523C162C0C}"/>
    <cellStyle name="Normal 2 3 3 3 4 5 3" xfId="28363" xr:uid="{730C0C52-3EAB-482D-B1C7-95DD33EBF187}"/>
    <cellStyle name="Normal 2 3 3 3 4 6" xfId="11372" xr:uid="{B06DDF05-EFA3-40EA-A5DB-E6A894B68CBB}"/>
    <cellStyle name="Normal 2 3 3 3 4 6 2" xfId="33691" xr:uid="{83962483-11F8-462F-9B03-600542524E10}"/>
    <cellStyle name="Normal 2 3 3 3 4 7" xfId="12668" xr:uid="{4FDF2FA9-F331-4EC7-90B1-678A5D88AD62}"/>
    <cellStyle name="Normal 2 3 3 3 4 7 2" xfId="34987" xr:uid="{BE43DF1F-E1C5-4E93-BA8A-C494595A5FB2}"/>
    <cellStyle name="Normal 2 3 3 3 4 8" xfId="23179" xr:uid="{25EBF945-35C9-4BF5-A9AF-1AE523E29F7E}"/>
    <cellStyle name="Normal 2 3 3 3 5" xfId="1185" xr:uid="{A9A6DFAC-C450-4AC5-8ACB-6F4344ACDB55}"/>
    <cellStyle name="Normal 2 3 3 3 5 2" xfId="2481" xr:uid="{96BC1729-3C1D-4914-A25B-77197BF4791A}"/>
    <cellStyle name="Normal 2 3 3 3 5 2 2" xfId="5073" xr:uid="{A12BFE4D-7D7A-4345-896D-A97B6F53F98F}"/>
    <cellStyle name="Normal 2 3 3 3 5 2 2 2" xfId="10257" xr:uid="{88D170AD-5D46-4589-9AE7-80CB26BCE5DF}"/>
    <cellStyle name="Normal 2 3 3 3 5 2 2 2 2" xfId="22064" xr:uid="{01C41C65-476C-4018-AD3B-E0D77440F712}"/>
    <cellStyle name="Normal 2 3 3 3 5 2 2 2 2 2" xfId="44383" xr:uid="{C5C4B2DF-1863-4756-8008-13959BEC4F08}"/>
    <cellStyle name="Normal 2 3 3 3 5 2 2 2 3" xfId="32575" xr:uid="{8D7AFD0F-0151-45C7-9742-FEADADD6A9AC}"/>
    <cellStyle name="Normal 2 3 3 3 5 2 2 3" xfId="16880" xr:uid="{1A4EF31D-C441-4750-9558-5E2F899A89F7}"/>
    <cellStyle name="Normal 2 3 3 3 5 2 2 3 2" xfId="39199" xr:uid="{EBAB582E-EFFB-4B7C-A94F-5B3322274B29}"/>
    <cellStyle name="Normal 2 3 3 3 5 2 2 4" xfId="27391" xr:uid="{296F9972-B687-450D-9BA1-25A9024D1C1A}"/>
    <cellStyle name="Normal 2 3 3 3 5 2 3" xfId="7665" xr:uid="{B3D7AE85-245D-4993-A31D-45CFFFADF094}"/>
    <cellStyle name="Normal 2 3 3 3 5 2 3 2" xfId="19472" xr:uid="{28C79E53-8E83-4479-9BE6-A50D2A981564}"/>
    <cellStyle name="Normal 2 3 3 3 5 2 3 2 2" xfId="41791" xr:uid="{819C3E63-FBCE-4A39-9B81-CE6AC3B88528}"/>
    <cellStyle name="Normal 2 3 3 3 5 2 3 3" xfId="29983" xr:uid="{20EFF5BD-F9D2-4E4C-9265-0DCBEF898DA7}"/>
    <cellStyle name="Normal 2 3 3 3 5 2 4" xfId="14288" xr:uid="{4B196B02-272F-4242-9FCA-87F8F6E2CAF6}"/>
    <cellStyle name="Normal 2 3 3 3 5 2 4 2" xfId="36607" xr:uid="{4EE3DFB4-E817-473B-8BA6-238D63681385}"/>
    <cellStyle name="Normal 2 3 3 3 5 2 5" xfId="24799" xr:uid="{857EE842-08C9-4D1E-A0D4-BBB3137201DB}"/>
    <cellStyle name="Normal 2 3 3 3 5 3" xfId="3777" xr:uid="{8111FED8-0A30-4AB8-8921-44610768161D}"/>
    <cellStyle name="Normal 2 3 3 3 5 3 2" xfId="8961" xr:uid="{07E49AE5-3D5A-4159-9C0F-4184B0B939FB}"/>
    <cellStyle name="Normal 2 3 3 3 5 3 2 2" xfId="20768" xr:uid="{67FDBD8C-6538-4236-B5A7-C04582A04832}"/>
    <cellStyle name="Normal 2 3 3 3 5 3 2 2 2" xfId="43087" xr:uid="{A28C8942-698F-4E92-ACAB-6FE5106E4FC2}"/>
    <cellStyle name="Normal 2 3 3 3 5 3 2 3" xfId="31279" xr:uid="{0071F2E1-5A88-4F29-A94E-16889F5B5590}"/>
    <cellStyle name="Normal 2 3 3 3 5 3 3" xfId="15584" xr:uid="{137F82A8-17BC-44F0-9045-708D308BF6CC}"/>
    <cellStyle name="Normal 2 3 3 3 5 3 3 2" xfId="37903" xr:uid="{BE51D872-CB68-4973-9D60-A2CF8D6F1D5E}"/>
    <cellStyle name="Normal 2 3 3 3 5 3 4" xfId="26095" xr:uid="{BD340B2C-3AC8-4988-A2C6-32BED9EBDFFE}"/>
    <cellStyle name="Normal 2 3 3 3 5 4" xfId="6369" xr:uid="{EA78D5F1-245E-450C-8E08-3C47610FEEFA}"/>
    <cellStyle name="Normal 2 3 3 3 5 4 2" xfId="18176" xr:uid="{07D4F762-7C82-41AE-91DB-C5C0DC7E758A}"/>
    <cellStyle name="Normal 2 3 3 3 5 4 2 2" xfId="40495" xr:uid="{60ECC3F9-2D23-413B-8CF5-9BBC6D292554}"/>
    <cellStyle name="Normal 2 3 3 3 5 4 3" xfId="28687" xr:uid="{34FB3BAF-1D23-44DB-98C9-8B5B7969BE1F}"/>
    <cellStyle name="Normal 2 3 3 3 5 5" xfId="11696" xr:uid="{1A882B44-5C95-41CD-9DEC-C9BE8B8F4922}"/>
    <cellStyle name="Normal 2 3 3 3 5 5 2" xfId="34015" xr:uid="{2DF4A2D0-DB38-4721-B979-E10C24F17AF0}"/>
    <cellStyle name="Normal 2 3 3 3 5 6" xfId="12992" xr:uid="{F80DDEC5-CBC9-425E-9CEF-9ED7612B9C2D}"/>
    <cellStyle name="Normal 2 3 3 3 5 6 2" xfId="35311" xr:uid="{37F467CA-BC62-4ABA-A1D3-FDA8B63CA7FF}"/>
    <cellStyle name="Normal 2 3 3 3 5 7" xfId="23503" xr:uid="{433FAB2E-8145-471C-9266-61756BD65AB0}"/>
    <cellStyle name="Normal 2 3 3 3 6" xfId="1833" xr:uid="{1C0E5802-C91F-4FF1-AE61-D3B095930CA8}"/>
    <cellStyle name="Normal 2 3 3 3 6 2" xfId="4425" xr:uid="{EBEBBA83-A49E-4087-BC4D-9A6A817CC45A}"/>
    <cellStyle name="Normal 2 3 3 3 6 2 2" xfId="9609" xr:uid="{2A072A98-E8B0-438D-AECA-4E4B2C1D980F}"/>
    <cellStyle name="Normal 2 3 3 3 6 2 2 2" xfId="21416" xr:uid="{90B77070-3ED8-4B8A-9FA7-8BFD803DDFAF}"/>
    <cellStyle name="Normal 2 3 3 3 6 2 2 2 2" xfId="43735" xr:uid="{EC6A18AE-E23E-44EE-829A-EAF29C805FF5}"/>
    <cellStyle name="Normal 2 3 3 3 6 2 2 3" xfId="31927" xr:uid="{13380B1F-1679-4DB6-9712-54358844792A}"/>
    <cellStyle name="Normal 2 3 3 3 6 2 3" xfId="16232" xr:uid="{99306C13-3167-4016-BEC8-3C7846EB0AA6}"/>
    <cellStyle name="Normal 2 3 3 3 6 2 3 2" xfId="38551" xr:uid="{4FD29CAA-FEFE-446F-9534-2E8D1FCA1BCD}"/>
    <cellStyle name="Normal 2 3 3 3 6 2 4" xfId="26743" xr:uid="{6BE9680E-E4D4-4AC2-B877-E77BA75B95B7}"/>
    <cellStyle name="Normal 2 3 3 3 6 3" xfId="7017" xr:uid="{1016AFE3-9217-4561-8E04-C4879C67EC15}"/>
    <cellStyle name="Normal 2 3 3 3 6 3 2" xfId="18824" xr:uid="{9AD9DDE5-7AE8-406C-862A-57095FF00253}"/>
    <cellStyle name="Normal 2 3 3 3 6 3 2 2" xfId="41143" xr:uid="{AE5C0B14-35C9-4697-8677-41239A402A0A}"/>
    <cellStyle name="Normal 2 3 3 3 6 3 3" xfId="29335" xr:uid="{F48372F8-4A8D-4514-A6B0-CC75FD5603DA}"/>
    <cellStyle name="Normal 2 3 3 3 6 4" xfId="13640" xr:uid="{5EC0BD17-8D38-47C9-84CB-7C46440FFC4C}"/>
    <cellStyle name="Normal 2 3 3 3 6 4 2" xfId="35959" xr:uid="{B1FC47EA-B180-4B22-803A-79E7ECDC433C}"/>
    <cellStyle name="Normal 2 3 3 3 6 5" xfId="24151" xr:uid="{4CACDE09-C1DC-4048-92FD-8C7A8BBA0446}"/>
    <cellStyle name="Normal 2 3 3 3 7" xfId="3129" xr:uid="{5D8FFFD4-0C99-480A-90C1-3E29ECF0AFCA}"/>
    <cellStyle name="Normal 2 3 3 3 7 2" xfId="8313" xr:uid="{F47F7D3F-C128-4BC1-B0F5-1DC871CAD957}"/>
    <cellStyle name="Normal 2 3 3 3 7 2 2" xfId="20120" xr:uid="{A57FAA91-A620-4B03-9BC9-A0E5208427AE}"/>
    <cellStyle name="Normal 2 3 3 3 7 2 2 2" xfId="42439" xr:uid="{D1725E48-3B6D-4F3A-A014-52C8947794C0}"/>
    <cellStyle name="Normal 2 3 3 3 7 2 3" xfId="30631" xr:uid="{31D946E5-BBDD-4FC9-BC8F-31A35D15E880}"/>
    <cellStyle name="Normal 2 3 3 3 7 3" xfId="14936" xr:uid="{271E8209-78BC-48D4-AB3F-681CD05A3A17}"/>
    <cellStyle name="Normal 2 3 3 3 7 3 2" xfId="37255" xr:uid="{6909F524-DFBE-4D94-AAEC-EBFD91C6B032}"/>
    <cellStyle name="Normal 2 3 3 3 7 4" xfId="25447" xr:uid="{C598A69F-CF87-4060-BAE0-3CF60607A574}"/>
    <cellStyle name="Normal 2 3 3 3 8" xfId="5721" xr:uid="{D8C8F101-488B-483C-854A-0512ECDC0625}"/>
    <cellStyle name="Normal 2 3 3 3 8 2" xfId="17528" xr:uid="{910F3181-0AFC-4705-8B69-2FB319037AED}"/>
    <cellStyle name="Normal 2 3 3 3 8 2 2" xfId="39847" xr:uid="{2ADE7176-2CA4-41FB-B59A-CFB4F86569F3}"/>
    <cellStyle name="Normal 2 3 3 3 8 3" xfId="28039" xr:uid="{A119695A-4DF5-498A-99EE-90A7B9BD9F3B}"/>
    <cellStyle name="Normal 2 3 3 3 9" xfId="10940" xr:uid="{0CE9627D-CB5D-4B8B-A91E-77DC4985B116}"/>
    <cellStyle name="Normal 2 3 3 3 9 2" xfId="33259" xr:uid="{E29D15C1-1CA6-4FF6-AD15-5DD1E7ECF461}"/>
    <cellStyle name="Normal 2 3 3 4" xfId="475" xr:uid="{4FD8E10F-2635-45D6-B76B-B348FBA0DB2D}"/>
    <cellStyle name="Normal 2 3 3 4 10" xfId="22792" xr:uid="{BAA74883-1F2B-4C08-B144-F4221E681C84}"/>
    <cellStyle name="Normal 2 3 3 4 2" xfId="708" xr:uid="{A8532D54-911B-4631-BA7E-7A39BEBF4193}"/>
    <cellStyle name="Normal 2 3 3 4 2 2" xfId="1050" xr:uid="{A0DF0BA5-C6E7-4BBE-B676-51EF4F5AF7E9}"/>
    <cellStyle name="Normal 2 3 3 4 2 2 2" xfId="1698" xr:uid="{0A646FE7-117A-41C5-9EE8-53FC480E0F1E}"/>
    <cellStyle name="Normal 2 3 3 4 2 2 2 2" xfId="2994" xr:uid="{17E8FE85-9D32-4070-B177-ACC98122F120}"/>
    <cellStyle name="Normal 2 3 3 4 2 2 2 2 2" xfId="5586" xr:uid="{A419DD48-C0BE-428B-8700-B369D507F22F}"/>
    <cellStyle name="Normal 2 3 3 4 2 2 2 2 2 2" xfId="10770" xr:uid="{4EB43765-026A-46EE-AE46-6EF7C9D3F9D1}"/>
    <cellStyle name="Normal 2 3 3 4 2 2 2 2 2 2 2" xfId="22577" xr:uid="{5C3328FA-7B33-4CD3-B7FC-AF1809CC1B15}"/>
    <cellStyle name="Normal 2 3 3 4 2 2 2 2 2 2 2 2" xfId="44896" xr:uid="{CEDC6275-5C35-4361-A4C6-0B792FBBFD28}"/>
    <cellStyle name="Normal 2 3 3 4 2 2 2 2 2 2 3" xfId="33088" xr:uid="{A04AD226-8F5A-4355-BD65-038C83CD367B}"/>
    <cellStyle name="Normal 2 3 3 4 2 2 2 2 2 3" xfId="17393" xr:uid="{DE526A34-AB4B-47A5-AEE3-2D8727C0505D}"/>
    <cellStyle name="Normal 2 3 3 4 2 2 2 2 2 3 2" xfId="39712" xr:uid="{D3E70B52-9530-43C6-9A20-F2B46995C1CF}"/>
    <cellStyle name="Normal 2 3 3 4 2 2 2 2 2 4" xfId="27904" xr:uid="{A5944B70-9403-4726-B02A-D41CAF707FFB}"/>
    <cellStyle name="Normal 2 3 3 4 2 2 2 2 3" xfId="8178" xr:uid="{AE55DC43-975C-4CD0-9829-8B678E0C4E57}"/>
    <cellStyle name="Normal 2 3 3 4 2 2 2 2 3 2" xfId="19985" xr:uid="{48CF5E81-36BD-40E2-8EE3-BBAF568A09C2}"/>
    <cellStyle name="Normal 2 3 3 4 2 2 2 2 3 2 2" xfId="42304" xr:uid="{7FEF10DD-BFD2-42F7-ADB7-90A81093A6CA}"/>
    <cellStyle name="Normal 2 3 3 4 2 2 2 2 3 3" xfId="30496" xr:uid="{F7BD4290-DEB7-4E4A-A030-A167AC37835F}"/>
    <cellStyle name="Normal 2 3 3 4 2 2 2 2 4" xfId="14801" xr:uid="{D38B25B8-F77E-4D58-BFCD-B2354279123A}"/>
    <cellStyle name="Normal 2 3 3 4 2 2 2 2 4 2" xfId="37120" xr:uid="{EDF7277D-EC5A-4E47-808C-03B5B1CD7E8D}"/>
    <cellStyle name="Normal 2 3 3 4 2 2 2 2 5" xfId="25312" xr:uid="{892C33A2-2A4E-4419-A779-C30E62BE6FC9}"/>
    <cellStyle name="Normal 2 3 3 4 2 2 2 3" xfId="4290" xr:uid="{EFEDB530-B77D-4DA1-8B82-7AB97C73B3B7}"/>
    <cellStyle name="Normal 2 3 3 4 2 2 2 3 2" xfId="9474" xr:uid="{AC1A79EA-03FF-49F6-9162-60B3D1945D41}"/>
    <cellStyle name="Normal 2 3 3 4 2 2 2 3 2 2" xfId="21281" xr:uid="{E4C45FA7-9256-4B32-B6BE-BB7C3D817BB0}"/>
    <cellStyle name="Normal 2 3 3 4 2 2 2 3 2 2 2" xfId="43600" xr:uid="{267BBBFA-EBA5-476D-879E-901BC77AA676}"/>
    <cellStyle name="Normal 2 3 3 4 2 2 2 3 2 3" xfId="31792" xr:uid="{E1C970AE-602C-440E-B1B0-7E65FC6D726B}"/>
    <cellStyle name="Normal 2 3 3 4 2 2 2 3 3" xfId="16097" xr:uid="{BD6FA04A-8AC7-495D-B20B-D5A692731F8F}"/>
    <cellStyle name="Normal 2 3 3 4 2 2 2 3 3 2" xfId="38416" xr:uid="{74EF93A1-A217-4F50-9BF4-33A0B205C717}"/>
    <cellStyle name="Normal 2 3 3 4 2 2 2 3 4" xfId="26608" xr:uid="{13662452-D554-4B5A-B434-7E9458B66173}"/>
    <cellStyle name="Normal 2 3 3 4 2 2 2 4" xfId="6882" xr:uid="{BBF89323-71F4-4E74-AD62-AC57473EE0B5}"/>
    <cellStyle name="Normal 2 3 3 4 2 2 2 4 2" xfId="18689" xr:uid="{E06ED30D-63AF-4D71-9E1D-D88531DCD37D}"/>
    <cellStyle name="Normal 2 3 3 4 2 2 2 4 2 2" xfId="41008" xr:uid="{4CFA4719-9D77-4B4F-B80B-B30AD57A74DD}"/>
    <cellStyle name="Normal 2 3 3 4 2 2 2 4 3" xfId="29200" xr:uid="{0C8CF275-54F7-400E-A3CA-A92DB1830119}"/>
    <cellStyle name="Normal 2 3 3 4 2 2 2 5" xfId="12209" xr:uid="{D5083ED9-9698-4207-B812-E099BD3F6353}"/>
    <cellStyle name="Normal 2 3 3 4 2 2 2 5 2" xfId="34528" xr:uid="{A73DD5F5-CDE0-4879-AF18-043180004267}"/>
    <cellStyle name="Normal 2 3 3 4 2 2 2 6" xfId="13505" xr:uid="{61A835CD-B27E-4378-A2BD-C8720E9FBC08}"/>
    <cellStyle name="Normal 2 3 3 4 2 2 2 6 2" xfId="35824" xr:uid="{D09EF799-F428-4B52-A4EA-EBED2060CB05}"/>
    <cellStyle name="Normal 2 3 3 4 2 2 2 7" xfId="24016" xr:uid="{47CB1789-1EC8-4DA9-A8E9-130F995577D4}"/>
    <cellStyle name="Normal 2 3 3 4 2 2 3" xfId="2346" xr:uid="{A471ED1F-95CB-4C42-BB37-1B9F11E8888C}"/>
    <cellStyle name="Normal 2 3 3 4 2 2 3 2" xfId="4938" xr:uid="{40E2A0E0-67B9-46EC-88CD-A51437A09426}"/>
    <cellStyle name="Normal 2 3 3 4 2 2 3 2 2" xfId="10122" xr:uid="{965E16C8-EF7D-49E8-8B8B-918D81EBCD1D}"/>
    <cellStyle name="Normal 2 3 3 4 2 2 3 2 2 2" xfId="21929" xr:uid="{542F5A59-18B5-4FE7-ACE0-05F70FA7435C}"/>
    <cellStyle name="Normal 2 3 3 4 2 2 3 2 2 2 2" xfId="44248" xr:uid="{44CF8A0F-7663-434E-96E9-E2885CA26917}"/>
    <cellStyle name="Normal 2 3 3 4 2 2 3 2 2 3" xfId="32440" xr:uid="{3B73922F-C5B6-46BF-83A6-BE7A474D85F8}"/>
    <cellStyle name="Normal 2 3 3 4 2 2 3 2 3" xfId="16745" xr:uid="{A3968B93-2166-4837-ADB9-9C6AD5CEB4AA}"/>
    <cellStyle name="Normal 2 3 3 4 2 2 3 2 3 2" xfId="39064" xr:uid="{E32C5F52-722A-42EE-9F61-99F8966ED490}"/>
    <cellStyle name="Normal 2 3 3 4 2 2 3 2 4" xfId="27256" xr:uid="{4069FA00-86FA-4883-8FBA-537D186C16B3}"/>
    <cellStyle name="Normal 2 3 3 4 2 2 3 3" xfId="7530" xr:uid="{72AE3A7E-297C-4151-BC8C-304F6628D332}"/>
    <cellStyle name="Normal 2 3 3 4 2 2 3 3 2" xfId="19337" xr:uid="{1F389C83-29BD-403D-9990-9B64AB5F2F32}"/>
    <cellStyle name="Normal 2 3 3 4 2 2 3 3 2 2" xfId="41656" xr:uid="{A52F605A-F89C-475D-B5C2-783F360542BD}"/>
    <cellStyle name="Normal 2 3 3 4 2 2 3 3 3" xfId="29848" xr:uid="{42C8BD71-4D52-4BA3-9DFB-556D5CC0CCD5}"/>
    <cellStyle name="Normal 2 3 3 4 2 2 3 4" xfId="14153" xr:uid="{956BBD8D-FC24-4603-B8E7-832814B8FC5E}"/>
    <cellStyle name="Normal 2 3 3 4 2 2 3 4 2" xfId="36472" xr:uid="{84D4DEB6-DBA7-4A3D-9230-87C9DD6CF21A}"/>
    <cellStyle name="Normal 2 3 3 4 2 2 3 5" xfId="24664" xr:uid="{B49C27CF-E626-429F-A584-4A4731F41EE5}"/>
    <cellStyle name="Normal 2 3 3 4 2 2 4" xfId="3642" xr:uid="{9020ADA9-4148-415C-803F-77E0D0C97A27}"/>
    <cellStyle name="Normal 2 3 3 4 2 2 4 2" xfId="8826" xr:uid="{1278CC38-E768-402C-89AE-07F9F1CE18D4}"/>
    <cellStyle name="Normal 2 3 3 4 2 2 4 2 2" xfId="20633" xr:uid="{3580A15A-3111-4209-A74F-A1E4C6BBCB90}"/>
    <cellStyle name="Normal 2 3 3 4 2 2 4 2 2 2" xfId="42952" xr:uid="{E04D97F0-2FC8-4A1D-BEE9-A46A38BC9FD4}"/>
    <cellStyle name="Normal 2 3 3 4 2 2 4 2 3" xfId="31144" xr:uid="{C55E0288-43E3-4225-910A-6872FEAA19FE}"/>
    <cellStyle name="Normal 2 3 3 4 2 2 4 3" xfId="15449" xr:uid="{5212717D-541A-4FB5-ACA6-86C96D5D83C2}"/>
    <cellStyle name="Normal 2 3 3 4 2 2 4 3 2" xfId="37768" xr:uid="{867039E2-1C69-4FA3-8612-4F94C01D8B2D}"/>
    <cellStyle name="Normal 2 3 3 4 2 2 4 4" xfId="25960" xr:uid="{CCE4F14E-0300-4769-AF42-50E49F48DECF}"/>
    <cellStyle name="Normal 2 3 3 4 2 2 5" xfId="6234" xr:uid="{AE8D59E8-5E36-497A-9BC7-804486668CAB}"/>
    <cellStyle name="Normal 2 3 3 4 2 2 5 2" xfId="18041" xr:uid="{8B5C7CF1-D909-4616-A87C-B1C330740ACF}"/>
    <cellStyle name="Normal 2 3 3 4 2 2 5 2 2" xfId="40360" xr:uid="{BC342BF3-D656-46FB-A282-AC38B9CA2580}"/>
    <cellStyle name="Normal 2 3 3 4 2 2 5 3" xfId="28552" xr:uid="{E40661C6-52B6-46D2-9916-C97A24FA65CD}"/>
    <cellStyle name="Normal 2 3 3 4 2 2 6" xfId="11561" xr:uid="{14ECF568-13CD-4BFB-9F36-1D963071D006}"/>
    <cellStyle name="Normal 2 3 3 4 2 2 6 2" xfId="33880" xr:uid="{28640B3C-94A9-4CA2-B1B5-57DDAD19F113}"/>
    <cellStyle name="Normal 2 3 3 4 2 2 7" xfId="12857" xr:uid="{4FC47235-4D7D-4C3A-8F28-AC1BFC0FB87F}"/>
    <cellStyle name="Normal 2 3 3 4 2 2 7 2" xfId="35176" xr:uid="{9D04636B-3D9B-4AD5-BBF2-97AD2A1A9FE9}"/>
    <cellStyle name="Normal 2 3 3 4 2 2 8" xfId="23368" xr:uid="{6565B134-4934-421C-B864-FD052B1F550D}"/>
    <cellStyle name="Normal 2 3 3 4 2 3" xfId="1374" xr:uid="{4BE2781B-E8A1-42E1-8123-9703E2B4615D}"/>
    <cellStyle name="Normal 2 3 3 4 2 3 2" xfId="2670" xr:uid="{A6805A68-1031-4EA1-BE83-BF461D05F31A}"/>
    <cellStyle name="Normal 2 3 3 4 2 3 2 2" xfId="5262" xr:uid="{E8F705FB-49D9-4925-82A0-E615569BFDB9}"/>
    <cellStyle name="Normal 2 3 3 4 2 3 2 2 2" xfId="10446" xr:uid="{EC229606-6409-4F11-A965-1A36E878642A}"/>
    <cellStyle name="Normal 2 3 3 4 2 3 2 2 2 2" xfId="22253" xr:uid="{CE11B9C6-83EB-4C1B-9E4E-CC9842111107}"/>
    <cellStyle name="Normal 2 3 3 4 2 3 2 2 2 2 2" xfId="44572" xr:uid="{A7B64835-016A-4F4F-9ECB-50A47F991B65}"/>
    <cellStyle name="Normal 2 3 3 4 2 3 2 2 2 3" xfId="32764" xr:uid="{19C3574C-439F-4A33-B804-EE29947F789F}"/>
    <cellStyle name="Normal 2 3 3 4 2 3 2 2 3" xfId="17069" xr:uid="{5D8210EB-CBFC-49F7-A890-70E987784274}"/>
    <cellStyle name="Normal 2 3 3 4 2 3 2 2 3 2" xfId="39388" xr:uid="{DC6ABEB4-0371-4736-BFE2-A74716D3347F}"/>
    <cellStyle name="Normal 2 3 3 4 2 3 2 2 4" xfId="27580" xr:uid="{65A8189B-9B21-40F2-8076-ABA4E30A2300}"/>
    <cellStyle name="Normal 2 3 3 4 2 3 2 3" xfId="7854" xr:uid="{9872C129-EDC9-46D2-A1EE-04AE94006C1C}"/>
    <cellStyle name="Normal 2 3 3 4 2 3 2 3 2" xfId="19661" xr:uid="{8A29E6AC-8E8B-4C97-86BF-AF534DE0E19E}"/>
    <cellStyle name="Normal 2 3 3 4 2 3 2 3 2 2" xfId="41980" xr:uid="{260A59FB-9C71-4AEB-99D3-1C374237B9BB}"/>
    <cellStyle name="Normal 2 3 3 4 2 3 2 3 3" xfId="30172" xr:uid="{4DE4B9DB-EC2E-4673-B951-157C0E707EBD}"/>
    <cellStyle name="Normal 2 3 3 4 2 3 2 4" xfId="14477" xr:uid="{7E896869-665A-405C-B44B-046C43C08416}"/>
    <cellStyle name="Normal 2 3 3 4 2 3 2 4 2" xfId="36796" xr:uid="{2FC92D93-3820-4B2B-BA13-BECB0D758884}"/>
    <cellStyle name="Normal 2 3 3 4 2 3 2 5" xfId="24988" xr:uid="{413D2F6E-FE56-4740-933C-55D751442828}"/>
    <cellStyle name="Normal 2 3 3 4 2 3 3" xfId="3966" xr:uid="{5676085F-7FB9-499D-BA13-9F4CD4B0180F}"/>
    <cellStyle name="Normal 2 3 3 4 2 3 3 2" xfId="9150" xr:uid="{F14D0C8A-91BB-4F13-9BFA-9762BAF62A10}"/>
    <cellStyle name="Normal 2 3 3 4 2 3 3 2 2" xfId="20957" xr:uid="{F0719A60-FE34-4FD6-B756-15C12BF21CD7}"/>
    <cellStyle name="Normal 2 3 3 4 2 3 3 2 2 2" xfId="43276" xr:uid="{03BCBB2E-A349-4C51-87EC-CAC1C411F849}"/>
    <cellStyle name="Normal 2 3 3 4 2 3 3 2 3" xfId="31468" xr:uid="{F0C9FFAE-42B8-4C32-9B3E-95925B84ABFB}"/>
    <cellStyle name="Normal 2 3 3 4 2 3 3 3" xfId="15773" xr:uid="{2E630F64-6983-442B-9743-DD2D7BD927DC}"/>
    <cellStyle name="Normal 2 3 3 4 2 3 3 3 2" xfId="38092" xr:uid="{384968AA-917C-44A2-8170-F22215568673}"/>
    <cellStyle name="Normal 2 3 3 4 2 3 3 4" xfId="26284" xr:uid="{90A00422-67A4-4CA1-AE9F-08E6CBFDC143}"/>
    <cellStyle name="Normal 2 3 3 4 2 3 4" xfId="6558" xr:uid="{C7F0B0D7-57F3-452A-8349-3EF3A3BC6866}"/>
    <cellStyle name="Normal 2 3 3 4 2 3 4 2" xfId="18365" xr:uid="{6A308A5A-A36F-4904-9866-EDEF82EF2B1E}"/>
    <cellStyle name="Normal 2 3 3 4 2 3 4 2 2" xfId="40684" xr:uid="{E38F7050-FFC6-4EDC-A7A4-887EF4FCD969}"/>
    <cellStyle name="Normal 2 3 3 4 2 3 4 3" xfId="28876" xr:uid="{1CAB9FD7-0A29-421D-9582-04C641427869}"/>
    <cellStyle name="Normal 2 3 3 4 2 3 5" xfId="11885" xr:uid="{328C313B-BDAE-4172-A738-5F38F5327CF3}"/>
    <cellStyle name="Normal 2 3 3 4 2 3 5 2" xfId="34204" xr:uid="{81A3A4E6-ECB8-4A90-B27F-AE0A7F20CA40}"/>
    <cellStyle name="Normal 2 3 3 4 2 3 6" xfId="13181" xr:uid="{82601FDB-A7DB-469F-9FBA-3C82D1E2CF70}"/>
    <cellStyle name="Normal 2 3 3 4 2 3 6 2" xfId="35500" xr:uid="{7626E91C-2205-43C7-BD7C-378609F14297}"/>
    <cellStyle name="Normal 2 3 3 4 2 3 7" xfId="23692" xr:uid="{1903675C-D875-4E41-8444-01DF9AF1EA7C}"/>
    <cellStyle name="Normal 2 3 3 4 2 4" xfId="2022" xr:uid="{FFA21C1D-086D-4F5A-AD31-28DF8EF48928}"/>
    <cellStyle name="Normal 2 3 3 4 2 4 2" xfId="4614" xr:uid="{D7F78CFF-C924-456B-A67A-BA00855ED9D7}"/>
    <cellStyle name="Normal 2 3 3 4 2 4 2 2" xfId="9798" xr:uid="{F2BE0F9E-5A7A-4C5D-A404-A11F4CA77FCF}"/>
    <cellStyle name="Normal 2 3 3 4 2 4 2 2 2" xfId="21605" xr:uid="{1BA2E92D-E9D0-4C55-ABE6-288D58CA5072}"/>
    <cellStyle name="Normal 2 3 3 4 2 4 2 2 2 2" xfId="43924" xr:uid="{7E1E1B19-43E4-482B-9613-256E98F347DD}"/>
    <cellStyle name="Normal 2 3 3 4 2 4 2 2 3" xfId="32116" xr:uid="{B40A2ECC-B8F1-4252-8960-7845283C4965}"/>
    <cellStyle name="Normal 2 3 3 4 2 4 2 3" xfId="16421" xr:uid="{CE5988CE-ACF6-4583-AE10-DA6F9FE5F6F1}"/>
    <cellStyle name="Normal 2 3 3 4 2 4 2 3 2" xfId="38740" xr:uid="{37B608B8-5966-4EC7-B827-5876BBDF4ED5}"/>
    <cellStyle name="Normal 2 3 3 4 2 4 2 4" xfId="26932" xr:uid="{6B166B93-A873-44A4-8A69-D557700ED401}"/>
    <cellStyle name="Normal 2 3 3 4 2 4 3" xfId="7206" xr:uid="{7F5F0475-ACED-4E2A-9732-7987687D62B2}"/>
    <cellStyle name="Normal 2 3 3 4 2 4 3 2" xfId="19013" xr:uid="{50B13C38-F501-458E-814F-52E040A798C0}"/>
    <cellStyle name="Normal 2 3 3 4 2 4 3 2 2" xfId="41332" xr:uid="{A55BDD91-9637-42AD-999C-EAF9E1EC9516}"/>
    <cellStyle name="Normal 2 3 3 4 2 4 3 3" xfId="29524" xr:uid="{D500453E-43CB-4B6C-9D15-363EE1F63F9C}"/>
    <cellStyle name="Normal 2 3 3 4 2 4 4" xfId="13829" xr:uid="{10D8180C-E871-4828-AB3A-719C43BD2959}"/>
    <cellStyle name="Normal 2 3 3 4 2 4 4 2" xfId="36148" xr:uid="{BAB72F5D-378F-401E-8861-39BEEE190FFD}"/>
    <cellStyle name="Normal 2 3 3 4 2 4 5" xfId="24340" xr:uid="{40F2873D-2915-4F19-B6B3-7CE0FE555B8B}"/>
    <cellStyle name="Normal 2 3 3 4 2 5" xfId="3318" xr:uid="{16A5DFBA-A1F3-45E7-87F6-41528C85BFF0}"/>
    <cellStyle name="Normal 2 3 3 4 2 5 2" xfId="8502" xr:uid="{796B5F07-10AC-48F3-94A1-74D04D7CBFF1}"/>
    <cellStyle name="Normal 2 3 3 4 2 5 2 2" xfId="20309" xr:uid="{9D1AFDC1-3A18-495C-82F1-26BA892A9A9A}"/>
    <cellStyle name="Normal 2 3 3 4 2 5 2 2 2" xfId="42628" xr:uid="{F872137A-2976-4436-A41F-72818C2F1E39}"/>
    <cellStyle name="Normal 2 3 3 4 2 5 2 3" xfId="30820" xr:uid="{D595BF3D-B83A-4271-BACE-2FD531E632F0}"/>
    <cellStyle name="Normal 2 3 3 4 2 5 3" xfId="15125" xr:uid="{72878CE1-3D78-416D-863C-5202726BD127}"/>
    <cellStyle name="Normal 2 3 3 4 2 5 3 2" xfId="37444" xr:uid="{87A86DD1-F1D0-4816-88A3-1291A0C4FEB0}"/>
    <cellStyle name="Normal 2 3 3 4 2 5 4" xfId="25636" xr:uid="{C635818F-0AF8-4981-866B-24596880BCFC}"/>
    <cellStyle name="Normal 2 3 3 4 2 6" xfId="5910" xr:uid="{AFC23A48-AC5F-434C-A355-9A1D6BB8DDF5}"/>
    <cellStyle name="Normal 2 3 3 4 2 6 2" xfId="17717" xr:uid="{E9C322CE-9129-4B0F-BEBB-AE458A6F93CE}"/>
    <cellStyle name="Normal 2 3 3 4 2 6 2 2" xfId="40036" xr:uid="{26045C49-94BF-42AD-8A9C-34D9969C327E}"/>
    <cellStyle name="Normal 2 3 3 4 2 6 3" xfId="28228" xr:uid="{9E985489-1590-4F11-B702-6C0C389DACC6}"/>
    <cellStyle name="Normal 2 3 3 4 2 7" xfId="11219" xr:uid="{D7BFFCAE-A154-4596-BDA2-D2A62F993ABF}"/>
    <cellStyle name="Normal 2 3 3 4 2 7 2" xfId="33538" xr:uid="{9D063A3C-2325-440A-981D-BF2B2F362C2A}"/>
    <cellStyle name="Normal 2 3 3 4 2 8" xfId="12533" xr:uid="{586A012E-089B-4F5D-8F71-98444B3F0F6B}"/>
    <cellStyle name="Normal 2 3 3 4 2 8 2" xfId="34852" xr:uid="{2D0EF799-3508-468E-97F5-5FDC797B3F4F}"/>
    <cellStyle name="Normal 2 3 3 4 2 9" xfId="23026" xr:uid="{3A1D615C-16E0-4519-BAA9-E86C48F33252}"/>
    <cellStyle name="Normal 2 3 3 4 3" xfId="888" xr:uid="{6EE9BEDB-2EEB-4A4A-B51B-050BFA58D0AC}"/>
    <cellStyle name="Normal 2 3 3 4 3 2" xfId="1536" xr:uid="{16D9A87B-DA84-42A2-8476-EFA5650C8093}"/>
    <cellStyle name="Normal 2 3 3 4 3 2 2" xfId="2832" xr:uid="{8DE8451E-81A0-48E1-A0C5-9049E908AEB9}"/>
    <cellStyle name="Normal 2 3 3 4 3 2 2 2" xfId="5424" xr:uid="{65A3C071-4F39-439A-8B94-C18CCBD2C7C9}"/>
    <cellStyle name="Normal 2 3 3 4 3 2 2 2 2" xfId="10608" xr:uid="{25CF9F73-C45D-4891-985F-3D2B446A3703}"/>
    <cellStyle name="Normal 2 3 3 4 3 2 2 2 2 2" xfId="22415" xr:uid="{000915AC-E65B-452D-99D1-4E24A280ED11}"/>
    <cellStyle name="Normal 2 3 3 4 3 2 2 2 2 2 2" xfId="44734" xr:uid="{F9C1F652-E5A6-4C5B-A40F-A09B05536561}"/>
    <cellStyle name="Normal 2 3 3 4 3 2 2 2 2 3" xfId="32926" xr:uid="{FE128273-513C-4E6B-86B5-8AD69E87482E}"/>
    <cellStyle name="Normal 2 3 3 4 3 2 2 2 3" xfId="17231" xr:uid="{E6CA26F4-587A-4B5A-9DAF-2DFBE32E49A3}"/>
    <cellStyle name="Normal 2 3 3 4 3 2 2 2 3 2" xfId="39550" xr:uid="{D624122D-1E15-48D0-85C3-6BBCB34558E4}"/>
    <cellStyle name="Normal 2 3 3 4 3 2 2 2 4" xfId="27742" xr:uid="{236B8313-5D63-46AC-BD26-0CB991FB0753}"/>
    <cellStyle name="Normal 2 3 3 4 3 2 2 3" xfId="8016" xr:uid="{2765D487-290B-4C2D-BB4E-B8B18C851B63}"/>
    <cellStyle name="Normal 2 3 3 4 3 2 2 3 2" xfId="19823" xr:uid="{A1BFAAF0-5F6D-47D4-ACF1-4D07E63E1CC9}"/>
    <cellStyle name="Normal 2 3 3 4 3 2 2 3 2 2" xfId="42142" xr:uid="{23DB2B87-636E-4A6F-AF92-99B0646CE40B}"/>
    <cellStyle name="Normal 2 3 3 4 3 2 2 3 3" xfId="30334" xr:uid="{B8B28CDD-CB7C-4084-8959-6D2AC1C8483B}"/>
    <cellStyle name="Normal 2 3 3 4 3 2 2 4" xfId="14639" xr:uid="{5493EF7E-23CB-42F8-A408-35A5C98FB16B}"/>
    <cellStyle name="Normal 2 3 3 4 3 2 2 4 2" xfId="36958" xr:uid="{58370492-5434-49D2-8538-F7340E3F7959}"/>
    <cellStyle name="Normal 2 3 3 4 3 2 2 5" xfId="25150" xr:uid="{B6D97508-91BF-4FCF-9A37-4A6680A2E59B}"/>
    <cellStyle name="Normal 2 3 3 4 3 2 3" xfId="4128" xr:uid="{C23D0FCA-D02F-4774-9627-FEE06A2EDB73}"/>
    <cellStyle name="Normal 2 3 3 4 3 2 3 2" xfId="9312" xr:uid="{F23B12CE-EE19-4410-BAC0-7B85C1C3319A}"/>
    <cellStyle name="Normal 2 3 3 4 3 2 3 2 2" xfId="21119" xr:uid="{0A7BE354-4697-4CF6-94B2-BA7D0E72C161}"/>
    <cellStyle name="Normal 2 3 3 4 3 2 3 2 2 2" xfId="43438" xr:uid="{246E3AA1-3306-4B54-B0C7-755BAD5401D2}"/>
    <cellStyle name="Normal 2 3 3 4 3 2 3 2 3" xfId="31630" xr:uid="{B8A4BE4F-4D40-4011-BA55-77FA80AD474C}"/>
    <cellStyle name="Normal 2 3 3 4 3 2 3 3" xfId="15935" xr:uid="{2B3FFDF8-14DE-44B0-855A-D31AE497B1B4}"/>
    <cellStyle name="Normal 2 3 3 4 3 2 3 3 2" xfId="38254" xr:uid="{F558DF7F-113B-470A-8D8C-E3C9635FA7B5}"/>
    <cellStyle name="Normal 2 3 3 4 3 2 3 4" xfId="26446" xr:uid="{4FF85F13-7C0F-4644-B74E-2D4AF1224334}"/>
    <cellStyle name="Normal 2 3 3 4 3 2 4" xfId="6720" xr:uid="{7FDAFEBF-A354-40C8-9718-5D77B2A2D2B4}"/>
    <cellStyle name="Normal 2 3 3 4 3 2 4 2" xfId="18527" xr:uid="{1D9A4D72-2024-4969-9AC9-04A855371F4D}"/>
    <cellStyle name="Normal 2 3 3 4 3 2 4 2 2" xfId="40846" xr:uid="{3DD5F4D2-CE5C-4769-9D40-6B626893C503}"/>
    <cellStyle name="Normal 2 3 3 4 3 2 4 3" xfId="29038" xr:uid="{5B608879-4034-416C-BA48-DDC4C26BE932}"/>
    <cellStyle name="Normal 2 3 3 4 3 2 5" xfId="12047" xr:uid="{6C0232C2-41F0-40CF-9D83-961F587EB9CD}"/>
    <cellStyle name="Normal 2 3 3 4 3 2 5 2" xfId="34366" xr:uid="{B3A36F2B-1576-40A4-A712-2A556B2288D8}"/>
    <cellStyle name="Normal 2 3 3 4 3 2 6" xfId="13343" xr:uid="{0E6174C6-A97C-4FE5-BF28-0750AF2C46F3}"/>
    <cellStyle name="Normal 2 3 3 4 3 2 6 2" xfId="35662" xr:uid="{C50AB3DB-E028-4BA5-BF2A-104F8C798E99}"/>
    <cellStyle name="Normal 2 3 3 4 3 2 7" xfId="23854" xr:uid="{C4890FC0-9182-457B-ACCC-B3604B5931A5}"/>
    <cellStyle name="Normal 2 3 3 4 3 3" xfId="2184" xr:uid="{5DAD1871-DE85-4694-84D1-34480D9EE21C}"/>
    <cellStyle name="Normal 2 3 3 4 3 3 2" xfId="4776" xr:uid="{AEE2B8B1-1FF0-40B5-BAC1-94AE41F021BA}"/>
    <cellStyle name="Normal 2 3 3 4 3 3 2 2" xfId="9960" xr:uid="{597D5961-8BCA-4230-853A-B3D19DF3E2B3}"/>
    <cellStyle name="Normal 2 3 3 4 3 3 2 2 2" xfId="21767" xr:uid="{CA80F73F-61EA-4E9C-B5CD-7A6A70F237A2}"/>
    <cellStyle name="Normal 2 3 3 4 3 3 2 2 2 2" xfId="44086" xr:uid="{A76A06C2-18EA-4BAD-84DD-51FCDD8062EA}"/>
    <cellStyle name="Normal 2 3 3 4 3 3 2 2 3" xfId="32278" xr:uid="{8F20AD37-6844-4AAB-89C5-172ED19BD2E7}"/>
    <cellStyle name="Normal 2 3 3 4 3 3 2 3" xfId="16583" xr:uid="{BD847473-089C-4E28-9B80-B89E1D9EC52E}"/>
    <cellStyle name="Normal 2 3 3 4 3 3 2 3 2" xfId="38902" xr:uid="{7A25E0C8-15C7-489D-87D3-5BDE891A2E4B}"/>
    <cellStyle name="Normal 2 3 3 4 3 3 2 4" xfId="27094" xr:uid="{8B2C64EF-5892-4001-A862-857684104220}"/>
    <cellStyle name="Normal 2 3 3 4 3 3 3" xfId="7368" xr:uid="{8D7BA4F1-CF8E-4E08-B6FD-1E53D09CCA3A}"/>
    <cellStyle name="Normal 2 3 3 4 3 3 3 2" xfId="19175" xr:uid="{7356CB0B-ADCB-4ACB-94E9-20F2A84EE59E}"/>
    <cellStyle name="Normal 2 3 3 4 3 3 3 2 2" xfId="41494" xr:uid="{3551872D-1FAE-453A-AA7A-5F16BA65F4BF}"/>
    <cellStyle name="Normal 2 3 3 4 3 3 3 3" xfId="29686" xr:uid="{86AAA345-B3FA-4CD8-926D-7B13A165E231}"/>
    <cellStyle name="Normal 2 3 3 4 3 3 4" xfId="13991" xr:uid="{FC7C4708-9301-4FE4-9BA3-A8EF9899C266}"/>
    <cellStyle name="Normal 2 3 3 4 3 3 4 2" xfId="36310" xr:uid="{F2E77F6E-55FB-43C5-A5CB-24DD9E60D460}"/>
    <cellStyle name="Normal 2 3 3 4 3 3 5" xfId="24502" xr:uid="{CB67AB73-FBA3-4387-8BDF-D7C365A2B270}"/>
    <cellStyle name="Normal 2 3 3 4 3 4" xfId="3480" xr:uid="{EE1A4A48-705F-4E75-8721-6A99A58C3C04}"/>
    <cellStyle name="Normal 2 3 3 4 3 4 2" xfId="8664" xr:uid="{A0CF14A4-198D-42C5-B8E7-8FA51F77931F}"/>
    <cellStyle name="Normal 2 3 3 4 3 4 2 2" xfId="20471" xr:uid="{F111BCF9-40E5-4449-B9E6-E8C02FB19720}"/>
    <cellStyle name="Normal 2 3 3 4 3 4 2 2 2" xfId="42790" xr:uid="{DEAC0549-1727-4E4A-B183-00DE9ACF0D49}"/>
    <cellStyle name="Normal 2 3 3 4 3 4 2 3" xfId="30982" xr:uid="{E22DDE21-FD27-4917-AD34-CAB637C517EA}"/>
    <cellStyle name="Normal 2 3 3 4 3 4 3" xfId="15287" xr:uid="{3F62E08D-FE3B-4084-9CED-7CCD46940055}"/>
    <cellStyle name="Normal 2 3 3 4 3 4 3 2" xfId="37606" xr:uid="{DB0E4D25-EB1F-41EC-8F19-96EFD1FA32A8}"/>
    <cellStyle name="Normal 2 3 3 4 3 4 4" xfId="25798" xr:uid="{2901764D-EBA5-468F-AD80-16E069E59BCD}"/>
    <cellStyle name="Normal 2 3 3 4 3 5" xfId="6072" xr:uid="{587812A1-8947-4767-9BC7-6C3322109D8C}"/>
    <cellStyle name="Normal 2 3 3 4 3 5 2" xfId="17879" xr:uid="{55681F36-E859-4C09-B15A-8846424FFFD6}"/>
    <cellStyle name="Normal 2 3 3 4 3 5 2 2" xfId="40198" xr:uid="{B42BAEF3-B982-487A-8001-251B8085DA3B}"/>
    <cellStyle name="Normal 2 3 3 4 3 5 3" xfId="28390" xr:uid="{8B92897B-315B-4358-89F4-C864EF55B165}"/>
    <cellStyle name="Normal 2 3 3 4 3 6" xfId="11399" xr:uid="{C141A3E4-12A8-4648-B9C3-6AA2EE72369B}"/>
    <cellStyle name="Normal 2 3 3 4 3 6 2" xfId="33718" xr:uid="{17030400-DC3A-4C8F-AF35-E9A6C2AC404D}"/>
    <cellStyle name="Normal 2 3 3 4 3 7" xfId="12695" xr:uid="{C460EAE5-422B-43E6-90FC-5748E001610D}"/>
    <cellStyle name="Normal 2 3 3 4 3 7 2" xfId="35014" xr:uid="{81DD3A27-4E03-45A6-9361-1EC571595AFA}"/>
    <cellStyle name="Normal 2 3 3 4 3 8" xfId="23206" xr:uid="{8476B836-C92D-4F67-83F8-B8A53033CEA3}"/>
    <cellStyle name="Normal 2 3 3 4 4" xfId="1212" xr:uid="{4B9E61C6-5D72-4312-BA86-923A3C4DAE64}"/>
    <cellStyle name="Normal 2 3 3 4 4 2" xfId="2508" xr:uid="{EAB4CA58-FCFE-45EF-8CFD-13191C07083E}"/>
    <cellStyle name="Normal 2 3 3 4 4 2 2" xfId="5100" xr:uid="{8D252C6E-BD4D-4786-AD3F-933ACA52A402}"/>
    <cellStyle name="Normal 2 3 3 4 4 2 2 2" xfId="10284" xr:uid="{FDE073B9-678B-4A57-82F2-BBA7B93F43F3}"/>
    <cellStyle name="Normal 2 3 3 4 4 2 2 2 2" xfId="22091" xr:uid="{0C4DCD27-3433-455A-BC99-1EF15C3210B4}"/>
    <cellStyle name="Normal 2 3 3 4 4 2 2 2 2 2" xfId="44410" xr:uid="{AE3A1ED9-57CA-4542-ABA9-A1B5D4DA70B6}"/>
    <cellStyle name="Normal 2 3 3 4 4 2 2 2 3" xfId="32602" xr:uid="{D6EC73D3-BEE0-45E9-ABB5-D82EDA4DF676}"/>
    <cellStyle name="Normal 2 3 3 4 4 2 2 3" xfId="16907" xr:uid="{B590A2A0-C3A9-4925-8ED2-14F1FC71F091}"/>
    <cellStyle name="Normal 2 3 3 4 4 2 2 3 2" xfId="39226" xr:uid="{7ACF1536-3EC6-4256-B101-A076C8591698}"/>
    <cellStyle name="Normal 2 3 3 4 4 2 2 4" xfId="27418" xr:uid="{95C5ACA7-4512-42CE-BCAB-06C24670CED2}"/>
    <cellStyle name="Normal 2 3 3 4 4 2 3" xfId="7692" xr:uid="{FA4D97A6-C136-4C07-8D44-0FEF8557C623}"/>
    <cellStyle name="Normal 2 3 3 4 4 2 3 2" xfId="19499" xr:uid="{42A21135-C675-488B-9637-CA4ECD77F2DE}"/>
    <cellStyle name="Normal 2 3 3 4 4 2 3 2 2" xfId="41818" xr:uid="{9D4DA619-A996-4A45-B04D-440157711A30}"/>
    <cellStyle name="Normal 2 3 3 4 4 2 3 3" xfId="30010" xr:uid="{AE7DB79F-207D-4F3B-8176-B55F00C8E60C}"/>
    <cellStyle name="Normal 2 3 3 4 4 2 4" xfId="14315" xr:uid="{453ED9BD-5035-44DC-B977-C12B471F75AB}"/>
    <cellStyle name="Normal 2 3 3 4 4 2 4 2" xfId="36634" xr:uid="{F19883E5-8B3B-46CB-A31A-28F66A7A202A}"/>
    <cellStyle name="Normal 2 3 3 4 4 2 5" xfId="24826" xr:uid="{26449B98-32DB-48F9-A260-A25E62D20B4A}"/>
    <cellStyle name="Normal 2 3 3 4 4 3" xfId="3804" xr:uid="{BF2B88C2-0618-4304-B2D0-5F5A8C11FCAA}"/>
    <cellStyle name="Normal 2 3 3 4 4 3 2" xfId="8988" xr:uid="{A49B5AD3-4D05-455A-B693-DFF512F90499}"/>
    <cellStyle name="Normal 2 3 3 4 4 3 2 2" xfId="20795" xr:uid="{4032858D-4046-4E0E-AC68-60F46D5F7A9E}"/>
    <cellStyle name="Normal 2 3 3 4 4 3 2 2 2" xfId="43114" xr:uid="{CF5AEEFA-EEC2-45CD-9C87-5F828F3B2157}"/>
    <cellStyle name="Normal 2 3 3 4 4 3 2 3" xfId="31306" xr:uid="{0F088D41-28AC-4CE9-8FAA-D48E565B4028}"/>
    <cellStyle name="Normal 2 3 3 4 4 3 3" xfId="15611" xr:uid="{E67F1F02-E7C7-4DF3-B5F1-80941F167D27}"/>
    <cellStyle name="Normal 2 3 3 4 4 3 3 2" xfId="37930" xr:uid="{774D7237-4B65-4295-A9C0-37BABF4FCBD8}"/>
    <cellStyle name="Normal 2 3 3 4 4 3 4" xfId="26122" xr:uid="{69755060-0485-4873-82D0-F343883B2A81}"/>
    <cellStyle name="Normal 2 3 3 4 4 4" xfId="6396" xr:uid="{12607465-1DED-4949-8DD2-74781B1BE0C2}"/>
    <cellStyle name="Normal 2 3 3 4 4 4 2" xfId="18203" xr:uid="{25C7369D-AF41-46BE-A5D6-1F833939E93E}"/>
    <cellStyle name="Normal 2 3 3 4 4 4 2 2" xfId="40522" xr:uid="{6A79C74D-B4F0-460B-8126-60A6400CF9DB}"/>
    <cellStyle name="Normal 2 3 3 4 4 4 3" xfId="28714" xr:uid="{FC25D1A6-EA74-41A7-B60B-45847A590C2F}"/>
    <cellStyle name="Normal 2 3 3 4 4 5" xfId="11723" xr:uid="{C2806FE9-631D-4D64-AF1B-2459467378BE}"/>
    <cellStyle name="Normal 2 3 3 4 4 5 2" xfId="34042" xr:uid="{9B3DC2CB-6D4B-42D7-A83C-9EC0E2CC0169}"/>
    <cellStyle name="Normal 2 3 3 4 4 6" xfId="13019" xr:uid="{610CC0A9-C6D9-4897-9E40-9A87D2D1FDC7}"/>
    <cellStyle name="Normal 2 3 3 4 4 6 2" xfId="35338" xr:uid="{F66A6A24-E82C-4540-92CE-721C28363FBF}"/>
    <cellStyle name="Normal 2 3 3 4 4 7" xfId="23530" xr:uid="{82B9CFA1-8177-4A21-ADED-04B25AAB29A9}"/>
    <cellStyle name="Normal 2 3 3 4 5" xfId="1860" xr:uid="{BF71372D-BEFA-4090-8FA7-C1153BF5212D}"/>
    <cellStyle name="Normal 2 3 3 4 5 2" xfId="4452" xr:uid="{297D4F27-915F-4E92-8337-B3225572725B}"/>
    <cellStyle name="Normal 2 3 3 4 5 2 2" xfId="9636" xr:uid="{306D6307-CB4D-4DD7-8F3E-43EB7DB9F42A}"/>
    <cellStyle name="Normal 2 3 3 4 5 2 2 2" xfId="21443" xr:uid="{EC878215-C867-4C36-8498-640CE85F156D}"/>
    <cellStyle name="Normal 2 3 3 4 5 2 2 2 2" xfId="43762" xr:uid="{E8335BC1-DCEE-476B-90CD-59BD69B86BEF}"/>
    <cellStyle name="Normal 2 3 3 4 5 2 2 3" xfId="31954" xr:uid="{7B9E576B-68C8-44B3-94B1-70DEE495F9FC}"/>
    <cellStyle name="Normal 2 3 3 4 5 2 3" xfId="16259" xr:uid="{485FF527-4FE0-4025-85AB-B2E9F068D429}"/>
    <cellStyle name="Normal 2 3 3 4 5 2 3 2" xfId="38578" xr:uid="{47B5395D-0400-4C29-8BD7-8D193922F8EF}"/>
    <cellStyle name="Normal 2 3 3 4 5 2 4" xfId="26770" xr:uid="{DDA0C149-AB54-4192-B736-2034261E9D5A}"/>
    <cellStyle name="Normal 2 3 3 4 5 3" xfId="7044" xr:uid="{8728201B-EDDD-449D-A69D-A9820FEB4410}"/>
    <cellStyle name="Normal 2 3 3 4 5 3 2" xfId="18851" xr:uid="{871D565C-645F-40CA-9440-C996CE17F493}"/>
    <cellStyle name="Normal 2 3 3 4 5 3 2 2" xfId="41170" xr:uid="{9EECE68D-8E49-417F-95EB-BB5EF4C283C6}"/>
    <cellStyle name="Normal 2 3 3 4 5 3 3" xfId="29362" xr:uid="{E03F4BD8-EC9C-4079-BFB8-E26921848B8F}"/>
    <cellStyle name="Normal 2 3 3 4 5 4" xfId="13667" xr:uid="{41D30C42-EBFD-4A5B-8420-AAD9633BBC16}"/>
    <cellStyle name="Normal 2 3 3 4 5 4 2" xfId="35986" xr:uid="{37D7B8DA-4C74-44AD-A4D8-90230D2088E6}"/>
    <cellStyle name="Normal 2 3 3 4 5 5" xfId="24178" xr:uid="{419DC329-7FBA-42AD-A43B-256AF6EA47CC}"/>
    <cellStyle name="Normal 2 3 3 4 6" xfId="3156" xr:uid="{342A7269-F609-405F-AA99-B6BA4E502779}"/>
    <cellStyle name="Normal 2 3 3 4 6 2" xfId="8340" xr:uid="{557019E9-FA0C-4945-A7A9-22A6681673C7}"/>
    <cellStyle name="Normal 2 3 3 4 6 2 2" xfId="20147" xr:uid="{582781B7-9B72-42E5-92A8-74C6D846A91F}"/>
    <cellStyle name="Normal 2 3 3 4 6 2 2 2" xfId="42466" xr:uid="{60489E98-3856-4ED9-8D1B-32D3DE41F2FD}"/>
    <cellStyle name="Normal 2 3 3 4 6 2 3" xfId="30658" xr:uid="{01327674-3CA5-4797-BDAD-211546ABDB59}"/>
    <cellStyle name="Normal 2 3 3 4 6 3" xfId="14963" xr:uid="{6B3289E9-6942-4AFF-A828-DB7E4B9AAEFB}"/>
    <cellStyle name="Normal 2 3 3 4 6 3 2" xfId="37282" xr:uid="{7C16137C-BD27-49FE-A2C4-19B9C09B0A9D}"/>
    <cellStyle name="Normal 2 3 3 4 6 4" xfId="25474" xr:uid="{3E34F597-73D7-44B0-92B7-411711A506AF}"/>
    <cellStyle name="Normal 2 3 3 4 7" xfId="5748" xr:uid="{97CB2279-0F56-47DE-9345-A4F584072198}"/>
    <cellStyle name="Normal 2 3 3 4 7 2" xfId="17555" xr:uid="{30D644A5-DE0A-43B5-BD93-EDC3B7E7E1E5}"/>
    <cellStyle name="Normal 2 3 3 4 7 2 2" xfId="39874" xr:uid="{B66D0362-5B4F-488B-A295-C0B3BB179352}"/>
    <cellStyle name="Normal 2 3 3 4 7 3" xfId="28066" xr:uid="{03ECD1CA-069D-44FF-BDAE-4B3AB2E92154}"/>
    <cellStyle name="Normal 2 3 3 4 8" xfId="10985" xr:uid="{F1C55F1E-623C-4289-8CED-9FE3FEFFBB0E}"/>
    <cellStyle name="Normal 2 3 3 4 8 2" xfId="33304" xr:uid="{5623E71F-AF28-4F9E-B3DA-79F438D7B5F0}"/>
    <cellStyle name="Normal 2 3 3 4 9" xfId="12371" xr:uid="{7EDAF2A4-D377-47DD-91E1-9ECAACE1803E}"/>
    <cellStyle name="Normal 2 3 3 4 9 2" xfId="34690" xr:uid="{7ADABB4B-5B5A-485F-BF10-9C488E4F8A8B}"/>
    <cellStyle name="Normal 2 3 3 5" xfId="591" xr:uid="{0711042F-CA0C-417D-A7A3-07AA15A3E1A2}"/>
    <cellStyle name="Normal 2 3 3 5 2" xfId="969" xr:uid="{8C303EDA-7BF5-438F-A392-42A75AB66B75}"/>
    <cellStyle name="Normal 2 3 3 5 2 2" xfId="1617" xr:uid="{F428E00C-E393-4D0E-B312-9A9B87F3D0F6}"/>
    <cellStyle name="Normal 2 3 3 5 2 2 2" xfId="2913" xr:uid="{FB0B3C09-FF07-451D-9937-1CBB4516C2A6}"/>
    <cellStyle name="Normal 2 3 3 5 2 2 2 2" xfId="5505" xr:uid="{7CAE731D-3E8F-4314-BC07-0E14C8DBC230}"/>
    <cellStyle name="Normal 2 3 3 5 2 2 2 2 2" xfId="10689" xr:uid="{3B45DDEE-0EAC-4EAE-807F-6B7029DA6451}"/>
    <cellStyle name="Normal 2 3 3 5 2 2 2 2 2 2" xfId="22496" xr:uid="{FD92E2D8-A04B-4680-BAEA-9D95E0BA781D}"/>
    <cellStyle name="Normal 2 3 3 5 2 2 2 2 2 2 2" xfId="44815" xr:uid="{D8383378-1EAF-4E6D-B952-1DA2C6953D3A}"/>
    <cellStyle name="Normal 2 3 3 5 2 2 2 2 2 3" xfId="33007" xr:uid="{AA20988E-60F8-47C9-A267-26937C7DE258}"/>
    <cellStyle name="Normal 2 3 3 5 2 2 2 2 3" xfId="17312" xr:uid="{2CA10419-87BF-46C7-A59F-61DA59A001E5}"/>
    <cellStyle name="Normal 2 3 3 5 2 2 2 2 3 2" xfId="39631" xr:uid="{59FDBA36-E5BF-4740-99A7-9665BBF53396}"/>
    <cellStyle name="Normal 2 3 3 5 2 2 2 2 4" xfId="27823" xr:uid="{FF0CDFBE-2E72-40B0-AF5F-0278AD91ACE6}"/>
    <cellStyle name="Normal 2 3 3 5 2 2 2 3" xfId="8097" xr:uid="{99CB2C20-F08C-4EB2-BCF0-45C932241FFB}"/>
    <cellStyle name="Normal 2 3 3 5 2 2 2 3 2" xfId="19904" xr:uid="{C269DE84-5CBF-4D59-BCE4-D6D81B3C700F}"/>
    <cellStyle name="Normal 2 3 3 5 2 2 2 3 2 2" xfId="42223" xr:uid="{45362813-AE28-44D3-97B9-69A86FB88EEF}"/>
    <cellStyle name="Normal 2 3 3 5 2 2 2 3 3" xfId="30415" xr:uid="{186A5FBF-9960-40DA-AB81-6B842AF4AD36}"/>
    <cellStyle name="Normal 2 3 3 5 2 2 2 4" xfId="14720" xr:uid="{6680A1F0-3D1E-4672-810F-76FD026B9FC9}"/>
    <cellStyle name="Normal 2 3 3 5 2 2 2 4 2" xfId="37039" xr:uid="{F426E00C-31BC-4F6F-BCCB-EF8736E0B632}"/>
    <cellStyle name="Normal 2 3 3 5 2 2 2 5" xfId="25231" xr:uid="{61EE15E4-B084-49AF-BA41-C7EBE14685CB}"/>
    <cellStyle name="Normal 2 3 3 5 2 2 3" xfId="4209" xr:uid="{7819231A-55E7-4E58-980D-5794B012A2DD}"/>
    <cellStyle name="Normal 2 3 3 5 2 2 3 2" xfId="9393" xr:uid="{3732F415-A0C4-48D0-9CEB-5D0F3E0086D2}"/>
    <cellStyle name="Normal 2 3 3 5 2 2 3 2 2" xfId="21200" xr:uid="{C4C29630-9836-48CF-94F1-9AE8E06E974A}"/>
    <cellStyle name="Normal 2 3 3 5 2 2 3 2 2 2" xfId="43519" xr:uid="{74A08BA9-5223-4474-872A-B22C66F10D5E}"/>
    <cellStyle name="Normal 2 3 3 5 2 2 3 2 3" xfId="31711" xr:uid="{68502BBC-FC70-437C-B594-AD7900FBEA8D}"/>
    <cellStyle name="Normal 2 3 3 5 2 2 3 3" xfId="16016" xr:uid="{9C704E82-E8D5-48E5-94D3-173E50BD3874}"/>
    <cellStyle name="Normal 2 3 3 5 2 2 3 3 2" xfId="38335" xr:uid="{D0CD22A5-A7B7-49CE-8CFB-8E4462EF4B67}"/>
    <cellStyle name="Normal 2 3 3 5 2 2 3 4" xfId="26527" xr:uid="{B67427E1-74F2-48B5-820E-B8A73283E6EE}"/>
    <cellStyle name="Normal 2 3 3 5 2 2 4" xfId="6801" xr:uid="{59FD958A-4566-4061-B6FF-4489D2807F2D}"/>
    <cellStyle name="Normal 2 3 3 5 2 2 4 2" xfId="18608" xr:uid="{95E3DDAD-A0A6-42AF-BC4C-F65AA1B6BDE7}"/>
    <cellStyle name="Normal 2 3 3 5 2 2 4 2 2" xfId="40927" xr:uid="{C42F38DD-5115-4327-82FE-81D8507442EC}"/>
    <cellStyle name="Normal 2 3 3 5 2 2 4 3" xfId="29119" xr:uid="{222209E3-1391-45D6-92B7-ECE84D05B870}"/>
    <cellStyle name="Normal 2 3 3 5 2 2 5" xfId="12128" xr:uid="{59FB1CD3-1E8A-4F34-9029-974A3EF70563}"/>
    <cellStyle name="Normal 2 3 3 5 2 2 5 2" xfId="34447" xr:uid="{6576C7EB-D3A8-45C9-A77D-C7B6B8D15E04}"/>
    <cellStyle name="Normal 2 3 3 5 2 2 6" xfId="13424" xr:uid="{05CCD6BA-5F29-46F9-A74B-091CF8C4684E}"/>
    <cellStyle name="Normal 2 3 3 5 2 2 6 2" xfId="35743" xr:uid="{FE22FA11-29FC-4573-B100-7D1E6CFC3EEA}"/>
    <cellStyle name="Normal 2 3 3 5 2 2 7" xfId="23935" xr:uid="{0C51A46C-C151-4383-AE79-B1DD543544CC}"/>
    <cellStyle name="Normal 2 3 3 5 2 3" xfId="2265" xr:uid="{5EB4095C-D6AF-4A7F-80E7-5BB8D217DBF5}"/>
    <cellStyle name="Normal 2 3 3 5 2 3 2" xfId="4857" xr:uid="{A9893F8A-F67B-462B-954A-348B8BA4C69B}"/>
    <cellStyle name="Normal 2 3 3 5 2 3 2 2" xfId="10041" xr:uid="{86015C3C-C301-479F-A28C-3F07BE384861}"/>
    <cellStyle name="Normal 2 3 3 5 2 3 2 2 2" xfId="21848" xr:uid="{DDAECEC8-1543-4CA3-8269-4BC3BDDFC420}"/>
    <cellStyle name="Normal 2 3 3 5 2 3 2 2 2 2" xfId="44167" xr:uid="{2886FD48-F2EC-44EE-93C4-CD33F20FA558}"/>
    <cellStyle name="Normal 2 3 3 5 2 3 2 2 3" xfId="32359" xr:uid="{70386C7A-8799-46F9-8F41-037E8A9A0A8D}"/>
    <cellStyle name="Normal 2 3 3 5 2 3 2 3" xfId="16664" xr:uid="{8AA24519-1E2D-4F0A-877B-EB5AE633F3FA}"/>
    <cellStyle name="Normal 2 3 3 5 2 3 2 3 2" xfId="38983" xr:uid="{FFD4AC69-6243-4ED7-BB12-E65840D72C2A}"/>
    <cellStyle name="Normal 2 3 3 5 2 3 2 4" xfId="27175" xr:uid="{C3B43693-98C2-4AD3-B330-45170D7AEEE3}"/>
    <cellStyle name="Normal 2 3 3 5 2 3 3" xfId="7449" xr:uid="{CDA31A1F-B2B4-49E0-9D16-B7D159F6D54F}"/>
    <cellStyle name="Normal 2 3 3 5 2 3 3 2" xfId="19256" xr:uid="{EE10B270-F7E0-4CA6-9E14-5CEC6AFBC3B0}"/>
    <cellStyle name="Normal 2 3 3 5 2 3 3 2 2" xfId="41575" xr:uid="{62D1E024-6D5E-4D58-827F-7533A5E4C54E}"/>
    <cellStyle name="Normal 2 3 3 5 2 3 3 3" xfId="29767" xr:uid="{0BD78046-58B6-4009-810C-5A9B835A7B3D}"/>
    <cellStyle name="Normal 2 3 3 5 2 3 4" xfId="14072" xr:uid="{AC00EB13-7CA4-4A45-A3AC-B5ACDBF2B0DF}"/>
    <cellStyle name="Normal 2 3 3 5 2 3 4 2" xfId="36391" xr:uid="{12E0D389-4F71-4CA0-80B6-B49D66C94D4F}"/>
    <cellStyle name="Normal 2 3 3 5 2 3 5" xfId="24583" xr:uid="{7AB3913E-BFAE-4865-824E-61EE7D1CDA5F}"/>
    <cellStyle name="Normal 2 3 3 5 2 4" xfId="3561" xr:uid="{EF19C744-C5A7-4F98-AA6B-8E0FC71D364C}"/>
    <cellStyle name="Normal 2 3 3 5 2 4 2" xfId="8745" xr:uid="{7E80A2FD-D869-4E9C-A99F-ED2007F32A68}"/>
    <cellStyle name="Normal 2 3 3 5 2 4 2 2" xfId="20552" xr:uid="{BF6CADA7-2B5B-4F27-BB1D-AC21AD619253}"/>
    <cellStyle name="Normal 2 3 3 5 2 4 2 2 2" xfId="42871" xr:uid="{98B2F1BA-6450-427D-B819-2BDE0D826D9E}"/>
    <cellStyle name="Normal 2 3 3 5 2 4 2 3" xfId="31063" xr:uid="{C544EDBF-EEB6-4413-AEC1-5E3EBDFC08E4}"/>
    <cellStyle name="Normal 2 3 3 5 2 4 3" xfId="15368" xr:uid="{3A0FDCF3-293D-4977-AE14-3917C63703BD}"/>
    <cellStyle name="Normal 2 3 3 5 2 4 3 2" xfId="37687" xr:uid="{C679E451-B41D-442A-9D2B-C2144DD1ED68}"/>
    <cellStyle name="Normal 2 3 3 5 2 4 4" xfId="25879" xr:uid="{5D2498C9-CC28-458F-BBE2-6068616C556B}"/>
    <cellStyle name="Normal 2 3 3 5 2 5" xfId="6153" xr:uid="{A731767B-598F-4B68-9E19-18F326C3B81B}"/>
    <cellStyle name="Normal 2 3 3 5 2 5 2" xfId="17960" xr:uid="{5B566946-D9BA-427D-B549-797AA32B11D8}"/>
    <cellStyle name="Normal 2 3 3 5 2 5 2 2" xfId="40279" xr:uid="{D97CDEE2-E5B8-47D0-8A82-8C31900AEA71}"/>
    <cellStyle name="Normal 2 3 3 5 2 5 3" xfId="28471" xr:uid="{78EB681D-11BE-4943-A676-82E2A0FB0B82}"/>
    <cellStyle name="Normal 2 3 3 5 2 6" xfId="11480" xr:uid="{1132A405-226C-4915-929D-2E0F59766524}"/>
    <cellStyle name="Normal 2 3 3 5 2 6 2" xfId="33799" xr:uid="{ED5CEC0C-F23F-46FB-A3FB-BDA3EA03D735}"/>
    <cellStyle name="Normal 2 3 3 5 2 7" xfId="12776" xr:uid="{70553B53-6BD6-4C0C-9532-75419A9F69E8}"/>
    <cellStyle name="Normal 2 3 3 5 2 7 2" xfId="35095" xr:uid="{400641AA-AEFF-420C-AB90-EA2822218AAF}"/>
    <cellStyle name="Normal 2 3 3 5 2 8" xfId="23287" xr:uid="{5E630BD2-F0AC-4F15-AECF-844677570A59}"/>
    <cellStyle name="Normal 2 3 3 5 3" xfId="1293" xr:uid="{FA9382D5-85D6-4218-AE18-2B00E63FCC75}"/>
    <cellStyle name="Normal 2 3 3 5 3 2" xfId="2589" xr:uid="{95624372-7F5D-44FE-8384-23604B054419}"/>
    <cellStyle name="Normal 2 3 3 5 3 2 2" xfId="5181" xr:uid="{3AB0D275-D7E9-4329-8F91-AC1342FED9D9}"/>
    <cellStyle name="Normal 2 3 3 5 3 2 2 2" xfId="10365" xr:uid="{D799D86E-30C6-4F10-9251-E495DB94870A}"/>
    <cellStyle name="Normal 2 3 3 5 3 2 2 2 2" xfId="22172" xr:uid="{D4477A23-E156-4C28-AE50-2BA898025E4F}"/>
    <cellStyle name="Normal 2 3 3 5 3 2 2 2 2 2" xfId="44491" xr:uid="{A3AC3852-0B3C-4B8E-BFEB-7956B6AD0599}"/>
    <cellStyle name="Normal 2 3 3 5 3 2 2 2 3" xfId="32683" xr:uid="{BB3D1335-EC67-46E2-92DB-570577920ED3}"/>
    <cellStyle name="Normal 2 3 3 5 3 2 2 3" xfId="16988" xr:uid="{D66DD06A-06FC-4F4E-9C12-48D360FA5A6A}"/>
    <cellStyle name="Normal 2 3 3 5 3 2 2 3 2" xfId="39307" xr:uid="{48BCE089-683D-400B-AB45-C11F24475F3D}"/>
    <cellStyle name="Normal 2 3 3 5 3 2 2 4" xfId="27499" xr:uid="{C54B6EFE-158C-4476-9FB8-80B23BB5507C}"/>
    <cellStyle name="Normal 2 3 3 5 3 2 3" xfId="7773" xr:uid="{F90BB66B-4CEB-4277-908C-4DCCB774ECED}"/>
    <cellStyle name="Normal 2 3 3 5 3 2 3 2" xfId="19580" xr:uid="{FC4FC1D2-963D-41D5-8A10-E1601FDC4DB7}"/>
    <cellStyle name="Normal 2 3 3 5 3 2 3 2 2" xfId="41899" xr:uid="{ACCC5BB8-705E-4E64-87E7-E5859A07CD86}"/>
    <cellStyle name="Normal 2 3 3 5 3 2 3 3" xfId="30091" xr:uid="{13687AC6-27E4-4E59-AF6B-B342B916DCEF}"/>
    <cellStyle name="Normal 2 3 3 5 3 2 4" xfId="14396" xr:uid="{AA7199B1-78B9-42D6-899A-BBFAB76B307C}"/>
    <cellStyle name="Normal 2 3 3 5 3 2 4 2" xfId="36715" xr:uid="{718CF5FE-4DD1-484A-BB61-F3D0FB2609DC}"/>
    <cellStyle name="Normal 2 3 3 5 3 2 5" xfId="24907" xr:uid="{4A9F8039-F2DE-4247-8D82-57287D90835F}"/>
    <cellStyle name="Normal 2 3 3 5 3 3" xfId="3885" xr:uid="{C06654FE-5A58-4D5F-8A4F-68C494C946AD}"/>
    <cellStyle name="Normal 2 3 3 5 3 3 2" xfId="9069" xr:uid="{332B65BA-2D82-4193-9C72-5AAD277560F1}"/>
    <cellStyle name="Normal 2 3 3 5 3 3 2 2" xfId="20876" xr:uid="{EBB412E8-91FB-4A41-BEE2-16B74396E631}"/>
    <cellStyle name="Normal 2 3 3 5 3 3 2 2 2" xfId="43195" xr:uid="{C9E35290-C96D-4A6F-9874-E1ACF7DA1840}"/>
    <cellStyle name="Normal 2 3 3 5 3 3 2 3" xfId="31387" xr:uid="{7676054D-A330-4078-A9AF-A71871B098A2}"/>
    <cellStyle name="Normal 2 3 3 5 3 3 3" xfId="15692" xr:uid="{1DC3AE02-CFFC-43D8-AF15-06343E82CB2F}"/>
    <cellStyle name="Normal 2 3 3 5 3 3 3 2" xfId="38011" xr:uid="{002164CA-389A-4D9D-A9B3-A686F4E2EEA6}"/>
    <cellStyle name="Normal 2 3 3 5 3 3 4" xfId="26203" xr:uid="{FC62351E-A6B4-4B8B-B4F0-86A03513D323}"/>
    <cellStyle name="Normal 2 3 3 5 3 4" xfId="6477" xr:uid="{D900C974-11C6-4772-BBE1-2D8C4A8B08A2}"/>
    <cellStyle name="Normal 2 3 3 5 3 4 2" xfId="18284" xr:uid="{F0078C4C-444D-4B2F-A022-D040A135E186}"/>
    <cellStyle name="Normal 2 3 3 5 3 4 2 2" xfId="40603" xr:uid="{43BD4562-E959-447C-8BFD-A046A3DE6017}"/>
    <cellStyle name="Normal 2 3 3 5 3 4 3" xfId="28795" xr:uid="{CBD3CB48-0ED7-4BE3-8C45-50BE301F259A}"/>
    <cellStyle name="Normal 2 3 3 5 3 5" xfId="11804" xr:uid="{5067C1A2-A02C-467E-9AE0-8BB74E468FA1}"/>
    <cellStyle name="Normal 2 3 3 5 3 5 2" xfId="34123" xr:uid="{E7946BF5-4B47-4625-9491-4DB24353D794}"/>
    <cellStyle name="Normal 2 3 3 5 3 6" xfId="13100" xr:uid="{6A0E7C7E-3CEB-4EFB-AA7B-BEAB964F62A3}"/>
    <cellStyle name="Normal 2 3 3 5 3 6 2" xfId="35419" xr:uid="{C6F6C660-4F90-46DD-A603-99BADD311BF3}"/>
    <cellStyle name="Normal 2 3 3 5 3 7" xfId="23611" xr:uid="{4201AE76-4ED2-421D-988D-BF81D1A4FFF5}"/>
    <cellStyle name="Normal 2 3 3 5 4" xfId="1941" xr:uid="{2BB068C4-9961-42EB-A423-DFE66D1BCAD6}"/>
    <cellStyle name="Normal 2 3 3 5 4 2" xfId="4533" xr:uid="{8BE29DE7-41D2-4649-825F-439C3FBA46E3}"/>
    <cellStyle name="Normal 2 3 3 5 4 2 2" xfId="9717" xr:uid="{15BE6B9E-7B3E-4F83-9AD6-801075F8A94A}"/>
    <cellStyle name="Normal 2 3 3 5 4 2 2 2" xfId="21524" xr:uid="{03A23DB1-2FAE-4C92-A485-1E85DC4CC5F0}"/>
    <cellStyle name="Normal 2 3 3 5 4 2 2 2 2" xfId="43843" xr:uid="{AA8782C9-C4AF-42D7-823F-34BE4F122ABE}"/>
    <cellStyle name="Normal 2 3 3 5 4 2 2 3" xfId="32035" xr:uid="{AE27EB97-D9EC-4616-8E75-6F9A25B88E79}"/>
    <cellStyle name="Normal 2 3 3 5 4 2 3" xfId="16340" xr:uid="{892D76EB-AD3E-4ECD-919B-F2E3B57719C1}"/>
    <cellStyle name="Normal 2 3 3 5 4 2 3 2" xfId="38659" xr:uid="{6804E9A9-FED1-4744-8E4E-96C9A325C7E6}"/>
    <cellStyle name="Normal 2 3 3 5 4 2 4" xfId="26851" xr:uid="{6A7CA9F5-FC91-43D1-ABE7-12C8FD3D1F98}"/>
    <cellStyle name="Normal 2 3 3 5 4 3" xfId="7125" xr:uid="{B7671D8F-25A2-42E6-86BE-CCA87C261ACD}"/>
    <cellStyle name="Normal 2 3 3 5 4 3 2" xfId="18932" xr:uid="{C36530CA-513D-4296-85EC-A3642DFBAA12}"/>
    <cellStyle name="Normal 2 3 3 5 4 3 2 2" xfId="41251" xr:uid="{E148A313-72B6-4D1C-8773-0DF50279F8B9}"/>
    <cellStyle name="Normal 2 3 3 5 4 3 3" xfId="29443" xr:uid="{F48EB132-D2CD-400B-975E-954F6DE6FF3C}"/>
    <cellStyle name="Normal 2 3 3 5 4 4" xfId="13748" xr:uid="{20F06986-E478-4DC5-85AC-C43B58A97FDD}"/>
    <cellStyle name="Normal 2 3 3 5 4 4 2" xfId="36067" xr:uid="{213461A1-A922-4855-8DE0-24E95D59A6F2}"/>
    <cellStyle name="Normal 2 3 3 5 4 5" xfId="24259" xr:uid="{55637FE8-2CB1-4169-8301-02FCFB1A945F}"/>
    <cellStyle name="Normal 2 3 3 5 5" xfId="3237" xr:uid="{0EB09D7D-9320-4C5A-B8D1-A08396D42A4A}"/>
    <cellStyle name="Normal 2 3 3 5 5 2" xfId="8421" xr:uid="{CB68C739-08BD-4C52-8A29-E1F820D9ECEB}"/>
    <cellStyle name="Normal 2 3 3 5 5 2 2" xfId="20228" xr:uid="{456A737E-4550-43DF-A3D7-33F35898C167}"/>
    <cellStyle name="Normal 2 3 3 5 5 2 2 2" xfId="42547" xr:uid="{5673A849-4291-4C96-929F-7ED55AFA5940}"/>
    <cellStyle name="Normal 2 3 3 5 5 2 3" xfId="30739" xr:uid="{4B82E5E8-C888-4DDA-8E6F-232262A0F904}"/>
    <cellStyle name="Normal 2 3 3 5 5 3" xfId="15044" xr:uid="{41D4ABAE-6AA4-43BF-8903-809CA4E99661}"/>
    <cellStyle name="Normal 2 3 3 5 5 3 2" xfId="37363" xr:uid="{5987C68D-75A9-43FE-9545-9E2F4FC04DD9}"/>
    <cellStyle name="Normal 2 3 3 5 5 4" xfId="25555" xr:uid="{F7797F48-359B-41C0-997B-167106DE7FC3}"/>
    <cellStyle name="Normal 2 3 3 5 6" xfId="5829" xr:uid="{74FA4F92-110C-4F68-8091-CF5D2D1CEAA7}"/>
    <cellStyle name="Normal 2 3 3 5 6 2" xfId="17636" xr:uid="{AE92C647-6EA3-4F89-843D-544771211A19}"/>
    <cellStyle name="Normal 2 3 3 5 6 2 2" xfId="39955" xr:uid="{F74C2A55-1C54-4E20-8533-DA26B87DFC73}"/>
    <cellStyle name="Normal 2 3 3 5 6 3" xfId="28147" xr:uid="{817C00DC-1FE7-4EC7-B7E9-17097A407CFF}"/>
    <cellStyle name="Normal 2 3 3 5 7" xfId="11102" xr:uid="{4B8F903B-945A-4C7D-A1BA-CEE8B5BF216E}"/>
    <cellStyle name="Normal 2 3 3 5 7 2" xfId="33421" xr:uid="{ECA98EF0-B68D-4224-9B49-1E51CD1707AF}"/>
    <cellStyle name="Normal 2 3 3 5 8" xfId="12452" xr:uid="{9EB9082E-0492-4032-88CF-AC9EA18FA275}"/>
    <cellStyle name="Normal 2 3 3 5 8 2" xfId="34771" xr:uid="{73106612-5F48-42B6-B6DF-ECD6090FFFCD}"/>
    <cellStyle name="Normal 2 3 3 5 9" xfId="22909" xr:uid="{49D091CF-E3CE-4E6A-B9D2-D27FA5620F94}"/>
    <cellStyle name="Normal 2 3 3 6" xfId="807" xr:uid="{C988852B-019D-403F-9AB3-8B0797D1774C}"/>
    <cellStyle name="Normal 2 3 3 6 2" xfId="1455" xr:uid="{8EB93DE5-D83A-4A4B-8C45-16EAE6FBFB04}"/>
    <cellStyle name="Normal 2 3 3 6 2 2" xfId="2751" xr:uid="{4AD60458-F9E3-46F4-9B2F-FE38E4E07FA7}"/>
    <cellStyle name="Normal 2 3 3 6 2 2 2" xfId="5343" xr:uid="{17385354-FC48-4696-A4C4-6A2A1FD78A6C}"/>
    <cellStyle name="Normal 2 3 3 6 2 2 2 2" xfId="10527" xr:uid="{42FD90F8-7B1B-4841-96A2-3CD9D95EAAB4}"/>
    <cellStyle name="Normal 2 3 3 6 2 2 2 2 2" xfId="22334" xr:uid="{1484E1F4-F11B-45F4-97E8-ACA8EF17BF44}"/>
    <cellStyle name="Normal 2 3 3 6 2 2 2 2 2 2" xfId="44653" xr:uid="{A57FC0AF-C6E1-4B5F-917F-3D8A24107B88}"/>
    <cellStyle name="Normal 2 3 3 6 2 2 2 2 3" xfId="32845" xr:uid="{34B5E1C7-EBCE-4DD8-AAD5-469757A0AEC6}"/>
    <cellStyle name="Normal 2 3 3 6 2 2 2 3" xfId="17150" xr:uid="{2F054CD3-4CF1-4404-AA90-89AD63B42E56}"/>
    <cellStyle name="Normal 2 3 3 6 2 2 2 3 2" xfId="39469" xr:uid="{FD450A80-7018-4AE9-98D7-05BC3CBD126D}"/>
    <cellStyle name="Normal 2 3 3 6 2 2 2 4" xfId="27661" xr:uid="{83D29E59-289C-44B7-8D95-C014549B3ACB}"/>
    <cellStyle name="Normal 2 3 3 6 2 2 3" xfId="7935" xr:uid="{B6C9B6C3-3363-4663-9EDB-82762131C951}"/>
    <cellStyle name="Normal 2 3 3 6 2 2 3 2" xfId="19742" xr:uid="{9093D968-B593-4CB6-96EF-E044AA4F6553}"/>
    <cellStyle name="Normal 2 3 3 6 2 2 3 2 2" xfId="42061" xr:uid="{C292C58D-E6AE-489E-AC99-053647A86DC2}"/>
    <cellStyle name="Normal 2 3 3 6 2 2 3 3" xfId="30253" xr:uid="{E2D9EA13-8991-4E69-A5CA-EC56CBB37B7F}"/>
    <cellStyle name="Normal 2 3 3 6 2 2 4" xfId="14558" xr:uid="{0AA7DA5E-5C19-4FD1-B7D8-8D7CE0B0381C}"/>
    <cellStyle name="Normal 2 3 3 6 2 2 4 2" xfId="36877" xr:uid="{B9EB0C19-0027-4D46-8A34-306E327C126A}"/>
    <cellStyle name="Normal 2 3 3 6 2 2 5" xfId="25069" xr:uid="{BF897FAA-888D-4A74-ABE9-D34CDCFBA8CF}"/>
    <cellStyle name="Normal 2 3 3 6 2 3" xfId="4047" xr:uid="{36D7F0ED-DF1B-4758-81EF-5A134940C0F7}"/>
    <cellStyle name="Normal 2 3 3 6 2 3 2" xfId="9231" xr:uid="{9CEEC4D7-1C16-4F34-BCDE-A91A327CACB7}"/>
    <cellStyle name="Normal 2 3 3 6 2 3 2 2" xfId="21038" xr:uid="{6EB0773D-B9B2-4291-A41E-F7D6C8B99C2B}"/>
    <cellStyle name="Normal 2 3 3 6 2 3 2 2 2" xfId="43357" xr:uid="{637A68E0-D57C-4E33-9A81-BD102BDE106B}"/>
    <cellStyle name="Normal 2 3 3 6 2 3 2 3" xfId="31549" xr:uid="{D22035E8-88E2-4B98-A53D-7988754C5669}"/>
    <cellStyle name="Normal 2 3 3 6 2 3 3" xfId="15854" xr:uid="{D3B18C05-D3F2-4A3F-ADF1-23769D6B0909}"/>
    <cellStyle name="Normal 2 3 3 6 2 3 3 2" xfId="38173" xr:uid="{114CEFAC-BD76-4CC3-B34D-F3ABAF9EF806}"/>
    <cellStyle name="Normal 2 3 3 6 2 3 4" xfId="26365" xr:uid="{EC7357D3-6FD1-4222-8300-6A7025311274}"/>
    <cellStyle name="Normal 2 3 3 6 2 4" xfId="6639" xr:uid="{6FBCF402-895D-46D6-9038-A23D715B9DEB}"/>
    <cellStyle name="Normal 2 3 3 6 2 4 2" xfId="18446" xr:uid="{E0D78B04-E3BF-42C1-8BA0-68BE64993405}"/>
    <cellStyle name="Normal 2 3 3 6 2 4 2 2" xfId="40765" xr:uid="{153B812A-C59D-4EC4-8E93-461E226524E4}"/>
    <cellStyle name="Normal 2 3 3 6 2 4 3" xfId="28957" xr:uid="{F56FC487-9C75-4B1C-ACED-ACE9A47D0E18}"/>
    <cellStyle name="Normal 2 3 3 6 2 5" xfId="11966" xr:uid="{C76B59CB-655B-4B75-9E07-AF12FCE6DB34}"/>
    <cellStyle name="Normal 2 3 3 6 2 5 2" xfId="34285" xr:uid="{6FC470DA-7F46-42AE-8038-06337A3D17D8}"/>
    <cellStyle name="Normal 2 3 3 6 2 6" xfId="13262" xr:uid="{432463E0-5968-4E58-BA3F-B11A1D83C385}"/>
    <cellStyle name="Normal 2 3 3 6 2 6 2" xfId="35581" xr:uid="{CC111CF8-B0B2-48D1-8E9E-6AE67C516772}"/>
    <cellStyle name="Normal 2 3 3 6 2 7" xfId="23773" xr:uid="{3823504D-151F-4B50-8337-9EA2ED83015E}"/>
    <cellStyle name="Normal 2 3 3 6 3" xfId="2103" xr:uid="{A6AA9F62-DB85-4BC6-9F7A-22E17EC4DA1B}"/>
    <cellStyle name="Normal 2 3 3 6 3 2" xfId="4695" xr:uid="{D446F6F8-CFFC-44E5-BFC1-0D08C177C84F}"/>
    <cellStyle name="Normal 2 3 3 6 3 2 2" xfId="9879" xr:uid="{4AB25175-F8B9-490C-9A59-7749186A2222}"/>
    <cellStyle name="Normal 2 3 3 6 3 2 2 2" xfId="21686" xr:uid="{AE887B64-7F3D-4923-8B3B-5ADC1D1C5145}"/>
    <cellStyle name="Normal 2 3 3 6 3 2 2 2 2" xfId="44005" xr:uid="{76A04505-4A08-4F1F-89E7-C1D95AC88AB3}"/>
    <cellStyle name="Normal 2 3 3 6 3 2 2 3" xfId="32197" xr:uid="{C784A276-86BF-4E3A-88E1-A845C443A405}"/>
    <cellStyle name="Normal 2 3 3 6 3 2 3" xfId="16502" xr:uid="{81ECEB8A-E5F4-410E-8F4D-FB237E6010B3}"/>
    <cellStyle name="Normal 2 3 3 6 3 2 3 2" xfId="38821" xr:uid="{E92CA9FF-1016-4F56-BCCB-8129FC40E876}"/>
    <cellStyle name="Normal 2 3 3 6 3 2 4" xfId="27013" xr:uid="{693DFB43-B75E-4345-83C4-0B34E9CDD134}"/>
    <cellStyle name="Normal 2 3 3 6 3 3" xfId="7287" xr:uid="{C024D8F8-01CA-49D3-848E-56BCD4FFB894}"/>
    <cellStyle name="Normal 2 3 3 6 3 3 2" xfId="19094" xr:uid="{59868D7C-A6FE-4B4A-823A-7C019B94A8F7}"/>
    <cellStyle name="Normal 2 3 3 6 3 3 2 2" xfId="41413" xr:uid="{753D618C-E2D4-4A0B-BDD6-3EAE3DBEA2DC}"/>
    <cellStyle name="Normal 2 3 3 6 3 3 3" xfId="29605" xr:uid="{A398890E-F021-428A-A72C-DB5FC599F141}"/>
    <cellStyle name="Normal 2 3 3 6 3 4" xfId="13910" xr:uid="{28FC0242-642F-4B58-8808-B14EFC4CB34E}"/>
    <cellStyle name="Normal 2 3 3 6 3 4 2" xfId="36229" xr:uid="{C10DB68D-8055-4FB9-9AC8-1FF2924B0432}"/>
    <cellStyle name="Normal 2 3 3 6 3 5" xfId="24421" xr:uid="{AA3DA45D-0E0E-4767-8AB6-4EAF357BA9E5}"/>
    <cellStyle name="Normal 2 3 3 6 4" xfId="3399" xr:uid="{BBD1C12E-51F0-4686-A9A7-B7010BEE408A}"/>
    <cellStyle name="Normal 2 3 3 6 4 2" xfId="8583" xr:uid="{3EC06F5A-F4E8-4199-B7DA-9A1E273DD510}"/>
    <cellStyle name="Normal 2 3 3 6 4 2 2" xfId="20390" xr:uid="{88B925A4-408E-4488-B608-A88D2796E7EC}"/>
    <cellStyle name="Normal 2 3 3 6 4 2 2 2" xfId="42709" xr:uid="{B79CED80-A450-439C-B37A-D6491ABA6136}"/>
    <cellStyle name="Normal 2 3 3 6 4 2 3" xfId="30901" xr:uid="{651CF30C-4A1F-4674-8BAC-371B72D99E35}"/>
    <cellStyle name="Normal 2 3 3 6 4 3" xfId="15206" xr:uid="{A29FE4C7-52CB-488A-A222-AA861A7DF603}"/>
    <cellStyle name="Normal 2 3 3 6 4 3 2" xfId="37525" xr:uid="{E9407B52-3AEB-42AD-8D6A-0DC8C90718E3}"/>
    <cellStyle name="Normal 2 3 3 6 4 4" xfId="25717" xr:uid="{0632E54F-AA3E-4C17-B335-0F2C6B817ACD}"/>
    <cellStyle name="Normal 2 3 3 6 5" xfId="5991" xr:uid="{198D4800-94E2-4157-8931-39F9CD4B9CE8}"/>
    <cellStyle name="Normal 2 3 3 6 5 2" xfId="17798" xr:uid="{9C4D8500-B97B-4ABA-999E-8646C5AA69FC}"/>
    <cellStyle name="Normal 2 3 3 6 5 2 2" xfId="40117" xr:uid="{71635E3E-5A1B-455E-9101-CC2693E6E395}"/>
    <cellStyle name="Normal 2 3 3 6 5 3" xfId="28309" xr:uid="{67669345-001F-4769-BB32-80F51EE12C87}"/>
    <cellStyle name="Normal 2 3 3 6 6" xfId="11318" xr:uid="{BA3989C5-CB0B-47A5-8D0C-E75B02C7EAA0}"/>
    <cellStyle name="Normal 2 3 3 6 6 2" xfId="33637" xr:uid="{628F3FBE-82A3-4137-831E-AD38C4772BA1}"/>
    <cellStyle name="Normal 2 3 3 6 7" xfId="12614" xr:uid="{C178E211-979F-49AC-9944-DC851F51220A}"/>
    <cellStyle name="Normal 2 3 3 6 7 2" xfId="34933" xr:uid="{B28822A0-A6C4-443B-AAA5-B0D7374CDFA5}"/>
    <cellStyle name="Normal 2 3 3 6 8" xfId="23125" xr:uid="{58E03903-643A-43AF-80EE-39E90F9B4CA9}"/>
    <cellStyle name="Normal 2 3 3 7" xfId="1131" xr:uid="{D1B1F8A7-C0CB-442A-9560-1614D511E6CE}"/>
    <cellStyle name="Normal 2 3 3 7 2" xfId="2427" xr:uid="{E9F19967-2465-45C0-BAF6-0F4EF452F280}"/>
    <cellStyle name="Normal 2 3 3 7 2 2" xfId="5019" xr:uid="{B8EB0F70-05E5-4BDF-B0A1-01D6529A9022}"/>
    <cellStyle name="Normal 2 3 3 7 2 2 2" xfId="10203" xr:uid="{0CF465EA-6150-4E6F-9570-76620738104B}"/>
    <cellStyle name="Normal 2 3 3 7 2 2 2 2" xfId="22010" xr:uid="{659EC4B0-71EF-4D94-A4BA-A1FAC20D7CA1}"/>
    <cellStyle name="Normal 2 3 3 7 2 2 2 2 2" xfId="44329" xr:uid="{FF9FA798-4DDA-45F5-B39A-50FC3352A450}"/>
    <cellStyle name="Normal 2 3 3 7 2 2 2 3" xfId="32521" xr:uid="{A827FF4C-3864-48C1-A467-9997BD5447D0}"/>
    <cellStyle name="Normal 2 3 3 7 2 2 3" xfId="16826" xr:uid="{C62817AD-FB19-43B5-BBBF-3A9A47BDEA8D}"/>
    <cellStyle name="Normal 2 3 3 7 2 2 3 2" xfId="39145" xr:uid="{E2D2F660-1D1C-4B9D-930F-1FD6BDC20093}"/>
    <cellStyle name="Normal 2 3 3 7 2 2 4" xfId="27337" xr:uid="{CC2727A6-7DC4-4826-BC98-18D5C3ECEF23}"/>
    <cellStyle name="Normal 2 3 3 7 2 3" xfId="7611" xr:uid="{FDFF3479-8BD9-40C5-A125-EC1885FB3573}"/>
    <cellStyle name="Normal 2 3 3 7 2 3 2" xfId="19418" xr:uid="{EBCD8A92-59F8-4282-A4E5-6A381B3DE70B}"/>
    <cellStyle name="Normal 2 3 3 7 2 3 2 2" xfId="41737" xr:uid="{6CF31340-DB2C-4369-8E8D-57A51411AFD0}"/>
    <cellStyle name="Normal 2 3 3 7 2 3 3" xfId="29929" xr:uid="{05659BE5-D620-403D-980D-D7DF8C870B98}"/>
    <cellStyle name="Normal 2 3 3 7 2 4" xfId="14234" xr:uid="{2A418E1D-2460-43AB-BD81-95E2D1267D42}"/>
    <cellStyle name="Normal 2 3 3 7 2 4 2" xfId="36553" xr:uid="{98AFBAB3-15DE-4C42-A5B4-600483E73AA5}"/>
    <cellStyle name="Normal 2 3 3 7 2 5" xfId="24745" xr:uid="{C9A643CA-7F6F-4BF4-81B9-D57ABBFC6846}"/>
    <cellStyle name="Normal 2 3 3 7 3" xfId="3723" xr:uid="{82620663-B2CE-41A1-A3C1-05B28A6D1171}"/>
    <cellStyle name="Normal 2 3 3 7 3 2" xfId="8907" xr:uid="{564F3525-BE2C-4FE4-83DA-8FB05E93BFD5}"/>
    <cellStyle name="Normal 2 3 3 7 3 2 2" xfId="20714" xr:uid="{E65A2C94-FE96-45BC-B4BC-6F94C8C08E33}"/>
    <cellStyle name="Normal 2 3 3 7 3 2 2 2" xfId="43033" xr:uid="{A9913319-12A5-46D5-B2B2-00D23215BDC7}"/>
    <cellStyle name="Normal 2 3 3 7 3 2 3" xfId="31225" xr:uid="{98DD625B-9A58-47A6-8C06-56A8C89A2F8A}"/>
    <cellStyle name="Normal 2 3 3 7 3 3" xfId="15530" xr:uid="{655B85A3-C0DC-4EB2-90E2-C6AD4E9DEC36}"/>
    <cellStyle name="Normal 2 3 3 7 3 3 2" xfId="37849" xr:uid="{4B530B01-B269-4087-BE48-81F1573A980C}"/>
    <cellStyle name="Normal 2 3 3 7 3 4" xfId="26041" xr:uid="{9D5807D2-4A75-4B7A-863B-7237F345859F}"/>
    <cellStyle name="Normal 2 3 3 7 4" xfId="6315" xr:uid="{836BC42A-8674-4318-A102-A2F52DBE116C}"/>
    <cellStyle name="Normal 2 3 3 7 4 2" xfId="18122" xr:uid="{74DF95E1-6126-4478-AB2E-CD692DD51C27}"/>
    <cellStyle name="Normal 2 3 3 7 4 2 2" xfId="40441" xr:uid="{BC22AFE6-7864-4929-959D-9176B683A2EC}"/>
    <cellStyle name="Normal 2 3 3 7 4 3" xfId="28633" xr:uid="{B75F5589-0504-4287-A5A7-CC7395BBC1CF}"/>
    <cellStyle name="Normal 2 3 3 7 5" xfId="11642" xr:uid="{7D406DB7-45EB-4C9F-B9C0-C81C83638C29}"/>
    <cellStyle name="Normal 2 3 3 7 5 2" xfId="33961" xr:uid="{11FBD74D-1F99-4F50-A3A9-3EE948DA70DD}"/>
    <cellStyle name="Normal 2 3 3 7 6" xfId="12938" xr:uid="{037B9DC4-D41D-404E-8DF1-969FCFC6A963}"/>
    <cellStyle name="Normal 2 3 3 7 6 2" xfId="35257" xr:uid="{FADCCA4F-273A-477E-96F8-F97030C5EA94}"/>
    <cellStyle name="Normal 2 3 3 7 7" xfId="23449" xr:uid="{B456F311-7715-4ED7-AD3C-8C11089F5CF8}"/>
    <cellStyle name="Normal 2 3 3 8" xfId="1779" xr:uid="{144CAEBF-9C08-415A-AAAF-52940F95BCBC}"/>
    <cellStyle name="Normal 2 3 3 8 2" xfId="4371" xr:uid="{5D230B3F-D8A6-4080-B638-CFCFBEB17DFA}"/>
    <cellStyle name="Normal 2 3 3 8 2 2" xfId="9555" xr:uid="{60275D3B-1C85-4851-B45F-B1C6AE951A48}"/>
    <cellStyle name="Normal 2 3 3 8 2 2 2" xfId="21362" xr:uid="{16FA23C0-690D-4088-812D-E94B84DA2993}"/>
    <cellStyle name="Normal 2 3 3 8 2 2 2 2" xfId="43681" xr:uid="{50A85B93-06D7-45CC-8DB2-EE2F5AE04A7F}"/>
    <cellStyle name="Normal 2 3 3 8 2 2 3" xfId="31873" xr:uid="{3DFE5CFA-DB3D-4DBE-ADEF-ECE264DAC570}"/>
    <cellStyle name="Normal 2 3 3 8 2 3" xfId="16178" xr:uid="{C9259DD6-C7E6-449E-A791-1BC8CB59B538}"/>
    <cellStyle name="Normal 2 3 3 8 2 3 2" xfId="38497" xr:uid="{47DBC473-FFF9-4E0D-BD28-B01101B3AE4E}"/>
    <cellStyle name="Normal 2 3 3 8 2 4" xfId="26689" xr:uid="{4A9EC293-008A-4965-9C3C-6456A319B650}"/>
    <cellStyle name="Normal 2 3 3 8 3" xfId="6963" xr:uid="{1E8F287F-F69B-4C03-B91D-BC30ABE1079F}"/>
    <cellStyle name="Normal 2 3 3 8 3 2" xfId="18770" xr:uid="{14AC0F00-3AD7-4D5A-AFE3-E10B40E2C828}"/>
    <cellStyle name="Normal 2 3 3 8 3 2 2" xfId="41089" xr:uid="{F0DB6265-AB07-4AE0-A603-8D2BF04048D4}"/>
    <cellStyle name="Normal 2 3 3 8 3 3" xfId="29281" xr:uid="{AC04FF44-2A05-4797-A65D-878F6CDAC1F7}"/>
    <cellStyle name="Normal 2 3 3 8 4" xfId="13586" xr:uid="{D7BCF521-BBBC-47F9-A085-4CFBCAA588F1}"/>
    <cellStyle name="Normal 2 3 3 8 4 2" xfId="35905" xr:uid="{2E602145-0A43-4FC8-ABD3-05F98701A889}"/>
    <cellStyle name="Normal 2 3 3 8 5" xfId="24097" xr:uid="{B34BF7FD-B94A-4924-B3F9-EE04F139184D}"/>
    <cellStyle name="Normal 2 3 3 9" xfId="3075" xr:uid="{EC4E57F5-4BA0-4881-979C-A54E3A567AC2}"/>
    <cellStyle name="Normal 2 3 3 9 2" xfId="8259" xr:uid="{1CD6D2D5-C5FF-4E1B-9288-C1AAA1D22036}"/>
    <cellStyle name="Normal 2 3 3 9 2 2" xfId="20066" xr:uid="{981B7AA9-3F23-4859-B1EC-FEC67EAD1417}"/>
    <cellStyle name="Normal 2 3 3 9 2 2 2" xfId="42385" xr:uid="{207A3C0D-F64A-4313-8B96-35ACDB4A2F5B}"/>
    <cellStyle name="Normal 2 3 3 9 2 3" xfId="30577" xr:uid="{D89C7D97-102F-422D-8021-56B58807A880}"/>
    <cellStyle name="Normal 2 3 3 9 3" xfId="14882" xr:uid="{D4CD83C2-48C2-419C-A874-5BFE43373BB9}"/>
    <cellStyle name="Normal 2 3 3 9 3 2" xfId="37201" xr:uid="{909B2B7C-C455-4320-B6E8-2BEA9F21A1C0}"/>
    <cellStyle name="Normal 2 3 3 9 4" xfId="25393" xr:uid="{2C31D7E5-BFD3-409E-BEDB-835EDB87FE57}"/>
    <cellStyle name="Normal 2 3 4" xfId="371" xr:uid="{24BF98EE-CE30-4847-B4E1-E444E71CB266}"/>
    <cellStyle name="Normal 2 3 4 10" xfId="12299" xr:uid="{B76672AD-D28C-4642-A1CD-E68D01DECE35}"/>
    <cellStyle name="Normal 2 3 4 10 2" xfId="34618" xr:uid="{14DBE087-C8BD-4D74-B064-6CBC6FA7760C}"/>
    <cellStyle name="Normal 2 3 4 11" xfId="22684" xr:uid="{E6527984-38A4-4F4B-9228-611FA388CD37}"/>
    <cellStyle name="Normal 2 3 4 2" xfId="484" xr:uid="{7835A85A-02CD-4B5C-A1E8-CCD26BCDF815}"/>
    <cellStyle name="Normal 2 3 4 2 10" xfId="22801" xr:uid="{20BAC875-14C0-45EB-AF4A-BADEBB3DE1A4}"/>
    <cellStyle name="Normal 2 3 4 2 2" xfId="717" xr:uid="{26AED4E9-285C-4896-941C-7A8AFFE3D115}"/>
    <cellStyle name="Normal 2 3 4 2 2 2" xfId="1059" xr:uid="{289ED6F2-C5BF-48C4-811F-58E8633A3927}"/>
    <cellStyle name="Normal 2 3 4 2 2 2 2" xfId="1707" xr:uid="{6876A57F-5281-4717-BBEE-BA072BD746B4}"/>
    <cellStyle name="Normal 2 3 4 2 2 2 2 2" xfId="3003" xr:uid="{566833F4-9BE0-49D9-8E8D-135B3B2853DF}"/>
    <cellStyle name="Normal 2 3 4 2 2 2 2 2 2" xfId="5595" xr:uid="{C2B53E40-935F-4C58-8D35-78FD7EB9D8BB}"/>
    <cellStyle name="Normal 2 3 4 2 2 2 2 2 2 2" xfId="10779" xr:uid="{AC7FBB56-C4A2-477E-96C3-C80320028CD4}"/>
    <cellStyle name="Normal 2 3 4 2 2 2 2 2 2 2 2" xfId="22586" xr:uid="{4B13A440-9A65-49F5-B892-FB3EADA047F0}"/>
    <cellStyle name="Normal 2 3 4 2 2 2 2 2 2 2 2 2" xfId="44905" xr:uid="{8D0BF3B2-0CD8-49F5-9FAE-7947232FDD3F}"/>
    <cellStyle name="Normal 2 3 4 2 2 2 2 2 2 2 3" xfId="33097" xr:uid="{6E074702-7F16-4775-B042-4CE5CF96004C}"/>
    <cellStyle name="Normal 2 3 4 2 2 2 2 2 2 3" xfId="17402" xr:uid="{76BEC04A-872C-4F24-961A-EE45954244CF}"/>
    <cellStyle name="Normal 2 3 4 2 2 2 2 2 2 3 2" xfId="39721" xr:uid="{80C62963-3346-43D9-9415-9A88F2728A06}"/>
    <cellStyle name="Normal 2 3 4 2 2 2 2 2 2 4" xfId="27913" xr:uid="{4E962173-7728-4003-9AF9-1D9405547CA4}"/>
    <cellStyle name="Normal 2 3 4 2 2 2 2 2 3" xfId="8187" xr:uid="{62CA5471-A4EA-4DCC-AC40-2BB0F30A4EDE}"/>
    <cellStyle name="Normal 2 3 4 2 2 2 2 2 3 2" xfId="19994" xr:uid="{BB539EBC-DB11-4083-A959-D5270594D03D}"/>
    <cellStyle name="Normal 2 3 4 2 2 2 2 2 3 2 2" xfId="42313" xr:uid="{73084340-C671-40EE-8ABE-14E5DE8383C7}"/>
    <cellStyle name="Normal 2 3 4 2 2 2 2 2 3 3" xfId="30505" xr:uid="{17401076-43ED-4C5C-B2EA-94C52E6E16B7}"/>
    <cellStyle name="Normal 2 3 4 2 2 2 2 2 4" xfId="14810" xr:uid="{3599E5BC-819D-41F7-8436-4DBD0048B09B}"/>
    <cellStyle name="Normal 2 3 4 2 2 2 2 2 4 2" xfId="37129" xr:uid="{BC54B29D-5DB0-4BE6-8261-164C4324717B}"/>
    <cellStyle name="Normal 2 3 4 2 2 2 2 2 5" xfId="25321" xr:uid="{C1E981FC-F5BC-417C-8BE4-5D1737AD8599}"/>
    <cellStyle name="Normal 2 3 4 2 2 2 2 3" xfId="4299" xr:uid="{40CA02F7-A9EE-4599-9591-30D91B2C1B90}"/>
    <cellStyle name="Normal 2 3 4 2 2 2 2 3 2" xfId="9483" xr:uid="{58A7C741-425C-448B-90B2-A8E08A97FE3B}"/>
    <cellStyle name="Normal 2 3 4 2 2 2 2 3 2 2" xfId="21290" xr:uid="{A1E4F4E1-4FD3-4BB2-A093-72E097BDFE41}"/>
    <cellStyle name="Normal 2 3 4 2 2 2 2 3 2 2 2" xfId="43609" xr:uid="{F58A4486-9C32-45D0-9968-5DDA8D64F315}"/>
    <cellStyle name="Normal 2 3 4 2 2 2 2 3 2 3" xfId="31801" xr:uid="{54E82FA4-2F1D-4AA2-9DAC-E286CCF3937E}"/>
    <cellStyle name="Normal 2 3 4 2 2 2 2 3 3" xfId="16106" xr:uid="{7E505541-F03A-4848-B5EE-74A689C299E7}"/>
    <cellStyle name="Normal 2 3 4 2 2 2 2 3 3 2" xfId="38425" xr:uid="{B6EAE853-2027-47A4-8AB0-396439AF8CCC}"/>
    <cellStyle name="Normal 2 3 4 2 2 2 2 3 4" xfId="26617" xr:uid="{5EB9A1A4-9285-4414-A161-F24526886B18}"/>
    <cellStyle name="Normal 2 3 4 2 2 2 2 4" xfId="6891" xr:uid="{4B3BC678-C9AC-4C2E-9CD0-FC0FBA0B4788}"/>
    <cellStyle name="Normal 2 3 4 2 2 2 2 4 2" xfId="18698" xr:uid="{1DF9A842-EACA-4FEE-B930-1207A7E68313}"/>
    <cellStyle name="Normal 2 3 4 2 2 2 2 4 2 2" xfId="41017" xr:uid="{6437CD2A-EADD-4AC0-831A-1B8416300AC3}"/>
    <cellStyle name="Normal 2 3 4 2 2 2 2 4 3" xfId="29209" xr:uid="{A34A89DC-5D1A-4FD0-8F09-8EDB191D5156}"/>
    <cellStyle name="Normal 2 3 4 2 2 2 2 5" xfId="12218" xr:uid="{E31ED8B3-7053-4DCA-8FDC-07F5054E1972}"/>
    <cellStyle name="Normal 2 3 4 2 2 2 2 5 2" xfId="34537" xr:uid="{EBE412CF-BF61-41E4-B565-231516551D94}"/>
    <cellStyle name="Normal 2 3 4 2 2 2 2 6" xfId="13514" xr:uid="{6276A72A-C665-4E27-8041-3C191B3C0121}"/>
    <cellStyle name="Normal 2 3 4 2 2 2 2 6 2" xfId="35833" xr:uid="{8F440774-B439-463C-855E-C88D0B63B7EC}"/>
    <cellStyle name="Normal 2 3 4 2 2 2 2 7" xfId="24025" xr:uid="{6E0A9572-B4E2-480C-8EAD-70EE2F637BF4}"/>
    <cellStyle name="Normal 2 3 4 2 2 2 3" xfId="2355" xr:uid="{B4FA1F03-EBFB-416E-8AF5-7F632A442256}"/>
    <cellStyle name="Normal 2 3 4 2 2 2 3 2" xfId="4947" xr:uid="{41162C60-2046-447B-B01A-4FDDA27ABA6F}"/>
    <cellStyle name="Normal 2 3 4 2 2 2 3 2 2" xfId="10131" xr:uid="{98E445EB-E861-4A38-9730-A7230B14CE02}"/>
    <cellStyle name="Normal 2 3 4 2 2 2 3 2 2 2" xfId="21938" xr:uid="{4D0554E9-C7BC-4009-90AB-3420614A01E4}"/>
    <cellStyle name="Normal 2 3 4 2 2 2 3 2 2 2 2" xfId="44257" xr:uid="{037C4FAF-4F2F-42AF-9CE6-67B2C32C806F}"/>
    <cellStyle name="Normal 2 3 4 2 2 2 3 2 2 3" xfId="32449" xr:uid="{4933D521-596D-4C19-8932-E760B4108CB3}"/>
    <cellStyle name="Normal 2 3 4 2 2 2 3 2 3" xfId="16754" xr:uid="{ADBA8E40-33A1-4E00-B1CA-2963E3BA13CC}"/>
    <cellStyle name="Normal 2 3 4 2 2 2 3 2 3 2" xfId="39073" xr:uid="{EC142691-0ECC-446B-B3DE-E752821416F1}"/>
    <cellStyle name="Normal 2 3 4 2 2 2 3 2 4" xfId="27265" xr:uid="{57B57822-1C9D-4BFF-A462-C343B3106C80}"/>
    <cellStyle name="Normal 2 3 4 2 2 2 3 3" xfId="7539" xr:uid="{F4C72B1F-9D7A-4557-A004-E136E58B094B}"/>
    <cellStyle name="Normal 2 3 4 2 2 2 3 3 2" xfId="19346" xr:uid="{41957541-5621-4E09-9549-82077D13513C}"/>
    <cellStyle name="Normal 2 3 4 2 2 2 3 3 2 2" xfId="41665" xr:uid="{B9B8C27B-F2F7-467B-9225-2D8385034B2E}"/>
    <cellStyle name="Normal 2 3 4 2 2 2 3 3 3" xfId="29857" xr:uid="{429B5857-C9AF-47FE-8361-32B6E289A2EA}"/>
    <cellStyle name="Normal 2 3 4 2 2 2 3 4" xfId="14162" xr:uid="{56CEED82-38DC-4DE6-BB63-0FF512CEBD3D}"/>
    <cellStyle name="Normal 2 3 4 2 2 2 3 4 2" xfId="36481" xr:uid="{984DF043-3526-4F1F-8305-6FD9A4F73C47}"/>
    <cellStyle name="Normal 2 3 4 2 2 2 3 5" xfId="24673" xr:uid="{E0BD8EB1-B5FC-410B-A5B3-65364742DFAA}"/>
    <cellStyle name="Normal 2 3 4 2 2 2 4" xfId="3651" xr:uid="{97B4F7AA-B43C-448C-9E2F-1838CF61D7D3}"/>
    <cellStyle name="Normal 2 3 4 2 2 2 4 2" xfId="8835" xr:uid="{0C609325-7976-4571-9EEE-D75DF557541E}"/>
    <cellStyle name="Normal 2 3 4 2 2 2 4 2 2" xfId="20642" xr:uid="{A38B3D6D-C12B-475C-8F1F-6273B562E587}"/>
    <cellStyle name="Normal 2 3 4 2 2 2 4 2 2 2" xfId="42961" xr:uid="{75EC9C92-E753-4ECC-8A71-767C815CB08A}"/>
    <cellStyle name="Normal 2 3 4 2 2 2 4 2 3" xfId="31153" xr:uid="{C02FA34B-8057-475F-8BF8-3FFBC2D10244}"/>
    <cellStyle name="Normal 2 3 4 2 2 2 4 3" xfId="15458" xr:uid="{081FBAA7-7E82-4889-829A-3F38B0ABFF94}"/>
    <cellStyle name="Normal 2 3 4 2 2 2 4 3 2" xfId="37777" xr:uid="{66FC3512-DD77-4F7A-8736-BFF7F37C4113}"/>
    <cellStyle name="Normal 2 3 4 2 2 2 4 4" xfId="25969" xr:uid="{93014F10-5AB4-44E2-810C-D66A511F5094}"/>
    <cellStyle name="Normal 2 3 4 2 2 2 5" xfId="6243" xr:uid="{6ACA66F1-9D0E-4DA3-868E-3E031D34F6B2}"/>
    <cellStyle name="Normal 2 3 4 2 2 2 5 2" xfId="18050" xr:uid="{F2BC3EB7-0F61-4EE3-A11F-CFD6A5862511}"/>
    <cellStyle name="Normal 2 3 4 2 2 2 5 2 2" xfId="40369" xr:uid="{350E6011-F4B2-4D5F-B0EC-424C7A67A633}"/>
    <cellStyle name="Normal 2 3 4 2 2 2 5 3" xfId="28561" xr:uid="{A8C70ED5-D3CB-4DA6-BB4E-908B780AA16F}"/>
    <cellStyle name="Normal 2 3 4 2 2 2 6" xfId="11570" xr:uid="{E550630A-D738-4311-83A3-3BAA9F6D2C26}"/>
    <cellStyle name="Normal 2 3 4 2 2 2 6 2" xfId="33889" xr:uid="{DDA88EF5-8835-4F49-BA62-F785964EA066}"/>
    <cellStyle name="Normal 2 3 4 2 2 2 7" xfId="12866" xr:uid="{4A20C5B2-56CB-4294-9D18-D9F6EECD3ABA}"/>
    <cellStyle name="Normal 2 3 4 2 2 2 7 2" xfId="35185" xr:uid="{86E171EB-66B8-4E75-8357-18523BDF3D3C}"/>
    <cellStyle name="Normal 2 3 4 2 2 2 8" xfId="23377" xr:uid="{75636540-9CDE-4029-A3FE-B5D94630DB78}"/>
    <cellStyle name="Normal 2 3 4 2 2 3" xfId="1383" xr:uid="{1D4E33C6-7370-41A8-A9A6-068D2B79EE9B}"/>
    <cellStyle name="Normal 2 3 4 2 2 3 2" xfId="2679" xr:uid="{5088321F-030E-4971-B315-8CB3BA3F8570}"/>
    <cellStyle name="Normal 2 3 4 2 2 3 2 2" xfId="5271" xr:uid="{B8597E4A-045D-4735-9DE9-F0DFF81A8B7A}"/>
    <cellStyle name="Normal 2 3 4 2 2 3 2 2 2" xfId="10455" xr:uid="{A937BDAB-FF6C-4708-B968-1DAD75F49E64}"/>
    <cellStyle name="Normal 2 3 4 2 2 3 2 2 2 2" xfId="22262" xr:uid="{19A373CA-AE11-48C4-8EB4-528BACEF97D8}"/>
    <cellStyle name="Normal 2 3 4 2 2 3 2 2 2 2 2" xfId="44581" xr:uid="{F89A3B55-91CC-4B7E-BCA0-F2E1E1394C90}"/>
    <cellStyle name="Normal 2 3 4 2 2 3 2 2 2 3" xfId="32773" xr:uid="{99D2CE9D-A94F-4F4A-9115-A241043DFE00}"/>
    <cellStyle name="Normal 2 3 4 2 2 3 2 2 3" xfId="17078" xr:uid="{519EE5A9-1D75-4622-997E-2D0668982076}"/>
    <cellStyle name="Normal 2 3 4 2 2 3 2 2 3 2" xfId="39397" xr:uid="{CD62435A-CF5F-4702-A7A4-268505D32DB9}"/>
    <cellStyle name="Normal 2 3 4 2 2 3 2 2 4" xfId="27589" xr:uid="{7D69EF68-4446-41AC-B227-60118E5B7F13}"/>
    <cellStyle name="Normal 2 3 4 2 2 3 2 3" xfId="7863" xr:uid="{308BDC33-4C48-46E1-91FC-919935F83F76}"/>
    <cellStyle name="Normal 2 3 4 2 2 3 2 3 2" xfId="19670" xr:uid="{E7E83B51-4C1C-4F28-AE1B-F363DFE49B40}"/>
    <cellStyle name="Normal 2 3 4 2 2 3 2 3 2 2" xfId="41989" xr:uid="{C20CAF76-D0D2-4E01-BAF9-50F4A114B09A}"/>
    <cellStyle name="Normal 2 3 4 2 2 3 2 3 3" xfId="30181" xr:uid="{7E9C8CEE-BDD7-4DB6-8B48-0BFA256165B6}"/>
    <cellStyle name="Normal 2 3 4 2 2 3 2 4" xfId="14486" xr:uid="{50737657-1A02-46C0-A5CB-D56E148A3FF7}"/>
    <cellStyle name="Normal 2 3 4 2 2 3 2 4 2" xfId="36805" xr:uid="{A8A817F7-8D60-4FBF-837B-FD7DEA005810}"/>
    <cellStyle name="Normal 2 3 4 2 2 3 2 5" xfId="24997" xr:uid="{12FCD529-2FF1-4E9B-9268-73BE6BE68E0B}"/>
    <cellStyle name="Normal 2 3 4 2 2 3 3" xfId="3975" xr:uid="{1E9785AA-917D-4B87-BE71-3320432DF238}"/>
    <cellStyle name="Normal 2 3 4 2 2 3 3 2" xfId="9159" xr:uid="{86DC7257-003C-48B8-839F-0996D1282F45}"/>
    <cellStyle name="Normal 2 3 4 2 2 3 3 2 2" xfId="20966" xr:uid="{134A173D-64F7-4576-BA3F-52DA273DD8C8}"/>
    <cellStyle name="Normal 2 3 4 2 2 3 3 2 2 2" xfId="43285" xr:uid="{87060FEB-9C59-404F-8A66-E8547A22354E}"/>
    <cellStyle name="Normal 2 3 4 2 2 3 3 2 3" xfId="31477" xr:uid="{BEC858EA-B653-4EFD-A2A0-9F837FE2D07C}"/>
    <cellStyle name="Normal 2 3 4 2 2 3 3 3" xfId="15782" xr:uid="{FF20B656-8EB7-497F-9C83-78CBB774F4DD}"/>
    <cellStyle name="Normal 2 3 4 2 2 3 3 3 2" xfId="38101" xr:uid="{A1AE2419-0CFE-4A18-BDEB-BF42C953DA08}"/>
    <cellStyle name="Normal 2 3 4 2 2 3 3 4" xfId="26293" xr:uid="{FE03F38B-0F59-4B5F-8B5A-9E5089709AA7}"/>
    <cellStyle name="Normal 2 3 4 2 2 3 4" xfId="6567" xr:uid="{5E220CAA-E350-4E1C-858B-78536F6B219D}"/>
    <cellStyle name="Normal 2 3 4 2 2 3 4 2" xfId="18374" xr:uid="{5398F8F3-ED49-4180-AB93-88555F492F92}"/>
    <cellStyle name="Normal 2 3 4 2 2 3 4 2 2" xfId="40693" xr:uid="{D8A3C288-04F9-4CFA-81B4-B6287BB9064D}"/>
    <cellStyle name="Normal 2 3 4 2 2 3 4 3" xfId="28885" xr:uid="{C1BC48B7-7175-4763-B5D3-4C4519649327}"/>
    <cellStyle name="Normal 2 3 4 2 2 3 5" xfId="11894" xr:uid="{4AEB2968-9FC4-43B4-904D-1359683F2BCA}"/>
    <cellStyle name="Normal 2 3 4 2 2 3 5 2" xfId="34213" xr:uid="{762ACBD5-4F94-43D0-91AA-E1476259731A}"/>
    <cellStyle name="Normal 2 3 4 2 2 3 6" xfId="13190" xr:uid="{5AA109E4-8476-430C-9C19-8E748C73A1EC}"/>
    <cellStyle name="Normal 2 3 4 2 2 3 6 2" xfId="35509" xr:uid="{7FD3F2A8-87B9-40CF-9A81-B940E9CFE5B9}"/>
    <cellStyle name="Normal 2 3 4 2 2 3 7" xfId="23701" xr:uid="{099D01BB-59B9-46F3-AC11-CDC3B2F059CE}"/>
    <cellStyle name="Normal 2 3 4 2 2 4" xfId="2031" xr:uid="{43180212-758D-42E2-BAC5-DEF8EE6F71D0}"/>
    <cellStyle name="Normal 2 3 4 2 2 4 2" xfId="4623" xr:uid="{8446B527-EC3F-4BCB-9E32-C2CFAAEC5D2C}"/>
    <cellStyle name="Normal 2 3 4 2 2 4 2 2" xfId="9807" xr:uid="{28BEEC93-515E-41E0-B1FB-E7A6DDC76E13}"/>
    <cellStyle name="Normal 2 3 4 2 2 4 2 2 2" xfId="21614" xr:uid="{3B5BE970-084F-4D84-89F4-72A5899D8CD4}"/>
    <cellStyle name="Normal 2 3 4 2 2 4 2 2 2 2" xfId="43933" xr:uid="{E69EE3BC-CB85-401D-ACD4-0A080C3CA52C}"/>
    <cellStyle name="Normal 2 3 4 2 2 4 2 2 3" xfId="32125" xr:uid="{F7E3FDDB-56BD-4846-9486-5B6AD4EC44C8}"/>
    <cellStyle name="Normal 2 3 4 2 2 4 2 3" xfId="16430" xr:uid="{14EC0BA4-4B90-41F1-BF86-27EB914340FE}"/>
    <cellStyle name="Normal 2 3 4 2 2 4 2 3 2" xfId="38749" xr:uid="{0091008F-52BD-4DE1-A743-5C63F7425460}"/>
    <cellStyle name="Normal 2 3 4 2 2 4 2 4" xfId="26941" xr:uid="{FB42184F-16C3-4C67-A513-03526D984F8F}"/>
    <cellStyle name="Normal 2 3 4 2 2 4 3" xfId="7215" xr:uid="{05A3E2EC-FC46-44FF-8A42-DA0BA88CCC22}"/>
    <cellStyle name="Normal 2 3 4 2 2 4 3 2" xfId="19022" xr:uid="{0B1BD3DC-DBC0-4164-9EA1-5A22AB6F0CAE}"/>
    <cellStyle name="Normal 2 3 4 2 2 4 3 2 2" xfId="41341" xr:uid="{A03C1DD6-5284-4473-886C-9853A3CB186A}"/>
    <cellStyle name="Normal 2 3 4 2 2 4 3 3" xfId="29533" xr:uid="{71BBC83B-A843-4704-B15E-9FA583EDD7D9}"/>
    <cellStyle name="Normal 2 3 4 2 2 4 4" xfId="13838" xr:uid="{947B407F-1B25-494C-A5E2-898B64388EEC}"/>
    <cellStyle name="Normal 2 3 4 2 2 4 4 2" xfId="36157" xr:uid="{16B36C4F-09D4-49E9-BEF5-46D2AAD5CC11}"/>
    <cellStyle name="Normal 2 3 4 2 2 4 5" xfId="24349" xr:uid="{A2DB55B6-771C-4C68-9D92-7D95318BECF1}"/>
    <cellStyle name="Normal 2 3 4 2 2 5" xfId="3327" xr:uid="{6534195F-19D6-4AAB-9CC8-8B33B1AE8B63}"/>
    <cellStyle name="Normal 2 3 4 2 2 5 2" xfId="8511" xr:uid="{EB9AC944-E7DA-4804-A009-C6CE54151365}"/>
    <cellStyle name="Normal 2 3 4 2 2 5 2 2" xfId="20318" xr:uid="{13F61177-47ED-423C-8241-2FEA2B811125}"/>
    <cellStyle name="Normal 2 3 4 2 2 5 2 2 2" xfId="42637" xr:uid="{1898D54A-69CB-429B-80E0-B05FC9294937}"/>
    <cellStyle name="Normal 2 3 4 2 2 5 2 3" xfId="30829" xr:uid="{B8BEE701-40C5-4D46-A64E-B0ACE2C5E4B2}"/>
    <cellStyle name="Normal 2 3 4 2 2 5 3" xfId="15134" xr:uid="{BCABB735-90D3-4E20-862C-9ADC07A4E4E3}"/>
    <cellStyle name="Normal 2 3 4 2 2 5 3 2" xfId="37453" xr:uid="{3B444887-02F4-4B01-B54A-E3DB6239FF06}"/>
    <cellStyle name="Normal 2 3 4 2 2 5 4" xfId="25645" xr:uid="{86C473A9-025B-4835-B26F-927FBBE7E8A2}"/>
    <cellStyle name="Normal 2 3 4 2 2 6" xfId="5919" xr:uid="{17793B4C-40BC-47F0-B467-4B6F74CB2D7E}"/>
    <cellStyle name="Normal 2 3 4 2 2 6 2" xfId="17726" xr:uid="{F90F1E3F-2371-48BE-9401-8FCBB6567982}"/>
    <cellStyle name="Normal 2 3 4 2 2 6 2 2" xfId="40045" xr:uid="{3C38A95A-E286-4794-B7EF-ADA61B061C43}"/>
    <cellStyle name="Normal 2 3 4 2 2 6 3" xfId="28237" xr:uid="{8C1E374C-FC6F-4C83-92AD-A49835257EF6}"/>
    <cellStyle name="Normal 2 3 4 2 2 7" xfId="11228" xr:uid="{6DFDB414-0BCB-4F71-BB56-40EF26B6AC47}"/>
    <cellStyle name="Normal 2 3 4 2 2 7 2" xfId="33547" xr:uid="{0594DF0A-5229-4DBB-931D-0356852B09DE}"/>
    <cellStyle name="Normal 2 3 4 2 2 8" xfId="12542" xr:uid="{01EAB83C-75A4-4C48-A4C3-FCCA1A070143}"/>
    <cellStyle name="Normal 2 3 4 2 2 8 2" xfId="34861" xr:uid="{47487EBF-A2BA-4C02-8687-F7BBAB52016D}"/>
    <cellStyle name="Normal 2 3 4 2 2 9" xfId="23035" xr:uid="{B36E012D-ED3A-426E-B698-1563AC2DE874}"/>
    <cellStyle name="Normal 2 3 4 2 3" xfId="897" xr:uid="{CD9C0DD1-4A2D-49CA-8FB3-0E59E7C91A53}"/>
    <cellStyle name="Normal 2 3 4 2 3 2" xfId="1545" xr:uid="{5DB6EA3E-0211-451C-9D30-3562ACB813C2}"/>
    <cellStyle name="Normal 2 3 4 2 3 2 2" xfId="2841" xr:uid="{902A42D6-8A14-4FED-8098-EA51B1692C97}"/>
    <cellStyle name="Normal 2 3 4 2 3 2 2 2" xfId="5433" xr:uid="{BB0B3568-032A-4AD8-B37E-45820E5EF272}"/>
    <cellStyle name="Normal 2 3 4 2 3 2 2 2 2" xfId="10617" xr:uid="{C3F4CBB8-A1B4-42FC-AD60-784D1C69CFA8}"/>
    <cellStyle name="Normal 2 3 4 2 3 2 2 2 2 2" xfId="22424" xr:uid="{0B4DA6EB-58C3-4DC9-9579-8A0E3231AF84}"/>
    <cellStyle name="Normal 2 3 4 2 3 2 2 2 2 2 2" xfId="44743" xr:uid="{AF2D71A7-D3EC-4EB7-AC42-B914A45D3DDF}"/>
    <cellStyle name="Normal 2 3 4 2 3 2 2 2 2 3" xfId="32935" xr:uid="{69ACABE9-B128-46CF-BF71-476ABA341499}"/>
    <cellStyle name="Normal 2 3 4 2 3 2 2 2 3" xfId="17240" xr:uid="{D5AC1304-408C-4B8B-BB8B-614E36A5AAD4}"/>
    <cellStyle name="Normal 2 3 4 2 3 2 2 2 3 2" xfId="39559" xr:uid="{939DF9A8-F6FA-4BC8-9A88-6657C76C7E14}"/>
    <cellStyle name="Normal 2 3 4 2 3 2 2 2 4" xfId="27751" xr:uid="{BB2D6791-EDD3-4837-AEC0-F3AB0F8E25B5}"/>
    <cellStyle name="Normal 2 3 4 2 3 2 2 3" xfId="8025" xr:uid="{BC3AC652-53DF-42E7-A095-EDE4E46DF097}"/>
    <cellStyle name="Normal 2 3 4 2 3 2 2 3 2" xfId="19832" xr:uid="{E716573B-6866-4D54-B76B-B3EE2B60F4BF}"/>
    <cellStyle name="Normal 2 3 4 2 3 2 2 3 2 2" xfId="42151" xr:uid="{686BB9DC-7EB9-4E25-A8AE-DA657317739F}"/>
    <cellStyle name="Normal 2 3 4 2 3 2 2 3 3" xfId="30343" xr:uid="{92538CC6-5BA4-485D-B801-19FD9636BD36}"/>
    <cellStyle name="Normal 2 3 4 2 3 2 2 4" xfId="14648" xr:uid="{4DC57818-DA35-41C1-9E2E-ED685B7D4D20}"/>
    <cellStyle name="Normal 2 3 4 2 3 2 2 4 2" xfId="36967" xr:uid="{51D68CCC-9862-4FDC-9F15-45289834F2FC}"/>
    <cellStyle name="Normal 2 3 4 2 3 2 2 5" xfId="25159" xr:uid="{F5FF7AF5-A846-4DD5-9E29-911861B7B4E3}"/>
    <cellStyle name="Normal 2 3 4 2 3 2 3" xfId="4137" xr:uid="{951823C0-EE21-4B49-AD78-5459157E08C7}"/>
    <cellStyle name="Normal 2 3 4 2 3 2 3 2" xfId="9321" xr:uid="{3A7E9D44-4235-47DE-9D26-93F8C0F5FE1A}"/>
    <cellStyle name="Normal 2 3 4 2 3 2 3 2 2" xfId="21128" xr:uid="{A48212D0-CF6C-4285-BBB5-B373B467B386}"/>
    <cellStyle name="Normal 2 3 4 2 3 2 3 2 2 2" xfId="43447" xr:uid="{B1662A48-3EF2-4D6A-ADBA-A62D4E7BDA50}"/>
    <cellStyle name="Normal 2 3 4 2 3 2 3 2 3" xfId="31639" xr:uid="{46A9D9C8-D02F-46B5-B9CF-0375A8E5F44D}"/>
    <cellStyle name="Normal 2 3 4 2 3 2 3 3" xfId="15944" xr:uid="{A97FD797-CC4D-4A72-A49C-47636CED44BB}"/>
    <cellStyle name="Normal 2 3 4 2 3 2 3 3 2" xfId="38263" xr:uid="{504F147B-2A51-4655-8EE4-AF2E95BD1437}"/>
    <cellStyle name="Normal 2 3 4 2 3 2 3 4" xfId="26455" xr:uid="{B42166A7-D19F-4B62-98CF-53E1C551ADAD}"/>
    <cellStyle name="Normal 2 3 4 2 3 2 4" xfId="6729" xr:uid="{A3FDD63A-C2DB-4AEE-BCE7-B81D73B9B8D6}"/>
    <cellStyle name="Normal 2 3 4 2 3 2 4 2" xfId="18536" xr:uid="{E5162CA3-FF67-4F1E-8046-D9981BFB5CB4}"/>
    <cellStyle name="Normal 2 3 4 2 3 2 4 2 2" xfId="40855" xr:uid="{0EFA5E7E-4E40-42DD-8C5A-69CBF46ABECD}"/>
    <cellStyle name="Normal 2 3 4 2 3 2 4 3" xfId="29047" xr:uid="{7183FCE9-F365-489E-BD3A-48343B4CCE75}"/>
    <cellStyle name="Normal 2 3 4 2 3 2 5" xfId="12056" xr:uid="{1E72279E-FF57-4F53-99A6-31BF570B1905}"/>
    <cellStyle name="Normal 2 3 4 2 3 2 5 2" xfId="34375" xr:uid="{ACC0D9CB-F0AB-40A4-A9D7-03C19554208A}"/>
    <cellStyle name="Normal 2 3 4 2 3 2 6" xfId="13352" xr:uid="{204CDF2A-2CA7-4E2D-90FF-FB8B206BB4C4}"/>
    <cellStyle name="Normal 2 3 4 2 3 2 6 2" xfId="35671" xr:uid="{B6191D8A-5826-4516-9F42-D8630FA2BB28}"/>
    <cellStyle name="Normal 2 3 4 2 3 2 7" xfId="23863" xr:uid="{65505EAF-DB2E-432F-9A58-7BC643F5A932}"/>
    <cellStyle name="Normal 2 3 4 2 3 3" xfId="2193" xr:uid="{424A8E65-6B0E-4E23-9737-9972C2B90B43}"/>
    <cellStyle name="Normal 2 3 4 2 3 3 2" xfId="4785" xr:uid="{E67035F2-AD06-4DC9-A6C0-DB22CFE29432}"/>
    <cellStyle name="Normal 2 3 4 2 3 3 2 2" xfId="9969" xr:uid="{E3F67048-2175-4A68-A131-7335FB4835CA}"/>
    <cellStyle name="Normal 2 3 4 2 3 3 2 2 2" xfId="21776" xr:uid="{AE19EA55-9EAD-4180-8EB3-78C89CD4D767}"/>
    <cellStyle name="Normal 2 3 4 2 3 3 2 2 2 2" xfId="44095" xr:uid="{877080E8-5D33-46EE-B85E-7EACD0251E2B}"/>
    <cellStyle name="Normal 2 3 4 2 3 3 2 2 3" xfId="32287" xr:uid="{9DE78AFE-50D3-489C-B17F-0BC21E785F54}"/>
    <cellStyle name="Normal 2 3 4 2 3 3 2 3" xfId="16592" xr:uid="{7197059C-5D77-42D4-B8A6-89C446DCD086}"/>
    <cellStyle name="Normal 2 3 4 2 3 3 2 3 2" xfId="38911" xr:uid="{F999E2DD-40C9-4E08-91ED-5A02997EB920}"/>
    <cellStyle name="Normal 2 3 4 2 3 3 2 4" xfId="27103" xr:uid="{994BB35D-0F88-4E4A-A8A5-154A9441FE00}"/>
    <cellStyle name="Normal 2 3 4 2 3 3 3" xfId="7377" xr:uid="{2C1701CF-C4F0-4443-AFAF-CD1B2DE8E7AB}"/>
    <cellStyle name="Normal 2 3 4 2 3 3 3 2" xfId="19184" xr:uid="{6D5E795B-A7D2-4CE9-8781-796548E0B440}"/>
    <cellStyle name="Normal 2 3 4 2 3 3 3 2 2" xfId="41503" xr:uid="{4DCACE00-4506-41D8-9E56-71CAF67920A2}"/>
    <cellStyle name="Normal 2 3 4 2 3 3 3 3" xfId="29695" xr:uid="{BF6CB538-8B29-43B9-8917-9DC2EBF56C3C}"/>
    <cellStyle name="Normal 2 3 4 2 3 3 4" xfId="14000" xr:uid="{FD9306AD-972C-4E9F-95A6-D4468EF90E46}"/>
    <cellStyle name="Normal 2 3 4 2 3 3 4 2" xfId="36319" xr:uid="{776FF93D-2A4F-4367-BB6F-DEB5AB6E4957}"/>
    <cellStyle name="Normal 2 3 4 2 3 3 5" xfId="24511" xr:uid="{44A39F90-5736-4205-AE34-8D953348CA54}"/>
    <cellStyle name="Normal 2 3 4 2 3 4" xfId="3489" xr:uid="{30E4F293-195C-44DA-A1AB-BDADC9E8CBE7}"/>
    <cellStyle name="Normal 2 3 4 2 3 4 2" xfId="8673" xr:uid="{04117CBB-1D35-4193-948C-0962171D3665}"/>
    <cellStyle name="Normal 2 3 4 2 3 4 2 2" xfId="20480" xr:uid="{0EB304BC-D429-4188-A0C2-63C946D74670}"/>
    <cellStyle name="Normal 2 3 4 2 3 4 2 2 2" xfId="42799" xr:uid="{EE23CD01-D3B2-4CC7-A3F3-D807CDA65578}"/>
    <cellStyle name="Normal 2 3 4 2 3 4 2 3" xfId="30991" xr:uid="{CDA3A25F-F419-4D98-B54A-E139F96BAE2B}"/>
    <cellStyle name="Normal 2 3 4 2 3 4 3" xfId="15296" xr:uid="{103BC0B4-D3F9-44DB-9C12-38580FA6067B}"/>
    <cellStyle name="Normal 2 3 4 2 3 4 3 2" xfId="37615" xr:uid="{F1373DEA-54A8-4974-B5DA-3F79B8AECD91}"/>
    <cellStyle name="Normal 2 3 4 2 3 4 4" xfId="25807" xr:uid="{BD069589-D0A0-4FF1-B202-07B4C2F9BF4E}"/>
    <cellStyle name="Normal 2 3 4 2 3 5" xfId="6081" xr:uid="{86FCA107-4607-4BAB-89D1-5D2AD44EA3AA}"/>
    <cellStyle name="Normal 2 3 4 2 3 5 2" xfId="17888" xr:uid="{F14A0634-4F33-4EBD-888D-ECA5D969FA3A}"/>
    <cellStyle name="Normal 2 3 4 2 3 5 2 2" xfId="40207" xr:uid="{4A28799E-EBE9-4CCD-8D91-309DA5D1D1CA}"/>
    <cellStyle name="Normal 2 3 4 2 3 5 3" xfId="28399" xr:uid="{DAEE19BB-3F2E-489B-B10D-E0F1187CA223}"/>
    <cellStyle name="Normal 2 3 4 2 3 6" xfId="11408" xr:uid="{AAE2114A-F03A-4E4D-92FC-2843AFC62C33}"/>
    <cellStyle name="Normal 2 3 4 2 3 6 2" xfId="33727" xr:uid="{4C107449-52F7-40FA-9C62-1AA2AE625B94}"/>
    <cellStyle name="Normal 2 3 4 2 3 7" xfId="12704" xr:uid="{88421F90-7629-48BC-8C8D-3EEFA0664BB4}"/>
    <cellStyle name="Normal 2 3 4 2 3 7 2" xfId="35023" xr:uid="{BCCC8F4D-7D59-47A8-B055-F0C3A6D5C96D}"/>
    <cellStyle name="Normal 2 3 4 2 3 8" xfId="23215" xr:uid="{0BBB106D-7411-434B-A61B-6063D8D84D63}"/>
    <cellStyle name="Normal 2 3 4 2 4" xfId="1221" xr:uid="{EAE12433-1F62-46F7-A673-76B4EBB66E7D}"/>
    <cellStyle name="Normal 2 3 4 2 4 2" xfId="2517" xr:uid="{3095732C-77D9-4500-B901-52C2306314EB}"/>
    <cellStyle name="Normal 2 3 4 2 4 2 2" xfId="5109" xr:uid="{7738D749-5180-41E9-84C0-4186127E174F}"/>
    <cellStyle name="Normal 2 3 4 2 4 2 2 2" xfId="10293" xr:uid="{6DEE4380-CAC7-4357-8BFB-43C4B705F169}"/>
    <cellStyle name="Normal 2 3 4 2 4 2 2 2 2" xfId="22100" xr:uid="{FE005104-276E-4422-9325-45282E683482}"/>
    <cellStyle name="Normal 2 3 4 2 4 2 2 2 2 2" xfId="44419" xr:uid="{ED7CAB8A-9918-4723-9238-083BEB15DD7C}"/>
    <cellStyle name="Normal 2 3 4 2 4 2 2 2 3" xfId="32611" xr:uid="{942F4162-0D97-42BD-98B6-F58D03CEE6DF}"/>
    <cellStyle name="Normal 2 3 4 2 4 2 2 3" xfId="16916" xr:uid="{A00F9960-AD51-4CF2-9602-1F45900BFFD1}"/>
    <cellStyle name="Normal 2 3 4 2 4 2 2 3 2" xfId="39235" xr:uid="{F1260D27-36B2-4184-AA45-62923F0851C2}"/>
    <cellStyle name="Normal 2 3 4 2 4 2 2 4" xfId="27427" xr:uid="{F48BD9AC-892F-4648-86D5-F9F3B659DC33}"/>
    <cellStyle name="Normal 2 3 4 2 4 2 3" xfId="7701" xr:uid="{5E43BF1A-0D25-44E6-8F05-561E8B3DC286}"/>
    <cellStyle name="Normal 2 3 4 2 4 2 3 2" xfId="19508" xr:uid="{BDAB07C6-3057-4BA2-A4C3-52F3EF85944A}"/>
    <cellStyle name="Normal 2 3 4 2 4 2 3 2 2" xfId="41827" xr:uid="{80D2122E-9F5E-4428-8038-974918D4F152}"/>
    <cellStyle name="Normal 2 3 4 2 4 2 3 3" xfId="30019" xr:uid="{B5FBC773-E90B-42A1-B480-07A54C65C993}"/>
    <cellStyle name="Normal 2 3 4 2 4 2 4" xfId="14324" xr:uid="{A570D4CB-6C29-403E-B541-A916BC5E973B}"/>
    <cellStyle name="Normal 2 3 4 2 4 2 4 2" xfId="36643" xr:uid="{735D51D1-D3F0-47E9-9D6E-AECFD538DEF5}"/>
    <cellStyle name="Normal 2 3 4 2 4 2 5" xfId="24835" xr:uid="{1B75746E-66D8-4D0E-BEA6-8432AFF1A25F}"/>
    <cellStyle name="Normal 2 3 4 2 4 3" xfId="3813" xr:uid="{E6D272E6-32DB-4015-A25E-F635E95C0223}"/>
    <cellStyle name="Normal 2 3 4 2 4 3 2" xfId="8997" xr:uid="{7449076F-D6DF-41B9-80B7-388F47AEECD6}"/>
    <cellStyle name="Normal 2 3 4 2 4 3 2 2" xfId="20804" xr:uid="{DC30EFAE-B2FE-491C-A74F-630E3930C48A}"/>
    <cellStyle name="Normal 2 3 4 2 4 3 2 2 2" xfId="43123" xr:uid="{8F203DF5-81D9-4C64-8F1D-51C3D27667FE}"/>
    <cellStyle name="Normal 2 3 4 2 4 3 2 3" xfId="31315" xr:uid="{D3DB31C5-283E-4B03-B9F3-0D32C1D0389F}"/>
    <cellStyle name="Normal 2 3 4 2 4 3 3" xfId="15620" xr:uid="{1B578021-3269-4A05-BE86-406DC90FE8A1}"/>
    <cellStyle name="Normal 2 3 4 2 4 3 3 2" xfId="37939" xr:uid="{49743ABD-AFEF-4991-A4C4-264D94912FB3}"/>
    <cellStyle name="Normal 2 3 4 2 4 3 4" xfId="26131" xr:uid="{AED61C93-B0C6-46EA-B396-7A86D7AA92AE}"/>
    <cellStyle name="Normal 2 3 4 2 4 4" xfId="6405" xr:uid="{A2DA32BF-9BCD-49E5-A091-D30218B778A9}"/>
    <cellStyle name="Normal 2 3 4 2 4 4 2" xfId="18212" xr:uid="{D1D3399C-F878-494A-A622-0E3588499011}"/>
    <cellStyle name="Normal 2 3 4 2 4 4 2 2" xfId="40531" xr:uid="{0C0D34C9-0076-4B24-8054-5A292058C0CB}"/>
    <cellStyle name="Normal 2 3 4 2 4 4 3" xfId="28723" xr:uid="{E2C8A86D-DC3A-4713-BC06-AFDE07739DCC}"/>
    <cellStyle name="Normal 2 3 4 2 4 5" xfId="11732" xr:uid="{9C95D6B0-F61C-4C83-8A34-E4C41CB63D30}"/>
    <cellStyle name="Normal 2 3 4 2 4 5 2" xfId="34051" xr:uid="{586F6E32-3555-4CA3-8370-7E2B64814891}"/>
    <cellStyle name="Normal 2 3 4 2 4 6" xfId="13028" xr:uid="{BA326A61-4572-4ABA-9C57-3B877503E13C}"/>
    <cellStyle name="Normal 2 3 4 2 4 6 2" xfId="35347" xr:uid="{00548D14-D031-4CC5-8622-27F18D2036E9}"/>
    <cellStyle name="Normal 2 3 4 2 4 7" xfId="23539" xr:uid="{5B4C9C68-2E16-4E90-8DF2-A485350F504A}"/>
    <cellStyle name="Normal 2 3 4 2 5" xfId="1869" xr:uid="{328548B2-9B0D-48FC-8B3E-326FEFC2ABD4}"/>
    <cellStyle name="Normal 2 3 4 2 5 2" xfId="4461" xr:uid="{631DFA6C-59CF-4A8A-AF1B-54EE8D47BEC1}"/>
    <cellStyle name="Normal 2 3 4 2 5 2 2" xfId="9645" xr:uid="{D05E39C8-073F-40AC-B51A-BB6FD02E4DC3}"/>
    <cellStyle name="Normal 2 3 4 2 5 2 2 2" xfId="21452" xr:uid="{CCBFA4E1-89FA-43A8-B4E7-B85C0CD1D69E}"/>
    <cellStyle name="Normal 2 3 4 2 5 2 2 2 2" xfId="43771" xr:uid="{C34DDA05-12EC-46AE-95B7-F6E87EA6DA13}"/>
    <cellStyle name="Normal 2 3 4 2 5 2 2 3" xfId="31963" xr:uid="{D7D47BFF-BC12-4749-8D63-2805958877DF}"/>
    <cellStyle name="Normal 2 3 4 2 5 2 3" xfId="16268" xr:uid="{CB9D12D3-7ED9-47EE-92BF-9180331A4592}"/>
    <cellStyle name="Normal 2 3 4 2 5 2 3 2" xfId="38587" xr:uid="{2B7128CE-E916-4CCB-991B-44F84BBB6426}"/>
    <cellStyle name="Normal 2 3 4 2 5 2 4" xfId="26779" xr:uid="{CDE917A2-7429-4CF2-A3B8-65FFC287E2E8}"/>
    <cellStyle name="Normal 2 3 4 2 5 3" xfId="7053" xr:uid="{C3DBDC35-6DBC-4BC9-A825-427A63C5DA75}"/>
    <cellStyle name="Normal 2 3 4 2 5 3 2" xfId="18860" xr:uid="{B3B8D7FB-FD46-46F2-916B-A3D1B1D93B24}"/>
    <cellStyle name="Normal 2 3 4 2 5 3 2 2" xfId="41179" xr:uid="{9C2E25C5-B972-43F3-BFB8-C0BB84126A10}"/>
    <cellStyle name="Normal 2 3 4 2 5 3 3" xfId="29371" xr:uid="{6E6ED0C5-517C-4416-AFD4-67A1EB8E3D58}"/>
    <cellStyle name="Normal 2 3 4 2 5 4" xfId="13676" xr:uid="{9FDBDA7B-2781-42BF-9C95-BC45CD28FD47}"/>
    <cellStyle name="Normal 2 3 4 2 5 4 2" xfId="35995" xr:uid="{42FD5E2B-6CC1-40B6-A8E5-D9B68B2D1212}"/>
    <cellStyle name="Normal 2 3 4 2 5 5" xfId="24187" xr:uid="{1AB5AC77-9960-4431-86F4-5AF982E41911}"/>
    <cellStyle name="Normal 2 3 4 2 6" xfId="3165" xr:uid="{D3CEAE5E-2AD7-442F-8F22-2F20AF9EFAAE}"/>
    <cellStyle name="Normal 2 3 4 2 6 2" xfId="8349" xr:uid="{7A5EF108-B799-4933-8184-C652ADDDF933}"/>
    <cellStyle name="Normal 2 3 4 2 6 2 2" xfId="20156" xr:uid="{917144BD-F7DA-4588-92AB-76DCCF35972F}"/>
    <cellStyle name="Normal 2 3 4 2 6 2 2 2" xfId="42475" xr:uid="{9FE49A0E-B55C-4DE7-96B4-7E6C00CEF3B9}"/>
    <cellStyle name="Normal 2 3 4 2 6 2 3" xfId="30667" xr:uid="{B3AD9C31-CFF5-4228-A091-67E21A7A4392}"/>
    <cellStyle name="Normal 2 3 4 2 6 3" xfId="14972" xr:uid="{91F961A3-3AA6-47C1-90DD-AF5703A0AE33}"/>
    <cellStyle name="Normal 2 3 4 2 6 3 2" xfId="37291" xr:uid="{43A69230-3A32-4E9F-AFA0-6EBA213175CB}"/>
    <cellStyle name="Normal 2 3 4 2 6 4" xfId="25483" xr:uid="{0273A1FB-DDE9-47EE-9D1A-B6C36F67297E}"/>
    <cellStyle name="Normal 2 3 4 2 7" xfId="5757" xr:uid="{533FCB7A-2035-49F9-A7C3-29110C7BC312}"/>
    <cellStyle name="Normal 2 3 4 2 7 2" xfId="17564" xr:uid="{9887A3F6-02EE-4348-86F7-5027B726AF53}"/>
    <cellStyle name="Normal 2 3 4 2 7 2 2" xfId="39883" xr:uid="{D00D06D7-4B98-40A9-BB51-1860AD9BF0F0}"/>
    <cellStyle name="Normal 2 3 4 2 7 3" xfId="28075" xr:uid="{AD5909C0-4653-4695-AC84-5EF80F547473}"/>
    <cellStyle name="Normal 2 3 4 2 8" xfId="10994" xr:uid="{85717D2E-0428-4AA6-AB58-4D1F55B88FAE}"/>
    <cellStyle name="Normal 2 3 4 2 8 2" xfId="33313" xr:uid="{E1F6D928-517B-4C0A-8F66-ECAEB2D1636A}"/>
    <cellStyle name="Normal 2 3 4 2 9" xfId="12380" xr:uid="{2468142F-3EDB-4966-9DC9-80A2CDDE2478}"/>
    <cellStyle name="Normal 2 3 4 2 9 2" xfId="34699" xr:uid="{18665D5A-D8A1-42F2-AEFD-908D23A2F56C}"/>
    <cellStyle name="Normal 2 3 4 3" xfId="600" xr:uid="{58D91232-3BD1-42D7-B01B-D993421A9BAE}"/>
    <cellStyle name="Normal 2 3 4 3 2" xfId="978" xr:uid="{702EECC2-48F2-4B92-9C31-CF24899B171F}"/>
    <cellStyle name="Normal 2 3 4 3 2 2" xfId="1626" xr:uid="{56A42F7D-7089-48AD-BF74-D350CD636D24}"/>
    <cellStyle name="Normal 2 3 4 3 2 2 2" xfId="2922" xr:uid="{AF283A14-E09E-4D47-A9A0-03A08ADF745F}"/>
    <cellStyle name="Normal 2 3 4 3 2 2 2 2" xfId="5514" xr:uid="{2AD91733-493E-48DA-8117-BBEC958481D7}"/>
    <cellStyle name="Normal 2 3 4 3 2 2 2 2 2" xfId="10698" xr:uid="{6A2F445B-A52B-4E3C-A052-5A38DEFD13BF}"/>
    <cellStyle name="Normal 2 3 4 3 2 2 2 2 2 2" xfId="22505" xr:uid="{667BF191-5B6E-4324-8A00-172EAE259DDF}"/>
    <cellStyle name="Normal 2 3 4 3 2 2 2 2 2 2 2" xfId="44824" xr:uid="{54EEE973-ED90-44D5-B60D-CFF72ACAE9B4}"/>
    <cellStyle name="Normal 2 3 4 3 2 2 2 2 2 3" xfId="33016" xr:uid="{8A7C55EA-06C5-4F1A-9E70-C947E8BF792D}"/>
    <cellStyle name="Normal 2 3 4 3 2 2 2 2 3" xfId="17321" xr:uid="{6B7AC3EA-0BD9-422C-9CB6-259A49137846}"/>
    <cellStyle name="Normal 2 3 4 3 2 2 2 2 3 2" xfId="39640" xr:uid="{DD872904-C331-4E47-AC06-6D73C2B0D5E1}"/>
    <cellStyle name="Normal 2 3 4 3 2 2 2 2 4" xfId="27832" xr:uid="{6BA906EF-2CE1-4127-9F17-2581635A5FF8}"/>
    <cellStyle name="Normal 2 3 4 3 2 2 2 3" xfId="8106" xr:uid="{9CA11888-AF7C-4DB8-A136-D30975CD055A}"/>
    <cellStyle name="Normal 2 3 4 3 2 2 2 3 2" xfId="19913" xr:uid="{98E1FE09-F8A7-44FD-A8E4-CCE763636C4C}"/>
    <cellStyle name="Normal 2 3 4 3 2 2 2 3 2 2" xfId="42232" xr:uid="{6524F174-C02D-4293-8BE3-42EF0DE0465D}"/>
    <cellStyle name="Normal 2 3 4 3 2 2 2 3 3" xfId="30424" xr:uid="{5C85B057-8F12-4406-97E5-9F876544C32D}"/>
    <cellStyle name="Normal 2 3 4 3 2 2 2 4" xfId="14729" xr:uid="{B9EA4C41-5D31-49AF-ABD9-1E000FC659C5}"/>
    <cellStyle name="Normal 2 3 4 3 2 2 2 4 2" xfId="37048" xr:uid="{A4307E1E-C188-4101-BF0B-8F711D7D6187}"/>
    <cellStyle name="Normal 2 3 4 3 2 2 2 5" xfId="25240" xr:uid="{15377E35-8130-4338-9402-8109B0CD653A}"/>
    <cellStyle name="Normal 2 3 4 3 2 2 3" xfId="4218" xr:uid="{7A82D738-187C-41A7-928A-061449E784B2}"/>
    <cellStyle name="Normal 2 3 4 3 2 2 3 2" xfId="9402" xr:uid="{76B5B7A4-A39A-42A4-BE25-49A7B548D08E}"/>
    <cellStyle name="Normal 2 3 4 3 2 2 3 2 2" xfId="21209" xr:uid="{4C851897-B270-4B78-8D26-60269DEDFB03}"/>
    <cellStyle name="Normal 2 3 4 3 2 2 3 2 2 2" xfId="43528" xr:uid="{FB16D5D8-620E-4E39-AB66-C364A5F1633F}"/>
    <cellStyle name="Normal 2 3 4 3 2 2 3 2 3" xfId="31720" xr:uid="{1B7FF9BE-5099-4B61-9E43-3BD6EBDA8A84}"/>
    <cellStyle name="Normal 2 3 4 3 2 2 3 3" xfId="16025" xr:uid="{95C34D3E-E448-4A10-9862-1C44FF8F9629}"/>
    <cellStyle name="Normal 2 3 4 3 2 2 3 3 2" xfId="38344" xr:uid="{836B4569-D9C8-4B5C-B76E-7FE3C466F4B2}"/>
    <cellStyle name="Normal 2 3 4 3 2 2 3 4" xfId="26536" xr:uid="{44D175AD-F299-43B6-B456-7BD1319AD331}"/>
    <cellStyle name="Normal 2 3 4 3 2 2 4" xfId="6810" xr:uid="{DAC2088F-6347-4E22-9C43-EF4D1091358B}"/>
    <cellStyle name="Normal 2 3 4 3 2 2 4 2" xfId="18617" xr:uid="{6ECF79B6-FF82-428D-A0E2-9D62B31A01E5}"/>
    <cellStyle name="Normal 2 3 4 3 2 2 4 2 2" xfId="40936" xr:uid="{B5495395-62EE-499F-AC57-928CBF8B5432}"/>
    <cellStyle name="Normal 2 3 4 3 2 2 4 3" xfId="29128" xr:uid="{D51FEBEB-6636-4065-9BC6-F9230D3A4DE3}"/>
    <cellStyle name="Normal 2 3 4 3 2 2 5" xfId="12137" xr:uid="{D8ED82FB-E298-42AA-B41F-A084B80C6CD8}"/>
    <cellStyle name="Normal 2 3 4 3 2 2 5 2" xfId="34456" xr:uid="{A917498D-3A63-4B6D-B80D-5E6F01D25B33}"/>
    <cellStyle name="Normal 2 3 4 3 2 2 6" xfId="13433" xr:uid="{E6482E8C-5E9A-49F1-9082-3569C0AC58F9}"/>
    <cellStyle name="Normal 2 3 4 3 2 2 6 2" xfId="35752" xr:uid="{8FE3FECA-2AD9-487B-8BD0-D8F63D00783B}"/>
    <cellStyle name="Normal 2 3 4 3 2 2 7" xfId="23944" xr:uid="{6512DAF6-77CA-46A2-90E8-8F0B4FC2C6DD}"/>
    <cellStyle name="Normal 2 3 4 3 2 3" xfId="2274" xr:uid="{8968F6AE-A831-44A5-A234-FF83507DDC8F}"/>
    <cellStyle name="Normal 2 3 4 3 2 3 2" xfId="4866" xr:uid="{796A183F-FE0B-452E-96D2-89C29F8AB45B}"/>
    <cellStyle name="Normal 2 3 4 3 2 3 2 2" xfId="10050" xr:uid="{AC0BAEE0-FE36-48C9-8870-60E5B769C420}"/>
    <cellStyle name="Normal 2 3 4 3 2 3 2 2 2" xfId="21857" xr:uid="{91E23EC4-6A58-4474-ACC8-F5BD37113053}"/>
    <cellStyle name="Normal 2 3 4 3 2 3 2 2 2 2" xfId="44176" xr:uid="{B17181F2-B35D-4722-BC42-DA2D3FDEF63A}"/>
    <cellStyle name="Normal 2 3 4 3 2 3 2 2 3" xfId="32368" xr:uid="{AECD722A-1EEE-4396-828C-A03797C42E5E}"/>
    <cellStyle name="Normal 2 3 4 3 2 3 2 3" xfId="16673" xr:uid="{FD8CC344-1286-4BF2-8AC9-5B3F36B170CA}"/>
    <cellStyle name="Normal 2 3 4 3 2 3 2 3 2" xfId="38992" xr:uid="{E6342603-3CFD-46CE-BAC0-05CBFBF86282}"/>
    <cellStyle name="Normal 2 3 4 3 2 3 2 4" xfId="27184" xr:uid="{3AA0ABFA-F68B-4BAA-B5F2-5D5EE6672D1F}"/>
    <cellStyle name="Normal 2 3 4 3 2 3 3" xfId="7458" xr:uid="{C85258A0-9309-42F0-9676-7A051BFD2B1A}"/>
    <cellStyle name="Normal 2 3 4 3 2 3 3 2" xfId="19265" xr:uid="{21CA1216-DDC3-4F3B-8FB9-6D7CD60526B4}"/>
    <cellStyle name="Normal 2 3 4 3 2 3 3 2 2" xfId="41584" xr:uid="{EFCA2D7E-F96C-4988-A617-2FF6D79B1DC4}"/>
    <cellStyle name="Normal 2 3 4 3 2 3 3 3" xfId="29776" xr:uid="{8D0A48A4-ED93-47F0-8A29-C05A93173CFA}"/>
    <cellStyle name="Normal 2 3 4 3 2 3 4" xfId="14081" xr:uid="{740E981B-FCE9-4656-B060-7A7EB31EF812}"/>
    <cellStyle name="Normal 2 3 4 3 2 3 4 2" xfId="36400" xr:uid="{969E5F3F-5746-4AC7-8616-410090DF0022}"/>
    <cellStyle name="Normal 2 3 4 3 2 3 5" xfId="24592" xr:uid="{B60E8819-4185-476E-A213-911E39FBEDAB}"/>
    <cellStyle name="Normal 2 3 4 3 2 4" xfId="3570" xr:uid="{D8024ED4-AFD4-41E4-B271-26FA7C842DD8}"/>
    <cellStyle name="Normal 2 3 4 3 2 4 2" xfId="8754" xr:uid="{ACB78FA8-2B5B-4594-9886-B263D6D627F6}"/>
    <cellStyle name="Normal 2 3 4 3 2 4 2 2" xfId="20561" xr:uid="{A1180358-1C2F-47F9-B584-370FC9144E7B}"/>
    <cellStyle name="Normal 2 3 4 3 2 4 2 2 2" xfId="42880" xr:uid="{AAF45B9B-9EA6-4D7C-8C32-595F3AE4F0D2}"/>
    <cellStyle name="Normal 2 3 4 3 2 4 2 3" xfId="31072" xr:uid="{5C9E01B1-33E1-48AD-B651-D6C989D55987}"/>
    <cellStyle name="Normal 2 3 4 3 2 4 3" xfId="15377" xr:uid="{DAEE97D6-0709-45DA-93DA-9A313A0C3030}"/>
    <cellStyle name="Normal 2 3 4 3 2 4 3 2" xfId="37696" xr:uid="{4F13D2F7-C6C9-463A-A400-8288AF0761F5}"/>
    <cellStyle name="Normal 2 3 4 3 2 4 4" xfId="25888" xr:uid="{F6B72C8B-24FB-4FF0-800E-CA0AA3F94475}"/>
    <cellStyle name="Normal 2 3 4 3 2 5" xfId="6162" xr:uid="{E9F54DC8-8679-4FBD-86E9-4B7F911E88A8}"/>
    <cellStyle name="Normal 2 3 4 3 2 5 2" xfId="17969" xr:uid="{9E2738E4-39A4-4929-B7A0-F77D777A2463}"/>
    <cellStyle name="Normal 2 3 4 3 2 5 2 2" xfId="40288" xr:uid="{F4EECF3F-5662-40D0-85CD-D83615942DE4}"/>
    <cellStyle name="Normal 2 3 4 3 2 5 3" xfId="28480" xr:uid="{7A53A7DB-3F8D-45F4-A38E-3483D05BFC9D}"/>
    <cellStyle name="Normal 2 3 4 3 2 6" xfId="11489" xr:uid="{929F4B02-9630-4EB9-8F12-5A353596ACE5}"/>
    <cellStyle name="Normal 2 3 4 3 2 6 2" xfId="33808" xr:uid="{259B175D-2C37-47CB-AD72-7B61A5EF9941}"/>
    <cellStyle name="Normal 2 3 4 3 2 7" xfId="12785" xr:uid="{774AA256-923E-4112-8F5A-D6EF3F1F2078}"/>
    <cellStyle name="Normal 2 3 4 3 2 7 2" xfId="35104" xr:uid="{B0CD86C5-720F-4A59-85EF-D4BF304BC99F}"/>
    <cellStyle name="Normal 2 3 4 3 2 8" xfId="23296" xr:uid="{7B79FD9A-952A-432A-8303-CC27D65006A7}"/>
    <cellStyle name="Normal 2 3 4 3 3" xfId="1302" xr:uid="{286CBFCB-AFFA-46D2-B910-C2FF37988A7C}"/>
    <cellStyle name="Normal 2 3 4 3 3 2" xfId="2598" xr:uid="{47B810FA-EE6C-4902-9B09-56C0632019CC}"/>
    <cellStyle name="Normal 2 3 4 3 3 2 2" xfId="5190" xr:uid="{A9A9E5B2-6830-4361-8721-0C9F87C5F617}"/>
    <cellStyle name="Normal 2 3 4 3 3 2 2 2" xfId="10374" xr:uid="{D72AB8E1-CFBF-45AC-A2AC-57D326D89A64}"/>
    <cellStyle name="Normal 2 3 4 3 3 2 2 2 2" xfId="22181" xr:uid="{588DDB04-B8A7-486A-975B-19B2E4A13049}"/>
    <cellStyle name="Normal 2 3 4 3 3 2 2 2 2 2" xfId="44500" xr:uid="{749A4569-FA1A-4082-BFDF-86B678EFD548}"/>
    <cellStyle name="Normal 2 3 4 3 3 2 2 2 3" xfId="32692" xr:uid="{964F8BB4-7536-4CEF-A48C-B1BEDB1FEDA8}"/>
    <cellStyle name="Normal 2 3 4 3 3 2 2 3" xfId="16997" xr:uid="{3DE19647-492E-41C8-B120-95FB3BF50F5E}"/>
    <cellStyle name="Normal 2 3 4 3 3 2 2 3 2" xfId="39316" xr:uid="{64F26343-4743-46B2-9308-F2DE90D68214}"/>
    <cellStyle name="Normal 2 3 4 3 3 2 2 4" xfId="27508" xr:uid="{618CBDFF-A2F8-44C5-8313-64D9EE1B925F}"/>
    <cellStyle name="Normal 2 3 4 3 3 2 3" xfId="7782" xr:uid="{3A5CAAB2-E314-417D-B394-E83A4CF72BFB}"/>
    <cellStyle name="Normal 2 3 4 3 3 2 3 2" xfId="19589" xr:uid="{6CCE5752-A467-45A5-8D6D-5AD7775E9242}"/>
    <cellStyle name="Normal 2 3 4 3 3 2 3 2 2" xfId="41908" xr:uid="{1E3DEFED-6FA8-4895-BFAA-C99243319647}"/>
    <cellStyle name="Normal 2 3 4 3 3 2 3 3" xfId="30100" xr:uid="{DB315063-7226-461D-A54A-5A419D061036}"/>
    <cellStyle name="Normal 2 3 4 3 3 2 4" xfId="14405" xr:uid="{86616F65-32C7-4C75-A5F7-4498A064CC15}"/>
    <cellStyle name="Normal 2 3 4 3 3 2 4 2" xfId="36724" xr:uid="{867F8048-B134-48F5-A2B0-6B094A71D7C6}"/>
    <cellStyle name="Normal 2 3 4 3 3 2 5" xfId="24916" xr:uid="{2F5CB240-C383-405A-BA78-8C121C84C8A2}"/>
    <cellStyle name="Normal 2 3 4 3 3 3" xfId="3894" xr:uid="{2291C8AD-1179-4D3B-BD81-083D0135C8F1}"/>
    <cellStyle name="Normal 2 3 4 3 3 3 2" xfId="9078" xr:uid="{71169445-7EAA-449D-92F2-2D39F617846B}"/>
    <cellStyle name="Normal 2 3 4 3 3 3 2 2" xfId="20885" xr:uid="{79C57BBD-C854-4E21-A6CE-AB3C5D8611D6}"/>
    <cellStyle name="Normal 2 3 4 3 3 3 2 2 2" xfId="43204" xr:uid="{8EA810EF-A2D5-453A-8582-44AB51E90651}"/>
    <cellStyle name="Normal 2 3 4 3 3 3 2 3" xfId="31396" xr:uid="{83A4EC1B-064F-4A28-B1EB-8864791E6043}"/>
    <cellStyle name="Normal 2 3 4 3 3 3 3" xfId="15701" xr:uid="{A5AC6F5A-1D91-41BF-9D73-03354F4B6D31}"/>
    <cellStyle name="Normal 2 3 4 3 3 3 3 2" xfId="38020" xr:uid="{FD25D0E4-4AAE-46FE-BE31-35D80B078910}"/>
    <cellStyle name="Normal 2 3 4 3 3 3 4" xfId="26212" xr:uid="{DC7A44DC-DAA3-415A-93D4-EAD205FCCE5D}"/>
    <cellStyle name="Normal 2 3 4 3 3 4" xfId="6486" xr:uid="{AEEB1311-FC52-4AC9-AE43-A14536BBF547}"/>
    <cellStyle name="Normal 2 3 4 3 3 4 2" xfId="18293" xr:uid="{4BF7AB72-A972-4E5D-A113-99079D02253F}"/>
    <cellStyle name="Normal 2 3 4 3 3 4 2 2" xfId="40612" xr:uid="{C53E6A06-0645-46DE-AAB7-D4009401A5F8}"/>
    <cellStyle name="Normal 2 3 4 3 3 4 3" xfId="28804" xr:uid="{3183838F-6AB6-4787-87A9-B39FCDA41278}"/>
    <cellStyle name="Normal 2 3 4 3 3 5" xfId="11813" xr:uid="{F984F150-B981-4655-A39E-1BED269FF5B9}"/>
    <cellStyle name="Normal 2 3 4 3 3 5 2" xfId="34132" xr:uid="{AD1E4A27-2D5D-4BF2-B328-717632B5F738}"/>
    <cellStyle name="Normal 2 3 4 3 3 6" xfId="13109" xr:uid="{60444BA7-B192-4805-B787-011F802D8C2F}"/>
    <cellStyle name="Normal 2 3 4 3 3 6 2" xfId="35428" xr:uid="{CE9E9DA2-2305-4D98-BCF6-CDF0AA96DE09}"/>
    <cellStyle name="Normal 2 3 4 3 3 7" xfId="23620" xr:uid="{16C16953-F7FD-4841-9D2D-107FAADB4EED}"/>
    <cellStyle name="Normal 2 3 4 3 4" xfId="1950" xr:uid="{F8E69B65-E26F-4F6B-AA69-9BCC4DF5CCD7}"/>
    <cellStyle name="Normal 2 3 4 3 4 2" xfId="4542" xr:uid="{942B6CD6-AD9F-4AF5-B98A-819B440BFB99}"/>
    <cellStyle name="Normal 2 3 4 3 4 2 2" xfId="9726" xr:uid="{EA64D1A5-B31C-4D80-A0C0-93F1C5C151F3}"/>
    <cellStyle name="Normal 2 3 4 3 4 2 2 2" xfId="21533" xr:uid="{04219C01-D3E0-4FE9-BC32-C563E9491CE4}"/>
    <cellStyle name="Normal 2 3 4 3 4 2 2 2 2" xfId="43852" xr:uid="{6277E14E-09D7-4B71-B108-53181831120A}"/>
    <cellStyle name="Normal 2 3 4 3 4 2 2 3" xfId="32044" xr:uid="{4728872A-AAB6-4492-BADB-3D957920D9BD}"/>
    <cellStyle name="Normal 2 3 4 3 4 2 3" xfId="16349" xr:uid="{A3B73B41-1EEB-4A50-9811-B5D8E3CEFDCA}"/>
    <cellStyle name="Normal 2 3 4 3 4 2 3 2" xfId="38668" xr:uid="{40842E98-4366-48A8-8934-8048753F2FE6}"/>
    <cellStyle name="Normal 2 3 4 3 4 2 4" xfId="26860" xr:uid="{CF0ADF77-A1DF-4613-9452-61887E6CEF00}"/>
    <cellStyle name="Normal 2 3 4 3 4 3" xfId="7134" xr:uid="{F2D3419B-98E8-402C-9220-19F950BE7779}"/>
    <cellStyle name="Normal 2 3 4 3 4 3 2" xfId="18941" xr:uid="{E70842C8-2B91-4B96-9E2F-2BD53AF73029}"/>
    <cellStyle name="Normal 2 3 4 3 4 3 2 2" xfId="41260" xr:uid="{05E425FD-1415-4BFF-A09B-90CDF99753DF}"/>
    <cellStyle name="Normal 2 3 4 3 4 3 3" xfId="29452" xr:uid="{5AF368EF-08F2-4098-B4A6-EDA5489558C0}"/>
    <cellStyle name="Normal 2 3 4 3 4 4" xfId="13757" xr:uid="{A3328DA4-4602-40D7-807A-80C38DAE319E}"/>
    <cellStyle name="Normal 2 3 4 3 4 4 2" xfId="36076" xr:uid="{1192B387-8774-483A-A2DF-E99ED6728E13}"/>
    <cellStyle name="Normal 2 3 4 3 4 5" xfId="24268" xr:uid="{DB3F7CF7-F5C7-4E1E-8E88-69108BA6FB69}"/>
    <cellStyle name="Normal 2 3 4 3 5" xfId="3246" xr:uid="{7E4383C0-7DF7-4AF9-8AA6-A6EEF0AB8B9B}"/>
    <cellStyle name="Normal 2 3 4 3 5 2" xfId="8430" xr:uid="{30C11222-C78E-44D1-B486-AB3DFAAEBDA1}"/>
    <cellStyle name="Normal 2 3 4 3 5 2 2" xfId="20237" xr:uid="{1BFA6F34-4E02-4421-B94C-82AB35D2DD7B}"/>
    <cellStyle name="Normal 2 3 4 3 5 2 2 2" xfId="42556" xr:uid="{CB0C6B14-8FAD-4C9F-8F25-4BB18E6C93C1}"/>
    <cellStyle name="Normal 2 3 4 3 5 2 3" xfId="30748" xr:uid="{8BD76880-2C8F-48F9-9933-15994011A5ED}"/>
    <cellStyle name="Normal 2 3 4 3 5 3" xfId="15053" xr:uid="{F284D6CC-39CF-41AD-B330-50DBB8F7F07C}"/>
    <cellStyle name="Normal 2 3 4 3 5 3 2" xfId="37372" xr:uid="{AA7BB919-EE2D-49DE-977A-627FD1034343}"/>
    <cellStyle name="Normal 2 3 4 3 5 4" xfId="25564" xr:uid="{A74F96DF-1103-4B58-AD32-EBB525F46073}"/>
    <cellStyle name="Normal 2 3 4 3 6" xfId="5838" xr:uid="{0301AE05-A52E-416B-9C49-C589EDB8E377}"/>
    <cellStyle name="Normal 2 3 4 3 6 2" xfId="17645" xr:uid="{D1ED656C-FF09-4329-A44D-05177FF7E22E}"/>
    <cellStyle name="Normal 2 3 4 3 6 2 2" xfId="39964" xr:uid="{C266B92C-7F2C-4ADE-8929-3720B7664819}"/>
    <cellStyle name="Normal 2 3 4 3 6 3" xfId="28156" xr:uid="{A69F47AC-614E-4904-868F-67B352A135C3}"/>
    <cellStyle name="Normal 2 3 4 3 7" xfId="11111" xr:uid="{8BEE9DFB-5EAE-47D6-8EEA-3B11652FCA39}"/>
    <cellStyle name="Normal 2 3 4 3 7 2" xfId="33430" xr:uid="{51817D57-2DCB-49C3-B862-145D46D9C893}"/>
    <cellStyle name="Normal 2 3 4 3 8" xfId="12461" xr:uid="{5953A8FA-5E77-4382-A589-274BE4C06DC5}"/>
    <cellStyle name="Normal 2 3 4 3 8 2" xfId="34780" xr:uid="{DD7E0887-4EE5-4222-9466-9925D0625D85}"/>
    <cellStyle name="Normal 2 3 4 3 9" xfId="22918" xr:uid="{ED3A34A2-57A7-4646-A2A4-30575E332837}"/>
    <cellStyle name="Normal 2 3 4 4" xfId="816" xr:uid="{7F510C8D-AA2F-4B6B-856A-424C1C8ADF15}"/>
    <cellStyle name="Normal 2 3 4 4 2" xfId="1464" xr:uid="{F437F163-EFE0-4710-AECC-D636194F0810}"/>
    <cellStyle name="Normal 2 3 4 4 2 2" xfId="2760" xr:uid="{120EA3B6-EBE2-49AC-885F-4C4A6334FD3A}"/>
    <cellStyle name="Normal 2 3 4 4 2 2 2" xfId="5352" xr:uid="{DDDA338F-6BC4-4446-B5AF-866376907BEE}"/>
    <cellStyle name="Normal 2 3 4 4 2 2 2 2" xfId="10536" xr:uid="{0B97AB5D-A86C-40E0-B21C-D2E4B4CEF00F}"/>
    <cellStyle name="Normal 2 3 4 4 2 2 2 2 2" xfId="22343" xr:uid="{23FD56EE-EECB-4499-B52F-A424714D458E}"/>
    <cellStyle name="Normal 2 3 4 4 2 2 2 2 2 2" xfId="44662" xr:uid="{27AE3219-96A9-4EFC-B1D9-7900648AF159}"/>
    <cellStyle name="Normal 2 3 4 4 2 2 2 2 3" xfId="32854" xr:uid="{7AA3E327-B300-4FAA-8936-736910D33C18}"/>
    <cellStyle name="Normal 2 3 4 4 2 2 2 3" xfId="17159" xr:uid="{30614AE8-02DD-4233-AA55-9A4D251ACDA3}"/>
    <cellStyle name="Normal 2 3 4 4 2 2 2 3 2" xfId="39478" xr:uid="{A73365D8-3335-4F08-A95E-B1D91500CE55}"/>
    <cellStyle name="Normal 2 3 4 4 2 2 2 4" xfId="27670" xr:uid="{2E2F73EE-1E86-44DC-83BB-3D3740FAB2AB}"/>
    <cellStyle name="Normal 2 3 4 4 2 2 3" xfId="7944" xr:uid="{2191DE8A-0F9D-4686-9C72-B90BD34A942F}"/>
    <cellStyle name="Normal 2 3 4 4 2 2 3 2" xfId="19751" xr:uid="{F7B3FD0F-FE6A-4406-87FD-2D3D19DE26DA}"/>
    <cellStyle name="Normal 2 3 4 4 2 2 3 2 2" xfId="42070" xr:uid="{9CAA0085-9EB8-459A-8991-2E971AD26F6C}"/>
    <cellStyle name="Normal 2 3 4 4 2 2 3 3" xfId="30262" xr:uid="{470CA60A-CDCD-45B5-879C-FE582896CC45}"/>
    <cellStyle name="Normal 2 3 4 4 2 2 4" xfId="14567" xr:uid="{125C2907-DB4B-4324-ABBD-C6C058CB8AB8}"/>
    <cellStyle name="Normal 2 3 4 4 2 2 4 2" xfId="36886" xr:uid="{2DEC3054-056A-4EBD-A117-5284999F7782}"/>
    <cellStyle name="Normal 2 3 4 4 2 2 5" xfId="25078" xr:uid="{E7238829-556C-46E7-9520-237465B77EDE}"/>
    <cellStyle name="Normal 2 3 4 4 2 3" xfId="4056" xr:uid="{5B178F6B-5E54-4288-86B4-1109F3F6B913}"/>
    <cellStyle name="Normal 2 3 4 4 2 3 2" xfId="9240" xr:uid="{8650D3B2-045F-4216-9F5A-3F49CE0B3B85}"/>
    <cellStyle name="Normal 2 3 4 4 2 3 2 2" xfId="21047" xr:uid="{9889A092-6151-43C5-B08F-3B0DB47EE6F6}"/>
    <cellStyle name="Normal 2 3 4 4 2 3 2 2 2" xfId="43366" xr:uid="{F05F21EE-02BA-465D-B3FB-E2560908F1A8}"/>
    <cellStyle name="Normal 2 3 4 4 2 3 2 3" xfId="31558" xr:uid="{021E0D94-9697-4CD2-9CCF-98EF74F320D0}"/>
    <cellStyle name="Normal 2 3 4 4 2 3 3" xfId="15863" xr:uid="{789089BC-C37B-452E-BEC9-923A91BB8EE8}"/>
    <cellStyle name="Normal 2 3 4 4 2 3 3 2" xfId="38182" xr:uid="{4496DFC8-AB1D-48AF-8505-25B19A7EEACC}"/>
    <cellStyle name="Normal 2 3 4 4 2 3 4" xfId="26374" xr:uid="{FE4479D3-5301-4391-8419-4F9EDF3CAA68}"/>
    <cellStyle name="Normal 2 3 4 4 2 4" xfId="6648" xr:uid="{40A32272-2BA6-4AE9-AAFD-71AD2BEF4880}"/>
    <cellStyle name="Normal 2 3 4 4 2 4 2" xfId="18455" xr:uid="{8B7EEDDD-676A-4A30-AA5E-71E7FA4418AD}"/>
    <cellStyle name="Normal 2 3 4 4 2 4 2 2" xfId="40774" xr:uid="{CA00B94E-F211-45A1-974F-FAC36D47BDCC}"/>
    <cellStyle name="Normal 2 3 4 4 2 4 3" xfId="28966" xr:uid="{063DF4A5-49F5-4B4D-A0AE-623E6E3D7E63}"/>
    <cellStyle name="Normal 2 3 4 4 2 5" xfId="11975" xr:uid="{311693C2-5884-4F1E-8253-42E0ADCF3922}"/>
    <cellStyle name="Normal 2 3 4 4 2 5 2" xfId="34294" xr:uid="{E676B356-A483-46F8-97B3-B10FC1AA6FAD}"/>
    <cellStyle name="Normal 2 3 4 4 2 6" xfId="13271" xr:uid="{3F50B251-7026-4121-8039-F28B15FD8B44}"/>
    <cellStyle name="Normal 2 3 4 4 2 6 2" xfId="35590" xr:uid="{B72A76F0-E3C9-4214-9376-0DF39265C325}"/>
    <cellStyle name="Normal 2 3 4 4 2 7" xfId="23782" xr:uid="{F94B7B52-47DE-4278-BC57-A995862B577E}"/>
    <cellStyle name="Normal 2 3 4 4 3" xfId="2112" xr:uid="{9FC01D64-3377-4A38-9368-82D0C8EC6352}"/>
    <cellStyle name="Normal 2 3 4 4 3 2" xfId="4704" xr:uid="{EE36B00E-42BD-4071-A55D-F913469D4D68}"/>
    <cellStyle name="Normal 2 3 4 4 3 2 2" xfId="9888" xr:uid="{6B77A942-9C34-426B-9CBF-3D2D0C9BCD6F}"/>
    <cellStyle name="Normal 2 3 4 4 3 2 2 2" xfId="21695" xr:uid="{6D8AC349-F6BB-43E8-AF0A-B7D5CD1275DB}"/>
    <cellStyle name="Normal 2 3 4 4 3 2 2 2 2" xfId="44014" xr:uid="{6049F8EF-AA9B-417A-A68D-B6D53A676614}"/>
    <cellStyle name="Normal 2 3 4 4 3 2 2 3" xfId="32206" xr:uid="{FE6445C3-7BE5-415E-B724-6612A9EB3E0F}"/>
    <cellStyle name="Normal 2 3 4 4 3 2 3" xfId="16511" xr:uid="{E3975211-4798-4579-8C3F-550B32B5DC90}"/>
    <cellStyle name="Normal 2 3 4 4 3 2 3 2" xfId="38830" xr:uid="{EB0D20C4-5A87-4674-9F97-D8BBE5BBC4FA}"/>
    <cellStyle name="Normal 2 3 4 4 3 2 4" xfId="27022" xr:uid="{1F77BEF2-51BB-4492-A62D-BCA296F5FC55}"/>
    <cellStyle name="Normal 2 3 4 4 3 3" xfId="7296" xr:uid="{77909C26-8DCC-4803-91C9-42242C5161FD}"/>
    <cellStyle name="Normal 2 3 4 4 3 3 2" xfId="19103" xr:uid="{ABF2E044-5CE1-46E7-835E-0272A8C4C550}"/>
    <cellStyle name="Normal 2 3 4 4 3 3 2 2" xfId="41422" xr:uid="{1C7314C9-D60A-4679-9A39-9ECB42DCD992}"/>
    <cellStyle name="Normal 2 3 4 4 3 3 3" xfId="29614" xr:uid="{6A446EB2-92D1-4EE0-A861-3AD3694483C4}"/>
    <cellStyle name="Normal 2 3 4 4 3 4" xfId="13919" xr:uid="{28DE0EB8-A338-4C86-BD55-DCE4A6E78B14}"/>
    <cellStyle name="Normal 2 3 4 4 3 4 2" xfId="36238" xr:uid="{51D5C352-E186-4A20-9B58-2C1DB888A8AA}"/>
    <cellStyle name="Normal 2 3 4 4 3 5" xfId="24430" xr:uid="{8EBF8861-6683-4C8E-A66B-A256397D9A6F}"/>
    <cellStyle name="Normal 2 3 4 4 4" xfId="3408" xr:uid="{D121A374-D5FF-4617-8E7A-B4489B0CF9B0}"/>
    <cellStyle name="Normal 2 3 4 4 4 2" xfId="8592" xr:uid="{F011B912-DA20-4BF6-9179-1F053E855067}"/>
    <cellStyle name="Normal 2 3 4 4 4 2 2" xfId="20399" xr:uid="{428AF2F8-2AE0-4278-AF4F-398181A947D0}"/>
    <cellStyle name="Normal 2 3 4 4 4 2 2 2" xfId="42718" xr:uid="{32058E4E-FF2D-4831-AFD4-A934517C0350}"/>
    <cellStyle name="Normal 2 3 4 4 4 2 3" xfId="30910" xr:uid="{3C624F47-C11C-48BF-BA35-459E3AAF34C6}"/>
    <cellStyle name="Normal 2 3 4 4 4 3" xfId="15215" xr:uid="{B57F7AD9-4E11-426E-B2B2-B302CB42A316}"/>
    <cellStyle name="Normal 2 3 4 4 4 3 2" xfId="37534" xr:uid="{E186AE2D-6694-435B-9ADB-D4BDE31531F8}"/>
    <cellStyle name="Normal 2 3 4 4 4 4" xfId="25726" xr:uid="{8FFA1713-B791-4882-BEEA-A52DCD04AA5A}"/>
    <cellStyle name="Normal 2 3 4 4 5" xfId="6000" xr:uid="{F1E21F54-57EC-4482-B25A-0C42B44C75F3}"/>
    <cellStyle name="Normal 2 3 4 4 5 2" xfId="17807" xr:uid="{BFDD75FE-0C67-4612-B67A-BC68E5AE113C}"/>
    <cellStyle name="Normal 2 3 4 4 5 2 2" xfId="40126" xr:uid="{FE82EF45-4C89-4943-9A38-3F57F89BCE8E}"/>
    <cellStyle name="Normal 2 3 4 4 5 3" xfId="28318" xr:uid="{3AF24A30-E39B-4713-98F2-2C566EAAE873}"/>
    <cellStyle name="Normal 2 3 4 4 6" xfId="11327" xr:uid="{B13FC7A4-41C3-4498-AF06-15B540EBE8A5}"/>
    <cellStyle name="Normal 2 3 4 4 6 2" xfId="33646" xr:uid="{19940066-6DBA-4158-A6CC-BE28276BDC57}"/>
    <cellStyle name="Normal 2 3 4 4 7" xfId="12623" xr:uid="{679AD0BF-E181-4913-94EF-524E96E13793}"/>
    <cellStyle name="Normal 2 3 4 4 7 2" xfId="34942" xr:uid="{525C0162-E622-48F0-846D-38D15882F15E}"/>
    <cellStyle name="Normal 2 3 4 4 8" xfId="23134" xr:uid="{8E615A8B-7658-421B-AAD6-D586A29D2A24}"/>
    <cellStyle name="Normal 2 3 4 5" xfId="1140" xr:uid="{312CC8CF-0466-46F8-935C-E1ED811B3EBA}"/>
    <cellStyle name="Normal 2 3 4 5 2" xfId="2436" xr:uid="{8A498B13-CD44-4687-B899-2C196A6386B0}"/>
    <cellStyle name="Normal 2 3 4 5 2 2" xfId="5028" xr:uid="{3980E3F0-98B1-42A2-B796-9C6496CA0B91}"/>
    <cellStyle name="Normal 2 3 4 5 2 2 2" xfId="10212" xr:uid="{39DDD30A-D902-4200-8C4D-17A6CF5B8011}"/>
    <cellStyle name="Normal 2 3 4 5 2 2 2 2" xfId="22019" xr:uid="{90B29F7B-DA47-4F2B-9DDA-81B9538827BE}"/>
    <cellStyle name="Normal 2 3 4 5 2 2 2 2 2" xfId="44338" xr:uid="{EAEC623A-7DBB-4D6C-9200-1786BD7A814A}"/>
    <cellStyle name="Normal 2 3 4 5 2 2 2 3" xfId="32530" xr:uid="{5A83DE08-CFB6-4694-8F0E-1169AFAA4D30}"/>
    <cellStyle name="Normal 2 3 4 5 2 2 3" xfId="16835" xr:uid="{BEE55473-151A-4297-B90C-F5E1A56B1577}"/>
    <cellStyle name="Normal 2 3 4 5 2 2 3 2" xfId="39154" xr:uid="{DFD77681-1EE2-4D50-8B24-2F01CDE8DE77}"/>
    <cellStyle name="Normal 2 3 4 5 2 2 4" xfId="27346" xr:uid="{13B9DB70-B507-4F28-A1DB-0DA676C9B98C}"/>
    <cellStyle name="Normal 2 3 4 5 2 3" xfId="7620" xr:uid="{2983DA3A-606D-4D34-9DBF-FEDF3EAAF283}"/>
    <cellStyle name="Normal 2 3 4 5 2 3 2" xfId="19427" xr:uid="{7EBDF3BA-90BA-4586-AE83-C2137470C35B}"/>
    <cellStyle name="Normal 2 3 4 5 2 3 2 2" xfId="41746" xr:uid="{6EE02899-1A6A-4DB2-B292-4A3CF445EB9B}"/>
    <cellStyle name="Normal 2 3 4 5 2 3 3" xfId="29938" xr:uid="{E26FC5B4-CD1A-46E5-9D2E-571C99438FAB}"/>
    <cellStyle name="Normal 2 3 4 5 2 4" xfId="14243" xr:uid="{6D25EFFD-2973-42CC-BE69-F6AAF057A1EC}"/>
    <cellStyle name="Normal 2 3 4 5 2 4 2" xfId="36562" xr:uid="{22B212EB-0ED8-45D8-AA2D-F80CC0751968}"/>
    <cellStyle name="Normal 2 3 4 5 2 5" xfId="24754" xr:uid="{A9E08EE2-CD03-40D4-B9F3-670F261B26B9}"/>
    <cellStyle name="Normal 2 3 4 5 3" xfId="3732" xr:uid="{60BDF180-793A-4FA6-906C-D2EAE0BC3355}"/>
    <cellStyle name="Normal 2 3 4 5 3 2" xfId="8916" xr:uid="{92EBD916-6230-4F17-8EF1-815507E20FD9}"/>
    <cellStyle name="Normal 2 3 4 5 3 2 2" xfId="20723" xr:uid="{F52C253A-359B-4681-A8DF-37FEAB7909B1}"/>
    <cellStyle name="Normal 2 3 4 5 3 2 2 2" xfId="43042" xr:uid="{E549E8C9-C3BB-44FD-B3C2-24285C07CC79}"/>
    <cellStyle name="Normal 2 3 4 5 3 2 3" xfId="31234" xr:uid="{DD32051D-C3F0-4410-AFC9-4C479499E404}"/>
    <cellStyle name="Normal 2 3 4 5 3 3" xfId="15539" xr:uid="{31BB9254-EDE9-43AE-83D9-EE447B3EE9A7}"/>
    <cellStyle name="Normal 2 3 4 5 3 3 2" xfId="37858" xr:uid="{5274D3D9-8FF2-41DB-A307-B3BE93A49968}"/>
    <cellStyle name="Normal 2 3 4 5 3 4" xfId="26050" xr:uid="{2CC4C451-4545-4C92-9A76-DAEC0240EF61}"/>
    <cellStyle name="Normal 2 3 4 5 4" xfId="6324" xr:uid="{72D7B047-454A-4420-A857-BCEA5F185990}"/>
    <cellStyle name="Normal 2 3 4 5 4 2" xfId="18131" xr:uid="{179E7826-A344-4A5D-939A-F47027237F25}"/>
    <cellStyle name="Normal 2 3 4 5 4 2 2" xfId="40450" xr:uid="{16E20D69-8E78-411E-AA4A-DE671DB19A1E}"/>
    <cellStyle name="Normal 2 3 4 5 4 3" xfId="28642" xr:uid="{D6F3378A-E946-4EFE-9DC3-0764987D81EC}"/>
    <cellStyle name="Normal 2 3 4 5 5" xfId="11651" xr:uid="{D0037BCE-C571-4531-BEBA-2A2B2336CD0F}"/>
    <cellStyle name="Normal 2 3 4 5 5 2" xfId="33970" xr:uid="{96EE00DB-D99A-4B2E-B9CB-53FC86BC50DB}"/>
    <cellStyle name="Normal 2 3 4 5 6" xfId="12947" xr:uid="{EED6B070-65A3-4A88-A339-850EAA92F505}"/>
    <cellStyle name="Normal 2 3 4 5 6 2" xfId="35266" xr:uid="{E9BF9B47-9DD1-4736-AD72-3A667AC0C024}"/>
    <cellStyle name="Normal 2 3 4 5 7" xfId="23458" xr:uid="{7D44EEB8-FA70-421A-9844-FFA304F0C45D}"/>
    <cellStyle name="Normal 2 3 4 6" xfId="1788" xr:uid="{820B589A-6E42-47EF-9DF1-8A96454A1C7A}"/>
    <cellStyle name="Normal 2 3 4 6 2" xfId="4380" xr:uid="{BB7983E6-74EA-47F8-8C15-12F816D04081}"/>
    <cellStyle name="Normal 2 3 4 6 2 2" xfId="9564" xr:uid="{B2F26951-5E28-4382-B1CF-1AEFF5E21B78}"/>
    <cellStyle name="Normal 2 3 4 6 2 2 2" xfId="21371" xr:uid="{E5033F5A-4DE8-49EB-B4E4-70D42FA862AA}"/>
    <cellStyle name="Normal 2 3 4 6 2 2 2 2" xfId="43690" xr:uid="{1C93A2D7-FBA2-40EB-AD4E-DF2DB4B80EFB}"/>
    <cellStyle name="Normal 2 3 4 6 2 2 3" xfId="31882" xr:uid="{541E5221-B057-486E-A3E7-10B682547815}"/>
    <cellStyle name="Normal 2 3 4 6 2 3" xfId="16187" xr:uid="{BBBDB5BC-1716-4A66-B49F-979A04C63D45}"/>
    <cellStyle name="Normal 2 3 4 6 2 3 2" xfId="38506" xr:uid="{9CCC523A-6BE9-4981-AB27-CE96184292D1}"/>
    <cellStyle name="Normal 2 3 4 6 2 4" xfId="26698" xr:uid="{E74A61B1-74A9-4880-9AAA-CFA3DF59A153}"/>
    <cellStyle name="Normal 2 3 4 6 3" xfId="6972" xr:uid="{3CBE9474-0B4B-4C1A-90C1-3E058D04D828}"/>
    <cellStyle name="Normal 2 3 4 6 3 2" xfId="18779" xr:uid="{2B6A2847-B22B-492C-B1BB-1D04F134F47D}"/>
    <cellStyle name="Normal 2 3 4 6 3 2 2" xfId="41098" xr:uid="{4CC7A53E-E8CA-4BBC-B142-D747382D41B5}"/>
    <cellStyle name="Normal 2 3 4 6 3 3" xfId="29290" xr:uid="{E1FDB77A-D194-4D7D-A475-D0C70E48745C}"/>
    <cellStyle name="Normal 2 3 4 6 4" xfId="13595" xr:uid="{B1C74CEB-BFF5-426E-AA1B-C4B0774B2F7A}"/>
    <cellStyle name="Normal 2 3 4 6 4 2" xfId="35914" xr:uid="{F7831D5C-AA45-4EB3-B511-0F8DD13B5BB2}"/>
    <cellStyle name="Normal 2 3 4 6 5" xfId="24106" xr:uid="{B9E123C4-EEDF-48F8-9E91-8C2FDE8580E2}"/>
    <cellStyle name="Normal 2 3 4 7" xfId="3084" xr:uid="{061E1427-15EC-49AD-AF0F-402D8841A1AC}"/>
    <cellStyle name="Normal 2 3 4 7 2" xfId="8268" xr:uid="{BE852317-DF42-4F47-88A5-FC4C61D31072}"/>
    <cellStyle name="Normal 2 3 4 7 2 2" xfId="20075" xr:uid="{06C94274-D9EC-401E-8585-3FA3011F6FE6}"/>
    <cellStyle name="Normal 2 3 4 7 2 2 2" xfId="42394" xr:uid="{CB31DD17-C033-4928-9A44-9C18570F57D0}"/>
    <cellStyle name="Normal 2 3 4 7 2 3" xfId="30586" xr:uid="{DCB72311-49BD-4A0F-9E1C-ACF8CEDCA787}"/>
    <cellStyle name="Normal 2 3 4 7 3" xfId="14891" xr:uid="{44D27B1D-FDE9-4822-90E6-10899ED87607}"/>
    <cellStyle name="Normal 2 3 4 7 3 2" xfId="37210" xr:uid="{8D4B4024-05A1-4E30-9C6E-F1347E4EE0A2}"/>
    <cellStyle name="Normal 2 3 4 7 4" xfId="25402" xr:uid="{22E6942F-510F-4C95-920B-1A0DF4761075}"/>
    <cellStyle name="Normal 2 3 4 8" xfId="5676" xr:uid="{7F730648-B2D5-48CE-B57D-DCDD996C380D}"/>
    <cellStyle name="Normal 2 3 4 8 2" xfId="17483" xr:uid="{235713AD-31F3-4386-BE43-E53A5F679025}"/>
    <cellStyle name="Normal 2 3 4 8 2 2" xfId="39802" xr:uid="{2067F2E9-3AFB-4361-A0A5-42D1A10FBAF2}"/>
    <cellStyle name="Normal 2 3 4 8 3" xfId="27994" xr:uid="{D7998544-D901-4C73-84E6-C3CD6C8ECC25}"/>
    <cellStyle name="Normal 2 3 4 9" xfId="10877" xr:uid="{DE17CEE6-1B0E-421A-BF55-C7B9C80F66F1}"/>
    <cellStyle name="Normal 2 3 4 9 2" xfId="33196" xr:uid="{C2B1417F-4794-4838-98D0-BB9443ABBE99}"/>
    <cellStyle name="Normal 2 3 5" xfId="402" xr:uid="{BC9BDD3D-D545-41D5-AECE-8B831B1C7CB1}"/>
    <cellStyle name="Normal 2 3 5 10" xfId="12326" xr:uid="{1F21E038-3FEF-4548-A579-E579F388BF9F}"/>
    <cellStyle name="Normal 2 3 5 10 2" xfId="34645" xr:uid="{2C5BD716-7892-4CA5-9E37-47726C8EEB0C}"/>
    <cellStyle name="Normal 2 3 5 11" xfId="22716" xr:uid="{81D517A6-880D-4329-BA00-5A777F218084}"/>
    <cellStyle name="Normal 2 3 5 2" xfId="516" xr:uid="{2C1CEF50-E08A-47FD-B4F6-787E67A35A0A}"/>
    <cellStyle name="Normal 2 3 5 2 10" xfId="22833" xr:uid="{659289E2-1BB6-4ED1-AB84-DFB242F41D69}"/>
    <cellStyle name="Normal 2 3 5 2 2" xfId="749" xr:uid="{E2A23FFB-1261-4ADC-8B8F-B48B2A8F8E6F}"/>
    <cellStyle name="Normal 2 3 5 2 2 2" xfId="1086" xr:uid="{50598BBA-78ED-45EA-9498-FE86215FFEC6}"/>
    <cellStyle name="Normal 2 3 5 2 2 2 2" xfId="1734" xr:uid="{C8004774-CEFF-4348-B6D1-40107C00B0CA}"/>
    <cellStyle name="Normal 2 3 5 2 2 2 2 2" xfId="3030" xr:uid="{ACB15ACD-36D6-4AEA-8EFC-150043A336ED}"/>
    <cellStyle name="Normal 2 3 5 2 2 2 2 2 2" xfId="5622" xr:uid="{2C18E8DA-71EA-438C-9800-BFD0B5AFFE19}"/>
    <cellStyle name="Normal 2 3 5 2 2 2 2 2 2 2" xfId="10806" xr:uid="{70C4EDD7-58E4-44A7-983A-B9F16389DF81}"/>
    <cellStyle name="Normal 2 3 5 2 2 2 2 2 2 2 2" xfId="22613" xr:uid="{F5329E8E-9A3B-4042-9F83-C76BF6B9AB91}"/>
    <cellStyle name="Normal 2 3 5 2 2 2 2 2 2 2 2 2" xfId="44932" xr:uid="{322EDFAB-E307-47A6-BC1A-CF0912887915}"/>
    <cellStyle name="Normal 2 3 5 2 2 2 2 2 2 2 3" xfId="33124" xr:uid="{4970BEB9-5F4F-42EE-9767-75CD9791E483}"/>
    <cellStyle name="Normal 2 3 5 2 2 2 2 2 2 3" xfId="17429" xr:uid="{782E56F2-09CD-4151-9050-E36280C7D212}"/>
    <cellStyle name="Normal 2 3 5 2 2 2 2 2 2 3 2" xfId="39748" xr:uid="{0F4C806C-EC35-42CC-B485-153CB16A3E93}"/>
    <cellStyle name="Normal 2 3 5 2 2 2 2 2 2 4" xfId="27940" xr:uid="{2C8D0929-F1D7-4203-B015-1F0687A54EBA}"/>
    <cellStyle name="Normal 2 3 5 2 2 2 2 2 3" xfId="8214" xr:uid="{0087F4BE-23E4-44F3-BB27-7F831FDA1162}"/>
    <cellStyle name="Normal 2 3 5 2 2 2 2 2 3 2" xfId="20021" xr:uid="{2212E8BD-03E9-454A-B6FF-EDA7D63135A6}"/>
    <cellStyle name="Normal 2 3 5 2 2 2 2 2 3 2 2" xfId="42340" xr:uid="{CCA95814-C989-4CD0-86A7-3C3FF941A57C}"/>
    <cellStyle name="Normal 2 3 5 2 2 2 2 2 3 3" xfId="30532" xr:uid="{EC745840-E9E1-406C-A797-79FA10EC834B}"/>
    <cellStyle name="Normal 2 3 5 2 2 2 2 2 4" xfId="14837" xr:uid="{F3ABDDCC-B44E-4692-8A2A-AF50EFEA200C}"/>
    <cellStyle name="Normal 2 3 5 2 2 2 2 2 4 2" xfId="37156" xr:uid="{A4B8AB5E-5622-40A6-B169-B611B01574ED}"/>
    <cellStyle name="Normal 2 3 5 2 2 2 2 2 5" xfId="25348" xr:uid="{6DE3988D-B1D8-433B-8EF3-0287129809D1}"/>
    <cellStyle name="Normal 2 3 5 2 2 2 2 3" xfId="4326" xr:uid="{541CD5B4-4FB6-4AB4-A048-F4FCE28FC789}"/>
    <cellStyle name="Normal 2 3 5 2 2 2 2 3 2" xfId="9510" xr:uid="{3AEC1B32-DF3C-432E-A7CF-30960310C6BF}"/>
    <cellStyle name="Normal 2 3 5 2 2 2 2 3 2 2" xfId="21317" xr:uid="{C04BF7E4-8AB7-4EE3-AD05-22E58F1ACCFA}"/>
    <cellStyle name="Normal 2 3 5 2 2 2 2 3 2 2 2" xfId="43636" xr:uid="{06C9D5D9-C5A4-4ACC-B8FD-69D17F8BBDF7}"/>
    <cellStyle name="Normal 2 3 5 2 2 2 2 3 2 3" xfId="31828" xr:uid="{47A7872E-BAB8-4E4E-A9D5-EC6912A6095B}"/>
    <cellStyle name="Normal 2 3 5 2 2 2 2 3 3" xfId="16133" xr:uid="{A81DFA99-096F-4D45-87FD-FEF64D238FD8}"/>
    <cellStyle name="Normal 2 3 5 2 2 2 2 3 3 2" xfId="38452" xr:uid="{E8DEC922-3480-4161-91C5-AF73718A515A}"/>
    <cellStyle name="Normal 2 3 5 2 2 2 2 3 4" xfId="26644" xr:uid="{E48BBBB8-00A4-4EA4-AA77-1B25002EC0AC}"/>
    <cellStyle name="Normal 2 3 5 2 2 2 2 4" xfId="6918" xr:uid="{A36C669F-F51F-485A-A7A6-75F96C50BD7D}"/>
    <cellStyle name="Normal 2 3 5 2 2 2 2 4 2" xfId="18725" xr:uid="{0A23E21B-637A-4EF6-81DF-60355EC334CB}"/>
    <cellStyle name="Normal 2 3 5 2 2 2 2 4 2 2" xfId="41044" xr:uid="{99F03E66-4B26-4F90-8F80-77FB2264AFE4}"/>
    <cellStyle name="Normal 2 3 5 2 2 2 2 4 3" xfId="29236" xr:uid="{93DE20DB-66AC-4AED-8964-B375361C96F0}"/>
    <cellStyle name="Normal 2 3 5 2 2 2 2 5" xfId="12245" xr:uid="{01DE162B-820B-4941-9ED5-4ADDB8DD97EA}"/>
    <cellStyle name="Normal 2 3 5 2 2 2 2 5 2" xfId="34564" xr:uid="{4DC95569-12BA-4CEA-932A-A8E2566BF70A}"/>
    <cellStyle name="Normal 2 3 5 2 2 2 2 6" xfId="13541" xr:uid="{30BC0E85-2B06-4B0B-93F3-7E3454AE83C4}"/>
    <cellStyle name="Normal 2 3 5 2 2 2 2 6 2" xfId="35860" xr:uid="{58EEA46D-351E-4C2E-B9A8-7F8E71AFFAA9}"/>
    <cellStyle name="Normal 2 3 5 2 2 2 2 7" xfId="24052" xr:uid="{36212701-33A8-4700-8638-9F91EF8B0994}"/>
    <cellStyle name="Normal 2 3 5 2 2 2 3" xfId="2382" xr:uid="{BA722D65-C468-4421-A544-3C8B0E82258C}"/>
    <cellStyle name="Normal 2 3 5 2 2 2 3 2" xfId="4974" xr:uid="{C20BDB1C-A74D-40AE-B77A-C12C8BF50B44}"/>
    <cellStyle name="Normal 2 3 5 2 2 2 3 2 2" xfId="10158" xr:uid="{4798FB41-364F-4E7C-AD10-7739991A84D3}"/>
    <cellStyle name="Normal 2 3 5 2 2 2 3 2 2 2" xfId="21965" xr:uid="{BA3D1985-5F3D-48CA-B3BE-60D66274E1A3}"/>
    <cellStyle name="Normal 2 3 5 2 2 2 3 2 2 2 2" xfId="44284" xr:uid="{87A7DED6-3259-40B5-BDA0-1450B3B56AD3}"/>
    <cellStyle name="Normal 2 3 5 2 2 2 3 2 2 3" xfId="32476" xr:uid="{767CC9BB-2BC1-43B8-866A-9BA463AAA9EB}"/>
    <cellStyle name="Normal 2 3 5 2 2 2 3 2 3" xfId="16781" xr:uid="{7DDF460A-D8CB-4F97-AEED-EBE8003B43D1}"/>
    <cellStyle name="Normal 2 3 5 2 2 2 3 2 3 2" xfId="39100" xr:uid="{E3ED5F41-230E-47D9-B841-3F6FCE5679C4}"/>
    <cellStyle name="Normal 2 3 5 2 2 2 3 2 4" xfId="27292" xr:uid="{33972433-9F8F-48C8-B9EA-B91FCC4BD7BB}"/>
    <cellStyle name="Normal 2 3 5 2 2 2 3 3" xfId="7566" xr:uid="{23BA3A21-8100-4E14-AC9E-2416DA41491E}"/>
    <cellStyle name="Normal 2 3 5 2 2 2 3 3 2" xfId="19373" xr:uid="{58831931-8DFD-4E3E-958A-0A652FF7CC02}"/>
    <cellStyle name="Normal 2 3 5 2 2 2 3 3 2 2" xfId="41692" xr:uid="{0CC6786E-4D9F-4996-8A79-1987E81F3FA5}"/>
    <cellStyle name="Normal 2 3 5 2 2 2 3 3 3" xfId="29884" xr:uid="{AF08E01E-3B10-4225-B9BB-C71CF595A1AF}"/>
    <cellStyle name="Normal 2 3 5 2 2 2 3 4" xfId="14189" xr:uid="{F3C780B4-9C97-4A38-AEB9-744308DEF5E9}"/>
    <cellStyle name="Normal 2 3 5 2 2 2 3 4 2" xfId="36508" xr:uid="{D03573CD-01A3-401F-85F9-151111D0FB37}"/>
    <cellStyle name="Normal 2 3 5 2 2 2 3 5" xfId="24700" xr:uid="{E3CA5002-CAF3-46C1-9AB0-FC34E235EC60}"/>
    <cellStyle name="Normal 2 3 5 2 2 2 4" xfId="3678" xr:uid="{3E20B01E-01CD-47B5-824E-0197C5281AAC}"/>
    <cellStyle name="Normal 2 3 5 2 2 2 4 2" xfId="8862" xr:uid="{EC5FD984-1E92-4290-8442-148F8FDF345D}"/>
    <cellStyle name="Normal 2 3 5 2 2 2 4 2 2" xfId="20669" xr:uid="{E31B5F23-59E5-4D12-9DCB-93D3E758371C}"/>
    <cellStyle name="Normal 2 3 5 2 2 2 4 2 2 2" xfId="42988" xr:uid="{244F20D2-A8BE-4EBC-8FA0-B3BC428B9172}"/>
    <cellStyle name="Normal 2 3 5 2 2 2 4 2 3" xfId="31180" xr:uid="{AB3FBE44-CE1D-47C4-AB8A-A800C777A77B}"/>
    <cellStyle name="Normal 2 3 5 2 2 2 4 3" xfId="15485" xr:uid="{2A70C034-DCB6-4F41-AECF-BDF2866E5F99}"/>
    <cellStyle name="Normal 2 3 5 2 2 2 4 3 2" xfId="37804" xr:uid="{810FECC8-5313-490B-8A8F-C8B7DFF31C33}"/>
    <cellStyle name="Normal 2 3 5 2 2 2 4 4" xfId="25996" xr:uid="{13CA2AE2-9271-47AE-8367-4C3B57E705AB}"/>
    <cellStyle name="Normal 2 3 5 2 2 2 5" xfId="6270" xr:uid="{E1BC460C-157B-45A5-9675-2721292D3E95}"/>
    <cellStyle name="Normal 2 3 5 2 2 2 5 2" xfId="18077" xr:uid="{8A561A66-9DC6-4728-9853-E8D55E5611B7}"/>
    <cellStyle name="Normal 2 3 5 2 2 2 5 2 2" xfId="40396" xr:uid="{8CE50B63-548F-4D12-B2FA-5F40AF7B0BD4}"/>
    <cellStyle name="Normal 2 3 5 2 2 2 5 3" xfId="28588" xr:uid="{52930058-3EB0-41A2-8C03-186C4402AA45}"/>
    <cellStyle name="Normal 2 3 5 2 2 2 6" xfId="11597" xr:uid="{A1606518-9D0B-4702-B4B5-74E804AEF899}"/>
    <cellStyle name="Normal 2 3 5 2 2 2 6 2" xfId="33916" xr:uid="{05C12CEF-ECD1-4791-AA24-28197CDF09C9}"/>
    <cellStyle name="Normal 2 3 5 2 2 2 7" xfId="12893" xr:uid="{DF73BCB8-DFD7-453F-B0DD-110637CF1098}"/>
    <cellStyle name="Normal 2 3 5 2 2 2 7 2" xfId="35212" xr:uid="{A63266F4-3DB4-4DC4-A7FA-F5E5D5A1AA2B}"/>
    <cellStyle name="Normal 2 3 5 2 2 2 8" xfId="23404" xr:uid="{8F1C8926-1BBB-4883-BC89-2288CBC9771D}"/>
    <cellStyle name="Normal 2 3 5 2 2 3" xfId="1410" xr:uid="{45BBDDE4-5717-437E-A586-9FAA074C59B8}"/>
    <cellStyle name="Normal 2 3 5 2 2 3 2" xfId="2706" xr:uid="{7397E811-D756-4D39-A1F9-AF664DD3EF03}"/>
    <cellStyle name="Normal 2 3 5 2 2 3 2 2" xfId="5298" xr:uid="{7A142056-3A16-4012-8800-A3DE20545785}"/>
    <cellStyle name="Normal 2 3 5 2 2 3 2 2 2" xfId="10482" xr:uid="{33C6C551-172E-4623-B890-132675651D67}"/>
    <cellStyle name="Normal 2 3 5 2 2 3 2 2 2 2" xfId="22289" xr:uid="{A5AB969E-817E-4AEC-B033-8DC30268ED67}"/>
    <cellStyle name="Normal 2 3 5 2 2 3 2 2 2 2 2" xfId="44608" xr:uid="{BDCAC85A-5BB0-472E-B3FF-02E378B9EB91}"/>
    <cellStyle name="Normal 2 3 5 2 2 3 2 2 2 3" xfId="32800" xr:uid="{8A36674F-E88D-4473-AAB9-87F9F91A065C}"/>
    <cellStyle name="Normal 2 3 5 2 2 3 2 2 3" xfId="17105" xr:uid="{16E31DC3-1298-4123-BF06-DE550F34C264}"/>
    <cellStyle name="Normal 2 3 5 2 2 3 2 2 3 2" xfId="39424" xr:uid="{A422595A-B9E6-423A-AF8E-2A15D4E651D3}"/>
    <cellStyle name="Normal 2 3 5 2 2 3 2 2 4" xfId="27616" xr:uid="{AB677981-7776-47C4-80EB-E613F74ECA9C}"/>
    <cellStyle name="Normal 2 3 5 2 2 3 2 3" xfId="7890" xr:uid="{638437F6-26F9-4CDF-9BE6-71EC4572818F}"/>
    <cellStyle name="Normal 2 3 5 2 2 3 2 3 2" xfId="19697" xr:uid="{2AE784B6-19AE-4B7C-BFD9-10B71DFA0D69}"/>
    <cellStyle name="Normal 2 3 5 2 2 3 2 3 2 2" xfId="42016" xr:uid="{5F4DE5FE-425A-46B2-81A9-5AEC98F0F9D8}"/>
    <cellStyle name="Normal 2 3 5 2 2 3 2 3 3" xfId="30208" xr:uid="{E490E91B-FD4F-45FB-B3F3-5946B92904CA}"/>
    <cellStyle name="Normal 2 3 5 2 2 3 2 4" xfId="14513" xr:uid="{A99A1109-5849-4A05-ADED-184502BF1FD6}"/>
    <cellStyle name="Normal 2 3 5 2 2 3 2 4 2" xfId="36832" xr:uid="{FB705B08-3A61-447E-93D6-606D77D90478}"/>
    <cellStyle name="Normal 2 3 5 2 2 3 2 5" xfId="25024" xr:uid="{2BF84EB9-0B92-4F54-ACAD-1CC156C3FF1C}"/>
    <cellStyle name="Normal 2 3 5 2 2 3 3" xfId="4002" xr:uid="{3DF6A010-3A82-46A0-80F1-5C9B5059F9D6}"/>
    <cellStyle name="Normal 2 3 5 2 2 3 3 2" xfId="9186" xr:uid="{77BBAE3A-10FD-4C1F-B327-8E2E35F7A032}"/>
    <cellStyle name="Normal 2 3 5 2 2 3 3 2 2" xfId="20993" xr:uid="{D3F3586C-A351-4C3F-8519-7C2336887835}"/>
    <cellStyle name="Normal 2 3 5 2 2 3 3 2 2 2" xfId="43312" xr:uid="{184C32F9-CDC6-4EE7-8DBC-A70056257CB5}"/>
    <cellStyle name="Normal 2 3 5 2 2 3 3 2 3" xfId="31504" xr:uid="{51871141-53D4-4CF4-A725-93997553F4E9}"/>
    <cellStyle name="Normal 2 3 5 2 2 3 3 3" xfId="15809" xr:uid="{49EA5BCA-8A75-47D4-ADC5-D37737489698}"/>
    <cellStyle name="Normal 2 3 5 2 2 3 3 3 2" xfId="38128" xr:uid="{E5B5847B-CD96-40D8-A245-9F88D0D7791C}"/>
    <cellStyle name="Normal 2 3 5 2 2 3 3 4" xfId="26320" xr:uid="{1459D2C1-40B1-48F9-BFC7-B54EC07723CC}"/>
    <cellStyle name="Normal 2 3 5 2 2 3 4" xfId="6594" xr:uid="{62481DD9-940B-4CE0-A286-514EA9A44A78}"/>
    <cellStyle name="Normal 2 3 5 2 2 3 4 2" xfId="18401" xr:uid="{F3FE6DDE-C766-40F1-B634-B6B8F375D538}"/>
    <cellStyle name="Normal 2 3 5 2 2 3 4 2 2" xfId="40720" xr:uid="{F03B492C-033F-40C8-898E-CA3DB35EB014}"/>
    <cellStyle name="Normal 2 3 5 2 2 3 4 3" xfId="28912" xr:uid="{EE8162A7-0ED3-4648-864F-65D2E25AE26F}"/>
    <cellStyle name="Normal 2 3 5 2 2 3 5" xfId="11921" xr:uid="{91A18ABD-23F8-49D7-981C-4679AA76B84F}"/>
    <cellStyle name="Normal 2 3 5 2 2 3 5 2" xfId="34240" xr:uid="{2F5A48C7-EEFC-433F-8872-7EAF045E5044}"/>
    <cellStyle name="Normal 2 3 5 2 2 3 6" xfId="13217" xr:uid="{009721BA-CD54-4A20-989A-C75359E7EAC2}"/>
    <cellStyle name="Normal 2 3 5 2 2 3 6 2" xfId="35536" xr:uid="{73414A07-1699-4738-90F4-DEC721386228}"/>
    <cellStyle name="Normal 2 3 5 2 2 3 7" xfId="23728" xr:uid="{F5C67BAD-BEE2-4628-B6AF-06FB5F186250}"/>
    <cellStyle name="Normal 2 3 5 2 2 4" xfId="2058" xr:uid="{4430161E-A975-4B11-9576-DAFD8DE4509A}"/>
    <cellStyle name="Normal 2 3 5 2 2 4 2" xfId="4650" xr:uid="{EB4EA066-241C-41C3-A219-4200E0F60683}"/>
    <cellStyle name="Normal 2 3 5 2 2 4 2 2" xfId="9834" xr:uid="{B2563FCA-349E-44AA-BB63-2477F4E8C3E6}"/>
    <cellStyle name="Normal 2 3 5 2 2 4 2 2 2" xfId="21641" xr:uid="{447AEC8A-CC86-4FB9-A48E-1664B612E5DA}"/>
    <cellStyle name="Normal 2 3 5 2 2 4 2 2 2 2" xfId="43960" xr:uid="{6696C7A1-E276-49A1-A027-3C8E674D5EEC}"/>
    <cellStyle name="Normal 2 3 5 2 2 4 2 2 3" xfId="32152" xr:uid="{578772D8-0811-4FB4-8277-E18EC16CA5B4}"/>
    <cellStyle name="Normal 2 3 5 2 2 4 2 3" xfId="16457" xr:uid="{CB887301-797E-4320-8948-9E033510AEC7}"/>
    <cellStyle name="Normal 2 3 5 2 2 4 2 3 2" xfId="38776" xr:uid="{AF69BE6F-C562-4FF6-8223-978B45049773}"/>
    <cellStyle name="Normal 2 3 5 2 2 4 2 4" xfId="26968" xr:uid="{FC6D3992-8BBD-4B1E-922D-6991EA8E5B6E}"/>
    <cellStyle name="Normal 2 3 5 2 2 4 3" xfId="7242" xr:uid="{8272D871-D1E6-4E20-8041-1CC093CC31EA}"/>
    <cellStyle name="Normal 2 3 5 2 2 4 3 2" xfId="19049" xr:uid="{7BF2C0FE-1FA4-46AE-A5A2-F03A30110B82}"/>
    <cellStyle name="Normal 2 3 5 2 2 4 3 2 2" xfId="41368" xr:uid="{35E43FE9-6682-4016-BAC0-76598FD653F3}"/>
    <cellStyle name="Normal 2 3 5 2 2 4 3 3" xfId="29560" xr:uid="{6F152EEF-0DD6-4CEA-B8D9-780E68B43BCF}"/>
    <cellStyle name="Normal 2 3 5 2 2 4 4" xfId="13865" xr:uid="{2CDBCC18-183F-4625-A1CF-0C42777D359C}"/>
    <cellStyle name="Normal 2 3 5 2 2 4 4 2" xfId="36184" xr:uid="{E412D635-C2D8-45A9-AAFC-74C0D5995643}"/>
    <cellStyle name="Normal 2 3 5 2 2 4 5" xfId="24376" xr:uid="{DCDA1409-483F-489B-B2C2-3366A81E1E0B}"/>
    <cellStyle name="Normal 2 3 5 2 2 5" xfId="3354" xr:uid="{DD2930DA-5BEF-43A6-9054-0D9096F97A90}"/>
    <cellStyle name="Normal 2 3 5 2 2 5 2" xfId="8538" xr:uid="{4808C038-9F5A-442A-9E9B-0B3ADCE3DEA6}"/>
    <cellStyle name="Normal 2 3 5 2 2 5 2 2" xfId="20345" xr:uid="{DAF63086-4066-437B-B4E3-FE2EEEB777A2}"/>
    <cellStyle name="Normal 2 3 5 2 2 5 2 2 2" xfId="42664" xr:uid="{55EE9390-000B-41DC-B80F-5BC6DC164AFA}"/>
    <cellStyle name="Normal 2 3 5 2 2 5 2 3" xfId="30856" xr:uid="{7CBFC7A7-67B8-46C5-8CC1-367A2320481D}"/>
    <cellStyle name="Normal 2 3 5 2 2 5 3" xfId="15161" xr:uid="{3B2E418B-C592-45F7-8EB0-B274E418EC6E}"/>
    <cellStyle name="Normal 2 3 5 2 2 5 3 2" xfId="37480" xr:uid="{C0CDB9F8-921B-4795-BF14-08B06E50BBAC}"/>
    <cellStyle name="Normal 2 3 5 2 2 5 4" xfId="25672" xr:uid="{C7CD51EF-54D2-4B14-BD54-272CD56EA55F}"/>
    <cellStyle name="Normal 2 3 5 2 2 6" xfId="5946" xr:uid="{5D124120-83E5-4203-A59A-261BF9099E59}"/>
    <cellStyle name="Normal 2 3 5 2 2 6 2" xfId="17753" xr:uid="{D922F6E4-C8BD-49F4-AD65-A5283D750250}"/>
    <cellStyle name="Normal 2 3 5 2 2 6 2 2" xfId="40072" xr:uid="{76E4F429-E927-401F-A592-BFEB452EB5FF}"/>
    <cellStyle name="Normal 2 3 5 2 2 6 3" xfId="28264" xr:uid="{12D7E1FD-5128-4B52-B48E-BE18BB6C489E}"/>
    <cellStyle name="Normal 2 3 5 2 2 7" xfId="11260" xr:uid="{32281066-0485-4C63-A1B0-D0C9935B3FF0}"/>
    <cellStyle name="Normal 2 3 5 2 2 7 2" xfId="33579" xr:uid="{49A2D9A5-0F49-4FE4-B9B5-931FD783BFAE}"/>
    <cellStyle name="Normal 2 3 5 2 2 8" xfId="12569" xr:uid="{54585872-7622-4EC1-9CD5-669E97975354}"/>
    <cellStyle name="Normal 2 3 5 2 2 8 2" xfId="34888" xr:uid="{DD961623-B96F-496D-8018-72FB921EF803}"/>
    <cellStyle name="Normal 2 3 5 2 2 9" xfId="23067" xr:uid="{39FFF29D-B116-4AAB-AFF7-85F098C0BDD0}"/>
    <cellStyle name="Normal 2 3 5 2 3" xfId="924" xr:uid="{EF19CF32-FF12-4ABD-8352-C33931E7A3C3}"/>
    <cellStyle name="Normal 2 3 5 2 3 2" xfId="1572" xr:uid="{B2F948F9-1B21-4CED-A7CA-C5A9AD764725}"/>
    <cellStyle name="Normal 2 3 5 2 3 2 2" xfId="2868" xr:uid="{DC5B6193-8939-413D-9DF7-06C59F44D4F7}"/>
    <cellStyle name="Normal 2 3 5 2 3 2 2 2" xfId="5460" xr:uid="{4CA75137-BA23-407E-B0D3-854A7D892CB5}"/>
    <cellStyle name="Normal 2 3 5 2 3 2 2 2 2" xfId="10644" xr:uid="{AEDA2339-A7DB-45C2-AAFF-EB588EAE4A3C}"/>
    <cellStyle name="Normal 2 3 5 2 3 2 2 2 2 2" xfId="22451" xr:uid="{E6215E7C-1A5C-4481-A730-B78447EA661B}"/>
    <cellStyle name="Normal 2 3 5 2 3 2 2 2 2 2 2" xfId="44770" xr:uid="{B2CE2F24-696A-4159-B5BB-56D0D069739C}"/>
    <cellStyle name="Normal 2 3 5 2 3 2 2 2 2 3" xfId="32962" xr:uid="{DF987E3A-E610-453F-85CC-BE99E18A9988}"/>
    <cellStyle name="Normal 2 3 5 2 3 2 2 2 3" xfId="17267" xr:uid="{71CE2E8E-102C-4272-ABC6-FF5DB040A3DE}"/>
    <cellStyle name="Normal 2 3 5 2 3 2 2 2 3 2" xfId="39586" xr:uid="{B668E5ED-039F-4791-AC1E-783C146971C0}"/>
    <cellStyle name="Normal 2 3 5 2 3 2 2 2 4" xfId="27778" xr:uid="{E9246FE2-2657-434C-88CB-A8A964DD3A01}"/>
    <cellStyle name="Normal 2 3 5 2 3 2 2 3" xfId="8052" xr:uid="{1EE8E664-3B0C-4A5F-86DD-F52E694CA083}"/>
    <cellStyle name="Normal 2 3 5 2 3 2 2 3 2" xfId="19859" xr:uid="{6BF89310-3349-4800-9AA1-2BD717763EA9}"/>
    <cellStyle name="Normal 2 3 5 2 3 2 2 3 2 2" xfId="42178" xr:uid="{BA51E77D-A5C9-47B4-9DEA-0BA5BC13BD5F}"/>
    <cellStyle name="Normal 2 3 5 2 3 2 2 3 3" xfId="30370" xr:uid="{6AF285DA-D6E3-4D93-A9FD-E2F60E466381}"/>
    <cellStyle name="Normal 2 3 5 2 3 2 2 4" xfId="14675" xr:uid="{06229A13-80D4-401B-92CB-5D3132A3B6E4}"/>
    <cellStyle name="Normal 2 3 5 2 3 2 2 4 2" xfId="36994" xr:uid="{57065026-3C0B-4844-A6F1-98DD5F7A499F}"/>
    <cellStyle name="Normal 2 3 5 2 3 2 2 5" xfId="25186" xr:uid="{E5767290-DFE9-4558-9D03-F8852352B8EB}"/>
    <cellStyle name="Normal 2 3 5 2 3 2 3" xfId="4164" xr:uid="{849310E8-6F7F-498D-85DA-46BEF6489FD0}"/>
    <cellStyle name="Normal 2 3 5 2 3 2 3 2" xfId="9348" xr:uid="{8F8EB737-E8F9-4EBB-A1FA-7528269EF3ED}"/>
    <cellStyle name="Normal 2 3 5 2 3 2 3 2 2" xfId="21155" xr:uid="{681E0845-FE22-4627-80D6-0E3A5400C646}"/>
    <cellStyle name="Normal 2 3 5 2 3 2 3 2 2 2" xfId="43474" xr:uid="{30879F25-C6C7-4099-862D-C694D45568DB}"/>
    <cellStyle name="Normal 2 3 5 2 3 2 3 2 3" xfId="31666" xr:uid="{B958F55D-9959-4B55-9ECA-CADCAF108523}"/>
    <cellStyle name="Normal 2 3 5 2 3 2 3 3" xfId="15971" xr:uid="{E380C849-ADBD-4277-BF7A-4E51F76A116C}"/>
    <cellStyle name="Normal 2 3 5 2 3 2 3 3 2" xfId="38290" xr:uid="{3501932C-A4CB-40A5-A671-16F937C82329}"/>
    <cellStyle name="Normal 2 3 5 2 3 2 3 4" xfId="26482" xr:uid="{C222B643-D6E0-42CA-948D-91527CB3C607}"/>
    <cellStyle name="Normal 2 3 5 2 3 2 4" xfId="6756" xr:uid="{9F4EABB4-B9BA-4798-B903-1A8D854ACC41}"/>
    <cellStyle name="Normal 2 3 5 2 3 2 4 2" xfId="18563" xr:uid="{FAD546CC-B848-497A-8CD1-B771ECC36003}"/>
    <cellStyle name="Normal 2 3 5 2 3 2 4 2 2" xfId="40882" xr:uid="{41B1C089-D217-4FF4-A698-182C96EA23F4}"/>
    <cellStyle name="Normal 2 3 5 2 3 2 4 3" xfId="29074" xr:uid="{0089ACE8-E1A6-4901-AD00-7400B01EE103}"/>
    <cellStyle name="Normal 2 3 5 2 3 2 5" xfId="12083" xr:uid="{BBD0770F-D1D9-4C51-9F8A-3E8FEEE7F58C}"/>
    <cellStyle name="Normal 2 3 5 2 3 2 5 2" xfId="34402" xr:uid="{4A5D079E-5463-492E-BFD5-085B24BA4B78}"/>
    <cellStyle name="Normal 2 3 5 2 3 2 6" xfId="13379" xr:uid="{B5017536-9B47-4C2F-AEBD-461AB3999EF0}"/>
    <cellStyle name="Normal 2 3 5 2 3 2 6 2" xfId="35698" xr:uid="{E45D5790-F34B-4953-9E08-A58FF1781FD0}"/>
    <cellStyle name="Normal 2 3 5 2 3 2 7" xfId="23890" xr:uid="{3338BB4A-84C7-4BA5-9A61-50345C0FC41E}"/>
    <cellStyle name="Normal 2 3 5 2 3 3" xfId="2220" xr:uid="{276F6B0F-F4CD-40FE-AD2C-230DDC62B0E6}"/>
    <cellStyle name="Normal 2 3 5 2 3 3 2" xfId="4812" xr:uid="{B6C9358F-E375-44E8-BDA5-0520C592B18B}"/>
    <cellStyle name="Normal 2 3 5 2 3 3 2 2" xfId="9996" xr:uid="{C74CFC3A-9821-48CF-B3E4-E2E4530716E8}"/>
    <cellStyle name="Normal 2 3 5 2 3 3 2 2 2" xfId="21803" xr:uid="{34151EA8-603D-4062-9803-3F43040E2230}"/>
    <cellStyle name="Normal 2 3 5 2 3 3 2 2 2 2" xfId="44122" xr:uid="{BCC1438C-3EAD-4868-9FD4-7BD54555CBA8}"/>
    <cellStyle name="Normal 2 3 5 2 3 3 2 2 3" xfId="32314" xr:uid="{0EDB09EE-9F4D-45F5-8134-1FD390AE885E}"/>
    <cellStyle name="Normal 2 3 5 2 3 3 2 3" xfId="16619" xr:uid="{B553F104-53DC-4681-A673-A475F8D455F2}"/>
    <cellStyle name="Normal 2 3 5 2 3 3 2 3 2" xfId="38938" xr:uid="{80279589-B0D0-4306-8341-07395185A8C0}"/>
    <cellStyle name="Normal 2 3 5 2 3 3 2 4" xfId="27130" xr:uid="{4783EE70-BB2A-4519-82F1-3E5651375B54}"/>
    <cellStyle name="Normal 2 3 5 2 3 3 3" xfId="7404" xr:uid="{5D36E822-056F-4260-977B-015B61E533F5}"/>
    <cellStyle name="Normal 2 3 5 2 3 3 3 2" xfId="19211" xr:uid="{61EBD713-D7F4-40BA-B794-E2720DA0DB2F}"/>
    <cellStyle name="Normal 2 3 5 2 3 3 3 2 2" xfId="41530" xr:uid="{5CB9DEC1-C7EE-4BDE-A5B7-6A589DA7148E}"/>
    <cellStyle name="Normal 2 3 5 2 3 3 3 3" xfId="29722" xr:uid="{6F400DB0-2BFF-4A6B-ABCE-BF1BCEA56513}"/>
    <cellStyle name="Normal 2 3 5 2 3 3 4" xfId="14027" xr:uid="{A2DD32CF-A569-4F3B-BDCB-5645A00283BD}"/>
    <cellStyle name="Normal 2 3 5 2 3 3 4 2" xfId="36346" xr:uid="{28A49F8F-CA73-4085-BB70-A8035F9E978B}"/>
    <cellStyle name="Normal 2 3 5 2 3 3 5" xfId="24538" xr:uid="{28E81BB3-B0AC-44F7-B620-AAD5A4CECE12}"/>
    <cellStyle name="Normal 2 3 5 2 3 4" xfId="3516" xr:uid="{D2057E9C-C30D-4332-8FAC-ACAD73F74ED2}"/>
    <cellStyle name="Normal 2 3 5 2 3 4 2" xfId="8700" xr:uid="{EEC41FAD-EC94-4419-8AE1-BAD8E3F90D9A}"/>
    <cellStyle name="Normal 2 3 5 2 3 4 2 2" xfId="20507" xr:uid="{DDBA3237-3BF0-4CA2-BF22-CE19EC0F2DEA}"/>
    <cellStyle name="Normal 2 3 5 2 3 4 2 2 2" xfId="42826" xr:uid="{2BCE5FD3-B536-4BB0-B782-3FE32F28F76E}"/>
    <cellStyle name="Normal 2 3 5 2 3 4 2 3" xfId="31018" xr:uid="{F5247836-4CBC-4C17-BE80-9E51728729A7}"/>
    <cellStyle name="Normal 2 3 5 2 3 4 3" xfId="15323" xr:uid="{D2E968E0-5181-4F26-8BA8-A3391A046319}"/>
    <cellStyle name="Normal 2 3 5 2 3 4 3 2" xfId="37642" xr:uid="{599FDC72-73E7-4A72-B12E-AE43A9F4A744}"/>
    <cellStyle name="Normal 2 3 5 2 3 4 4" xfId="25834" xr:uid="{B2A9DAF6-081C-4F23-9D4B-FECA47B96DDC}"/>
    <cellStyle name="Normal 2 3 5 2 3 5" xfId="6108" xr:uid="{412F8B0B-597E-4C83-B19C-A9886279AAAD}"/>
    <cellStyle name="Normal 2 3 5 2 3 5 2" xfId="17915" xr:uid="{D7C0A382-8A01-4D9B-919F-F310B00534C2}"/>
    <cellStyle name="Normal 2 3 5 2 3 5 2 2" xfId="40234" xr:uid="{C8BABA63-BEFC-4360-972C-5486D6820916}"/>
    <cellStyle name="Normal 2 3 5 2 3 5 3" xfId="28426" xr:uid="{C85857CB-748C-4D48-ADC6-F1AE31326145}"/>
    <cellStyle name="Normal 2 3 5 2 3 6" xfId="11435" xr:uid="{2377A98F-3D6D-49FA-8B77-62B50FDE0C09}"/>
    <cellStyle name="Normal 2 3 5 2 3 6 2" xfId="33754" xr:uid="{C917A404-B131-441A-9100-A18B8A0CBA97}"/>
    <cellStyle name="Normal 2 3 5 2 3 7" xfId="12731" xr:uid="{552B8CB2-F72C-4651-9F90-51CA63B27987}"/>
    <cellStyle name="Normal 2 3 5 2 3 7 2" xfId="35050" xr:uid="{26ED4F3E-3025-4A0E-A5AD-2B721EA9407C}"/>
    <cellStyle name="Normal 2 3 5 2 3 8" xfId="23242" xr:uid="{F282462A-2F73-4615-838F-E389B83C96A1}"/>
    <cellStyle name="Normal 2 3 5 2 4" xfId="1248" xr:uid="{B2CDBADB-A2EB-40B6-AAE1-5CEC891D9F66}"/>
    <cellStyle name="Normal 2 3 5 2 4 2" xfId="2544" xr:uid="{97D93648-A8D7-4D35-AA94-4BD97D0585B0}"/>
    <cellStyle name="Normal 2 3 5 2 4 2 2" xfId="5136" xr:uid="{FA63EB28-E8E7-4F63-BBFE-9691BAC6F45F}"/>
    <cellStyle name="Normal 2 3 5 2 4 2 2 2" xfId="10320" xr:uid="{3EB59528-C798-4C67-BDFA-B4A8EAF97463}"/>
    <cellStyle name="Normal 2 3 5 2 4 2 2 2 2" xfId="22127" xr:uid="{9953D58E-F915-42D1-AB63-84B858EF5D17}"/>
    <cellStyle name="Normal 2 3 5 2 4 2 2 2 2 2" xfId="44446" xr:uid="{F0408FA8-9C79-4C73-9DB3-A1D401BAF20B}"/>
    <cellStyle name="Normal 2 3 5 2 4 2 2 2 3" xfId="32638" xr:uid="{2F1DE364-5399-47D4-A840-F861B76A80A7}"/>
    <cellStyle name="Normal 2 3 5 2 4 2 2 3" xfId="16943" xr:uid="{F0A0F0E3-7BD8-459B-B16B-90C193BFA942}"/>
    <cellStyle name="Normal 2 3 5 2 4 2 2 3 2" xfId="39262" xr:uid="{91D5DAB9-9B66-4FB1-8748-47791D701718}"/>
    <cellStyle name="Normal 2 3 5 2 4 2 2 4" xfId="27454" xr:uid="{AA49307E-8846-4C0D-94D9-286D0A04D643}"/>
    <cellStyle name="Normal 2 3 5 2 4 2 3" xfId="7728" xr:uid="{97B32D66-97FA-4A26-A9D6-F55BE58245E8}"/>
    <cellStyle name="Normal 2 3 5 2 4 2 3 2" xfId="19535" xr:uid="{A9C99182-E8DB-4A11-81A8-284A2A61B73F}"/>
    <cellStyle name="Normal 2 3 5 2 4 2 3 2 2" xfId="41854" xr:uid="{47463E03-45BA-48A3-BC3F-6F0D276599C9}"/>
    <cellStyle name="Normal 2 3 5 2 4 2 3 3" xfId="30046" xr:uid="{B611B385-489A-4520-8383-B978CAF02C15}"/>
    <cellStyle name="Normal 2 3 5 2 4 2 4" xfId="14351" xr:uid="{F12B145A-645F-43CA-9CB0-3EA6AC3A1E16}"/>
    <cellStyle name="Normal 2 3 5 2 4 2 4 2" xfId="36670" xr:uid="{286E8FA0-8196-40D9-937E-4F4799DB9C8C}"/>
    <cellStyle name="Normal 2 3 5 2 4 2 5" xfId="24862" xr:uid="{0EFDF9D9-25A3-4B4A-9F6B-6A869C68150C}"/>
    <cellStyle name="Normal 2 3 5 2 4 3" xfId="3840" xr:uid="{B4529582-D1D0-437F-8095-CFF60CDEB9E8}"/>
    <cellStyle name="Normal 2 3 5 2 4 3 2" xfId="9024" xr:uid="{CA2090E8-18E0-4A80-97A1-9DCB7B7FA8F7}"/>
    <cellStyle name="Normal 2 3 5 2 4 3 2 2" xfId="20831" xr:uid="{E5875815-1CD0-450B-AF38-F50918C3822A}"/>
    <cellStyle name="Normal 2 3 5 2 4 3 2 2 2" xfId="43150" xr:uid="{4A3668FC-0C05-461D-B165-A487E107A1CA}"/>
    <cellStyle name="Normal 2 3 5 2 4 3 2 3" xfId="31342" xr:uid="{1B75DAF7-BBCE-4CE9-A583-23CE111E61E3}"/>
    <cellStyle name="Normal 2 3 5 2 4 3 3" xfId="15647" xr:uid="{E3125EC9-4378-40A3-AC4F-5913C3515982}"/>
    <cellStyle name="Normal 2 3 5 2 4 3 3 2" xfId="37966" xr:uid="{9217D356-70F4-4B9E-9FB9-05083ED9BA32}"/>
    <cellStyle name="Normal 2 3 5 2 4 3 4" xfId="26158" xr:uid="{3A3B0C4A-012C-4634-96C8-9A085B125106}"/>
    <cellStyle name="Normal 2 3 5 2 4 4" xfId="6432" xr:uid="{379DD51B-F4CA-4540-962B-4ABAB5A4C125}"/>
    <cellStyle name="Normal 2 3 5 2 4 4 2" xfId="18239" xr:uid="{3064B3CF-FE73-4026-8712-6A2549A7032A}"/>
    <cellStyle name="Normal 2 3 5 2 4 4 2 2" xfId="40558" xr:uid="{003416DE-0D90-478E-B60F-28D219BFE078}"/>
    <cellStyle name="Normal 2 3 5 2 4 4 3" xfId="28750" xr:uid="{E2558648-B13D-4352-968C-F35D53574ECD}"/>
    <cellStyle name="Normal 2 3 5 2 4 5" xfId="11759" xr:uid="{05C4830D-657C-49D8-BB2F-DF772B562508}"/>
    <cellStyle name="Normal 2 3 5 2 4 5 2" xfId="34078" xr:uid="{E9A74F91-E8C8-4723-B482-620A47F6B94A}"/>
    <cellStyle name="Normal 2 3 5 2 4 6" xfId="13055" xr:uid="{94E51904-C047-4129-A308-13357843DF13}"/>
    <cellStyle name="Normal 2 3 5 2 4 6 2" xfId="35374" xr:uid="{50630D98-D172-41BD-9B84-C2103B9BE94C}"/>
    <cellStyle name="Normal 2 3 5 2 4 7" xfId="23566" xr:uid="{3FB2FA2F-3E21-40BD-8C5A-1524439388BB}"/>
    <cellStyle name="Normal 2 3 5 2 5" xfId="1896" xr:uid="{5A98B316-B38F-4F02-9953-61D344F1BA9F}"/>
    <cellStyle name="Normal 2 3 5 2 5 2" xfId="4488" xr:uid="{70910790-D8CC-40F3-92F7-83B036D674CC}"/>
    <cellStyle name="Normal 2 3 5 2 5 2 2" xfId="9672" xr:uid="{74047616-AB27-4A07-AAF9-2F945E7B6922}"/>
    <cellStyle name="Normal 2 3 5 2 5 2 2 2" xfId="21479" xr:uid="{6AB41BD7-F7B1-421F-B60A-9D656D43BE87}"/>
    <cellStyle name="Normal 2 3 5 2 5 2 2 2 2" xfId="43798" xr:uid="{81F4A48C-4D54-418F-AB28-D4837418A0EE}"/>
    <cellStyle name="Normal 2 3 5 2 5 2 2 3" xfId="31990" xr:uid="{2D351BB0-7F93-45B3-9842-325184D575B8}"/>
    <cellStyle name="Normal 2 3 5 2 5 2 3" xfId="16295" xr:uid="{FEA7076C-3B3B-4652-9EBE-7FC5A61E4D11}"/>
    <cellStyle name="Normal 2 3 5 2 5 2 3 2" xfId="38614" xr:uid="{6794992C-3155-4F64-9BC8-D2DA6A6DF150}"/>
    <cellStyle name="Normal 2 3 5 2 5 2 4" xfId="26806" xr:uid="{433DAA64-878D-400E-863F-3F1516828913}"/>
    <cellStyle name="Normal 2 3 5 2 5 3" xfId="7080" xr:uid="{2381FE14-7EC6-4378-8FE1-447B5CACD0C9}"/>
    <cellStyle name="Normal 2 3 5 2 5 3 2" xfId="18887" xr:uid="{6730E251-F301-4624-B16C-165122EC5787}"/>
    <cellStyle name="Normal 2 3 5 2 5 3 2 2" xfId="41206" xr:uid="{D7F3AC18-AE3E-41C1-B205-878451D0D521}"/>
    <cellStyle name="Normal 2 3 5 2 5 3 3" xfId="29398" xr:uid="{AD1D21A1-516B-4430-A51F-C3A602B0B787}"/>
    <cellStyle name="Normal 2 3 5 2 5 4" xfId="13703" xr:uid="{ED317340-62C0-48FA-BBB8-A044000D58BB}"/>
    <cellStyle name="Normal 2 3 5 2 5 4 2" xfId="36022" xr:uid="{438AA198-37F3-444D-92FB-5F50FF177592}"/>
    <cellStyle name="Normal 2 3 5 2 5 5" xfId="24214" xr:uid="{799204EA-546F-414D-B754-C1BB13664DE1}"/>
    <cellStyle name="Normal 2 3 5 2 6" xfId="3192" xr:uid="{BCB83511-F7A8-4C95-989C-FD10F40FF3D3}"/>
    <cellStyle name="Normal 2 3 5 2 6 2" xfId="8376" xr:uid="{0811AF30-E2BE-4BB0-B3E9-D1A4D238A754}"/>
    <cellStyle name="Normal 2 3 5 2 6 2 2" xfId="20183" xr:uid="{45C09DF3-AB89-4700-B5A2-D5F7C657785B}"/>
    <cellStyle name="Normal 2 3 5 2 6 2 2 2" xfId="42502" xr:uid="{1C8A9E26-BED1-4C20-8AAD-51C7673D8C8F}"/>
    <cellStyle name="Normal 2 3 5 2 6 2 3" xfId="30694" xr:uid="{D89CD4ED-8EDB-41F6-A6F6-953ED619AF9E}"/>
    <cellStyle name="Normal 2 3 5 2 6 3" xfId="14999" xr:uid="{6895D815-3148-44D7-BB99-539B8C9F36C3}"/>
    <cellStyle name="Normal 2 3 5 2 6 3 2" xfId="37318" xr:uid="{4593DC90-A2F5-457B-8EB9-DA9EA800F949}"/>
    <cellStyle name="Normal 2 3 5 2 6 4" xfId="25510" xr:uid="{E8ABD184-0671-42D5-B04E-7E6BA8C06ACC}"/>
    <cellStyle name="Normal 2 3 5 2 7" xfId="5784" xr:uid="{94C451F5-F4A9-4017-8FD5-B0AB1ED4624A}"/>
    <cellStyle name="Normal 2 3 5 2 7 2" xfId="17591" xr:uid="{69189D17-62A7-4A9F-B5CD-C08647623111}"/>
    <cellStyle name="Normal 2 3 5 2 7 2 2" xfId="39910" xr:uid="{B3FE3A3D-9E63-4A80-8730-F75D8238A242}"/>
    <cellStyle name="Normal 2 3 5 2 7 3" xfId="28102" xr:uid="{98A87E98-0EBC-40C4-9C3A-CDFD48F8CD41}"/>
    <cellStyle name="Normal 2 3 5 2 8" xfId="11026" xr:uid="{A07AA512-6E0A-40E7-A751-B52A76FE524B}"/>
    <cellStyle name="Normal 2 3 5 2 8 2" xfId="33345" xr:uid="{FADB8C30-603A-4AA0-9B0C-0177CD7C8428}"/>
    <cellStyle name="Normal 2 3 5 2 9" xfId="12407" xr:uid="{2DD3388A-C36A-462E-99AA-C89AE06B3F79}"/>
    <cellStyle name="Normal 2 3 5 2 9 2" xfId="34726" xr:uid="{CC5E9DE1-4474-4951-B78B-874F3A0FECB2}"/>
    <cellStyle name="Normal 2 3 5 3" xfId="632" xr:uid="{5177AF4A-7EC2-43F0-8485-A564B2A151FA}"/>
    <cellStyle name="Normal 2 3 5 3 2" xfId="1005" xr:uid="{41991F82-FEED-4EF2-B994-9396DF014EDB}"/>
    <cellStyle name="Normal 2 3 5 3 2 2" xfId="1653" xr:uid="{ADACF7AA-2361-49B5-9058-50F95EC21F79}"/>
    <cellStyle name="Normal 2 3 5 3 2 2 2" xfId="2949" xr:uid="{F099D009-17E2-4346-BDD2-4EA9F5559E6F}"/>
    <cellStyle name="Normal 2 3 5 3 2 2 2 2" xfId="5541" xr:uid="{6D3F0EAF-B5DF-4FDC-8741-877E1CFF774A}"/>
    <cellStyle name="Normal 2 3 5 3 2 2 2 2 2" xfId="10725" xr:uid="{1BECFB2A-90F6-41FA-B192-537F52D7D134}"/>
    <cellStyle name="Normal 2 3 5 3 2 2 2 2 2 2" xfId="22532" xr:uid="{756CB186-963E-47D8-8F9E-4380595960C2}"/>
    <cellStyle name="Normal 2 3 5 3 2 2 2 2 2 2 2" xfId="44851" xr:uid="{30FF364B-4D8F-4847-A4D0-E451DDE49CD6}"/>
    <cellStyle name="Normal 2 3 5 3 2 2 2 2 2 3" xfId="33043" xr:uid="{7B747634-9488-4022-8261-F2345957EF14}"/>
    <cellStyle name="Normal 2 3 5 3 2 2 2 2 3" xfId="17348" xr:uid="{EFE6F947-BC62-44FF-A266-C302579E8ABE}"/>
    <cellStyle name="Normal 2 3 5 3 2 2 2 2 3 2" xfId="39667" xr:uid="{52C6392B-D1D9-47C6-82D0-2FF753C17EE5}"/>
    <cellStyle name="Normal 2 3 5 3 2 2 2 2 4" xfId="27859" xr:uid="{E9AF93C3-E13C-4F58-A597-EF9819452EB5}"/>
    <cellStyle name="Normal 2 3 5 3 2 2 2 3" xfId="8133" xr:uid="{C3D8686D-41F1-47BA-AEF0-214EB3C4A051}"/>
    <cellStyle name="Normal 2 3 5 3 2 2 2 3 2" xfId="19940" xr:uid="{6B8D066E-B1E7-45C8-8B8C-47829492A14B}"/>
    <cellStyle name="Normal 2 3 5 3 2 2 2 3 2 2" xfId="42259" xr:uid="{9FB17CE3-6719-4F26-A637-154CB24CAD2E}"/>
    <cellStyle name="Normal 2 3 5 3 2 2 2 3 3" xfId="30451" xr:uid="{0004418B-2248-4146-B09F-4B24CCFDBCAD}"/>
    <cellStyle name="Normal 2 3 5 3 2 2 2 4" xfId="14756" xr:uid="{56501109-B58F-4BB2-92BF-CB419022349E}"/>
    <cellStyle name="Normal 2 3 5 3 2 2 2 4 2" xfId="37075" xr:uid="{DD12CE77-2154-4FB8-9979-1ACED03198CB}"/>
    <cellStyle name="Normal 2 3 5 3 2 2 2 5" xfId="25267" xr:uid="{05E1F6DD-6C68-4CF9-B98F-36527B63DB93}"/>
    <cellStyle name="Normal 2 3 5 3 2 2 3" xfId="4245" xr:uid="{18D5B2D9-739F-4B93-9EEB-C368211A5241}"/>
    <cellStyle name="Normal 2 3 5 3 2 2 3 2" xfId="9429" xr:uid="{E553A2D4-0574-42A4-A0EF-B8A6EB49A822}"/>
    <cellStyle name="Normal 2 3 5 3 2 2 3 2 2" xfId="21236" xr:uid="{AD5484AE-ABAE-4E45-8864-F5B0111578FE}"/>
    <cellStyle name="Normal 2 3 5 3 2 2 3 2 2 2" xfId="43555" xr:uid="{A3875796-CD20-44C9-8CAD-5F3DE7E7BEFC}"/>
    <cellStyle name="Normal 2 3 5 3 2 2 3 2 3" xfId="31747" xr:uid="{F1E03FE9-554A-47CC-8471-5615DC98C14D}"/>
    <cellStyle name="Normal 2 3 5 3 2 2 3 3" xfId="16052" xr:uid="{97B3819C-88F8-4506-AD3F-89667B7A27EE}"/>
    <cellStyle name="Normal 2 3 5 3 2 2 3 3 2" xfId="38371" xr:uid="{8C18156D-0258-492E-9D86-5E4538D9323D}"/>
    <cellStyle name="Normal 2 3 5 3 2 2 3 4" xfId="26563" xr:uid="{3438C76C-1BE5-47C7-B559-78C12C83DA65}"/>
    <cellStyle name="Normal 2 3 5 3 2 2 4" xfId="6837" xr:uid="{1E5BE3F2-6A39-40EC-AF9D-918511CE948A}"/>
    <cellStyle name="Normal 2 3 5 3 2 2 4 2" xfId="18644" xr:uid="{A18D757B-12DA-4FBF-A3B1-A5BB75AD5D72}"/>
    <cellStyle name="Normal 2 3 5 3 2 2 4 2 2" xfId="40963" xr:uid="{89E00B0C-507B-4A55-A9F7-699C0F862A66}"/>
    <cellStyle name="Normal 2 3 5 3 2 2 4 3" xfId="29155" xr:uid="{AC2C7D45-195A-465D-828C-0CDB96210063}"/>
    <cellStyle name="Normal 2 3 5 3 2 2 5" xfId="12164" xr:uid="{F1BA4460-1604-4706-9335-7A72BFAFB052}"/>
    <cellStyle name="Normal 2 3 5 3 2 2 5 2" xfId="34483" xr:uid="{0CFABACF-233E-41B3-B3E5-CA6FE13E2566}"/>
    <cellStyle name="Normal 2 3 5 3 2 2 6" xfId="13460" xr:uid="{11845479-F040-4594-8CB0-74A6A58F7BF7}"/>
    <cellStyle name="Normal 2 3 5 3 2 2 6 2" xfId="35779" xr:uid="{213CDF53-E8F6-459B-989A-754BAC090E58}"/>
    <cellStyle name="Normal 2 3 5 3 2 2 7" xfId="23971" xr:uid="{1D08CC66-5ABF-4EFB-B51F-0C73CF40C387}"/>
    <cellStyle name="Normal 2 3 5 3 2 3" xfId="2301" xr:uid="{24E12098-AD01-445A-A6B4-5AE3F0EB20B3}"/>
    <cellStyle name="Normal 2 3 5 3 2 3 2" xfId="4893" xr:uid="{0E993F84-17D1-4455-A77B-8A243376D7E6}"/>
    <cellStyle name="Normal 2 3 5 3 2 3 2 2" xfId="10077" xr:uid="{C3C9845A-732E-49ED-ABC3-6DF386A4358E}"/>
    <cellStyle name="Normal 2 3 5 3 2 3 2 2 2" xfId="21884" xr:uid="{5CAE6C97-EAF5-4767-B4DC-5FA8217FC485}"/>
    <cellStyle name="Normal 2 3 5 3 2 3 2 2 2 2" xfId="44203" xr:uid="{36300CAB-A4F2-409B-84F6-364C902E0E60}"/>
    <cellStyle name="Normal 2 3 5 3 2 3 2 2 3" xfId="32395" xr:uid="{8FF66427-238B-4EB1-8A12-13F48AD26C90}"/>
    <cellStyle name="Normal 2 3 5 3 2 3 2 3" xfId="16700" xr:uid="{3DF83F45-1C15-4435-A63D-7B67E42D9C29}"/>
    <cellStyle name="Normal 2 3 5 3 2 3 2 3 2" xfId="39019" xr:uid="{D7FFBE6E-CE77-4A06-924B-9F380A751F19}"/>
    <cellStyle name="Normal 2 3 5 3 2 3 2 4" xfId="27211" xr:uid="{4EB0ECB2-DE67-4E43-819F-26DD6C0E81B8}"/>
    <cellStyle name="Normal 2 3 5 3 2 3 3" xfId="7485" xr:uid="{B42E802F-2D05-466E-90E3-96BD1E934A54}"/>
    <cellStyle name="Normal 2 3 5 3 2 3 3 2" xfId="19292" xr:uid="{69CA585C-791F-478D-B281-BE7FD09B6B23}"/>
    <cellStyle name="Normal 2 3 5 3 2 3 3 2 2" xfId="41611" xr:uid="{1ECD8E9A-760D-4E82-8006-9613EE185056}"/>
    <cellStyle name="Normal 2 3 5 3 2 3 3 3" xfId="29803" xr:uid="{FEE113FB-A7E6-4EDE-AF9C-1108513C9022}"/>
    <cellStyle name="Normal 2 3 5 3 2 3 4" xfId="14108" xr:uid="{BEEB45CA-4121-4BE2-8953-476CFD45613F}"/>
    <cellStyle name="Normal 2 3 5 3 2 3 4 2" xfId="36427" xr:uid="{A61172C6-C77B-4CA1-964E-088232E95B12}"/>
    <cellStyle name="Normal 2 3 5 3 2 3 5" xfId="24619" xr:uid="{AA664C44-1F01-42B7-8828-8304E643C1E1}"/>
    <cellStyle name="Normal 2 3 5 3 2 4" xfId="3597" xr:uid="{893E97C9-1B45-4046-9E79-6A9A54A921A7}"/>
    <cellStyle name="Normal 2 3 5 3 2 4 2" xfId="8781" xr:uid="{BFF29B0B-A568-4D12-8FA5-890945C4FBB1}"/>
    <cellStyle name="Normal 2 3 5 3 2 4 2 2" xfId="20588" xr:uid="{72750B31-4810-406C-9A55-FF4FD8CB528E}"/>
    <cellStyle name="Normal 2 3 5 3 2 4 2 2 2" xfId="42907" xr:uid="{2E69747C-F9DF-4BBC-816C-73EBEE51AEC7}"/>
    <cellStyle name="Normal 2 3 5 3 2 4 2 3" xfId="31099" xr:uid="{4BD60619-F397-4F57-AC7B-1B21BCC57C8C}"/>
    <cellStyle name="Normal 2 3 5 3 2 4 3" xfId="15404" xr:uid="{AE08530A-EA9F-448E-B9A0-5011BE543E47}"/>
    <cellStyle name="Normal 2 3 5 3 2 4 3 2" xfId="37723" xr:uid="{FCBCB005-5474-4D14-A10A-9F9336A6E2A4}"/>
    <cellStyle name="Normal 2 3 5 3 2 4 4" xfId="25915" xr:uid="{D7C727B3-D8A2-4D52-AA58-4EED7977A1CD}"/>
    <cellStyle name="Normal 2 3 5 3 2 5" xfId="6189" xr:uid="{2520A01F-AD51-4FC9-B668-359FD0A15702}"/>
    <cellStyle name="Normal 2 3 5 3 2 5 2" xfId="17996" xr:uid="{045E118C-8489-4EA9-BF17-78346FF7D39D}"/>
    <cellStyle name="Normal 2 3 5 3 2 5 2 2" xfId="40315" xr:uid="{0E92FECD-6B77-4E67-8056-7D903A63B087}"/>
    <cellStyle name="Normal 2 3 5 3 2 5 3" xfId="28507" xr:uid="{CBC6756C-89EB-4E07-A928-AC5018098DBD}"/>
    <cellStyle name="Normal 2 3 5 3 2 6" xfId="11516" xr:uid="{8DAB39B1-854B-45F1-8C73-9F8F8ECB71E8}"/>
    <cellStyle name="Normal 2 3 5 3 2 6 2" xfId="33835" xr:uid="{2C6BDAC0-6518-40C6-9750-52B77A80879F}"/>
    <cellStyle name="Normal 2 3 5 3 2 7" xfId="12812" xr:uid="{12ADCF3C-2A07-4B81-A198-0EF2C69B5B74}"/>
    <cellStyle name="Normal 2 3 5 3 2 7 2" xfId="35131" xr:uid="{FBDCE251-1DA8-4881-9E4A-4B087050B5C1}"/>
    <cellStyle name="Normal 2 3 5 3 2 8" xfId="23323" xr:uid="{3EC31A6E-3959-4706-A240-7C60F1A9BECE}"/>
    <cellStyle name="Normal 2 3 5 3 3" xfId="1329" xr:uid="{71D0C0DB-DB18-4E7D-8351-641F763C4506}"/>
    <cellStyle name="Normal 2 3 5 3 3 2" xfId="2625" xr:uid="{957258F7-B829-44CB-AA4C-5A9AFEC5AE77}"/>
    <cellStyle name="Normal 2 3 5 3 3 2 2" xfId="5217" xr:uid="{40903CD1-5D87-472B-954A-187AB99E4C72}"/>
    <cellStyle name="Normal 2 3 5 3 3 2 2 2" xfId="10401" xr:uid="{939BCD6F-2ABC-4647-A8E8-82E0BB82A8F1}"/>
    <cellStyle name="Normal 2 3 5 3 3 2 2 2 2" xfId="22208" xr:uid="{F055001C-29CC-4A98-98F5-6B5D60B149A4}"/>
    <cellStyle name="Normal 2 3 5 3 3 2 2 2 2 2" xfId="44527" xr:uid="{3EF8E796-2A10-46BA-AF0E-FA17059CA5E9}"/>
    <cellStyle name="Normal 2 3 5 3 3 2 2 2 3" xfId="32719" xr:uid="{82DB9C0C-87DC-4CA3-B2AE-2188E49B3221}"/>
    <cellStyle name="Normal 2 3 5 3 3 2 2 3" xfId="17024" xr:uid="{85A334F9-BE2C-411F-A608-8761DB0F6847}"/>
    <cellStyle name="Normal 2 3 5 3 3 2 2 3 2" xfId="39343" xr:uid="{D507C7F4-FF9B-4A23-A3E2-54B543387EFC}"/>
    <cellStyle name="Normal 2 3 5 3 3 2 2 4" xfId="27535" xr:uid="{7E626F2F-5BD9-4F8C-8ED4-63CD0EA5DC11}"/>
    <cellStyle name="Normal 2 3 5 3 3 2 3" xfId="7809" xr:uid="{AFB0E9C2-3126-4D17-985B-F97A48924C33}"/>
    <cellStyle name="Normal 2 3 5 3 3 2 3 2" xfId="19616" xr:uid="{8352BBAE-6D54-4219-B186-114CED45672E}"/>
    <cellStyle name="Normal 2 3 5 3 3 2 3 2 2" xfId="41935" xr:uid="{95B2282E-2A8D-4168-9B16-6E581E8C351E}"/>
    <cellStyle name="Normal 2 3 5 3 3 2 3 3" xfId="30127" xr:uid="{99C4B671-2B24-41E3-98B9-AA11C5DEC3B9}"/>
    <cellStyle name="Normal 2 3 5 3 3 2 4" xfId="14432" xr:uid="{D19ABDD4-62D0-4A00-94C4-A9546A385144}"/>
    <cellStyle name="Normal 2 3 5 3 3 2 4 2" xfId="36751" xr:uid="{6924A6EB-4728-4263-B5C5-62416D79839B}"/>
    <cellStyle name="Normal 2 3 5 3 3 2 5" xfId="24943" xr:uid="{45F7B082-6143-4830-BB32-A22DF9997467}"/>
    <cellStyle name="Normal 2 3 5 3 3 3" xfId="3921" xr:uid="{082D977F-B85C-42F4-A019-CA81097325F6}"/>
    <cellStyle name="Normal 2 3 5 3 3 3 2" xfId="9105" xr:uid="{71876466-6F90-4C29-B35D-1900F23FC622}"/>
    <cellStyle name="Normal 2 3 5 3 3 3 2 2" xfId="20912" xr:uid="{70C8AFC4-1BA6-4DFA-95CD-BBCC9F556EE6}"/>
    <cellStyle name="Normal 2 3 5 3 3 3 2 2 2" xfId="43231" xr:uid="{E3310B95-4E51-4FED-819F-ED1855918684}"/>
    <cellStyle name="Normal 2 3 5 3 3 3 2 3" xfId="31423" xr:uid="{D573AB5D-4912-488F-9074-45E472D52BF3}"/>
    <cellStyle name="Normal 2 3 5 3 3 3 3" xfId="15728" xr:uid="{21A29C01-2B10-48AA-9F6E-B8E96F79AB09}"/>
    <cellStyle name="Normal 2 3 5 3 3 3 3 2" xfId="38047" xr:uid="{2F574DC8-3344-4F57-B419-B0BB9253B935}"/>
    <cellStyle name="Normal 2 3 5 3 3 3 4" xfId="26239" xr:uid="{C7FFB917-4374-4986-BF4B-D3A778F7D642}"/>
    <cellStyle name="Normal 2 3 5 3 3 4" xfId="6513" xr:uid="{4D88738A-5476-4427-B971-B85171FF3AEA}"/>
    <cellStyle name="Normal 2 3 5 3 3 4 2" xfId="18320" xr:uid="{4EA12CB9-2673-4530-A9C7-C54638F85F4E}"/>
    <cellStyle name="Normal 2 3 5 3 3 4 2 2" xfId="40639" xr:uid="{F52EE9D8-1501-40B1-9703-D4C86870C6EE}"/>
    <cellStyle name="Normal 2 3 5 3 3 4 3" xfId="28831" xr:uid="{6B539142-0190-4654-BE48-2FB8641A2A1C}"/>
    <cellStyle name="Normal 2 3 5 3 3 5" xfId="11840" xr:uid="{D9C00F36-539A-4C02-B23F-9BE7C19B83B6}"/>
    <cellStyle name="Normal 2 3 5 3 3 5 2" xfId="34159" xr:uid="{DE5C0A17-F978-4D54-A358-25ED566A96FD}"/>
    <cellStyle name="Normal 2 3 5 3 3 6" xfId="13136" xr:uid="{277E37FD-B153-4130-A3F6-91C27D6BDD41}"/>
    <cellStyle name="Normal 2 3 5 3 3 6 2" xfId="35455" xr:uid="{A1C13C08-8333-418F-A6AA-DA8936585ADD}"/>
    <cellStyle name="Normal 2 3 5 3 3 7" xfId="23647" xr:uid="{7E5DF4D3-F6B3-4D50-8F17-4A1701BAAF06}"/>
    <cellStyle name="Normal 2 3 5 3 4" xfId="1977" xr:uid="{4EDFD475-0F93-4464-9FC2-A955596D5C2D}"/>
    <cellStyle name="Normal 2 3 5 3 4 2" xfId="4569" xr:uid="{992D278D-3F89-4E84-BB75-284A9FC60F46}"/>
    <cellStyle name="Normal 2 3 5 3 4 2 2" xfId="9753" xr:uid="{252A51AD-4930-4DA5-82C6-133BF114860A}"/>
    <cellStyle name="Normal 2 3 5 3 4 2 2 2" xfId="21560" xr:uid="{7C7E9006-5E16-4816-9471-2DEBC61C16CA}"/>
    <cellStyle name="Normal 2 3 5 3 4 2 2 2 2" xfId="43879" xr:uid="{6059F615-2FD2-4AEE-9E37-154B8BDF6B9B}"/>
    <cellStyle name="Normal 2 3 5 3 4 2 2 3" xfId="32071" xr:uid="{CA592120-FCD9-4B2E-8C6E-3813BC4E36FB}"/>
    <cellStyle name="Normal 2 3 5 3 4 2 3" xfId="16376" xr:uid="{99E98975-C10E-4A22-9AF7-34ED007239FA}"/>
    <cellStyle name="Normal 2 3 5 3 4 2 3 2" xfId="38695" xr:uid="{CDCABEEE-AB97-4E40-8705-FEAB733E6E5F}"/>
    <cellStyle name="Normal 2 3 5 3 4 2 4" xfId="26887" xr:uid="{1006E6F8-ECCB-465B-9141-C2FCE671342E}"/>
    <cellStyle name="Normal 2 3 5 3 4 3" xfId="7161" xr:uid="{29DAD7B2-339E-433F-A637-DA2C2818B1ED}"/>
    <cellStyle name="Normal 2 3 5 3 4 3 2" xfId="18968" xr:uid="{DC208385-8976-4994-B49D-DFBEDF93E295}"/>
    <cellStyle name="Normal 2 3 5 3 4 3 2 2" xfId="41287" xr:uid="{41E8676A-AA12-4F7A-980E-144A380AABF4}"/>
    <cellStyle name="Normal 2 3 5 3 4 3 3" xfId="29479" xr:uid="{1F7372B9-96AD-41EC-BCD8-0EBB041CC381}"/>
    <cellStyle name="Normal 2 3 5 3 4 4" xfId="13784" xr:uid="{42C8F392-289D-4987-BCC9-36B03047CD9A}"/>
    <cellStyle name="Normal 2 3 5 3 4 4 2" xfId="36103" xr:uid="{EA77C6E6-E8F5-48C2-B7FA-B382AB8E5B13}"/>
    <cellStyle name="Normal 2 3 5 3 4 5" xfId="24295" xr:uid="{5CE10A20-C5C1-4BEC-80FB-3347CBFF1F72}"/>
    <cellStyle name="Normal 2 3 5 3 5" xfId="3273" xr:uid="{2D840B3D-B3AF-4CAA-BA8E-CC7A8AB270CD}"/>
    <cellStyle name="Normal 2 3 5 3 5 2" xfId="8457" xr:uid="{4C4506B4-51C4-4D08-9962-868FD5320691}"/>
    <cellStyle name="Normal 2 3 5 3 5 2 2" xfId="20264" xr:uid="{CABC6CB1-95EC-4DDC-9755-EB31DC9E0ACB}"/>
    <cellStyle name="Normal 2 3 5 3 5 2 2 2" xfId="42583" xr:uid="{3AA50ED1-6C86-4B4A-8A85-21E14ADD7A55}"/>
    <cellStyle name="Normal 2 3 5 3 5 2 3" xfId="30775" xr:uid="{80A76226-5AAD-4DF6-B734-E6528964ADCB}"/>
    <cellStyle name="Normal 2 3 5 3 5 3" xfId="15080" xr:uid="{8488A83C-6EAC-494D-AA2F-16258E9FE81B}"/>
    <cellStyle name="Normal 2 3 5 3 5 3 2" xfId="37399" xr:uid="{BF889DCA-51B5-49DB-82CE-148B47AFB61F}"/>
    <cellStyle name="Normal 2 3 5 3 5 4" xfId="25591" xr:uid="{26BF5D86-E7E1-432F-8AD0-6990B55A2BB3}"/>
    <cellStyle name="Normal 2 3 5 3 6" xfId="5865" xr:uid="{E8E64DC2-89D6-4D42-9429-A51D4039AD43}"/>
    <cellStyle name="Normal 2 3 5 3 6 2" xfId="17672" xr:uid="{E99FB3E7-BCD5-4D10-9685-D40EEAA70D11}"/>
    <cellStyle name="Normal 2 3 5 3 6 2 2" xfId="39991" xr:uid="{E0A9B08E-A69D-4784-974A-7F2B82414303}"/>
    <cellStyle name="Normal 2 3 5 3 6 3" xfId="28183" xr:uid="{9BDBCAF3-C72C-4767-90BD-607968D792CD}"/>
    <cellStyle name="Normal 2 3 5 3 7" xfId="11143" xr:uid="{896BBB99-6B5A-4A13-B712-B212D0CC5E30}"/>
    <cellStyle name="Normal 2 3 5 3 7 2" xfId="33462" xr:uid="{89117E17-BDFA-43BA-82C4-45C779EA21A3}"/>
    <cellStyle name="Normal 2 3 5 3 8" xfId="12488" xr:uid="{D00FA6CB-5AEC-40BC-83E7-DAF65B3E2C12}"/>
    <cellStyle name="Normal 2 3 5 3 8 2" xfId="34807" xr:uid="{7FE1A357-BD6E-4E5A-80E4-11675E1735F4}"/>
    <cellStyle name="Normal 2 3 5 3 9" xfId="22950" xr:uid="{FF837283-D4CE-42ED-B39D-9796A7048A16}"/>
    <cellStyle name="Normal 2 3 5 4" xfId="843" xr:uid="{20493325-CEA8-4613-B2C7-DF72BC107816}"/>
    <cellStyle name="Normal 2 3 5 4 2" xfId="1491" xr:uid="{95EA2239-C59C-4FB0-991A-D626A31C4811}"/>
    <cellStyle name="Normal 2 3 5 4 2 2" xfId="2787" xr:uid="{ADDED106-AC71-4E02-9603-BEA04F5D45A1}"/>
    <cellStyle name="Normal 2 3 5 4 2 2 2" xfId="5379" xr:uid="{1D6CB58C-978E-403E-8C79-9C4588B1BA84}"/>
    <cellStyle name="Normal 2 3 5 4 2 2 2 2" xfId="10563" xr:uid="{49953DA0-B78D-4887-85E4-13B76A9A7AC1}"/>
    <cellStyle name="Normal 2 3 5 4 2 2 2 2 2" xfId="22370" xr:uid="{E5AD8AF8-A246-4556-931B-3DE3BE07ED74}"/>
    <cellStyle name="Normal 2 3 5 4 2 2 2 2 2 2" xfId="44689" xr:uid="{A18BBDD1-2DB1-4B11-9815-3A87E7129131}"/>
    <cellStyle name="Normal 2 3 5 4 2 2 2 2 3" xfId="32881" xr:uid="{843CCD6F-732D-4D79-A7EC-F0135A6B034B}"/>
    <cellStyle name="Normal 2 3 5 4 2 2 2 3" xfId="17186" xr:uid="{3BE08859-8161-43DD-B0BE-4D47DF70863A}"/>
    <cellStyle name="Normal 2 3 5 4 2 2 2 3 2" xfId="39505" xr:uid="{267878E1-393F-4879-AB3D-9667768DEC91}"/>
    <cellStyle name="Normal 2 3 5 4 2 2 2 4" xfId="27697" xr:uid="{DC3AD1DE-214E-4218-BA5E-216DE68521DE}"/>
    <cellStyle name="Normal 2 3 5 4 2 2 3" xfId="7971" xr:uid="{20E19D3F-F6D2-417B-B437-94B438E44E3E}"/>
    <cellStyle name="Normal 2 3 5 4 2 2 3 2" xfId="19778" xr:uid="{05F9DFF8-6076-44D1-9ADB-19E509EAD712}"/>
    <cellStyle name="Normal 2 3 5 4 2 2 3 2 2" xfId="42097" xr:uid="{90FAC2FA-BD09-45B8-9D16-AE5703F3C31B}"/>
    <cellStyle name="Normal 2 3 5 4 2 2 3 3" xfId="30289" xr:uid="{5D34B328-2295-4B32-83CE-1AC4E225BD55}"/>
    <cellStyle name="Normal 2 3 5 4 2 2 4" xfId="14594" xr:uid="{FF955F16-371A-4649-81A1-3CC04977C174}"/>
    <cellStyle name="Normal 2 3 5 4 2 2 4 2" xfId="36913" xr:uid="{CB9A39E6-7B78-48FA-9B07-09B20D128381}"/>
    <cellStyle name="Normal 2 3 5 4 2 2 5" xfId="25105" xr:uid="{491100B5-3178-4DFA-B1ED-F88022A8E4A8}"/>
    <cellStyle name="Normal 2 3 5 4 2 3" xfId="4083" xr:uid="{A8135762-699A-4CB1-8BF8-52A2F7263D52}"/>
    <cellStyle name="Normal 2 3 5 4 2 3 2" xfId="9267" xr:uid="{E15D6BFD-88CC-4547-B772-D1407883E893}"/>
    <cellStyle name="Normal 2 3 5 4 2 3 2 2" xfId="21074" xr:uid="{5ABFD0FC-08AE-4DDD-B439-026603EFAA47}"/>
    <cellStyle name="Normal 2 3 5 4 2 3 2 2 2" xfId="43393" xr:uid="{3F53B5BC-17C5-480A-9291-43F3713BF6F8}"/>
    <cellStyle name="Normal 2 3 5 4 2 3 2 3" xfId="31585" xr:uid="{84F8646C-6829-4A86-80ED-C3BEDE4615B0}"/>
    <cellStyle name="Normal 2 3 5 4 2 3 3" xfId="15890" xr:uid="{ACE514D4-65EE-405B-BEAE-4FBFC7F9E5E2}"/>
    <cellStyle name="Normal 2 3 5 4 2 3 3 2" xfId="38209" xr:uid="{F999F75A-C590-49EA-A961-8AFA34F0CB50}"/>
    <cellStyle name="Normal 2 3 5 4 2 3 4" xfId="26401" xr:uid="{3B6D776D-468C-42A7-8245-97EDA09C9C7B}"/>
    <cellStyle name="Normal 2 3 5 4 2 4" xfId="6675" xr:uid="{1DE497D2-C4DB-40E0-931D-FBE2F2AC10B9}"/>
    <cellStyle name="Normal 2 3 5 4 2 4 2" xfId="18482" xr:uid="{9EC48134-C4BB-484D-88BE-A3FDE3B78C25}"/>
    <cellStyle name="Normal 2 3 5 4 2 4 2 2" xfId="40801" xr:uid="{A1682056-D816-4721-BC9C-AB020D058982}"/>
    <cellStyle name="Normal 2 3 5 4 2 4 3" xfId="28993" xr:uid="{38FA2C63-FDAC-49E6-8A7D-95F48A13B7BD}"/>
    <cellStyle name="Normal 2 3 5 4 2 5" xfId="12002" xr:uid="{47F1D27A-6871-4F98-83F2-CAA7DCC09A83}"/>
    <cellStyle name="Normal 2 3 5 4 2 5 2" xfId="34321" xr:uid="{83D6681E-7B84-4C97-8298-57655EF20077}"/>
    <cellStyle name="Normal 2 3 5 4 2 6" xfId="13298" xr:uid="{724B347E-D342-4A2F-AFDA-47E538085D64}"/>
    <cellStyle name="Normal 2 3 5 4 2 6 2" xfId="35617" xr:uid="{FFA56EC1-129A-40D2-B237-454B9538A5C7}"/>
    <cellStyle name="Normal 2 3 5 4 2 7" xfId="23809" xr:uid="{E496FBEA-D8EC-43F4-BE1D-2DA8D1DE92E2}"/>
    <cellStyle name="Normal 2 3 5 4 3" xfId="2139" xr:uid="{07089566-8682-46F3-93CA-42D29C31AB81}"/>
    <cellStyle name="Normal 2 3 5 4 3 2" xfId="4731" xr:uid="{B58C665C-925F-433E-A752-75BA920C7488}"/>
    <cellStyle name="Normal 2 3 5 4 3 2 2" xfId="9915" xr:uid="{408595CA-9F6E-4CD6-9140-921160448690}"/>
    <cellStyle name="Normal 2 3 5 4 3 2 2 2" xfId="21722" xr:uid="{D6EE5E06-74FE-40B7-9B6C-9E7E7FB01DBE}"/>
    <cellStyle name="Normal 2 3 5 4 3 2 2 2 2" xfId="44041" xr:uid="{7C26F3EA-79C2-4E0F-80A6-44E11CD79BBA}"/>
    <cellStyle name="Normal 2 3 5 4 3 2 2 3" xfId="32233" xr:uid="{1A8DEF06-116C-4265-A26A-3B5F96CD0E52}"/>
    <cellStyle name="Normal 2 3 5 4 3 2 3" xfId="16538" xr:uid="{5CB05B41-2C0C-426D-A31B-42E39FF081CD}"/>
    <cellStyle name="Normal 2 3 5 4 3 2 3 2" xfId="38857" xr:uid="{9A37CE11-ED0F-4BEA-BD3C-492F2B9B79EA}"/>
    <cellStyle name="Normal 2 3 5 4 3 2 4" xfId="27049" xr:uid="{2CBF2D0A-5753-4959-9480-9B0B5213F494}"/>
    <cellStyle name="Normal 2 3 5 4 3 3" xfId="7323" xr:uid="{B0D8D846-04D5-4097-96C9-A6D3CB01F90C}"/>
    <cellStyle name="Normal 2 3 5 4 3 3 2" xfId="19130" xr:uid="{27073C32-5277-429B-B262-357D53A50D14}"/>
    <cellStyle name="Normal 2 3 5 4 3 3 2 2" xfId="41449" xr:uid="{676D3D0C-DB8C-47D3-BD0C-6E9280A4AD07}"/>
    <cellStyle name="Normal 2 3 5 4 3 3 3" xfId="29641" xr:uid="{CF49914B-4F12-4C1C-94A7-572132D43D77}"/>
    <cellStyle name="Normal 2 3 5 4 3 4" xfId="13946" xr:uid="{A287EDFE-17C0-4332-964F-EF427ED92D63}"/>
    <cellStyle name="Normal 2 3 5 4 3 4 2" xfId="36265" xr:uid="{A399D5E1-8922-47F0-BCFF-EFA942A0B5DA}"/>
    <cellStyle name="Normal 2 3 5 4 3 5" xfId="24457" xr:uid="{B8C2EA6B-4030-4C90-BD33-3502FA0738FB}"/>
    <cellStyle name="Normal 2 3 5 4 4" xfId="3435" xr:uid="{7F3B20DB-DE81-4F0E-AFFD-F13F2A869434}"/>
    <cellStyle name="Normal 2 3 5 4 4 2" xfId="8619" xr:uid="{925CFD62-3B76-43F8-8CFD-EBDE5F1FE53A}"/>
    <cellStyle name="Normal 2 3 5 4 4 2 2" xfId="20426" xr:uid="{F17C12C2-C6D7-4823-8DBE-91BC6E3026FA}"/>
    <cellStyle name="Normal 2 3 5 4 4 2 2 2" xfId="42745" xr:uid="{5621770B-61F4-4638-9EBF-948F841C4CC6}"/>
    <cellStyle name="Normal 2 3 5 4 4 2 3" xfId="30937" xr:uid="{D361F492-A531-4127-B453-BE3A748F180B}"/>
    <cellStyle name="Normal 2 3 5 4 4 3" xfId="15242" xr:uid="{E4D1BBCB-C85F-4AC2-BFDD-395166502430}"/>
    <cellStyle name="Normal 2 3 5 4 4 3 2" xfId="37561" xr:uid="{DF734DFA-3946-4980-A0A4-8D0B96F79162}"/>
    <cellStyle name="Normal 2 3 5 4 4 4" xfId="25753" xr:uid="{4C2F500C-A921-46AE-B26E-5C4B915C3386}"/>
    <cellStyle name="Normal 2 3 5 4 5" xfId="6027" xr:uid="{08ED8241-D3EC-4A6C-B746-81556EA0A8C6}"/>
    <cellStyle name="Normal 2 3 5 4 5 2" xfId="17834" xr:uid="{91FA9513-DB95-46B8-8340-36A5BC01F5B5}"/>
    <cellStyle name="Normal 2 3 5 4 5 2 2" xfId="40153" xr:uid="{442BF394-19FA-4D80-9E39-92ACAA015DA6}"/>
    <cellStyle name="Normal 2 3 5 4 5 3" xfId="28345" xr:uid="{EC7C4FBE-9A7D-43AC-8A4F-091E728CA335}"/>
    <cellStyle name="Normal 2 3 5 4 6" xfId="11354" xr:uid="{28C0A942-8D23-4825-902F-878305B483C0}"/>
    <cellStyle name="Normal 2 3 5 4 6 2" xfId="33673" xr:uid="{9C93B86C-3960-4C22-A6B9-32C4A782D8AB}"/>
    <cellStyle name="Normal 2 3 5 4 7" xfId="12650" xr:uid="{BF207634-F824-43A9-A750-B7A12E2C82E6}"/>
    <cellStyle name="Normal 2 3 5 4 7 2" xfId="34969" xr:uid="{A72F30D6-FD93-4020-92FC-1188C8885948}"/>
    <cellStyle name="Normal 2 3 5 4 8" xfId="23161" xr:uid="{70F72ECD-AF4C-4C52-A676-BBD78BE404C0}"/>
    <cellStyle name="Normal 2 3 5 5" xfId="1167" xr:uid="{BEB59BFE-7856-48AE-88CA-D10C0AE2009D}"/>
    <cellStyle name="Normal 2 3 5 5 2" xfId="2463" xr:uid="{04666921-60BE-42E3-B05A-5AB5AFF3C597}"/>
    <cellStyle name="Normal 2 3 5 5 2 2" xfId="5055" xr:uid="{3C3E77E5-97D8-40A5-9AD1-E2ADE995897F}"/>
    <cellStyle name="Normal 2 3 5 5 2 2 2" xfId="10239" xr:uid="{6FBA648F-87CA-42AE-9C9D-39FA3F1F67D6}"/>
    <cellStyle name="Normal 2 3 5 5 2 2 2 2" xfId="22046" xr:uid="{48471BD9-6AC2-42BD-BDF3-09E0101F05EA}"/>
    <cellStyle name="Normal 2 3 5 5 2 2 2 2 2" xfId="44365" xr:uid="{67FD5835-F80E-445D-92DF-FCCB8484EE02}"/>
    <cellStyle name="Normal 2 3 5 5 2 2 2 3" xfId="32557" xr:uid="{450BF529-3A9A-40AC-A861-C3E36DDF6F97}"/>
    <cellStyle name="Normal 2 3 5 5 2 2 3" xfId="16862" xr:uid="{82927804-269A-4030-B491-877227C82775}"/>
    <cellStyle name="Normal 2 3 5 5 2 2 3 2" xfId="39181" xr:uid="{711703CF-6DE4-4EB4-BB4C-2AC4582FD87C}"/>
    <cellStyle name="Normal 2 3 5 5 2 2 4" xfId="27373" xr:uid="{B8C7F21B-80D1-46FC-B868-E797BFEBE065}"/>
    <cellStyle name="Normal 2 3 5 5 2 3" xfId="7647" xr:uid="{E40F7902-338B-4906-80A0-E54CEB4F0E44}"/>
    <cellStyle name="Normal 2 3 5 5 2 3 2" xfId="19454" xr:uid="{38A66636-C367-4F87-92F7-422A93020F04}"/>
    <cellStyle name="Normal 2 3 5 5 2 3 2 2" xfId="41773" xr:uid="{76E6F2D6-FB0E-4AB0-951C-D2DA90AC91E5}"/>
    <cellStyle name="Normal 2 3 5 5 2 3 3" xfId="29965" xr:uid="{2D25F438-3513-41E0-B6C9-A3AB54C350AE}"/>
    <cellStyle name="Normal 2 3 5 5 2 4" xfId="14270" xr:uid="{E02111E9-F69E-4BA6-8887-30DA4FB466D6}"/>
    <cellStyle name="Normal 2 3 5 5 2 4 2" xfId="36589" xr:uid="{503B037B-72B3-4B75-B555-F9028B0B2BB3}"/>
    <cellStyle name="Normal 2 3 5 5 2 5" xfId="24781" xr:uid="{AEC5D683-51F9-438D-9A3E-8050B9EEE74B}"/>
    <cellStyle name="Normal 2 3 5 5 3" xfId="3759" xr:uid="{F032C061-9A68-4CFC-A1E3-ACF81286D90B}"/>
    <cellStyle name="Normal 2 3 5 5 3 2" xfId="8943" xr:uid="{B9C1C591-26E4-4E65-926C-30C7F4BA62AB}"/>
    <cellStyle name="Normal 2 3 5 5 3 2 2" xfId="20750" xr:uid="{24569684-3F32-4A2B-8CA6-760F2E41E550}"/>
    <cellStyle name="Normal 2 3 5 5 3 2 2 2" xfId="43069" xr:uid="{6237A472-EA61-4CF2-BEEE-40AFA00FBEFC}"/>
    <cellStyle name="Normal 2 3 5 5 3 2 3" xfId="31261" xr:uid="{B2D48BC4-1A59-4155-B76E-18773F339D14}"/>
    <cellStyle name="Normal 2 3 5 5 3 3" xfId="15566" xr:uid="{B12DC9EE-1D2B-45AA-A249-44B0305A35A9}"/>
    <cellStyle name="Normal 2 3 5 5 3 3 2" xfId="37885" xr:uid="{B5E56ABC-4FDB-40A1-8224-6EB9950234B7}"/>
    <cellStyle name="Normal 2 3 5 5 3 4" xfId="26077" xr:uid="{10C4E61D-6D05-4D19-9C60-9F6BA2977917}"/>
    <cellStyle name="Normal 2 3 5 5 4" xfId="6351" xr:uid="{A31590C0-B298-4CBB-8AF8-27F64B7EDDF7}"/>
    <cellStyle name="Normal 2 3 5 5 4 2" xfId="18158" xr:uid="{55A81F32-403E-4ACB-A69C-90CF6BD55071}"/>
    <cellStyle name="Normal 2 3 5 5 4 2 2" xfId="40477" xr:uid="{F7BE3147-0041-4616-BC4C-ADEA58DDAA0D}"/>
    <cellStyle name="Normal 2 3 5 5 4 3" xfId="28669" xr:uid="{0F17048D-8C36-4E43-B759-423FB64B3955}"/>
    <cellStyle name="Normal 2 3 5 5 5" xfId="11678" xr:uid="{A1631F7A-AD52-4500-9CDA-08C7D4B9FA63}"/>
    <cellStyle name="Normal 2 3 5 5 5 2" xfId="33997" xr:uid="{19446B14-222D-4E11-AA84-5F49FD8FCB1C}"/>
    <cellStyle name="Normal 2 3 5 5 6" xfId="12974" xr:uid="{D4F87ADA-E35B-49DC-BFEF-79876C5E3093}"/>
    <cellStyle name="Normal 2 3 5 5 6 2" xfId="35293" xr:uid="{4D1460BD-0BF6-4FAD-A44E-EDCCA77BA6D0}"/>
    <cellStyle name="Normal 2 3 5 5 7" xfId="23485" xr:uid="{4C186F2F-3D5C-42E6-A2AD-7FE6DD327D06}"/>
    <cellStyle name="Normal 2 3 5 6" xfId="1815" xr:uid="{55CFA9E2-475D-4A73-953F-48D7C791994E}"/>
    <cellStyle name="Normal 2 3 5 6 2" xfId="4407" xr:uid="{AC8DB0D2-79AD-4F7C-9755-EBE78BB88ADB}"/>
    <cellStyle name="Normal 2 3 5 6 2 2" xfId="9591" xr:uid="{A0BDBEB6-6A5F-4028-AEF2-77F3B3D27435}"/>
    <cellStyle name="Normal 2 3 5 6 2 2 2" xfId="21398" xr:uid="{604BFCFD-3A02-44DB-9DDA-6098ADEEB0EA}"/>
    <cellStyle name="Normal 2 3 5 6 2 2 2 2" xfId="43717" xr:uid="{016D8DE2-AE04-4130-8123-540E1EB456A6}"/>
    <cellStyle name="Normal 2 3 5 6 2 2 3" xfId="31909" xr:uid="{19C26FC6-D3C0-445D-B6A6-6ABAADA4141E}"/>
    <cellStyle name="Normal 2 3 5 6 2 3" xfId="16214" xr:uid="{06DBDC67-67BA-4139-97EB-8DED99001C48}"/>
    <cellStyle name="Normal 2 3 5 6 2 3 2" xfId="38533" xr:uid="{52431258-0231-473F-BBD6-AF1E2EA63BF9}"/>
    <cellStyle name="Normal 2 3 5 6 2 4" xfId="26725" xr:uid="{9159FE43-F43D-4E31-9A7D-91F89CB28B88}"/>
    <cellStyle name="Normal 2 3 5 6 3" xfId="6999" xr:uid="{B1401B72-58BB-4883-BF90-5A88D6926134}"/>
    <cellStyle name="Normal 2 3 5 6 3 2" xfId="18806" xr:uid="{CFBF56F0-B028-4A58-8E72-9841B91B6EB4}"/>
    <cellStyle name="Normal 2 3 5 6 3 2 2" xfId="41125" xr:uid="{E427D8B4-B547-486F-8964-4B3424EA8A8B}"/>
    <cellStyle name="Normal 2 3 5 6 3 3" xfId="29317" xr:uid="{9D11D3D2-203E-402F-8FFC-315C1BE4C780}"/>
    <cellStyle name="Normal 2 3 5 6 4" xfId="13622" xr:uid="{78236F4C-C9B8-47C4-931A-D7F9992231B2}"/>
    <cellStyle name="Normal 2 3 5 6 4 2" xfId="35941" xr:uid="{C4752BBF-9239-4176-BA2F-384F6196890F}"/>
    <cellStyle name="Normal 2 3 5 6 5" xfId="24133" xr:uid="{38DF6971-E7FC-42E8-81F3-0B452A35E5A8}"/>
    <cellStyle name="Normal 2 3 5 7" xfId="3111" xr:uid="{1DACA61E-2FB8-4DA5-9A0F-2FBCA2FC0901}"/>
    <cellStyle name="Normal 2 3 5 7 2" xfId="8295" xr:uid="{11338091-A08E-4E0B-BEFA-F0783D470413}"/>
    <cellStyle name="Normal 2 3 5 7 2 2" xfId="20102" xr:uid="{72636848-A4ED-4CDC-BAD7-878E10180C6A}"/>
    <cellStyle name="Normal 2 3 5 7 2 2 2" xfId="42421" xr:uid="{CBA0329B-9D02-4558-833C-BC376ADC312E}"/>
    <cellStyle name="Normal 2 3 5 7 2 3" xfId="30613" xr:uid="{8DC3F001-B11D-4A6D-994F-356188190CDE}"/>
    <cellStyle name="Normal 2 3 5 7 3" xfId="14918" xr:uid="{69B2F5AC-23C4-405A-A752-885AAF91E478}"/>
    <cellStyle name="Normal 2 3 5 7 3 2" xfId="37237" xr:uid="{80BBFEA9-B7DD-4EE4-87A7-9EFE3BABF446}"/>
    <cellStyle name="Normal 2 3 5 7 4" xfId="25429" xr:uid="{97D1812E-97E4-49EA-9D24-E97341A83D4D}"/>
    <cellStyle name="Normal 2 3 5 8" xfId="5703" xr:uid="{CEF5645B-B87D-427D-AA50-7B2650F01667}"/>
    <cellStyle name="Normal 2 3 5 8 2" xfId="17510" xr:uid="{90496066-9D37-4DCF-82A5-368FF22BAE6A}"/>
    <cellStyle name="Normal 2 3 5 8 2 2" xfId="39829" xr:uid="{30E9506E-6CCE-4DC3-B79C-13AE89A80E3A}"/>
    <cellStyle name="Normal 2 3 5 8 3" xfId="28021" xr:uid="{B031AEF1-896E-450A-BE9E-516279246A05}"/>
    <cellStyle name="Normal 2 3 5 9" xfId="10909" xr:uid="{4D47206D-D8FC-41DF-A43F-547AC0CE4CEA}"/>
    <cellStyle name="Normal 2 3 5 9 2" xfId="33228" xr:uid="{94F1CA44-2250-49CF-BF4F-7C8F0C89EE09}"/>
    <cellStyle name="Normal 2 3 6" xfId="444" xr:uid="{E6B22B5A-60A2-4397-B709-7F1B42D4549C}"/>
    <cellStyle name="Normal 2 3 6 10" xfId="22761" xr:uid="{B52C8F1A-2D9D-4B68-A460-FC1C4CA7E4E6}"/>
    <cellStyle name="Normal 2 3 6 2" xfId="677" xr:uid="{05FD9818-BF9C-4724-BFBC-4C4ED0C76BBC}"/>
    <cellStyle name="Normal 2 3 6 2 2" xfId="1032" xr:uid="{41140851-40CE-4977-BBE8-C9D2873FBCC3}"/>
    <cellStyle name="Normal 2 3 6 2 2 2" xfId="1680" xr:uid="{3701820C-B11E-47D7-A001-13B18BE1218E}"/>
    <cellStyle name="Normal 2 3 6 2 2 2 2" xfId="2976" xr:uid="{B72DA976-0FF4-4422-97B1-6974B72FBA37}"/>
    <cellStyle name="Normal 2 3 6 2 2 2 2 2" xfId="5568" xr:uid="{4CAA1A0D-7676-46EA-8B42-70E70E73C7D8}"/>
    <cellStyle name="Normal 2 3 6 2 2 2 2 2 2" xfId="10752" xr:uid="{B0D59B85-3BC1-47D2-BA58-71E935927AAD}"/>
    <cellStyle name="Normal 2 3 6 2 2 2 2 2 2 2" xfId="22559" xr:uid="{2C768603-358F-4A81-B104-9A35189BA001}"/>
    <cellStyle name="Normal 2 3 6 2 2 2 2 2 2 2 2" xfId="44878" xr:uid="{D9A3CC4B-C6CA-4695-8578-47F88885181C}"/>
    <cellStyle name="Normal 2 3 6 2 2 2 2 2 2 3" xfId="33070" xr:uid="{D96A8B58-6DA6-4451-B620-4C117F08A8B1}"/>
    <cellStyle name="Normal 2 3 6 2 2 2 2 2 3" xfId="17375" xr:uid="{BD5BBDD5-A130-4308-9A45-8843D956BB04}"/>
    <cellStyle name="Normal 2 3 6 2 2 2 2 2 3 2" xfId="39694" xr:uid="{B556C373-6BB3-414E-8E7E-3A23CDAD7A57}"/>
    <cellStyle name="Normal 2 3 6 2 2 2 2 2 4" xfId="27886" xr:uid="{691A6BBC-745A-4FAF-AE99-4D6E404910DF}"/>
    <cellStyle name="Normal 2 3 6 2 2 2 2 3" xfId="8160" xr:uid="{1E632231-87BB-4B5E-A6DF-A5123BE97C65}"/>
    <cellStyle name="Normal 2 3 6 2 2 2 2 3 2" xfId="19967" xr:uid="{34B1607D-8312-4553-8056-C3E038D46D9F}"/>
    <cellStyle name="Normal 2 3 6 2 2 2 2 3 2 2" xfId="42286" xr:uid="{2DD167F8-7654-48D9-9201-32A369A2DAC0}"/>
    <cellStyle name="Normal 2 3 6 2 2 2 2 3 3" xfId="30478" xr:uid="{B16FD141-56AD-48F1-B018-4BC71FD9161A}"/>
    <cellStyle name="Normal 2 3 6 2 2 2 2 4" xfId="14783" xr:uid="{12C0DB4C-1FE7-4C54-92C7-54B04D057685}"/>
    <cellStyle name="Normal 2 3 6 2 2 2 2 4 2" xfId="37102" xr:uid="{AF8B596B-BC73-4A8B-9F63-9D00F285D6A4}"/>
    <cellStyle name="Normal 2 3 6 2 2 2 2 5" xfId="25294" xr:uid="{6FBF47B0-31E6-49F6-8418-63FFA9817DAF}"/>
    <cellStyle name="Normal 2 3 6 2 2 2 3" xfId="4272" xr:uid="{232328EC-6CF9-410F-AFEB-E9D24E2705D5}"/>
    <cellStyle name="Normal 2 3 6 2 2 2 3 2" xfId="9456" xr:uid="{DF35E147-B22C-411A-A206-ADCD1DF9F8F1}"/>
    <cellStyle name="Normal 2 3 6 2 2 2 3 2 2" xfId="21263" xr:uid="{7C44A07D-FADA-4B94-B6EF-71EBB87171C8}"/>
    <cellStyle name="Normal 2 3 6 2 2 2 3 2 2 2" xfId="43582" xr:uid="{2A5AE745-442E-47A6-A7C8-D7A09D79A468}"/>
    <cellStyle name="Normal 2 3 6 2 2 2 3 2 3" xfId="31774" xr:uid="{E5C05746-E772-4B86-943A-ABECAC0991D5}"/>
    <cellStyle name="Normal 2 3 6 2 2 2 3 3" xfId="16079" xr:uid="{B317CC55-4CB4-457C-AAFA-F01118BF8215}"/>
    <cellStyle name="Normal 2 3 6 2 2 2 3 3 2" xfId="38398" xr:uid="{090DEFD6-992E-4B54-B505-F36F6C1FAFA5}"/>
    <cellStyle name="Normal 2 3 6 2 2 2 3 4" xfId="26590" xr:uid="{315CAED6-00DE-47D0-AF57-CC8981CD4094}"/>
    <cellStyle name="Normal 2 3 6 2 2 2 4" xfId="6864" xr:uid="{9E83DB21-271F-40ED-87A4-11A5D92C8300}"/>
    <cellStyle name="Normal 2 3 6 2 2 2 4 2" xfId="18671" xr:uid="{BCBABF10-4AC8-4CF2-A9C0-D7354718A872}"/>
    <cellStyle name="Normal 2 3 6 2 2 2 4 2 2" xfId="40990" xr:uid="{84D3DD6F-79A6-4422-B085-F3C304F8A685}"/>
    <cellStyle name="Normal 2 3 6 2 2 2 4 3" xfId="29182" xr:uid="{445A5E78-7654-4F7A-B227-30BE18DE508B}"/>
    <cellStyle name="Normal 2 3 6 2 2 2 5" xfId="12191" xr:uid="{6D5C14D6-5ACA-4190-B474-CFD05E0F0136}"/>
    <cellStyle name="Normal 2 3 6 2 2 2 5 2" xfId="34510" xr:uid="{9300D4B9-55DC-4667-B4A2-A176EE870902}"/>
    <cellStyle name="Normal 2 3 6 2 2 2 6" xfId="13487" xr:uid="{4D7BEE92-8B86-4F52-A4AA-D3785E3EF431}"/>
    <cellStyle name="Normal 2 3 6 2 2 2 6 2" xfId="35806" xr:uid="{73563916-C076-4957-A3E4-4FA481C3D4C0}"/>
    <cellStyle name="Normal 2 3 6 2 2 2 7" xfId="23998" xr:uid="{928DDC11-814A-4860-B30F-A9BF08C30146}"/>
    <cellStyle name="Normal 2 3 6 2 2 3" xfId="2328" xr:uid="{7A45B8F9-DA3C-44D3-81D2-F34667ACFE07}"/>
    <cellStyle name="Normal 2 3 6 2 2 3 2" xfId="4920" xr:uid="{45F1F85B-AA01-4862-8143-A831AA59DCAF}"/>
    <cellStyle name="Normal 2 3 6 2 2 3 2 2" xfId="10104" xr:uid="{DB332A27-D537-42DA-9299-F7F45DD8B875}"/>
    <cellStyle name="Normal 2 3 6 2 2 3 2 2 2" xfId="21911" xr:uid="{7A819F75-3CB7-41DC-BAFF-9A8AF652C267}"/>
    <cellStyle name="Normal 2 3 6 2 2 3 2 2 2 2" xfId="44230" xr:uid="{F7C45FAC-FCC2-4D4D-AA3C-BA23DDE78B03}"/>
    <cellStyle name="Normal 2 3 6 2 2 3 2 2 3" xfId="32422" xr:uid="{5B3816BC-AFEA-4B7D-8A61-D9B679C5CBB5}"/>
    <cellStyle name="Normal 2 3 6 2 2 3 2 3" xfId="16727" xr:uid="{2A53B512-E4C4-4BD2-9D15-B7843619E87A}"/>
    <cellStyle name="Normal 2 3 6 2 2 3 2 3 2" xfId="39046" xr:uid="{4FF3D56B-5861-430B-9006-7E5574BF5920}"/>
    <cellStyle name="Normal 2 3 6 2 2 3 2 4" xfId="27238" xr:uid="{EB50C329-2F5F-4E59-87FA-770D201B7DCA}"/>
    <cellStyle name="Normal 2 3 6 2 2 3 3" xfId="7512" xr:uid="{AA169C25-969F-4AA5-A04B-24D943AEE90B}"/>
    <cellStyle name="Normal 2 3 6 2 2 3 3 2" xfId="19319" xr:uid="{AAE6FCAC-C870-41E1-B779-F206615AE6D3}"/>
    <cellStyle name="Normal 2 3 6 2 2 3 3 2 2" xfId="41638" xr:uid="{95F2DEC5-BDCB-4659-A92C-B6F01787ABB4}"/>
    <cellStyle name="Normal 2 3 6 2 2 3 3 3" xfId="29830" xr:uid="{80600FDD-692E-497A-B4F5-80D96F64DCAE}"/>
    <cellStyle name="Normal 2 3 6 2 2 3 4" xfId="14135" xr:uid="{C8743064-FD38-4CF9-B808-BC7CEAC20083}"/>
    <cellStyle name="Normal 2 3 6 2 2 3 4 2" xfId="36454" xr:uid="{FA0A1134-8017-42D5-9C52-CFE547393C34}"/>
    <cellStyle name="Normal 2 3 6 2 2 3 5" xfId="24646" xr:uid="{8D0656A5-B0EE-4B9B-82ED-84C474FBFD17}"/>
    <cellStyle name="Normal 2 3 6 2 2 4" xfId="3624" xr:uid="{D2880B73-7DA1-4244-AC2F-2C0D6FAD2D21}"/>
    <cellStyle name="Normal 2 3 6 2 2 4 2" xfId="8808" xr:uid="{4F5537F2-641A-4CF9-B3B5-7717627B2607}"/>
    <cellStyle name="Normal 2 3 6 2 2 4 2 2" xfId="20615" xr:uid="{80166006-77FC-4211-8F59-E6083FB4785D}"/>
    <cellStyle name="Normal 2 3 6 2 2 4 2 2 2" xfId="42934" xr:uid="{21E06032-737A-41A9-942E-FBAE0F566289}"/>
    <cellStyle name="Normal 2 3 6 2 2 4 2 3" xfId="31126" xr:uid="{20D92D8F-5BCD-49A8-B9D5-6BAF8F6A304A}"/>
    <cellStyle name="Normal 2 3 6 2 2 4 3" xfId="15431" xr:uid="{8FE22224-FCF7-4386-98AB-54E2A535FA8D}"/>
    <cellStyle name="Normal 2 3 6 2 2 4 3 2" xfId="37750" xr:uid="{E5422FFB-5862-42D3-9102-252C9EAB4608}"/>
    <cellStyle name="Normal 2 3 6 2 2 4 4" xfId="25942" xr:uid="{1E35ED37-C7E7-4AA4-AAE6-8E15B88A234F}"/>
    <cellStyle name="Normal 2 3 6 2 2 5" xfId="6216" xr:uid="{BF5BECC5-AFF6-45B5-B533-5AEF1A4353E7}"/>
    <cellStyle name="Normal 2 3 6 2 2 5 2" xfId="18023" xr:uid="{38FA7A62-7473-4305-8266-FBEE5D37924E}"/>
    <cellStyle name="Normal 2 3 6 2 2 5 2 2" xfId="40342" xr:uid="{E99030AE-914D-4280-A784-2951CADC08EA}"/>
    <cellStyle name="Normal 2 3 6 2 2 5 3" xfId="28534" xr:uid="{E85C5825-E03A-4E6F-B8C4-33999285E7C7}"/>
    <cellStyle name="Normal 2 3 6 2 2 6" xfId="11543" xr:uid="{A18D116B-10D5-4BB5-80E5-96D38744472F}"/>
    <cellStyle name="Normal 2 3 6 2 2 6 2" xfId="33862" xr:uid="{15BB720C-FE42-4086-81DD-0EA4FFE99DE4}"/>
    <cellStyle name="Normal 2 3 6 2 2 7" xfId="12839" xr:uid="{4DD22CC2-CB82-405C-B496-C8FA17E5972A}"/>
    <cellStyle name="Normal 2 3 6 2 2 7 2" xfId="35158" xr:uid="{87D37E36-2AC7-413E-9510-10AE75B3AC04}"/>
    <cellStyle name="Normal 2 3 6 2 2 8" xfId="23350" xr:uid="{952977AA-4654-4541-B3E0-B3F1CE40CFF3}"/>
    <cellStyle name="Normal 2 3 6 2 3" xfId="1356" xr:uid="{90F40577-0608-45FB-8A0A-F6153338A1C2}"/>
    <cellStyle name="Normal 2 3 6 2 3 2" xfId="2652" xr:uid="{13C23A9C-06A9-41F4-85FA-3445B91E0F15}"/>
    <cellStyle name="Normal 2 3 6 2 3 2 2" xfId="5244" xr:uid="{53941201-EEF6-494B-82C5-E6C3745EBBF0}"/>
    <cellStyle name="Normal 2 3 6 2 3 2 2 2" xfId="10428" xr:uid="{0385DD04-3A2A-4648-85F4-833150E2D70A}"/>
    <cellStyle name="Normal 2 3 6 2 3 2 2 2 2" xfId="22235" xr:uid="{768DEA61-7597-4265-841B-F45D68F08BF6}"/>
    <cellStyle name="Normal 2 3 6 2 3 2 2 2 2 2" xfId="44554" xr:uid="{DFEED4EA-F209-46A4-90FE-E8B5A3607B36}"/>
    <cellStyle name="Normal 2 3 6 2 3 2 2 2 3" xfId="32746" xr:uid="{024BBDEE-5473-4C40-9EFA-B576F1476C38}"/>
    <cellStyle name="Normal 2 3 6 2 3 2 2 3" xfId="17051" xr:uid="{5A4FE694-A5CC-4F78-9603-2BED3321585D}"/>
    <cellStyle name="Normal 2 3 6 2 3 2 2 3 2" xfId="39370" xr:uid="{30B91F92-B9CB-49E4-8FF0-A7FE2291638A}"/>
    <cellStyle name="Normal 2 3 6 2 3 2 2 4" xfId="27562" xr:uid="{E33692CA-5665-4FF9-8C2D-8C1D7D188E40}"/>
    <cellStyle name="Normal 2 3 6 2 3 2 3" xfId="7836" xr:uid="{53D2FA22-70B9-4879-93D6-A0DC7138CE29}"/>
    <cellStyle name="Normal 2 3 6 2 3 2 3 2" xfId="19643" xr:uid="{0351F980-B6FE-475A-8F93-FDF3CB48806A}"/>
    <cellStyle name="Normal 2 3 6 2 3 2 3 2 2" xfId="41962" xr:uid="{53A1C390-C707-4C24-A0A7-583E480E05A0}"/>
    <cellStyle name="Normal 2 3 6 2 3 2 3 3" xfId="30154" xr:uid="{373E5AFF-59F9-4450-8089-B765B45A8FB3}"/>
    <cellStyle name="Normal 2 3 6 2 3 2 4" xfId="14459" xr:uid="{E8EF04EB-7F37-4134-9D8C-2F80D10D3E7B}"/>
    <cellStyle name="Normal 2 3 6 2 3 2 4 2" xfId="36778" xr:uid="{ADF98965-8757-4DA3-82FE-CD0D8BF15046}"/>
    <cellStyle name="Normal 2 3 6 2 3 2 5" xfId="24970" xr:uid="{34808941-9A12-4963-AEDC-688259B2ECBF}"/>
    <cellStyle name="Normal 2 3 6 2 3 3" xfId="3948" xr:uid="{850064BE-8B06-40D5-9F30-550703B779DF}"/>
    <cellStyle name="Normal 2 3 6 2 3 3 2" xfId="9132" xr:uid="{053D3ABE-974B-4CF3-9AAB-644442D24841}"/>
    <cellStyle name="Normal 2 3 6 2 3 3 2 2" xfId="20939" xr:uid="{C8EE89C9-5C96-424D-BB7B-3A90BE526A10}"/>
    <cellStyle name="Normal 2 3 6 2 3 3 2 2 2" xfId="43258" xr:uid="{CB63C35A-32DD-432E-A077-88E8CFB39F1B}"/>
    <cellStyle name="Normal 2 3 6 2 3 3 2 3" xfId="31450" xr:uid="{198CBB06-7694-4728-9997-14A566FF6FA2}"/>
    <cellStyle name="Normal 2 3 6 2 3 3 3" xfId="15755" xr:uid="{BB50D71E-0705-448C-BB45-7D16CE41507B}"/>
    <cellStyle name="Normal 2 3 6 2 3 3 3 2" xfId="38074" xr:uid="{2ED4596D-2847-4310-AF9C-CBE8988850CD}"/>
    <cellStyle name="Normal 2 3 6 2 3 3 4" xfId="26266" xr:uid="{58E3AD07-EA87-40F8-981B-8D39E1A6F3A8}"/>
    <cellStyle name="Normal 2 3 6 2 3 4" xfId="6540" xr:uid="{0BA4CB54-510B-4EFE-B706-BA1E9CDD6631}"/>
    <cellStyle name="Normal 2 3 6 2 3 4 2" xfId="18347" xr:uid="{5C1C9497-2FEE-4593-824D-39F5E32D07CB}"/>
    <cellStyle name="Normal 2 3 6 2 3 4 2 2" xfId="40666" xr:uid="{5C1965B3-45D3-4A2A-8608-FF7485F26967}"/>
    <cellStyle name="Normal 2 3 6 2 3 4 3" xfId="28858" xr:uid="{75A47CD7-5F45-4E85-9C2C-8C208FA53021}"/>
    <cellStyle name="Normal 2 3 6 2 3 5" xfId="11867" xr:uid="{314EFDF2-42CC-4336-9A02-D20340CC941D}"/>
    <cellStyle name="Normal 2 3 6 2 3 5 2" xfId="34186" xr:uid="{4521A4D7-CE17-4DA2-93A9-2FADFE83CB44}"/>
    <cellStyle name="Normal 2 3 6 2 3 6" xfId="13163" xr:uid="{0AA65EBD-24B3-47AC-B9D2-E685DB44F8B3}"/>
    <cellStyle name="Normal 2 3 6 2 3 6 2" xfId="35482" xr:uid="{A03B8349-9158-423A-AA83-7DA1F617CC93}"/>
    <cellStyle name="Normal 2 3 6 2 3 7" xfId="23674" xr:uid="{63BFE7F8-3142-4FEA-824E-0265689E3315}"/>
    <cellStyle name="Normal 2 3 6 2 4" xfId="2004" xr:uid="{C1FC22B7-5794-44B6-9A58-5AB16EC9F0C0}"/>
    <cellStyle name="Normal 2 3 6 2 4 2" xfId="4596" xr:uid="{BAF74975-B44A-4088-885F-F029BFF8E9A9}"/>
    <cellStyle name="Normal 2 3 6 2 4 2 2" xfId="9780" xr:uid="{B108052F-36AF-4D83-BED7-D4D186AF7E32}"/>
    <cellStyle name="Normal 2 3 6 2 4 2 2 2" xfId="21587" xr:uid="{5983D806-98D8-4FE8-B0AA-1319602B572E}"/>
    <cellStyle name="Normal 2 3 6 2 4 2 2 2 2" xfId="43906" xr:uid="{50F4A2DB-2C5D-4BE3-A716-34A6F7C2CFAC}"/>
    <cellStyle name="Normal 2 3 6 2 4 2 2 3" xfId="32098" xr:uid="{FE81EF76-2093-49AC-8878-92840C1C8D50}"/>
    <cellStyle name="Normal 2 3 6 2 4 2 3" xfId="16403" xr:uid="{E2C77561-3C33-4CE3-9124-46F6317A8134}"/>
    <cellStyle name="Normal 2 3 6 2 4 2 3 2" xfId="38722" xr:uid="{D6004A82-C885-4717-A0E3-14E248CB5695}"/>
    <cellStyle name="Normal 2 3 6 2 4 2 4" xfId="26914" xr:uid="{4695423A-4A48-4329-B112-B23A14031C34}"/>
    <cellStyle name="Normal 2 3 6 2 4 3" xfId="7188" xr:uid="{D78469B7-8D2D-4371-BA0F-663F81F16E40}"/>
    <cellStyle name="Normal 2 3 6 2 4 3 2" xfId="18995" xr:uid="{53A7470B-27BB-43A2-8E0F-EC288B6E7305}"/>
    <cellStyle name="Normal 2 3 6 2 4 3 2 2" xfId="41314" xr:uid="{A0CC0F0A-F317-4F7C-8289-B329F3ECBC02}"/>
    <cellStyle name="Normal 2 3 6 2 4 3 3" xfId="29506" xr:uid="{4341DF08-117A-40F4-95FA-F8D74400BD18}"/>
    <cellStyle name="Normal 2 3 6 2 4 4" xfId="13811" xr:uid="{D59F5E2F-D5E6-4DC0-B9C6-D7460EADC183}"/>
    <cellStyle name="Normal 2 3 6 2 4 4 2" xfId="36130" xr:uid="{D1003E29-52F3-4C44-8C27-5DCFAE8C6AB5}"/>
    <cellStyle name="Normal 2 3 6 2 4 5" xfId="24322" xr:uid="{D20018B7-DA71-473E-B381-AED8962A06D7}"/>
    <cellStyle name="Normal 2 3 6 2 5" xfId="3300" xr:uid="{580D948E-14B3-44CD-B14B-5FFDEEB8DF47}"/>
    <cellStyle name="Normal 2 3 6 2 5 2" xfId="8484" xr:uid="{459A6AFB-BA73-4F0F-B8D1-1BDC13926CC7}"/>
    <cellStyle name="Normal 2 3 6 2 5 2 2" xfId="20291" xr:uid="{33ED998A-8F6A-4184-96CF-9EB49A8983D2}"/>
    <cellStyle name="Normal 2 3 6 2 5 2 2 2" xfId="42610" xr:uid="{6C415CA9-AAFC-4F3F-9651-BAA4BEB98406}"/>
    <cellStyle name="Normal 2 3 6 2 5 2 3" xfId="30802" xr:uid="{2BE53962-1B4B-464F-83E0-3B092251B9CA}"/>
    <cellStyle name="Normal 2 3 6 2 5 3" xfId="15107" xr:uid="{A1D5F9EF-BD0C-46A5-AACA-5C8BA43F8AF5}"/>
    <cellStyle name="Normal 2 3 6 2 5 3 2" xfId="37426" xr:uid="{ABF3F5A7-B102-46AA-B2E3-03EF10A45879}"/>
    <cellStyle name="Normal 2 3 6 2 5 4" xfId="25618" xr:uid="{77852CFF-EA17-4F69-8C78-6A2C1B3B0682}"/>
    <cellStyle name="Normal 2 3 6 2 6" xfId="5892" xr:uid="{CA38AF19-0B07-42D0-B66A-58ADC7D55EF6}"/>
    <cellStyle name="Normal 2 3 6 2 6 2" xfId="17699" xr:uid="{E4EC1C01-CDFB-46D3-B1FB-41D4D20DFBC1}"/>
    <cellStyle name="Normal 2 3 6 2 6 2 2" xfId="40018" xr:uid="{9797F8F5-93D4-47F8-90CB-A24EB1480875}"/>
    <cellStyle name="Normal 2 3 6 2 6 3" xfId="28210" xr:uid="{BAA948EF-F338-4168-8202-53A4261741A2}"/>
    <cellStyle name="Normal 2 3 6 2 7" xfId="11188" xr:uid="{700EC0BA-F748-4565-95EE-370E38FD8BE1}"/>
    <cellStyle name="Normal 2 3 6 2 7 2" xfId="33507" xr:uid="{8A8138E6-EA92-4B19-B83A-159D85F4CDAC}"/>
    <cellStyle name="Normal 2 3 6 2 8" xfId="12515" xr:uid="{D6A7398D-91DD-4077-9C77-C743851515A0}"/>
    <cellStyle name="Normal 2 3 6 2 8 2" xfId="34834" xr:uid="{F2CFE8E7-11B5-4B9D-B053-A2A486864C32}"/>
    <cellStyle name="Normal 2 3 6 2 9" xfId="22995" xr:uid="{90CD65A5-F229-434A-9BD1-4BD9563E77C1}"/>
    <cellStyle name="Normal 2 3 6 3" xfId="870" xr:uid="{77391EBE-FF30-484A-998A-06F9D530C9CA}"/>
    <cellStyle name="Normal 2 3 6 3 2" xfId="1518" xr:uid="{1C320B37-1269-47CC-AF6A-C63228B72823}"/>
    <cellStyle name="Normal 2 3 6 3 2 2" xfId="2814" xr:uid="{2768B488-0AD0-4CA4-B6AF-B36906044DCB}"/>
    <cellStyle name="Normal 2 3 6 3 2 2 2" xfId="5406" xr:uid="{D26E7ED8-0BC1-4DC4-94D1-D40D0AD62CCC}"/>
    <cellStyle name="Normal 2 3 6 3 2 2 2 2" xfId="10590" xr:uid="{AE0FAE0C-A4EE-40A9-842F-3BA82E7623F2}"/>
    <cellStyle name="Normal 2 3 6 3 2 2 2 2 2" xfId="22397" xr:uid="{30D9708D-3053-49F0-AE0C-9041519828E1}"/>
    <cellStyle name="Normal 2 3 6 3 2 2 2 2 2 2" xfId="44716" xr:uid="{7979DE54-5B65-440F-B8AE-3B5FCBA43A2C}"/>
    <cellStyle name="Normal 2 3 6 3 2 2 2 2 3" xfId="32908" xr:uid="{EB579DD9-B17A-45E5-855A-2CD40E2CA273}"/>
    <cellStyle name="Normal 2 3 6 3 2 2 2 3" xfId="17213" xr:uid="{9137F79A-F039-4DCA-BC04-6C8720AF27CC}"/>
    <cellStyle name="Normal 2 3 6 3 2 2 2 3 2" xfId="39532" xr:uid="{CC7E20ED-B9D5-412A-897A-88129F4D017C}"/>
    <cellStyle name="Normal 2 3 6 3 2 2 2 4" xfId="27724" xr:uid="{5B90C9FE-CA63-429D-A26B-BEBA10C51FD1}"/>
    <cellStyle name="Normal 2 3 6 3 2 2 3" xfId="7998" xr:uid="{8DB6E50E-1CB6-4E68-B37C-5787E67B4EDB}"/>
    <cellStyle name="Normal 2 3 6 3 2 2 3 2" xfId="19805" xr:uid="{7E9CD52B-609A-4C61-8043-F353FA8285F8}"/>
    <cellStyle name="Normal 2 3 6 3 2 2 3 2 2" xfId="42124" xr:uid="{A07D5626-8783-443A-A06E-D534350AA54D}"/>
    <cellStyle name="Normal 2 3 6 3 2 2 3 3" xfId="30316" xr:uid="{EB965B17-71F1-4079-B03A-9B31A5AE2E9A}"/>
    <cellStyle name="Normal 2 3 6 3 2 2 4" xfId="14621" xr:uid="{B674736E-AE3A-464C-9108-03CC990382A5}"/>
    <cellStyle name="Normal 2 3 6 3 2 2 4 2" xfId="36940" xr:uid="{8C0E3937-3DAD-43D2-B480-D932CA4232E7}"/>
    <cellStyle name="Normal 2 3 6 3 2 2 5" xfId="25132" xr:uid="{4DFBD148-96FA-4653-AF3A-3DFF517F7D14}"/>
    <cellStyle name="Normal 2 3 6 3 2 3" xfId="4110" xr:uid="{B4748E74-DCF8-41EF-9014-A1B9A7E38DA7}"/>
    <cellStyle name="Normal 2 3 6 3 2 3 2" xfId="9294" xr:uid="{742AD7D5-4D3C-4569-9287-35E4DCB70BD8}"/>
    <cellStyle name="Normal 2 3 6 3 2 3 2 2" xfId="21101" xr:uid="{8304AF6F-F1E7-48C6-B732-DEADF8910992}"/>
    <cellStyle name="Normal 2 3 6 3 2 3 2 2 2" xfId="43420" xr:uid="{C050FBC5-9D23-44A0-8637-F72D279F0867}"/>
    <cellStyle name="Normal 2 3 6 3 2 3 2 3" xfId="31612" xr:uid="{E06D4FB3-9ACF-422F-BD13-FD9E2AF571D8}"/>
    <cellStyle name="Normal 2 3 6 3 2 3 3" xfId="15917" xr:uid="{E62B3480-16A1-44EE-A720-2BB89C804387}"/>
    <cellStyle name="Normal 2 3 6 3 2 3 3 2" xfId="38236" xr:uid="{B491956F-5B9A-4420-A28B-E2309C26BC7D}"/>
    <cellStyle name="Normal 2 3 6 3 2 3 4" xfId="26428" xr:uid="{A1524BF9-0489-483A-B5EA-60676DA11FBE}"/>
    <cellStyle name="Normal 2 3 6 3 2 4" xfId="6702" xr:uid="{F545EE8E-3907-46E6-B18C-63D5D6ADADC9}"/>
    <cellStyle name="Normal 2 3 6 3 2 4 2" xfId="18509" xr:uid="{0B5FD16B-CDB5-4B22-BAD6-C3582536659F}"/>
    <cellStyle name="Normal 2 3 6 3 2 4 2 2" xfId="40828" xr:uid="{B294A873-F8D2-4E77-9B08-C03229D5A832}"/>
    <cellStyle name="Normal 2 3 6 3 2 4 3" xfId="29020" xr:uid="{E2B1E97E-50BE-4762-8580-2862A45EDA07}"/>
    <cellStyle name="Normal 2 3 6 3 2 5" xfId="12029" xr:uid="{56FADB4E-1D19-43E1-A97D-590CFA46256D}"/>
    <cellStyle name="Normal 2 3 6 3 2 5 2" xfId="34348" xr:uid="{C2A83A17-FE9D-4C2A-A1B5-AF743433FFFE}"/>
    <cellStyle name="Normal 2 3 6 3 2 6" xfId="13325" xr:uid="{0B390E8D-C95F-4600-A791-7D523D62FF7F}"/>
    <cellStyle name="Normal 2 3 6 3 2 6 2" xfId="35644" xr:uid="{4486A583-BB4C-4D6D-A9DC-E507FF10E07C}"/>
    <cellStyle name="Normal 2 3 6 3 2 7" xfId="23836" xr:uid="{A344B439-9816-4F23-9C12-8451690C6485}"/>
    <cellStyle name="Normal 2 3 6 3 3" xfId="2166" xr:uid="{5D395260-0994-4CA0-A2B3-E0F79499666B}"/>
    <cellStyle name="Normal 2 3 6 3 3 2" xfId="4758" xr:uid="{0CA53F0F-8097-4A95-A387-0C8E1E83BD63}"/>
    <cellStyle name="Normal 2 3 6 3 3 2 2" xfId="9942" xr:uid="{05FA12D8-826A-4EEA-BA91-B4A3DDF8D86A}"/>
    <cellStyle name="Normal 2 3 6 3 3 2 2 2" xfId="21749" xr:uid="{D4EC740F-CC0B-4D58-92D9-A85C0F2C60D5}"/>
    <cellStyle name="Normal 2 3 6 3 3 2 2 2 2" xfId="44068" xr:uid="{7D8C4773-0E2C-4BD4-AA06-B6297DBDBA35}"/>
    <cellStyle name="Normal 2 3 6 3 3 2 2 3" xfId="32260" xr:uid="{6DF68A1F-0B44-4B82-B000-19538E0E9B23}"/>
    <cellStyle name="Normal 2 3 6 3 3 2 3" xfId="16565" xr:uid="{30BDB6DE-3275-4004-B409-5B84D108F108}"/>
    <cellStyle name="Normal 2 3 6 3 3 2 3 2" xfId="38884" xr:uid="{F9F4896D-DCAC-48FD-A84C-33E68ABAFC82}"/>
    <cellStyle name="Normal 2 3 6 3 3 2 4" xfId="27076" xr:uid="{AB6EC078-AEC9-41EF-8712-0015D50E448A}"/>
    <cellStyle name="Normal 2 3 6 3 3 3" xfId="7350" xr:uid="{55133582-A4B6-420A-A410-DE7EBF9ADED5}"/>
    <cellStyle name="Normal 2 3 6 3 3 3 2" xfId="19157" xr:uid="{CB1C0CC2-F08D-4965-B207-67CE6A80B097}"/>
    <cellStyle name="Normal 2 3 6 3 3 3 2 2" xfId="41476" xr:uid="{0C60A43D-E540-41B5-A4FE-DB56AEBE1A3D}"/>
    <cellStyle name="Normal 2 3 6 3 3 3 3" xfId="29668" xr:uid="{BD7867C5-A1B3-4DA4-B51F-FE8D5EF9CD62}"/>
    <cellStyle name="Normal 2 3 6 3 3 4" xfId="13973" xr:uid="{9DD96017-6970-45DB-A200-997FDADBC20E}"/>
    <cellStyle name="Normal 2 3 6 3 3 4 2" xfId="36292" xr:uid="{54F3ABFC-F02B-459E-BD0C-4421BA019415}"/>
    <cellStyle name="Normal 2 3 6 3 3 5" xfId="24484" xr:uid="{6FEDDB1E-ACA4-4A69-84B2-6B2FDDDA8006}"/>
    <cellStyle name="Normal 2 3 6 3 4" xfId="3462" xr:uid="{F3533533-B04F-4455-8D63-0EC0674F1ABF}"/>
    <cellStyle name="Normal 2 3 6 3 4 2" xfId="8646" xr:uid="{2E518CD9-E896-4D0F-B05A-A7F32C2C25FA}"/>
    <cellStyle name="Normal 2 3 6 3 4 2 2" xfId="20453" xr:uid="{D10418C4-9DD8-438A-B59E-6B36E5EFCA6C}"/>
    <cellStyle name="Normal 2 3 6 3 4 2 2 2" xfId="42772" xr:uid="{C8D58194-B7FB-4E37-80DA-65BCFC6665A0}"/>
    <cellStyle name="Normal 2 3 6 3 4 2 3" xfId="30964" xr:uid="{3A14B279-944A-49BC-AE0D-FC1F91D3D2D1}"/>
    <cellStyle name="Normal 2 3 6 3 4 3" xfId="15269" xr:uid="{EC58363F-ECDD-4295-A741-B1FCCBDEAE13}"/>
    <cellStyle name="Normal 2 3 6 3 4 3 2" xfId="37588" xr:uid="{CCEB2DB5-CB8D-482B-811B-606BB3B7FA12}"/>
    <cellStyle name="Normal 2 3 6 3 4 4" xfId="25780" xr:uid="{1ADADF77-5166-4ECC-B5BD-91499EE7D565}"/>
    <cellStyle name="Normal 2 3 6 3 5" xfId="6054" xr:uid="{B462DC22-4A85-4996-A891-3685933274CE}"/>
    <cellStyle name="Normal 2 3 6 3 5 2" xfId="17861" xr:uid="{77492D80-DA36-491A-B14F-658BAD405027}"/>
    <cellStyle name="Normal 2 3 6 3 5 2 2" xfId="40180" xr:uid="{038454EB-63D7-40B4-96BF-60C224DB8192}"/>
    <cellStyle name="Normal 2 3 6 3 5 3" xfId="28372" xr:uid="{D1469040-D70D-4F06-BE6A-B477A2F13B0F}"/>
    <cellStyle name="Normal 2 3 6 3 6" xfId="11381" xr:uid="{3A0EF24F-9B96-4E7E-B692-C510BF8AD1D4}"/>
    <cellStyle name="Normal 2 3 6 3 6 2" xfId="33700" xr:uid="{ADF4B1FB-A21F-4729-9DB9-99B4D466FB89}"/>
    <cellStyle name="Normal 2 3 6 3 7" xfId="12677" xr:uid="{25D00C25-FDB5-4CE3-9C74-2ED01EE3A303}"/>
    <cellStyle name="Normal 2 3 6 3 7 2" xfId="34996" xr:uid="{AEAE1E38-9B94-4923-88C3-0D730CDBE1DF}"/>
    <cellStyle name="Normal 2 3 6 3 8" xfId="23188" xr:uid="{A6CF811E-4643-4E1E-A223-BF93E4FEDF65}"/>
    <cellStyle name="Normal 2 3 6 4" xfId="1194" xr:uid="{C766EC5D-4BE8-4D96-98A3-E26FAFE13082}"/>
    <cellStyle name="Normal 2 3 6 4 2" xfId="2490" xr:uid="{751BA210-92A1-46C1-9B6D-68881B88C03F}"/>
    <cellStyle name="Normal 2 3 6 4 2 2" xfId="5082" xr:uid="{7BD96F02-89CF-4429-806E-16220BB2090E}"/>
    <cellStyle name="Normal 2 3 6 4 2 2 2" xfId="10266" xr:uid="{CD8297B0-CA58-4894-BE02-D4F4CA03330E}"/>
    <cellStyle name="Normal 2 3 6 4 2 2 2 2" xfId="22073" xr:uid="{FE9C3ABF-2AC1-4366-A995-D8DE4079ACB2}"/>
    <cellStyle name="Normal 2 3 6 4 2 2 2 2 2" xfId="44392" xr:uid="{1F29309D-A216-42F0-A11D-E97A930FC3D0}"/>
    <cellStyle name="Normal 2 3 6 4 2 2 2 3" xfId="32584" xr:uid="{7B030CAC-F8B6-4A39-AB9D-A95E9181ECD5}"/>
    <cellStyle name="Normal 2 3 6 4 2 2 3" xfId="16889" xr:uid="{B46F5D15-A44F-4739-943D-28A483D99073}"/>
    <cellStyle name="Normal 2 3 6 4 2 2 3 2" xfId="39208" xr:uid="{124004C7-2205-42CC-8710-6545B9C23672}"/>
    <cellStyle name="Normal 2 3 6 4 2 2 4" xfId="27400" xr:uid="{1FAEE76E-A7B2-4C49-8BC0-98E3C793539A}"/>
    <cellStyle name="Normal 2 3 6 4 2 3" xfId="7674" xr:uid="{66669C24-F8F0-44F3-A894-8F973F501F36}"/>
    <cellStyle name="Normal 2 3 6 4 2 3 2" xfId="19481" xr:uid="{BC7FF888-2E0A-4AC3-A2BF-8078581A3F23}"/>
    <cellStyle name="Normal 2 3 6 4 2 3 2 2" xfId="41800" xr:uid="{7BAB2B27-ED52-4F94-9249-481878FACFE4}"/>
    <cellStyle name="Normal 2 3 6 4 2 3 3" xfId="29992" xr:uid="{1C248F86-AABC-4ABE-889A-71EBC28BBBD8}"/>
    <cellStyle name="Normal 2 3 6 4 2 4" xfId="14297" xr:uid="{4A26B072-C663-46E9-A98C-6E2B46FFB818}"/>
    <cellStyle name="Normal 2 3 6 4 2 4 2" xfId="36616" xr:uid="{43608C74-0A3E-49D3-821F-795DA88596BC}"/>
    <cellStyle name="Normal 2 3 6 4 2 5" xfId="24808" xr:uid="{0ECB174F-B0D1-4EFB-8316-505B25BA7C76}"/>
    <cellStyle name="Normal 2 3 6 4 3" xfId="3786" xr:uid="{682F64CB-F1ED-438D-A5E7-E59700E917A1}"/>
    <cellStyle name="Normal 2 3 6 4 3 2" xfId="8970" xr:uid="{655CAB73-D120-4AD7-AFDF-7D44EAE3923A}"/>
    <cellStyle name="Normal 2 3 6 4 3 2 2" xfId="20777" xr:uid="{13998A3C-429B-44BD-898A-2B0D52743F7A}"/>
    <cellStyle name="Normal 2 3 6 4 3 2 2 2" xfId="43096" xr:uid="{D33250F1-0DB4-4AE0-80CC-6872283F128C}"/>
    <cellStyle name="Normal 2 3 6 4 3 2 3" xfId="31288" xr:uid="{1C4F2A9B-1B7C-4848-A3DC-5F1B3E93151B}"/>
    <cellStyle name="Normal 2 3 6 4 3 3" xfId="15593" xr:uid="{F270ECC6-4FDA-41B2-9E33-ACF89115F5C4}"/>
    <cellStyle name="Normal 2 3 6 4 3 3 2" xfId="37912" xr:uid="{06B1FE47-A5F4-4821-B241-3928F5123126}"/>
    <cellStyle name="Normal 2 3 6 4 3 4" xfId="26104" xr:uid="{BC7AC0F8-B1F7-4F60-93E1-50408A3A6B84}"/>
    <cellStyle name="Normal 2 3 6 4 4" xfId="6378" xr:uid="{AA9153D4-F962-4D03-A829-CB7E9DB21456}"/>
    <cellStyle name="Normal 2 3 6 4 4 2" xfId="18185" xr:uid="{5115C5E0-3DE0-4CCC-9A9E-B4C7693EE6AF}"/>
    <cellStyle name="Normal 2 3 6 4 4 2 2" xfId="40504" xr:uid="{4D807594-98A9-4A9E-ACC4-1B50AFD0157D}"/>
    <cellStyle name="Normal 2 3 6 4 4 3" xfId="28696" xr:uid="{2579F229-56C3-4EF4-8EA2-59A769D2CC85}"/>
    <cellStyle name="Normal 2 3 6 4 5" xfId="11705" xr:uid="{5D5D47A4-2F1F-44D0-A007-6BBDF929E39A}"/>
    <cellStyle name="Normal 2 3 6 4 5 2" xfId="34024" xr:uid="{DDAEC547-3E4B-4C4C-88CC-88BA381B1CD6}"/>
    <cellStyle name="Normal 2 3 6 4 6" xfId="13001" xr:uid="{F585A861-1B77-41C7-A1F2-C4C5ABAE6DB8}"/>
    <cellStyle name="Normal 2 3 6 4 6 2" xfId="35320" xr:uid="{DAB3F473-AC3C-4949-A002-E47A2F89381A}"/>
    <cellStyle name="Normal 2 3 6 4 7" xfId="23512" xr:uid="{71F2174C-FA65-40C8-B191-B8A680BB9794}"/>
    <cellStyle name="Normal 2 3 6 5" xfId="1842" xr:uid="{17589F68-03CA-40CE-BE24-0160F990E23C}"/>
    <cellStyle name="Normal 2 3 6 5 2" xfId="4434" xr:uid="{A0B247E2-1BC6-4BBF-AB9E-4B7F3E0C1E09}"/>
    <cellStyle name="Normal 2 3 6 5 2 2" xfId="9618" xr:uid="{DAF2C094-C6C6-41B5-B324-86F57EA38717}"/>
    <cellStyle name="Normal 2 3 6 5 2 2 2" xfId="21425" xr:uid="{69D5C58A-55E1-440C-BBE0-639D8A1749FA}"/>
    <cellStyle name="Normal 2 3 6 5 2 2 2 2" xfId="43744" xr:uid="{1BB110AC-E3EB-41B9-9473-42C4B3727DEC}"/>
    <cellStyle name="Normal 2 3 6 5 2 2 3" xfId="31936" xr:uid="{AD492990-E1BE-4B6F-A925-B31DCA18B763}"/>
    <cellStyle name="Normal 2 3 6 5 2 3" xfId="16241" xr:uid="{56F4D06E-B770-4D58-98A6-FDD60352BC45}"/>
    <cellStyle name="Normal 2 3 6 5 2 3 2" xfId="38560" xr:uid="{25DE6549-C54D-4375-A77C-24FCBA0ED64B}"/>
    <cellStyle name="Normal 2 3 6 5 2 4" xfId="26752" xr:uid="{47DD83E5-67E9-4AC2-A9B6-526A37487EED}"/>
    <cellStyle name="Normal 2 3 6 5 3" xfId="7026" xr:uid="{D2EF4004-F655-4370-B9CE-C7C16D3CE7CB}"/>
    <cellStyle name="Normal 2 3 6 5 3 2" xfId="18833" xr:uid="{453544E9-2CFB-45D8-B4D6-692727B13090}"/>
    <cellStyle name="Normal 2 3 6 5 3 2 2" xfId="41152" xr:uid="{2E76EAEF-3F7E-49C5-BAEB-F35CBB251990}"/>
    <cellStyle name="Normal 2 3 6 5 3 3" xfId="29344" xr:uid="{21D04E7F-EC21-4327-AC12-0DFF3B556A77}"/>
    <cellStyle name="Normal 2 3 6 5 4" xfId="13649" xr:uid="{C18ADDDA-6AC1-4F3F-8650-B4D440612992}"/>
    <cellStyle name="Normal 2 3 6 5 4 2" xfId="35968" xr:uid="{80AA9874-EE76-405E-8F17-74D276D346C8}"/>
    <cellStyle name="Normal 2 3 6 5 5" xfId="24160" xr:uid="{01264C00-FD03-40D3-87DB-6CEB73C609B9}"/>
    <cellStyle name="Normal 2 3 6 6" xfId="3138" xr:uid="{7CC81926-2D3C-4C55-9CD7-7DC114101ECC}"/>
    <cellStyle name="Normal 2 3 6 6 2" xfId="8322" xr:uid="{D024E2E0-FFD9-43A3-9982-5B5A1CAAB5DE}"/>
    <cellStyle name="Normal 2 3 6 6 2 2" xfId="20129" xr:uid="{6B3F97CE-F5E7-470C-A69C-C83A39059F48}"/>
    <cellStyle name="Normal 2 3 6 6 2 2 2" xfId="42448" xr:uid="{F44E1072-94E5-42E9-AEE4-98241EE5D6F1}"/>
    <cellStyle name="Normal 2 3 6 6 2 3" xfId="30640" xr:uid="{0B5FA897-512E-474A-B929-53BD38986933}"/>
    <cellStyle name="Normal 2 3 6 6 3" xfId="14945" xr:uid="{FD488609-C4C4-4EEF-9E31-E48634293CAD}"/>
    <cellStyle name="Normal 2 3 6 6 3 2" xfId="37264" xr:uid="{1F0D677D-0CC6-417D-82D0-604182475C08}"/>
    <cellStyle name="Normal 2 3 6 6 4" xfId="25456" xr:uid="{43CFFEF7-91F6-48CF-BC79-7D317FB6C0AD}"/>
    <cellStyle name="Normal 2 3 6 7" xfId="5730" xr:uid="{BAC6BA2F-8B89-4119-BBCE-A84CEC2F1D0D}"/>
    <cellStyle name="Normal 2 3 6 7 2" xfId="17537" xr:uid="{7A219588-CB59-47E4-AB5C-D2A63F3BC5D4}"/>
    <cellStyle name="Normal 2 3 6 7 2 2" xfId="39856" xr:uid="{4EA095F9-2570-4ECD-9168-A345658002BF}"/>
    <cellStyle name="Normal 2 3 6 7 3" xfId="28048" xr:uid="{F10DA8B5-BCDB-4438-AC51-1908D1FB5929}"/>
    <cellStyle name="Normal 2 3 6 8" xfId="10954" xr:uid="{1B9788FB-6A40-4A98-8CD7-E4A0D1B9356E}"/>
    <cellStyle name="Normal 2 3 6 8 2" xfId="33273" xr:uid="{8453E458-1E9A-4A62-8DA8-1B7FDEEB3172}"/>
    <cellStyle name="Normal 2 3 6 9" xfId="12353" xr:uid="{D3CF8F03-C859-4E4F-B567-0122E28B3ACB}"/>
    <cellStyle name="Normal 2 3 6 9 2" xfId="34672" xr:uid="{67415DAA-4737-4F05-A669-F4901088D108}"/>
    <cellStyle name="Normal 2 3 7" xfId="560" xr:uid="{4370C1CD-4063-45E0-9FF1-8484F03734FF}"/>
    <cellStyle name="Normal 2 3 7 2" xfId="951" xr:uid="{26D2BE3B-70D5-4194-BDDE-F385B0C75BDD}"/>
    <cellStyle name="Normal 2 3 7 2 2" xfId="1599" xr:uid="{20A293C3-D59E-4154-9B93-CACB9AFEECA1}"/>
    <cellStyle name="Normal 2 3 7 2 2 2" xfId="2895" xr:uid="{CD127FA7-9D5C-4513-8A65-8F9A5F26A7CC}"/>
    <cellStyle name="Normal 2 3 7 2 2 2 2" xfId="5487" xr:uid="{56DC2ECA-9A1E-41F6-BCC9-E52EE1CFF584}"/>
    <cellStyle name="Normal 2 3 7 2 2 2 2 2" xfId="10671" xr:uid="{7B1BCAA4-14B4-4539-A936-AEF0332995FA}"/>
    <cellStyle name="Normal 2 3 7 2 2 2 2 2 2" xfId="22478" xr:uid="{066ECC84-DBE5-4962-81CD-1259314F2A5F}"/>
    <cellStyle name="Normal 2 3 7 2 2 2 2 2 2 2" xfId="44797" xr:uid="{9FE15EDD-6DEA-4D89-AC0B-C2CD24B3CDEC}"/>
    <cellStyle name="Normal 2 3 7 2 2 2 2 2 3" xfId="32989" xr:uid="{57F0574D-D0D6-467F-ACE9-89531470F76F}"/>
    <cellStyle name="Normal 2 3 7 2 2 2 2 3" xfId="17294" xr:uid="{C39C6969-31D4-4268-A5EC-5968375B9027}"/>
    <cellStyle name="Normal 2 3 7 2 2 2 2 3 2" xfId="39613" xr:uid="{9285556C-4E64-4922-8F2F-3F112326D0A4}"/>
    <cellStyle name="Normal 2 3 7 2 2 2 2 4" xfId="27805" xr:uid="{5CC785AB-A53D-4823-B727-460F3EEBB808}"/>
    <cellStyle name="Normal 2 3 7 2 2 2 3" xfId="8079" xr:uid="{C447B151-0C65-433B-BB70-CEC308056D00}"/>
    <cellStyle name="Normal 2 3 7 2 2 2 3 2" xfId="19886" xr:uid="{B0AB04E0-7EE4-45A6-98CC-C56159D6B019}"/>
    <cellStyle name="Normal 2 3 7 2 2 2 3 2 2" xfId="42205" xr:uid="{0C1CB0B0-181E-4E8D-9C26-F0BCB9989D40}"/>
    <cellStyle name="Normal 2 3 7 2 2 2 3 3" xfId="30397" xr:uid="{AAA3F04B-0401-461E-AD64-8465E3CB13DC}"/>
    <cellStyle name="Normal 2 3 7 2 2 2 4" xfId="14702" xr:uid="{9C56267A-CE89-4C3C-B01F-F84F0C3CA840}"/>
    <cellStyle name="Normal 2 3 7 2 2 2 4 2" xfId="37021" xr:uid="{091970FB-A698-4882-A2E1-62313BEDA15D}"/>
    <cellStyle name="Normal 2 3 7 2 2 2 5" xfId="25213" xr:uid="{3DC0FD38-366A-4E6B-9E02-22D2F7765731}"/>
    <cellStyle name="Normal 2 3 7 2 2 3" xfId="4191" xr:uid="{4E221515-0F7D-4258-A2B4-5F1475A385A8}"/>
    <cellStyle name="Normal 2 3 7 2 2 3 2" xfId="9375" xr:uid="{333DF419-7BB0-4A90-A3D2-FE40D703B2B0}"/>
    <cellStyle name="Normal 2 3 7 2 2 3 2 2" xfId="21182" xr:uid="{47530E74-35B6-4537-8296-5765957E12DD}"/>
    <cellStyle name="Normal 2 3 7 2 2 3 2 2 2" xfId="43501" xr:uid="{B565D3A5-B096-4240-A2F1-EBA840CCA1E5}"/>
    <cellStyle name="Normal 2 3 7 2 2 3 2 3" xfId="31693" xr:uid="{A3A46F73-1220-479A-B490-D8231C6F11FC}"/>
    <cellStyle name="Normal 2 3 7 2 2 3 3" xfId="15998" xr:uid="{1B95D6D1-9614-44CB-A30A-B679B253787D}"/>
    <cellStyle name="Normal 2 3 7 2 2 3 3 2" xfId="38317" xr:uid="{E111B7DD-0B60-4718-B105-1778F62CE726}"/>
    <cellStyle name="Normal 2 3 7 2 2 3 4" xfId="26509" xr:uid="{7D6DC7C1-DEBC-4D63-8096-2CA91A2695DE}"/>
    <cellStyle name="Normal 2 3 7 2 2 4" xfId="6783" xr:uid="{AAFC403C-DFB6-4B8B-90B1-82992F683415}"/>
    <cellStyle name="Normal 2 3 7 2 2 4 2" xfId="18590" xr:uid="{3DCB2B9E-3922-4A8A-B7FB-F6D522A582AD}"/>
    <cellStyle name="Normal 2 3 7 2 2 4 2 2" xfId="40909" xr:uid="{491E2CAC-A5CB-4437-9AEE-3B776DABD30C}"/>
    <cellStyle name="Normal 2 3 7 2 2 4 3" xfId="29101" xr:uid="{B5AF6493-62E3-4225-A339-F52B9F612684}"/>
    <cellStyle name="Normal 2 3 7 2 2 5" xfId="12110" xr:uid="{C0F6ABCC-36D0-419B-931D-56E5A96E7EF0}"/>
    <cellStyle name="Normal 2 3 7 2 2 5 2" xfId="34429" xr:uid="{0942B2BD-A86D-44DB-B2EB-A6378A45E833}"/>
    <cellStyle name="Normal 2 3 7 2 2 6" xfId="13406" xr:uid="{D41AF349-0349-48D2-9F35-E9D1FA089DC2}"/>
    <cellStyle name="Normal 2 3 7 2 2 6 2" xfId="35725" xr:uid="{0902BE74-CEC9-4A20-8AB0-03C237DD6381}"/>
    <cellStyle name="Normal 2 3 7 2 2 7" xfId="23917" xr:uid="{3FCDF007-2836-47DE-95EC-B481AF52BB59}"/>
    <cellStyle name="Normal 2 3 7 2 3" xfId="2247" xr:uid="{2C0623F4-DB04-4036-A6EA-DB1366F673D7}"/>
    <cellStyle name="Normal 2 3 7 2 3 2" xfId="4839" xr:uid="{DC39E7C2-CCFA-4E17-934B-E5ECFCA067FF}"/>
    <cellStyle name="Normal 2 3 7 2 3 2 2" xfId="10023" xr:uid="{37FA63B1-40E2-4215-8266-5ECBDC1C00E9}"/>
    <cellStyle name="Normal 2 3 7 2 3 2 2 2" xfId="21830" xr:uid="{D3AE3EFD-1646-4FD3-B8F2-EB81E5D4235A}"/>
    <cellStyle name="Normal 2 3 7 2 3 2 2 2 2" xfId="44149" xr:uid="{9A6DB266-4976-4342-B023-F9F1D6576021}"/>
    <cellStyle name="Normal 2 3 7 2 3 2 2 3" xfId="32341" xr:uid="{8482B1B8-101F-4684-88B1-F518ACB67AE6}"/>
    <cellStyle name="Normal 2 3 7 2 3 2 3" xfId="16646" xr:uid="{8AB76071-86A9-48AF-BAE5-334F63DD761E}"/>
    <cellStyle name="Normal 2 3 7 2 3 2 3 2" xfId="38965" xr:uid="{2D1A4C2B-379E-4BCE-945A-192F11CA0ABB}"/>
    <cellStyle name="Normal 2 3 7 2 3 2 4" xfId="27157" xr:uid="{769EACFC-2226-4B96-8496-CC6044D64992}"/>
    <cellStyle name="Normal 2 3 7 2 3 3" xfId="7431" xr:uid="{32431235-C046-407E-AA43-E4F9C0263806}"/>
    <cellStyle name="Normal 2 3 7 2 3 3 2" xfId="19238" xr:uid="{358912F2-7F48-47BA-A422-2DB029D03F6C}"/>
    <cellStyle name="Normal 2 3 7 2 3 3 2 2" xfId="41557" xr:uid="{68E26D6D-C9F7-4328-A09C-EDF4F8C47EDC}"/>
    <cellStyle name="Normal 2 3 7 2 3 3 3" xfId="29749" xr:uid="{31A15C37-F412-458E-AA63-B425F9E5374B}"/>
    <cellStyle name="Normal 2 3 7 2 3 4" xfId="14054" xr:uid="{7D9258E1-3D6A-49B5-B83F-93538D81A542}"/>
    <cellStyle name="Normal 2 3 7 2 3 4 2" xfId="36373" xr:uid="{A8E5D3C3-5D4F-45A5-BF28-FC2657ABAF4A}"/>
    <cellStyle name="Normal 2 3 7 2 3 5" xfId="24565" xr:uid="{C215BF44-3CB7-4933-A730-A67DF59726E2}"/>
    <cellStyle name="Normal 2 3 7 2 4" xfId="3543" xr:uid="{5328A50A-7887-4360-9973-06B27E035650}"/>
    <cellStyle name="Normal 2 3 7 2 4 2" xfId="8727" xr:uid="{68D2F904-B875-428E-8480-B11DC235E769}"/>
    <cellStyle name="Normal 2 3 7 2 4 2 2" xfId="20534" xr:uid="{B92DAD40-A63F-4486-88BF-8C1455A98729}"/>
    <cellStyle name="Normal 2 3 7 2 4 2 2 2" xfId="42853" xr:uid="{61FA0F01-DAB8-4676-8D89-B76E8DCEE637}"/>
    <cellStyle name="Normal 2 3 7 2 4 2 3" xfId="31045" xr:uid="{043C285C-F3F2-4620-BDE6-E8ED4A5DB852}"/>
    <cellStyle name="Normal 2 3 7 2 4 3" xfId="15350" xr:uid="{E9F139E0-2EE6-4140-B028-9FF433B2AAD0}"/>
    <cellStyle name="Normal 2 3 7 2 4 3 2" xfId="37669" xr:uid="{6D9D51FF-7454-4F97-896D-5770139392E6}"/>
    <cellStyle name="Normal 2 3 7 2 4 4" xfId="25861" xr:uid="{9904B93A-EA07-45BF-8DE3-FE11C26014FC}"/>
    <cellStyle name="Normal 2 3 7 2 5" xfId="6135" xr:uid="{41241EFA-D0FB-4641-92FE-0A2C711897A1}"/>
    <cellStyle name="Normal 2 3 7 2 5 2" xfId="17942" xr:uid="{75AFD2D1-66D6-4227-819A-257B0AA36C0C}"/>
    <cellStyle name="Normal 2 3 7 2 5 2 2" xfId="40261" xr:uid="{9DEACADD-0DEA-4C1B-8358-A253694664E7}"/>
    <cellStyle name="Normal 2 3 7 2 5 3" xfId="28453" xr:uid="{85E2C4A9-4905-4713-A89B-5118B088B901}"/>
    <cellStyle name="Normal 2 3 7 2 6" xfId="11462" xr:uid="{2B0C0F34-4281-42CB-A285-323912BFD117}"/>
    <cellStyle name="Normal 2 3 7 2 6 2" xfId="33781" xr:uid="{B609A6B4-77DC-412D-B2BE-3C507719A372}"/>
    <cellStyle name="Normal 2 3 7 2 7" xfId="12758" xr:uid="{6B3582E5-F688-4D82-84A6-F16BFBFAF4D1}"/>
    <cellStyle name="Normal 2 3 7 2 7 2" xfId="35077" xr:uid="{EDB1CFF0-F621-4B75-8289-3F9DDDF54125}"/>
    <cellStyle name="Normal 2 3 7 2 8" xfId="23269" xr:uid="{8995E032-0881-448C-A3FF-D068188023D9}"/>
    <cellStyle name="Normal 2 3 7 3" xfId="1275" xr:uid="{8665FD84-D4C6-48DE-BC80-9AF1EC87CC67}"/>
    <cellStyle name="Normal 2 3 7 3 2" xfId="2571" xr:uid="{EDCD6CA3-96BB-4283-A878-6796EC1A9957}"/>
    <cellStyle name="Normal 2 3 7 3 2 2" xfId="5163" xr:uid="{DB3EC820-D281-4D8E-8F7B-11F37634EEA9}"/>
    <cellStyle name="Normal 2 3 7 3 2 2 2" xfId="10347" xr:uid="{10556DF5-F409-4066-9112-362B29F9F105}"/>
    <cellStyle name="Normal 2 3 7 3 2 2 2 2" xfId="22154" xr:uid="{D809BA31-7946-4538-9911-4E6FD1EE54F4}"/>
    <cellStyle name="Normal 2 3 7 3 2 2 2 2 2" xfId="44473" xr:uid="{9E195B1F-3D82-48F8-811C-437E171B33F6}"/>
    <cellStyle name="Normal 2 3 7 3 2 2 2 3" xfId="32665" xr:uid="{2A7BC114-DFF8-4325-A74A-DC918D0A2FD8}"/>
    <cellStyle name="Normal 2 3 7 3 2 2 3" xfId="16970" xr:uid="{0C605261-5B25-4BC5-BC12-601B4DD53559}"/>
    <cellStyle name="Normal 2 3 7 3 2 2 3 2" xfId="39289" xr:uid="{5506DB14-86BA-46CF-9E62-3E896771A4FF}"/>
    <cellStyle name="Normal 2 3 7 3 2 2 4" xfId="27481" xr:uid="{5026C6A1-346D-4B43-BC50-83F170868576}"/>
    <cellStyle name="Normal 2 3 7 3 2 3" xfId="7755" xr:uid="{B119667B-50AE-496E-BAAF-7AD57C3FAD5C}"/>
    <cellStyle name="Normal 2 3 7 3 2 3 2" xfId="19562" xr:uid="{21017087-F95F-4205-89C2-8A002406995C}"/>
    <cellStyle name="Normal 2 3 7 3 2 3 2 2" xfId="41881" xr:uid="{18322B65-664E-4DEE-8E42-103B34A4CCA8}"/>
    <cellStyle name="Normal 2 3 7 3 2 3 3" xfId="30073" xr:uid="{D8F3B771-0270-40C4-9B67-75E8101AB93F}"/>
    <cellStyle name="Normal 2 3 7 3 2 4" xfId="14378" xr:uid="{E511A10E-F35E-465D-A60F-FE5273337E3D}"/>
    <cellStyle name="Normal 2 3 7 3 2 4 2" xfId="36697" xr:uid="{D97257D9-0F3C-4054-93DA-FD617BB88D41}"/>
    <cellStyle name="Normal 2 3 7 3 2 5" xfId="24889" xr:uid="{BF92ECDE-6E69-42FA-B5F4-F75E5ABC05B9}"/>
    <cellStyle name="Normal 2 3 7 3 3" xfId="3867" xr:uid="{E84BBE9D-3728-4654-8193-26E37F528EF6}"/>
    <cellStyle name="Normal 2 3 7 3 3 2" xfId="9051" xr:uid="{5F306E45-2F94-4274-9E0F-E3267422F1BB}"/>
    <cellStyle name="Normal 2 3 7 3 3 2 2" xfId="20858" xr:uid="{F7C71CC7-9753-4D97-B1C7-1D265B0103BB}"/>
    <cellStyle name="Normal 2 3 7 3 3 2 2 2" xfId="43177" xr:uid="{8C80C7AA-61A6-45FB-9516-646745C41EDD}"/>
    <cellStyle name="Normal 2 3 7 3 3 2 3" xfId="31369" xr:uid="{7546B98B-9070-41A2-8F4F-96252DB13B35}"/>
    <cellStyle name="Normal 2 3 7 3 3 3" xfId="15674" xr:uid="{5AEC6C7B-7BA0-433D-A9BD-EC8085E9AEFE}"/>
    <cellStyle name="Normal 2 3 7 3 3 3 2" xfId="37993" xr:uid="{3BB2F5AD-D85F-4DF4-9D44-772EB393558B}"/>
    <cellStyle name="Normal 2 3 7 3 3 4" xfId="26185" xr:uid="{A91AF8FE-51AC-4BA9-8491-E1BEC02B9E03}"/>
    <cellStyle name="Normal 2 3 7 3 4" xfId="6459" xr:uid="{1BAF5B7E-A852-49E8-8631-27053834F42C}"/>
    <cellStyle name="Normal 2 3 7 3 4 2" xfId="18266" xr:uid="{ECDA4F6F-9A5E-41B3-93E0-01892B43A0D1}"/>
    <cellStyle name="Normal 2 3 7 3 4 2 2" xfId="40585" xr:uid="{25B090B4-9048-47F3-AF79-D04327F77315}"/>
    <cellStyle name="Normal 2 3 7 3 4 3" xfId="28777" xr:uid="{F1787012-3518-475F-8243-11425DE89FBB}"/>
    <cellStyle name="Normal 2 3 7 3 5" xfId="11786" xr:uid="{65FD9B59-BA1C-4188-86EA-13AE58BDBFCF}"/>
    <cellStyle name="Normal 2 3 7 3 5 2" xfId="34105" xr:uid="{3C1B4565-E610-4EAC-9723-B60ECCD9AB06}"/>
    <cellStyle name="Normal 2 3 7 3 6" xfId="13082" xr:uid="{60B01FF7-7435-4F54-9642-2588BA603C88}"/>
    <cellStyle name="Normal 2 3 7 3 6 2" xfId="35401" xr:uid="{5D04230B-5459-40E6-A036-84AE861E2C4D}"/>
    <cellStyle name="Normal 2 3 7 3 7" xfId="23593" xr:uid="{DF079929-A110-4FD2-A9B2-9D94FC23A605}"/>
    <cellStyle name="Normal 2 3 7 4" xfId="1923" xr:uid="{7E385620-CEC1-4402-B3CC-DE9081C9A8DA}"/>
    <cellStyle name="Normal 2 3 7 4 2" xfId="4515" xr:uid="{64FC9D1D-CA39-43D3-A8A0-DA1925E9931C}"/>
    <cellStyle name="Normal 2 3 7 4 2 2" xfId="9699" xr:uid="{7003D716-81CD-4F4D-9864-31F6498D709D}"/>
    <cellStyle name="Normal 2 3 7 4 2 2 2" xfId="21506" xr:uid="{82CC5D08-A8CC-4CA8-9433-F116E29EEF11}"/>
    <cellStyle name="Normal 2 3 7 4 2 2 2 2" xfId="43825" xr:uid="{2AEA7D11-D55B-4568-A1AF-773367F08133}"/>
    <cellStyle name="Normal 2 3 7 4 2 2 3" xfId="32017" xr:uid="{01C3832C-8FDF-4A30-8AB8-BEA61EE7C6CE}"/>
    <cellStyle name="Normal 2 3 7 4 2 3" xfId="16322" xr:uid="{8DB00989-D709-4686-8CE6-53386721BE2E}"/>
    <cellStyle name="Normal 2 3 7 4 2 3 2" xfId="38641" xr:uid="{AD48C9E1-FEF8-4F23-A4F7-61BAD507A32E}"/>
    <cellStyle name="Normal 2 3 7 4 2 4" xfId="26833" xr:uid="{F896285B-4528-422B-91DE-4DDAACD195E5}"/>
    <cellStyle name="Normal 2 3 7 4 3" xfId="7107" xr:uid="{E962A830-F2EE-403D-B7B8-D102B60DCF2F}"/>
    <cellStyle name="Normal 2 3 7 4 3 2" xfId="18914" xr:uid="{76EFC551-70B5-4A89-8CF2-68C269B11CDF}"/>
    <cellStyle name="Normal 2 3 7 4 3 2 2" xfId="41233" xr:uid="{7ACF2F46-244F-4B03-AEC5-1279F2A1C75E}"/>
    <cellStyle name="Normal 2 3 7 4 3 3" xfId="29425" xr:uid="{24E7163F-1852-4CAA-BA42-59B681470CCE}"/>
    <cellStyle name="Normal 2 3 7 4 4" xfId="13730" xr:uid="{64DAD7BE-0A47-440A-A857-9FAAD7F8EF53}"/>
    <cellStyle name="Normal 2 3 7 4 4 2" xfId="36049" xr:uid="{6AB76B7F-4CF3-4655-8D92-2169187DBA86}"/>
    <cellStyle name="Normal 2 3 7 4 5" xfId="24241" xr:uid="{49D271A4-7062-4A45-B8E6-D50152D9BCC6}"/>
    <cellStyle name="Normal 2 3 7 5" xfId="3219" xr:uid="{50B32F21-47AC-465F-A6E1-1CDD1CD89ED5}"/>
    <cellStyle name="Normal 2 3 7 5 2" xfId="8403" xr:uid="{3A26E4D6-4177-4DCA-8AA3-73E24450C9CC}"/>
    <cellStyle name="Normal 2 3 7 5 2 2" xfId="20210" xr:uid="{B57D19A9-39BD-48DA-9828-17B2F7906E51}"/>
    <cellStyle name="Normal 2 3 7 5 2 2 2" xfId="42529" xr:uid="{2197F341-14AD-4D8C-AD9F-BE490929CF5A}"/>
    <cellStyle name="Normal 2 3 7 5 2 3" xfId="30721" xr:uid="{94BDAEF0-272E-4153-8DCA-2B7D9CF49564}"/>
    <cellStyle name="Normal 2 3 7 5 3" xfId="15026" xr:uid="{03BAF7A4-E07C-4B48-A1BF-9E6592D28AD2}"/>
    <cellStyle name="Normal 2 3 7 5 3 2" xfId="37345" xr:uid="{52F4CFE3-5FD0-4722-8CDE-9CC243F6585C}"/>
    <cellStyle name="Normal 2 3 7 5 4" xfId="25537" xr:uid="{D52AC538-5A87-4C04-B594-056EBE80F7AD}"/>
    <cellStyle name="Normal 2 3 7 6" xfId="5811" xr:uid="{7583063A-AC68-4BAD-9314-61F3E4E63336}"/>
    <cellStyle name="Normal 2 3 7 6 2" xfId="17618" xr:uid="{F183ED95-A3C5-4EDB-B077-54E95B31FF85}"/>
    <cellStyle name="Normal 2 3 7 6 2 2" xfId="39937" xr:uid="{6C899EDE-C353-4EBC-AB5E-7FEE9A33DED5}"/>
    <cellStyle name="Normal 2 3 7 6 3" xfId="28129" xr:uid="{557F7067-471E-43B3-AD03-521AFC190124}"/>
    <cellStyle name="Normal 2 3 7 7" xfId="11071" xr:uid="{C10C9181-497B-454E-82B6-426216143FAA}"/>
    <cellStyle name="Normal 2 3 7 7 2" xfId="33390" xr:uid="{08F34478-9548-4DED-B232-806B07B27D6C}"/>
    <cellStyle name="Normal 2 3 7 8" xfId="12434" xr:uid="{317CA868-82A6-4B13-A57B-EBAB0576A5A1}"/>
    <cellStyle name="Normal 2 3 7 8 2" xfId="34753" xr:uid="{6F59E1D7-AE96-4311-AA10-58721B574D7F}"/>
    <cellStyle name="Normal 2 3 7 9" xfId="22878" xr:uid="{06DA4A67-4AC7-4EF6-BBD7-F3148B7690DE}"/>
    <cellStyle name="Normal 2 3 8" xfId="789" xr:uid="{94052020-ADCC-4B85-BDFF-A723EEFC490C}"/>
    <cellStyle name="Normal 2 3 8 2" xfId="1437" xr:uid="{658883CB-816A-4615-BE48-BA5626511DDD}"/>
    <cellStyle name="Normal 2 3 8 2 2" xfId="2733" xr:uid="{CC9ED9C5-1E90-468F-88AC-31B332A18653}"/>
    <cellStyle name="Normal 2 3 8 2 2 2" xfId="5325" xr:uid="{20688CEF-ADE9-4373-B2CE-0A1BA53BF813}"/>
    <cellStyle name="Normal 2 3 8 2 2 2 2" xfId="10509" xr:uid="{8F11C56C-A5E4-4978-9DEF-3496807EA111}"/>
    <cellStyle name="Normal 2 3 8 2 2 2 2 2" xfId="22316" xr:uid="{DA93B0F3-0550-4E1F-B6EA-10ED4ACBAFEE}"/>
    <cellStyle name="Normal 2 3 8 2 2 2 2 2 2" xfId="44635" xr:uid="{6674D8FA-84A8-420D-B5C6-D10B3B9F649A}"/>
    <cellStyle name="Normal 2 3 8 2 2 2 2 3" xfId="32827" xr:uid="{910BFDCA-0D39-4777-B104-875CEB8208BA}"/>
    <cellStyle name="Normal 2 3 8 2 2 2 3" xfId="17132" xr:uid="{E7EA0F31-BEE6-44D0-9686-1FBBE62F2206}"/>
    <cellStyle name="Normal 2 3 8 2 2 2 3 2" xfId="39451" xr:uid="{00214DE7-1743-40D3-9E3B-699A24F60722}"/>
    <cellStyle name="Normal 2 3 8 2 2 2 4" xfId="27643" xr:uid="{3B771ADC-3208-41BA-832B-2E19B31F8B0B}"/>
    <cellStyle name="Normal 2 3 8 2 2 3" xfId="7917" xr:uid="{7A5C533C-3BBF-4696-9A18-EF050DFA0BF9}"/>
    <cellStyle name="Normal 2 3 8 2 2 3 2" xfId="19724" xr:uid="{5666C5FC-E66B-4F82-853A-2B7A87A72873}"/>
    <cellStyle name="Normal 2 3 8 2 2 3 2 2" xfId="42043" xr:uid="{0011C3F8-1540-419E-AC13-8B34C1FD63C3}"/>
    <cellStyle name="Normal 2 3 8 2 2 3 3" xfId="30235" xr:uid="{3B54583E-11D1-4ACB-885A-C46A8F70103B}"/>
    <cellStyle name="Normal 2 3 8 2 2 4" xfId="14540" xr:uid="{88FA69AC-3E86-4478-BD37-F46A6F117BE0}"/>
    <cellStyle name="Normal 2 3 8 2 2 4 2" xfId="36859" xr:uid="{F8AD89B0-A2AA-4393-8D7D-928AD04046A5}"/>
    <cellStyle name="Normal 2 3 8 2 2 5" xfId="25051" xr:uid="{CDD97750-618A-4362-9F16-F2080B6EC7ED}"/>
    <cellStyle name="Normal 2 3 8 2 3" xfId="4029" xr:uid="{B30F32D0-F468-4FC6-8A60-FBC37301C175}"/>
    <cellStyle name="Normal 2 3 8 2 3 2" xfId="9213" xr:uid="{425009B6-696D-483A-8F3A-26859E0BB21B}"/>
    <cellStyle name="Normal 2 3 8 2 3 2 2" xfId="21020" xr:uid="{2B5390FC-04FC-4F7F-8110-304C2A541BA7}"/>
    <cellStyle name="Normal 2 3 8 2 3 2 2 2" xfId="43339" xr:uid="{82D0E9D2-38B4-4E37-BD60-A6E860C1C92F}"/>
    <cellStyle name="Normal 2 3 8 2 3 2 3" xfId="31531" xr:uid="{03619966-BF11-4CA0-A832-329E76E8FCFA}"/>
    <cellStyle name="Normal 2 3 8 2 3 3" xfId="15836" xr:uid="{48A4EB12-2FE7-4534-8883-6F0E1697712D}"/>
    <cellStyle name="Normal 2 3 8 2 3 3 2" xfId="38155" xr:uid="{249B2E49-2083-4E8F-8828-E566779D9A16}"/>
    <cellStyle name="Normal 2 3 8 2 3 4" xfId="26347" xr:uid="{2B90E20E-14C4-4FAB-AA5F-F501264C3F78}"/>
    <cellStyle name="Normal 2 3 8 2 4" xfId="6621" xr:uid="{DF9686E2-D394-4590-B0CB-6DAB92A20575}"/>
    <cellStyle name="Normal 2 3 8 2 4 2" xfId="18428" xr:uid="{CEA50BFC-4036-4D5B-987A-6E5D8567BDC6}"/>
    <cellStyle name="Normal 2 3 8 2 4 2 2" xfId="40747" xr:uid="{E1CD9449-4F0E-4571-8DE7-35961E712A57}"/>
    <cellStyle name="Normal 2 3 8 2 4 3" xfId="28939" xr:uid="{4762EEDA-0DE9-4C2C-B31B-6F762E8BAD75}"/>
    <cellStyle name="Normal 2 3 8 2 5" xfId="11948" xr:uid="{7C6B74A3-3246-4394-A865-37E1484DFFDA}"/>
    <cellStyle name="Normal 2 3 8 2 5 2" xfId="34267" xr:uid="{9FE622BE-C76D-48F4-B305-29B66818759F}"/>
    <cellStyle name="Normal 2 3 8 2 6" xfId="13244" xr:uid="{22CE8F84-81B0-438A-A105-A181698ADC44}"/>
    <cellStyle name="Normal 2 3 8 2 6 2" xfId="35563" xr:uid="{B98C8983-2973-41F8-9905-C6199AAB7530}"/>
    <cellStyle name="Normal 2 3 8 2 7" xfId="23755" xr:uid="{FD1A5B66-D432-4F25-B1C5-1CB220AA24E7}"/>
    <cellStyle name="Normal 2 3 8 3" xfId="2085" xr:uid="{8C1BE3CF-C658-45DE-BB87-514F24C0DA19}"/>
    <cellStyle name="Normal 2 3 8 3 2" xfId="4677" xr:uid="{6CCFDF62-D887-4D20-9B48-A0CC5755EA51}"/>
    <cellStyle name="Normal 2 3 8 3 2 2" xfId="9861" xr:uid="{FEF40B3B-FF9E-430B-81FA-A0ED4A14672D}"/>
    <cellStyle name="Normal 2 3 8 3 2 2 2" xfId="21668" xr:uid="{676756C3-5941-414F-9425-404A967188D3}"/>
    <cellStyle name="Normal 2 3 8 3 2 2 2 2" xfId="43987" xr:uid="{5C516F00-EA30-4A3F-800E-EB27516CDE25}"/>
    <cellStyle name="Normal 2 3 8 3 2 2 3" xfId="32179" xr:uid="{F06E2A18-68BC-4A9C-961B-D0CEB30B2D92}"/>
    <cellStyle name="Normal 2 3 8 3 2 3" xfId="16484" xr:uid="{B76BBE2A-6B1B-4821-877C-5B3A9211653D}"/>
    <cellStyle name="Normal 2 3 8 3 2 3 2" xfId="38803" xr:uid="{C94F16C2-6F66-44CA-BFB8-42B3D8819BAC}"/>
    <cellStyle name="Normal 2 3 8 3 2 4" xfId="26995" xr:uid="{0346FA46-345E-416C-9A3A-FBABF2D6D739}"/>
    <cellStyle name="Normal 2 3 8 3 3" xfId="7269" xr:uid="{7B25226D-6935-4E73-AE6A-40CAC60E1E69}"/>
    <cellStyle name="Normal 2 3 8 3 3 2" xfId="19076" xr:uid="{B089A304-4141-466E-8A6B-1C195C861DD4}"/>
    <cellStyle name="Normal 2 3 8 3 3 2 2" xfId="41395" xr:uid="{FCFCEEA6-2B37-43CC-9B14-FE2CD66C396B}"/>
    <cellStyle name="Normal 2 3 8 3 3 3" xfId="29587" xr:uid="{DE2AA91E-B143-4DEB-ACF5-16EFDDFD2F6F}"/>
    <cellStyle name="Normal 2 3 8 3 4" xfId="13892" xr:uid="{D0FC2EF8-BA67-4B38-9133-63AD0060957A}"/>
    <cellStyle name="Normal 2 3 8 3 4 2" xfId="36211" xr:uid="{BC5C067D-9474-4027-836A-7170B5938E91}"/>
    <cellStyle name="Normal 2 3 8 3 5" xfId="24403" xr:uid="{7ABF8D39-5D5C-42E4-87B8-B8F003DD51D4}"/>
    <cellStyle name="Normal 2 3 8 4" xfId="3381" xr:uid="{0A1D1915-98E7-47EA-A4B3-0DBA0B4F743C}"/>
    <cellStyle name="Normal 2 3 8 4 2" xfId="8565" xr:uid="{33B36376-2706-467A-8FC9-F783BB16FA17}"/>
    <cellStyle name="Normal 2 3 8 4 2 2" xfId="20372" xr:uid="{DEF491C2-56BD-4D3B-8932-EF854D4FC6E4}"/>
    <cellStyle name="Normal 2 3 8 4 2 2 2" xfId="42691" xr:uid="{A875E3B3-B542-4B75-B6A4-500C8E913748}"/>
    <cellStyle name="Normal 2 3 8 4 2 3" xfId="30883" xr:uid="{2250367A-6F99-40B4-AA14-DE51E170BC80}"/>
    <cellStyle name="Normal 2 3 8 4 3" xfId="15188" xr:uid="{04FD4B11-6130-4BFD-8514-83006F5EC27E}"/>
    <cellStyle name="Normal 2 3 8 4 3 2" xfId="37507" xr:uid="{7B920C69-82EC-4B67-8654-D16D6FF21628}"/>
    <cellStyle name="Normal 2 3 8 4 4" xfId="25699" xr:uid="{BB506395-023C-405A-9BA4-7EE6B579890C}"/>
    <cellStyle name="Normal 2 3 8 5" xfId="5973" xr:uid="{2B391072-D5AE-452E-91AD-410949E3E5CA}"/>
    <cellStyle name="Normal 2 3 8 5 2" xfId="17780" xr:uid="{CE41D5D8-CC66-4DB0-B793-DC66C40A99F0}"/>
    <cellStyle name="Normal 2 3 8 5 2 2" xfId="40099" xr:uid="{D1F7B605-9ADD-4085-AE1B-BF98C1ADA126}"/>
    <cellStyle name="Normal 2 3 8 5 3" xfId="28291" xr:uid="{5262BA9B-A3F2-4FA1-AB30-905EED827DEA}"/>
    <cellStyle name="Normal 2 3 8 6" xfId="11300" xr:uid="{786C5AC2-8CDC-4E09-90EF-D4C5A46EA235}"/>
    <cellStyle name="Normal 2 3 8 6 2" xfId="33619" xr:uid="{9031FA6D-BC54-46C5-9AC9-56B763305E8D}"/>
    <cellStyle name="Normal 2 3 8 7" xfId="12596" xr:uid="{86C90806-967E-48C2-9110-292C34F60358}"/>
    <cellStyle name="Normal 2 3 8 7 2" xfId="34915" xr:uid="{71E1AA62-C20A-4FEE-A514-64A3925F96D4}"/>
    <cellStyle name="Normal 2 3 8 8" xfId="23107" xr:uid="{0D6CE1CF-B375-4E7F-8FDF-ADE025BDFEEC}"/>
    <cellStyle name="Normal 2 3 9" xfId="1113" xr:uid="{3A782180-BA86-4ED1-9B0F-1BBC518E1A15}"/>
    <cellStyle name="Normal 2 3 9 2" xfId="2409" xr:uid="{C4BB6A20-7574-4EA5-B511-26278532383C}"/>
    <cellStyle name="Normal 2 3 9 2 2" xfId="5001" xr:uid="{87745106-72A5-4407-8FB9-6899B1C33C5C}"/>
    <cellStyle name="Normal 2 3 9 2 2 2" xfId="10185" xr:uid="{EB399476-ACD9-4FB3-88F3-763348B8E25E}"/>
    <cellStyle name="Normal 2 3 9 2 2 2 2" xfId="21992" xr:uid="{607AAEEC-7716-43BA-A88D-1C3455ED1D5F}"/>
    <cellStyle name="Normal 2 3 9 2 2 2 2 2" xfId="44311" xr:uid="{F9292F77-508F-4BEA-8A9D-3C089EAC8D1D}"/>
    <cellStyle name="Normal 2 3 9 2 2 2 3" xfId="32503" xr:uid="{582AA539-E2A3-4DBF-9FBB-A3653CFE6F2D}"/>
    <cellStyle name="Normal 2 3 9 2 2 3" xfId="16808" xr:uid="{EF8054E4-43E4-4A12-95B4-28717270C2FE}"/>
    <cellStyle name="Normal 2 3 9 2 2 3 2" xfId="39127" xr:uid="{D799CA8A-D45F-46A2-99FE-72CE1762CCEC}"/>
    <cellStyle name="Normal 2 3 9 2 2 4" xfId="27319" xr:uid="{1560EEC5-6AEB-4D1D-83A0-42F546EAB9A6}"/>
    <cellStyle name="Normal 2 3 9 2 3" xfId="7593" xr:uid="{E6690556-DA1D-406D-B233-3E85DEFD0BD6}"/>
    <cellStyle name="Normal 2 3 9 2 3 2" xfId="19400" xr:uid="{863ED302-ED0E-4FB7-938D-667A47B72ABC}"/>
    <cellStyle name="Normal 2 3 9 2 3 2 2" xfId="41719" xr:uid="{A9CE0CB9-18EE-445E-A5B3-2B874CBAF1B8}"/>
    <cellStyle name="Normal 2 3 9 2 3 3" xfId="29911" xr:uid="{E22123C5-BF25-45A7-8DF6-24564BDDD87A}"/>
    <cellStyle name="Normal 2 3 9 2 4" xfId="14216" xr:uid="{103F75EF-857E-4346-B8D7-27918B16C5A2}"/>
    <cellStyle name="Normal 2 3 9 2 4 2" xfId="36535" xr:uid="{A3A4366C-743C-4B35-AB6A-877358AC94F5}"/>
    <cellStyle name="Normal 2 3 9 2 5" xfId="24727" xr:uid="{03E44D65-A6AB-442A-B9E1-51A94828999C}"/>
    <cellStyle name="Normal 2 3 9 3" xfId="3705" xr:uid="{1C8A52BC-43D7-4B34-B7FC-9348281AAF66}"/>
    <cellStyle name="Normal 2 3 9 3 2" xfId="8889" xr:uid="{64FABA16-6E90-4B91-8106-B4F3DF4B81D0}"/>
    <cellStyle name="Normal 2 3 9 3 2 2" xfId="20696" xr:uid="{B7058B8D-2660-46F7-A9CD-015FAECE6B58}"/>
    <cellStyle name="Normal 2 3 9 3 2 2 2" xfId="43015" xr:uid="{4E7AD901-5EE8-462A-A374-0C8FF5D5433C}"/>
    <cellStyle name="Normal 2 3 9 3 2 3" xfId="31207" xr:uid="{E2860E9A-DF2E-4FDF-B8F7-3943B9E030A5}"/>
    <cellStyle name="Normal 2 3 9 3 3" xfId="15512" xr:uid="{0C5978BF-1447-449A-8357-D1BC621E26F0}"/>
    <cellStyle name="Normal 2 3 9 3 3 2" xfId="37831" xr:uid="{1018033D-782A-450B-BCA4-95B18BA5C2A8}"/>
    <cellStyle name="Normal 2 3 9 3 4" xfId="26023" xr:uid="{08274EB4-3191-411D-8D5E-1DF29E17438B}"/>
    <cellStyle name="Normal 2 3 9 4" xfId="6297" xr:uid="{2970FB81-E734-4629-9B39-3B57F2AEB5B0}"/>
    <cellStyle name="Normal 2 3 9 4 2" xfId="18104" xr:uid="{1188CA77-FD30-49D7-9ABC-450126490E1C}"/>
    <cellStyle name="Normal 2 3 9 4 2 2" xfId="40423" xr:uid="{F344E23E-CB68-47B3-9C44-84E4CA2E462F}"/>
    <cellStyle name="Normal 2 3 9 4 3" xfId="28615" xr:uid="{B2734BD6-7172-4EDA-81DA-F265A7B81D32}"/>
    <cellStyle name="Normal 2 3 9 5" xfId="11624" xr:uid="{E73C1EA0-C40B-4B5C-B788-ED1074721948}"/>
    <cellStyle name="Normal 2 3 9 5 2" xfId="33943" xr:uid="{4FC22767-265F-4472-8F2B-9CB8EBFE6E6A}"/>
    <cellStyle name="Normal 2 3 9 6" xfId="12920" xr:uid="{0D8C7D40-6A00-40FF-B03A-C458BEB28C00}"/>
    <cellStyle name="Normal 2 3 9 6 2" xfId="35239" xr:uid="{409C3498-BC69-4A41-955B-3529953DD7F9}"/>
    <cellStyle name="Normal 2 3 9 7" xfId="23431" xr:uid="{5D8B9AAF-1C21-4364-9037-E7369EF0D075}"/>
    <cellStyle name="Normal 2 4" xfId="34" xr:uid="{00000000-0005-0000-0000-000071000000}"/>
    <cellStyle name="Normal 2 4 10" xfId="1114" xr:uid="{4E3A7730-530B-4F50-A30A-817E8B21892C}"/>
    <cellStyle name="Normal 2 4 10 2" xfId="2410" xr:uid="{E9EAA2D4-7741-444D-B32D-121B3FD01464}"/>
    <cellStyle name="Normal 2 4 10 2 2" xfId="5002" xr:uid="{D0DD92B8-91E8-4314-B3B7-A9881C2E0592}"/>
    <cellStyle name="Normal 2 4 10 2 2 2" xfId="10186" xr:uid="{CCFD0387-47D5-4D40-892B-611C1AAD216B}"/>
    <cellStyle name="Normal 2 4 10 2 2 2 2" xfId="21993" xr:uid="{B7046B76-AF90-416C-90C6-5B06ED2314E5}"/>
    <cellStyle name="Normal 2 4 10 2 2 2 2 2" xfId="44312" xr:uid="{3E643642-3AFF-4EC0-83D7-7BC2B0C7F306}"/>
    <cellStyle name="Normal 2 4 10 2 2 2 3" xfId="32504" xr:uid="{73380FC9-8EB2-48F3-8A42-597A6AABFE29}"/>
    <cellStyle name="Normal 2 4 10 2 2 3" xfId="16809" xr:uid="{ABC88D2F-633B-4E26-A7D4-AF9B949D9FEA}"/>
    <cellStyle name="Normal 2 4 10 2 2 3 2" xfId="39128" xr:uid="{9D91DEF3-8977-4440-B991-62B01D4E28B7}"/>
    <cellStyle name="Normal 2 4 10 2 2 4" xfId="27320" xr:uid="{216024D9-1561-4CF6-86DF-3894D2047633}"/>
    <cellStyle name="Normal 2 4 10 2 3" xfId="7594" xr:uid="{71315DB9-F3FE-4ED3-B88B-9FF55D8CFFE2}"/>
    <cellStyle name="Normal 2 4 10 2 3 2" xfId="19401" xr:uid="{B507C89D-30E8-4F8E-A8C0-E2BB725308FB}"/>
    <cellStyle name="Normal 2 4 10 2 3 2 2" xfId="41720" xr:uid="{1F3F7EF4-95F9-459A-89BA-035C69A8B557}"/>
    <cellStyle name="Normal 2 4 10 2 3 3" xfId="29912" xr:uid="{ADC8AEA3-BBCB-4931-9ED5-52F821E2E592}"/>
    <cellStyle name="Normal 2 4 10 2 4" xfId="14217" xr:uid="{495FEB1C-E711-453E-8F62-2696AB7B5B1C}"/>
    <cellStyle name="Normal 2 4 10 2 4 2" xfId="36536" xr:uid="{775A91E9-854E-46F1-95E5-312266B2E78C}"/>
    <cellStyle name="Normal 2 4 10 2 5" xfId="24728" xr:uid="{86A60D88-94C5-4158-8D6D-88998C027BB0}"/>
    <cellStyle name="Normal 2 4 10 3" xfId="3706" xr:uid="{EC6EED07-48AD-4A07-892B-433AB6C30E71}"/>
    <cellStyle name="Normal 2 4 10 3 2" xfId="8890" xr:uid="{C9FC11DE-096E-4469-8FB9-8058A911F3B6}"/>
    <cellStyle name="Normal 2 4 10 3 2 2" xfId="20697" xr:uid="{C998EC67-E35E-41F1-A4AA-E4158635F305}"/>
    <cellStyle name="Normal 2 4 10 3 2 2 2" xfId="43016" xr:uid="{B854CF47-2FD3-437A-A27D-83C21F185D19}"/>
    <cellStyle name="Normal 2 4 10 3 2 3" xfId="31208" xr:uid="{EE71C25A-3CD8-464D-809E-12DE531D49EA}"/>
    <cellStyle name="Normal 2 4 10 3 3" xfId="15513" xr:uid="{A029B4E2-9331-4927-B12B-D9A968D2C59A}"/>
    <cellStyle name="Normal 2 4 10 3 3 2" xfId="37832" xr:uid="{006D4C97-6279-4BAF-8335-7648B2049494}"/>
    <cellStyle name="Normal 2 4 10 3 4" xfId="26024" xr:uid="{7C43D590-7477-4396-BEA6-6CB861BF4646}"/>
    <cellStyle name="Normal 2 4 10 4" xfId="6298" xr:uid="{71DCD95B-CAB9-4CA3-8E1C-507E51171F2E}"/>
    <cellStyle name="Normal 2 4 10 4 2" xfId="18105" xr:uid="{D8BF3D46-EA41-4C4C-B774-61961913DBE6}"/>
    <cellStyle name="Normal 2 4 10 4 2 2" xfId="40424" xr:uid="{41AB561F-9270-4B93-8220-DAAFBD976D26}"/>
    <cellStyle name="Normal 2 4 10 4 3" xfId="28616" xr:uid="{D64E80DB-788C-4F41-AA03-722198B2273D}"/>
    <cellStyle name="Normal 2 4 10 5" xfId="11625" xr:uid="{F6FECC4B-ED56-4602-A88A-DAFBFC454877}"/>
    <cellStyle name="Normal 2 4 10 5 2" xfId="33944" xr:uid="{81777957-989E-4B4D-A7A7-3641023DD456}"/>
    <cellStyle name="Normal 2 4 10 6" xfId="12921" xr:uid="{7D58795D-A56C-4C06-B6BB-13ADA6A2376B}"/>
    <cellStyle name="Normal 2 4 10 6 2" xfId="35240" xr:uid="{BADF8B50-C12F-4767-88DC-2058FFC4AADB}"/>
    <cellStyle name="Normal 2 4 10 7" xfId="23432" xr:uid="{117B7AC9-50A4-42AC-A913-7373F478DDFC}"/>
    <cellStyle name="Normal 2 4 11" xfId="1762" xr:uid="{47117932-4EAA-44F5-85C0-A8A03002AD20}"/>
    <cellStyle name="Normal 2 4 11 2" xfId="4354" xr:uid="{0F03B9E9-FBD4-4D6F-A9E5-B7BA0202D42D}"/>
    <cellStyle name="Normal 2 4 11 2 2" xfId="9538" xr:uid="{0BA4028A-E6C6-45B6-9BC2-8DBAB610513D}"/>
    <cellStyle name="Normal 2 4 11 2 2 2" xfId="21345" xr:uid="{E3D3F335-3C32-434D-B693-8ED51BC261DA}"/>
    <cellStyle name="Normal 2 4 11 2 2 2 2" xfId="43664" xr:uid="{CC7D5CAE-500A-4CBC-9727-BCBF937B2AFD}"/>
    <cellStyle name="Normal 2 4 11 2 2 3" xfId="31856" xr:uid="{C9140301-A78F-41BC-93A3-05945AF82F0C}"/>
    <cellStyle name="Normal 2 4 11 2 3" xfId="16161" xr:uid="{0DEFEAF1-F154-440D-872E-7ACE3B49D427}"/>
    <cellStyle name="Normal 2 4 11 2 3 2" xfId="38480" xr:uid="{1AF246C4-25A1-4DE4-A49C-C761FE9D87C6}"/>
    <cellStyle name="Normal 2 4 11 2 4" xfId="26672" xr:uid="{F1E1C3EE-B778-4625-937B-D89DC74D8EAC}"/>
    <cellStyle name="Normal 2 4 11 3" xfId="6946" xr:uid="{F91C03D1-E1A0-4E6D-80FD-1DD60B266D68}"/>
    <cellStyle name="Normal 2 4 11 3 2" xfId="18753" xr:uid="{64B17E3E-9DA0-458E-895C-BD29EB2E0D4C}"/>
    <cellStyle name="Normal 2 4 11 3 2 2" xfId="41072" xr:uid="{79E07157-8CC6-4433-9F04-C9C3400A751E}"/>
    <cellStyle name="Normal 2 4 11 3 3" xfId="29264" xr:uid="{9E6B35C4-885A-4BD8-B847-8763A2711688}"/>
    <cellStyle name="Normal 2 4 11 4" xfId="13569" xr:uid="{1EC2479E-CD27-4AA7-B602-CC8C4F539267}"/>
    <cellStyle name="Normal 2 4 11 4 2" xfId="35888" xr:uid="{B6B5B5F3-B16C-490E-B893-2EBBAF4FF585}"/>
    <cellStyle name="Normal 2 4 11 5" xfId="24080" xr:uid="{E4C6D518-8172-48B8-B795-961A5BF6923D}"/>
    <cellStyle name="Normal 2 4 12" xfId="3058" xr:uid="{BE8C5F74-9D4E-42D1-880E-D8B350127519}"/>
    <cellStyle name="Normal 2 4 12 2" xfId="8242" xr:uid="{530DF720-E4A5-439E-8FBC-5A69E64EC66A}"/>
    <cellStyle name="Normal 2 4 12 2 2" xfId="20049" xr:uid="{F0A71853-F00F-4AE5-B9EA-033F946EAB41}"/>
    <cellStyle name="Normal 2 4 12 2 2 2" xfId="42368" xr:uid="{C51BDDE2-33D0-406B-9B19-574E4B29BF73}"/>
    <cellStyle name="Normal 2 4 12 2 3" xfId="30560" xr:uid="{0862CA77-E635-467E-AE58-D4E98AA85406}"/>
    <cellStyle name="Normal 2 4 12 3" xfId="14865" xr:uid="{0BA2BFA4-B973-42C1-9236-7418EDC8DFA0}"/>
    <cellStyle name="Normal 2 4 12 3 2" xfId="37184" xr:uid="{8F019B3A-447C-425A-9F40-E5D6888AC957}"/>
    <cellStyle name="Normal 2 4 12 4" xfId="25376" xr:uid="{476BAA42-68EE-4BFC-BE5C-C3827E425575}"/>
    <cellStyle name="Normal 2 4 13" xfId="5650" xr:uid="{40B56373-E3BD-4BAF-AEE4-4577F2A4BE2B}"/>
    <cellStyle name="Normal 2 4 13 2" xfId="17457" xr:uid="{2F882A24-01E7-4C33-9230-2E8F8FFFFAD8}"/>
    <cellStyle name="Normal 2 4 13 2 2" xfId="39776" xr:uid="{AA5615A7-B463-47B5-95C1-345FD6EC07AA}"/>
    <cellStyle name="Normal 2 4 13 3" xfId="27968" xr:uid="{940E20A9-2C9F-41AF-96C2-AA3FFC134DDF}"/>
    <cellStyle name="Normal 2 4 14" xfId="10838" xr:uid="{8EBBA06D-FCA2-48C8-B0CB-18159A805820}"/>
    <cellStyle name="Normal 2 4 14 2" xfId="33157" xr:uid="{BD082634-DB97-4115-A61B-C00CA43C6F82}"/>
    <cellStyle name="Normal 2 4 15" xfId="12273" xr:uid="{1AB2EE8F-E6B9-4491-9A05-DC47C180BFAD}"/>
    <cellStyle name="Normal 2 4 15 2" xfId="34592" xr:uid="{C10E077B-A7C1-40FC-9703-A55A4ECCAF05}"/>
    <cellStyle name="Normal 2 4 16" xfId="22645" xr:uid="{6A0BAF37-B05B-4416-93E0-A6016FF91794}"/>
    <cellStyle name="Normal 2 4 17" xfId="326" xr:uid="{B96FB171-46D1-4E97-8778-484222ED3331}"/>
    <cellStyle name="Normal 2 4 18" xfId="178" xr:uid="{4A1563E9-7115-4FEC-9E45-8CD1283036F2}"/>
    <cellStyle name="Normal 2 4 2" xfId="327" xr:uid="{58614290-3FE2-447D-8379-405643B77D41}"/>
    <cellStyle name="Normal 2 4 3" xfId="350" xr:uid="{CA6ABFE9-8104-432B-A053-A0895286B190}"/>
    <cellStyle name="Normal 2 4 3 10" xfId="5659" xr:uid="{5E7E8C3A-3CC1-4217-8B9F-FC51ACB2C595}"/>
    <cellStyle name="Normal 2 4 3 10 2" xfId="17466" xr:uid="{116A2E9E-39FC-4831-ACDF-189F0C13C0E1}"/>
    <cellStyle name="Normal 2 4 3 10 2 2" xfId="39785" xr:uid="{EF69DA13-F060-4B26-B8F7-52299E830157}"/>
    <cellStyle name="Normal 2 4 3 10 3" xfId="27977" xr:uid="{3E75F525-4AD1-4D06-B2FF-D153F7B5DF7A}"/>
    <cellStyle name="Normal 2 4 3 11" xfId="10855" xr:uid="{DA9F700C-AA90-466C-8189-418BD895E0CC}"/>
    <cellStyle name="Normal 2 4 3 11 2" xfId="33174" xr:uid="{4E0714E7-B047-4B39-88D0-003A993B7833}"/>
    <cellStyle name="Normal 2 4 3 12" xfId="12282" xr:uid="{BAB617D6-F837-4BD6-B86D-922CE0827092}"/>
    <cellStyle name="Normal 2 4 3 12 2" xfId="34601" xr:uid="{F47428C5-0E3B-454E-97C1-54E5DA358654}"/>
    <cellStyle name="Normal 2 4 3 13" xfId="22662" xr:uid="{36C131A3-37DD-4F40-A936-BDA4C6F1A819}"/>
    <cellStyle name="Normal 2 4 3 2" xfId="381" xr:uid="{06121A24-5524-402A-867F-B117E935A28F}"/>
    <cellStyle name="Normal 2 4 3 2 10" xfId="12309" xr:uid="{27F19E2B-CB45-4634-95B2-188C3B15224D}"/>
    <cellStyle name="Normal 2 4 3 2 10 2" xfId="34628" xr:uid="{A832F84F-BD9E-4D57-A86D-95FCF8520E77}"/>
    <cellStyle name="Normal 2 4 3 2 11" xfId="22694" xr:uid="{F409BD0D-536B-4F95-A0FE-12D9FE0947BE}"/>
    <cellStyle name="Normal 2 4 3 2 2" xfId="494" xr:uid="{7D1768F3-58F0-4D9E-A197-DE398B8E9922}"/>
    <cellStyle name="Normal 2 4 3 2 2 10" xfId="22811" xr:uid="{EB6C91F8-7BA7-4FBD-AC9D-1CB4166C44F0}"/>
    <cellStyle name="Normal 2 4 3 2 2 2" xfId="727" xr:uid="{BE1F4781-AA03-4012-B380-D3578B1C26C8}"/>
    <cellStyle name="Normal 2 4 3 2 2 2 2" xfId="1069" xr:uid="{6D4755FA-6F10-41CF-AEB3-9DFBED543D7F}"/>
    <cellStyle name="Normal 2 4 3 2 2 2 2 2" xfId="1717" xr:uid="{C32C2B77-9D06-4AF9-85EF-17A03C272B0A}"/>
    <cellStyle name="Normal 2 4 3 2 2 2 2 2 2" xfId="3013" xr:uid="{A8269B86-BC46-49E6-A9A7-DBAE9BBA2F1E}"/>
    <cellStyle name="Normal 2 4 3 2 2 2 2 2 2 2" xfId="5605" xr:uid="{67DB376B-6CAB-4A70-97E4-DF61A945ACA2}"/>
    <cellStyle name="Normal 2 4 3 2 2 2 2 2 2 2 2" xfId="10789" xr:uid="{BFA0B718-6D22-4779-A453-50E198EC397A}"/>
    <cellStyle name="Normal 2 4 3 2 2 2 2 2 2 2 2 2" xfId="22596" xr:uid="{D165DB9F-E50C-4731-A29D-FE9DB73DD933}"/>
    <cellStyle name="Normal 2 4 3 2 2 2 2 2 2 2 2 2 2" xfId="44915" xr:uid="{ACFB4939-D96A-4011-811A-E5067E8197B8}"/>
    <cellStyle name="Normal 2 4 3 2 2 2 2 2 2 2 2 3" xfId="33107" xr:uid="{0B01D940-C3E1-4B11-AAD7-9780DFEDB800}"/>
    <cellStyle name="Normal 2 4 3 2 2 2 2 2 2 2 3" xfId="17412" xr:uid="{7C38401E-65E5-470E-ADA6-83DDE1DFD22F}"/>
    <cellStyle name="Normal 2 4 3 2 2 2 2 2 2 2 3 2" xfId="39731" xr:uid="{9FED9141-E990-4A25-B195-3AA289E7CC94}"/>
    <cellStyle name="Normal 2 4 3 2 2 2 2 2 2 2 4" xfId="27923" xr:uid="{EB40337F-0FB3-4B64-B2A4-EE414FDD1E06}"/>
    <cellStyle name="Normal 2 4 3 2 2 2 2 2 2 3" xfId="8197" xr:uid="{BABD3F4B-909E-4363-99F5-277968D4B94C}"/>
    <cellStyle name="Normal 2 4 3 2 2 2 2 2 2 3 2" xfId="20004" xr:uid="{9AAB0AEB-7350-48A2-8B3D-5BFD135B4C29}"/>
    <cellStyle name="Normal 2 4 3 2 2 2 2 2 2 3 2 2" xfId="42323" xr:uid="{5B6B7322-79B5-44B0-B2D5-E53594CE3661}"/>
    <cellStyle name="Normal 2 4 3 2 2 2 2 2 2 3 3" xfId="30515" xr:uid="{A514973C-D236-4316-94A7-2674282D2523}"/>
    <cellStyle name="Normal 2 4 3 2 2 2 2 2 2 4" xfId="14820" xr:uid="{13DAE3C2-CA29-40F6-ACFC-54285E09CBF0}"/>
    <cellStyle name="Normal 2 4 3 2 2 2 2 2 2 4 2" xfId="37139" xr:uid="{98A4A0DB-3EDE-4C94-90F4-7480FC2B4253}"/>
    <cellStyle name="Normal 2 4 3 2 2 2 2 2 2 5" xfId="25331" xr:uid="{2A8DB309-E5CA-424E-86ED-2DF2ABEFCF7D}"/>
    <cellStyle name="Normal 2 4 3 2 2 2 2 2 3" xfId="4309" xr:uid="{26BBCD4C-879B-4BFB-A7CD-BAD7A70A5D3F}"/>
    <cellStyle name="Normal 2 4 3 2 2 2 2 2 3 2" xfId="9493" xr:uid="{48850181-178E-412A-8132-EC633E914689}"/>
    <cellStyle name="Normal 2 4 3 2 2 2 2 2 3 2 2" xfId="21300" xr:uid="{D64B286E-4745-420C-8B0F-4421B07B9659}"/>
    <cellStyle name="Normal 2 4 3 2 2 2 2 2 3 2 2 2" xfId="43619" xr:uid="{20F49ED9-E1C8-4DA2-BFD1-C7E571C8E4F4}"/>
    <cellStyle name="Normal 2 4 3 2 2 2 2 2 3 2 3" xfId="31811" xr:uid="{BE60E59B-D750-40F8-8215-F411C2BC9D15}"/>
    <cellStyle name="Normal 2 4 3 2 2 2 2 2 3 3" xfId="16116" xr:uid="{992F0FAF-9000-4FB9-A021-AA8AEE8D1578}"/>
    <cellStyle name="Normal 2 4 3 2 2 2 2 2 3 3 2" xfId="38435" xr:uid="{8060AFF9-D98E-4CF3-8145-10B48ED08F67}"/>
    <cellStyle name="Normal 2 4 3 2 2 2 2 2 3 4" xfId="26627" xr:uid="{CD9DDE47-9A79-4442-8AF9-19C2F53D6972}"/>
    <cellStyle name="Normal 2 4 3 2 2 2 2 2 4" xfId="6901" xr:uid="{FA1D5FA0-6319-4378-9897-D1F6D46FA7D3}"/>
    <cellStyle name="Normal 2 4 3 2 2 2 2 2 4 2" xfId="18708" xr:uid="{6BBACB24-DB00-440F-AFAF-F4A28BC9DC9D}"/>
    <cellStyle name="Normal 2 4 3 2 2 2 2 2 4 2 2" xfId="41027" xr:uid="{4BDFD04D-EDBF-4FBB-BECC-30A78BAFC5E7}"/>
    <cellStyle name="Normal 2 4 3 2 2 2 2 2 4 3" xfId="29219" xr:uid="{9CF4A119-81BD-482D-A70B-C2D36C3CEED8}"/>
    <cellStyle name="Normal 2 4 3 2 2 2 2 2 5" xfId="12228" xr:uid="{299B852B-20E5-45BB-A4AE-BFB2313B8914}"/>
    <cellStyle name="Normal 2 4 3 2 2 2 2 2 5 2" xfId="34547" xr:uid="{43D8B84B-6937-46A4-B526-F737D903580E}"/>
    <cellStyle name="Normal 2 4 3 2 2 2 2 2 6" xfId="13524" xr:uid="{54FF69F6-1B9D-4300-801E-74C4A393F028}"/>
    <cellStyle name="Normal 2 4 3 2 2 2 2 2 6 2" xfId="35843" xr:uid="{A54D04F5-8EB2-41CF-B010-609D0B2867F3}"/>
    <cellStyle name="Normal 2 4 3 2 2 2 2 2 7" xfId="24035" xr:uid="{3D37C614-2F5D-4477-9677-922206EBAF8B}"/>
    <cellStyle name="Normal 2 4 3 2 2 2 2 3" xfId="2365" xr:uid="{3188E199-3B2B-4651-A7BD-E7361C158344}"/>
    <cellStyle name="Normal 2 4 3 2 2 2 2 3 2" xfId="4957" xr:uid="{B8848D7D-7AE1-4A36-BEAF-43848CC1F260}"/>
    <cellStyle name="Normal 2 4 3 2 2 2 2 3 2 2" xfId="10141" xr:uid="{DC5A0582-C254-41BB-B2DB-7EE9B4F7A388}"/>
    <cellStyle name="Normal 2 4 3 2 2 2 2 3 2 2 2" xfId="21948" xr:uid="{80378C23-6177-4037-8A86-4523652FB391}"/>
    <cellStyle name="Normal 2 4 3 2 2 2 2 3 2 2 2 2" xfId="44267" xr:uid="{97E8ED20-DC38-43A8-8EDC-7D0FA550B299}"/>
    <cellStyle name="Normal 2 4 3 2 2 2 2 3 2 2 3" xfId="32459" xr:uid="{F3C8CF4A-C5E5-4EF0-A75C-A1FECF2B1329}"/>
    <cellStyle name="Normal 2 4 3 2 2 2 2 3 2 3" xfId="16764" xr:uid="{759C9DB2-AE51-4DD7-BC48-70B39E3408AF}"/>
    <cellStyle name="Normal 2 4 3 2 2 2 2 3 2 3 2" xfId="39083" xr:uid="{8A6FD7EA-778F-4EE7-A887-60E1988CD0CC}"/>
    <cellStyle name="Normal 2 4 3 2 2 2 2 3 2 4" xfId="27275" xr:uid="{AA5949A9-37CB-437B-8C00-6D91B08DC70F}"/>
    <cellStyle name="Normal 2 4 3 2 2 2 2 3 3" xfId="7549" xr:uid="{38C0D138-1D70-4175-B220-42AC84F99E4B}"/>
    <cellStyle name="Normal 2 4 3 2 2 2 2 3 3 2" xfId="19356" xr:uid="{020D7C83-ACFA-46A9-BD9B-183F2AF575D6}"/>
    <cellStyle name="Normal 2 4 3 2 2 2 2 3 3 2 2" xfId="41675" xr:uid="{7A62B3A5-BB3B-4EAB-BCE1-4F6A5679C665}"/>
    <cellStyle name="Normal 2 4 3 2 2 2 2 3 3 3" xfId="29867" xr:uid="{329286EA-432D-4C68-849A-FE66425816C3}"/>
    <cellStyle name="Normal 2 4 3 2 2 2 2 3 4" xfId="14172" xr:uid="{133C583F-3CD2-495E-BA7B-DC4AC73732D0}"/>
    <cellStyle name="Normal 2 4 3 2 2 2 2 3 4 2" xfId="36491" xr:uid="{DE7DFEDC-3F29-4414-97BF-090A9DB23025}"/>
    <cellStyle name="Normal 2 4 3 2 2 2 2 3 5" xfId="24683" xr:uid="{DC60D0ED-2262-4509-BAF2-24D1C1E6AE27}"/>
    <cellStyle name="Normal 2 4 3 2 2 2 2 4" xfId="3661" xr:uid="{B11DDCBD-1D92-4D77-A7B0-C93B26B71839}"/>
    <cellStyle name="Normal 2 4 3 2 2 2 2 4 2" xfId="8845" xr:uid="{EEE2D1B4-3D03-4E7E-8B9F-769BC58A0898}"/>
    <cellStyle name="Normal 2 4 3 2 2 2 2 4 2 2" xfId="20652" xr:uid="{F17CA011-3D2B-4EA2-B248-9AA989DECF30}"/>
    <cellStyle name="Normal 2 4 3 2 2 2 2 4 2 2 2" xfId="42971" xr:uid="{198F274A-5FCF-4871-A81F-2BE2FE86474C}"/>
    <cellStyle name="Normal 2 4 3 2 2 2 2 4 2 3" xfId="31163" xr:uid="{F459D05B-254D-4BBB-88A2-34C13D074AAD}"/>
    <cellStyle name="Normal 2 4 3 2 2 2 2 4 3" xfId="15468" xr:uid="{D8089C4E-3B5B-4BB8-A500-71201AD6E8BD}"/>
    <cellStyle name="Normal 2 4 3 2 2 2 2 4 3 2" xfId="37787" xr:uid="{48116E11-A6C6-409A-8192-43A1DEBCD650}"/>
    <cellStyle name="Normal 2 4 3 2 2 2 2 4 4" xfId="25979" xr:uid="{358738C2-F7BA-4773-825D-4B89A659861A}"/>
    <cellStyle name="Normal 2 4 3 2 2 2 2 5" xfId="6253" xr:uid="{3D15B5A5-5670-4902-B6ED-B2B1E9649ECD}"/>
    <cellStyle name="Normal 2 4 3 2 2 2 2 5 2" xfId="18060" xr:uid="{1D3D66E9-FA94-4026-ACF8-75FFACE3212C}"/>
    <cellStyle name="Normal 2 4 3 2 2 2 2 5 2 2" xfId="40379" xr:uid="{7720D358-4880-4E6D-8858-B0DE6A36E85E}"/>
    <cellStyle name="Normal 2 4 3 2 2 2 2 5 3" xfId="28571" xr:uid="{DE2BB08E-C684-46E8-8A4F-FE2A537C98CE}"/>
    <cellStyle name="Normal 2 4 3 2 2 2 2 6" xfId="11580" xr:uid="{388D6A3F-9AB8-4708-A6AE-575ADF88E134}"/>
    <cellStyle name="Normal 2 4 3 2 2 2 2 6 2" xfId="33899" xr:uid="{D18974DD-DE16-48E2-9A95-B5F962DB0015}"/>
    <cellStyle name="Normal 2 4 3 2 2 2 2 7" xfId="12876" xr:uid="{A4896FC1-DB21-4124-8D6F-760F0AED6C10}"/>
    <cellStyle name="Normal 2 4 3 2 2 2 2 7 2" xfId="35195" xr:uid="{DF742E23-F92B-4854-B775-5188480CB279}"/>
    <cellStyle name="Normal 2 4 3 2 2 2 2 8" xfId="23387" xr:uid="{7724FA0C-56F6-4309-B020-405C20C1F40E}"/>
    <cellStyle name="Normal 2 4 3 2 2 2 3" xfId="1393" xr:uid="{DD861445-A3E4-4980-8DA5-FAC1B2DEEE72}"/>
    <cellStyle name="Normal 2 4 3 2 2 2 3 2" xfId="2689" xr:uid="{B7200E17-6000-4BED-9469-01CDCA71964E}"/>
    <cellStyle name="Normal 2 4 3 2 2 2 3 2 2" xfId="5281" xr:uid="{092ED172-07E9-458B-9CCF-2CF68772BBB8}"/>
    <cellStyle name="Normal 2 4 3 2 2 2 3 2 2 2" xfId="10465" xr:uid="{ECE319BF-7085-4DDF-8D11-02B4B1D438C0}"/>
    <cellStyle name="Normal 2 4 3 2 2 2 3 2 2 2 2" xfId="22272" xr:uid="{A0561982-B2F3-43EB-ADD6-5DABB84E4C91}"/>
    <cellStyle name="Normal 2 4 3 2 2 2 3 2 2 2 2 2" xfId="44591" xr:uid="{4BCB72B7-CA16-406C-A570-928E4195DF48}"/>
    <cellStyle name="Normal 2 4 3 2 2 2 3 2 2 2 3" xfId="32783" xr:uid="{4835C9B9-3CF6-4597-8ED3-EEB8A19173A0}"/>
    <cellStyle name="Normal 2 4 3 2 2 2 3 2 2 3" xfId="17088" xr:uid="{BE89BC42-8DF3-499E-B5ED-828101B9B491}"/>
    <cellStyle name="Normal 2 4 3 2 2 2 3 2 2 3 2" xfId="39407" xr:uid="{A5E737CD-0198-40C2-8AB5-44DFCF2C1649}"/>
    <cellStyle name="Normal 2 4 3 2 2 2 3 2 2 4" xfId="27599" xr:uid="{28BECE4F-B4DE-4FAF-9E6F-F971BB045628}"/>
    <cellStyle name="Normal 2 4 3 2 2 2 3 2 3" xfId="7873" xr:uid="{EA03084E-E49D-4CAF-B56C-6ADC6201B526}"/>
    <cellStyle name="Normal 2 4 3 2 2 2 3 2 3 2" xfId="19680" xr:uid="{1D466CB7-BF1A-47DD-AD9C-F7F883A74B88}"/>
    <cellStyle name="Normal 2 4 3 2 2 2 3 2 3 2 2" xfId="41999" xr:uid="{997C0F72-A378-4788-9780-32B110014984}"/>
    <cellStyle name="Normal 2 4 3 2 2 2 3 2 3 3" xfId="30191" xr:uid="{F9597539-43EC-41BB-88A2-F10C5BA244C8}"/>
    <cellStyle name="Normal 2 4 3 2 2 2 3 2 4" xfId="14496" xr:uid="{41C64ACE-1640-4899-8EC1-E9DA6CAD741C}"/>
    <cellStyle name="Normal 2 4 3 2 2 2 3 2 4 2" xfId="36815" xr:uid="{E939ED78-4965-420D-A5AC-04D5448BAA5B}"/>
    <cellStyle name="Normal 2 4 3 2 2 2 3 2 5" xfId="25007" xr:uid="{74047B60-58EE-4A4E-96DC-3D6963AD393F}"/>
    <cellStyle name="Normal 2 4 3 2 2 2 3 3" xfId="3985" xr:uid="{EBA71A57-05F2-4462-A921-0E33643B796E}"/>
    <cellStyle name="Normal 2 4 3 2 2 2 3 3 2" xfId="9169" xr:uid="{1CEC9115-B552-47DB-9C94-8CFF0C7C50D0}"/>
    <cellStyle name="Normal 2 4 3 2 2 2 3 3 2 2" xfId="20976" xr:uid="{7A16A599-FF78-407E-A266-DAFA05192F25}"/>
    <cellStyle name="Normal 2 4 3 2 2 2 3 3 2 2 2" xfId="43295" xr:uid="{5F2412DB-609D-4A07-9CE6-66584778A956}"/>
    <cellStyle name="Normal 2 4 3 2 2 2 3 3 2 3" xfId="31487" xr:uid="{100384DD-0675-43F8-A11A-B06E4E0388E7}"/>
    <cellStyle name="Normal 2 4 3 2 2 2 3 3 3" xfId="15792" xr:uid="{0811FA84-CD4C-41BA-8BE8-E0FA20F2B391}"/>
    <cellStyle name="Normal 2 4 3 2 2 2 3 3 3 2" xfId="38111" xr:uid="{484016AA-3BC2-44C8-872F-2E52D1236ECC}"/>
    <cellStyle name="Normal 2 4 3 2 2 2 3 3 4" xfId="26303" xr:uid="{9F237F66-D2B3-455C-A739-41D20B5F6D24}"/>
    <cellStyle name="Normal 2 4 3 2 2 2 3 4" xfId="6577" xr:uid="{7A48EB98-AB36-44CF-8C61-66A7B230AEA1}"/>
    <cellStyle name="Normal 2 4 3 2 2 2 3 4 2" xfId="18384" xr:uid="{0F5FD91B-3774-43A0-AA7F-8A579F18D5A0}"/>
    <cellStyle name="Normal 2 4 3 2 2 2 3 4 2 2" xfId="40703" xr:uid="{22F7E452-5E4C-43DC-9E1E-7493C127E74B}"/>
    <cellStyle name="Normal 2 4 3 2 2 2 3 4 3" xfId="28895" xr:uid="{401CEF8B-2ED1-426D-A78C-AC2C61D20DAF}"/>
    <cellStyle name="Normal 2 4 3 2 2 2 3 5" xfId="11904" xr:uid="{1A07EB2F-B118-431B-83BD-13FCC23AAAFB}"/>
    <cellStyle name="Normal 2 4 3 2 2 2 3 5 2" xfId="34223" xr:uid="{528E30F1-C3E4-47CE-A17D-D9BB15A33815}"/>
    <cellStyle name="Normal 2 4 3 2 2 2 3 6" xfId="13200" xr:uid="{EA394644-AC26-4DC0-8E17-A6B234C229B1}"/>
    <cellStyle name="Normal 2 4 3 2 2 2 3 6 2" xfId="35519" xr:uid="{DB99B376-4DBF-4514-A872-34CA154C58E6}"/>
    <cellStyle name="Normal 2 4 3 2 2 2 3 7" xfId="23711" xr:uid="{677697BA-2C66-49B5-854F-71079F3244D8}"/>
    <cellStyle name="Normal 2 4 3 2 2 2 4" xfId="2041" xr:uid="{B3DE98B1-5A26-4C2B-A697-74AC45F2419A}"/>
    <cellStyle name="Normal 2 4 3 2 2 2 4 2" xfId="4633" xr:uid="{6790E72D-139C-4B21-9205-9852FBBDC074}"/>
    <cellStyle name="Normal 2 4 3 2 2 2 4 2 2" xfId="9817" xr:uid="{5E95F3E8-804F-4DE6-A9EB-A335F176A788}"/>
    <cellStyle name="Normal 2 4 3 2 2 2 4 2 2 2" xfId="21624" xr:uid="{D57E0EA8-3347-4A5A-8B07-8FFEBE598BFA}"/>
    <cellStyle name="Normal 2 4 3 2 2 2 4 2 2 2 2" xfId="43943" xr:uid="{F48B42AF-FBAD-487D-9830-E4753F0E1ED5}"/>
    <cellStyle name="Normal 2 4 3 2 2 2 4 2 2 3" xfId="32135" xr:uid="{FE8172D6-8B56-4B67-83BD-63595BC335AA}"/>
    <cellStyle name="Normal 2 4 3 2 2 2 4 2 3" xfId="16440" xr:uid="{70F17640-E063-415E-B6A0-9B417E366CE3}"/>
    <cellStyle name="Normal 2 4 3 2 2 2 4 2 3 2" xfId="38759" xr:uid="{13C10ABA-F347-4927-9BEF-127A5CF96283}"/>
    <cellStyle name="Normal 2 4 3 2 2 2 4 2 4" xfId="26951" xr:uid="{490FAC5A-384D-4E00-ACA2-27C6C0E015C0}"/>
    <cellStyle name="Normal 2 4 3 2 2 2 4 3" xfId="7225" xr:uid="{23B9BA53-75E8-40F3-803D-73CFED6B0214}"/>
    <cellStyle name="Normal 2 4 3 2 2 2 4 3 2" xfId="19032" xr:uid="{B855B317-7D49-467B-A41F-DB7576BA5567}"/>
    <cellStyle name="Normal 2 4 3 2 2 2 4 3 2 2" xfId="41351" xr:uid="{717F310F-205E-44D2-9A3D-395A8B1AA272}"/>
    <cellStyle name="Normal 2 4 3 2 2 2 4 3 3" xfId="29543" xr:uid="{947BBEC8-0D09-4AA1-A1F1-FCEADA656A23}"/>
    <cellStyle name="Normal 2 4 3 2 2 2 4 4" xfId="13848" xr:uid="{CC6166D1-B8C4-487E-8FFD-91450F4764DA}"/>
    <cellStyle name="Normal 2 4 3 2 2 2 4 4 2" xfId="36167" xr:uid="{06CB4AFE-D39F-4FC3-8D91-C35F420B0763}"/>
    <cellStyle name="Normal 2 4 3 2 2 2 4 5" xfId="24359" xr:uid="{874EB27A-7B9A-40D2-957F-180B3ECDD031}"/>
    <cellStyle name="Normal 2 4 3 2 2 2 5" xfId="3337" xr:uid="{D778174C-05E8-443B-9D43-813DE271A09B}"/>
    <cellStyle name="Normal 2 4 3 2 2 2 5 2" xfId="8521" xr:uid="{E7F55E59-E380-4AEF-BD4F-578389CB8C56}"/>
    <cellStyle name="Normal 2 4 3 2 2 2 5 2 2" xfId="20328" xr:uid="{6127AC5E-5E20-4D87-8F7F-DB742CE157D9}"/>
    <cellStyle name="Normal 2 4 3 2 2 2 5 2 2 2" xfId="42647" xr:uid="{D166D7B5-6671-480E-8CF2-5BACB48A4D3E}"/>
    <cellStyle name="Normal 2 4 3 2 2 2 5 2 3" xfId="30839" xr:uid="{777E7D85-D544-49BA-AE90-E88D81B7FBF3}"/>
    <cellStyle name="Normal 2 4 3 2 2 2 5 3" xfId="15144" xr:uid="{5E9E1638-74E0-49BB-BEA5-1EF6A2E75087}"/>
    <cellStyle name="Normal 2 4 3 2 2 2 5 3 2" xfId="37463" xr:uid="{EFFC22F2-361B-43F3-9EDA-776E906B10C0}"/>
    <cellStyle name="Normal 2 4 3 2 2 2 5 4" xfId="25655" xr:uid="{7DF653A2-5E04-431E-9078-72DB45D6500B}"/>
    <cellStyle name="Normal 2 4 3 2 2 2 6" xfId="5929" xr:uid="{03B76A1A-BC8D-475F-BB7F-8E85E8A1A41C}"/>
    <cellStyle name="Normal 2 4 3 2 2 2 6 2" xfId="17736" xr:uid="{847BB2E3-1CC3-4E30-9D52-B5C091F3EB67}"/>
    <cellStyle name="Normal 2 4 3 2 2 2 6 2 2" xfId="40055" xr:uid="{78060D53-960A-4536-83E3-B02E0A540669}"/>
    <cellStyle name="Normal 2 4 3 2 2 2 6 3" xfId="28247" xr:uid="{6D78E799-17E7-46D1-930F-25B3FF88F499}"/>
    <cellStyle name="Normal 2 4 3 2 2 2 7" xfId="11238" xr:uid="{6362B99D-32DC-4081-9785-57A63D49D3FA}"/>
    <cellStyle name="Normal 2 4 3 2 2 2 7 2" xfId="33557" xr:uid="{2C08ED9C-B25C-49B6-8128-6BCF1C8CE030}"/>
    <cellStyle name="Normal 2 4 3 2 2 2 8" xfId="12552" xr:uid="{9F75F5B4-1D16-4C5D-A05C-2D689B7EE24E}"/>
    <cellStyle name="Normal 2 4 3 2 2 2 8 2" xfId="34871" xr:uid="{8F8BB171-F134-4DF1-946E-67D9751A48DC}"/>
    <cellStyle name="Normal 2 4 3 2 2 2 9" xfId="23045" xr:uid="{7C025CED-ED2D-4FAE-8A37-41D4B0BCE701}"/>
    <cellStyle name="Normal 2 4 3 2 2 3" xfId="907" xr:uid="{AB5FE8D2-D937-45BA-836A-CC85552A1805}"/>
    <cellStyle name="Normal 2 4 3 2 2 3 2" xfId="1555" xr:uid="{4F81D8D0-4E0F-4538-89B8-FA39F85F8D9F}"/>
    <cellStyle name="Normal 2 4 3 2 2 3 2 2" xfId="2851" xr:uid="{D7CC317F-10D7-41AE-B9F6-5C943A1FFE43}"/>
    <cellStyle name="Normal 2 4 3 2 2 3 2 2 2" xfId="5443" xr:uid="{651D50C0-CC9D-4B79-A2A6-F5510C3E408B}"/>
    <cellStyle name="Normal 2 4 3 2 2 3 2 2 2 2" xfId="10627" xr:uid="{B8AFB5C9-0DD9-48A4-8C37-61AACC11E89D}"/>
    <cellStyle name="Normal 2 4 3 2 2 3 2 2 2 2 2" xfId="22434" xr:uid="{9E0F2194-6E65-4D95-920B-4C8370D206FE}"/>
    <cellStyle name="Normal 2 4 3 2 2 3 2 2 2 2 2 2" xfId="44753" xr:uid="{CF5A3635-6347-4D4C-97D2-CE3F20E4074B}"/>
    <cellStyle name="Normal 2 4 3 2 2 3 2 2 2 2 3" xfId="32945" xr:uid="{151E25E4-071D-4D82-96F4-E1E074670CD5}"/>
    <cellStyle name="Normal 2 4 3 2 2 3 2 2 2 3" xfId="17250" xr:uid="{9855D155-5FDE-4EA1-8DE3-FB5E500F49A5}"/>
    <cellStyle name="Normal 2 4 3 2 2 3 2 2 2 3 2" xfId="39569" xr:uid="{4256047D-E8BD-449D-8A8E-D93B40A5E7F2}"/>
    <cellStyle name="Normal 2 4 3 2 2 3 2 2 2 4" xfId="27761" xr:uid="{32DAB421-D774-4B68-B55D-69608C1DB338}"/>
    <cellStyle name="Normal 2 4 3 2 2 3 2 2 3" xfId="8035" xr:uid="{2FDF6D9D-1B26-4537-9BE4-958E1A24E5B9}"/>
    <cellStyle name="Normal 2 4 3 2 2 3 2 2 3 2" xfId="19842" xr:uid="{6175CA68-BE39-4C76-9ED8-FD87D35A1895}"/>
    <cellStyle name="Normal 2 4 3 2 2 3 2 2 3 2 2" xfId="42161" xr:uid="{FBDB7FBF-B017-408D-8E8D-506EC0A09154}"/>
    <cellStyle name="Normal 2 4 3 2 2 3 2 2 3 3" xfId="30353" xr:uid="{9A7FF3CD-FB8F-492D-A6F8-23935A0666A4}"/>
    <cellStyle name="Normal 2 4 3 2 2 3 2 2 4" xfId="14658" xr:uid="{5813480C-6EB9-460A-8A93-8607B7D02452}"/>
    <cellStyle name="Normal 2 4 3 2 2 3 2 2 4 2" xfId="36977" xr:uid="{58C90A77-3760-4535-9F5A-B2FA2755470F}"/>
    <cellStyle name="Normal 2 4 3 2 2 3 2 2 5" xfId="25169" xr:uid="{5056191A-F423-4D15-B437-08236F7F8E76}"/>
    <cellStyle name="Normal 2 4 3 2 2 3 2 3" xfId="4147" xr:uid="{F8375BD2-09EF-4B40-AAE0-7591D5091C7C}"/>
    <cellStyle name="Normal 2 4 3 2 2 3 2 3 2" xfId="9331" xr:uid="{7E6F69DC-A54C-41FA-9B4E-4F0A752640E6}"/>
    <cellStyle name="Normal 2 4 3 2 2 3 2 3 2 2" xfId="21138" xr:uid="{F6CD954E-A9FA-4882-9AD5-9F03D6FEFC24}"/>
    <cellStyle name="Normal 2 4 3 2 2 3 2 3 2 2 2" xfId="43457" xr:uid="{976FBB37-8AC0-4B13-A559-16A98616441A}"/>
    <cellStyle name="Normal 2 4 3 2 2 3 2 3 2 3" xfId="31649" xr:uid="{8EFFEE26-0361-4D6F-891F-811BF6ADF54E}"/>
    <cellStyle name="Normal 2 4 3 2 2 3 2 3 3" xfId="15954" xr:uid="{2C947E1E-C981-4F6E-8038-843CFCF7461B}"/>
    <cellStyle name="Normal 2 4 3 2 2 3 2 3 3 2" xfId="38273" xr:uid="{4870DF88-3D3E-46C7-B33F-59B6101F25C8}"/>
    <cellStyle name="Normal 2 4 3 2 2 3 2 3 4" xfId="26465" xr:uid="{DD986648-64AC-425B-AD97-DDEE2D542423}"/>
    <cellStyle name="Normal 2 4 3 2 2 3 2 4" xfId="6739" xr:uid="{61A2D114-8F64-42F7-889D-5892E490161B}"/>
    <cellStyle name="Normal 2 4 3 2 2 3 2 4 2" xfId="18546" xr:uid="{DE7446E4-9789-4A24-89F3-E41AB7FC1FE4}"/>
    <cellStyle name="Normal 2 4 3 2 2 3 2 4 2 2" xfId="40865" xr:uid="{18024578-1318-496A-BC79-29F02852F882}"/>
    <cellStyle name="Normal 2 4 3 2 2 3 2 4 3" xfId="29057" xr:uid="{8E3498AA-1157-4D9E-8F44-7E797038906B}"/>
    <cellStyle name="Normal 2 4 3 2 2 3 2 5" xfId="12066" xr:uid="{9ED1BF8F-DE7D-4F71-9DF9-7D7B34D0C352}"/>
    <cellStyle name="Normal 2 4 3 2 2 3 2 5 2" xfId="34385" xr:uid="{600C1BD0-755A-40ED-8DAC-87CADFE45220}"/>
    <cellStyle name="Normal 2 4 3 2 2 3 2 6" xfId="13362" xr:uid="{29307B8A-7E47-4C69-A200-B62D4B2F33C8}"/>
    <cellStyle name="Normal 2 4 3 2 2 3 2 6 2" xfId="35681" xr:uid="{10A2D883-351E-4B64-A4E0-66657450FDB1}"/>
    <cellStyle name="Normal 2 4 3 2 2 3 2 7" xfId="23873" xr:uid="{969B94B9-3D8C-4773-A296-D1E028C3D920}"/>
    <cellStyle name="Normal 2 4 3 2 2 3 3" xfId="2203" xr:uid="{2F054484-2B0F-42C9-AF86-B4010CACCFCC}"/>
    <cellStyle name="Normal 2 4 3 2 2 3 3 2" xfId="4795" xr:uid="{9253CCC4-7805-4C19-A052-FF27DD12EF19}"/>
    <cellStyle name="Normal 2 4 3 2 2 3 3 2 2" xfId="9979" xr:uid="{FEFDE696-71E2-4636-8FEC-7CA4828B52B6}"/>
    <cellStyle name="Normal 2 4 3 2 2 3 3 2 2 2" xfId="21786" xr:uid="{824F2740-8776-40E1-82A2-BE5DA9267350}"/>
    <cellStyle name="Normal 2 4 3 2 2 3 3 2 2 2 2" xfId="44105" xr:uid="{23F520F3-CCE5-4849-AB2B-A3D05CE7EF24}"/>
    <cellStyle name="Normal 2 4 3 2 2 3 3 2 2 3" xfId="32297" xr:uid="{F16E6A4C-AD9F-4F04-A29E-6781C4939D1C}"/>
    <cellStyle name="Normal 2 4 3 2 2 3 3 2 3" xfId="16602" xr:uid="{982CDD9F-9849-47A5-A493-98DEA6C23227}"/>
    <cellStyle name="Normal 2 4 3 2 2 3 3 2 3 2" xfId="38921" xr:uid="{47BD9189-CEF6-4DD2-9FB6-D1C2EBD5053E}"/>
    <cellStyle name="Normal 2 4 3 2 2 3 3 2 4" xfId="27113" xr:uid="{F9A8C01A-2344-425D-903C-FE05334580C4}"/>
    <cellStyle name="Normal 2 4 3 2 2 3 3 3" xfId="7387" xr:uid="{A5E1D5F7-3501-4EAD-A328-A8195C7BEE1D}"/>
    <cellStyle name="Normal 2 4 3 2 2 3 3 3 2" xfId="19194" xr:uid="{6AAA5B15-0209-4725-9A27-9F19204B61E8}"/>
    <cellStyle name="Normal 2 4 3 2 2 3 3 3 2 2" xfId="41513" xr:uid="{BFC3C3B0-CCA6-4B77-AFD6-F832B20AAE78}"/>
    <cellStyle name="Normal 2 4 3 2 2 3 3 3 3" xfId="29705" xr:uid="{0FBF2721-B45D-4092-AA6B-BB32EE958953}"/>
    <cellStyle name="Normal 2 4 3 2 2 3 3 4" xfId="14010" xr:uid="{591EF5CA-189C-42B7-828C-D4526E0C3050}"/>
    <cellStyle name="Normal 2 4 3 2 2 3 3 4 2" xfId="36329" xr:uid="{1D8C8073-F082-4C81-B47E-4209BDF82590}"/>
    <cellStyle name="Normal 2 4 3 2 2 3 3 5" xfId="24521" xr:uid="{45269616-A4F1-4F96-9376-79ABF03EF3F3}"/>
    <cellStyle name="Normal 2 4 3 2 2 3 4" xfId="3499" xr:uid="{76C3A87D-E42A-4885-B1B9-018EDDEA93D0}"/>
    <cellStyle name="Normal 2 4 3 2 2 3 4 2" xfId="8683" xr:uid="{1AB11864-1EE2-4BED-B9AB-B20E30180B68}"/>
    <cellStyle name="Normal 2 4 3 2 2 3 4 2 2" xfId="20490" xr:uid="{23BFCA51-943D-4C1A-AC47-732ADFEA00EC}"/>
    <cellStyle name="Normal 2 4 3 2 2 3 4 2 2 2" xfId="42809" xr:uid="{6671DFF9-7375-4511-87EE-E995FAE29209}"/>
    <cellStyle name="Normal 2 4 3 2 2 3 4 2 3" xfId="31001" xr:uid="{FEA2904F-2B98-4395-8F76-2B645CA52556}"/>
    <cellStyle name="Normal 2 4 3 2 2 3 4 3" xfId="15306" xr:uid="{75DFAD56-F036-4B46-A4CB-21C78B640421}"/>
    <cellStyle name="Normal 2 4 3 2 2 3 4 3 2" xfId="37625" xr:uid="{DB587684-8A6A-4C73-9C63-5E9ECF6A76A7}"/>
    <cellStyle name="Normal 2 4 3 2 2 3 4 4" xfId="25817" xr:uid="{8611F32C-A8E0-4E28-8066-C42F6EAFDD73}"/>
    <cellStyle name="Normal 2 4 3 2 2 3 5" xfId="6091" xr:uid="{706BB5AA-8083-4B0B-B13D-E6B272C501C2}"/>
    <cellStyle name="Normal 2 4 3 2 2 3 5 2" xfId="17898" xr:uid="{6BA05F15-E096-4C65-B617-4CA564A04A81}"/>
    <cellStyle name="Normal 2 4 3 2 2 3 5 2 2" xfId="40217" xr:uid="{133F299F-8ABC-476F-94AA-F872CD518255}"/>
    <cellStyle name="Normal 2 4 3 2 2 3 5 3" xfId="28409" xr:uid="{2AFD8ED7-68FE-43CC-9116-ADA8E3772E38}"/>
    <cellStyle name="Normal 2 4 3 2 2 3 6" xfId="11418" xr:uid="{678BEE90-E6B0-4692-8C8F-795181A03742}"/>
    <cellStyle name="Normal 2 4 3 2 2 3 6 2" xfId="33737" xr:uid="{6E1BA1F5-130F-4B6F-938A-DF9134377C11}"/>
    <cellStyle name="Normal 2 4 3 2 2 3 7" xfId="12714" xr:uid="{A8FA26C5-9785-4135-8481-576833D37FB7}"/>
    <cellStyle name="Normal 2 4 3 2 2 3 7 2" xfId="35033" xr:uid="{2B8DEAA6-9982-4997-A717-B08146AF18FD}"/>
    <cellStyle name="Normal 2 4 3 2 2 3 8" xfId="23225" xr:uid="{3E3B5228-AB29-47D0-BC2F-25544C6300AB}"/>
    <cellStyle name="Normal 2 4 3 2 2 4" xfId="1231" xr:uid="{565220F1-8099-4997-ACED-FA21D180D8A5}"/>
    <cellStyle name="Normal 2 4 3 2 2 4 2" xfId="2527" xr:uid="{1DEB6010-ED61-4AAF-A302-4B3A530812C0}"/>
    <cellStyle name="Normal 2 4 3 2 2 4 2 2" xfId="5119" xr:uid="{EEE4306B-EE16-4FC8-8F4C-AB9CCDF1966A}"/>
    <cellStyle name="Normal 2 4 3 2 2 4 2 2 2" xfId="10303" xr:uid="{1F528813-8BBC-4BCC-B13C-CD206D9DD9FA}"/>
    <cellStyle name="Normal 2 4 3 2 2 4 2 2 2 2" xfId="22110" xr:uid="{E7A377AF-D97C-4FAE-8D44-28B4F44A8661}"/>
    <cellStyle name="Normal 2 4 3 2 2 4 2 2 2 2 2" xfId="44429" xr:uid="{17636623-F71E-4179-9ECC-B4DBBC681C17}"/>
    <cellStyle name="Normal 2 4 3 2 2 4 2 2 2 3" xfId="32621" xr:uid="{6ACFF929-7876-4310-B6B8-776E93AA37B7}"/>
    <cellStyle name="Normal 2 4 3 2 2 4 2 2 3" xfId="16926" xr:uid="{D95CD5B8-1641-4C24-A4A5-B907A2C5B7D4}"/>
    <cellStyle name="Normal 2 4 3 2 2 4 2 2 3 2" xfId="39245" xr:uid="{8621DEAF-4F3A-4C02-B7E2-4564DD59F69F}"/>
    <cellStyle name="Normal 2 4 3 2 2 4 2 2 4" xfId="27437" xr:uid="{C42A2BD2-9213-494B-9070-655474F1ECDB}"/>
    <cellStyle name="Normal 2 4 3 2 2 4 2 3" xfId="7711" xr:uid="{730E4826-42EE-435D-8F4C-5D0AB7AFD3BB}"/>
    <cellStyle name="Normal 2 4 3 2 2 4 2 3 2" xfId="19518" xr:uid="{1F77055B-DAFC-4723-9F00-A1C1835883BF}"/>
    <cellStyle name="Normal 2 4 3 2 2 4 2 3 2 2" xfId="41837" xr:uid="{0FAF98C9-F9E9-4EBD-84D4-5678B7851AFE}"/>
    <cellStyle name="Normal 2 4 3 2 2 4 2 3 3" xfId="30029" xr:uid="{6ECAE77E-AA21-4F72-A404-1B17119FCB9B}"/>
    <cellStyle name="Normal 2 4 3 2 2 4 2 4" xfId="14334" xr:uid="{E51E6AE3-3EE9-4384-B8E5-296C99107BE5}"/>
    <cellStyle name="Normal 2 4 3 2 2 4 2 4 2" xfId="36653" xr:uid="{45332E42-B16F-4B6B-BBBD-91D63F588BCF}"/>
    <cellStyle name="Normal 2 4 3 2 2 4 2 5" xfId="24845" xr:uid="{DA54EED3-952B-4919-BF77-292425021511}"/>
    <cellStyle name="Normal 2 4 3 2 2 4 3" xfId="3823" xr:uid="{9CA60854-2021-4059-8DBF-6785E68BD175}"/>
    <cellStyle name="Normal 2 4 3 2 2 4 3 2" xfId="9007" xr:uid="{EBBC1F26-A95F-4F55-B3D0-832E1D78798D}"/>
    <cellStyle name="Normal 2 4 3 2 2 4 3 2 2" xfId="20814" xr:uid="{49789783-8DB1-4F40-9833-A8A0EF29706D}"/>
    <cellStyle name="Normal 2 4 3 2 2 4 3 2 2 2" xfId="43133" xr:uid="{91539509-CC6C-4DEE-A8F2-CA3A1E13CAB6}"/>
    <cellStyle name="Normal 2 4 3 2 2 4 3 2 3" xfId="31325" xr:uid="{107AA293-5634-4B44-9975-D30CE6AF3253}"/>
    <cellStyle name="Normal 2 4 3 2 2 4 3 3" xfId="15630" xr:uid="{C511F2AC-0634-4A8B-9591-89994A1619FD}"/>
    <cellStyle name="Normal 2 4 3 2 2 4 3 3 2" xfId="37949" xr:uid="{C84A5F20-2F7A-434A-BAAE-7B160869710A}"/>
    <cellStyle name="Normal 2 4 3 2 2 4 3 4" xfId="26141" xr:uid="{2A04F8C7-7A40-4496-AFC6-EC1C2E5B3729}"/>
    <cellStyle name="Normal 2 4 3 2 2 4 4" xfId="6415" xr:uid="{6C449F2A-2DD2-40C7-AA17-1C02A6F75B02}"/>
    <cellStyle name="Normal 2 4 3 2 2 4 4 2" xfId="18222" xr:uid="{D48B624A-4F32-4737-8FB0-4061A2DDE1A5}"/>
    <cellStyle name="Normal 2 4 3 2 2 4 4 2 2" xfId="40541" xr:uid="{BDC1B94A-6B6D-42E8-822C-37D9038D1983}"/>
    <cellStyle name="Normal 2 4 3 2 2 4 4 3" xfId="28733" xr:uid="{DE584157-D578-412B-8E3E-7AA8B490EBF8}"/>
    <cellStyle name="Normal 2 4 3 2 2 4 5" xfId="11742" xr:uid="{57069779-E74B-476B-B62B-99F86A212C04}"/>
    <cellStyle name="Normal 2 4 3 2 2 4 5 2" xfId="34061" xr:uid="{4EFD0E07-64F4-492A-9725-18A23E30529C}"/>
    <cellStyle name="Normal 2 4 3 2 2 4 6" xfId="13038" xr:uid="{A3AEFEB4-F784-4A57-8F8E-073D14A626BB}"/>
    <cellStyle name="Normal 2 4 3 2 2 4 6 2" xfId="35357" xr:uid="{672142B0-07B5-4D4B-914E-9B39483D171C}"/>
    <cellStyle name="Normal 2 4 3 2 2 4 7" xfId="23549" xr:uid="{2D939916-C87A-4E97-BE3B-B4A40326CA27}"/>
    <cellStyle name="Normal 2 4 3 2 2 5" xfId="1879" xr:uid="{5AEAF8A1-D9A4-48EB-85DA-E6EAFE07ED35}"/>
    <cellStyle name="Normal 2 4 3 2 2 5 2" xfId="4471" xr:uid="{4568BAE2-7D2B-4518-A5C5-22CF95AB7778}"/>
    <cellStyle name="Normal 2 4 3 2 2 5 2 2" xfId="9655" xr:uid="{C63EA291-288F-407A-A2CA-79263801E8A6}"/>
    <cellStyle name="Normal 2 4 3 2 2 5 2 2 2" xfId="21462" xr:uid="{E6D6D2D2-30D4-47EF-8B1C-E9C1B9BC2F16}"/>
    <cellStyle name="Normal 2 4 3 2 2 5 2 2 2 2" xfId="43781" xr:uid="{B0DC9325-21B7-49BD-B684-7E9DABF138AC}"/>
    <cellStyle name="Normal 2 4 3 2 2 5 2 2 3" xfId="31973" xr:uid="{58D73935-765D-451B-BAE6-9D0C8B5D3943}"/>
    <cellStyle name="Normal 2 4 3 2 2 5 2 3" xfId="16278" xr:uid="{2648787A-A786-4555-8A9D-850E4F31272B}"/>
    <cellStyle name="Normal 2 4 3 2 2 5 2 3 2" xfId="38597" xr:uid="{CDF2360D-23E4-4850-ADA5-9B2522B0D00C}"/>
    <cellStyle name="Normal 2 4 3 2 2 5 2 4" xfId="26789" xr:uid="{EAC9B6EB-C483-4DBB-BDE7-C286C58835EF}"/>
    <cellStyle name="Normal 2 4 3 2 2 5 3" xfId="7063" xr:uid="{CE002EEC-7BD0-40DF-BA59-88ACB8414790}"/>
    <cellStyle name="Normal 2 4 3 2 2 5 3 2" xfId="18870" xr:uid="{667C2296-7B0F-4F67-8BF9-8F224924BB69}"/>
    <cellStyle name="Normal 2 4 3 2 2 5 3 2 2" xfId="41189" xr:uid="{1CE6DAE3-E8AD-4A16-8EE9-53F3A5486257}"/>
    <cellStyle name="Normal 2 4 3 2 2 5 3 3" xfId="29381" xr:uid="{9E24FA7F-FBDA-4E24-8501-E2D859D61A79}"/>
    <cellStyle name="Normal 2 4 3 2 2 5 4" xfId="13686" xr:uid="{CBC8CF41-6658-4BA6-AC6B-D6E6A75379AC}"/>
    <cellStyle name="Normal 2 4 3 2 2 5 4 2" xfId="36005" xr:uid="{44B9D61C-24C8-41F6-966E-D31C7320B8E0}"/>
    <cellStyle name="Normal 2 4 3 2 2 5 5" xfId="24197" xr:uid="{5AA2849D-8ABB-4C28-B323-B7A44DF3E417}"/>
    <cellStyle name="Normal 2 4 3 2 2 6" xfId="3175" xr:uid="{12DB064F-921F-4CD7-8386-686D72DB8284}"/>
    <cellStyle name="Normal 2 4 3 2 2 6 2" xfId="8359" xr:uid="{7315CC2E-6F31-4EE9-B74A-7187DD309937}"/>
    <cellStyle name="Normal 2 4 3 2 2 6 2 2" xfId="20166" xr:uid="{3660536A-CBCB-4E4C-A572-4F1317C10CCB}"/>
    <cellStyle name="Normal 2 4 3 2 2 6 2 2 2" xfId="42485" xr:uid="{8623700E-7BB1-46C8-86E8-0E0ABBA37668}"/>
    <cellStyle name="Normal 2 4 3 2 2 6 2 3" xfId="30677" xr:uid="{325B5B92-B0DC-4E97-AFB0-6B1B241FE757}"/>
    <cellStyle name="Normal 2 4 3 2 2 6 3" xfId="14982" xr:uid="{D676DE33-9255-4C42-B9E8-DD7DE982EA0B}"/>
    <cellStyle name="Normal 2 4 3 2 2 6 3 2" xfId="37301" xr:uid="{9EBC3D11-F462-42FF-B4FC-2F7E886E1328}"/>
    <cellStyle name="Normal 2 4 3 2 2 6 4" xfId="25493" xr:uid="{2B16637B-D7D1-4DD6-99B5-D4C671962C52}"/>
    <cellStyle name="Normal 2 4 3 2 2 7" xfId="5767" xr:uid="{CB082554-BB81-4EFD-94F5-5BB0E6466851}"/>
    <cellStyle name="Normal 2 4 3 2 2 7 2" xfId="17574" xr:uid="{EA516A1E-E9F5-4999-8D88-5BAD0CBF9B14}"/>
    <cellStyle name="Normal 2 4 3 2 2 7 2 2" xfId="39893" xr:uid="{610CBCBA-D255-4923-BC39-1F8F5B80D20F}"/>
    <cellStyle name="Normal 2 4 3 2 2 7 3" xfId="28085" xr:uid="{5E829F1E-C9EC-4258-B56E-CBF937B80E1C}"/>
    <cellStyle name="Normal 2 4 3 2 2 8" xfId="11004" xr:uid="{A70A53B2-CDA7-4E56-962B-9B88D8BC58F3}"/>
    <cellStyle name="Normal 2 4 3 2 2 8 2" xfId="33323" xr:uid="{E76A071A-AD04-42A5-BA18-58408E119F7B}"/>
    <cellStyle name="Normal 2 4 3 2 2 9" xfId="12390" xr:uid="{A79BA141-BC54-4CCC-B190-97AACAAA2E24}"/>
    <cellStyle name="Normal 2 4 3 2 2 9 2" xfId="34709" xr:uid="{45B8AAB5-2BD4-44DE-B320-533BBD32800E}"/>
    <cellStyle name="Normal 2 4 3 2 3" xfId="610" xr:uid="{11AF3F8E-D999-4EE3-AB80-3E4515D8A9D9}"/>
    <cellStyle name="Normal 2 4 3 2 3 2" xfId="988" xr:uid="{0D908B3E-026A-4DA5-AF20-C0DC2C0C1507}"/>
    <cellStyle name="Normal 2 4 3 2 3 2 2" xfId="1636" xr:uid="{8195BB7A-CBD5-4616-864F-D630108C1EED}"/>
    <cellStyle name="Normal 2 4 3 2 3 2 2 2" xfId="2932" xr:uid="{08F9D95A-059C-427D-8BEF-70A047A5F48E}"/>
    <cellStyle name="Normal 2 4 3 2 3 2 2 2 2" xfId="5524" xr:uid="{E4316100-62C1-4E5C-985A-0335513CB8C9}"/>
    <cellStyle name="Normal 2 4 3 2 3 2 2 2 2 2" xfId="10708" xr:uid="{6F0EC80A-2829-4C34-B6CF-CB6B48D33326}"/>
    <cellStyle name="Normal 2 4 3 2 3 2 2 2 2 2 2" xfId="22515" xr:uid="{7E0AFA6D-7CF0-4C72-B04D-0B2DB806C46A}"/>
    <cellStyle name="Normal 2 4 3 2 3 2 2 2 2 2 2 2" xfId="44834" xr:uid="{A3251604-88A7-4BAE-8893-F0C59EC388CF}"/>
    <cellStyle name="Normal 2 4 3 2 3 2 2 2 2 2 3" xfId="33026" xr:uid="{7CD0FF7C-1BAD-4568-BABD-E5057492996B}"/>
    <cellStyle name="Normal 2 4 3 2 3 2 2 2 2 3" xfId="17331" xr:uid="{8ECBCB33-5ECE-4D20-A39D-058FF3C280B9}"/>
    <cellStyle name="Normal 2 4 3 2 3 2 2 2 2 3 2" xfId="39650" xr:uid="{683D8895-474E-49F4-8EAD-D13A819E599F}"/>
    <cellStyle name="Normal 2 4 3 2 3 2 2 2 2 4" xfId="27842" xr:uid="{25C8AC79-1FB7-4ED5-852C-8991D209A4E9}"/>
    <cellStyle name="Normal 2 4 3 2 3 2 2 2 3" xfId="8116" xr:uid="{60BD57E0-A266-4DDB-8DBD-AD3C09C1F865}"/>
    <cellStyle name="Normal 2 4 3 2 3 2 2 2 3 2" xfId="19923" xr:uid="{3B640CFB-44BE-4DB7-A248-9E99F8C540B8}"/>
    <cellStyle name="Normal 2 4 3 2 3 2 2 2 3 2 2" xfId="42242" xr:uid="{2A75F8CE-BFE3-45D3-B0D8-296A68342148}"/>
    <cellStyle name="Normal 2 4 3 2 3 2 2 2 3 3" xfId="30434" xr:uid="{96C8D2FB-6FD6-485C-B97B-4E251E1FB6D7}"/>
    <cellStyle name="Normal 2 4 3 2 3 2 2 2 4" xfId="14739" xr:uid="{85D820DF-0CB2-4025-A277-1B7F6812489E}"/>
    <cellStyle name="Normal 2 4 3 2 3 2 2 2 4 2" xfId="37058" xr:uid="{8846EABC-4D9C-425E-81BA-8CFED87DF0FC}"/>
    <cellStyle name="Normal 2 4 3 2 3 2 2 2 5" xfId="25250" xr:uid="{078AC11D-1167-46C4-9F2D-09E27665A2B0}"/>
    <cellStyle name="Normal 2 4 3 2 3 2 2 3" xfId="4228" xr:uid="{38BE37BD-4E7C-400A-AD42-628D69013A53}"/>
    <cellStyle name="Normal 2 4 3 2 3 2 2 3 2" xfId="9412" xr:uid="{EA80A5B1-31C4-4BBD-8A2C-D3999CA21434}"/>
    <cellStyle name="Normal 2 4 3 2 3 2 2 3 2 2" xfId="21219" xr:uid="{05228F76-1373-4766-8092-CAA08A56F9C3}"/>
    <cellStyle name="Normal 2 4 3 2 3 2 2 3 2 2 2" xfId="43538" xr:uid="{7A7B93EF-EF5F-4D40-82C2-75A9A811D588}"/>
    <cellStyle name="Normal 2 4 3 2 3 2 2 3 2 3" xfId="31730" xr:uid="{E27505EB-BBB2-4886-B8E7-F53F5616FA81}"/>
    <cellStyle name="Normal 2 4 3 2 3 2 2 3 3" xfId="16035" xr:uid="{46BD3E11-125D-4A97-AA4D-BA740A486A30}"/>
    <cellStyle name="Normal 2 4 3 2 3 2 2 3 3 2" xfId="38354" xr:uid="{59A4367E-86AA-4A64-AA58-935C739D6A68}"/>
    <cellStyle name="Normal 2 4 3 2 3 2 2 3 4" xfId="26546" xr:uid="{EA612614-E680-4E6C-B2C1-C1D56173FD88}"/>
    <cellStyle name="Normal 2 4 3 2 3 2 2 4" xfId="6820" xr:uid="{40337CF8-9403-445D-8FDF-D391F9873717}"/>
    <cellStyle name="Normal 2 4 3 2 3 2 2 4 2" xfId="18627" xr:uid="{34543474-07D9-42FE-B004-67DE1E5074EB}"/>
    <cellStyle name="Normal 2 4 3 2 3 2 2 4 2 2" xfId="40946" xr:uid="{DA7E517F-8E9D-46B0-B354-D01252ABF341}"/>
    <cellStyle name="Normal 2 4 3 2 3 2 2 4 3" xfId="29138" xr:uid="{B628CA88-1838-43B4-A8BD-0458343AA234}"/>
    <cellStyle name="Normal 2 4 3 2 3 2 2 5" xfId="12147" xr:uid="{B19BEA1F-E236-46B0-BF3E-E52CCABDCB84}"/>
    <cellStyle name="Normal 2 4 3 2 3 2 2 5 2" xfId="34466" xr:uid="{DDDE7458-A7CB-44D9-8200-15D8BD9DD128}"/>
    <cellStyle name="Normal 2 4 3 2 3 2 2 6" xfId="13443" xr:uid="{68BFB588-08C9-4E59-8EEF-AC8624FF5221}"/>
    <cellStyle name="Normal 2 4 3 2 3 2 2 6 2" xfId="35762" xr:uid="{E295DEC9-8C76-4011-8180-6F3BD38669E2}"/>
    <cellStyle name="Normal 2 4 3 2 3 2 2 7" xfId="23954" xr:uid="{0E0AEED3-E64F-4501-B0EA-17244A3B89F7}"/>
    <cellStyle name="Normal 2 4 3 2 3 2 3" xfId="2284" xr:uid="{C93060BC-B59C-4673-8409-F0A94D1899F0}"/>
    <cellStyle name="Normal 2 4 3 2 3 2 3 2" xfId="4876" xr:uid="{06F47CB1-F117-48D6-B448-CC52C6A2031C}"/>
    <cellStyle name="Normal 2 4 3 2 3 2 3 2 2" xfId="10060" xr:uid="{B33C471B-FED3-4C69-881B-729C0832CC24}"/>
    <cellStyle name="Normal 2 4 3 2 3 2 3 2 2 2" xfId="21867" xr:uid="{E2D29301-55CC-4699-8963-325786C21408}"/>
    <cellStyle name="Normal 2 4 3 2 3 2 3 2 2 2 2" xfId="44186" xr:uid="{55A24EB5-E555-4D32-A430-3F4743EF5739}"/>
    <cellStyle name="Normal 2 4 3 2 3 2 3 2 2 3" xfId="32378" xr:uid="{EA983F6A-7879-4818-8AA1-816DCD50208B}"/>
    <cellStyle name="Normal 2 4 3 2 3 2 3 2 3" xfId="16683" xr:uid="{9E6FE363-A5FC-4CB2-AFEC-CC44F1180B05}"/>
    <cellStyle name="Normal 2 4 3 2 3 2 3 2 3 2" xfId="39002" xr:uid="{E873F9B2-C781-47B0-BB0E-6CA31DA7F286}"/>
    <cellStyle name="Normal 2 4 3 2 3 2 3 2 4" xfId="27194" xr:uid="{06741341-A968-434D-A438-197D785D314C}"/>
    <cellStyle name="Normal 2 4 3 2 3 2 3 3" xfId="7468" xr:uid="{5AEAA665-11BA-4C3B-8EA6-90FEB4BCA2F0}"/>
    <cellStyle name="Normal 2 4 3 2 3 2 3 3 2" xfId="19275" xr:uid="{050BFD4D-0549-47CB-911B-6CDCC06C190A}"/>
    <cellStyle name="Normal 2 4 3 2 3 2 3 3 2 2" xfId="41594" xr:uid="{91B8E72B-BF3B-43A4-8AB1-6D7F6D164E03}"/>
    <cellStyle name="Normal 2 4 3 2 3 2 3 3 3" xfId="29786" xr:uid="{875A9B6E-A1B0-4ABB-94A2-10015CD4B36D}"/>
    <cellStyle name="Normal 2 4 3 2 3 2 3 4" xfId="14091" xr:uid="{2C8A1FA3-7A2A-495B-A460-3F9076F62D89}"/>
    <cellStyle name="Normal 2 4 3 2 3 2 3 4 2" xfId="36410" xr:uid="{631991BA-334C-4CE8-A43E-24A1851171F2}"/>
    <cellStyle name="Normal 2 4 3 2 3 2 3 5" xfId="24602" xr:uid="{B166AB20-C123-4EDE-B5A5-8BD25505C74C}"/>
    <cellStyle name="Normal 2 4 3 2 3 2 4" xfId="3580" xr:uid="{FE929EBF-5B6C-4ADC-B47E-C0F39740A2E1}"/>
    <cellStyle name="Normal 2 4 3 2 3 2 4 2" xfId="8764" xr:uid="{85DBD82E-B06D-4E2C-9FC2-6E8C693E554A}"/>
    <cellStyle name="Normal 2 4 3 2 3 2 4 2 2" xfId="20571" xr:uid="{88F19063-6A3A-4C61-9675-455136150C4E}"/>
    <cellStyle name="Normal 2 4 3 2 3 2 4 2 2 2" xfId="42890" xr:uid="{7C241649-28B2-470A-90CF-2E5AF7405BAE}"/>
    <cellStyle name="Normal 2 4 3 2 3 2 4 2 3" xfId="31082" xr:uid="{123A4D2C-B920-44FB-B44E-1AA556421ACA}"/>
    <cellStyle name="Normal 2 4 3 2 3 2 4 3" xfId="15387" xr:uid="{40D73F55-2502-4FC1-AF2A-15B456BFE38C}"/>
    <cellStyle name="Normal 2 4 3 2 3 2 4 3 2" xfId="37706" xr:uid="{37A7B179-9C02-439C-B9E5-69D4CF62D4E6}"/>
    <cellStyle name="Normal 2 4 3 2 3 2 4 4" xfId="25898" xr:uid="{ABDE1EF4-00D2-4BF6-87B3-570AA419D18A}"/>
    <cellStyle name="Normal 2 4 3 2 3 2 5" xfId="6172" xr:uid="{C4471F4A-451A-4EE7-973D-76AB8015DE40}"/>
    <cellStyle name="Normal 2 4 3 2 3 2 5 2" xfId="17979" xr:uid="{79955B1F-1F79-4A0E-B836-05A4F3856590}"/>
    <cellStyle name="Normal 2 4 3 2 3 2 5 2 2" xfId="40298" xr:uid="{DB0F4529-E353-409B-8938-D91D7DFF9F75}"/>
    <cellStyle name="Normal 2 4 3 2 3 2 5 3" xfId="28490" xr:uid="{23744D81-4F6D-460C-929C-CE9B83D6E376}"/>
    <cellStyle name="Normal 2 4 3 2 3 2 6" xfId="11499" xr:uid="{4A6F6A79-160D-48F6-ADE3-44A40D0F38AC}"/>
    <cellStyle name="Normal 2 4 3 2 3 2 6 2" xfId="33818" xr:uid="{FC3FFAF5-C6E0-45B3-A836-3FFA3CFC2930}"/>
    <cellStyle name="Normal 2 4 3 2 3 2 7" xfId="12795" xr:uid="{5E4F3BBE-ED79-47C4-BDF6-9206074F1B78}"/>
    <cellStyle name="Normal 2 4 3 2 3 2 7 2" xfId="35114" xr:uid="{C85E9D1D-8AF6-4DFC-B412-2E93EE339B39}"/>
    <cellStyle name="Normal 2 4 3 2 3 2 8" xfId="23306" xr:uid="{84E708EE-1BEA-41AF-B2C6-7F7542E7D416}"/>
    <cellStyle name="Normal 2 4 3 2 3 3" xfId="1312" xr:uid="{769E46D7-85C0-48D3-BED7-2A87EB86F2DA}"/>
    <cellStyle name="Normal 2 4 3 2 3 3 2" xfId="2608" xr:uid="{1342CF95-3FFA-460D-B5F0-1A4EFBD5559F}"/>
    <cellStyle name="Normal 2 4 3 2 3 3 2 2" xfId="5200" xr:uid="{BB49018A-DD6E-495A-820C-E822CB9806A6}"/>
    <cellStyle name="Normal 2 4 3 2 3 3 2 2 2" xfId="10384" xr:uid="{54C6ED3C-F7D3-42B7-93C5-72555763F6DF}"/>
    <cellStyle name="Normal 2 4 3 2 3 3 2 2 2 2" xfId="22191" xr:uid="{2F000C8E-E76C-428A-B6DC-558F12F45B7F}"/>
    <cellStyle name="Normal 2 4 3 2 3 3 2 2 2 2 2" xfId="44510" xr:uid="{7F392457-97B8-4F1E-B2C4-94AAA92E16F2}"/>
    <cellStyle name="Normal 2 4 3 2 3 3 2 2 2 3" xfId="32702" xr:uid="{3E4E088D-D7C9-434B-8782-76F8D53E1F90}"/>
    <cellStyle name="Normal 2 4 3 2 3 3 2 2 3" xfId="17007" xr:uid="{01BDA9B4-7833-4C8E-B778-1124354E7491}"/>
    <cellStyle name="Normal 2 4 3 2 3 3 2 2 3 2" xfId="39326" xr:uid="{BBC7E6EC-9885-4A34-9DF8-D85E786B0A4B}"/>
    <cellStyle name="Normal 2 4 3 2 3 3 2 2 4" xfId="27518" xr:uid="{CEB71034-3DDA-4B7F-A646-F61DA3817B15}"/>
    <cellStyle name="Normal 2 4 3 2 3 3 2 3" xfId="7792" xr:uid="{598925AD-720A-46FD-82AE-500CE557259C}"/>
    <cellStyle name="Normal 2 4 3 2 3 3 2 3 2" xfId="19599" xr:uid="{9F4BDF47-D1CC-4356-BBE6-569F5BB088D6}"/>
    <cellStyle name="Normal 2 4 3 2 3 3 2 3 2 2" xfId="41918" xr:uid="{3F3DD368-6F71-4F81-A88C-14C6B46B2ADB}"/>
    <cellStyle name="Normal 2 4 3 2 3 3 2 3 3" xfId="30110" xr:uid="{840DC358-DE0A-4E92-8CC0-120C8C27887B}"/>
    <cellStyle name="Normal 2 4 3 2 3 3 2 4" xfId="14415" xr:uid="{3E9FD883-A3D8-4E25-B36B-539D2C9F6D76}"/>
    <cellStyle name="Normal 2 4 3 2 3 3 2 4 2" xfId="36734" xr:uid="{D3596403-9A01-47B9-AA22-8EFC860D2C52}"/>
    <cellStyle name="Normal 2 4 3 2 3 3 2 5" xfId="24926" xr:uid="{C62CC9E2-3EC7-4FA6-BB74-199DF72EB7B3}"/>
    <cellStyle name="Normal 2 4 3 2 3 3 3" xfId="3904" xr:uid="{CE58215C-BA59-47C0-8B81-F4A4EEEF5C73}"/>
    <cellStyle name="Normal 2 4 3 2 3 3 3 2" xfId="9088" xr:uid="{BCD772C7-BD1E-4F29-A29E-1A0D09BA2C9A}"/>
    <cellStyle name="Normal 2 4 3 2 3 3 3 2 2" xfId="20895" xr:uid="{E08FD49D-8042-4AA8-802B-70967B4AA998}"/>
    <cellStyle name="Normal 2 4 3 2 3 3 3 2 2 2" xfId="43214" xr:uid="{6C4CD8FB-20C4-4336-B165-CD94FBC8C103}"/>
    <cellStyle name="Normal 2 4 3 2 3 3 3 2 3" xfId="31406" xr:uid="{F84A0EFB-152D-4EB2-BCBB-C922489DBD99}"/>
    <cellStyle name="Normal 2 4 3 2 3 3 3 3" xfId="15711" xr:uid="{EF3E19C7-B3C2-45FC-8743-33F727C83F87}"/>
    <cellStyle name="Normal 2 4 3 2 3 3 3 3 2" xfId="38030" xr:uid="{DE3EFA5A-5B3D-420B-A0B5-41E5679E5A2D}"/>
    <cellStyle name="Normal 2 4 3 2 3 3 3 4" xfId="26222" xr:uid="{5D416E7A-2E9A-479C-AB70-032B313CDC29}"/>
    <cellStyle name="Normal 2 4 3 2 3 3 4" xfId="6496" xr:uid="{D3608C87-85CE-40CB-8EDD-D83F70B4BC11}"/>
    <cellStyle name="Normal 2 4 3 2 3 3 4 2" xfId="18303" xr:uid="{7FBE238D-A2E4-499E-B2A3-63A7995BAB70}"/>
    <cellStyle name="Normal 2 4 3 2 3 3 4 2 2" xfId="40622" xr:uid="{5BE7B83E-542D-40EC-BAD9-515822E8024A}"/>
    <cellStyle name="Normal 2 4 3 2 3 3 4 3" xfId="28814" xr:uid="{D35C1C16-7A06-48F4-84A8-A9C31465F1D8}"/>
    <cellStyle name="Normal 2 4 3 2 3 3 5" xfId="11823" xr:uid="{479E6FBE-2479-476C-82A0-A890C7EE5959}"/>
    <cellStyle name="Normal 2 4 3 2 3 3 5 2" xfId="34142" xr:uid="{198F3DB4-8F0D-4F92-9B48-D178C96793CC}"/>
    <cellStyle name="Normal 2 4 3 2 3 3 6" xfId="13119" xr:uid="{3BAA8E0E-C0D6-447C-A8C2-B9479F76D0A0}"/>
    <cellStyle name="Normal 2 4 3 2 3 3 6 2" xfId="35438" xr:uid="{AE5BE678-3B0B-47CA-BCC4-20A6CDCBDF81}"/>
    <cellStyle name="Normal 2 4 3 2 3 3 7" xfId="23630" xr:uid="{94766055-88AD-4165-A8D2-0A580AB41E9A}"/>
    <cellStyle name="Normal 2 4 3 2 3 4" xfId="1960" xr:uid="{AEF0E2E4-73AA-40E3-8202-2326D60B275E}"/>
    <cellStyle name="Normal 2 4 3 2 3 4 2" xfId="4552" xr:uid="{BC5250D9-94EF-4A0A-B393-27A1A1128027}"/>
    <cellStyle name="Normal 2 4 3 2 3 4 2 2" xfId="9736" xr:uid="{3C05083F-7AD2-4B49-8C84-01AA78816145}"/>
    <cellStyle name="Normal 2 4 3 2 3 4 2 2 2" xfId="21543" xr:uid="{CF1202BF-AD7D-4188-B0A5-D9E08325F9CB}"/>
    <cellStyle name="Normal 2 4 3 2 3 4 2 2 2 2" xfId="43862" xr:uid="{373326E3-CA68-41D4-AFD7-A3CD94AB1EDD}"/>
    <cellStyle name="Normal 2 4 3 2 3 4 2 2 3" xfId="32054" xr:uid="{0A589839-60E8-4C2E-9248-DA35003B7A31}"/>
    <cellStyle name="Normal 2 4 3 2 3 4 2 3" xfId="16359" xr:uid="{5D617731-25A0-407E-A9BD-C0D98464BE29}"/>
    <cellStyle name="Normal 2 4 3 2 3 4 2 3 2" xfId="38678" xr:uid="{773E0D8D-D0D8-4223-A4C9-52BFAD38004E}"/>
    <cellStyle name="Normal 2 4 3 2 3 4 2 4" xfId="26870" xr:uid="{757F7A56-7F2C-4E38-97C5-6B16F720AB36}"/>
    <cellStyle name="Normal 2 4 3 2 3 4 3" xfId="7144" xr:uid="{2828DA22-1E13-40FF-9B1C-361326549AB3}"/>
    <cellStyle name="Normal 2 4 3 2 3 4 3 2" xfId="18951" xr:uid="{CC52AA96-AE40-493F-8CF2-B35EF9BC9F9F}"/>
    <cellStyle name="Normal 2 4 3 2 3 4 3 2 2" xfId="41270" xr:uid="{B9DDBA48-2F3E-4949-958D-F331F2F8F1DE}"/>
    <cellStyle name="Normal 2 4 3 2 3 4 3 3" xfId="29462" xr:uid="{3291FB24-8F8A-408C-96B3-4C67CCE7F80A}"/>
    <cellStyle name="Normal 2 4 3 2 3 4 4" xfId="13767" xr:uid="{8476624B-E26F-4E68-A561-D587C72EA5CC}"/>
    <cellStyle name="Normal 2 4 3 2 3 4 4 2" xfId="36086" xr:uid="{2E46D3F0-6264-4E17-A277-E6D6AE66A983}"/>
    <cellStyle name="Normal 2 4 3 2 3 4 5" xfId="24278" xr:uid="{3E4B41AD-1B03-4600-B979-69F9A9EF37FC}"/>
    <cellStyle name="Normal 2 4 3 2 3 5" xfId="3256" xr:uid="{5DC65213-7AFE-4255-992D-4B1E6218D463}"/>
    <cellStyle name="Normal 2 4 3 2 3 5 2" xfId="8440" xr:uid="{F8785EAA-EB61-4752-8B52-463A0E4506E6}"/>
    <cellStyle name="Normal 2 4 3 2 3 5 2 2" xfId="20247" xr:uid="{EBF2C603-3B04-438E-94E4-C72304DC8FEF}"/>
    <cellStyle name="Normal 2 4 3 2 3 5 2 2 2" xfId="42566" xr:uid="{9B7B4AFC-3065-4E84-98E3-5F7C1C640B57}"/>
    <cellStyle name="Normal 2 4 3 2 3 5 2 3" xfId="30758" xr:uid="{A6FEF012-9939-4A2E-82ED-E9878CFBC061}"/>
    <cellStyle name="Normal 2 4 3 2 3 5 3" xfId="15063" xr:uid="{8981E4E9-5DD0-4294-B273-58D5B37DC412}"/>
    <cellStyle name="Normal 2 4 3 2 3 5 3 2" xfId="37382" xr:uid="{31F38EFB-C2F8-426B-81FB-9A70AD7C767B}"/>
    <cellStyle name="Normal 2 4 3 2 3 5 4" xfId="25574" xr:uid="{A216F77B-012C-41CD-81AE-5010D003BA7C}"/>
    <cellStyle name="Normal 2 4 3 2 3 6" xfId="5848" xr:uid="{E7EB415C-B8D2-4490-9E67-71E683EAA72D}"/>
    <cellStyle name="Normal 2 4 3 2 3 6 2" xfId="17655" xr:uid="{C89E9055-D991-493E-999B-EF5810BB9B4E}"/>
    <cellStyle name="Normal 2 4 3 2 3 6 2 2" xfId="39974" xr:uid="{09F486C7-7E40-495E-8EF0-D589859DB234}"/>
    <cellStyle name="Normal 2 4 3 2 3 6 3" xfId="28166" xr:uid="{CBE6B017-A92C-43A2-A001-D5C3F2356003}"/>
    <cellStyle name="Normal 2 4 3 2 3 7" xfId="11121" xr:uid="{F39A7867-4691-4C8A-84A4-4F1CEF06DDE5}"/>
    <cellStyle name="Normal 2 4 3 2 3 7 2" xfId="33440" xr:uid="{41E2C0DF-F972-4660-B785-AA969B8250CF}"/>
    <cellStyle name="Normal 2 4 3 2 3 8" xfId="12471" xr:uid="{7B50FD35-30F4-4996-9CE2-65B9448C961A}"/>
    <cellStyle name="Normal 2 4 3 2 3 8 2" xfId="34790" xr:uid="{945BCECD-95DF-4365-83C1-3ED7E685E7DD}"/>
    <cellStyle name="Normal 2 4 3 2 3 9" xfId="22928" xr:uid="{64F6DC86-9BCB-43F7-A4AF-31574D12ABC4}"/>
    <cellStyle name="Normal 2 4 3 2 4" xfId="826" xr:uid="{C3CF3F52-E2CC-46E8-8BD4-206F774544CC}"/>
    <cellStyle name="Normal 2 4 3 2 4 2" xfId="1474" xr:uid="{91BAD6C8-C077-46C9-9183-7B5AE1D7C7C9}"/>
    <cellStyle name="Normal 2 4 3 2 4 2 2" xfId="2770" xr:uid="{0FAB382D-928D-43B9-85D7-77CDB2A3BECC}"/>
    <cellStyle name="Normal 2 4 3 2 4 2 2 2" xfId="5362" xr:uid="{5B28FD38-0024-43EB-91FB-16477A4DAF43}"/>
    <cellStyle name="Normal 2 4 3 2 4 2 2 2 2" xfId="10546" xr:uid="{2E735DAD-0640-4F6A-9C5B-E652E4E93690}"/>
    <cellStyle name="Normal 2 4 3 2 4 2 2 2 2 2" xfId="22353" xr:uid="{AF6688DE-E15D-4318-9FC7-C10598BFB429}"/>
    <cellStyle name="Normal 2 4 3 2 4 2 2 2 2 2 2" xfId="44672" xr:uid="{46866D2B-5425-44C8-8648-D64DC3637FCB}"/>
    <cellStyle name="Normal 2 4 3 2 4 2 2 2 2 3" xfId="32864" xr:uid="{FA1C084E-CFB5-445E-96F7-C13FF4538110}"/>
    <cellStyle name="Normal 2 4 3 2 4 2 2 2 3" xfId="17169" xr:uid="{EF095479-4DA1-447F-B468-6FE0A7C7435C}"/>
    <cellStyle name="Normal 2 4 3 2 4 2 2 2 3 2" xfId="39488" xr:uid="{C8A5DADF-242E-4AE3-8A37-2D964F39100C}"/>
    <cellStyle name="Normal 2 4 3 2 4 2 2 2 4" xfId="27680" xr:uid="{3C0C182C-37B0-45DC-93EA-D0E14EF4E05F}"/>
    <cellStyle name="Normal 2 4 3 2 4 2 2 3" xfId="7954" xr:uid="{276D83D5-5E59-43B5-955E-08A0607D7137}"/>
    <cellStyle name="Normal 2 4 3 2 4 2 2 3 2" xfId="19761" xr:uid="{3AB0DC82-C697-49DC-8197-7F03016DCF45}"/>
    <cellStyle name="Normal 2 4 3 2 4 2 2 3 2 2" xfId="42080" xr:uid="{4ACFF2C7-4A96-4944-96E2-A6E5BFBC7BBB}"/>
    <cellStyle name="Normal 2 4 3 2 4 2 2 3 3" xfId="30272" xr:uid="{D45DE55E-B056-493D-811E-4620504788F9}"/>
    <cellStyle name="Normal 2 4 3 2 4 2 2 4" xfId="14577" xr:uid="{0ACD0D0B-8A45-4416-8D05-CA1CD9B467EC}"/>
    <cellStyle name="Normal 2 4 3 2 4 2 2 4 2" xfId="36896" xr:uid="{4D501817-187D-4E94-922E-E3319A5A5128}"/>
    <cellStyle name="Normal 2 4 3 2 4 2 2 5" xfId="25088" xr:uid="{AA464081-9726-41F7-8F25-B757E5C2BF41}"/>
    <cellStyle name="Normal 2 4 3 2 4 2 3" xfId="4066" xr:uid="{B6E880F5-8FA8-4E02-A6A3-9D40266EE762}"/>
    <cellStyle name="Normal 2 4 3 2 4 2 3 2" xfId="9250" xr:uid="{5FAAE580-1F15-4DBD-90FD-6E375227B8D2}"/>
    <cellStyle name="Normal 2 4 3 2 4 2 3 2 2" xfId="21057" xr:uid="{2F9D1180-7A24-4EEC-9931-9BB5263852E8}"/>
    <cellStyle name="Normal 2 4 3 2 4 2 3 2 2 2" xfId="43376" xr:uid="{3A55F6DB-CCC1-4612-BAE8-424145D30B2F}"/>
    <cellStyle name="Normal 2 4 3 2 4 2 3 2 3" xfId="31568" xr:uid="{77F69CA0-44DE-4ECB-8EDB-69AAACCBBF63}"/>
    <cellStyle name="Normal 2 4 3 2 4 2 3 3" xfId="15873" xr:uid="{A970A9D7-C7A3-4938-9616-587AC47CE532}"/>
    <cellStyle name="Normal 2 4 3 2 4 2 3 3 2" xfId="38192" xr:uid="{3AB777BA-3866-4D80-8D6A-8D62F455C53B}"/>
    <cellStyle name="Normal 2 4 3 2 4 2 3 4" xfId="26384" xr:uid="{29C79A14-4A04-44A9-BE1A-7459F527F829}"/>
    <cellStyle name="Normal 2 4 3 2 4 2 4" xfId="6658" xr:uid="{DB3BE23E-9E87-492B-93D1-63B3B9885E36}"/>
    <cellStyle name="Normal 2 4 3 2 4 2 4 2" xfId="18465" xr:uid="{7B3C422B-140C-4DB0-9013-B001936045D4}"/>
    <cellStyle name="Normal 2 4 3 2 4 2 4 2 2" xfId="40784" xr:uid="{32B3F7E8-B8E5-4DC1-9EAF-C94F7F0EF72B}"/>
    <cellStyle name="Normal 2 4 3 2 4 2 4 3" xfId="28976" xr:uid="{EC84018D-1EE2-4D5B-B101-ED72ECB93CEF}"/>
    <cellStyle name="Normal 2 4 3 2 4 2 5" xfId="11985" xr:uid="{83294C56-6403-418B-A895-365EC6C77633}"/>
    <cellStyle name="Normal 2 4 3 2 4 2 5 2" xfId="34304" xr:uid="{3790B142-1B28-49B2-9546-1CCC510271D6}"/>
    <cellStyle name="Normal 2 4 3 2 4 2 6" xfId="13281" xr:uid="{5555B688-44DA-4BCA-9077-3C08B7616A75}"/>
    <cellStyle name="Normal 2 4 3 2 4 2 6 2" xfId="35600" xr:uid="{45EE93EE-3AE7-4FF2-ACA8-D3494C6CA394}"/>
    <cellStyle name="Normal 2 4 3 2 4 2 7" xfId="23792" xr:uid="{1AB9B1EE-5B3F-425B-AE99-AC78C870D9A0}"/>
    <cellStyle name="Normal 2 4 3 2 4 3" xfId="2122" xr:uid="{05746E71-2AED-4233-82AC-A6A8465B1ECC}"/>
    <cellStyle name="Normal 2 4 3 2 4 3 2" xfId="4714" xr:uid="{A78F7547-5B78-43F2-AAC2-67AE50ADE5DC}"/>
    <cellStyle name="Normal 2 4 3 2 4 3 2 2" xfId="9898" xr:uid="{6870D36E-9B6B-4DF9-91B9-6D95BC39EFA3}"/>
    <cellStyle name="Normal 2 4 3 2 4 3 2 2 2" xfId="21705" xr:uid="{64D1828A-2256-4EBA-904C-3EED6AE768C9}"/>
    <cellStyle name="Normal 2 4 3 2 4 3 2 2 2 2" xfId="44024" xr:uid="{18382D1C-24AC-48FE-A843-BDC315852870}"/>
    <cellStyle name="Normal 2 4 3 2 4 3 2 2 3" xfId="32216" xr:uid="{1FDF3972-9C33-4A00-9780-CCB9C23161B3}"/>
    <cellStyle name="Normal 2 4 3 2 4 3 2 3" xfId="16521" xr:uid="{6D93B5D9-0A26-46C5-8632-4CF0271AE137}"/>
    <cellStyle name="Normal 2 4 3 2 4 3 2 3 2" xfId="38840" xr:uid="{C57627C1-88E3-4A75-A401-5D7413BE2639}"/>
    <cellStyle name="Normal 2 4 3 2 4 3 2 4" xfId="27032" xr:uid="{322A3241-CD25-478F-8AB9-43799676173B}"/>
    <cellStyle name="Normal 2 4 3 2 4 3 3" xfId="7306" xr:uid="{BF6DC0F2-F32A-4F15-B927-F27C38EF43F5}"/>
    <cellStyle name="Normal 2 4 3 2 4 3 3 2" xfId="19113" xr:uid="{431F4D5B-3BB1-46B5-B0F4-D1B9FB95EBB9}"/>
    <cellStyle name="Normal 2 4 3 2 4 3 3 2 2" xfId="41432" xr:uid="{40C8CC5F-22DE-45A8-BDB6-02BD18400816}"/>
    <cellStyle name="Normal 2 4 3 2 4 3 3 3" xfId="29624" xr:uid="{73E01997-8E89-4ABB-B613-E4DB21D48FF0}"/>
    <cellStyle name="Normal 2 4 3 2 4 3 4" xfId="13929" xr:uid="{7E9580D1-F714-4781-B780-5E0D0139DCF8}"/>
    <cellStyle name="Normal 2 4 3 2 4 3 4 2" xfId="36248" xr:uid="{FC282C73-0772-496F-B8C0-BC1226CEE397}"/>
    <cellStyle name="Normal 2 4 3 2 4 3 5" xfId="24440" xr:uid="{EFD05B1B-CBA3-4BBF-8415-72A7F1337D6D}"/>
    <cellStyle name="Normal 2 4 3 2 4 4" xfId="3418" xr:uid="{AF85960B-379D-4B24-BBFC-F01F960695AB}"/>
    <cellStyle name="Normal 2 4 3 2 4 4 2" xfId="8602" xr:uid="{422EC6E5-0223-4972-A813-3541A0900331}"/>
    <cellStyle name="Normal 2 4 3 2 4 4 2 2" xfId="20409" xr:uid="{F9158F75-A2D1-4164-BE41-D08582747134}"/>
    <cellStyle name="Normal 2 4 3 2 4 4 2 2 2" xfId="42728" xr:uid="{B2216A28-6FD9-400B-884B-95074BA985D9}"/>
    <cellStyle name="Normal 2 4 3 2 4 4 2 3" xfId="30920" xr:uid="{8B8AE255-A637-4583-8D78-9D5B121B4EED}"/>
    <cellStyle name="Normal 2 4 3 2 4 4 3" xfId="15225" xr:uid="{5641B71D-0351-4031-85BC-85EA28EC05D5}"/>
    <cellStyle name="Normal 2 4 3 2 4 4 3 2" xfId="37544" xr:uid="{CCA5CE69-5512-41EF-85C7-09CA52193950}"/>
    <cellStyle name="Normal 2 4 3 2 4 4 4" xfId="25736" xr:uid="{2A844DDF-6DBA-424E-9CC9-3563F8DF145A}"/>
    <cellStyle name="Normal 2 4 3 2 4 5" xfId="6010" xr:uid="{B9413187-2089-48CD-BC83-A94236788218}"/>
    <cellStyle name="Normal 2 4 3 2 4 5 2" xfId="17817" xr:uid="{48EA9621-C11A-49A2-98AB-42175EC08D12}"/>
    <cellStyle name="Normal 2 4 3 2 4 5 2 2" xfId="40136" xr:uid="{95DD9B64-1A59-45AE-BEFE-8F4D85DB2161}"/>
    <cellStyle name="Normal 2 4 3 2 4 5 3" xfId="28328" xr:uid="{36DD6033-D6F2-48DD-B3D1-0360FD769ABD}"/>
    <cellStyle name="Normal 2 4 3 2 4 6" xfId="11337" xr:uid="{7DD164BD-24EB-4236-903A-FCC5B1668A85}"/>
    <cellStyle name="Normal 2 4 3 2 4 6 2" xfId="33656" xr:uid="{C759C9A8-CE3A-4BE6-AF94-F623B31A5363}"/>
    <cellStyle name="Normal 2 4 3 2 4 7" xfId="12633" xr:uid="{F99959BB-31C2-40E9-88C0-372025CEED1D}"/>
    <cellStyle name="Normal 2 4 3 2 4 7 2" xfId="34952" xr:uid="{EA7F3EFD-BD8B-4153-A2F1-38F7EFF91519}"/>
    <cellStyle name="Normal 2 4 3 2 4 8" xfId="23144" xr:uid="{F75B500F-EF87-42EF-B953-A98D2A423B42}"/>
    <cellStyle name="Normal 2 4 3 2 5" xfId="1150" xr:uid="{FE3A8C80-BAAD-46B9-91A7-F5F3A5DB592A}"/>
    <cellStyle name="Normal 2 4 3 2 5 2" xfId="2446" xr:uid="{7B8C03AD-030C-48C8-B5BD-9661431FCF56}"/>
    <cellStyle name="Normal 2 4 3 2 5 2 2" xfId="5038" xr:uid="{8F3F11B4-6ACE-458F-8347-C0BEDD415269}"/>
    <cellStyle name="Normal 2 4 3 2 5 2 2 2" xfId="10222" xr:uid="{2187D3F4-7161-4C83-91C1-EE2D71C4E5F8}"/>
    <cellStyle name="Normal 2 4 3 2 5 2 2 2 2" xfId="22029" xr:uid="{B6D90DDB-3612-4FD8-AC14-C9628A17BE43}"/>
    <cellStyle name="Normal 2 4 3 2 5 2 2 2 2 2" xfId="44348" xr:uid="{13B250F6-4543-412A-8553-BF23AE83A8C9}"/>
    <cellStyle name="Normal 2 4 3 2 5 2 2 2 3" xfId="32540" xr:uid="{C3445648-DF97-4418-A77E-0B3D1A7DB6B6}"/>
    <cellStyle name="Normal 2 4 3 2 5 2 2 3" xfId="16845" xr:uid="{11BBB869-2531-44FC-8F33-255CC7D899AC}"/>
    <cellStyle name="Normal 2 4 3 2 5 2 2 3 2" xfId="39164" xr:uid="{9355E814-547B-44D3-B79A-2EA0173047A9}"/>
    <cellStyle name="Normal 2 4 3 2 5 2 2 4" xfId="27356" xr:uid="{651614B2-F37F-439B-BEB5-A0D85C9F5FE9}"/>
    <cellStyle name="Normal 2 4 3 2 5 2 3" xfId="7630" xr:uid="{695719BD-F7D3-4911-A644-57B8CA33BAD8}"/>
    <cellStyle name="Normal 2 4 3 2 5 2 3 2" xfId="19437" xr:uid="{2EC79591-F9D7-4683-B5E6-79BB3460CE3F}"/>
    <cellStyle name="Normal 2 4 3 2 5 2 3 2 2" xfId="41756" xr:uid="{5A7BBFE7-F499-49FE-8C2D-9C44CF5AA85D}"/>
    <cellStyle name="Normal 2 4 3 2 5 2 3 3" xfId="29948" xr:uid="{11AF9C76-DC33-45D1-AB54-8FBF18DF6C7B}"/>
    <cellStyle name="Normal 2 4 3 2 5 2 4" xfId="14253" xr:uid="{5A97EE68-9D66-4F4F-80C7-0329545BA804}"/>
    <cellStyle name="Normal 2 4 3 2 5 2 4 2" xfId="36572" xr:uid="{9850B42F-89B3-4748-B5D9-1800889D0B68}"/>
    <cellStyle name="Normal 2 4 3 2 5 2 5" xfId="24764" xr:uid="{13D1E511-15CE-459C-AB9A-F7A6A202AC33}"/>
    <cellStyle name="Normal 2 4 3 2 5 3" xfId="3742" xr:uid="{BF62243D-25A7-47C6-AC28-DE7893934069}"/>
    <cellStyle name="Normal 2 4 3 2 5 3 2" xfId="8926" xr:uid="{62F1FD9A-2C22-4EFF-B9BF-56E072015F4C}"/>
    <cellStyle name="Normal 2 4 3 2 5 3 2 2" xfId="20733" xr:uid="{061C1C98-C51F-431F-97C9-E1A62794945F}"/>
    <cellStyle name="Normal 2 4 3 2 5 3 2 2 2" xfId="43052" xr:uid="{77577879-1339-40B8-B115-7F0F2B0B37BA}"/>
    <cellStyle name="Normal 2 4 3 2 5 3 2 3" xfId="31244" xr:uid="{28308617-48AF-49BA-8D95-1C8539A587C2}"/>
    <cellStyle name="Normal 2 4 3 2 5 3 3" xfId="15549" xr:uid="{88308033-5E13-400C-AC2F-0E84E04DF660}"/>
    <cellStyle name="Normal 2 4 3 2 5 3 3 2" xfId="37868" xr:uid="{6486A7B8-7B68-485F-8C72-4F90EB2F3872}"/>
    <cellStyle name="Normal 2 4 3 2 5 3 4" xfId="26060" xr:uid="{E1ED5087-B08D-4293-B153-F46BEF8B0119}"/>
    <cellStyle name="Normal 2 4 3 2 5 4" xfId="6334" xr:uid="{CC0634E6-4475-466C-B124-C6AB9A2422CE}"/>
    <cellStyle name="Normal 2 4 3 2 5 4 2" xfId="18141" xr:uid="{D8505767-7619-4DE3-982D-DCD125E5A7BA}"/>
    <cellStyle name="Normal 2 4 3 2 5 4 2 2" xfId="40460" xr:uid="{52473A3F-AD19-4B47-8FA5-5DC9769C41E5}"/>
    <cellStyle name="Normal 2 4 3 2 5 4 3" xfId="28652" xr:uid="{D4DDF6DC-FE31-49DA-9110-D6CEEEB75A49}"/>
    <cellStyle name="Normal 2 4 3 2 5 5" xfId="11661" xr:uid="{50F4B0DA-FA53-4D6A-B5EE-76F1178EA1E1}"/>
    <cellStyle name="Normal 2 4 3 2 5 5 2" xfId="33980" xr:uid="{04D8321D-4BFE-4319-9B3D-8D6DAB5C2E6C}"/>
    <cellStyle name="Normal 2 4 3 2 5 6" xfId="12957" xr:uid="{5665D9C0-8B41-4427-8C24-C333A8F3648D}"/>
    <cellStyle name="Normal 2 4 3 2 5 6 2" xfId="35276" xr:uid="{1ECBBF5C-05A6-4056-A0A5-117C4F26FBBB}"/>
    <cellStyle name="Normal 2 4 3 2 5 7" xfId="23468" xr:uid="{B973BEA5-BD13-4C7D-932C-199D2B96A6DA}"/>
    <cellStyle name="Normal 2 4 3 2 6" xfId="1798" xr:uid="{375FFBC0-3570-421F-AA48-48343FC89672}"/>
    <cellStyle name="Normal 2 4 3 2 6 2" xfId="4390" xr:uid="{E59774A6-A7A1-4FFE-97E1-CFCF06FBCAE1}"/>
    <cellStyle name="Normal 2 4 3 2 6 2 2" xfId="9574" xr:uid="{583CD0A8-8218-419B-8D27-D365EA82D2C6}"/>
    <cellStyle name="Normal 2 4 3 2 6 2 2 2" xfId="21381" xr:uid="{6C57FD50-522F-4DD3-8664-AAFDBF21FC49}"/>
    <cellStyle name="Normal 2 4 3 2 6 2 2 2 2" xfId="43700" xr:uid="{BAA4DE98-A877-4301-8B40-88BE87BF70F8}"/>
    <cellStyle name="Normal 2 4 3 2 6 2 2 3" xfId="31892" xr:uid="{7024F6FE-6671-4B75-BBB8-E4378A07547A}"/>
    <cellStyle name="Normal 2 4 3 2 6 2 3" xfId="16197" xr:uid="{6E899143-3E0C-45CB-B92B-45F934454743}"/>
    <cellStyle name="Normal 2 4 3 2 6 2 3 2" xfId="38516" xr:uid="{2F93D415-B540-4806-AE73-11A23011AFBC}"/>
    <cellStyle name="Normal 2 4 3 2 6 2 4" xfId="26708" xr:uid="{9DAD61D5-13B6-4C90-B5ED-76285A970CC9}"/>
    <cellStyle name="Normal 2 4 3 2 6 3" xfId="6982" xr:uid="{ABA7BECB-02A7-4105-B120-571421ECECD1}"/>
    <cellStyle name="Normal 2 4 3 2 6 3 2" xfId="18789" xr:uid="{1F5B407B-90D2-492F-90C2-21AF3F70B9F7}"/>
    <cellStyle name="Normal 2 4 3 2 6 3 2 2" xfId="41108" xr:uid="{1B8B8803-81B9-4CF0-86CB-FD219FF0C93A}"/>
    <cellStyle name="Normal 2 4 3 2 6 3 3" xfId="29300" xr:uid="{2B612A61-DA13-4A48-ADB2-618A0B724A0D}"/>
    <cellStyle name="Normal 2 4 3 2 6 4" xfId="13605" xr:uid="{BAD03F25-1E36-49CE-87E9-6486677B26BD}"/>
    <cellStyle name="Normal 2 4 3 2 6 4 2" xfId="35924" xr:uid="{45507764-A9E5-4A6A-9D7C-EFB42670F731}"/>
    <cellStyle name="Normal 2 4 3 2 6 5" xfId="24116" xr:uid="{0B8C90EA-202D-4972-9E72-7AAF75604127}"/>
    <cellStyle name="Normal 2 4 3 2 7" xfId="3094" xr:uid="{17C8691F-5AB9-45C1-BC96-236924DC84C5}"/>
    <cellStyle name="Normal 2 4 3 2 7 2" xfId="8278" xr:uid="{D09AB3CE-F4C9-48D6-BD66-50C2713213F8}"/>
    <cellStyle name="Normal 2 4 3 2 7 2 2" xfId="20085" xr:uid="{92905764-049E-4DEB-BD8F-D42A8E18CA0D}"/>
    <cellStyle name="Normal 2 4 3 2 7 2 2 2" xfId="42404" xr:uid="{8AC43E8C-A0CA-4CB6-82B2-794772814406}"/>
    <cellStyle name="Normal 2 4 3 2 7 2 3" xfId="30596" xr:uid="{7161B1DE-EDAE-4C45-9B8A-A0E61B913D11}"/>
    <cellStyle name="Normal 2 4 3 2 7 3" xfId="14901" xr:uid="{4B36ABF8-5568-4F18-9BCB-604CBEF9F037}"/>
    <cellStyle name="Normal 2 4 3 2 7 3 2" xfId="37220" xr:uid="{D74096F2-1DB5-4FD6-BB33-9B8C5E7D09D8}"/>
    <cellStyle name="Normal 2 4 3 2 7 4" xfId="25412" xr:uid="{F374EE32-F89B-4D35-8076-E6CD77B2C113}"/>
    <cellStyle name="Normal 2 4 3 2 8" xfId="5686" xr:uid="{5BD49BAC-E2AA-4506-9105-B02F0C50AC63}"/>
    <cellStyle name="Normal 2 4 3 2 8 2" xfId="17493" xr:uid="{E5A8C130-1A5E-4155-94EC-C67B9D0B24A0}"/>
    <cellStyle name="Normal 2 4 3 2 8 2 2" xfId="39812" xr:uid="{5FCFF667-CC85-4A26-8C9E-84B3C015AB4F}"/>
    <cellStyle name="Normal 2 4 3 2 8 3" xfId="28004" xr:uid="{A5B32B02-26F7-4D13-9621-1D54F4733E7F}"/>
    <cellStyle name="Normal 2 4 3 2 9" xfId="10887" xr:uid="{33818977-ACD6-4CD6-8853-B71754FBEAE8}"/>
    <cellStyle name="Normal 2 4 3 2 9 2" xfId="33206" xr:uid="{51695C46-F176-4857-98F3-C7A486E7BB19}"/>
    <cellStyle name="Normal 2 4 3 3" xfId="419" xr:uid="{0A6AEFD3-DDB5-4658-8F47-FCA796EC6CE2}"/>
    <cellStyle name="Normal 2 4 3 3 10" xfId="12336" xr:uid="{28AE3078-7929-4C9D-B3AA-EE7EEA926E3E}"/>
    <cellStyle name="Normal 2 4 3 3 10 2" xfId="34655" xr:uid="{C215E04A-7C1B-4E77-9B83-3A8D1C3AB02A}"/>
    <cellStyle name="Normal 2 4 3 3 11" xfId="22734" xr:uid="{EEF25BF6-4821-4BCE-8C4A-FF6E0C02EE75}"/>
    <cellStyle name="Normal 2 4 3 3 2" xfId="534" xr:uid="{58ED69EB-F18C-4D5D-AEE5-8AF529E616A5}"/>
    <cellStyle name="Normal 2 4 3 3 2 10" xfId="22851" xr:uid="{479A3359-D99A-4362-9EF8-A0EF76530AE9}"/>
    <cellStyle name="Normal 2 4 3 3 2 2" xfId="767" xr:uid="{34277202-95AB-4A6B-A48A-90C323DD8045}"/>
    <cellStyle name="Normal 2 4 3 3 2 2 2" xfId="1096" xr:uid="{76E17633-A8CC-4C7E-8A36-5939DEEC1C0A}"/>
    <cellStyle name="Normal 2 4 3 3 2 2 2 2" xfId="1744" xr:uid="{9CDE1BA5-58A5-472A-8E7F-66FC95416A55}"/>
    <cellStyle name="Normal 2 4 3 3 2 2 2 2 2" xfId="3040" xr:uid="{0C276532-C24E-4F65-9DA2-3A54268DA261}"/>
    <cellStyle name="Normal 2 4 3 3 2 2 2 2 2 2" xfId="5632" xr:uid="{C87AB890-92D7-474C-8E29-1C74056A80FC}"/>
    <cellStyle name="Normal 2 4 3 3 2 2 2 2 2 2 2" xfId="10816" xr:uid="{A83C0ACF-3A0A-4C57-8E4A-87DC684BF2F3}"/>
    <cellStyle name="Normal 2 4 3 3 2 2 2 2 2 2 2 2" xfId="22623" xr:uid="{9FF5389E-BB87-4572-AD33-581279E5E1F9}"/>
    <cellStyle name="Normal 2 4 3 3 2 2 2 2 2 2 2 2 2" xfId="44942" xr:uid="{B505A7E4-6047-4EA0-A7DA-D3842C32D828}"/>
    <cellStyle name="Normal 2 4 3 3 2 2 2 2 2 2 2 3" xfId="33134" xr:uid="{B1859CF8-B4A4-471A-9674-78F4A3CB6159}"/>
    <cellStyle name="Normal 2 4 3 3 2 2 2 2 2 2 3" xfId="17439" xr:uid="{62FD6BFA-F3B7-4001-B895-684EBF7908E4}"/>
    <cellStyle name="Normal 2 4 3 3 2 2 2 2 2 2 3 2" xfId="39758" xr:uid="{227553F0-B875-45A7-86B3-7B01D2F20E08}"/>
    <cellStyle name="Normal 2 4 3 3 2 2 2 2 2 2 4" xfId="27950" xr:uid="{1CA67662-97CB-4243-A577-3A6476313DEC}"/>
    <cellStyle name="Normal 2 4 3 3 2 2 2 2 2 3" xfId="8224" xr:uid="{DEB53DA0-B07A-457C-B831-8CACCCA92DFF}"/>
    <cellStyle name="Normal 2 4 3 3 2 2 2 2 2 3 2" xfId="20031" xr:uid="{AB87C49E-7061-4523-A9B2-2FCEB6B8C331}"/>
    <cellStyle name="Normal 2 4 3 3 2 2 2 2 2 3 2 2" xfId="42350" xr:uid="{A1DBD8A3-125A-411F-8A4E-601E46E773AB}"/>
    <cellStyle name="Normal 2 4 3 3 2 2 2 2 2 3 3" xfId="30542" xr:uid="{73A416A5-0F84-4143-890F-6ABA922CE12A}"/>
    <cellStyle name="Normal 2 4 3 3 2 2 2 2 2 4" xfId="14847" xr:uid="{10D3550E-EA7B-4B94-9FB4-1A332732FC43}"/>
    <cellStyle name="Normal 2 4 3 3 2 2 2 2 2 4 2" xfId="37166" xr:uid="{3BF9F1B2-7B6E-40E0-933C-412300303CAA}"/>
    <cellStyle name="Normal 2 4 3 3 2 2 2 2 2 5" xfId="25358" xr:uid="{35E9DAEC-0221-4AA7-8EB4-20A64E850CA5}"/>
    <cellStyle name="Normal 2 4 3 3 2 2 2 2 3" xfId="4336" xr:uid="{559C73FD-DD84-487A-87CD-038D23F76C20}"/>
    <cellStyle name="Normal 2 4 3 3 2 2 2 2 3 2" xfId="9520" xr:uid="{AB9E20B1-989B-4E7C-BF59-6553BE3700A8}"/>
    <cellStyle name="Normal 2 4 3 3 2 2 2 2 3 2 2" xfId="21327" xr:uid="{46466407-0F85-475B-A04D-0F0100E870C3}"/>
    <cellStyle name="Normal 2 4 3 3 2 2 2 2 3 2 2 2" xfId="43646" xr:uid="{099ADF70-BAD7-4C5B-8540-930C3A686409}"/>
    <cellStyle name="Normal 2 4 3 3 2 2 2 2 3 2 3" xfId="31838" xr:uid="{21BA178E-8A3F-4331-BA14-730E779119AB}"/>
    <cellStyle name="Normal 2 4 3 3 2 2 2 2 3 3" xfId="16143" xr:uid="{2E212E8C-AE3D-431E-9258-A6EE575A2BEA}"/>
    <cellStyle name="Normal 2 4 3 3 2 2 2 2 3 3 2" xfId="38462" xr:uid="{042BD19C-8568-4ECD-B0A0-6AEDCFC86A1D}"/>
    <cellStyle name="Normal 2 4 3 3 2 2 2 2 3 4" xfId="26654" xr:uid="{BC01D9FA-73D0-4623-8E10-C4D2124186B9}"/>
    <cellStyle name="Normal 2 4 3 3 2 2 2 2 4" xfId="6928" xr:uid="{33A1AB2F-F7C0-4B61-8E57-E33B97A5EEB8}"/>
    <cellStyle name="Normal 2 4 3 3 2 2 2 2 4 2" xfId="18735" xr:uid="{64C9FC05-45F3-4D80-B068-A2AB8C551F23}"/>
    <cellStyle name="Normal 2 4 3 3 2 2 2 2 4 2 2" xfId="41054" xr:uid="{6578D44C-9650-4826-B56D-4684A8C6DEB1}"/>
    <cellStyle name="Normal 2 4 3 3 2 2 2 2 4 3" xfId="29246" xr:uid="{A5A8ED98-313D-48B8-B946-62A5C2A17EA1}"/>
    <cellStyle name="Normal 2 4 3 3 2 2 2 2 5" xfId="12255" xr:uid="{06006CE0-3275-4DBE-9F8E-8DCCB288DA16}"/>
    <cellStyle name="Normal 2 4 3 3 2 2 2 2 5 2" xfId="34574" xr:uid="{B8D1A2C7-07A5-4CA0-8F4D-FDBE0F6FD3C9}"/>
    <cellStyle name="Normal 2 4 3 3 2 2 2 2 6" xfId="13551" xr:uid="{13B6A14F-1406-4C01-AF70-12F7EF7DA1CA}"/>
    <cellStyle name="Normal 2 4 3 3 2 2 2 2 6 2" xfId="35870" xr:uid="{DF6F374E-260E-48A3-A0BB-E6947997BE2D}"/>
    <cellStyle name="Normal 2 4 3 3 2 2 2 2 7" xfId="24062" xr:uid="{D28C24BB-BB7B-40FC-91CE-177119B31559}"/>
    <cellStyle name="Normal 2 4 3 3 2 2 2 3" xfId="2392" xr:uid="{81A31EA6-E03A-48C2-8CA6-233D01AABFDE}"/>
    <cellStyle name="Normal 2 4 3 3 2 2 2 3 2" xfId="4984" xr:uid="{60708275-93B7-4944-81A4-991CF6860DF2}"/>
    <cellStyle name="Normal 2 4 3 3 2 2 2 3 2 2" xfId="10168" xr:uid="{20A6A89B-60CF-48B5-BBD9-3378D8062AE1}"/>
    <cellStyle name="Normal 2 4 3 3 2 2 2 3 2 2 2" xfId="21975" xr:uid="{CC1BB59E-1E66-4164-B3B3-9F00BF7558DC}"/>
    <cellStyle name="Normal 2 4 3 3 2 2 2 3 2 2 2 2" xfId="44294" xr:uid="{6CA9D64A-DC4B-4B97-B736-6604AAEE88E7}"/>
    <cellStyle name="Normal 2 4 3 3 2 2 2 3 2 2 3" xfId="32486" xr:uid="{A7BA3141-830B-4735-A9AE-B69854FA6184}"/>
    <cellStyle name="Normal 2 4 3 3 2 2 2 3 2 3" xfId="16791" xr:uid="{BB4404AF-E632-460F-A9E1-6D56211F5C48}"/>
    <cellStyle name="Normal 2 4 3 3 2 2 2 3 2 3 2" xfId="39110" xr:uid="{8E583426-E149-4306-B5CB-4A5D23394E10}"/>
    <cellStyle name="Normal 2 4 3 3 2 2 2 3 2 4" xfId="27302" xr:uid="{05817D8D-CADA-43FF-9E1F-D13D8E1337D4}"/>
    <cellStyle name="Normal 2 4 3 3 2 2 2 3 3" xfId="7576" xr:uid="{2EABE41B-2487-4E5D-B0A5-5D88D1FBCE82}"/>
    <cellStyle name="Normal 2 4 3 3 2 2 2 3 3 2" xfId="19383" xr:uid="{CB846568-0836-4AE0-AF1D-15CFF85CDC2D}"/>
    <cellStyle name="Normal 2 4 3 3 2 2 2 3 3 2 2" xfId="41702" xr:uid="{AA9F4F95-EC65-4678-A72B-F6C074C82A58}"/>
    <cellStyle name="Normal 2 4 3 3 2 2 2 3 3 3" xfId="29894" xr:uid="{E858FC8F-E285-4416-977A-B5BF18E2E212}"/>
    <cellStyle name="Normal 2 4 3 3 2 2 2 3 4" xfId="14199" xr:uid="{C940A533-147B-4AE1-8889-7401AA3350FA}"/>
    <cellStyle name="Normal 2 4 3 3 2 2 2 3 4 2" xfId="36518" xr:uid="{D673F40E-40D4-4CF9-8C2D-C1D7965B545E}"/>
    <cellStyle name="Normal 2 4 3 3 2 2 2 3 5" xfId="24710" xr:uid="{74AB8AE0-0154-44A2-BC30-3B23C582713B}"/>
    <cellStyle name="Normal 2 4 3 3 2 2 2 4" xfId="3688" xr:uid="{FFD5782A-1847-4127-9110-B9EF48A302F0}"/>
    <cellStyle name="Normal 2 4 3 3 2 2 2 4 2" xfId="8872" xr:uid="{744E232C-AE6B-4AC2-957E-183663CB770E}"/>
    <cellStyle name="Normal 2 4 3 3 2 2 2 4 2 2" xfId="20679" xr:uid="{98954B37-C1A8-4A15-9879-CAC661C60D7F}"/>
    <cellStyle name="Normal 2 4 3 3 2 2 2 4 2 2 2" xfId="42998" xr:uid="{CC55BC3D-37CB-4B7A-9806-AE7A8640C67D}"/>
    <cellStyle name="Normal 2 4 3 3 2 2 2 4 2 3" xfId="31190" xr:uid="{8BCFC3B1-D534-4781-A02E-6AAAFBA80EB0}"/>
    <cellStyle name="Normal 2 4 3 3 2 2 2 4 3" xfId="15495" xr:uid="{0EFA94FD-18AE-474B-B4E7-F895B9DDE49B}"/>
    <cellStyle name="Normal 2 4 3 3 2 2 2 4 3 2" xfId="37814" xr:uid="{77556DED-624A-4B5E-BF5D-97D3EF1F68B3}"/>
    <cellStyle name="Normal 2 4 3 3 2 2 2 4 4" xfId="26006" xr:uid="{33B4E6D5-5219-48D6-B910-4D172B1D14BA}"/>
    <cellStyle name="Normal 2 4 3 3 2 2 2 5" xfId="6280" xr:uid="{FAE7852C-376F-40AC-89C7-06CE38F51C2B}"/>
    <cellStyle name="Normal 2 4 3 3 2 2 2 5 2" xfId="18087" xr:uid="{E389298F-FA22-4DD0-A287-44CDD75EBCD6}"/>
    <cellStyle name="Normal 2 4 3 3 2 2 2 5 2 2" xfId="40406" xr:uid="{80183B7C-AA61-4047-AB8B-AD853A95EF9E}"/>
    <cellStyle name="Normal 2 4 3 3 2 2 2 5 3" xfId="28598" xr:uid="{67282ED4-A803-4478-A386-E9526DDE83F4}"/>
    <cellStyle name="Normal 2 4 3 3 2 2 2 6" xfId="11607" xr:uid="{1990AA94-C37B-40FC-ADC0-CA9CD85C2974}"/>
    <cellStyle name="Normal 2 4 3 3 2 2 2 6 2" xfId="33926" xr:uid="{E8BB61AC-BEE7-4F1B-BDB5-E3499E145514}"/>
    <cellStyle name="Normal 2 4 3 3 2 2 2 7" xfId="12903" xr:uid="{EBADBDA8-2D46-4259-B80A-CC11857BBA33}"/>
    <cellStyle name="Normal 2 4 3 3 2 2 2 7 2" xfId="35222" xr:uid="{7BD63A9A-4982-443F-A6A4-54C731824FE9}"/>
    <cellStyle name="Normal 2 4 3 3 2 2 2 8" xfId="23414" xr:uid="{D0FB756B-2EBE-4490-A2B5-A066D7EA29DE}"/>
    <cellStyle name="Normal 2 4 3 3 2 2 3" xfId="1420" xr:uid="{836DD1B8-F423-4B08-8562-781421B387C4}"/>
    <cellStyle name="Normal 2 4 3 3 2 2 3 2" xfId="2716" xr:uid="{617C744F-91D1-4F2D-812A-542E702BFFCB}"/>
    <cellStyle name="Normal 2 4 3 3 2 2 3 2 2" xfId="5308" xr:uid="{5C56BFE9-C5DF-4ECD-BC74-9E3F80E7A464}"/>
    <cellStyle name="Normal 2 4 3 3 2 2 3 2 2 2" xfId="10492" xr:uid="{0C417443-5E33-44E6-8F9B-29EACCFB2A46}"/>
    <cellStyle name="Normal 2 4 3 3 2 2 3 2 2 2 2" xfId="22299" xr:uid="{A525B3BE-0A2B-4D8F-9DFE-F245AA7CD1F7}"/>
    <cellStyle name="Normal 2 4 3 3 2 2 3 2 2 2 2 2" xfId="44618" xr:uid="{2A345304-E18D-4BAA-B0E6-FBCBE269B2C2}"/>
    <cellStyle name="Normal 2 4 3 3 2 2 3 2 2 2 3" xfId="32810" xr:uid="{A0420339-B468-4194-A029-072B0DEFCF4B}"/>
    <cellStyle name="Normal 2 4 3 3 2 2 3 2 2 3" xfId="17115" xr:uid="{7DFE1EEB-B9C2-418A-869F-443DE8EA6DEA}"/>
    <cellStyle name="Normal 2 4 3 3 2 2 3 2 2 3 2" xfId="39434" xr:uid="{459E515E-F408-4522-9D56-905F5CF29090}"/>
    <cellStyle name="Normal 2 4 3 3 2 2 3 2 2 4" xfId="27626" xr:uid="{99BE5595-5300-4BED-978D-F5928F0392EA}"/>
    <cellStyle name="Normal 2 4 3 3 2 2 3 2 3" xfId="7900" xr:uid="{928BF6F2-2A69-4428-A66F-5340337CA0B1}"/>
    <cellStyle name="Normal 2 4 3 3 2 2 3 2 3 2" xfId="19707" xr:uid="{F6AD349F-3146-4762-88F4-14DC4F0F1F5B}"/>
    <cellStyle name="Normal 2 4 3 3 2 2 3 2 3 2 2" xfId="42026" xr:uid="{F579693C-3128-4DA8-8B27-2CA862804527}"/>
    <cellStyle name="Normal 2 4 3 3 2 2 3 2 3 3" xfId="30218" xr:uid="{7D51C302-0D5B-420B-BB82-AE4531E745BB}"/>
    <cellStyle name="Normal 2 4 3 3 2 2 3 2 4" xfId="14523" xr:uid="{3F836BAB-8F03-46E2-B15E-725FF766B25C}"/>
    <cellStyle name="Normal 2 4 3 3 2 2 3 2 4 2" xfId="36842" xr:uid="{E1B63A97-5200-44AC-A09A-F638884C710F}"/>
    <cellStyle name="Normal 2 4 3 3 2 2 3 2 5" xfId="25034" xr:uid="{2FFC5810-A9CC-4AEE-85E5-2FC47B312280}"/>
    <cellStyle name="Normal 2 4 3 3 2 2 3 3" xfId="4012" xr:uid="{04AA32EB-AB0F-4991-B9A0-9E7F95101302}"/>
    <cellStyle name="Normal 2 4 3 3 2 2 3 3 2" xfId="9196" xr:uid="{8B8BFC0E-F9DA-425A-B016-82AD8F4B9E31}"/>
    <cellStyle name="Normal 2 4 3 3 2 2 3 3 2 2" xfId="21003" xr:uid="{708B0C94-086E-41D2-8320-EA5FA0998CD5}"/>
    <cellStyle name="Normal 2 4 3 3 2 2 3 3 2 2 2" xfId="43322" xr:uid="{3E96320E-DAF4-4288-965E-AB3FC5E9B638}"/>
    <cellStyle name="Normal 2 4 3 3 2 2 3 3 2 3" xfId="31514" xr:uid="{190E5EB8-34A0-4DC1-AFA1-601CA8A73FDC}"/>
    <cellStyle name="Normal 2 4 3 3 2 2 3 3 3" xfId="15819" xr:uid="{4CDC006B-24EB-4F46-81F3-6E770BCCEEC5}"/>
    <cellStyle name="Normal 2 4 3 3 2 2 3 3 3 2" xfId="38138" xr:uid="{E1BEF810-F2C7-4C14-A1D1-48A811E98FE2}"/>
    <cellStyle name="Normal 2 4 3 3 2 2 3 3 4" xfId="26330" xr:uid="{D8A7233A-1993-436A-8674-B75B3CA7E114}"/>
    <cellStyle name="Normal 2 4 3 3 2 2 3 4" xfId="6604" xr:uid="{8A0D571A-4B57-4EAB-9A79-2BB085661394}"/>
    <cellStyle name="Normal 2 4 3 3 2 2 3 4 2" xfId="18411" xr:uid="{3EDD723C-96A4-41F7-B874-B183178DC4FE}"/>
    <cellStyle name="Normal 2 4 3 3 2 2 3 4 2 2" xfId="40730" xr:uid="{FB322EEE-0C00-4339-97BA-EDF1ED98FC59}"/>
    <cellStyle name="Normal 2 4 3 3 2 2 3 4 3" xfId="28922" xr:uid="{FBC3A97E-0B16-456B-AF6A-161CE4B45D11}"/>
    <cellStyle name="Normal 2 4 3 3 2 2 3 5" xfId="11931" xr:uid="{E7ECE6AF-05F7-4D47-9855-458B6306B647}"/>
    <cellStyle name="Normal 2 4 3 3 2 2 3 5 2" xfId="34250" xr:uid="{D420DEF9-0D36-4E0B-8811-4E697B65EE64}"/>
    <cellStyle name="Normal 2 4 3 3 2 2 3 6" xfId="13227" xr:uid="{56452355-9F3A-4626-913B-1DFE0DDD6595}"/>
    <cellStyle name="Normal 2 4 3 3 2 2 3 6 2" xfId="35546" xr:uid="{A129D92A-DF01-4AB2-B6E9-B565F40256C5}"/>
    <cellStyle name="Normal 2 4 3 3 2 2 3 7" xfId="23738" xr:uid="{247E396B-F3C4-4F14-ACFB-D0E840B9F9CE}"/>
    <cellStyle name="Normal 2 4 3 3 2 2 4" xfId="2068" xr:uid="{39352648-9B7E-41DA-BBEC-CE55E76D7236}"/>
    <cellStyle name="Normal 2 4 3 3 2 2 4 2" xfId="4660" xr:uid="{0DDADA40-2664-4774-9710-38619C9F5080}"/>
    <cellStyle name="Normal 2 4 3 3 2 2 4 2 2" xfId="9844" xr:uid="{3737EFA5-D8D0-4032-9F52-15D756C8C405}"/>
    <cellStyle name="Normal 2 4 3 3 2 2 4 2 2 2" xfId="21651" xr:uid="{3D397387-E2BA-4ADD-9D87-45E663661311}"/>
    <cellStyle name="Normal 2 4 3 3 2 2 4 2 2 2 2" xfId="43970" xr:uid="{65095738-49EF-494B-9ADA-BBC2E963646C}"/>
    <cellStyle name="Normal 2 4 3 3 2 2 4 2 2 3" xfId="32162" xr:uid="{496DF1EA-5AFD-4E1E-A78E-0C298947CB99}"/>
    <cellStyle name="Normal 2 4 3 3 2 2 4 2 3" xfId="16467" xr:uid="{DD084ECE-DEE6-4FBE-AE7F-2808CFAAD1E9}"/>
    <cellStyle name="Normal 2 4 3 3 2 2 4 2 3 2" xfId="38786" xr:uid="{B42BF3F6-1DC8-4009-8AD7-8E2176ED67EA}"/>
    <cellStyle name="Normal 2 4 3 3 2 2 4 2 4" xfId="26978" xr:uid="{549BD44C-88F0-4400-B0A4-279D12D8FF0D}"/>
    <cellStyle name="Normal 2 4 3 3 2 2 4 3" xfId="7252" xr:uid="{736A6A99-D0A4-4D76-9989-F856EA14D571}"/>
    <cellStyle name="Normal 2 4 3 3 2 2 4 3 2" xfId="19059" xr:uid="{649608D3-08CA-47BF-AF7D-9E097A6AB920}"/>
    <cellStyle name="Normal 2 4 3 3 2 2 4 3 2 2" xfId="41378" xr:uid="{CFC1AB4F-C60D-4ACF-803E-A528D7B2314E}"/>
    <cellStyle name="Normal 2 4 3 3 2 2 4 3 3" xfId="29570" xr:uid="{ABA0F7A7-582E-4C91-B0FE-510FBE836EBE}"/>
    <cellStyle name="Normal 2 4 3 3 2 2 4 4" xfId="13875" xr:uid="{B34F7FEB-E1CD-4ABD-826A-40E93C9A8D57}"/>
    <cellStyle name="Normal 2 4 3 3 2 2 4 4 2" xfId="36194" xr:uid="{68491A9B-3447-4AB0-A407-E96F7B331FA8}"/>
    <cellStyle name="Normal 2 4 3 3 2 2 4 5" xfId="24386" xr:uid="{AEE7019A-CEFB-4C1B-9958-D880ACEAD8A5}"/>
    <cellStyle name="Normal 2 4 3 3 2 2 5" xfId="3364" xr:uid="{EDD80C7C-1B80-4793-8314-C9C6019D7E8E}"/>
    <cellStyle name="Normal 2 4 3 3 2 2 5 2" xfId="8548" xr:uid="{3E9D486D-9CC8-4AF6-A082-3636A548D6F1}"/>
    <cellStyle name="Normal 2 4 3 3 2 2 5 2 2" xfId="20355" xr:uid="{DE99FB3B-F7DD-404C-A15B-B16BB8846175}"/>
    <cellStyle name="Normal 2 4 3 3 2 2 5 2 2 2" xfId="42674" xr:uid="{F84163CA-AA83-40DB-8A3A-3DDBF80D878E}"/>
    <cellStyle name="Normal 2 4 3 3 2 2 5 2 3" xfId="30866" xr:uid="{D552D997-294F-48E2-903C-02519C73EE76}"/>
    <cellStyle name="Normal 2 4 3 3 2 2 5 3" xfId="15171" xr:uid="{EC4B28D7-C115-454C-A703-15EEF1240531}"/>
    <cellStyle name="Normal 2 4 3 3 2 2 5 3 2" xfId="37490" xr:uid="{3C2D55C6-AA27-4D91-A96E-D098602FAB61}"/>
    <cellStyle name="Normal 2 4 3 3 2 2 5 4" xfId="25682" xr:uid="{0C654F4C-5C57-49AF-8BE0-5F168B2597A8}"/>
    <cellStyle name="Normal 2 4 3 3 2 2 6" xfId="5956" xr:uid="{A18A1226-7D92-4ABA-BB99-4BFC488CAD81}"/>
    <cellStyle name="Normal 2 4 3 3 2 2 6 2" xfId="17763" xr:uid="{3F230081-7669-4718-9858-0079C1FBA6EC}"/>
    <cellStyle name="Normal 2 4 3 3 2 2 6 2 2" xfId="40082" xr:uid="{82EDD5BD-987D-4CB4-ADEE-1612724664C8}"/>
    <cellStyle name="Normal 2 4 3 3 2 2 6 3" xfId="28274" xr:uid="{3B066CE9-5091-4599-95D5-0F82162CD76E}"/>
    <cellStyle name="Normal 2 4 3 3 2 2 7" xfId="11278" xr:uid="{870AA907-09BC-4A3C-84D6-14600A84E492}"/>
    <cellStyle name="Normal 2 4 3 3 2 2 7 2" xfId="33597" xr:uid="{8F4A9A7C-C5CF-425A-BAC5-4BF4E831A825}"/>
    <cellStyle name="Normal 2 4 3 3 2 2 8" xfId="12579" xr:uid="{796B681A-DC37-4C27-AC6B-56955A4E91A4}"/>
    <cellStyle name="Normal 2 4 3 3 2 2 8 2" xfId="34898" xr:uid="{84A42FC0-9954-4237-B15E-A62F020DC902}"/>
    <cellStyle name="Normal 2 4 3 3 2 2 9" xfId="23085" xr:uid="{8F849CCB-A73D-473A-B4B1-C623F7EF992D}"/>
    <cellStyle name="Normal 2 4 3 3 2 3" xfId="934" xr:uid="{FD54F933-DC52-4ED2-AA72-B2E08197118D}"/>
    <cellStyle name="Normal 2 4 3 3 2 3 2" xfId="1582" xr:uid="{F0634249-FDD0-4CB4-9B79-4D2E54A7CE03}"/>
    <cellStyle name="Normal 2 4 3 3 2 3 2 2" xfId="2878" xr:uid="{4325A4A0-992E-4CB1-9834-88B9E5953F3E}"/>
    <cellStyle name="Normal 2 4 3 3 2 3 2 2 2" xfId="5470" xr:uid="{0A202F95-9276-4ADD-9EDA-4BB691A5E1C3}"/>
    <cellStyle name="Normal 2 4 3 3 2 3 2 2 2 2" xfId="10654" xr:uid="{7867F7B7-DB31-4F28-A7E8-8CC7EEBE82EE}"/>
    <cellStyle name="Normal 2 4 3 3 2 3 2 2 2 2 2" xfId="22461" xr:uid="{97F5E72C-3AF5-4A1B-8715-F6824EFCBFBE}"/>
    <cellStyle name="Normal 2 4 3 3 2 3 2 2 2 2 2 2" xfId="44780" xr:uid="{D02D25D1-5394-4C94-8ADA-AC0EC469D172}"/>
    <cellStyle name="Normal 2 4 3 3 2 3 2 2 2 2 3" xfId="32972" xr:uid="{86A7B0C7-677E-4290-B4C8-8B6300EC5914}"/>
    <cellStyle name="Normal 2 4 3 3 2 3 2 2 2 3" xfId="17277" xr:uid="{D6C3C970-5586-47A6-BBAC-49E940441E30}"/>
    <cellStyle name="Normal 2 4 3 3 2 3 2 2 2 3 2" xfId="39596" xr:uid="{93B945D7-E27C-472B-A334-5EFBF368975F}"/>
    <cellStyle name="Normal 2 4 3 3 2 3 2 2 2 4" xfId="27788" xr:uid="{B877F016-93FE-441E-A971-D892FD076F4B}"/>
    <cellStyle name="Normal 2 4 3 3 2 3 2 2 3" xfId="8062" xr:uid="{7FD01192-DDA3-4DCE-BA34-B4CEAB7D9D73}"/>
    <cellStyle name="Normal 2 4 3 3 2 3 2 2 3 2" xfId="19869" xr:uid="{0CB452F7-530C-4AE0-8AB9-983C616D87EE}"/>
    <cellStyle name="Normal 2 4 3 3 2 3 2 2 3 2 2" xfId="42188" xr:uid="{E9322C08-76BF-4417-859C-2F1F654648A9}"/>
    <cellStyle name="Normal 2 4 3 3 2 3 2 2 3 3" xfId="30380" xr:uid="{E2A4C9E0-78BA-490A-99F3-DFBC4B4D4D1F}"/>
    <cellStyle name="Normal 2 4 3 3 2 3 2 2 4" xfId="14685" xr:uid="{6642EC87-AC5C-47A4-A2D9-DF84DEDDADB9}"/>
    <cellStyle name="Normal 2 4 3 3 2 3 2 2 4 2" xfId="37004" xr:uid="{21A34BA4-5B69-4780-BE02-059FDFD2D7BB}"/>
    <cellStyle name="Normal 2 4 3 3 2 3 2 2 5" xfId="25196" xr:uid="{5AA9171C-B91D-4BE2-B666-9A055079A1E0}"/>
    <cellStyle name="Normal 2 4 3 3 2 3 2 3" xfId="4174" xr:uid="{F3E23241-DC3E-4A8C-A6B6-B5ACEFF181E7}"/>
    <cellStyle name="Normal 2 4 3 3 2 3 2 3 2" xfId="9358" xr:uid="{A57F9CB2-A278-4362-84E6-4244FC164245}"/>
    <cellStyle name="Normal 2 4 3 3 2 3 2 3 2 2" xfId="21165" xr:uid="{ECDA1D0B-1583-46B3-8452-EF017EE8BB33}"/>
    <cellStyle name="Normal 2 4 3 3 2 3 2 3 2 2 2" xfId="43484" xr:uid="{6B3F0335-B729-466F-BC29-DFEB8FC1AC85}"/>
    <cellStyle name="Normal 2 4 3 3 2 3 2 3 2 3" xfId="31676" xr:uid="{43AEE6BC-B6C8-41E6-8099-D97DB78BA016}"/>
    <cellStyle name="Normal 2 4 3 3 2 3 2 3 3" xfId="15981" xr:uid="{D7D00F83-D56E-460A-BC5E-E14334082F8A}"/>
    <cellStyle name="Normal 2 4 3 3 2 3 2 3 3 2" xfId="38300" xr:uid="{126D873E-C34D-49FF-B8C9-08EA8BAC3694}"/>
    <cellStyle name="Normal 2 4 3 3 2 3 2 3 4" xfId="26492" xr:uid="{3BD19B0A-A7FB-4A91-87DD-A65ABCCD30B8}"/>
    <cellStyle name="Normal 2 4 3 3 2 3 2 4" xfId="6766" xr:uid="{28432AE2-BD4F-4671-A8F7-34A41CB2E956}"/>
    <cellStyle name="Normal 2 4 3 3 2 3 2 4 2" xfId="18573" xr:uid="{82CA17C5-2F33-4F02-9337-6420E3CE8288}"/>
    <cellStyle name="Normal 2 4 3 3 2 3 2 4 2 2" xfId="40892" xr:uid="{E65B2431-4347-49BF-9512-B3069C20D2DC}"/>
    <cellStyle name="Normal 2 4 3 3 2 3 2 4 3" xfId="29084" xr:uid="{C32A97C4-68DB-4F55-B4E8-63C714603861}"/>
    <cellStyle name="Normal 2 4 3 3 2 3 2 5" xfId="12093" xr:uid="{4504B6AE-16FC-42B6-A649-4D96BEBCAA71}"/>
    <cellStyle name="Normal 2 4 3 3 2 3 2 5 2" xfId="34412" xr:uid="{1DEB710B-8A93-428F-A463-CB7D5981B323}"/>
    <cellStyle name="Normal 2 4 3 3 2 3 2 6" xfId="13389" xr:uid="{FA8426CC-9858-429F-B8E3-6EF838374BB0}"/>
    <cellStyle name="Normal 2 4 3 3 2 3 2 6 2" xfId="35708" xr:uid="{45313C80-164F-402D-A76E-D7A1B8978DAF}"/>
    <cellStyle name="Normal 2 4 3 3 2 3 2 7" xfId="23900" xr:uid="{B2902F54-6C9D-4480-8D95-F8EAD9AB6E9F}"/>
    <cellStyle name="Normal 2 4 3 3 2 3 3" xfId="2230" xr:uid="{CCFDE22A-8681-429F-9059-56A7DAFD8F89}"/>
    <cellStyle name="Normal 2 4 3 3 2 3 3 2" xfId="4822" xr:uid="{69E62A3E-F788-466F-BF79-55772821564C}"/>
    <cellStyle name="Normal 2 4 3 3 2 3 3 2 2" xfId="10006" xr:uid="{D41BC7FE-BB40-46D2-BBA8-9A33CBF1A699}"/>
    <cellStyle name="Normal 2 4 3 3 2 3 3 2 2 2" xfId="21813" xr:uid="{63476D65-772F-48A7-A9A5-9B09F6A21CDC}"/>
    <cellStyle name="Normal 2 4 3 3 2 3 3 2 2 2 2" xfId="44132" xr:uid="{EF57A1CD-8693-41FF-952A-1BB50CDA0220}"/>
    <cellStyle name="Normal 2 4 3 3 2 3 3 2 2 3" xfId="32324" xr:uid="{53C4D31E-2C63-46D3-A6B9-275A4CC84F3D}"/>
    <cellStyle name="Normal 2 4 3 3 2 3 3 2 3" xfId="16629" xr:uid="{D78BCC24-E986-4CAC-A35F-81A4E9BCBB7F}"/>
    <cellStyle name="Normal 2 4 3 3 2 3 3 2 3 2" xfId="38948" xr:uid="{39C643EE-67FA-41BF-84F3-97C35E3F606B}"/>
    <cellStyle name="Normal 2 4 3 3 2 3 3 2 4" xfId="27140" xr:uid="{60FDCC0C-1788-46E6-AD57-B1C4CB7737E2}"/>
    <cellStyle name="Normal 2 4 3 3 2 3 3 3" xfId="7414" xr:uid="{3E2AC8F1-10F7-49BF-AF92-ED237C485879}"/>
    <cellStyle name="Normal 2 4 3 3 2 3 3 3 2" xfId="19221" xr:uid="{CC0A2FFB-3A45-43D1-AAC1-3504FC819AB9}"/>
    <cellStyle name="Normal 2 4 3 3 2 3 3 3 2 2" xfId="41540" xr:uid="{E0ED9DD6-9904-4AEB-B0AB-5168590240D8}"/>
    <cellStyle name="Normal 2 4 3 3 2 3 3 3 3" xfId="29732" xr:uid="{CFA16FFF-48A2-4E6D-8A55-E0BA6B410CD6}"/>
    <cellStyle name="Normal 2 4 3 3 2 3 3 4" xfId="14037" xr:uid="{F498624D-3A48-4A57-97C0-B296D8B79C6A}"/>
    <cellStyle name="Normal 2 4 3 3 2 3 3 4 2" xfId="36356" xr:uid="{5A349151-894A-4B6A-84E0-78BD6F3F59EB}"/>
    <cellStyle name="Normal 2 4 3 3 2 3 3 5" xfId="24548" xr:uid="{0140406E-406E-4940-A400-18EFE3100199}"/>
    <cellStyle name="Normal 2 4 3 3 2 3 4" xfId="3526" xr:uid="{EE83173E-59C0-4077-AA20-A0878310D3AD}"/>
    <cellStyle name="Normal 2 4 3 3 2 3 4 2" xfId="8710" xr:uid="{2887F480-4FF8-4AA4-B5C0-04450D195A5E}"/>
    <cellStyle name="Normal 2 4 3 3 2 3 4 2 2" xfId="20517" xr:uid="{7B328933-F3D4-46E1-9988-5705A5AE6477}"/>
    <cellStyle name="Normal 2 4 3 3 2 3 4 2 2 2" xfId="42836" xr:uid="{4A48D14A-3975-46F7-BC5F-CD3D333BF7CA}"/>
    <cellStyle name="Normal 2 4 3 3 2 3 4 2 3" xfId="31028" xr:uid="{6AC9A9CE-FB5E-4265-B4E5-8C6C21D876D8}"/>
    <cellStyle name="Normal 2 4 3 3 2 3 4 3" xfId="15333" xr:uid="{B553CBD8-CFE5-4D1F-9050-58D7FFCDE8EB}"/>
    <cellStyle name="Normal 2 4 3 3 2 3 4 3 2" xfId="37652" xr:uid="{EBC2BEA0-0E27-4A3F-BE0D-C4C48E920E8B}"/>
    <cellStyle name="Normal 2 4 3 3 2 3 4 4" xfId="25844" xr:uid="{F42F57E6-A6CB-4C13-B4AC-35C0781C73D5}"/>
    <cellStyle name="Normal 2 4 3 3 2 3 5" xfId="6118" xr:uid="{3920A501-1670-427A-A32C-922473511AA3}"/>
    <cellStyle name="Normal 2 4 3 3 2 3 5 2" xfId="17925" xr:uid="{228B6AC4-162B-4343-BDBC-E724B5BB5780}"/>
    <cellStyle name="Normal 2 4 3 3 2 3 5 2 2" xfId="40244" xr:uid="{62C9DACD-3A14-4892-9E8A-1F830B2172B0}"/>
    <cellStyle name="Normal 2 4 3 3 2 3 5 3" xfId="28436" xr:uid="{8CD1B1C9-53BD-4AD3-B85A-8051007773BF}"/>
    <cellStyle name="Normal 2 4 3 3 2 3 6" xfId="11445" xr:uid="{FBE0055B-16E9-48D8-A996-EE3320860880}"/>
    <cellStyle name="Normal 2 4 3 3 2 3 6 2" xfId="33764" xr:uid="{6515B4BB-EDC4-402C-A90E-BC6557A3D542}"/>
    <cellStyle name="Normal 2 4 3 3 2 3 7" xfId="12741" xr:uid="{75AA1586-7899-4505-9752-30D03576FFD3}"/>
    <cellStyle name="Normal 2 4 3 3 2 3 7 2" xfId="35060" xr:uid="{3B982406-9DE8-44E6-950B-50387F01C7B2}"/>
    <cellStyle name="Normal 2 4 3 3 2 3 8" xfId="23252" xr:uid="{74C812DC-9443-4EFC-8B72-C90E2ED8E7D8}"/>
    <cellStyle name="Normal 2 4 3 3 2 4" xfId="1258" xr:uid="{1B97C410-204C-4337-B500-6FCE28ACEF14}"/>
    <cellStyle name="Normal 2 4 3 3 2 4 2" xfId="2554" xr:uid="{5FC5621E-7D4F-4A13-85ED-DFC9434BCEE7}"/>
    <cellStyle name="Normal 2 4 3 3 2 4 2 2" xfId="5146" xr:uid="{17E7621C-32E2-4F8B-9B95-0312A0414310}"/>
    <cellStyle name="Normal 2 4 3 3 2 4 2 2 2" xfId="10330" xr:uid="{5017D87B-BD9C-4C99-BA86-EF7A68C0D80C}"/>
    <cellStyle name="Normal 2 4 3 3 2 4 2 2 2 2" xfId="22137" xr:uid="{F21027B5-60EE-4C64-9728-D9F1EC4DEBB4}"/>
    <cellStyle name="Normal 2 4 3 3 2 4 2 2 2 2 2" xfId="44456" xr:uid="{AB63AFC5-4559-4E27-821A-E398307D27AE}"/>
    <cellStyle name="Normal 2 4 3 3 2 4 2 2 2 3" xfId="32648" xr:uid="{F4CA570B-6E2E-4306-BEA8-3F4859DBD464}"/>
    <cellStyle name="Normal 2 4 3 3 2 4 2 2 3" xfId="16953" xr:uid="{984BD5CC-FB4C-4EF9-B29B-696177E011A4}"/>
    <cellStyle name="Normal 2 4 3 3 2 4 2 2 3 2" xfId="39272" xr:uid="{BE85A8B1-42AB-4332-9653-0827EC469E95}"/>
    <cellStyle name="Normal 2 4 3 3 2 4 2 2 4" xfId="27464" xr:uid="{5C3717B7-AD2C-4D4C-B5A9-FD601C4CF256}"/>
    <cellStyle name="Normal 2 4 3 3 2 4 2 3" xfId="7738" xr:uid="{2BB4F09B-0F56-43E3-B8DC-4CE51A32D7EB}"/>
    <cellStyle name="Normal 2 4 3 3 2 4 2 3 2" xfId="19545" xr:uid="{83FE5E4C-E914-4768-AC51-B13968ACC0F6}"/>
    <cellStyle name="Normal 2 4 3 3 2 4 2 3 2 2" xfId="41864" xr:uid="{F280E549-220A-4420-B3EE-7478990F1D87}"/>
    <cellStyle name="Normal 2 4 3 3 2 4 2 3 3" xfId="30056" xr:uid="{9134167E-A145-4851-9A8D-0867C7D5A8F0}"/>
    <cellStyle name="Normal 2 4 3 3 2 4 2 4" xfId="14361" xr:uid="{9243C04A-21E2-4F7C-A0FB-A19ACFDAF399}"/>
    <cellStyle name="Normal 2 4 3 3 2 4 2 4 2" xfId="36680" xr:uid="{82B3AE93-4DDA-484A-ABFB-6E280A5C216C}"/>
    <cellStyle name="Normal 2 4 3 3 2 4 2 5" xfId="24872" xr:uid="{871EA989-A17C-46B7-91CE-6FFCF0CE837E}"/>
    <cellStyle name="Normal 2 4 3 3 2 4 3" xfId="3850" xr:uid="{111CFE73-5AF8-4887-963E-FF5822AB6470}"/>
    <cellStyle name="Normal 2 4 3 3 2 4 3 2" xfId="9034" xr:uid="{6A0321A1-C1D3-43E6-8216-06A9842AF8E4}"/>
    <cellStyle name="Normal 2 4 3 3 2 4 3 2 2" xfId="20841" xr:uid="{970D6AC0-B5C6-4622-AF7D-2F4201BAA975}"/>
    <cellStyle name="Normal 2 4 3 3 2 4 3 2 2 2" xfId="43160" xr:uid="{0A94533E-DA4C-456A-B566-5C25E79C8335}"/>
    <cellStyle name="Normal 2 4 3 3 2 4 3 2 3" xfId="31352" xr:uid="{27BE1DCB-2669-459A-BCE3-7B1B60415907}"/>
    <cellStyle name="Normal 2 4 3 3 2 4 3 3" xfId="15657" xr:uid="{9DCE3F03-868F-4E08-8F13-CD3DF587CFA7}"/>
    <cellStyle name="Normal 2 4 3 3 2 4 3 3 2" xfId="37976" xr:uid="{79A189EA-8B0E-4FA4-8A19-24B5B227F6E8}"/>
    <cellStyle name="Normal 2 4 3 3 2 4 3 4" xfId="26168" xr:uid="{C8AF4AAD-ED00-402E-8C65-86C8D3FA1C63}"/>
    <cellStyle name="Normal 2 4 3 3 2 4 4" xfId="6442" xr:uid="{26872694-58AA-4D39-8859-99AE0CD229CA}"/>
    <cellStyle name="Normal 2 4 3 3 2 4 4 2" xfId="18249" xr:uid="{59953D81-634E-4903-AB48-1D79C4054A1A}"/>
    <cellStyle name="Normal 2 4 3 3 2 4 4 2 2" xfId="40568" xr:uid="{733E0B93-FEC9-494B-AE13-902DEF4A166E}"/>
    <cellStyle name="Normal 2 4 3 3 2 4 4 3" xfId="28760" xr:uid="{62166AF4-F72C-40E0-86CB-ACC47167F322}"/>
    <cellStyle name="Normal 2 4 3 3 2 4 5" xfId="11769" xr:uid="{ABE2F610-4639-41CF-9EAF-852107378911}"/>
    <cellStyle name="Normal 2 4 3 3 2 4 5 2" xfId="34088" xr:uid="{2A531821-82E9-4ECD-A270-2608769D2171}"/>
    <cellStyle name="Normal 2 4 3 3 2 4 6" xfId="13065" xr:uid="{98BFD727-AA35-42F8-B293-E0AFAE767EFD}"/>
    <cellStyle name="Normal 2 4 3 3 2 4 6 2" xfId="35384" xr:uid="{1EA95CBB-7B2F-4A63-8BFD-EF369E1F787B}"/>
    <cellStyle name="Normal 2 4 3 3 2 4 7" xfId="23576" xr:uid="{D42B6D2B-1119-4D13-93D5-8A15330673AD}"/>
    <cellStyle name="Normal 2 4 3 3 2 5" xfId="1906" xr:uid="{70BB4760-D655-4BE5-91A1-C633512407A6}"/>
    <cellStyle name="Normal 2 4 3 3 2 5 2" xfId="4498" xr:uid="{FD2FA96D-50CC-4AF6-B3A5-5639ED205AA6}"/>
    <cellStyle name="Normal 2 4 3 3 2 5 2 2" xfId="9682" xr:uid="{BD4C29CD-8ED7-47CE-AE71-1148A72A064F}"/>
    <cellStyle name="Normal 2 4 3 3 2 5 2 2 2" xfId="21489" xr:uid="{C0650B89-D0E1-4DEA-9660-98E62F5B6BDA}"/>
    <cellStyle name="Normal 2 4 3 3 2 5 2 2 2 2" xfId="43808" xr:uid="{54F96393-C80B-460D-A61D-AD2C00584487}"/>
    <cellStyle name="Normal 2 4 3 3 2 5 2 2 3" xfId="32000" xr:uid="{AF3A0836-C439-4AB4-9915-FF24D8BBAE38}"/>
    <cellStyle name="Normal 2 4 3 3 2 5 2 3" xfId="16305" xr:uid="{E252FB3B-5B38-4C34-BEE7-C5D810CFD0BD}"/>
    <cellStyle name="Normal 2 4 3 3 2 5 2 3 2" xfId="38624" xr:uid="{BD7A2CE9-E1F8-4CD7-8F86-850A4844AD4D}"/>
    <cellStyle name="Normal 2 4 3 3 2 5 2 4" xfId="26816" xr:uid="{5FE51932-75CF-4650-85D3-1F55C68814C2}"/>
    <cellStyle name="Normal 2 4 3 3 2 5 3" xfId="7090" xr:uid="{C2210A1F-0AAA-4751-BF2E-D6868A6DD1E3}"/>
    <cellStyle name="Normal 2 4 3 3 2 5 3 2" xfId="18897" xr:uid="{BA8E5B77-BF78-4761-91C1-EFFE64536E1B}"/>
    <cellStyle name="Normal 2 4 3 3 2 5 3 2 2" xfId="41216" xr:uid="{50E6D213-C183-4B6A-A6DE-CE8DCC48830A}"/>
    <cellStyle name="Normal 2 4 3 3 2 5 3 3" xfId="29408" xr:uid="{D921BB2D-AD48-4AEC-B0ED-37ECF652060D}"/>
    <cellStyle name="Normal 2 4 3 3 2 5 4" xfId="13713" xr:uid="{C96AFB5A-92B5-4606-8234-EDF6F1C9E853}"/>
    <cellStyle name="Normal 2 4 3 3 2 5 4 2" xfId="36032" xr:uid="{29B94631-5DAD-4836-A28D-3CBB41338B34}"/>
    <cellStyle name="Normal 2 4 3 3 2 5 5" xfId="24224" xr:uid="{F9F31F3F-C16E-4262-B8A3-7DF041B3883B}"/>
    <cellStyle name="Normal 2 4 3 3 2 6" xfId="3202" xr:uid="{AB75924E-EC73-4307-AA10-C34ABFBFFDAA}"/>
    <cellStyle name="Normal 2 4 3 3 2 6 2" xfId="8386" xr:uid="{F31D10A8-248E-439D-A539-DD83950F8EE5}"/>
    <cellStyle name="Normal 2 4 3 3 2 6 2 2" xfId="20193" xr:uid="{2CA08581-AF34-4D24-8285-5F06E92F54FC}"/>
    <cellStyle name="Normal 2 4 3 3 2 6 2 2 2" xfId="42512" xr:uid="{E88C6A60-5EB4-41AC-8F77-8FD6B272F23C}"/>
    <cellStyle name="Normal 2 4 3 3 2 6 2 3" xfId="30704" xr:uid="{C69BAEFC-940D-4520-A37F-AC406C5BCF7E}"/>
    <cellStyle name="Normal 2 4 3 3 2 6 3" xfId="15009" xr:uid="{08EF4FD5-C07F-4E93-838D-5DE576CBBD91}"/>
    <cellStyle name="Normal 2 4 3 3 2 6 3 2" xfId="37328" xr:uid="{454DF562-7A15-4F38-A162-478B0A475CBC}"/>
    <cellStyle name="Normal 2 4 3 3 2 6 4" xfId="25520" xr:uid="{FB8DB720-234B-4DE0-A772-381B492E223A}"/>
    <cellStyle name="Normal 2 4 3 3 2 7" xfId="5794" xr:uid="{294D0542-AA42-4E54-B69A-99FF5C858E7F}"/>
    <cellStyle name="Normal 2 4 3 3 2 7 2" xfId="17601" xr:uid="{D50B57E6-925A-436D-9926-7986D5CA7A71}"/>
    <cellStyle name="Normal 2 4 3 3 2 7 2 2" xfId="39920" xr:uid="{D9724553-6820-43D3-A593-B5D5C507ED4D}"/>
    <cellStyle name="Normal 2 4 3 3 2 7 3" xfId="28112" xr:uid="{F4B8A945-298B-4A77-9EA1-720D2138333F}"/>
    <cellStyle name="Normal 2 4 3 3 2 8" xfId="11044" xr:uid="{D939BD81-8005-4F42-83F9-403D70154EDA}"/>
    <cellStyle name="Normal 2 4 3 3 2 8 2" xfId="33363" xr:uid="{6FF8C959-2E91-4DB0-A0A6-5CFC5B8C151B}"/>
    <cellStyle name="Normal 2 4 3 3 2 9" xfId="12417" xr:uid="{85518726-107E-4C9D-9D8B-039B2C4475F7}"/>
    <cellStyle name="Normal 2 4 3 3 2 9 2" xfId="34736" xr:uid="{AED8AF29-CB99-446C-8845-2625CD9EA87F}"/>
    <cellStyle name="Normal 2 4 3 3 3" xfId="650" xr:uid="{5B9ACCEE-56FE-44EA-813C-418F93C54B0A}"/>
    <cellStyle name="Normal 2 4 3 3 3 2" xfId="1015" xr:uid="{AEE4E8CB-6EDD-47C6-AEE1-066C53CFD6ED}"/>
    <cellStyle name="Normal 2 4 3 3 3 2 2" xfId="1663" xr:uid="{F5CA1817-3AFC-40B7-B4B9-B60A8B9763FC}"/>
    <cellStyle name="Normal 2 4 3 3 3 2 2 2" xfId="2959" xr:uid="{90BB49CB-EE7F-4B3F-9014-AD84ED22F876}"/>
    <cellStyle name="Normal 2 4 3 3 3 2 2 2 2" xfId="5551" xr:uid="{0DAA4EBE-65F6-42B5-8D7F-9FEA66E81C86}"/>
    <cellStyle name="Normal 2 4 3 3 3 2 2 2 2 2" xfId="10735" xr:uid="{FE935713-0949-4B66-BDBA-C1FFF36C0D84}"/>
    <cellStyle name="Normal 2 4 3 3 3 2 2 2 2 2 2" xfId="22542" xr:uid="{64FC6146-A485-4037-9A13-368A8A195845}"/>
    <cellStyle name="Normal 2 4 3 3 3 2 2 2 2 2 2 2" xfId="44861" xr:uid="{F98C1147-8A25-40F5-A5E9-54C13472107A}"/>
    <cellStyle name="Normal 2 4 3 3 3 2 2 2 2 2 3" xfId="33053" xr:uid="{9312F3B0-36DB-4059-A31C-21BBACE835E9}"/>
    <cellStyle name="Normal 2 4 3 3 3 2 2 2 2 3" xfId="17358" xr:uid="{EF7734C6-CCCD-47C2-B9A7-08746A1B470E}"/>
    <cellStyle name="Normal 2 4 3 3 3 2 2 2 2 3 2" xfId="39677" xr:uid="{6BC1B4CB-A648-47BF-9401-2A10E92901A2}"/>
    <cellStyle name="Normal 2 4 3 3 3 2 2 2 2 4" xfId="27869" xr:uid="{CFDEFE03-2519-4059-BFED-D8BA89874C9F}"/>
    <cellStyle name="Normal 2 4 3 3 3 2 2 2 3" xfId="8143" xr:uid="{97D7C83C-DCBD-4E70-B26C-0F9DB6D72B64}"/>
    <cellStyle name="Normal 2 4 3 3 3 2 2 2 3 2" xfId="19950" xr:uid="{E32F9907-6D6D-48CA-8366-26508C180197}"/>
    <cellStyle name="Normal 2 4 3 3 3 2 2 2 3 2 2" xfId="42269" xr:uid="{F47C743C-EC50-43C3-8B35-555C503417A8}"/>
    <cellStyle name="Normal 2 4 3 3 3 2 2 2 3 3" xfId="30461" xr:uid="{8EAE382A-286F-4AB9-B6F2-73531614A3F0}"/>
    <cellStyle name="Normal 2 4 3 3 3 2 2 2 4" xfId="14766" xr:uid="{46D924A5-5505-4CEC-8F08-8B8CA4F2B9EB}"/>
    <cellStyle name="Normal 2 4 3 3 3 2 2 2 4 2" xfId="37085" xr:uid="{1D027B88-4DDA-4331-880F-B956606BA9FF}"/>
    <cellStyle name="Normal 2 4 3 3 3 2 2 2 5" xfId="25277" xr:uid="{CED3416F-F59C-4263-891D-759D4C9AE890}"/>
    <cellStyle name="Normal 2 4 3 3 3 2 2 3" xfId="4255" xr:uid="{68A47909-C36B-4E10-9775-51FBAFEAD9C7}"/>
    <cellStyle name="Normal 2 4 3 3 3 2 2 3 2" xfId="9439" xr:uid="{CE7D5503-F2F9-488E-8EAC-A31B07540B3E}"/>
    <cellStyle name="Normal 2 4 3 3 3 2 2 3 2 2" xfId="21246" xr:uid="{AE90EE7C-BD6E-44F4-A27A-2B86D3A686BD}"/>
    <cellStyle name="Normal 2 4 3 3 3 2 2 3 2 2 2" xfId="43565" xr:uid="{B8F5993A-EE6A-4FA6-A144-3FADCF001E6F}"/>
    <cellStyle name="Normal 2 4 3 3 3 2 2 3 2 3" xfId="31757" xr:uid="{86D96973-D860-4653-A40C-3DB7841AFE45}"/>
    <cellStyle name="Normal 2 4 3 3 3 2 2 3 3" xfId="16062" xr:uid="{3D4A7C69-6C24-4827-90FD-D82861447FE0}"/>
    <cellStyle name="Normal 2 4 3 3 3 2 2 3 3 2" xfId="38381" xr:uid="{E3893E3F-C9E9-4DC5-9800-DBF64F685BBA}"/>
    <cellStyle name="Normal 2 4 3 3 3 2 2 3 4" xfId="26573" xr:uid="{6546923E-660C-4729-AFF7-714B9C00BEEA}"/>
    <cellStyle name="Normal 2 4 3 3 3 2 2 4" xfId="6847" xr:uid="{89BC6406-6A33-41BE-AC75-4DFA1784CE1A}"/>
    <cellStyle name="Normal 2 4 3 3 3 2 2 4 2" xfId="18654" xr:uid="{D6987A20-2C52-4E89-9289-A80380A53D9A}"/>
    <cellStyle name="Normal 2 4 3 3 3 2 2 4 2 2" xfId="40973" xr:uid="{ECC5CFE5-562F-4A34-AEF9-F51FAAA9336E}"/>
    <cellStyle name="Normal 2 4 3 3 3 2 2 4 3" xfId="29165" xr:uid="{2F720E8B-62CC-490B-89AC-E0022A96CEA9}"/>
    <cellStyle name="Normal 2 4 3 3 3 2 2 5" xfId="12174" xr:uid="{ED31AB75-C57E-4F54-B2FD-B458A1F80A9C}"/>
    <cellStyle name="Normal 2 4 3 3 3 2 2 5 2" xfId="34493" xr:uid="{9B03F98A-E789-42D6-9398-DA55E85B0ADD}"/>
    <cellStyle name="Normal 2 4 3 3 3 2 2 6" xfId="13470" xr:uid="{C02D1E4A-CB6C-4725-9862-4C753EEE391C}"/>
    <cellStyle name="Normal 2 4 3 3 3 2 2 6 2" xfId="35789" xr:uid="{072AFE9A-3543-40EF-87EE-99FDDD2363C1}"/>
    <cellStyle name="Normal 2 4 3 3 3 2 2 7" xfId="23981" xr:uid="{D6947AEB-BE84-481E-86E2-811039D39DA2}"/>
    <cellStyle name="Normal 2 4 3 3 3 2 3" xfId="2311" xr:uid="{A128A930-4BE8-4EC3-A2E4-4B47418CACD9}"/>
    <cellStyle name="Normal 2 4 3 3 3 2 3 2" xfId="4903" xr:uid="{0FEBA3FE-1003-4530-81B2-DFAB9AEDEF46}"/>
    <cellStyle name="Normal 2 4 3 3 3 2 3 2 2" xfId="10087" xr:uid="{EF77FB66-1C18-430D-B9E2-BA1021AE0F42}"/>
    <cellStyle name="Normal 2 4 3 3 3 2 3 2 2 2" xfId="21894" xr:uid="{C22BB313-1628-4664-8424-715919B78682}"/>
    <cellStyle name="Normal 2 4 3 3 3 2 3 2 2 2 2" xfId="44213" xr:uid="{6D95151D-8F9E-4BF9-82F5-CA86F444E922}"/>
    <cellStyle name="Normal 2 4 3 3 3 2 3 2 2 3" xfId="32405" xr:uid="{71D7CF13-4558-496F-B3F4-34AC81D4C530}"/>
    <cellStyle name="Normal 2 4 3 3 3 2 3 2 3" xfId="16710" xr:uid="{8D5A8842-D39E-4AFC-9072-ED0A7C184CF0}"/>
    <cellStyle name="Normal 2 4 3 3 3 2 3 2 3 2" xfId="39029" xr:uid="{C9600A71-485B-4C74-BA02-F0600443B7E2}"/>
    <cellStyle name="Normal 2 4 3 3 3 2 3 2 4" xfId="27221" xr:uid="{52BDF6FC-B06B-468A-83F0-F9FC5E26B8FC}"/>
    <cellStyle name="Normal 2 4 3 3 3 2 3 3" xfId="7495" xr:uid="{70B25644-A968-4AB2-8592-973B83E2CE79}"/>
    <cellStyle name="Normal 2 4 3 3 3 2 3 3 2" xfId="19302" xr:uid="{C3A1C98C-0014-4D1A-BCB2-B85034CB28BD}"/>
    <cellStyle name="Normal 2 4 3 3 3 2 3 3 2 2" xfId="41621" xr:uid="{2B0DF65D-DCD0-45D9-A686-285BC24BDBF1}"/>
    <cellStyle name="Normal 2 4 3 3 3 2 3 3 3" xfId="29813" xr:uid="{ACEE41BD-13E1-43C7-A661-1953F17D35E0}"/>
    <cellStyle name="Normal 2 4 3 3 3 2 3 4" xfId="14118" xr:uid="{30D37044-2D16-4F8C-A23B-D16A37497319}"/>
    <cellStyle name="Normal 2 4 3 3 3 2 3 4 2" xfId="36437" xr:uid="{BDDCA0AC-057E-4736-925C-C6F11615C869}"/>
    <cellStyle name="Normal 2 4 3 3 3 2 3 5" xfId="24629" xr:uid="{1911D0DF-407C-44FA-8227-9578E24AED76}"/>
    <cellStyle name="Normal 2 4 3 3 3 2 4" xfId="3607" xr:uid="{5083B5EC-FD37-461D-82C1-004CD2986B8D}"/>
    <cellStyle name="Normal 2 4 3 3 3 2 4 2" xfId="8791" xr:uid="{313BC6A4-FF9F-459A-8275-CD8F068B55CC}"/>
    <cellStyle name="Normal 2 4 3 3 3 2 4 2 2" xfId="20598" xr:uid="{EC913CEC-21A6-465F-975C-1C47CA0317DF}"/>
    <cellStyle name="Normal 2 4 3 3 3 2 4 2 2 2" xfId="42917" xr:uid="{F150B18C-FC4E-4781-888F-C217A03FE27F}"/>
    <cellStyle name="Normal 2 4 3 3 3 2 4 2 3" xfId="31109" xr:uid="{2E611836-ADF8-4282-BAB3-59E40D5F2694}"/>
    <cellStyle name="Normal 2 4 3 3 3 2 4 3" xfId="15414" xr:uid="{CD38D4A9-91DF-4C11-9298-4CB3CD6066FB}"/>
    <cellStyle name="Normal 2 4 3 3 3 2 4 3 2" xfId="37733" xr:uid="{94BD8048-2C42-421F-A4E3-87063BF1BF24}"/>
    <cellStyle name="Normal 2 4 3 3 3 2 4 4" xfId="25925" xr:uid="{258384F9-8262-496D-B8F1-240816A1DD80}"/>
    <cellStyle name="Normal 2 4 3 3 3 2 5" xfId="6199" xr:uid="{9D28B700-2C81-4862-B225-9B9C711F41AC}"/>
    <cellStyle name="Normal 2 4 3 3 3 2 5 2" xfId="18006" xr:uid="{67C27633-4B9D-4E4B-A2E9-035BB156667C}"/>
    <cellStyle name="Normal 2 4 3 3 3 2 5 2 2" xfId="40325" xr:uid="{344933AD-2880-41E1-9292-FB2D4CDB0B42}"/>
    <cellStyle name="Normal 2 4 3 3 3 2 5 3" xfId="28517" xr:uid="{BDEE7528-6B53-4DCB-B2AB-2B5DF2606295}"/>
    <cellStyle name="Normal 2 4 3 3 3 2 6" xfId="11526" xr:uid="{E9D0C442-64BC-4B22-A43B-94A637124933}"/>
    <cellStyle name="Normal 2 4 3 3 3 2 6 2" xfId="33845" xr:uid="{F794C173-AF9B-4D20-9AF8-D2DE7EE33B7F}"/>
    <cellStyle name="Normal 2 4 3 3 3 2 7" xfId="12822" xr:uid="{D1FC83AC-7ED7-4C28-9716-434999992B27}"/>
    <cellStyle name="Normal 2 4 3 3 3 2 7 2" xfId="35141" xr:uid="{DF9DA8CF-CAC1-45D3-AF26-E5FF103D53AD}"/>
    <cellStyle name="Normal 2 4 3 3 3 2 8" xfId="23333" xr:uid="{D0A2C018-51FC-45EB-A182-04F4FF97965B}"/>
    <cellStyle name="Normal 2 4 3 3 3 3" xfId="1339" xr:uid="{B0BD5939-CA76-402D-BBA9-C4FE67A2EB44}"/>
    <cellStyle name="Normal 2 4 3 3 3 3 2" xfId="2635" xr:uid="{5117415A-45D0-4563-A52C-324D8AF3E7F0}"/>
    <cellStyle name="Normal 2 4 3 3 3 3 2 2" xfId="5227" xr:uid="{76114B7B-DA42-4356-8519-E4019E99A4BC}"/>
    <cellStyle name="Normal 2 4 3 3 3 3 2 2 2" xfId="10411" xr:uid="{87E5A8A8-F1AF-43F3-9333-55C0F1B27E8E}"/>
    <cellStyle name="Normal 2 4 3 3 3 3 2 2 2 2" xfId="22218" xr:uid="{5D266A35-3A53-4EAF-8EC8-A3AF31A9F29B}"/>
    <cellStyle name="Normal 2 4 3 3 3 3 2 2 2 2 2" xfId="44537" xr:uid="{94037ABB-3B0B-4A79-8630-0DFFB773F7B8}"/>
    <cellStyle name="Normal 2 4 3 3 3 3 2 2 2 3" xfId="32729" xr:uid="{28F7E24D-067F-4687-A342-76486AF2F3C9}"/>
    <cellStyle name="Normal 2 4 3 3 3 3 2 2 3" xfId="17034" xr:uid="{89020289-D55B-45F6-A33F-F694824EAA4E}"/>
    <cellStyle name="Normal 2 4 3 3 3 3 2 2 3 2" xfId="39353" xr:uid="{1AE78281-450D-4F6C-A6BE-F6EA730D2AC7}"/>
    <cellStyle name="Normal 2 4 3 3 3 3 2 2 4" xfId="27545" xr:uid="{24EE951C-7949-40A0-9B6D-B9684F9F2EBE}"/>
    <cellStyle name="Normal 2 4 3 3 3 3 2 3" xfId="7819" xr:uid="{47AD3FE1-2B15-4549-907F-8C2640777B3B}"/>
    <cellStyle name="Normal 2 4 3 3 3 3 2 3 2" xfId="19626" xr:uid="{DEB215D3-6265-4D77-AE1D-E09AD3E91828}"/>
    <cellStyle name="Normal 2 4 3 3 3 3 2 3 2 2" xfId="41945" xr:uid="{A6E9653D-26E8-4C99-98FE-AE9823B6C353}"/>
    <cellStyle name="Normal 2 4 3 3 3 3 2 3 3" xfId="30137" xr:uid="{084E7CC0-5A22-4431-A5BE-175D83A0C257}"/>
    <cellStyle name="Normal 2 4 3 3 3 3 2 4" xfId="14442" xr:uid="{D0376892-FD84-4DF8-BB07-8AC072DAC436}"/>
    <cellStyle name="Normal 2 4 3 3 3 3 2 4 2" xfId="36761" xr:uid="{13879862-6295-4B79-B592-ED9BD070DB8A}"/>
    <cellStyle name="Normal 2 4 3 3 3 3 2 5" xfId="24953" xr:uid="{20FF78D2-5ADE-4DF7-9E07-EF615EDF8777}"/>
    <cellStyle name="Normal 2 4 3 3 3 3 3" xfId="3931" xr:uid="{8F46477F-2755-4F8E-9A76-8AFAD54BEDF6}"/>
    <cellStyle name="Normal 2 4 3 3 3 3 3 2" xfId="9115" xr:uid="{1D2DE977-3A01-4652-8EF3-FCABDA24DFB3}"/>
    <cellStyle name="Normal 2 4 3 3 3 3 3 2 2" xfId="20922" xr:uid="{C7F425AB-AF6F-4979-93AF-F9087072A133}"/>
    <cellStyle name="Normal 2 4 3 3 3 3 3 2 2 2" xfId="43241" xr:uid="{AEEA30EF-13FB-4768-B052-03A3E4E62D47}"/>
    <cellStyle name="Normal 2 4 3 3 3 3 3 2 3" xfId="31433" xr:uid="{ABD99BF9-A737-46F4-A262-FA07A9BB33BB}"/>
    <cellStyle name="Normal 2 4 3 3 3 3 3 3" xfId="15738" xr:uid="{284646C8-62FE-4153-A2BC-F8525196DD9E}"/>
    <cellStyle name="Normal 2 4 3 3 3 3 3 3 2" xfId="38057" xr:uid="{2164A5B5-D28F-4D74-8DBE-D816C9362506}"/>
    <cellStyle name="Normal 2 4 3 3 3 3 3 4" xfId="26249" xr:uid="{435379E4-22ED-43A6-B60A-6BAAE09CA474}"/>
    <cellStyle name="Normal 2 4 3 3 3 3 4" xfId="6523" xr:uid="{B1769C29-524B-4A54-9CE4-1F55FD19720C}"/>
    <cellStyle name="Normal 2 4 3 3 3 3 4 2" xfId="18330" xr:uid="{8B1F692B-70A5-49AD-B543-00A04658CDD1}"/>
    <cellStyle name="Normal 2 4 3 3 3 3 4 2 2" xfId="40649" xr:uid="{35EA4AA2-30B0-4A64-8D86-ABA09075E58B}"/>
    <cellStyle name="Normal 2 4 3 3 3 3 4 3" xfId="28841" xr:uid="{B0BD1A53-9034-4271-92D3-DD4E51406DFC}"/>
    <cellStyle name="Normal 2 4 3 3 3 3 5" xfId="11850" xr:uid="{D8E9CBEB-97F8-4A78-94DF-187B1F564C3F}"/>
    <cellStyle name="Normal 2 4 3 3 3 3 5 2" xfId="34169" xr:uid="{8898780D-3591-47DD-AB38-8A7C58AF4BB5}"/>
    <cellStyle name="Normal 2 4 3 3 3 3 6" xfId="13146" xr:uid="{A4FA6CDB-865D-483F-A794-E1178B2B632A}"/>
    <cellStyle name="Normal 2 4 3 3 3 3 6 2" xfId="35465" xr:uid="{AB0CB1BE-1CF4-4B05-9058-1A40B240D93A}"/>
    <cellStyle name="Normal 2 4 3 3 3 3 7" xfId="23657" xr:uid="{15A12E1B-1A26-4C00-A6BF-88C91B25FBF7}"/>
    <cellStyle name="Normal 2 4 3 3 3 4" xfId="1987" xr:uid="{134DE1D8-BF52-4D85-8891-112AA10F0DCE}"/>
    <cellStyle name="Normal 2 4 3 3 3 4 2" xfId="4579" xr:uid="{0AC632D8-A886-42F4-B066-C0C08C87DE30}"/>
    <cellStyle name="Normal 2 4 3 3 3 4 2 2" xfId="9763" xr:uid="{AD187235-C8D8-47B3-BCB0-AA28DCE1B8B6}"/>
    <cellStyle name="Normal 2 4 3 3 3 4 2 2 2" xfId="21570" xr:uid="{6059A225-6333-4B41-8D2E-D9B09656F415}"/>
    <cellStyle name="Normal 2 4 3 3 3 4 2 2 2 2" xfId="43889" xr:uid="{39072BF7-7062-4C90-86B9-C1777BF7901B}"/>
    <cellStyle name="Normal 2 4 3 3 3 4 2 2 3" xfId="32081" xr:uid="{755B6141-95EB-4730-A2DF-E451C037A576}"/>
    <cellStyle name="Normal 2 4 3 3 3 4 2 3" xfId="16386" xr:uid="{B7DF21E2-898F-453B-94BC-CC0C2C491750}"/>
    <cellStyle name="Normal 2 4 3 3 3 4 2 3 2" xfId="38705" xr:uid="{80097060-3A95-4156-9CD3-36AA4A18DA7C}"/>
    <cellStyle name="Normal 2 4 3 3 3 4 2 4" xfId="26897" xr:uid="{0D56990D-0BD6-4550-ABB8-D423A60D5A4D}"/>
    <cellStyle name="Normal 2 4 3 3 3 4 3" xfId="7171" xr:uid="{64C05DD9-C577-46DF-90F1-EDFACABF93ED}"/>
    <cellStyle name="Normal 2 4 3 3 3 4 3 2" xfId="18978" xr:uid="{60E6D51B-9A9D-4BDF-B0D1-273DFCA8E2A2}"/>
    <cellStyle name="Normal 2 4 3 3 3 4 3 2 2" xfId="41297" xr:uid="{C79777A5-7A9B-43F0-BEF5-DA305C3D1F7C}"/>
    <cellStyle name="Normal 2 4 3 3 3 4 3 3" xfId="29489" xr:uid="{8CE31918-1AE5-49DE-BE62-F0E6FA19BE9D}"/>
    <cellStyle name="Normal 2 4 3 3 3 4 4" xfId="13794" xr:uid="{EAAE923C-F870-4A75-B63F-89D7ABDA4720}"/>
    <cellStyle name="Normal 2 4 3 3 3 4 4 2" xfId="36113" xr:uid="{0139E2CC-C700-4667-A937-9490A4C9DB61}"/>
    <cellStyle name="Normal 2 4 3 3 3 4 5" xfId="24305" xr:uid="{30FC1239-45F6-47CB-9220-A1061AC298BB}"/>
    <cellStyle name="Normal 2 4 3 3 3 5" xfId="3283" xr:uid="{32298E90-0B2D-4E82-87FD-8DE82A20EA3B}"/>
    <cellStyle name="Normal 2 4 3 3 3 5 2" xfId="8467" xr:uid="{4231F2F5-DF82-439E-9845-DC88667A06AE}"/>
    <cellStyle name="Normal 2 4 3 3 3 5 2 2" xfId="20274" xr:uid="{A592A300-2780-4C6C-A6CC-004474D5665F}"/>
    <cellStyle name="Normal 2 4 3 3 3 5 2 2 2" xfId="42593" xr:uid="{B1BA34DC-5D67-4842-91D2-21E1DE2C02E4}"/>
    <cellStyle name="Normal 2 4 3 3 3 5 2 3" xfId="30785" xr:uid="{B7458D25-ECBE-47A9-9BC5-16C47D694EA4}"/>
    <cellStyle name="Normal 2 4 3 3 3 5 3" xfId="15090" xr:uid="{3388A89D-2F8F-42C8-80B2-1F9D498029C5}"/>
    <cellStyle name="Normal 2 4 3 3 3 5 3 2" xfId="37409" xr:uid="{76FF5595-7F65-4E30-9420-5E81B917CBA7}"/>
    <cellStyle name="Normal 2 4 3 3 3 5 4" xfId="25601" xr:uid="{7EB567CE-60DA-4C45-8537-0BFA8A0CD52C}"/>
    <cellStyle name="Normal 2 4 3 3 3 6" xfId="5875" xr:uid="{1F40D9D8-B3D9-4C0F-A66D-008BE34CEF60}"/>
    <cellStyle name="Normal 2 4 3 3 3 6 2" xfId="17682" xr:uid="{B96FF184-DC7D-41D6-AF41-10B3661AD047}"/>
    <cellStyle name="Normal 2 4 3 3 3 6 2 2" xfId="40001" xr:uid="{D971C2D0-6647-42A5-BC03-0C9F1CBE7399}"/>
    <cellStyle name="Normal 2 4 3 3 3 6 3" xfId="28193" xr:uid="{D74E7461-D9EA-40B3-9C94-A087F87DE504}"/>
    <cellStyle name="Normal 2 4 3 3 3 7" xfId="11161" xr:uid="{695C9530-5DDF-46E5-BB83-F1A3F997E6AF}"/>
    <cellStyle name="Normal 2 4 3 3 3 7 2" xfId="33480" xr:uid="{A5A421E2-3AE2-4C5F-8DD5-591A9426D424}"/>
    <cellStyle name="Normal 2 4 3 3 3 8" xfId="12498" xr:uid="{94582564-8011-408A-9029-38B1D0BFE914}"/>
    <cellStyle name="Normal 2 4 3 3 3 8 2" xfId="34817" xr:uid="{8F2D91A5-C735-4F43-89AE-C1E468206658}"/>
    <cellStyle name="Normal 2 4 3 3 3 9" xfId="22968" xr:uid="{CDFDADBE-73FA-4097-A675-1E58CE1404F4}"/>
    <cellStyle name="Normal 2 4 3 3 4" xfId="853" xr:uid="{C93C577A-64DC-489D-AEE2-D3FE9D120695}"/>
    <cellStyle name="Normal 2 4 3 3 4 2" xfId="1501" xr:uid="{781C143A-84FC-46B7-A3D9-D70288369F1B}"/>
    <cellStyle name="Normal 2 4 3 3 4 2 2" xfId="2797" xr:uid="{B287D3CD-8C00-467E-B865-383C0F2C35DA}"/>
    <cellStyle name="Normal 2 4 3 3 4 2 2 2" xfId="5389" xr:uid="{D0F119B0-27DB-4C87-91A2-3BB6420AD272}"/>
    <cellStyle name="Normal 2 4 3 3 4 2 2 2 2" xfId="10573" xr:uid="{901F4474-2367-4F76-81D2-8447E035EDCD}"/>
    <cellStyle name="Normal 2 4 3 3 4 2 2 2 2 2" xfId="22380" xr:uid="{C1FB2F57-6967-4E3B-8B9F-775EB99D6370}"/>
    <cellStyle name="Normal 2 4 3 3 4 2 2 2 2 2 2" xfId="44699" xr:uid="{401F326D-4BC3-4736-8A53-C26063263744}"/>
    <cellStyle name="Normal 2 4 3 3 4 2 2 2 2 3" xfId="32891" xr:uid="{6263719F-270E-47C9-964C-C36A4592FF71}"/>
    <cellStyle name="Normal 2 4 3 3 4 2 2 2 3" xfId="17196" xr:uid="{C12561A5-6797-4055-BF31-09DC6F1AD149}"/>
    <cellStyle name="Normal 2 4 3 3 4 2 2 2 3 2" xfId="39515" xr:uid="{F05AEEE3-C59E-428A-8706-63E111577659}"/>
    <cellStyle name="Normal 2 4 3 3 4 2 2 2 4" xfId="27707" xr:uid="{1AFE5158-681A-4368-8E9C-0B0217C409F1}"/>
    <cellStyle name="Normal 2 4 3 3 4 2 2 3" xfId="7981" xr:uid="{7490497F-D626-4AF2-951E-254A7C245581}"/>
    <cellStyle name="Normal 2 4 3 3 4 2 2 3 2" xfId="19788" xr:uid="{E53680CF-2386-417E-9AE1-80516CF8950F}"/>
    <cellStyle name="Normal 2 4 3 3 4 2 2 3 2 2" xfId="42107" xr:uid="{1CD9CFD5-55CA-4A8E-90F8-0DF5BBE2C5F4}"/>
    <cellStyle name="Normal 2 4 3 3 4 2 2 3 3" xfId="30299" xr:uid="{8288DAE2-4775-44A8-B023-3B378E7220F6}"/>
    <cellStyle name="Normal 2 4 3 3 4 2 2 4" xfId="14604" xr:uid="{F640D2A6-A252-4FAA-8A4B-219FEA083AC6}"/>
    <cellStyle name="Normal 2 4 3 3 4 2 2 4 2" xfId="36923" xr:uid="{56089EA9-E805-4B6E-AD44-AE4DB932B9E9}"/>
    <cellStyle name="Normal 2 4 3 3 4 2 2 5" xfId="25115" xr:uid="{1CA06447-AFC1-4B74-BC7B-2A483D3AA765}"/>
    <cellStyle name="Normal 2 4 3 3 4 2 3" xfId="4093" xr:uid="{8ED85A28-0725-4741-BE3E-713E6F6D66E2}"/>
    <cellStyle name="Normal 2 4 3 3 4 2 3 2" xfId="9277" xr:uid="{B4B3FA7E-4C82-498C-B74A-759C9CF17FEE}"/>
    <cellStyle name="Normal 2 4 3 3 4 2 3 2 2" xfId="21084" xr:uid="{F781374D-0EF5-4451-8172-DA52453FCF9D}"/>
    <cellStyle name="Normal 2 4 3 3 4 2 3 2 2 2" xfId="43403" xr:uid="{A3A78086-8344-4880-8F40-2E2838A04350}"/>
    <cellStyle name="Normal 2 4 3 3 4 2 3 2 3" xfId="31595" xr:uid="{B40366A0-C205-4E1E-A11D-98FDBF0A4370}"/>
    <cellStyle name="Normal 2 4 3 3 4 2 3 3" xfId="15900" xr:uid="{AE1DDF83-FCB7-48E7-85CE-696FD35DD8BB}"/>
    <cellStyle name="Normal 2 4 3 3 4 2 3 3 2" xfId="38219" xr:uid="{75FF3E42-4941-42A5-8F52-EE8E6519AAE2}"/>
    <cellStyle name="Normal 2 4 3 3 4 2 3 4" xfId="26411" xr:uid="{BBABBB33-857C-4788-B2C1-736612D3DAC3}"/>
    <cellStyle name="Normal 2 4 3 3 4 2 4" xfId="6685" xr:uid="{F2E6C324-77EA-41A9-83C3-1B1BAFEFB6AA}"/>
    <cellStyle name="Normal 2 4 3 3 4 2 4 2" xfId="18492" xr:uid="{D179A1C0-4B7F-4A8F-A01B-999F23D385BD}"/>
    <cellStyle name="Normal 2 4 3 3 4 2 4 2 2" xfId="40811" xr:uid="{0D734B09-3CF3-48F6-B2B8-96223D8F3E30}"/>
    <cellStyle name="Normal 2 4 3 3 4 2 4 3" xfId="29003" xr:uid="{835922DD-E1BC-4978-938B-13E62F5A3A4E}"/>
    <cellStyle name="Normal 2 4 3 3 4 2 5" xfId="12012" xr:uid="{B32309AE-E021-4A00-BF93-A386495C4C69}"/>
    <cellStyle name="Normal 2 4 3 3 4 2 5 2" xfId="34331" xr:uid="{98817F60-D0CA-42A0-8173-E1FE7590D6E6}"/>
    <cellStyle name="Normal 2 4 3 3 4 2 6" xfId="13308" xr:uid="{71EA9E8E-90A6-419D-A0F5-CE2246DCBBBE}"/>
    <cellStyle name="Normal 2 4 3 3 4 2 6 2" xfId="35627" xr:uid="{976C11C6-1AEA-40A7-A277-ACA7BBF853FA}"/>
    <cellStyle name="Normal 2 4 3 3 4 2 7" xfId="23819" xr:uid="{CFE0E377-CA4B-4ECD-96F8-631698C7A0E6}"/>
    <cellStyle name="Normal 2 4 3 3 4 3" xfId="2149" xr:uid="{B9522617-118C-4D18-97A8-B37E16CDC523}"/>
    <cellStyle name="Normal 2 4 3 3 4 3 2" xfId="4741" xr:uid="{9C28B654-32D4-4C8B-86BE-12EFE3B7E974}"/>
    <cellStyle name="Normal 2 4 3 3 4 3 2 2" xfId="9925" xr:uid="{F8E3B92A-8BA4-433A-856A-3411127F9402}"/>
    <cellStyle name="Normal 2 4 3 3 4 3 2 2 2" xfId="21732" xr:uid="{848CF4C4-52E6-4CFC-ADEA-E257955DF3FC}"/>
    <cellStyle name="Normal 2 4 3 3 4 3 2 2 2 2" xfId="44051" xr:uid="{8AD5EDB2-FFD9-4E47-8954-EA39201C3E89}"/>
    <cellStyle name="Normal 2 4 3 3 4 3 2 2 3" xfId="32243" xr:uid="{60BE2188-AA2A-4EC8-A15B-713BA78631EE}"/>
    <cellStyle name="Normal 2 4 3 3 4 3 2 3" xfId="16548" xr:uid="{2A558474-70BC-4372-A357-7AF2BFEB5F5C}"/>
    <cellStyle name="Normal 2 4 3 3 4 3 2 3 2" xfId="38867" xr:uid="{08B57E12-5E4A-4BE6-AA5B-90E864792E5E}"/>
    <cellStyle name="Normal 2 4 3 3 4 3 2 4" xfId="27059" xr:uid="{EBC6BF2D-DD89-4C13-8880-F59E8F44635D}"/>
    <cellStyle name="Normal 2 4 3 3 4 3 3" xfId="7333" xr:uid="{8C1C82D9-AE58-4651-8E28-E39CA316FDA5}"/>
    <cellStyle name="Normal 2 4 3 3 4 3 3 2" xfId="19140" xr:uid="{CE851EBE-CECC-43E4-B6CE-DCBF66C46E14}"/>
    <cellStyle name="Normal 2 4 3 3 4 3 3 2 2" xfId="41459" xr:uid="{D801B212-D33C-4D2C-9615-71A5D35ABE97}"/>
    <cellStyle name="Normal 2 4 3 3 4 3 3 3" xfId="29651" xr:uid="{D96612EA-CAF9-413B-B1E3-4A93AD725874}"/>
    <cellStyle name="Normal 2 4 3 3 4 3 4" xfId="13956" xr:uid="{916C87BA-8607-4367-8A9A-78D07D1C4EE7}"/>
    <cellStyle name="Normal 2 4 3 3 4 3 4 2" xfId="36275" xr:uid="{7330A399-1095-4A1A-AE95-23A755A05C94}"/>
    <cellStyle name="Normal 2 4 3 3 4 3 5" xfId="24467" xr:uid="{A83411B7-D3DA-48E2-A959-19E5A44A2E64}"/>
    <cellStyle name="Normal 2 4 3 3 4 4" xfId="3445" xr:uid="{AAB20579-387E-4A87-A812-C7A794AB4F71}"/>
    <cellStyle name="Normal 2 4 3 3 4 4 2" xfId="8629" xr:uid="{A8F2640C-9B80-488D-AF03-65A61C971D66}"/>
    <cellStyle name="Normal 2 4 3 3 4 4 2 2" xfId="20436" xr:uid="{5BA9C209-B1AC-4FD6-B89A-C5C30375F058}"/>
    <cellStyle name="Normal 2 4 3 3 4 4 2 2 2" xfId="42755" xr:uid="{09167F05-87AA-4CE3-A4C6-395C17EA6400}"/>
    <cellStyle name="Normal 2 4 3 3 4 4 2 3" xfId="30947" xr:uid="{FEC8129A-7325-4CE3-AA65-2FB51FA68817}"/>
    <cellStyle name="Normal 2 4 3 3 4 4 3" xfId="15252" xr:uid="{18EB0D2E-E114-4B65-B062-F4D73F5729D9}"/>
    <cellStyle name="Normal 2 4 3 3 4 4 3 2" xfId="37571" xr:uid="{A5015A4B-84BC-4041-BD02-C716DE2BA2A9}"/>
    <cellStyle name="Normal 2 4 3 3 4 4 4" xfId="25763" xr:uid="{196E53BD-C831-4316-B8D8-5359440B7CF6}"/>
    <cellStyle name="Normal 2 4 3 3 4 5" xfId="6037" xr:uid="{AB5535F8-0773-4552-AD93-3FEA5FB940B8}"/>
    <cellStyle name="Normal 2 4 3 3 4 5 2" xfId="17844" xr:uid="{93239935-881B-42D5-8542-441E95C1973C}"/>
    <cellStyle name="Normal 2 4 3 3 4 5 2 2" xfId="40163" xr:uid="{01EBB5E2-2CAA-4666-B6E4-680A8933FA15}"/>
    <cellStyle name="Normal 2 4 3 3 4 5 3" xfId="28355" xr:uid="{0283DFAE-DCA1-4CAA-B14A-79DEBEF018B2}"/>
    <cellStyle name="Normal 2 4 3 3 4 6" xfId="11364" xr:uid="{CB1F93E3-AC2A-4629-A8C4-D49753AD6026}"/>
    <cellStyle name="Normal 2 4 3 3 4 6 2" xfId="33683" xr:uid="{76AD1EF4-6C37-4B4C-94B8-FCA5B43AFDB7}"/>
    <cellStyle name="Normal 2 4 3 3 4 7" xfId="12660" xr:uid="{FF1DC01D-C7CB-45A4-918B-5ACED47243E5}"/>
    <cellStyle name="Normal 2 4 3 3 4 7 2" xfId="34979" xr:uid="{844B09DB-D77F-4898-878D-42E10CE334FB}"/>
    <cellStyle name="Normal 2 4 3 3 4 8" xfId="23171" xr:uid="{F61F5A9B-1D06-436C-A71A-05B6CC14CA24}"/>
    <cellStyle name="Normal 2 4 3 3 5" xfId="1177" xr:uid="{45AB35E4-BE2A-4574-B4AE-B586FB4E262F}"/>
    <cellStyle name="Normal 2 4 3 3 5 2" xfId="2473" xr:uid="{63F1DC58-D631-468C-9085-EEFB260D6036}"/>
    <cellStyle name="Normal 2 4 3 3 5 2 2" xfId="5065" xr:uid="{58552B0F-C5BA-465B-854B-2EBC86E25E2A}"/>
    <cellStyle name="Normal 2 4 3 3 5 2 2 2" xfId="10249" xr:uid="{58588FFB-2A70-45B8-97A4-2F4D505DEABA}"/>
    <cellStyle name="Normal 2 4 3 3 5 2 2 2 2" xfId="22056" xr:uid="{D6027CBE-1C78-4574-90A9-10ECA4A36FDD}"/>
    <cellStyle name="Normal 2 4 3 3 5 2 2 2 2 2" xfId="44375" xr:uid="{EB04BBA1-6483-40B6-98FE-C063C649CA05}"/>
    <cellStyle name="Normal 2 4 3 3 5 2 2 2 3" xfId="32567" xr:uid="{C84FF436-2554-4A98-8DA6-BF45620F95FA}"/>
    <cellStyle name="Normal 2 4 3 3 5 2 2 3" xfId="16872" xr:uid="{D0456328-1DD6-4ABD-BB6F-AE114609F75E}"/>
    <cellStyle name="Normal 2 4 3 3 5 2 2 3 2" xfId="39191" xr:uid="{72674BAC-BE68-457E-948F-4567DBF1C2E6}"/>
    <cellStyle name="Normal 2 4 3 3 5 2 2 4" xfId="27383" xr:uid="{79AD72FE-76CB-4960-9C05-4FC19EBE6DA2}"/>
    <cellStyle name="Normal 2 4 3 3 5 2 3" xfId="7657" xr:uid="{D4C5D74E-DEFB-401C-9A02-D3FF966AEEA2}"/>
    <cellStyle name="Normal 2 4 3 3 5 2 3 2" xfId="19464" xr:uid="{73F9313F-1961-4AB3-9903-433B2D50938A}"/>
    <cellStyle name="Normal 2 4 3 3 5 2 3 2 2" xfId="41783" xr:uid="{BBC7E3D8-87DB-4044-BA55-D1683A596C36}"/>
    <cellStyle name="Normal 2 4 3 3 5 2 3 3" xfId="29975" xr:uid="{3CA26EF1-099B-4366-A629-F54F639F487C}"/>
    <cellStyle name="Normal 2 4 3 3 5 2 4" xfId="14280" xr:uid="{F03A773C-395B-4ED0-936C-96015F64CEF3}"/>
    <cellStyle name="Normal 2 4 3 3 5 2 4 2" xfId="36599" xr:uid="{CE8BF85E-773C-44DF-AC9B-FCDFEA71F4E1}"/>
    <cellStyle name="Normal 2 4 3 3 5 2 5" xfId="24791" xr:uid="{AB1BA603-B4BE-420D-A705-934B83EB1983}"/>
    <cellStyle name="Normal 2 4 3 3 5 3" xfId="3769" xr:uid="{C3496967-0076-4D31-A3D6-031737A787A6}"/>
    <cellStyle name="Normal 2 4 3 3 5 3 2" xfId="8953" xr:uid="{1002CB47-843B-4F60-AE32-5518962D33C4}"/>
    <cellStyle name="Normal 2 4 3 3 5 3 2 2" xfId="20760" xr:uid="{DF091390-C751-4627-B9D8-1D5568B5267B}"/>
    <cellStyle name="Normal 2 4 3 3 5 3 2 2 2" xfId="43079" xr:uid="{5D9DE2D5-083D-4F2F-9014-14200A139AFC}"/>
    <cellStyle name="Normal 2 4 3 3 5 3 2 3" xfId="31271" xr:uid="{4EE0A3B3-48C2-466F-B999-98735E90460E}"/>
    <cellStyle name="Normal 2 4 3 3 5 3 3" xfId="15576" xr:uid="{20BCE865-8484-4D66-BCB1-CEF81BF36C8B}"/>
    <cellStyle name="Normal 2 4 3 3 5 3 3 2" xfId="37895" xr:uid="{0DA95F87-BB7A-4891-A020-DF31A276CF69}"/>
    <cellStyle name="Normal 2 4 3 3 5 3 4" xfId="26087" xr:uid="{7335E369-BFC3-4269-A46E-A62A166D3CCD}"/>
    <cellStyle name="Normal 2 4 3 3 5 4" xfId="6361" xr:uid="{7F3C9B2D-AF8A-4A5D-8E0A-5265206210A6}"/>
    <cellStyle name="Normal 2 4 3 3 5 4 2" xfId="18168" xr:uid="{9616AA65-98B7-4FC5-A1B3-CE04646A38C3}"/>
    <cellStyle name="Normal 2 4 3 3 5 4 2 2" xfId="40487" xr:uid="{A9EFCC22-D78C-45AA-AEF6-AA01F05A974C}"/>
    <cellStyle name="Normal 2 4 3 3 5 4 3" xfId="28679" xr:uid="{7BD43E09-928C-4253-8527-A8E7E7CD2097}"/>
    <cellStyle name="Normal 2 4 3 3 5 5" xfId="11688" xr:uid="{FE677086-E654-4339-BD61-9984F4DA7A21}"/>
    <cellStyle name="Normal 2 4 3 3 5 5 2" xfId="34007" xr:uid="{EA788F3C-D42B-4015-838E-A8D7FEFAA5CC}"/>
    <cellStyle name="Normal 2 4 3 3 5 6" xfId="12984" xr:uid="{65EBCEAD-67BD-42E1-8691-DE750DB3045B}"/>
    <cellStyle name="Normal 2 4 3 3 5 6 2" xfId="35303" xr:uid="{EE278CAD-7A83-4C49-9D84-778462736F99}"/>
    <cellStyle name="Normal 2 4 3 3 5 7" xfId="23495" xr:uid="{B02DB5D6-8288-4CC0-835C-75CEF2B3B438}"/>
    <cellStyle name="Normal 2 4 3 3 6" xfId="1825" xr:uid="{925B1B10-7801-4322-ABAD-F2651363C35D}"/>
    <cellStyle name="Normal 2 4 3 3 6 2" xfId="4417" xr:uid="{4CAFEDB2-5799-41DB-BCD3-16B0ECC4C4E1}"/>
    <cellStyle name="Normal 2 4 3 3 6 2 2" xfId="9601" xr:uid="{EE154129-8BCB-403A-9F05-5CEDCF7422C2}"/>
    <cellStyle name="Normal 2 4 3 3 6 2 2 2" xfId="21408" xr:uid="{1BCE020E-F9CF-4573-AAF4-429534D8CFBD}"/>
    <cellStyle name="Normal 2 4 3 3 6 2 2 2 2" xfId="43727" xr:uid="{5D2C1060-BAA7-4A1F-A0BE-F7B63D291E57}"/>
    <cellStyle name="Normal 2 4 3 3 6 2 2 3" xfId="31919" xr:uid="{1D99F2A6-CD44-4691-A304-D93368558478}"/>
    <cellStyle name="Normal 2 4 3 3 6 2 3" xfId="16224" xr:uid="{D4695746-9D2A-4C0A-AAAE-2D4D989A3C90}"/>
    <cellStyle name="Normal 2 4 3 3 6 2 3 2" xfId="38543" xr:uid="{D1DEAF6B-32E4-4836-ABD7-810BE60E492F}"/>
    <cellStyle name="Normal 2 4 3 3 6 2 4" xfId="26735" xr:uid="{1E902747-5A29-4D8C-A16A-50AFCF64B6C5}"/>
    <cellStyle name="Normal 2 4 3 3 6 3" xfId="7009" xr:uid="{51959BC8-DDB8-43F8-851E-1C11F29AACA5}"/>
    <cellStyle name="Normal 2 4 3 3 6 3 2" xfId="18816" xr:uid="{4E724051-24F3-4FE8-B83E-B05CF327389C}"/>
    <cellStyle name="Normal 2 4 3 3 6 3 2 2" xfId="41135" xr:uid="{E08BA3B5-5EB9-4642-B31C-8D75151D0428}"/>
    <cellStyle name="Normal 2 4 3 3 6 3 3" xfId="29327" xr:uid="{F09DD2F3-F1C1-44AA-9434-2FCEBA1196A0}"/>
    <cellStyle name="Normal 2 4 3 3 6 4" xfId="13632" xr:uid="{A0919037-C0A1-40D7-BC49-75676A42751B}"/>
    <cellStyle name="Normal 2 4 3 3 6 4 2" xfId="35951" xr:uid="{2E5BA0A4-C228-4110-B528-B959705D80F0}"/>
    <cellStyle name="Normal 2 4 3 3 6 5" xfId="24143" xr:uid="{30C41066-90FF-463B-A5B5-E1640B0031FD}"/>
    <cellStyle name="Normal 2 4 3 3 7" xfId="3121" xr:uid="{6D0B70D6-33FF-49AB-97E2-DEB65775B333}"/>
    <cellStyle name="Normal 2 4 3 3 7 2" xfId="8305" xr:uid="{C99F6647-3012-4F72-832C-6A744584E85F}"/>
    <cellStyle name="Normal 2 4 3 3 7 2 2" xfId="20112" xr:uid="{560E7E58-BAD8-41BC-AF18-5C4135D1EF83}"/>
    <cellStyle name="Normal 2 4 3 3 7 2 2 2" xfId="42431" xr:uid="{9D4350D7-DA41-4B52-830B-0FD4A63E790F}"/>
    <cellStyle name="Normal 2 4 3 3 7 2 3" xfId="30623" xr:uid="{4EB282A3-8B24-4B7D-A987-CAC833497FF4}"/>
    <cellStyle name="Normal 2 4 3 3 7 3" xfId="14928" xr:uid="{C1236E39-9A6E-4F97-AB8B-606052E883E0}"/>
    <cellStyle name="Normal 2 4 3 3 7 3 2" xfId="37247" xr:uid="{7DBB976D-5392-431F-A89C-2FB467CE914E}"/>
    <cellStyle name="Normal 2 4 3 3 7 4" xfId="25439" xr:uid="{0F5D281F-892D-435A-979E-5A9D22FE13A5}"/>
    <cellStyle name="Normal 2 4 3 3 8" xfId="5713" xr:uid="{4D94DF07-074A-483F-B207-387ACCFF96DB}"/>
    <cellStyle name="Normal 2 4 3 3 8 2" xfId="17520" xr:uid="{DD739A2B-5606-4D49-AB47-A380BB081B2F}"/>
    <cellStyle name="Normal 2 4 3 3 8 2 2" xfId="39839" xr:uid="{EDA5473C-EDF5-48D1-93FD-98ECB33E6BEC}"/>
    <cellStyle name="Normal 2 4 3 3 8 3" xfId="28031" xr:uid="{E7B169F9-4E25-4D76-AC95-0641322931FA}"/>
    <cellStyle name="Normal 2 4 3 3 9" xfId="10927" xr:uid="{1E2413E5-C3DC-4930-80C5-F1DCF33721B1}"/>
    <cellStyle name="Normal 2 4 3 3 9 2" xfId="33246" xr:uid="{9BC61617-96C8-495A-AE51-5DD7360B57C1}"/>
    <cellStyle name="Normal 2 4 3 4" xfId="462" xr:uid="{2EAB548D-D32B-4085-8F84-DA88BA264EA7}"/>
    <cellStyle name="Normal 2 4 3 4 10" xfId="22779" xr:uid="{93E4BA77-9F2C-48D8-9FAB-C89271B0C921}"/>
    <cellStyle name="Normal 2 4 3 4 2" xfId="695" xr:uid="{1A313EC5-7038-487A-8821-89892B2DF4BA}"/>
    <cellStyle name="Normal 2 4 3 4 2 2" xfId="1042" xr:uid="{3F578D13-A55C-4135-A0D2-0B2A48DE0ABA}"/>
    <cellStyle name="Normal 2 4 3 4 2 2 2" xfId="1690" xr:uid="{E2FECCA4-BB90-41D5-8721-F7A9473E9831}"/>
    <cellStyle name="Normal 2 4 3 4 2 2 2 2" xfId="2986" xr:uid="{E57FCCB5-7D4B-4227-9831-10A01673FA1F}"/>
    <cellStyle name="Normal 2 4 3 4 2 2 2 2 2" xfId="5578" xr:uid="{AC36CCA3-26A6-4720-8FC9-B3D690981D64}"/>
    <cellStyle name="Normal 2 4 3 4 2 2 2 2 2 2" xfId="10762" xr:uid="{B087C22B-3164-4E71-ABE1-7FADE5BF4F75}"/>
    <cellStyle name="Normal 2 4 3 4 2 2 2 2 2 2 2" xfId="22569" xr:uid="{F9F29171-0300-4B7E-A386-03ADDD27E4A2}"/>
    <cellStyle name="Normal 2 4 3 4 2 2 2 2 2 2 2 2" xfId="44888" xr:uid="{F440E060-82F3-4100-A591-1E4E4E99076B}"/>
    <cellStyle name="Normal 2 4 3 4 2 2 2 2 2 2 3" xfId="33080" xr:uid="{03867299-E23F-4BC7-95EB-954BEE522D13}"/>
    <cellStyle name="Normal 2 4 3 4 2 2 2 2 2 3" xfId="17385" xr:uid="{74C33AEE-8030-44F2-9763-44344E6DB45B}"/>
    <cellStyle name="Normal 2 4 3 4 2 2 2 2 2 3 2" xfId="39704" xr:uid="{03212ACC-FC13-4B3B-ABB6-8DE22083CAC5}"/>
    <cellStyle name="Normal 2 4 3 4 2 2 2 2 2 4" xfId="27896" xr:uid="{2527BA7A-8756-41A4-B0A9-CEF30C694C14}"/>
    <cellStyle name="Normal 2 4 3 4 2 2 2 2 3" xfId="8170" xr:uid="{1ADDF5DA-AED1-4EB9-B2B0-D52804FCE605}"/>
    <cellStyle name="Normal 2 4 3 4 2 2 2 2 3 2" xfId="19977" xr:uid="{385D73A3-D034-49E4-A130-5324D856ED21}"/>
    <cellStyle name="Normal 2 4 3 4 2 2 2 2 3 2 2" xfId="42296" xr:uid="{BE3ABEB2-CCCE-4AE4-B566-88F7D224955C}"/>
    <cellStyle name="Normal 2 4 3 4 2 2 2 2 3 3" xfId="30488" xr:uid="{931CD8D4-FBFC-46D4-B616-EC2418DA60A6}"/>
    <cellStyle name="Normal 2 4 3 4 2 2 2 2 4" xfId="14793" xr:uid="{56EA9296-2BC3-4939-B2F2-C628C221A9A6}"/>
    <cellStyle name="Normal 2 4 3 4 2 2 2 2 4 2" xfId="37112" xr:uid="{4C83AE18-9851-4D5D-9E63-6FDF19AC2330}"/>
    <cellStyle name="Normal 2 4 3 4 2 2 2 2 5" xfId="25304" xr:uid="{84B81861-CC94-47DC-BC99-EECF963C63CF}"/>
    <cellStyle name="Normal 2 4 3 4 2 2 2 3" xfId="4282" xr:uid="{E8C453F1-4B86-47EA-8009-6E50E3567643}"/>
    <cellStyle name="Normal 2 4 3 4 2 2 2 3 2" xfId="9466" xr:uid="{3686A274-581B-46AB-9655-9772A82306D4}"/>
    <cellStyle name="Normal 2 4 3 4 2 2 2 3 2 2" xfId="21273" xr:uid="{81DF11F7-4C5D-449D-A222-3C55C7FC187C}"/>
    <cellStyle name="Normal 2 4 3 4 2 2 2 3 2 2 2" xfId="43592" xr:uid="{86306129-8A67-4296-A6EC-A3ABCE189D8E}"/>
    <cellStyle name="Normal 2 4 3 4 2 2 2 3 2 3" xfId="31784" xr:uid="{F364F98B-817A-43F8-B5CE-263C3701CF20}"/>
    <cellStyle name="Normal 2 4 3 4 2 2 2 3 3" xfId="16089" xr:uid="{F035263F-71D8-41D7-AC39-A52503E62DCD}"/>
    <cellStyle name="Normal 2 4 3 4 2 2 2 3 3 2" xfId="38408" xr:uid="{CB2D74FD-B49F-46B0-B7D3-8CAA1F7365A2}"/>
    <cellStyle name="Normal 2 4 3 4 2 2 2 3 4" xfId="26600" xr:uid="{E99DAE9A-D4E7-4C72-9530-102132A293DD}"/>
    <cellStyle name="Normal 2 4 3 4 2 2 2 4" xfId="6874" xr:uid="{E11E5AE1-95CF-41CD-901E-34290A6769F1}"/>
    <cellStyle name="Normal 2 4 3 4 2 2 2 4 2" xfId="18681" xr:uid="{CD3428F7-C1B9-4897-AF11-396340771642}"/>
    <cellStyle name="Normal 2 4 3 4 2 2 2 4 2 2" xfId="41000" xr:uid="{77761351-CACA-463B-8D73-8C5D8C416238}"/>
    <cellStyle name="Normal 2 4 3 4 2 2 2 4 3" xfId="29192" xr:uid="{C32DA2A3-C636-4181-8B41-AAF3255C8BE8}"/>
    <cellStyle name="Normal 2 4 3 4 2 2 2 5" xfId="12201" xr:uid="{C785DFD1-2772-4DEC-9D92-761F9377F41A}"/>
    <cellStyle name="Normal 2 4 3 4 2 2 2 5 2" xfId="34520" xr:uid="{A5435E19-A6EF-454B-9D10-2E762354877A}"/>
    <cellStyle name="Normal 2 4 3 4 2 2 2 6" xfId="13497" xr:uid="{CE77A4B2-99AA-47B3-BE0A-EECB7AE64E85}"/>
    <cellStyle name="Normal 2 4 3 4 2 2 2 6 2" xfId="35816" xr:uid="{5FF3C404-9FBD-40DA-B94B-02DDDAEDD44E}"/>
    <cellStyle name="Normal 2 4 3 4 2 2 2 7" xfId="24008" xr:uid="{B047506E-E8AA-4D15-9953-05DA599EE87C}"/>
    <cellStyle name="Normal 2 4 3 4 2 2 3" xfId="2338" xr:uid="{B4761610-4473-4E57-9014-BC53602BA7B7}"/>
    <cellStyle name="Normal 2 4 3 4 2 2 3 2" xfId="4930" xr:uid="{298CF9A3-F185-4C83-9AE1-7AC04775BE4B}"/>
    <cellStyle name="Normal 2 4 3 4 2 2 3 2 2" xfId="10114" xr:uid="{BBB947C8-C11D-4F88-A081-FBEBF327A112}"/>
    <cellStyle name="Normal 2 4 3 4 2 2 3 2 2 2" xfId="21921" xr:uid="{D0B05F74-8765-4C8B-A4CA-6A0A5FDF27EF}"/>
    <cellStyle name="Normal 2 4 3 4 2 2 3 2 2 2 2" xfId="44240" xr:uid="{D431136B-04AA-46F8-9755-2DE3E8A48B5C}"/>
    <cellStyle name="Normal 2 4 3 4 2 2 3 2 2 3" xfId="32432" xr:uid="{518A2E0A-EBDB-44AA-A073-C832B684F0CA}"/>
    <cellStyle name="Normal 2 4 3 4 2 2 3 2 3" xfId="16737" xr:uid="{D137BDED-2840-43BB-96CB-2DCFB1076AAD}"/>
    <cellStyle name="Normal 2 4 3 4 2 2 3 2 3 2" xfId="39056" xr:uid="{45FBB52F-0EBE-4525-9656-F63D263CB3E9}"/>
    <cellStyle name="Normal 2 4 3 4 2 2 3 2 4" xfId="27248" xr:uid="{157478C6-CD6F-49C0-A3F8-7A4281D35B44}"/>
    <cellStyle name="Normal 2 4 3 4 2 2 3 3" xfId="7522" xr:uid="{B5D88377-691C-4D47-B978-342D12B5182C}"/>
    <cellStyle name="Normal 2 4 3 4 2 2 3 3 2" xfId="19329" xr:uid="{0CA7CACF-8EF3-4E25-BAFA-5844B68C6F70}"/>
    <cellStyle name="Normal 2 4 3 4 2 2 3 3 2 2" xfId="41648" xr:uid="{A790E0BC-AC86-46E6-ACB1-99C13F2F8940}"/>
    <cellStyle name="Normal 2 4 3 4 2 2 3 3 3" xfId="29840" xr:uid="{62491AF4-80F6-4D33-B2C9-F5B91744A2A4}"/>
    <cellStyle name="Normal 2 4 3 4 2 2 3 4" xfId="14145" xr:uid="{D0473C2E-820E-4513-A3DF-47208A5EF903}"/>
    <cellStyle name="Normal 2 4 3 4 2 2 3 4 2" xfId="36464" xr:uid="{BB9058ED-9412-4E00-8F06-A5481BC482E0}"/>
    <cellStyle name="Normal 2 4 3 4 2 2 3 5" xfId="24656" xr:uid="{F29D5C39-87E4-4425-A5E8-A20E3827B80B}"/>
    <cellStyle name="Normal 2 4 3 4 2 2 4" xfId="3634" xr:uid="{C4544378-4A0E-4059-9559-1CC09C6B2A2A}"/>
    <cellStyle name="Normal 2 4 3 4 2 2 4 2" xfId="8818" xr:uid="{99473721-25B9-4168-9E89-6627AABAD9EE}"/>
    <cellStyle name="Normal 2 4 3 4 2 2 4 2 2" xfId="20625" xr:uid="{B4372510-8C62-441D-8BD1-87B7DF70381D}"/>
    <cellStyle name="Normal 2 4 3 4 2 2 4 2 2 2" xfId="42944" xr:uid="{5815796E-B178-4F82-AA4C-9682270E7718}"/>
    <cellStyle name="Normal 2 4 3 4 2 2 4 2 3" xfId="31136" xr:uid="{063C9469-C0CE-4CD2-84C1-881F223DE3B8}"/>
    <cellStyle name="Normal 2 4 3 4 2 2 4 3" xfId="15441" xr:uid="{79A47A32-AEED-4814-9DC7-1D780CE33913}"/>
    <cellStyle name="Normal 2 4 3 4 2 2 4 3 2" xfId="37760" xr:uid="{03CA3A08-D255-4E7A-9D19-F395BB86D3F0}"/>
    <cellStyle name="Normal 2 4 3 4 2 2 4 4" xfId="25952" xr:uid="{2DADB653-55B0-4316-8C5F-DA01B52F7276}"/>
    <cellStyle name="Normal 2 4 3 4 2 2 5" xfId="6226" xr:uid="{2561F872-C4A4-4093-8708-F992CB41D51A}"/>
    <cellStyle name="Normal 2 4 3 4 2 2 5 2" xfId="18033" xr:uid="{80058236-424E-42F9-8E15-C80EAB8DCBB2}"/>
    <cellStyle name="Normal 2 4 3 4 2 2 5 2 2" xfId="40352" xr:uid="{FB4EF8B5-E813-4EA9-AB58-48199A4F57A7}"/>
    <cellStyle name="Normal 2 4 3 4 2 2 5 3" xfId="28544" xr:uid="{1A27288C-5DC5-42C7-8819-DF36ED8A1C25}"/>
    <cellStyle name="Normal 2 4 3 4 2 2 6" xfId="11553" xr:uid="{379E9365-D847-4868-BEC5-641E240B19BD}"/>
    <cellStyle name="Normal 2 4 3 4 2 2 6 2" xfId="33872" xr:uid="{41E0FB37-5504-43E7-BF62-7051FBD3EBBB}"/>
    <cellStyle name="Normal 2 4 3 4 2 2 7" xfId="12849" xr:uid="{722C465F-3E64-414B-BB0A-F6DAA678E9ED}"/>
    <cellStyle name="Normal 2 4 3 4 2 2 7 2" xfId="35168" xr:uid="{8C3BEB6D-621B-4A83-817F-B3BE3CB67508}"/>
    <cellStyle name="Normal 2 4 3 4 2 2 8" xfId="23360" xr:uid="{DEF92FA9-0EFC-49AA-946C-D503A932D578}"/>
    <cellStyle name="Normal 2 4 3 4 2 3" xfId="1366" xr:uid="{38B2E71E-0086-49B0-9A4F-A84C19318A87}"/>
    <cellStyle name="Normal 2 4 3 4 2 3 2" xfId="2662" xr:uid="{D8F975C6-F22E-4555-B140-747E57694CEB}"/>
    <cellStyle name="Normal 2 4 3 4 2 3 2 2" xfId="5254" xr:uid="{D1719392-43FB-444F-ACB5-A892AF4AF6CA}"/>
    <cellStyle name="Normal 2 4 3 4 2 3 2 2 2" xfId="10438" xr:uid="{2CC4FAA8-EE6E-4196-98D4-8AF057734AFB}"/>
    <cellStyle name="Normal 2 4 3 4 2 3 2 2 2 2" xfId="22245" xr:uid="{022923BD-D3AA-4B67-B943-34E19795A85F}"/>
    <cellStyle name="Normal 2 4 3 4 2 3 2 2 2 2 2" xfId="44564" xr:uid="{4D5C3C9A-F2E1-41CF-88CE-BDF55F38B248}"/>
    <cellStyle name="Normal 2 4 3 4 2 3 2 2 2 3" xfId="32756" xr:uid="{450C82D6-CDD2-4A23-AEE3-14EEFCD62C63}"/>
    <cellStyle name="Normal 2 4 3 4 2 3 2 2 3" xfId="17061" xr:uid="{824AD5E1-74FB-4354-BD2B-2E4018345B2D}"/>
    <cellStyle name="Normal 2 4 3 4 2 3 2 2 3 2" xfId="39380" xr:uid="{2748F75C-7036-4192-B772-B8D781C3E302}"/>
    <cellStyle name="Normal 2 4 3 4 2 3 2 2 4" xfId="27572" xr:uid="{DE531129-56F2-45E7-9FC1-CFE56ECF2CDD}"/>
    <cellStyle name="Normal 2 4 3 4 2 3 2 3" xfId="7846" xr:uid="{B650C0CC-120C-4D28-AE09-CD8ED8CE76A0}"/>
    <cellStyle name="Normal 2 4 3 4 2 3 2 3 2" xfId="19653" xr:uid="{8573B5BC-1DC1-48B7-95CA-4D78EE2C51B6}"/>
    <cellStyle name="Normal 2 4 3 4 2 3 2 3 2 2" xfId="41972" xr:uid="{78677BB1-0E7B-4396-B8D8-D435C3E7F9FA}"/>
    <cellStyle name="Normal 2 4 3 4 2 3 2 3 3" xfId="30164" xr:uid="{D39B6344-5321-49EC-B528-C371247C1033}"/>
    <cellStyle name="Normal 2 4 3 4 2 3 2 4" xfId="14469" xr:uid="{1384CA85-2D34-4BF7-A824-FF45FB36D352}"/>
    <cellStyle name="Normal 2 4 3 4 2 3 2 4 2" xfId="36788" xr:uid="{4EF2CCA7-5A2E-40EC-9BBF-6394B6CFDD01}"/>
    <cellStyle name="Normal 2 4 3 4 2 3 2 5" xfId="24980" xr:uid="{CE2A5827-FD44-44C3-AF72-AA5DECD547E5}"/>
    <cellStyle name="Normal 2 4 3 4 2 3 3" xfId="3958" xr:uid="{673F978B-6F77-410D-8E23-C91F1894A243}"/>
    <cellStyle name="Normal 2 4 3 4 2 3 3 2" xfId="9142" xr:uid="{135035C3-A8F3-4B8B-B8B4-5BEF0C4A3823}"/>
    <cellStyle name="Normal 2 4 3 4 2 3 3 2 2" xfId="20949" xr:uid="{69117E0D-6178-40CF-91A1-258150D69011}"/>
    <cellStyle name="Normal 2 4 3 4 2 3 3 2 2 2" xfId="43268" xr:uid="{B14DFB99-445A-4FE2-8D9D-8E9E9018453D}"/>
    <cellStyle name="Normal 2 4 3 4 2 3 3 2 3" xfId="31460" xr:uid="{06813266-0949-456A-B7B0-1BE35254B3B7}"/>
    <cellStyle name="Normal 2 4 3 4 2 3 3 3" xfId="15765" xr:uid="{78DC7E9B-71D5-4479-BE09-678401F26E8F}"/>
    <cellStyle name="Normal 2 4 3 4 2 3 3 3 2" xfId="38084" xr:uid="{877AC016-84ED-41F9-946C-5FBF1088B098}"/>
    <cellStyle name="Normal 2 4 3 4 2 3 3 4" xfId="26276" xr:uid="{AE4105B7-20EA-4760-A0FB-B89B70835979}"/>
    <cellStyle name="Normal 2 4 3 4 2 3 4" xfId="6550" xr:uid="{5EB527D0-5AAE-4653-8943-4BDABF18CE43}"/>
    <cellStyle name="Normal 2 4 3 4 2 3 4 2" xfId="18357" xr:uid="{9EE57B54-BDA6-4679-B4C1-4CCA9987FE8F}"/>
    <cellStyle name="Normal 2 4 3 4 2 3 4 2 2" xfId="40676" xr:uid="{567811EA-7790-4D56-B71F-54A0ED2F5353}"/>
    <cellStyle name="Normal 2 4 3 4 2 3 4 3" xfId="28868" xr:uid="{711D243F-16B6-4422-8411-113A2C7561C6}"/>
    <cellStyle name="Normal 2 4 3 4 2 3 5" xfId="11877" xr:uid="{A4D5892E-0E0E-427F-8848-C43C14724996}"/>
    <cellStyle name="Normal 2 4 3 4 2 3 5 2" xfId="34196" xr:uid="{95E55CCC-0A6E-4765-AEBB-951774178B89}"/>
    <cellStyle name="Normal 2 4 3 4 2 3 6" xfId="13173" xr:uid="{85267A10-A6F9-41F3-B376-4137CB2E0600}"/>
    <cellStyle name="Normal 2 4 3 4 2 3 6 2" xfId="35492" xr:uid="{9BE424DB-A531-420A-A5F2-84E36768F14A}"/>
    <cellStyle name="Normal 2 4 3 4 2 3 7" xfId="23684" xr:uid="{5C6A43FA-F1FF-4E6D-A5F6-01F4D5F04595}"/>
    <cellStyle name="Normal 2 4 3 4 2 4" xfId="2014" xr:uid="{1AC903EC-E079-4675-85EC-B36AE7ABB08A}"/>
    <cellStyle name="Normal 2 4 3 4 2 4 2" xfId="4606" xr:uid="{53F11F8A-4A04-446A-A38C-B91FF3B0F42C}"/>
    <cellStyle name="Normal 2 4 3 4 2 4 2 2" xfId="9790" xr:uid="{A03BE8C8-6AD6-45DB-A9F4-CE1E9A928E65}"/>
    <cellStyle name="Normal 2 4 3 4 2 4 2 2 2" xfId="21597" xr:uid="{75E0117C-7745-44B6-86DF-BF4A90CCD2C7}"/>
    <cellStyle name="Normal 2 4 3 4 2 4 2 2 2 2" xfId="43916" xr:uid="{C6718DFD-B49F-45DE-9F49-420329A372BE}"/>
    <cellStyle name="Normal 2 4 3 4 2 4 2 2 3" xfId="32108" xr:uid="{0F8E56D1-AB74-44A4-8B79-59A04F84A511}"/>
    <cellStyle name="Normal 2 4 3 4 2 4 2 3" xfId="16413" xr:uid="{6F8D1512-8829-4408-A829-79CB5B0D5DC6}"/>
    <cellStyle name="Normal 2 4 3 4 2 4 2 3 2" xfId="38732" xr:uid="{87CB5D61-8317-433D-8DEC-502EE742E73B}"/>
    <cellStyle name="Normal 2 4 3 4 2 4 2 4" xfId="26924" xr:uid="{23020448-BE02-4970-B94C-3F67475630AD}"/>
    <cellStyle name="Normal 2 4 3 4 2 4 3" xfId="7198" xr:uid="{DFE59EC1-663B-4BF2-90DB-CF9FC161644B}"/>
    <cellStyle name="Normal 2 4 3 4 2 4 3 2" xfId="19005" xr:uid="{35FD83A7-22EF-428C-A2A6-A19D67644E5D}"/>
    <cellStyle name="Normal 2 4 3 4 2 4 3 2 2" xfId="41324" xr:uid="{72736732-A6AD-422C-AEC8-BDCAEE2C5FEE}"/>
    <cellStyle name="Normal 2 4 3 4 2 4 3 3" xfId="29516" xr:uid="{05ADC98A-6806-4B3D-99A3-D2CB56907467}"/>
    <cellStyle name="Normal 2 4 3 4 2 4 4" xfId="13821" xr:uid="{21424EC6-3B91-49D6-905B-04E87D5C4709}"/>
    <cellStyle name="Normal 2 4 3 4 2 4 4 2" xfId="36140" xr:uid="{AB62DC5F-C70F-40E1-A8AD-0D316ADD3BEB}"/>
    <cellStyle name="Normal 2 4 3 4 2 4 5" xfId="24332" xr:uid="{7393A9C4-C261-45AB-9FAA-B338EE61BA50}"/>
    <cellStyle name="Normal 2 4 3 4 2 5" xfId="3310" xr:uid="{E4E2D15C-5D54-482C-B618-8C4254582EB3}"/>
    <cellStyle name="Normal 2 4 3 4 2 5 2" xfId="8494" xr:uid="{3C84E734-B512-4288-AA79-53341A03DE2C}"/>
    <cellStyle name="Normal 2 4 3 4 2 5 2 2" xfId="20301" xr:uid="{D946CD37-9422-4C3C-BDD1-B0C361C13CA3}"/>
    <cellStyle name="Normal 2 4 3 4 2 5 2 2 2" xfId="42620" xr:uid="{36F03ACA-9583-471C-A3A5-94EA46959426}"/>
    <cellStyle name="Normal 2 4 3 4 2 5 2 3" xfId="30812" xr:uid="{395559EB-F1C3-4560-B319-86DDBB85F220}"/>
    <cellStyle name="Normal 2 4 3 4 2 5 3" xfId="15117" xr:uid="{ECC25982-62B0-4893-B0E9-AF26D5B013D5}"/>
    <cellStyle name="Normal 2 4 3 4 2 5 3 2" xfId="37436" xr:uid="{E504FADF-3C47-411F-82DA-43CCC7DB7BB1}"/>
    <cellStyle name="Normal 2 4 3 4 2 5 4" xfId="25628" xr:uid="{38EA82C0-21CE-43A3-8B17-D4BFC8DFBFA6}"/>
    <cellStyle name="Normal 2 4 3 4 2 6" xfId="5902" xr:uid="{E402F3C8-7993-4F00-A770-E666F5C854CB}"/>
    <cellStyle name="Normal 2 4 3 4 2 6 2" xfId="17709" xr:uid="{95F8A540-60BD-4D98-814E-BDC6AA943911}"/>
    <cellStyle name="Normal 2 4 3 4 2 6 2 2" xfId="40028" xr:uid="{07BBBDE5-ACAA-4DE6-9CD2-D4742B40EC0B}"/>
    <cellStyle name="Normal 2 4 3 4 2 6 3" xfId="28220" xr:uid="{5587D74C-2A36-420E-BE1A-E364F8098012}"/>
    <cellStyle name="Normal 2 4 3 4 2 7" xfId="11206" xr:uid="{AD1C7DA6-18FE-4B89-8814-1647C23BED0D}"/>
    <cellStyle name="Normal 2 4 3 4 2 7 2" xfId="33525" xr:uid="{B9AB6608-04C4-4CAD-9F2E-BE4BA630D043}"/>
    <cellStyle name="Normal 2 4 3 4 2 8" xfId="12525" xr:uid="{7B73D5BA-6EF1-46B2-B6BF-CE43FDECCCFF}"/>
    <cellStyle name="Normal 2 4 3 4 2 8 2" xfId="34844" xr:uid="{0D3F1DCD-7AA0-4175-9BA9-8243B3DDF178}"/>
    <cellStyle name="Normal 2 4 3 4 2 9" xfId="23013" xr:uid="{C9615E1F-A88F-464B-AB75-8F147894B8C2}"/>
    <cellStyle name="Normal 2 4 3 4 3" xfId="880" xr:uid="{BB58D513-4FFA-4624-BCC5-E10D3C2903D3}"/>
    <cellStyle name="Normal 2 4 3 4 3 2" xfId="1528" xr:uid="{4559C6BB-A026-43F6-952A-B40FFC1F0C6A}"/>
    <cellStyle name="Normal 2 4 3 4 3 2 2" xfId="2824" xr:uid="{36216006-39A6-42EC-89D0-ACEFEEFA1994}"/>
    <cellStyle name="Normal 2 4 3 4 3 2 2 2" xfId="5416" xr:uid="{EDBC9C8A-576A-4EA6-B7D2-C168F8031921}"/>
    <cellStyle name="Normal 2 4 3 4 3 2 2 2 2" xfId="10600" xr:uid="{C0A62C95-2B46-471F-969D-836810E2F6C6}"/>
    <cellStyle name="Normal 2 4 3 4 3 2 2 2 2 2" xfId="22407" xr:uid="{F5574CE4-BA6E-4EAA-BB8F-2FCE273AD875}"/>
    <cellStyle name="Normal 2 4 3 4 3 2 2 2 2 2 2" xfId="44726" xr:uid="{AD9118E1-7215-4B22-A932-6CF91A61F32A}"/>
    <cellStyle name="Normal 2 4 3 4 3 2 2 2 2 3" xfId="32918" xr:uid="{763E6160-CF9C-41F6-9ED8-18C9C0DE4766}"/>
    <cellStyle name="Normal 2 4 3 4 3 2 2 2 3" xfId="17223" xr:uid="{CF102A1F-3BE4-40E5-9453-7EBA4A9ED14D}"/>
    <cellStyle name="Normal 2 4 3 4 3 2 2 2 3 2" xfId="39542" xr:uid="{2820EA90-8FA7-4C97-A990-B509784EA4BD}"/>
    <cellStyle name="Normal 2 4 3 4 3 2 2 2 4" xfId="27734" xr:uid="{2E0A1B16-46D4-489D-B9C4-3FDF872643CB}"/>
    <cellStyle name="Normal 2 4 3 4 3 2 2 3" xfId="8008" xr:uid="{52601B84-1C31-4E43-AF73-B09F3B6EC107}"/>
    <cellStyle name="Normal 2 4 3 4 3 2 2 3 2" xfId="19815" xr:uid="{A670743C-DAAD-4008-B3E7-5C95CA0E6153}"/>
    <cellStyle name="Normal 2 4 3 4 3 2 2 3 2 2" xfId="42134" xr:uid="{9F78B27C-ED29-427B-9BE2-BBA97943F6E3}"/>
    <cellStyle name="Normal 2 4 3 4 3 2 2 3 3" xfId="30326" xr:uid="{676B787C-792A-4245-9357-2E4088C42283}"/>
    <cellStyle name="Normal 2 4 3 4 3 2 2 4" xfId="14631" xr:uid="{E153DB49-1876-4FA1-8A52-E78E57883469}"/>
    <cellStyle name="Normal 2 4 3 4 3 2 2 4 2" xfId="36950" xr:uid="{75BBE2D4-9FA2-41D3-893C-6E82838F94E3}"/>
    <cellStyle name="Normal 2 4 3 4 3 2 2 5" xfId="25142" xr:uid="{064FBAD1-8B0E-4267-A93A-087CAB14F7E1}"/>
    <cellStyle name="Normal 2 4 3 4 3 2 3" xfId="4120" xr:uid="{93DBE7AD-B2FF-4B81-B38C-3455F2120309}"/>
    <cellStyle name="Normal 2 4 3 4 3 2 3 2" xfId="9304" xr:uid="{23A339E7-428A-4A02-8237-FFCF6678FB01}"/>
    <cellStyle name="Normal 2 4 3 4 3 2 3 2 2" xfId="21111" xr:uid="{D7DC3F0F-A61E-432D-BC34-B4726F94B7F5}"/>
    <cellStyle name="Normal 2 4 3 4 3 2 3 2 2 2" xfId="43430" xr:uid="{46CD9209-10F6-4A7B-BB9C-34266BD75C0E}"/>
    <cellStyle name="Normal 2 4 3 4 3 2 3 2 3" xfId="31622" xr:uid="{B1460ED4-E2FF-4F29-8C67-A83B4CE2AF7F}"/>
    <cellStyle name="Normal 2 4 3 4 3 2 3 3" xfId="15927" xr:uid="{A540EF8B-7ECE-4D99-899A-8070D78353EB}"/>
    <cellStyle name="Normal 2 4 3 4 3 2 3 3 2" xfId="38246" xr:uid="{3378589C-24DE-4E28-83B9-CC6C70514CEC}"/>
    <cellStyle name="Normal 2 4 3 4 3 2 3 4" xfId="26438" xr:uid="{F5323385-6E43-45B2-A5ED-0F1CFA2B639D}"/>
    <cellStyle name="Normal 2 4 3 4 3 2 4" xfId="6712" xr:uid="{8C64A558-7D0E-4006-BCE0-94D4543D94A1}"/>
    <cellStyle name="Normal 2 4 3 4 3 2 4 2" xfId="18519" xr:uid="{B4C9D0DC-989F-4C56-B9F3-BD72547A2E75}"/>
    <cellStyle name="Normal 2 4 3 4 3 2 4 2 2" xfId="40838" xr:uid="{FD8EE3A6-91BB-41B9-B32A-6A88FDD2DA66}"/>
    <cellStyle name="Normal 2 4 3 4 3 2 4 3" xfId="29030" xr:uid="{7022512D-2ABB-432A-9F1B-BE2AC225BE24}"/>
    <cellStyle name="Normal 2 4 3 4 3 2 5" xfId="12039" xr:uid="{4F1D702B-5829-4B12-89DE-D23FF0DFC1A0}"/>
    <cellStyle name="Normal 2 4 3 4 3 2 5 2" xfId="34358" xr:uid="{6362CCCA-8048-4B74-BDFE-D6F80EC56EA8}"/>
    <cellStyle name="Normal 2 4 3 4 3 2 6" xfId="13335" xr:uid="{2A83426E-BE65-48F7-A267-A221F2053FB4}"/>
    <cellStyle name="Normal 2 4 3 4 3 2 6 2" xfId="35654" xr:uid="{27B6AD4A-9DE2-4FB6-8064-E3DBB996B1F1}"/>
    <cellStyle name="Normal 2 4 3 4 3 2 7" xfId="23846" xr:uid="{9486BB35-E58A-4F78-AC7B-F4DD9659606F}"/>
    <cellStyle name="Normal 2 4 3 4 3 3" xfId="2176" xr:uid="{75C9EF85-8C7F-4A27-9575-3D57BC8DD2FD}"/>
    <cellStyle name="Normal 2 4 3 4 3 3 2" xfId="4768" xr:uid="{9CDB7590-B177-4159-B120-D4D4A0FFD28C}"/>
    <cellStyle name="Normal 2 4 3 4 3 3 2 2" xfId="9952" xr:uid="{9185D120-164C-4AC8-BF4C-6391ABDBA869}"/>
    <cellStyle name="Normal 2 4 3 4 3 3 2 2 2" xfId="21759" xr:uid="{785D588B-9318-4C5B-A573-0D671AD01774}"/>
    <cellStyle name="Normal 2 4 3 4 3 3 2 2 2 2" xfId="44078" xr:uid="{56B2F7A2-9B04-4522-9DBD-231DA92A5614}"/>
    <cellStyle name="Normal 2 4 3 4 3 3 2 2 3" xfId="32270" xr:uid="{1ECEC84B-CC81-4E22-A386-12A3BA61D041}"/>
    <cellStyle name="Normal 2 4 3 4 3 3 2 3" xfId="16575" xr:uid="{87FBD72D-36AE-48E8-B19B-49C4F6B3A0F0}"/>
    <cellStyle name="Normal 2 4 3 4 3 3 2 3 2" xfId="38894" xr:uid="{3F1A3A6A-6149-4011-BC64-8223F3241A6B}"/>
    <cellStyle name="Normal 2 4 3 4 3 3 2 4" xfId="27086" xr:uid="{F19D4979-A205-407D-9FCE-1EDBFA04D0F3}"/>
    <cellStyle name="Normal 2 4 3 4 3 3 3" xfId="7360" xr:uid="{08853D9B-46E3-48AB-82FC-5A4F36B621C8}"/>
    <cellStyle name="Normal 2 4 3 4 3 3 3 2" xfId="19167" xr:uid="{2116D9FA-2F4C-482C-8E87-5205FE929262}"/>
    <cellStyle name="Normal 2 4 3 4 3 3 3 2 2" xfId="41486" xr:uid="{F3461025-6DA5-4078-B81C-52319A2AD386}"/>
    <cellStyle name="Normal 2 4 3 4 3 3 3 3" xfId="29678" xr:uid="{8CEB038B-5343-4E69-9B32-EE60BF57075C}"/>
    <cellStyle name="Normal 2 4 3 4 3 3 4" xfId="13983" xr:uid="{60D5D26F-3E08-42BA-A765-F43463C78346}"/>
    <cellStyle name="Normal 2 4 3 4 3 3 4 2" xfId="36302" xr:uid="{896E8D44-B32A-41E5-A4D9-C546983CB8E8}"/>
    <cellStyle name="Normal 2 4 3 4 3 3 5" xfId="24494" xr:uid="{0BBB3835-203C-4017-BFA3-920509021964}"/>
    <cellStyle name="Normal 2 4 3 4 3 4" xfId="3472" xr:uid="{7B0B046E-1E9B-45FF-8EEB-16BDB7E03FDC}"/>
    <cellStyle name="Normal 2 4 3 4 3 4 2" xfId="8656" xr:uid="{D0D04FEC-85DC-40B1-BF28-91376C1250F9}"/>
    <cellStyle name="Normal 2 4 3 4 3 4 2 2" xfId="20463" xr:uid="{44EA72E6-3A94-4198-8A1B-1A4F8A0966D5}"/>
    <cellStyle name="Normal 2 4 3 4 3 4 2 2 2" xfId="42782" xr:uid="{EBE7852E-67E9-4D69-B501-74590E4C425C}"/>
    <cellStyle name="Normal 2 4 3 4 3 4 2 3" xfId="30974" xr:uid="{2674416B-8024-4985-B803-65319232DEFC}"/>
    <cellStyle name="Normal 2 4 3 4 3 4 3" xfId="15279" xr:uid="{5ED98336-1527-4C3A-9429-6073E938DDA1}"/>
    <cellStyle name="Normal 2 4 3 4 3 4 3 2" xfId="37598" xr:uid="{25C57713-92FC-4A7F-8976-BFE960D6AA0F}"/>
    <cellStyle name="Normal 2 4 3 4 3 4 4" xfId="25790" xr:uid="{47998F70-C864-4058-AA57-CE13AE110C0F}"/>
    <cellStyle name="Normal 2 4 3 4 3 5" xfId="6064" xr:uid="{58FF7295-3544-483E-A49C-FF44B11DE6F8}"/>
    <cellStyle name="Normal 2 4 3 4 3 5 2" xfId="17871" xr:uid="{537E28CA-0E52-458B-9296-16347D51E704}"/>
    <cellStyle name="Normal 2 4 3 4 3 5 2 2" xfId="40190" xr:uid="{2F004A36-16F1-42D9-9C3B-BC3B9EE0A4C8}"/>
    <cellStyle name="Normal 2 4 3 4 3 5 3" xfId="28382" xr:uid="{79759A73-4F50-4043-8FBB-0DA6EC71C7DC}"/>
    <cellStyle name="Normal 2 4 3 4 3 6" xfId="11391" xr:uid="{B05E4E69-8B6E-4E41-A060-AEC83FD14384}"/>
    <cellStyle name="Normal 2 4 3 4 3 6 2" xfId="33710" xr:uid="{394AF6E8-B356-422E-903E-9DE452512647}"/>
    <cellStyle name="Normal 2 4 3 4 3 7" xfId="12687" xr:uid="{A5F9BA4B-2068-4D31-814F-81F26B237EB7}"/>
    <cellStyle name="Normal 2 4 3 4 3 7 2" xfId="35006" xr:uid="{3A1BA01C-65E8-4EA2-85DE-7963D2A01098}"/>
    <cellStyle name="Normal 2 4 3 4 3 8" xfId="23198" xr:uid="{C3D1462F-B52C-4B8C-93E4-3E9AC4F29C45}"/>
    <cellStyle name="Normal 2 4 3 4 4" xfId="1204" xr:uid="{E0C28F64-87F6-4D87-BE46-70E4B1FE61C5}"/>
    <cellStyle name="Normal 2 4 3 4 4 2" xfId="2500" xr:uid="{6F73587B-A344-4075-81A9-1C6A8719CD5D}"/>
    <cellStyle name="Normal 2 4 3 4 4 2 2" xfId="5092" xr:uid="{F1BCC6C1-93F2-49DC-B1A1-AB3562582D5E}"/>
    <cellStyle name="Normal 2 4 3 4 4 2 2 2" xfId="10276" xr:uid="{D6505A93-F157-4AB2-AE94-AC2E0BBD9746}"/>
    <cellStyle name="Normal 2 4 3 4 4 2 2 2 2" xfId="22083" xr:uid="{DB9F7D2B-8D76-45F0-8C2A-88D2C3681970}"/>
    <cellStyle name="Normal 2 4 3 4 4 2 2 2 2 2" xfId="44402" xr:uid="{95C75639-1DF5-416F-817F-54894A48C734}"/>
    <cellStyle name="Normal 2 4 3 4 4 2 2 2 3" xfId="32594" xr:uid="{24FD52A1-6368-40F1-890E-166F19208072}"/>
    <cellStyle name="Normal 2 4 3 4 4 2 2 3" xfId="16899" xr:uid="{CF31DC7B-12C8-458D-80B7-4B9CA64188D4}"/>
    <cellStyle name="Normal 2 4 3 4 4 2 2 3 2" xfId="39218" xr:uid="{12397AEB-899E-41C4-9042-AA92FF0DD8AA}"/>
    <cellStyle name="Normal 2 4 3 4 4 2 2 4" xfId="27410" xr:uid="{8FC1A883-D8B3-4550-B3BA-8726794FBE06}"/>
    <cellStyle name="Normal 2 4 3 4 4 2 3" xfId="7684" xr:uid="{4BE3E189-1EF0-4E26-9F07-BFC9CE575E2D}"/>
    <cellStyle name="Normal 2 4 3 4 4 2 3 2" xfId="19491" xr:uid="{CFDDCA76-902D-4D85-8D06-2025A5EF6D38}"/>
    <cellStyle name="Normal 2 4 3 4 4 2 3 2 2" xfId="41810" xr:uid="{5EB1D69A-7A86-4DDE-B081-A0EFBB6CFBA2}"/>
    <cellStyle name="Normal 2 4 3 4 4 2 3 3" xfId="30002" xr:uid="{E7CBF4F6-71DE-4F9B-8F26-91BE9F61EE14}"/>
    <cellStyle name="Normal 2 4 3 4 4 2 4" xfId="14307" xr:uid="{2C45EB98-F2B7-4B14-AE54-5539876A0D98}"/>
    <cellStyle name="Normal 2 4 3 4 4 2 4 2" xfId="36626" xr:uid="{6B9C4688-3914-4B96-8CEC-88AF400C1BFB}"/>
    <cellStyle name="Normal 2 4 3 4 4 2 5" xfId="24818" xr:uid="{F33DC59B-5113-42B9-A14E-9CA47081D065}"/>
    <cellStyle name="Normal 2 4 3 4 4 3" xfId="3796" xr:uid="{A4B89B0C-1FA9-40A8-B5B5-DF083E2B239C}"/>
    <cellStyle name="Normal 2 4 3 4 4 3 2" xfId="8980" xr:uid="{F0706810-9462-4B39-AD34-4D224B89DCE7}"/>
    <cellStyle name="Normal 2 4 3 4 4 3 2 2" xfId="20787" xr:uid="{8745D17D-F1B4-46B1-9BC6-D498F4895B96}"/>
    <cellStyle name="Normal 2 4 3 4 4 3 2 2 2" xfId="43106" xr:uid="{655FF25C-5830-4DE8-B72D-86588B4FB402}"/>
    <cellStyle name="Normal 2 4 3 4 4 3 2 3" xfId="31298" xr:uid="{39D26C57-A8F0-460D-8B9B-3F52B6EBD0C0}"/>
    <cellStyle name="Normal 2 4 3 4 4 3 3" xfId="15603" xr:uid="{C96FD4DF-AE50-4E1F-9BD8-976C5260E866}"/>
    <cellStyle name="Normal 2 4 3 4 4 3 3 2" xfId="37922" xr:uid="{D5C414F1-BA5B-4CBA-B78B-16D6F1D6D1B2}"/>
    <cellStyle name="Normal 2 4 3 4 4 3 4" xfId="26114" xr:uid="{9728F015-2157-4B02-A793-BB7569CD8C94}"/>
    <cellStyle name="Normal 2 4 3 4 4 4" xfId="6388" xr:uid="{F520A119-7E64-421E-86F2-E0147E11A70C}"/>
    <cellStyle name="Normal 2 4 3 4 4 4 2" xfId="18195" xr:uid="{9977CCC0-4AED-46CB-AEB4-B6DCCB4D354A}"/>
    <cellStyle name="Normal 2 4 3 4 4 4 2 2" xfId="40514" xr:uid="{3888FEC1-5093-40D5-9967-BDD9E4D4F09F}"/>
    <cellStyle name="Normal 2 4 3 4 4 4 3" xfId="28706" xr:uid="{17622A82-4A4F-4D07-B4AD-9354FC60E039}"/>
    <cellStyle name="Normal 2 4 3 4 4 5" xfId="11715" xr:uid="{D8B743F5-407C-4D9C-AD24-47075B7D226B}"/>
    <cellStyle name="Normal 2 4 3 4 4 5 2" xfId="34034" xr:uid="{525642F2-B755-4A78-B856-3BC0E892B1BC}"/>
    <cellStyle name="Normal 2 4 3 4 4 6" xfId="13011" xr:uid="{921D3099-B7FE-4C5E-B7BA-55AF1A258877}"/>
    <cellStyle name="Normal 2 4 3 4 4 6 2" xfId="35330" xr:uid="{1CE22CF1-6AF4-4685-9C78-BE7A2473F0B4}"/>
    <cellStyle name="Normal 2 4 3 4 4 7" xfId="23522" xr:uid="{04D10B12-C82A-4340-9406-85C6455F492C}"/>
    <cellStyle name="Normal 2 4 3 4 5" xfId="1852" xr:uid="{8ED658F2-C4B0-4446-A704-69B19FE7D53F}"/>
    <cellStyle name="Normal 2 4 3 4 5 2" xfId="4444" xr:uid="{4B8C7C5B-7D53-4343-BADE-EC8AAA2FC078}"/>
    <cellStyle name="Normal 2 4 3 4 5 2 2" xfId="9628" xr:uid="{11A5632F-0D25-498A-8D71-7D2D50C39077}"/>
    <cellStyle name="Normal 2 4 3 4 5 2 2 2" xfId="21435" xr:uid="{C1737659-15C8-447B-83B5-2C5E3DF9D1CC}"/>
    <cellStyle name="Normal 2 4 3 4 5 2 2 2 2" xfId="43754" xr:uid="{22841A7F-DBF9-46AD-89F3-D922B0EBEA99}"/>
    <cellStyle name="Normal 2 4 3 4 5 2 2 3" xfId="31946" xr:uid="{7126CD12-7972-4EDF-82BD-0FCB5D61DAF7}"/>
    <cellStyle name="Normal 2 4 3 4 5 2 3" xfId="16251" xr:uid="{1EE330FA-C685-4E40-8B30-FCCDA87AE0E0}"/>
    <cellStyle name="Normal 2 4 3 4 5 2 3 2" xfId="38570" xr:uid="{A9F48556-BD1E-46C5-8CA2-0F6308EFBAC6}"/>
    <cellStyle name="Normal 2 4 3 4 5 2 4" xfId="26762" xr:uid="{23E6E5CD-A02B-481D-81BC-7A1C7860CC42}"/>
    <cellStyle name="Normal 2 4 3 4 5 3" xfId="7036" xr:uid="{1D9315F7-B953-471A-9744-34313D07070C}"/>
    <cellStyle name="Normal 2 4 3 4 5 3 2" xfId="18843" xr:uid="{7F62C255-29E2-4486-A69B-7F4F7DD91DB4}"/>
    <cellStyle name="Normal 2 4 3 4 5 3 2 2" xfId="41162" xr:uid="{A4ADFC5E-8BD8-4A09-B978-08D319EAED4F}"/>
    <cellStyle name="Normal 2 4 3 4 5 3 3" xfId="29354" xr:uid="{4B227FFA-5826-4067-8313-98043B249CA3}"/>
    <cellStyle name="Normal 2 4 3 4 5 4" xfId="13659" xr:uid="{1F14D6BB-83A3-4954-BB2E-CDE24BC97E60}"/>
    <cellStyle name="Normal 2 4 3 4 5 4 2" xfId="35978" xr:uid="{2660B2C1-FAAE-46A2-8F11-A8A39E5A0D16}"/>
    <cellStyle name="Normal 2 4 3 4 5 5" xfId="24170" xr:uid="{58E80184-A30D-4C28-8A27-2BC653E28867}"/>
    <cellStyle name="Normal 2 4 3 4 6" xfId="3148" xr:uid="{668FAF1D-1192-4F8E-8622-DB8FB32A623A}"/>
    <cellStyle name="Normal 2 4 3 4 6 2" xfId="8332" xr:uid="{3D355572-6416-4FE5-AF6B-D8B61CC4CDC9}"/>
    <cellStyle name="Normal 2 4 3 4 6 2 2" xfId="20139" xr:uid="{EF85131A-B70D-4F1D-8159-123A29AA5423}"/>
    <cellStyle name="Normal 2 4 3 4 6 2 2 2" xfId="42458" xr:uid="{43E5AB25-E3F2-4C0B-9F9C-5E835D6E39B5}"/>
    <cellStyle name="Normal 2 4 3 4 6 2 3" xfId="30650" xr:uid="{E6111A9E-AC2D-469A-847F-F8BC28CDB035}"/>
    <cellStyle name="Normal 2 4 3 4 6 3" xfId="14955" xr:uid="{1B8D5BD3-C13D-4FD8-943C-5445241AECD6}"/>
    <cellStyle name="Normal 2 4 3 4 6 3 2" xfId="37274" xr:uid="{5B556067-B6DD-429A-814A-5D73F76B48E1}"/>
    <cellStyle name="Normal 2 4 3 4 6 4" xfId="25466" xr:uid="{72910552-6222-481B-9DF2-17F76BE98F67}"/>
    <cellStyle name="Normal 2 4 3 4 7" xfId="5740" xr:uid="{23275795-C620-40D2-BA9E-28CB22E78543}"/>
    <cellStyle name="Normal 2 4 3 4 7 2" xfId="17547" xr:uid="{6017F7FF-2229-4F9F-8967-EB9A0CE2F0F3}"/>
    <cellStyle name="Normal 2 4 3 4 7 2 2" xfId="39866" xr:uid="{C6FE34EB-1B33-406C-A4F5-D069BF3DA850}"/>
    <cellStyle name="Normal 2 4 3 4 7 3" xfId="28058" xr:uid="{5734EC38-3101-43CA-B100-1A8F35A37123}"/>
    <cellStyle name="Normal 2 4 3 4 8" xfId="10972" xr:uid="{22459A62-CE7E-4C92-A31D-FCD2448F91A7}"/>
    <cellStyle name="Normal 2 4 3 4 8 2" xfId="33291" xr:uid="{ECEE3DD5-8B67-4226-BB96-AAA0749C1443}"/>
    <cellStyle name="Normal 2 4 3 4 9" xfId="12363" xr:uid="{30A43951-AD7F-49A5-A531-F26062D894D4}"/>
    <cellStyle name="Normal 2 4 3 4 9 2" xfId="34682" xr:uid="{63B3291C-85B5-4902-A52E-2F0A343FB0F5}"/>
    <cellStyle name="Normal 2 4 3 5" xfId="578" xr:uid="{6CC80A72-FD87-4294-9298-39AD2D75FAE4}"/>
    <cellStyle name="Normal 2 4 3 5 2" xfId="961" xr:uid="{8911280B-7D23-4ED5-B3CD-72A8F8BAE9B6}"/>
    <cellStyle name="Normal 2 4 3 5 2 2" xfId="1609" xr:uid="{C3F72232-B639-41C2-AF5C-0DBBFFB50B4A}"/>
    <cellStyle name="Normal 2 4 3 5 2 2 2" xfId="2905" xr:uid="{3BA93253-4963-4F25-A58C-B65C936C60C1}"/>
    <cellStyle name="Normal 2 4 3 5 2 2 2 2" xfId="5497" xr:uid="{E27BB91C-4985-40CF-B167-FD6497A06A0C}"/>
    <cellStyle name="Normal 2 4 3 5 2 2 2 2 2" xfId="10681" xr:uid="{65FD3381-0C87-48E2-95B3-C96F565F4DFE}"/>
    <cellStyle name="Normal 2 4 3 5 2 2 2 2 2 2" xfId="22488" xr:uid="{79B90A2E-856E-470A-9DBF-F709D2C3078B}"/>
    <cellStyle name="Normal 2 4 3 5 2 2 2 2 2 2 2" xfId="44807" xr:uid="{A3E30960-8BEF-4A86-BE98-70B993DBE29B}"/>
    <cellStyle name="Normal 2 4 3 5 2 2 2 2 2 3" xfId="32999" xr:uid="{2868C086-CDC9-45BC-93EA-7EC4B6A61793}"/>
    <cellStyle name="Normal 2 4 3 5 2 2 2 2 3" xfId="17304" xr:uid="{E7F4DCEA-6B33-4ED9-9D7F-3845A1FDF060}"/>
    <cellStyle name="Normal 2 4 3 5 2 2 2 2 3 2" xfId="39623" xr:uid="{BC20FD90-06BC-4AE5-8AE8-E372638A8C21}"/>
    <cellStyle name="Normal 2 4 3 5 2 2 2 2 4" xfId="27815" xr:uid="{3FA31AC9-613D-477A-90E2-56A6B60593E7}"/>
    <cellStyle name="Normal 2 4 3 5 2 2 2 3" xfId="8089" xr:uid="{906D9466-9294-4B45-A595-D3AE6A13D0BD}"/>
    <cellStyle name="Normal 2 4 3 5 2 2 2 3 2" xfId="19896" xr:uid="{3360F4A6-8220-4EA0-B64E-2972A8382FB8}"/>
    <cellStyle name="Normal 2 4 3 5 2 2 2 3 2 2" xfId="42215" xr:uid="{AF5BE8DA-2D20-44F3-A2EE-65CDA1D4236D}"/>
    <cellStyle name="Normal 2 4 3 5 2 2 2 3 3" xfId="30407" xr:uid="{4886F131-4313-4FCA-AAD7-813C2836F058}"/>
    <cellStyle name="Normal 2 4 3 5 2 2 2 4" xfId="14712" xr:uid="{CA6B3C4B-B152-48C2-9C36-AF768F58E5CF}"/>
    <cellStyle name="Normal 2 4 3 5 2 2 2 4 2" xfId="37031" xr:uid="{226C8B1B-4B93-46DB-B85C-0424CABC2B34}"/>
    <cellStyle name="Normal 2 4 3 5 2 2 2 5" xfId="25223" xr:uid="{9526AA07-4CE1-4F14-B9EA-0F487F9D1985}"/>
    <cellStyle name="Normal 2 4 3 5 2 2 3" xfId="4201" xr:uid="{116A5DAD-6D13-4B66-B8F1-E6D81C364442}"/>
    <cellStyle name="Normal 2 4 3 5 2 2 3 2" xfId="9385" xr:uid="{D2C318D1-4FCD-4795-A656-BC4C884E4B8C}"/>
    <cellStyle name="Normal 2 4 3 5 2 2 3 2 2" xfId="21192" xr:uid="{07D2DA3C-7A68-4BD1-8449-FE19DCE3C614}"/>
    <cellStyle name="Normal 2 4 3 5 2 2 3 2 2 2" xfId="43511" xr:uid="{7A76798B-3094-4A8F-8035-4E9E3643997C}"/>
    <cellStyle name="Normal 2 4 3 5 2 2 3 2 3" xfId="31703" xr:uid="{C41A992D-6CE2-4B93-918B-C86F60933B9B}"/>
    <cellStyle name="Normal 2 4 3 5 2 2 3 3" xfId="16008" xr:uid="{44E390A8-2CAF-40DD-8949-290449C7B9CA}"/>
    <cellStyle name="Normal 2 4 3 5 2 2 3 3 2" xfId="38327" xr:uid="{3281D9BA-C91C-4CA2-975F-1D146B3024E5}"/>
    <cellStyle name="Normal 2 4 3 5 2 2 3 4" xfId="26519" xr:uid="{5144EDF3-B953-4747-83DE-E06BEF094BD0}"/>
    <cellStyle name="Normal 2 4 3 5 2 2 4" xfId="6793" xr:uid="{50EAD0BD-CFEB-4EAF-9A45-B7FDF90F3FD8}"/>
    <cellStyle name="Normal 2 4 3 5 2 2 4 2" xfId="18600" xr:uid="{2C1AF896-350D-42CE-8631-B805C01DB87C}"/>
    <cellStyle name="Normal 2 4 3 5 2 2 4 2 2" xfId="40919" xr:uid="{4F42B07D-4831-4E95-B8C0-2F1083D9B4EF}"/>
    <cellStyle name="Normal 2 4 3 5 2 2 4 3" xfId="29111" xr:uid="{BFC0BE5D-1F63-4503-85AD-5515D8F0B740}"/>
    <cellStyle name="Normal 2 4 3 5 2 2 5" xfId="12120" xr:uid="{07742C72-5BB3-46CD-9A63-8AF24F961F9E}"/>
    <cellStyle name="Normal 2 4 3 5 2 2 5 2" xfId="34439" xr:uid="{D6DB5D60-5D6E-4A42-9D88-75752999F17B}"/>
    <cellStyle name="Normal 2 4 3 5 2 2 6" xfId="13416" xr:uid="{E25F57DF-4E8D-4F80-818B-0C3BE65BEF20}"/>
    <cellStyle name="Normal 2 4 3 5 2 2 6 2" xfId="35735" xr:uid="{43AE11E4-9F65-4F08-A54C-74CC08C80EF0}"/>
    <cellStyle name="Normal 2 4 3 5 2 2 7" xfId="23927" xr:uid="{756922B4-C2A4-432A-A1F0-1E07AAB3A4C7}"/>
    <cellStyle name="Normal 2 4 3 5 2 3" xfId="2257" xr:uid="{AB444F3E-3A56-4473-B332-1C40406113BB}"/>
    <cellStyle name="Normal 2 4 3 5 2 3 2" xfId="4849" xr:uid="{F9FD9892-512D-4B60-ABB7-40828585E414}"/>
    <cellStyle name="Normal 2 4 3 5 2 3 2 2" xfId="10033" xr:uid="{20034BA7-DAF5-47F9-9989-36533085643B}"/>
    <cellStyle name="Normal 2 4 3 5 2 3 2 2 2" xfId="21840" xr:uid="{A4408D67-0806-41FA-8EB8-E09E29B3BA16}"/>
    <cellStyle name="Normal 2 4 3 5 2 3 2 2 2 2" xfId="44159" xr:uid="{BD29E445-0447-402A-86D3-469E8BE9FB04}"/>
    <cellStyle name="Normal 2 4 3 5 2 3 2 2 3" xfId="32351" xr:uid="{29EECDE4-32B4-4B38-8FD7-9B2302B59C2B}"/>
    <cellStyle name="Normal 2 4 3 5 2 3 2 3" xfId="16656" xr:uid="{F64BCFD2-7431-4EAE-BE83-02976A652EC5}"/>
    <cellStyle name="Normal 2 4 3 5 2 3 2 3 2" xfId="38975" xr:uid="{D0D0DCD7-A322-4286-8572-F3DF96488368}"/>
    <cellStyle name="Normal 2 4 3 5 2 3 2 4" xfId="27167" xr:uid="{AFFF9FE3-DB20-4765-85C6-8E11AE1A712C}"/>
    <cellStyle name="Normal 2 4 3 5 2 3 3" xfId="7441" xr:uid="{38F527B1-DC0F-45DF-88E8-AB71F2A26719}"/>
    <cellStyle name="Normal 2 4 3 5 2 3 3 2" xfId="19248" xr:uid="{A932B815-802D-4DA8-9B98-2E946CEC9FAD}"/>
    <cellStyle name="Normal 2 4 3 5 2 3 3 2 2" xfId="41567" xr:uid="{3AF37B9E-566E-43CD-A6C7-50FD00A978A2}"/>
    <cellStyle name="Normal 2 4 3 5 2 3 3 3" xfId="29759" xr:uid="{730CEA8F-FE4C-4835-9582-55EEEEC9A3AB}"/>
    <cellStyle name="Normal 2 4 3 5 2 3 4" xfId="14064" xr:uid="{3A862E02-9B4C-4B55-A3E1-0029A1694837}"/>
    <cellStyle name="Normal 2 4 3 5 2 3 4 2" xfId="36383" xr:uid="{5C3B0447-8014-4696-B232-9FF43D0BEF40}"/>
    <cellStyle name="Normal 2 4 3 5 2 3 5" xfId="24575" xr:uid="{5824BCB9-7781-4DD3-88B8-19EB6A7FD206}"/>
    <cellStyle name="Normal 2 4 3 5 2 4" xfId="3553" xr:uid="{F174E5D1-3F49-43D3-A023-78C03E28B67E}"/>
    <cellStyle name="Normal 2 4 3 5 2 4 2" xfId="8737" xr:uid="{D30CA612-A4D8-463E-A936-77DDBD8CEEC5}"/>
    <cellStyle name="Normal 2 4 3 5 2 4 2 2" xfId="20544" xr:uid="{327833B5-869B-4B05-8D23-A146829B80EF}"/>
    <cellStyle name="Normal 2 4 3 5 2 4 2 2 2" xfId="42863" xr:uid="{2221C679-AA0E-4A8A-A031-63DE02B16F27}"/>
    <cellStyle name="Normal 2 4 3 5 2 4 2 3" xfId="31055" xr:uid="{A285739D-4D00-4666-B073-F9B2EB6B6299}"/>
    <cellStyle name="Normal 2 4 3 5 2 4 3" xfId="15360" xr:uid="{AE5792D7-6951-4D33-8CC5-ED144F8A2BD3}"/>
    <cellStyle name="Normal 2 4 3 5 2 4 3 2" xfId="37679" xr:uid="{ED016E07-8FA0-4F9F-A52B-55E97AC389DB}"/>
    <cellStyle name="Normal 2 4 3 5 2 4 4" xfId="25871" xr:uid="{945DB35B-D095-4C3D-A8BF-A633200D4548}"/>
    <cellStyle name="Normal 2 4 3 5 2 5" xfId="6145" xr:uid="{1752DBE2-256C-45F7-A6A3-D87EF74FC73E}"/>
    <cellStyle name="Normal 2 4 3 5 2 5 2" xfId="17952" xr:uid="{1D6018A8-37F4-480B-8C19-794CC15BD47F}"/>
    <cellStyle name="Normal 2 4 3 5 2 5 2 2" xfId="40271" xr:uid="{355138A3-0689-4943-89E0-52A8429CDBFC}"/>
    <cellStyle name="Normal 2 4 3 5 2 5 3" xfId="28463" xr:uid="{E31BD766-FF55-46E0-B992-C43229039413}"/>
    <cellStyle name="Normal 2 4 3 5 2 6" xfId="11472" xr:uid="{A026B6DF-FCAA-407F-9DE1-8AB1E252D570}"/>
    <cellStyle name="Normal 2 4 3 5 2 6 2" xfId="33791" xr:uid="{C3CBC66C-977D-43B7-A500-148B2EFE428C}"/>
    <cellStyle name="Normal 2 4 3 5 2 7" xfId="12768" xr:uid="{07A65767-D3F2-40EA-97CA-819A80007291}"/>
    <cellStyle name="Normal 2 4 3 5 2 7 2" xfId="35087" xr:uid="{353AF0E1-29C7-420D-A50B-A2CC9C2404DC}"/>
    <cellStyle name="Normal 2 4 3 5 2 8" xfId="23279" xr:uid="{AB842A06-EBE2-4F6D-A9FC-A77B37B63894}"/>
    <cellStyle name="Normal 2 4 3 5 3" xfId="1285" xr:uid="{6D552389-168E-400F-818A-ABBF6CF70FEC}"/>
    <cellStyle name="Normal 2 4 3 5 3 2" xfId="2581" xr:uid="{5D4BF395-0F7B-4086-94B1-C7F192064DE2}"/>
    <cellStyle name="Normal 2 4 3 5 3 2 2" xfId="5173" xr:uid="{195D2A88-6877-4D48-BCD3-44514357AFC6}"/>
    <cellStyle name="Normal 2 4 3 5 3 2 2 2" xfId="10357" xr:uid="{7AD55DE4-C3F1-4548-92D2-09C30EFCAA6A}"/>
    <cellStyle name="Normal 2 4 3 5 3 2 2 2 2" xfId="22164" xr:uid="{81CBAFF8-944A-40A9-B596-B05B45EAD7CA}"/>
    <cellStyle name="Normal 2 4 3 5 3 2 2 2 2 2" xfId="44483" xr:uid="{ACE9EB4E-5508-4A00-B05B-5DB2650ADF6F}"/>
    <cellStyle name="Normal 2 4 3 5 3 2 2 2 3" xfId="32675" xr:uid="{E57F6A5F-05D9-439D-B71B-682D30FC7A93}"/>
    <cellStyle name="Normal 2 4 3 5 3 2 2 3" xfId="16980" xr:uid="{C8E37889-D08A-4212-9FA5-A8C3C64FB59C}"/>
    <cellStyle name="Normal 2 4 3 5 3 2 2 3 2" xfId="39299" xr:uid="{D6A08AAE-F183-4853-9A22-8EF7495823A1}"/>
    <cellStyle name="Normal 2 4 3 5 3 2 2 4" xfId="27491" xr:uid="{F6E48231-29F8-4538-8FCD-ACCBE6B20D41}"/>
    <cellStyle name="Normal 2 4 3 5 3 2 3" xfId="7765" xr:uid="{D06550FA-4354-4ADB-A8EA-CCFDD7EBAF1B}"/>
    <cellStyle name="Normal 2 4 3 5 3 2 3 2" xfId="19572" xr:uid="{70A16E3D-73F7-4AEF-9DFE-D8AAF84ADB00}"/>
    <cellStyle name="Normal 2 4 3 5 3 2 3 2 2" xfId="41891" xr:uid="{C350078D-D63F-4F10-A009-396B793F9326}"/>
    <cellStyle name="Normal 2 4 3 5 3 2 3 3" xfId="30083" xr:uid="{560FDE3A-6B72-401B-AFC5-CE3E6F2ED494}"/>
    <cellStyle name="Normal 2 4 3 5 3 2 4" xfId="14388" xr:uid="{A7F55915-D29F-48B0-AE20-0D7737E981D1}"/>
    <cellStyle name="Normal 2 4 3 5 3 2 4 2" xfId="36707" xr:uid="{D84B6477-579D-4433-9CD8-BC08E714912D}"/>
    <cellStyle name="Normal 2 4 3 5 3 2 5" xfId="24899" xr:uid="{4096163C-DBA4-46EC-90ED-138A3E275AB4}"/>
    <cellStyle name="Normal 2 4 3 5 3 3" xfId="3877" xr:uid="{AA0A1539-3E11-4E7B-B2F1-2688FF21BFB5}"/>
    <cellStyle name="Normal 2 4 3 5 3 3 2" xfId="9061" xr:uid="{E9E3B60D-C94B-4306-BBCE-7F4330E39AEB}"/>
    <cellStyle name="Normal 2 4 3 5 3 3 2 2" xfId="20868" xr:uid="{643917A2-211F-42DA-B900-F61A754249D2}"/>
    <cellStyle name="Normal 2 4 3 5 3 3 2 2 2" xfId="43187" xr:uid="{F5A442A1-7C19-4EA7-9E17-B7DFA81A4B28}"/>
    <cellStyle name="Normal 2 4 3 5 3 3 2 3" xfId="31379" xr:uid="{DA018697-9997-4D35-90BB-499FE1CBF331}"/>
    <cellStyle name="Normal 2 4 3 5 3 3 3" xfId="15684" xr:uid="{80F8CB04-F356-4DB9-BB12-61DC0B03AFDD}"/>
    <cellStyle name="Normal 2 4 3 5 3 3 3 2" xfId="38003" xr:uid="{EB274130-9B7A-4E4A-BB45-2F75ED0045AE}"/>
    <cellStyle name="Normal 2 4 3 5 3 3 4" xfId="26195" xr:uid="{F8A5D233-A73D-4C36-A17F-EFE181983CC3}"/>
    <cellStyle name="Normal 2 4 3 5 3 4" xfId="6469" xr:uid="{6CC2B5FE-3E86-4CB6-BA6D-2994C9007ABE}"/>
    <cellStyle name="Normal 2 4 3 5 3 4 2" xfId="18276" xr:uid="{DA328B11-FA51-4CF8-B6D2-AD42DFCAE3EC}"/>
    <cellStyle name="Normal 2 4 3 5 3 4 2 2" xfId="40595" xr:uid="{1C0BF2C3-98FA-4EC5-8218-9B2DCB25CDF2}"/>
    <cellStyle name="Normal 2 4 3 5 3 4 3" xfId="28787" xr:uid="{DC101D73-B19C-46B4-BF35-8A2D4B198DB4}"/>
    <cellStyle name="Normal 2 4 3 5 3 5" xfId="11796" xr:uid="{ED9CD153-5E8A-4ACC-B58B-57CF7B92F3F7}"/>
    <cellStyle name="Normal 2 4 3 5 3 5 2" xfId="34115" xr:uid="{65C96D21-3E58-4048-B9D6-9EE95F367B41}"/>
    <cellStyle name="Normal 2 4 3 5 3 6" xfId="13092" xr:uid="{77E8D904-1E38-453E-9386-06FA3E35C194}"/>
    <cellStyle name="Normal 2 4 3 5 3 6 2" xfId="35411" xr:uid="{BDD54845-BE9E-4967-9C6E-5F207DDBB26D}"/>
    <cellStyle name="Normal 2 4 3 5 3 7" xfId="23603" xr:uid="{9E91A00B-8C2D-42A1-B53E-4CFCD8E6C34F}"/>
    <cellStyle name="Normal 2 4 3 5 4" xfId="1933" xr:uid="{00FAE864-2049-40B4-AEDF-E2A34FA947FF}"/>
    <cellStyle name="Normal 2 4 3 5 4 2" xfId="4525" xr:uid="{1CFB5A0A-9EBE-4703-B781-F2030F473712}"/>
    <cellStyle name="Normal 2 4 3 5 4 2 2" xfId="9709" xr:uid="{8DE1A0AB-27CA-4F71-8F49-3B7000E132D5}"/>
    <cellStyle name="Normal 2 4 3 5 4 2 2 2" xfId="21516" xr:uid="{4926EE34-3501-4772-9C21-902363E40749}"/>
    <cellStyle name="Normal 2 4 3 5 4 2 2 2 2" xfId="43835" xr:uid="{0F9F8F40-2E8C-48B6-B648-8A13D37A0175}"/>
    <cellStyle name="Normal 2 4 3 5 4 2 2 3" xfId="32027" xr:uid="{900F0984-841D-4A7C-80A6-B2277A91342C}"/>
    <cellStyle name="Normal 2 4 3 5 4 2 3" xfId="16332" xr:uid="{5D12CE56-584E-462F-BAF3-C9F3EF35AB98}"/>
    <cellStyle name="Normal 2 4 3 5 4 2 3 2" xfId="38651" xr:uid="{C8DC8595-4736-4AB5-8A79-FBAD040AC487}"/>
    <cellStyle name="Normal 2 4 3 5 4 2 4" xfId="26843" xr:uid="{049CB1F4-36AC-4E82-BA30-6675B4BC0250}"/>
    <cellStyle name="Normal 2 4 3 5 4 3" xfId="7117" xr:uid="{0F8D3EAA-11D4-4349-91CD-60DA01C92B94}"/>
    <cellStyle name="Normal 2 4 3 5 4 3 2" xfId="18924" xr:uid="{5C8DAEE3-14EB-43DC-8757-0C55A77A5271}"/>
    <cellStyle name="Normal 2 4 3 5 4 3 2 2" xfId="41243" xr:uid="{22F10D3F-4385-4D6E-81A4-4A73D01D256D}"/>
    <cellStyle name="Normal 2 4 3 5 4 3 3" xfId="29435" xr:uid="{CEA1EBFE-E23A-44A3-8BB2-CD10D4CDD809}"/>
    <cellStyle name="Normal 2 4 3 5 4 4" xfId="13740" xr:uid="{43866C0C-F7FA-4CA5-B0E5-685EDD1955DF}"/>
    <cellStyle name="Normal 2 4 3 5 4 4 2" xfId="36059" xr:uid="{28DE2B7D-F282-4042-A6AA-A9F6A4FBA0EF}"/>
    <cellStyle name="Normal 2 4 3 5 4 5" xfId="24251" xr:uid="{18E2C009-0271-45A7-88C1-CF7B5D023C58}"/>
    <cellStyle name="Normal 2 4 3 5 5" xfId="3229" xr:uid="{7190C27E-8D5D-4470-AD81-7377727C79F1}"/>
    <cellStyle name="Normal 2 4 3 5 5 2" xfId="8413" xr:uid="{27C357EB-3277-42E7-BC37-70E8854E3DAE}"/>
    <cellStyle name="Normal 2 4 3 5 5 2 2" xfId="20220" xr:uid="{4DB137C2-775B-4C71-A54F-224E081712E8}"/>
    <cellStyle name="Normal 2 4 3 5 5 2 2 2" xfId="42539" xr:uid="{C82A7639-BFDB-47FE-9825-B3AA15E4E8F7}"/>
    <cellStyle name="Normal 2 4 3 5 5 2 3" xfId="30731" xr:uid="{DE78455F-077B-4457-B82D-B9EC8EFE60D1}"/>
    <cellStyle name="Normal 2 4 3 5 5 3" xfId="15036" xr:uid="{C4992284-40C7-4DCE-920F-380EEA3B73CA}"/>
    <cellStyle name="Normal 2 4 3 5 5 3 2" xfId="37355" xr:uid="{EF346833-ACDD-4909-BC41-1637CDDDD504}"/>
    <cellStyle name="Normal 2 4 3 5 5 4" xfId="25547" xr:uid="{15CA21F4-1B2D-4C3D-8D2F-8CD8FC2F2071}"/>
    <cellStyle name="Normal 2 4 3 5 6" xfId="5821" xr:uid="{6246DD37-DCCD-442B-B2E1-F94AC182F08B}"/>
    <cellStyle name="Normal 2 4 3 5 6 2" xfId="17628" xr:uid="{C650A2CF-530D-4F53-99E7-B0E058E18EF6}"/>
    <cellStyle name="Normal 2 4 3 5 6 2 2" xfId="39947" xr:uid="{CE387A12-04C0-4230-95FB-723F8DA09081}"/>
    <cellStyle name="Normal 2 4 3 5 6 3" xfId="28139" xr:uid="{38B42581-C612-4A4B-9965-B85F460E4DF2}"/>
    <cellStyle name="Normal 2 4 3 5 7" xfId="11089" xr:uid="{0B2B7778-B59E-44AD-B63E-AD7B2494FF33}"/>
    <cellStyle name="Normal 2 4 3 5 7 2" xfId="33408" xr:uid="{61D78F7E-1A36-475C-8FF1-EEB4E42DCC15}"/>
    <cellStyle name="Normal 2 4 3 5 8" xfId="12444" xr:uid="{67B60942-5DFE-4C11-8E79-AA9F86AF1528}"/>
    <cellStyle name="Normal 2 4 3 5 8 2" xfId="34763" xr:uid="{E87771FC-8F7B-4323-A98C-E414B535AB91}"/>
    <cellStyle name="Normal 2 4 3 5 9" xfId="22896" xr:uid="{837CD66E-2882-49BE-BADB-EBC8AD4DF4DF}"/>
    <cellStyle name="Normal 2 4 3 6" xfId="799" xr:uid="{4F4B5196-9B13-4AD0-A246-29FD029DDB66}"/>
    <cellStyle name="Normal 2 4 3 6 2" xfId="1447" xr:uid="{C1A65F75-3D9E-47AF-8AA7-8481537CB805}"/>
    <cellStyle name="Normal 2 4 3 6 2 2" xfId="2743" xr:uid="{30563F35-C4A1-4C28-A817-4C5B24CCD0A2}"/>
    <cellStyle name="Normal 2 4 3 6 2 2 2" xfId="5335" xr:uid="{BB3F50C2-77E2-464A-964E-F4143262C2C3}"/>
    <cellStyle name="Normal 2 4 3 6 2 2 2 2" xfId="10519" xr:uid="{D319445A-2DA0-44BF-91B8-F3681140E0F0}"/>
    <cellStyle name="Normal 2 4 3 6 2 2 2 2 2" xfId="22326" xr:uid="{A9C7FD3B-F56D-4AC7-B8AE-DB4488497895}"/>
    <cellStyle name="Normal 2 4 3 6 2 2 2 2 2 2" xfId="44645" xr:uid="{080582B9-BB76-4AE1-8700-E4D8106FD7B7}"/>
    <cellStyle name="Normal 2 4 3 6 2 2 2 2 3" xfId="32837" xr:uid="{1C4FDCD1-D019-4684-8F8F-0ACB113B088A}"/>
    <cellStyle name="Normal 2 4 3 6 2 2 2 3" xfId="17142" xr:uid="{C8E4C118-4D62-49F2-A4BB-80798999EC9E}"/>
    <cellStyle name="Normal 2 4 3 6 2 2 2 3 2" xfId="39461" xr:uid="{E26CE219-7C72-4AE3-A75F-08DDBCFE549D}"/>
    <cellStyle name="Normal 2 4 3 6 2 2 2 4" xfId="27653" xr:uid="{C82C4E71-F673-4804-8928-24C2CC19CFD5}"/>
    <cellStyle name="Normal 2 4 3 6 2 2 3" xfId="7927" xr:uid="{B0B8C0A9-383F-485D-BE7B-9F9EF2B6B6BC}"/>
    <cellStyle name="Normal 2 4 3 6 2 2 3 2" xfId="19734" xr:uid="{995C4B72-F2B4-46C2-B873-E035FC4F0F22}"/>
    <cellStyle name="Normal 2 4 3 6 2 2 3 2 2" xfId="42053" xr:uid="{58BF5357-24B3-4B3E-8D67-896C2EBC1D30}"/>
    <cellStyle name="Normal 2 4 3 6 2 2 3 3" xfId="30245" xr:uid="{A1E3C615-2E09-407B-9901-5FC72C8CCFC5}"/>
    <cellStyle name="Normal 2 4 3 6 2 2 4" xfId="14550" xr:uid="{60A3A2DD-540F-4550-BA89-A7619AC283D0}"/>
    <cellStyle name="Normal 2 4 3 6 2 2 4 2" xfId="36869" xr:uid="{DD429DD2-C0F9-4E5B-B6C8-2EFFA5531B51}"/>
    <cellStyle name="Normal 2 4 3 6 2 2 5" xfId="25061" xr:uid="{54081262-DFA5-496E-BF0C-9060923177AF}"/>
    <cellStyle name="Normal 2 4 3 6 2 3" xfId="4039" xr:uid="{9108BF0B-FF1E-4619-9362-A786701A55CF}"/>
    <cellStyle name="Normal 2 4 3 6 2 3 2" xfId="9223" xr:uid="{32155FDF-7063-4A4F-88A7-ABC88731363E}"/>
    <cellStyle name="Normal 2 4 3 6 2 3 2 2" xfId="21030" xr:uid="{58F37BB3-CDE0-46AD-9D20-88B02BFB2BA6}"/>
    <cellStyle name="Normal 2 4 3 6 2 3 2 2 2" xfId="43349" xr:uid="{16091E14-09CD-401C-AB1A-B4EE2FB93105}"/>
    <cellStyle name="Normal 2 4 3 6 2 3 2 3" xfId="31541" xr:uid="{7EFBF51D-BCF8-43FF-ACB9-5B5B091FF751}"/>
    <cellStyle name="Normal 2 4 3 6 2 3 3" xfId="15846" xr:uid="{5F8F0F0E-5EA4-44C9-AC2E-6E19E995688D}"/>
    <cellStyle name="Normal 2 4 3 6 2 3 3 2" xfId="38165" xr:uid="{C0952158-F03F-4593-9D0E-F922F39E70CC}"/>
    <cellStyle name="Normal 2 4 3 6 2 3 4" xfId="26357" xr:uid="{822F2453-07A6-432C-AE59-C09532F7C2FF}"/>
    <cellStyle name="Normal 2 4 3 6 2 4" xfId="6631" xr:uid="{70A0A655-C400-4CA5-8F42-FF576ADA7134}"/>
    <cellStyle name="Normal 2 4 3 6 2 4 2" xfId="18438" xr:uid="{84A142CE-B03C-4719-AC88-54AFE4803DDA}"/>
    <cellStyle name="Normal 2 4 3 6 2 4 2 2" xfId="40757" xr:uid="{2DFC2D52-7F00-4096-AAA0-F3486D4E4AE6}"/>
    <cellStyle name="Normal 2 4 3 6 2 4 3" xfId="28949" xr:uid="{16D6BFC2-D273-4AC5-B49C-9CA6AA62E5E0}"/>
    <cellStyle name="Normal 2 4 3 6 2 5" xfId="11958" xr:uid="{23B5DB32-B049-436F-92FF-2E8396034E85}"/>
    <cellStyle name="Normal 2 4 3 6 2 5 2" xfId="34277" xr:uid="{1AD71536-393F-4F9D-BDC9-4C06B6D0CA15}"/>
    <cellStyle name="Normal 2 4 3 6 2 6" xfId="13254" xr:uid="{8382A76F-C964-4AC4-8E03-197A537B5DFC}"/>
    <cellStyle name="Normal 2 4 3 6 2 6 2" xfId="35573" xr:uid="{4A2B5D73-2ABE-4B23-9003-21269B1D6316}"/>
    <cellStyle name="Normal 2 4 3 6 2 7" xfId="23765" xr:uid="{641EFA23-B830-45E8-B7AF-CD6E2238494E}"/>
    <cellStyle name="Normal 2 4 3 6 3" xfId="2095" xr:uid="{67756FC5-7B31-4245-97B1-B968CE5A3F0E}"/>
    <cellStyle name="Normal 2 4 3 6 3 2" xfId="4687" xr:uid="{ADA0E798-D07F-4D96-B630-684D52695C06}"/>
    <cellStyle name="Normal 2 4 3 6 3 2 2" xfId="9871" xr:uid="{35392834-A355-4454-B862-EEA45B981CAD}"/>
    <cellStyle name="Normal 2 4 3 6 3 2 2 2" xfId="21678" xr:uid="{DBCFA74F-D97D-4743-B5B8-E12D5B70B65D}"/>
    <cellStyle name="Normal 2 4 3 6 3 2 2 2 2" xfId="43997" xr:uid="{5C5D1D85-3650-46B4-A392-C9D9560F28A8}"/>
    <cellStyle name="Normal 2 4 3 6 3 2 2 3" xfId="32189" xr:uid="{8A7F4DC8-6CBB-4D46-A587-C10DCA173D97}"/>
    <cellStyle name="Normal 2 4 3 6 3 2 3" xfId="16494" xr:uid="{187CDCDA-D416-4B95-861D-1DFCC4E0C38D}"/>
    <cellStyle name="Normal 2 4 3 6 3 2 3 2" xfId="38813" xr:uid="{A5BD86E8-CC12-4CBE-B625-C00B05F684E2}"/>
    <cellStyle name="Normal 2 4 3 6 3 2 4" xfId="27005" xr:uid="{B5C44032-06CD-4599-8E34-A0A1986F594B}"/>
    <cellStyle name="Normal 2 4 3 6 3 3" xfId="7279" xr:uid="{49F881A9-FF7A-43DA-BB7C-A84A31D6A726}"/>
    <cellStyle name="Normal 2 4 3 6 3 3 2" xfId="19086" xr:uid="{9CA80CCA-46BE-44B7-9E54-BD7C68DF1068}"/>
    <cellStyle name="Normal 2 4 3 6 3 3 2 2" xfId="41405" xr:uid="{5FABF3EB-AE3D-48F4-83A8-F2BD04FE8FFE}"/>
    <cellStyle name="Normal 2 4 3 6 3 3 3" xfId="29597" xr:uid="{E7547F9A-FA04-4A77-81CE-638CEAA90249}"/>
    <cellStyle name="Normal 2 4 3 6 3 4" xfId="13902" xr:uid="{40253EB0-D4BE-40DB-9EBE-D197AF3C8217}"/>
    <cellStyle name="Normal 2 4 3 6 3 4 2" xfId="36221" xr:uid="{C01A0A57-C4C8-439E-844D-34695F06AE5F}"/>
    <cellStyle name="Normal 2 4 3 6 3 5" xfId="24413" xr:uid="{16730EA0-48CE-4DDB-B336-09E2A7F9A112}"/>
    <cellStyle name="Normal 2 4 3 6 4" xfId="3391" xr:uid="{A456AC3A-9343-4067-B3B2-48AA520E3258}"/>
    <cellStyle name="Normal 2 4 3 6 4 2" xfId="8575" xr:uid="{B68A8B3D-FD5C-4AFB-9F39-CE0207495522}"/>
    <cellStyle name="Normal 2 4 3 6 4 2 2" xfId="20382" xr:uid="{18AB992A-31F6-4C09-9285-FCB4919CCB2B}"/>
    <cellStyle name="Normal 2 4 3 6 4 2 2 2" xfId="42701" xr:uid="{CB604FE9-31DB-4317-9A3E-4978E41668DF}"/>
    <cellStyle name="Normal 2 4 3 6 4 2 3" xfId="30893" xr:uid="{9C2C659D-17FA-45DA-819C-7FFD57733C53}"/>
    <cellStyle name="Normal 2 4 3 6 4 3" xfId="15198" xr:uid="{FDA70DF8-ABEE-4D40-9301-9F74DE1A28C4}"/>
    <cellStyle name="Normal 2 4 3 6 4 3 2" xfId="37517" xr:uid="{AC94ACF3-A6D0-42CC-BFCC-BDC945CEE177}"/>
    <cellStyle name="Normal 2 4 3 6 4 4" xfId="25709" xr:uid="{42A4E07D-528E-4452-A538-E827BD3C05FB}"/>
    <cellStyle name="Normal 2 4 3 6 5" xfId="5983" xr:uid="{E80A3E4C-2165-4433-AB39-2073C42F12FE}"/>
    <cellStyle name="Normal 2 4 3 6 5 2" xfId="17790" xr:uid="{C8233DB0-3BE4-4567-846C-E9593C8D4B08}"/>
    <cellStyle name="Normal 2 4 3 6 5 2 2" xfId="40109" xr:uid="{4E99F67A-38FE-4CDA-9751-2C720CC45098}"/>
    <cellStyle name="Normal 2 4 3 6 5 3" xfId="28301" xr:uid="{49FA694A-2DDF-4115-B08C-B9F59F8401D9}"/>
    <cellStyle name="Normal 2 4 3 6 6" xfId="11310" xr:uid="{DD366D86-6CFE-4D75-9C75-C3BA40A5CC67}"/>
    <cellStyle name="Normal 2 4 3 6 6 2" xfId="33629" xr:uid="{907B59B5-9EA1-44E7-A1C4-CFCF318B76F2}"/>
    <cellStyle name="Normal 2 4 3 6 7" xfId="12606" xr:uid="{5E19AF1D-492D-4B37-8520-61B6CD829311}"/>
    <cellStyle name="Normal 2 4 3 6 7 2" xfId="34925" xr:uid="{C557FFAD-9E9A-4DB3-8700-38AA1D432845}"/>
    <cellStyle name="Normal 2 4 3 6 8" xfId="23117" xr:uid="{4DE4DF34-C77D-44E0-A905-B707A0C8B7EB}"/>
    <cellStyle name="Normal 2 4 3 7" xfId="1123" xr:uid="{88BD64F4-40B4-49D3-91E3-4094B637DA75}"/>
    <cellStyle name="Normal 2 4 3 7 2" xfId="2419" xr:uid="{42F49E1E-B84F-41CB-B09F-4A25AC8961BE}"/>
    <cellStyle name="Normal 2 4 3 7 2 2" xfId="5011" xr:uid="{12AB2914-CC90-4BBB-8B08-0F433F92D3CF}"/>
    <cellStyle name="Normal 2 4 3 7 2 2 2" xfId="10195" xr:uid="{0259EFA7-1B9D-4B04-A245-65F433753427}"/>
    <cellStyle name="Normal 2 4 3 7 2 2 2 2" xfId="22002" xr:uid="{807630B8-4715-468F-ABEC-2A6B519BC17E}"/>
    <cellStyle name="Normal 2 4 3 7 2 2 2 2 2" xfId="44321" xr:uid="{78E3442C-0539-4542-8FE8-1BD66EA26B23}"/>
    <cellStyle name="Normal 2 4 3 7 2 2 2 3" xfId="32513" xr:uid="{013FA143-298C-4222-8F5C-D09F05AC15BE}"/>
    <cellStyle name="Normal 2 4 3 7 2 2 3" xfId="16818" xr:uid="{DA8A9A48-39FA-4EA8-B170-D20E06C036B4}"/>
    <cellStyle name="Normal 2 4 3 7 2 2 3 2" xfId="39137" xr:uid="{C36C2A79-54EA-42C1-ADD9-CC1EBD5A3E46}"/>
    <cellStyle name="Normal 2 4 3 7 2 2 4" xfId="27329" xr:uid="{75ABE7CB-69F1-4EBC-A1A1-0E7CCE16699F}"/>
    <cellStyle name="Normal 2 4 3 7 2 3" xfId="7603" xr:uid="{6F3320C7-2309-4CA2-9B29-66A25FA16427}"/>
    <cellStyle name="Normal 2 4 3 7 2 3 2" xfId="19410" xr:uid="{B4026F36-E8AF-4F62-A388-93BBAFAA0192}"/>
    <cellStyle name="Normal 2 4 3 7 2 3 2 2" xfId="41729" xr:uid="{D6F9AC88-CD96-4FFA-B425-4F961D6C0026}"/>
    <cellStyle name="Normal 2 4 3 7 2 3 3" xfId="29921" xr:uid="{5F389A09-7654-4E3E-8DF0-E58C25B035F6}"/>
    <cellStyle name="Normal 2 4 3 7 2 4" xfId="14226" xr:uid="{6F323464-6FFF-4FD3-999F-54DC8062F2EE}"/>
    <cellStyle name="Normal 2 4 3 7 2 4 2" xfId="36545" xr:uid="{93C502CC-0F99-4C20-B88A-A10FAB8AC923}"/>
    <cellStyle name="Normal 2 4 3 7 2 5" xfId="24737" xr:uid="{5978B7A5-295A-4A96-A340-6CB173BD6509}"/>
    <cellStyle name="Normal 2 4 3 7 3" xfId="3715" xr:uid="{4F5B3A03-F63C-42CD-AD3B-FD01E82561BE}"/>
    <cellStyle name="Normal 2 4 3 7 3 2" xfId="8899" xr:uid="{70D50CFE-3F75-48AD-B607-F5EFF526B34B}"/>
    <cellStyle name="Normal 2 4 3 7 3 2 2" xfId="20706" xr:uid="{2BB18459-E1FE-4A4E-8FF3-74F1552E65C1}"/>
    <cellStyle name="Normal 2 4 3 7 3 2 2 2" xfId="43025" xr:uid="{F694A1DE-FCC6-43BF-AD9F-1CC8C170BBA8}"/>
    <cellStyle name="Normal 2 4 3 7 3 2 3" xfId="31217" xr:uid="{E1DEB8D4-F4D3-4C7C-9D3E-078D0F384A32}"/>
    <cellStyle name="Normal 2 4 3 7 3 3" xfId="15522" xr:uid="{43ED08F5-EBC1-43BC-BC94-DFD1D8F78A22}"/>
    <cellStyle name="Normal 2 4 3 7 3 3 2" xfId="37841" xr:uid="{53B5A0D1-9AA1-4F76-847F-4280D2928F38}"/>
    <cellStyle name="Normal 2 4 3 7 3 4" xfId="26033" xr:uid="{85C5B3DE-7866-4F89-AF49-D1AB9C7464C8}"/>
    <cellStyle name="Normal 2 4 3 7 4" xfId="6307" xr:uid="{6DD8BDE5-8C45-49E8-8566-7C128E71E8E0}"/>
    <cellStyle name="Normal 2 4 3 7 4 2" xfId="18114" xr:uid="{8E76172E-C0A0-4D7A-8072-7E91CFE78915}"/>
    <cellStyle name="Normal 2 4 3 7 4 2 2" xfId="40433" xr:uid="{60523CC4-D423-49C9-97E0-472EBA8895CA}"/>
    <cellStyle name="Normal 2 4 3 7 4 3" xfId="28625" xr:uid="{6AE48CE9-2AB4-447F-9861-33F7B53CC5B5}"/>
    <cellStyle name="Normal 2 4 3 7 5" xfId="11634" xr:uid="{5613A16C-20AE-4D7E-8F79-1D5D39FC0562}"/>
    <cellStyle name="Normal 2 4 3 7 5 2" xfId="33953" xr:uid="{5EE8EF85-F468-4E02-BA0D-8C7E1EBABF96}"/>
    <cellStyle name="Normal 2 4 3 7 6" xfId="12930" xr:uid="{A9D805F2-42DC-4762-BE5E-0FEC30550866}"/>
    <cellStyle name="Normal 2 4 3 7 6 2" xfId="35249" xr:uid="{25A0EA82-4142-4B87-92F8-F66D9E549268}"/>
    <cellStyle name="Normal 2 4 3 7 7" xfId="23441" xr:uid="{4FA0CF4C-9286-433C-8E0A-B0B0E4C8297B}"/>
    <cellStyle name="Normal 2 4 3 8" xfId="1771" xr:uid="{8A71967C-1B68-4E20-B85D-24FB207F6D79}"/>
    <cellStyle name="Normal 2 4 3 8 2" xfId="4363" xr:uid="{46964759-FEBE-4DE6-AE45-AE7C8FF4D17A}"/>
    <cellStyle name="Normal 2 4 3 8 2 2" xfId="9547" xr:uid="{9E6A2525-BADF-4B0F-BCD3-D86E490F4A58}"/>
    <cellStyle name="Normal 2 4 3 8 2 2 2" xfId="21354" xr:uid="{323ADDB4-F9A9-400B-B8E2-6C8B1386B5ED}"/>
    <cellStyle name="Normal 2 4 3 8 2 2 2 2" xfId="43673" xr:uid="{F87DDDB6-DC07-476E-8AEA-9393D45BA6B4}"/>
    <cellStyle name="Normal 2 4 3 8 2 2 3" xfId="31865" xr:uid="{AFDF7538-5B29-48B0-987E-46EE83D64685}"/>
    <cellStyle name="Normal 2 4 3 8 2 3" xfId="16170" xr:uid="{8D78128B-301D-4D8E-AF82-829229ACF3DA}"/>
    <cellStyle name="Normal 2 4 3 8 2 3 2" xfId="38489" xr:uid="{D8723E95-281F-4EB7-84FA-30E24B71E814}"/>
    <cellStyle name="Normal 2 4 3 8 2 4" xfId="26681" xr:uid="{416FFF95-5A3D-4814-ABF4-535C756A12E2}"/>
    <cellStyle name="Normal 2 4 3 8 3" xfId="6955" xr:uid="{9A06786B-CDD3-41F5-B675-CDEA9C6A053F}"/>
    <cellStyle name="Normal 2 4 3 8 3 2" xfId="18762" xr:uid="{7FC3B8BA-84D3-4362-A5E5-87107DDFE8EA}"/>
    <cellStyle name="Normal 2 4 3 8 3 2 2" xfId="41081" xr:uid="{98912CBE-F5D4-44FE-973A-C8E9736C10E5}"/>
    <cellStyle name="Normal 2 4 3 8 3 3" xfId="29273" xr:uid="{762A2783-E3D1-4514-AFB9-96466020E565}"/>
    <cellStyle name="Normal 2 4 3 8 4" xfId="13578" xr:uid="{DB5DFF4C-62C4-4AE8-AED2-E785DB8977EA}"/>
    <cellStyle name="Normal 2 4 3 8 4 2" xfId="35897" xr:uid="{F6DF3473-B079-484F-BB46-0DCE7530AC18}"/>
    <cellStyle name="Normal 2 4 3 8 5" xfId="24089" xr:uid="{F6A778EE-1237-4928-9D99-2846C1EEAA58}"/>
    <cellStyle name="Normal 2 4 3 9" xfId="3067" xr:uid="{2553EEBA-1DAD-4D83-88D7-CD0E78503F2A}"/>
    <cellStyle name="Normal 2 4 3 9 2" xfId="8251" xr:uid="{581C1615-C103-4748-80C0-5101F517E1F1}"/>
    <cellStyle name="Normal 2 4 3 9 2 2" xfId="20058" xr:uid="{ED38B303-991D-43D6-A893-B7D74995B672}"/>
    <cellStyle name="Normal 2 4 3 9 2 2 2" xfId="42377" xr:uid="{E46F6817-F34D-44D9-8321-FC46B7664472}"/>
    <cellStyle name="Normal 2 4 3 9 2 3" xfId="30569" xr:uid="{7D9E0780-6A06-47C8-BD08-3E7C6AEE1805}"/>
    <cellStyle name="Normal 2 4 3 9 3" xfId="14874" xr:uid="{DA6D16B0-04B1-4532-880F-AECDA1363007}"/>
    <cellStyle name="Normal 2 4 3 9 3 2" xfId="37193" xr:uid="{6DFF3308-DFE2-41C8-8714-77D566CC37C5}"/>
    <cellStyle name="Normal 2 4 3 9 4" xfId="25385" xr:uid="{0AE9F7B0-23A9-4A29-9A68-E93CC7F8D178}"/>
    <cellStyle name="Normal 2 4 4" xfId="363" xr:uid="{01C48D7B-30A4-4E99-BACC-E4700179B919}"/>
    <cellStyle name="Normal 2 4 4 10" xfId="5668" xr:uid="{DBFF7051-F88D-41DE-A2BA-949E4FBD1110}"/>
    <cellStyle name="Normal 2 4 4 10 2" xfId="17475" xr:uid="{D950D540-C724-4A01-9A2B-AC4A6C920157}"/>
    <cellStyle name="Normal 2 4 4 10 2 2" xfId="39794" xr:uid="{61C731F0-91D9-4F46-A831-C49EAF8B8C8B}"/>
    <cellStyle name="Normal 2 4 4 10 3" xfId="27986" xr:uid="{B75817D1-FAAC-49B9-BC57-BB88FAB88D70}"/>
    <cellStyle name="Normal 2 4 4 11" xfId="10869" xr:uid="{87ED1FFA-B40D-4E10-8FAE-04DCD24222E7}"/>
    <cellStyle name="Normal 2 4 4 11 2" xfId="33188" xr:uid="{81F50524-0BA2-4A7F-AF1C-625C95B082C8}"/>
    <cellStyle name="Normal 2 4 4 12" xfId="12291" xr:uid="{DB3056CE-7440-4D6F-BE57-A858A1493EB6}"/>
    <cellStyle name="Normal 2 4 4 12 2" xfId="34610" xr:uid="{261E6816-5C5B-4288-9067-21AA80F2BA0E}"/>
    <cellStyle name="Normal 2 4 4 13" xfId="22676" xr:uid="{83355077-DD3E-4FAF-8E69-DD18BBC05794}"/>
    <cellStyle name="Normal 2 4 4 2" xfId="390" xr:uid="{79CE6C3F-7992-4ABA-8BFC-35D67AF9D516}"/>
    <cellStyle name="Normal 2 4 4 2 10" xfId="12318" xr:uid="{12D9F643-D8C7-4754-AA18-514C01CFF69A}"/>
    <cellStyle name="Normal 2 4 4 2 10 2" xfId="34637" xr:uid="{7D69B0DF-4B65-42AC-A19E-8CCA306C7B93}"/>
    <cellStyle name="Normal 2 4 4 2 11" xfId="22703" xr:uid="{6B8FEBC6-1093-4617-8DBD-811131D29EE2}"/>
    <cellStyle name="Normal 2 4 4 2 2" xfId="503" xr:uid="{D133F200-3FAC-4431-AADB-99B624AC7871}"/>
    <cellStyle name="Normal 2 4 4 2 2 10" xfId="22820" xr:uid="{1D27ED1C-6E23-40A3-8F04-C5DFB452D9B6}"/>
    <cellStyle name="Normal 2 4 4 2 2 2" xfId="736" xr:uid="{224AAC48-F9D8-485A-8BF6-6A988289C67F}"/>
    <cellStyle name="Normal 2 4 4 2 2 2 2" xfId="1078" xr:uid="{A1058892-AF83-411F-84E7-07EA575A910C}"/>
    <cellStyle name="Normal 2 4 4 2 2 2 2 2" xfId="1726" xr:uid="{1AE672A2-2D52-4CCF-BCFA-67A739F0C343}"/>
    <cellStyle name="Normal 2 4 4 2 2 2 2 2 2" xfId="3022" xr:uid="{BE610011-DB1C-4619-9C59-100EE2106DCB}"/>
    <cellStyle name="Normal 2 4 4 2 2 2 2 2 2 2" xfId="5614" xr:uid="{DCEDB92C-F5F1-45B5-A6E2-2AC18ACC1E67}"/>
    <cellStyle name="Normal 2 4 4 2 2 2 2 2 2 2 2" xfId="10798" xr:uid="{56C8543C-E662-4E42-89BF-2DAF27B9266C}"/>
    <cellStyle name="Normal 2 4 4 2 2 2 2 2 2 2 2 2" xfId="22605" xr:uid="{6BDE5299-1BB5-4450-BD60-18E84D02732F}"/>
    <cellStyle name="Normal 2 4 4 2 2 2 2 2 2 2 2 2 2" xfId="44924" xr:uid="{74A7C1D2-602A-49A1-B432-7040C081C7B9}"/>
    <cellStyle name="Normal 2 4 4 2 2 2 2 2 2 2 2 3" xfId="33116" xr:uid="{0B73DCBF-D349-4816-950D-5DC9A1367992}"/>
    <cellStyle name="Normal 2 4 4 2 2 2 2 2 2 2 3" xfId="17421" xr:uid="{BFECFC53-F11C-458E-B03F-029A12719214}"/>
    <cellStyle name="Normal 2 4 4 2 2 2 2 2 2 2 3 2" xfId="39740" xr:uid="{B30B608B-A7ED-4C39-AAD0-D5EE0EB9B035}"/>
    <cellStyle name="Normal 2 4 4 2 2 2 2 2 2 2 4" xfId="27932" xr:uid="{BD7B9494-D049-4256-A599-8086B573488C}"/>
    <cellStyle name="Normal 2 4 4 2 2 2 2 2 2 3" xfId="8206" xr:uid="{BFFAD896-3C51-437F-A532-5624EE6D49A7}"/>
    <cellStyle name="Normal 2 4 4 2 2 2 2 2 2 3 2" xfId="20013" xr:uid="{B99ADF00-0861-43BC-99AC-AEAF9D3AF676}"/>
    <cellStyle name="Normal 2 4 4 2 2 2 2 2 2 3 2 2" xfId="42332" xr:uid="{5726A795-575E-4B6D-BDFB-65A8D0F6D3C3}"/>
    <cellStyle name="Normal 2 4 4 2 2 2 2 2 2 3 3" xfId="30524" xr:uid="{8EB43B54-FDF2-482C-8DD0-778F729A88DD}"/>
    <cellStyle name="Normal 2 4 4 2 2 2 2 2 2 4" xfId="14829" xr:uid="{C504775C-ABB7-4D5A-BF5C-2FC24704D31B}"/>
    <cellStyle name="Normal 2 4 4 2 2 2 2 2 2 4 2" xfId="37148" xr:uid="{005846E6-BF1C-4F5E-A9E1-1CC9F8C1070A}"/>
    <cellStyle name="Normal 2 4 4 2 2 2 2 2 2 5" xfId="25340" xr:uid="{8A266C60-FA85-4CEA-B3C9-373352816278}"/>
    <cellStyle name="Normal 2 4 4 2 2 2 2 2 3" xfId="4318" xr:uid="{98E3D5C9-843D-4FCB-80C5-0C076BA36C0A}"/>
    <cellStyle name="Normal 2 4 4 2 2 2 2 2 3 2" xfId="9502" xr:uid="{BC3744DF-00BA-45F6-9260-7AEF15D0D248}"/>
    <cellStyle name="Normal 2 4 4 2 2 2 2 2 3 2 2" xfId="21309" xr:uid="{4D5F472D-3458-4545-B1E5-08ED313C6718}"/>
    <cellStyle name="Normal 2 4 4 2 2 2 2 2 3 2 2 2" xfId="43628" xr:uid="{6225BFAA-5EEB-4CF8-A70F-1EC3966766C4}"/>
    <cellStyle name="Normal 2 4 4 2 2 2 2 2 3 2 3" xfId="31820" xr:uid="{471785ED-3649-48DA-B96F-2F39C8D4E6A7}"/>
    <cellStyle name="Normal 2 4 4 2 2 2 2 2 3 3" xfId="16125" xr:uid="{D1213624-9AA7-472C-BE8D-58A7BF281226}"/>
    <cellStyle name="Normal 2 4 4 2 2 2 2 2 3 3 2" xfId="38444" xr:uid="{51DA3CF6-DBB7-4A22-AE12-341B293E144C}"/>
    <cellStyle name="Normal 2 4 4 2 2 2 2 2 3 4" xfId="26636" xr:uid="{1E236AAF-2973-4D80-9DBE-4B5512B295D0}"/>
    <cellStyle name="Normal 2 4 4 2 2 2 2 2 4" xfId="6910" xr:uid="{F9B906BF-7413-4795-A155-C5135B9135C3}"/>
    <cellStyle name="Normal 2 4 4 2 2 2 2 2 4 2" xfId="18717" xr:uid="{FD8C12F6-2CA6-4203-BD8F-82568ACDB18C}"/>
    <cellStyle name="Normal 2 4 4 2 2 2 2 2 4 2 2" xfId="41036" xr:uid="{4A4E0EED-5D67-41EA-A883-FBD93FB4E671}"/>
    <cellStyle name="Normal 2 4 4 2 2 2 2 2 4 3" xfId="29228" xr:uid="{7542E787-C887-4778-BFE7-B188399EA0EC}"/>
    <cellStyle name="Normal 2 4 4 2 2 2 2 2 5" xfId="12237" xr:uid="{F3EC3552-2645-4588-888F-27FD62DFD29D}"/>
    <cellStyle name="Normal 2 4 4 2 2 2 2 2 5 2" xfId="34556" xr:uid="{3D7F780E-04F6-44BB-A054-3143459BFD60}"/>
    <cellStyle name="Normal 2 4 4 2 2 2 2 2 6" xfId="13533" xr:uid="{22A44108-F39E-4FFE-8399-4A7E43763D7F}"/>
    <cellStyle name="Normal 2 4 4 2 2 2 2 2 6 2" xfId="35852" xr:uid="{166981FA-AD4E-4B09-93D9-BD6EAD35FE64}"/>
    <cellStyle name="Normal 2 4 4 2 2 2 2 2 7" xfId="24044" xr:uid="{972C99A0-2671-4B9E-84AE-1FBA0CA00160}"/>
    <cellStyle name="Normal 2 4 4 2 2 2 2 3" xfId="2374" xr:uid="{865B5669-36DF-4F2D-A93D-19C7F5F8A2C8}"/>
    <cellStyle name="Normal 2 4 4 2 2 2 2 3 2" xfId="4966" xr:uid="{DD38EBAC-0868-4B16-BDE1-D74E8387953C}"/>
    <cellStyle name="Normal 2 4 4 2 2 2 2 3 2 2" xfId="10150" xr:uid="{3D719F43-BAAA-448F-9A3B-0CA365A1D0CB}"/>
    <cellStyle name="Normal 2 4 4 2 2 2 2 3 2 2 2" xfId="21957" xr:uid="{94E3B16D-CB70-4D0A-AA76-A758F59D4C2F}"/>
    <cellStyle name="Normal 2 4 4 2 2 2 2 3 2 2 2 2" xfId="44276" xr:uid="{FBB4763F-D587-45DF-9D61-A5234CE6E7FD}"/>
    <cellStyle name="Normal 2 4 4 2 2 2 2 3 2 2 3" xfId="32468" xr:uid="{C9429D17-21F6-4478-AFCF-D4FA1E1A4B29}"/>
    <cellStyle name="Normal 2 4 4 2 2 2 2 3 2 3" xfId="16773" xr:uid="{565BE458-C11B-4D6B-83DB-DE841C62A5AD}"/>
    <cellStyle name="Normal 2 4 4 2 2 2 2 3 2 3 2" xfId="39092" xr:uid="{4C05666B-ED86-4B6D-A907-84621566576D}"/>
    <cellStyle name="Normal 2 4 4 2 2 2 2 3 2 4" xfId="27284" xr:uid="{7D388AE9-AFDF-4E15-BAC9-06B09219064B}"/>
    <cellStyle name="Normal 2 4 4 2 2 2 2 3 3" xfId="7558" xr:uid="{C10154AC-DF71-4E24-A1C9-DBC86B3CBEFB}"/>
    <cellStyle name="Normal 2 4 4 2 2 2 2 3 3 2" xfId="19365" xr:uid="{3E73ACED-117D-4DA1-A95D-24F6108D9424}"/>
    <cellStyle name="Normal 2 4 4 2 2 2 2 3 3 2 2" xfId="41684" xr:uid="{AE7238E6-1CA8-4126-8512-BF9CA2ABE4FB}"/>
    <cellStyle name="Normal 2 4 4 2 2 2 2 3 3 3" xfId="29876" xr:uid="{39DE81A9-5AC3-44F8-8A17-8FDAA0B43B4E}"/>
    <cellStyle name="Normal 2 4 4 2 2 2 2 3 4" xfId="14181" xr:uid="{34088DA1-911D-4F74-931A-F21E027E37C8}"/>
    <cellStyle name="Normal 2 4 4 2 2 2 2 3 4 2" xfId="36500" xr:uid="{8DBFD228-DB1D-477D-9DB7-319B0DA55E31}"/>
    <cellStyle name="Normal 2 4 4 2 2 2 2 3 5" xfId="24692" xr:uid="{48DC769C-A627-4CD5-B3ED-981BE481199A}"/>
    <cellStyle name="Normal 2 4 4 2 2 2 2 4" xfId="3670" xr:uid="{DD532C2C-A662-46A1-A7E8-FDBC208369C1}"/>
    <cellStyle name="Normal 2 4 4 2 2 2 2 4 2" xfId="8854" xr:uid="{EEAF83B3-AE78-4815-8665-BB6AD1712993}"/>
    <cellStyle name="Normal 2 4 4 2 2 2 2 4 2 2" xfId="20661" xr:uid="{334F076F-B387-44F6-9940-13770B61C068}"/>
    <cellStyle name="Normal 2 4 4 2 2 2 2 4 2 2 2" xfId="42980" xr:uid="{810844E7-C496-4B79-81D5-0B0E5EFF05A3}"/>
    <cellStyle name="Normal 2 4 4 2 2 2 2 4 2 3" xfId="31172" xr:uid="{E6E133CA-76F9-4199-A30F-B6986386CD76}"/>
    <cellStyle name="Normal 2 4 4 2 2 2 2 4 3" xfId="15477" xr:uid="{4B5639AB-C319-4D6B-994F-FF50A2946056}"/>
    <cellStyle name="Normal 2 4 4 2 2 2 2 4 3 2" xfId="37796" xr:uid="{56C77B7F-5A46-462D-9C82-F82C963738D9}"/>
    <cellStyle name="Normal 2 4 4 2 2 2 2 4 4" xfId="25988" xr:uid="{1A0D3D65-F39A-4D9D-982C-525DF6688DBC}"/>
    <cellStyle name="Normal 2 4 4 2 2 2 2 5" xfId="6262" xr:uid="{17EBEC36-1489-4883-B678-BA08C3272034}"/>
    <cellStyle name="Normal 2 4 4 2 2 2 2 5 2" xfId="18069" xr:uid="{549A7AE1-7E86-4567-9F60-A8C161E30A19}"/>
    <cellStyle name="Normal 2 4 4 2 2 2 2 5 2 2" xfId="40388" xr:uid="{51A1AD93-817D-4B6A-994D-48FD9D4DC9DC}"/>
    <cellStyle name="Normal 2 4 4 2 2 2 2 5 3" xfId="28580" xr:uid="{E875591D-F4E4-44F7-883B-0CDDA25678D5}"/>
    <cellStyle name="Normal 2 4 4 2 2 2 2 6" xfId="11589" xr:uid="{FEE0184C-E5B9-497C-AA94-81962D41E6D3}"/>
    <cellStyle name="Normal 2 4 4 2 2 2 2 6 2" xfId="33908" xr:uid="{AC24B213-ED4C-41BF-BD00-1EBEC7096B19}"/>
    <cellStyle name="Normal 2 4 4 2 2 2 2 7" xfId="12885" xr:uid="{E47BF8E2-51E6-4F81-95EA-E04B48DF7E69}"/>
    <cellStyle name="Normal 2 4 4 2 2 2 2 7 2" xfId="35204" xr:uid="{D7990484-BAA5-462A-918C-10B836329368}"/>
    <cellStyle name="Normal 2 4 4 2 2 2 2 8" xfId="23396" xr:uid="{0AB03F47-A0A5-448E-A877-83785A9C32E8}"/>
    <cellStyle name="Normal 2 4 4 2 2 2 3" xfId="1402" xr:uid="{835B1378-788C-495C-A3F1-0E6D11608040}"/>
    <cellStyle name="Normal 2 4 4 2 2 2 3 2" xfId="2698" xr:uid="{7EDC46C6-4440-4E6B-B6AF-44F3B62DE192}"/>
    <cellStyle name="Normal 2 4 4 2 2 2 3 2 2" xfId="5290" xr:uid="{A6B26EE9-5E18-4A82-8871-980ADC6AE344}"/>
    <cellStyle name="Normal 2 4 4 2 2 2 3 2 2 2" xfId="10474" xr:uid="{9812BA72-8839-4925-B74B-0F38B078D8AD}"/>
    <cellStyle name="Normal 2 4 4 2 2 2 3 2 2 2 2" xfId="22281" xr:uid="{D7A00B11-9407-4DCA-832C-BB8E35841898}"/>
    <cellStyle name="Normal 2 4 4 2 2 2 3 2 2 2 2 2" xfId="44600" xr:uid="{9DE8C78A-11CC-4B5B-A045-F69C773910C3}"/>
    <cellStyle name="Normal 2 4 4 2 2 2 3 2 2 2 3" xfId="32792" xr:uid="{5D0C0E97-F100-40ED-8A87-059DAEB0DCF6}"/>
    <cellStyle name="Normal 2 4 4 2 2 2 3 2 2 3" xfId="17097" xr:uid="{B25C4711-FE72-4890-BEC1-883FF1ADE383}"/>
    <cellStyle name="Normal 2 4 4 2 2 2 3 2 2 3 2" xfId="39416" xr:uid="{D273A6AB-AB63-49FF-A596-0AA421FAE702}"/>
    <cellStyle name="Normal 2 4 4 2 2 2 3 2 2 4" xfId="27608" xr:uid="{6A09D57A-4013-4EA4-A67A-F9F6CB875CF9}"/>
    <cellStyle name="Normal 2 4 4 2 2 2 3 2 3" xfId="7882" xr:uid="{49E1EE65-C900-48FC-A591-47ADE9037C11}"/>
    <cellStyle name="Normal 2 4 4 2 2 2 3 2 3 2" xfId="19689" xr:uid="{6474A9C1-788F-4DC2-BBEC-84D8304575F3}"/>
    <cellStyle name="Normal 2 4 4 2 2 2 3 2 3 2 2" xfId="42008" xr:uid="{4C5AC855-D0ED-4930-9283-B6CEF461BB08}"/>
    <cellStyle name="Normal 2 4 4 2 2 2 3 2 3 3" xfId="30200" xr:uid="{088D7927-BD28-4E19-ADAE-00DF5012A6FA}"/>
    <cellStyle name="Normal 2 4 4 2 2 2 3 2 4" xfId="14505" xr:uid="{05B8C5B8-4C3C-4084-A823-C58EE4B29318}"/>
    <cellStyle name="Normal 2 4 4 2 2 2 3 2 4 2" xfId="36824" xr:uid="{A3F5DE12-ED15-4D43-9DA8-D66046767456}"/>
    <cellStyle name="Normal 2 4 4 2 2 2 3 2 5" xfId="25016" xr:uid="{F6B9CBC8-15F7-4951-8CE7-35F60FEE268B}"/>
    <cellStyle name="Normal 2 4 4 2 2 2 3 3" xfId="3994" xr:uid="{69925970-34C4-4E8B-BAAC-DA697B4AE44A}"/>
    <cellStyle name="Normal 2 4 4 2 2 2 3 3 2" xfId="9178" xr:uid="{947E9836-3B2A-4C41-A92F-931310E7039F}"/>
    <cellStyle name="Normal 2 4 4 2 2 2 3 3 2 2" xfId="20985" xr:uid="{95296C57-B810-4164-9DD3-1AA93A06FF1A}"/>
    <cellStyle name="Normal 2 4 4 2 2 2 3 3 2 2 2" xfId="43304" xr:uid="{D601D6CD-6131-448B-9A2C-623B67303C09}"/>
    <cellStyle name="Normal 2 4 4 2 2 2 3 3 2 3" xfId="31496" xr:uid="{2444335C-23C6-4FC3-86F2-BAAE71205945}"/>
    <cellStyle name="Normal 2 4 4 2 2 2 3 3 3" xfId="15801" xr:uid="{13D5E7B0-746D-4455-9C4E-2CDDACC6D4E2}"/>
    <cellStyle name="Normal 2 4 4 2 2 2 3 3 3 2" xfId="38120" xr:uid="{993C2850-2D77-49D5-8A58-038C20544714}"/>
    <cellStyle name="Normal 2 4 4 2 2 2 3 3 4" xfId="26312" xr:uid="{E27B785F-AC36-45A0-A89B-3E0003959770}"/>
    <cellStyle name="Normal 2 4 4 2 2 2 3 4" xfId="6586" xr:uid="{00329BB1-7B62-4C9D-BFC7-FF5DDFA4ABB4}"/>
    <cellStyle name="Normal 2 4 4 2 2 2 3 4 2" xfId="18393" xr:uid="{3D0663DA-2812-4905-83D7-CDE0896DCC88}"/>
    <cellStyle name="Normal 2 4 4 2 2 2 3 4 2 2" xfId="40712" xr:uid="{5C37DFFA-DB4A-41BA-BE59-040EBE244EBB}"/>
    <cellStyle name="Normal 2 4 4 2 2 2 3 4 3" xfId="28904" xr:uid="{8B412EF0-43E9-4753-A737-F9A17B5FFF33}"/>
    <cellStyle name="Normal 2 4 4 2 2 2 3 5" xfId="11913" xr:uid="{A230D64C-F8FA-4786-8485-EFF9D9470FD0}"/>
    <cellStyle name="Normal 2 4 4 2 2 2 3 5 2" xfId="34232" xr:uid="{F6015913-6AC2-405E-B871-1BC479C7DD66}"/>
    <cellStyle name="Normal 2 4 4 2 2 2 3 6" xfId="13209" xr:uid="{2D70BC91-CA89-4A1A-BE13-730CF49AD550}"/>
    <cellStyle name="Normal 2 4 4 2 2 2 3 6 2" xfId="35528" xr:uid="{4FCCE8DC-BB30-4922-BD99-2A4893691AB9}"/>
    <cellStyle name="Normal 2 4 4 2 2 2 3 7" xfId="23720" xr:uid="{344D5A50-A78B-4629-9C6F-CB4C452E4B6A}"/>
    <cellStyle name="Normal 2 4 4 2 2 2 4" xfId="2050" xr:uid="{12AB24F5-8950-491C-97B4-8BADCB422C5E}"/>
    <cellStyle name="Normal 2 4 4 2 2 2 4 2" xfId="4642" xr:uid="{40F6DA66-FA0A-4AC7-8EB0-495A0C045B72}"/>
    <cellStyle name="Normal 2 4 4 2 2 2 4 2 2" xfId="9826" xr:uid="{4C0C1AB9-7412-4DCD-8FCC-D75B55D16598}"/>
    <cellStyle name="Normal 2 4 4 2 2 2 4 2 2 2" xfId="21633" xr:uid="{413BFC15-751C-4A79-9557-7698C3435578}"/>
    <cellStyle name="Normal 2 4 4 2 2 2 4 2 2 2 2" xfId="43952" xr:uid="{24ADA765-B1F2-4478-9E76-17EE41F2C8BC}"/>
    <cellStyle name="Normal 2 4 4 2 2 2 4 2 2 3" xfId="32144" xr:uid="{CFC4D418-3890-422F-8B0B-F2BD570EAB9F}"/>
    <cellStyle name="Normal 2 4 4 2 2 2 4 2 3" xfId="16449" xr:uid="{1939A8D5-DF4C-4BB1-9DAA-61738BC7D172}"/>
    <cellStyle name="Normal 2 4 4 2 2 2 4 2 3 2" xfId="38768" xr:uid="{6DC2498A-AF1E-4F8E-A67B-EDB103BE279F}"/>
    <cellStyle name="Normal 2 4 4 2 2 2 4 2 4" xfId="26960" xr:uid="{5AA3EB3F-34DA-4141-8DCD-FB87A808C565}"/>
    <cellStyle name="Normal 2 4 4 2 2 2 4 3" xfId="7234" xr:uid="{F9864F56-7209-4E98-8D49-D614C379F67E}"/>
    <cellStyle name="Normal 2 4 4 2 2 2 4 3 2" xfId="19041" xr:uid="{C740DFAD-1CE4-4B4F-8CDA-D0DAB37204E8}"/>
    <cellStyle name="Normal 2 4 4 2 2 2 4 3 2 2" xfId="41360" xr:uid="{6C58761D-210E-4374-AAD9-D9414006BE26}"/>
    <cellStyle name="Normal 2 4 4 2 2 2 4 3 3" xfId="29552" xr:uid="{33F7F479-759D-4183-B678-3C668F4CFDFC}"/>
    <cellStyle name="Normal 2 4 4 2 2 2 4 4" xfId="13857" xr:uid="{12D0168E-1918-468F-B5AC-EB936B417664}"/>
    <cellStyle name="Normal 2 4 4 2 2 2 4 4 2" xfId="36176" xr:uid="{7FBF7DAE-2F85-4CA7-B063-CC45DB802B5F}"/>
    <cellStyle name="Normal 2 4 4 2 2 2 4 5" xfId="24368" xr:uid="{C5065883-46BA-4BBA-9461-8B3725908F7E}"/>
    <cellStyle name="Normal 2 4 4 2 2 2 5" xfId="3346" xr:uid="{B1D0BE06-F87C-4C77-9528-B97E7D4AD159}"/>
    <cellStyle name="Normal 2 4 4 2 2 2 5 2" xfId="8530" xr:uid="{2836B9F4-DA05-4EA5-9285-20BE7C639ED0}"/>
    <cellStyle name="Normal 2 4 4 2 2 2 5 2 2" xfId="20337" xr:uid="{26CAF7E2-3721-4F5C-A14F-CDDF86739BB1}"/>
    <cellStyle name="Normal 2 4 4 2 2 2 5 2 2 2" xfId="42656" xr:uid="{76C06130-0ADD-4CA9-B8E8-F528525E0F71}"/>
    <cellStyle name="Normal 2 4 4 2 2 2 5 2 3" xfId="30848" xr:uid="{DF085BDF-BCBE-4D75-BA16-A673820FAF3F}"/>
    <cellStyle name="Normal 2 4 4 2 2 2 5 3" xfId="15153" xr:uid="{3870B1DC-1110-497B-9006-8A974F7F4BD5}"/>
    <cellStyle name="Normal 2 4 4 2 2 2 5 3 2" xfId="37472" xr:uid="{D5C9BC21-406A-4843-A10A-C7D23E65552D}"/>
    <cellStyle name="Normal 2 4 4 2 2 2 5 4" xfId="25664" xr:uid="{D6A33C84-3F99-4515-BD55-7894A0696764}"/>
    <cellStyle name="Normal 2 4 4 2 2 2 6" xfId="5938" xr:uid="{CB7F6FE0-5203-4896-A2D7-35601C6EA8C4}"/>
    <cellStyle name="Normal 2 4 4 2 2 2 6 2" xfId="17745" xr:uid="{32E48282-4483-4666-937A-CF54D166255A}"/>
    <cellStyle name="Normal 2 4 4 2 2 2 6 2 2" xfId="40064" xr:uid="{12808CB8-5866-459A-AFCE-5B8CD2AE5AB9}"/>
    <cellStyle name="Normal 2 4 4 2 2 2 6 3" xfId="28256" xr:uid="{EE93F164-0F11-4082-981C-AEBE17ED07B1}"/>
    <cellStyle name="Normal 2 4 4 2 2 2 7" xfId="11247" xr:uid="{2D915B6B-22AE-40E3-910E-2112ED28FB84}"/>
    <cellStyle name="Normal 2 4 4 2 2 2 7 2" xfId="33566" xr:uid="{B1354AAC-5B70-4B97-B28D-5F47265B8622}"/>
    <cellStyle name="Normal 2 4 4 2 2 2 8" xfId="12561" xr:uid="{6E8E2CEF-B033-4676-98AC-05F83E883F5A}"/>
    <cellStyle name="Normal 2 4 4 2 2 2 8 2" xfId="34880" xr:uid="{9DC9DA5F-1DB9-479B-A914-0D37DB1CE765}"/>
    <cellStyle name="Normal 2 4 4 2 2 2 9" xfId="23054" xr:uid="{4D2BAFE2-168B-42A9-9FD6-BE7F00882C2D}"/>
    <cellStyle name="Normal 2 4 4 2 2 3" xfId="916" xr:uid="{EC182AB4-CE10-4E95-9EED-5D33B2B81D13}"/>
    <cellStyle name="Normal 2 4 4 2 2 3 2" xfId="1564" xr:uid="{DCE7AA6C-20F4-4F65-939C-16D02646847D}"/>
    <cellStyle name="Normal 2 4 4 2 2 3 2 2" xfId="2860" xr:uid="{F6D3D2BF-4FBC-463C-BCD9-1E1AE57D32C5}"/>
    <cellStyle name="Normal 2 4 4 2 2 3 2 2 2" xfId="5452" xr:uid="{266D1492-B31E-4334-AA95-02D858515F1C}"/>
    <cellStyle name="Normal 2 4 4 2 2 3 2 2 2 2" xfId="10636" xr:uid="{96F555F2-12CF-4065-85E4-8A37B3087279}"/>
    <cellStyle name="Normal 2 4 4 2 2 3 2 2 2 2 2" xfId="22443" xr:uid="{D7CB72D6-2D95-4024-8272-C29811B16AE8}"/>
    <cellStyle name="Normal 2 4 4 2 2 3 2 2 2 2 2 2" xfId="44762" xr:uid="{80FEAA34-A9C3-40A7-AFDB-3FE73045B8B4}"/>
    <cellStyle name="Normal 2 4 4 2 2 3 2 2 2 2 3" xfId="32954" xr:uid="{8959AF1D-5DD4-45F0-A89B-D523544E2ADC}"/>
    <cellStyle name="Normal 2 4 4 2 2 3 2 2 2 3" xfId="17259" xr:uid="{3C90FE2C-8AF7-494A-BAC4-25384D85146E}"/>
    <cellStyle name="Normal 2 4 4 2 2 3 2 2 2 3 2" xfId="39578" xr:uid="{01D9C0E4-C785-4C11-A96E-CF6CCA361232}"/>
    <cellStyle name="Normal 2 4 4 2 2 3 2 2 2 4" xfId="27770" xr:uid="{2F349C63-9F7E-49F0-AF30-2385BF8FB4B5}"/>
    <cellStyle name="Normal 2 4 4 2 2 3 2 2 3" xfId="8044" xr:uid="{9E6AE134-C1DA-4858-89D8-BC6491ECEB50}"/>
    <cellStyle name="Normal 2 4 4 2 2 3 2 2 3 2" xfId="19851" xr:uid="{94FC1CC9-DBB3-4BB9-9C3A-25D98AD0526A}"/>
    <cellStyle name="Normal 2 4 4 2 2 3 2 2 3 2 2" xfId="42170" xr:uid="{C6E41484-4AF5-4D6A-B36E-AF0B1B82ABF0}"/>
    <cellStyle name="Normal 2 4 4 2 2 3 2 2 3 3" xfId="30362" xr:uid="{5D85C6E9-34BC-415D-B04D-F73DE15400D2}"/>
    <cellStyle name="Normal 2 4 4 2 2 3 2 2 4" xfId="14667" xr:uid="{69107BF9-EAEF-43C6-9882-23FADDC8220F}"/>
    <cellStyle name="Normal 2 4 4 2 2 3 2 2 4 2" xfId="36986" xr:uid="{23CD5F3D-1BF1-4BA4-9175-00B602C1284D}"/>
    <cellStyle name="Normal 2 4 4 2 2 3 2 2 5" xfId="25178" xr:uid="{DEE641CE-0B2A-4833-AE88-F657143DE943}"/>
    <cellStyle name="Normal 2 4 4 2 2 3 2 3" xfId="4156" xr:uid="{9306819B-3CB9-4CA5-B266-6C8A5C6DCFF9}"/>
    <cellStyle name="Normal 2 4 4 2 2 3 2 3 2" xfId="9340" xr:uid="{47DF5A28-5930-4785-9342-823EA613543C}"/>
    <cellStyle name="Normal 2 4 4 2 2 3 2 3 2 2" xfId="21147" xr:uid="{550292E9-531E-46CF-BC10-72FAE06B6374}"/>
    <cellStyle name="Normal 2 4 4 2 2 3 2 3 2 2 2" xfId="43466" xr:uid="{79F6095D-3E38-4D08-921E-F94C1DD512BC}"/>
    <cellStyle name="Normal 2 4 4 2 2 3 2 3 2 3" xfId="31658" xr:uid="{1FE935F7-166A-49DA-A208-57D620AA385E}"/>
    <cellStyle name="Normal 2 4 4 2 2 3 2 3 3" xfId="15963" xr:uid="{74C25FFA-2D5D-4BC8-A72A-5B40DF807166}"/>
    <cellStyle name="Normal 2 4 4 2 2 3 2 3 3 2" xfId="38282" xr:uid="{1AEB7BC0-93F2-4C28-B1F6-6742D3BDB5EB}"/>
    <cellStyle name="Normal 2 4 4 2 2 3 2 3 4" xfId="26474" xr:uid="{40DDB5CF-808E-4FCD-B849-8546E5ABD36F}"/>
    <cellStyle name="Normal 2 4 4 2 2 3 2 4" xfId="6748" xr:uid="{5645B543-184C-4D35-BE61-D01F38E2AC93}"/>
    <cellStyle name="Normal 2 4 4 2 2 3 2 4 2" xfId="18555" xr:uid="{3D9E099C-6490-488A-A807-EB6926C54B87}"/>
    <cellStyle name="Normal 2 4 4 2 2 3 2 4 2 2" xfId="40874" xr:uid="{FB9F563E-0E23-42B8-B4E2-DD9EABEE98CE}"/>
    <cellStyle name="Normal 2 4 4 2 2 3 2 4 3" xfId="29066" xr:uid="{DC1D1AD2-75B1-4C89-A06C-3F05F62E84EC}"/>
    <cellStyle name="Normal 2 4 4 2 2 3 2 5" xfId="12075" xr:uid="{091A3184-937B-4B8C-8D7F-134D808DDADE}"/>
    <cellStyle name="Normal 2 4 4 2 2 3 2 5 2" xfId="34394" xr:uid="{3CF94C3E-BB2C-4708-9B90-5627520F1D02}"/>
    <cellStyle name="Normal 2 4 4 2 2 3 2 6" xfId="13371" xr:uid="{09C0A69B-C7F6-453D-8095-690AD807E580}"/>
    <cellStyle name="Normal 2 4 4 2 2 3 2 6 2" xfId="35690" xr:uid="{9B5E2D28-B959-432D-8BFB-4DA1369D78E7}"/>
    <cellStyle name="Normal 2 4 4 2 2 3 2 7" xfId="23882" xr:uid="{F4080DEC-E0C8-4F27-A59E-D43FB16E2898}"/>
    <cellStyle name="Normal 2 4 4 2 2 3 3" xfId="2212" xr:uid="{1D40C18A-2B8D-4E43-9F03-8DFFA9C3E8A1}"/>
    <cellStyle name="Normal 2 4 4 2 2 3 3 2" xfId="4804" xr:uid="{E430823D-747B-4466-A6B2-31B14235C40B}"/>
    <cellStyle name="Normal 2 4 4 2 2 3 3 2 2" xfId="9988" xr:uid="{9BC9305E-8E9E-45FB-AF60-4CCFCF210A0E}"/>
    <cellStyle name="Normal 2 4 4 2 2 3 3 2 2 2" xfId="21795" xr:uid="{BD150AD8-A27C-4C86-8C1E-C0C744A52282}"/>
    <cellStyle name="Normal 2 4 4 2 2 3 3 2 2 2 2" xfId="44114" xr:uid="{06848909-318E-44BA-8A20-79D269CDA1BD}"/>
    <cellStyle name="Normal 2 4 4 2 2 3 3 2 2 3" xfId="32306" xr:uid="{FFB43170-A03B-4F41-8517-D08C714DAD62}"/>
    <cellStyle name="Normal 2 4 4 2 2 3 3 2 3" xfId="16611" xr:uid="{99FB3770-0CE3-4095-9C0E-94AC164EF4A1}"/>
    <cellStyle name="Normal 2 4 4 2 2 3 3 2 3 2" xfId="38930" xr:uid="{FB9E8F5F-3F4C-4DDA-88F1-337016DBDB02}"/>
    <cellStyle name="Normal 2 4 4 2 2 3 3 2 4" xfId="27122" xr:uid="{521E989B-262F-4BA2-AA4C-F798861B74C2}"/>
    <cellStyle name="Normal 2 4 4 2 2 3 3 3" xfId="7396" xr:uid="{D29C7BEA-5101-4346-9CB8-B56EFDE1526E}"/>
    <cellStyle name="Normal 2 4 4 2 2 3 3 3 2" xfId="19203" xr:uid="{BD632FDB-A117-4430-B0EE-AF9E4BF3F091}"/>
    <cellStyle name="Normal 2 4 4 2 2 3 3 3 2 2" xfId="41522" xr:uid="{991980DF-EC9D-49E4-BEBB-4891E97C1030}"/>
    <cellStyle name="Normal 2 4 4 2 2 3 3 3 3" xfId="29714" xr:uid="{BE72B7ED-8170-40DC-BC22-53CA1366CB15}"/>
    <cellStyle name="Normal 2 4 4 2 2 3 3 4" xfId="14019" xr:uid="{A50982E6-CA1A-4FEC-8593-533C34565694}"/>
    <cellStyle name="Normal 2 4 4 2 2 3 3 4 2" xfId="36338" xr:uid="{0A39F939-D014-41ED-BB0C-C5AAAC901BE7}"/>
    <cellStyle name="Normal 2 4 4 2 2 3 3 5" xfId="24530" xr:uid="{FD54154D-ED44-4F84-A9FB-4ACDCB3949AD}"/>
    <cellStyle name="Normal 2 4 4 2 2 3 4" xfId="3508" xr:uid="{ED641FED-32AF-4771-BEC2-3FA88AFE7642}"/>
    <cellStyle name="Normal 2 4 4 2 2 3 4 2" xfId="8692" xr:uid="{99AEBDB0-8464-4FCE-A42E-C60D50B068FE}"/>
    <cellStyle name="Normal 2 4 4 2 2 3 4 2 2" xfId="20499" xr:uid="{128E8C66-9FC8-4A3B-8839-1D31DC340E8F}"/>
    <cellStyle name="Normal 2 4 4 2 2 3 4 2 2 2" xfId="42818" xr:uid="{D2611419-5B28-4960-8E51-22A882643CB5}"/>
    <cellStyle name="Normal 2 4 4 2 2 3 4 2 3" xfId="31010" xr:uid="{F22A4D6A-5C64-4C8F-8DAB-03881AFDC161}"/>
    <cellStyle name="Normal 2 4 4 2 2 3 4 3" xfId="15315" xr:uid="{539FF47B-CE98-4803-9B04-7103D984751F}"/>
    <cellStyle name="Normal 2 4 4 2 2 3 4 3 2" xfId="37634" xr:uid="{76C04C7E-B607-4F67-807A-6427271B69E4}"/>
    <cellStyle name="Normal 2 4 4 2 2 3 4 4" xfId="25826" xr:uid="{C55BAFF9-6C68-4606-A123-F7167860B22F}"/>
    <cellStyle name="Normal 2 4 4 2 2 3 5" xfId="6100" xr:uid="{F8D18A37-91BE-4651-85AF-A2ACBC9EF437}"/>
    <cellStyle name="Normal 2 4 4 2 2 3 5 2" xfId="17907" xr:uid="{0DC526CC-6A2C-4FA4-9F77-2594518A7F1B}"/>
    <cellStyle name="Normal 2 4 4 2 2 3 5 2 2" xfId="40226" xr:uid="{C82BF00C-0FA2-4FE4-8BE5-2A929AB09A67}"/>
    <cellStyle name="Normal 2 4 4 2 2 3 5 3" xfId="28418" xr:uid="{32306967-FDA6-4FD2-9C66-FAE49F536660}"/>
    <cellStyle name="Normal 2 4 4 2 2 3 6" xfId="11427" xr:uid="{B891E5AD-8E32-4BC0-A211-3A4D4E818F41}"/>
    <cellStyle name="Normal 2 4 4 2 2 3 6 2" xfId="33746" xr:uid="{23CEC1C0-3F9F-4660-8929-4E865A1230D6}"/>
    <cellStyle name="Normal 2 4 4 2 2 3 7" xfId="12723" xr:uid="{6F4606A7-14F7-4AF8-929D-88C8AB74349B}"/>
    <cellStyle name="Normal 2 4 4 2 2 3 7 2" xfId="35042" xr:uid="{E3880C3B-46CF-47D7-95FE-C796A4169E8E}"/>
    <cellStyle name="Normal 2 4 4 2 2 3 8" xfId="23234" xr:uid="{0E3DA9B3-8030-49F5-87BC-C1FAC528AEC3}"/>
    <cellStyle name="Normal 2 4 4 2 2 4" xfId="1240" xr:uid="{D9C3AE3A-CF1B-41FE-B383-D5AEFCB22E90}"/>
    <cellStyle name="Normal 2 4 4 2 2 4 2" xfId="2536" xr:uid="{2AABDD0E-D649-4074-A935-E81935157B85}"/>
    <cellStyle name="Normal 2 4 4 2 2 4 2 2" xfId="5128" xr:uid="{B994CC53-CE65-4A9E-BE1B-C6C93A7313BB}"/>
    <cellStyle name="Normal 2 4 4 2 2 4 2 2 2" xfId="10312" xr:uid="{4402CA1E-BEE7-4A0E-AA42-9B287A3AF57F}"/>
    <cellStyle name="Normal 2 4 4 2 2 4 2 2 2 2" xfId="22119" xr:uid="{309355D4-8471-4B8A-94A7-91AD6D268736}"/>
    <cellStyle name="Normal 2 4 4 2 2 4 2 2 2 2 2" xfId="44438" xr:uid="{00631B74-C3A8-45C7-B5E1-E0B7141B0169}"/>
    <cellStyle name="Normal 2 4 4 2 2 4 2 2 2 3" xfId="32630" xr:uid="{1B4D54D7-3C3A-404D-9800-A1385350BC45}"/>
    <cellStyle name="Normal 2 4 4 2 2 4 2 2 3" xfId="16935" xr:uid="{CFC5D33D-C361-4B3C-A6A6-96955F466708}"/>
    <cellStyle name="Normal 2 4 4 2 2 4 2 2 3 2" xfId="39254" xr:uid="{E2B969B4-6C42-45D2-8E5A-713F0CEF872B}"/>
    <cellStyle name="Normal 2 4 4 2 2 4 2 2 4" xfId="27446" xr:uid="{3814A4DF-EA7A-45E2-831F-A4074F56DC44}"/>
    <cellStyle name="Normal 2 4 4 2 2 4 2 3" xfId="7720" xr:uid="{761D6609-FA13-4FEC-A25D-CB375BCC317C}"/>
    <cellStyle name="Normal 2 4 4 2 2 4 2 3 2" xfId="19527" xr:uid="{77CAA956-E684-41D3-9CD9-383472AD4493}"/>
    <cellStyle name="Normal 2 4 4 2 2 4 2 3 2 2" xfId="41846" xr:uid="{0D7F5907-2FEA-4A47-9685-632424B67113}"/>
    <cellStyle name="Normal 2 4 4 2 2 4 2 3 3" xfId="30038" xr:uid="{29D823B0-D6B1-4F70-B07D-D06CFB21EE95}"/>
    <cellStyle name="Normal 2 4 4 2 2 4 2 4" xfId="14343" xr:uid="{D155287F-6E6D-4641-ADA3-5DDDC4A6B9F7}"/>
    <cellStyle name="Normal 2 4 4 2 2 4 2 4 2" xfId="36662" xr:uid="{920AB013-8C10-4B0A-9A01-1221FB9B9782}"/>
    <cellStyle name="Normal 2 4 4 2 2 4 2 5" xfId="24854" xr:uid="{AD758C8C-6826-4A2C-89C4-08D5AEC677B6}"/>
    <cellStyle name="Normal 2 4 4 2 2 4 3" xfId="3832" xr:uid="{FEE7F4F0-A7CE-467A-9651-B68C808C69E3}"/>
    <cellStyle name="Normal 2 4 4 2 2 4 3 2" xfId="9016" xr:uid="{CF34D8EF-10B9-4804-B3E5-EA81FB3832D1}"/>
    <cellStyle name="Normal 2 4 4 2 2 4 3 2 2" xfId="20823" xr:uid="{8B66106B-6E6F-4816-AA70-71FD9A61FCDF}"/>
    <cellStyle name="Normal 2 4 4 2 2 4 3 2 2 2" xfId="43142" xr:uid="{75E08209-3D68-4DCF-9EA4-B67FC0F3777E}"/>
    <cellStyle name="Normal 2 4 4 2 2 4 3 2 3" xfId="31334" xr:uid="{4C06C395-1722-4C7D-9B7D-8F693C941363}"/>
    <cellStyle name="Normal 2 4 4 2 2 4 3 3" xfId="15639" xr:uid="{EBCD98B9-6573-409A-BDF1-C0E2889C574F}"/>
    <cellStyle name="Normal 2 4 4 2 2 4 3 3 2" xfId="37958" xr:uid="{68678F1F-6B8D-4B92-B8D5-78BDE7A46F58}"/>
    <cellStyle name="Normal 2 4 4 2 2 4 3 4" xfId="26150" xr:uid="{FA9BF5CD-B5D2-4322-8882-4C7CEC662672}"/>
    <cellStyle name="Normal 2 4 4 2 2 4 4" xfId="6424" xr:uid="{19D9C2ED-306C-4B63-A3B9-2EAEBEEC2145}"/>
    <cellStyle name="Normal 2 4 4 2 2 4 4 2" xfId="18231" xr:uid="{780446A9-AE41-460F-B975-53AA3708F06F}"/>
    <cellStyle name="Normal 2 4 4 2 2 4 4 2 2" xfId="40550" xr:uid="{CA61F157-91D6-4153-945B-8C821BC43F94}"/>
    <cellStyle name="Normal 2 4 4 2 2 4 4 3" xfId="28742" xr:uid="{A0E6D9D0-A950-4882-B64D-48DDCB2991D3}"/>
    <cellStyle name="Normal 2 4 4 2 2 4 5" xfId="11751" xr:uid="{D0846169-403F-459D-84A3-C947F63385EB}"/>
    <cellStyle name="Normal 2 4 4 2 2 4 5 2" xfId="34070" xr:uid="{FAAE5F49-9554-434E-93A9-236618BA6AEA}"/>
    <cellStyle name="Normal 2 4 4 2 2 4 6" xfId="13047" xr:uid="{BC126E27-0813-47F9-ABDE-D626C05F0975}"/>
    <cellStyle name="Normal 2 4 4 2 2 4 6 2" xfId="35366" xr:uid="{A317FB0D-DD18-478B-8222-57FBBB658101}"/>
    <cellStyle name="Normal 2 4 4 2 2 4 7" xfId="23558" xr:uid="{E9B50CD1-3982-4FD7-8064-F089095A12FF}"/>
    <cellStyle name="Normal 2 4 4 2 2 5" xfId="1888" xr:uid="{114B3705-288A-45AE-845D-E7DBCF85A9E7}"/>
    <cellStyle name="Normal 2 4 4 2 2 5 2" xfId="4480" xr:uid="{3E658E86-3277-4A43-9F6C-37B3D492087B}"/>
    <cellStyle name="Normal 2 4 4 2 2 5 2 2" xfId="9664" xr:uid="{D560652A-56E4-4464-9D16-9D8DC50E88B8}"/>
    <cellStyle name="Normal 2 4 4 2 2 5 2 2 2" xfId="21471" xr:uid="{36C6D9CB-E267-4E4D-A6D5-3E809C975AAF}"/>
    <cellStyle name="Normal 2 4 4 2 2 5 2 2 2 2" xfId="43790" xr:uid="{436FCF88-324C-41AD-9FCA-88185143B8E0}"/>
    <cellStyle name="Normal 2 4 4 2 2 5 2 2 3" xfId="31982" xr:uid="{F0FB9CA5-13E6-450A-88FA-B151E0834B7A}"/>
    <cellStyle name="Normal 2 4 4 2 2 5 2 3" xfId="16287" xr:uid="{67648178-FA0C-4034-9F97-A77C1A2F687C}"/>
    <cellStyle name="Normal 2 4 4 2 2 5 2 3 2" xfId="38606" xr:uid="{F3055658-BF6A-4C2E-BA50-D89A6C3B44FD}"/>
    <cellStyle name="Normal 2 4 4 2 2 5 2 4" xfId="26798" xr:uid="{8F3EB7D5-2F8D-444F-A1AF-C97C3EA86305}"/>
    <cellStyle name="Normal 2 4 4 2 2 5 3" xfId="7072" xr:uid="{004C13C3-1E5A-4672-9B96-7F91273643D7}"/>
    <cellStyle name="Normal 2 4 4 2 2 5 3 2" xfId="18879" xr:uid="{117A3161-5BAF-451B-8712-2DB663A1FF57}"/>
    <cellStyle name="Normal 2 4 4 2 2 5 3 2 2" xfId="41198" xr:uid="{9BCD65A1-EDDA-417E-B675-558764EFDD96}"/>
    <cellStyle name="Normal 2 4 4 2 2 5 3 3" xfId="29390" xr:uid="{3E93D735-A375-42DD-89F7-252366118B74}"/>
    <cellStyle name="Normal 2 4 4 2 2 5 4" xfId="13695" xr:uid="{3C15342A-9A47-490E-A261-C11B4E5E5437}"/>
    <cellStyle name="Normal 2 4 4 2 2 5 4 2" xfId="36014" xr:uid="{DA8DD9AA-A831-42CC-9641-4E70C9305A02}"/>
    <cellStyle name="Normal 2 4 4 2 2 5 5" xfId="24206" xr:uid="{D98080B9-F5D5-429E-AFDC-949A3DD17E46}"/>
    <cellStyle name="Normal 2 4 4 2 2 6" xfId="3184" xr:uid="{08588C81-41CF-4335-9F97-67E8293B1CBB}"/>
    <cellStyle name="Normal 2 4 4 2 2 6 2" xfId="8368" xr:uid="{2632B4D5-3FFD-4CF3-A333-DCEEAA55DFF6}"/>
    <cellStyle name="Normal 2 4 4 2 2 6 2 2" xfId="20175" xr:uid="{B60C4C3A-8B96-46B9-8009-F86BA2E8EB64}"/>
    <cellStyle name="Normal 2 4 4 2 2 6 2 2 2" xfId="42494" xr:uid="{806CF800-EEF7-4A94-952D-0C3B9CA07102}"/>
    <cellStyle name="Normal 2 4 4 2 2 6 2 3" xfId="30686" xr:uid="{F6A0419C-E004-42F9-ADA2-04F2F64A6F7F}"/>
    <cellStyle name="Normal 2 4 4 2 2 6 3" xfId="14991" xr:uid="{80A0E235-86A2-4B3B-AC0B-1A7474B818B0}"/>
    <cellStyle name="Normal 2 4 4 2 2 6 3 2" xfId="37310" xr:uid="{14444D4C-888C-4A73-AB11-2A3D2B3C0834}"/>
    <cellStyle name="Normal 2 4 4 2 2 6 4" xfId="25502" xr:uid="{0CFE7533-611B-488A-A317-9A88DD41BD67}"/>
    <cellStyle name="Normal 2 4 4 2 2 7" xfId="5776" xr:uid="{C9E81C1E-CF07-4BE7-8155-113E62A8B57E}"/>
    <cellStyle name="Normal 2 4 4 2 2 7 2" xfId="17583" xr:uid="{B246D1D9-389D-42E9-BBE1-873E39C93F46}"/>
    <cellStyle name="Normal 2 4 4 2 2 7 2 2" xfId="39902" xr:uid="{B876F884-F35E-47AA-B831-85A169AE7846}"/>
    <cellStyle name="Normal 2 4 4 2 2 7 3" xfId="28094" xr:uid="{3341D25B-6AE2-4E1D-8D02-1D6EC9CDEE92}"/>
    <cellStyle name="Normal 2 4 4 2 2 8" xfId="11013" xr:uid="{A590377F-57BB-4159-85D9-50B711EC80BC}"/>
    <cellStyle name="Normal 2 4 4 2 2 8 2" xfId="33332" xr:uid="{5BABE8C1-7DCF-488D-AABF-DCA926E3FA91}"/>
    <cellStyle name="Normal 2 4 4 2 2 9" xfId="12399" xr:uid="{6AF199CD-4C13-480E-A0AD-3F1794B41291}"/>
    <cellStyle name="Normal 2 4 4 2 2 9 2" xfId="34718" xr:uid="{DD5EF713-6177-4634-A392-DFF16F3CDC2A}"/>
    <cellStyle name="Normal 2 4 4 2 3" xfId="619" xr:uid="{0C648EBB-C840-4372-B1A6-86D84A5FE0BE}"/>
    <cellStyle name="Normal 2 4 4 2 3 2" xfId="997" xr:uid="{570E6D40-72DA-4DEE-A5AF-D5C15AD62F71}"/>
    <cellStyle name="Normal 2 4 4 2 3 2 2" xfId="1645" xr:uid="{8E6E1DAE-E754-4A68-98C7-2E0BF13387DB}"/>
    <cellStyle name="Normal 2 4 4 2 3 2 2 2" xfId="2941" xr:uid="{63C34922-A3E4-4408-ACB4-1A6836EED805}"/>
    <cellStyle name="Normal 2 4 4 2 3 2 2 2 2" xfId="5533" xr:uid="{CF35BA34-A11D-4A6B-89D6-EEEB0A64F3F3}"/>
    <cellStyle name="Normal 2 4 4 2 3 2 2 2 2 2" xfId="10717" xr:uid="{DA9D927E-ACD6-4888-BD7D-D3DC146317DC}"/>
    <cellStyle name="Normal 2 4 4 2 3 2 2 2 2 2 2" xfId="22524" xr:uid="{B658D1B3-1252-429B-A03C-055DE628AF64}"/>
    <cellStyle name="Normal 2 4 4 2 3 2 2 2 2 2 2 2" xfId="44843" xr:uid="{A9094E1D-AA93-4693-9D0C-0CC587A3DBB4}"/>
    <cellStyle name="Normal 2 4 4 2 3 2 2 2 2 2 3" xfId="33035" xr:uid="{88B4EBBB-6120-491F-BB81-34385C42B288}"/>
    <cellStyle name="Normal 2 4 4 2 3 2 2 2 2 3" xfId="17340" xr:uid="{819390ED-C971-4148-9D77-4A3A70DFC9E8}"/>
    <cellStyle name="Normal 2 4 4 2 3 2 2 2 2 3 2" xfId="39659" xr:uid="{9BFEB6CF-F6BA-4448-A1AD-2AF40037E9F5}"/>
    <cellStyle name="Normal 2 4 4 2 3 2 2 2 2 4" xfId="27851" xr:uid="{BFD0F0EB-70B1-4C24-A9CE-B73D63858C7B}"/>
    <cellStyle name="Normal 2 4 4 2 3 2 2 2 3" xfId="8125" xr:uid="{A6116E6C-AB62-45F4-A7BF-4B32F7B78B06}"/>
    <cellStyle name="Normal 2 4 4 2 3 2 2 2 3 2" xfId="19932" xr:uid="{CEAC128D-74CE-47AB-B883-781F07AA1D34}"/>
    <cellStyle name="Normal 2 4 4 2 3 2 2 2 3 2 2" xfId="42251" xr:uid="{2C1283C8-C549-46D3-A710-B304AD1DCA4F}"/>
    <cellStyle name="Normal 2 4 4 2 3 2 2 2 3 3" xfId="30443" xr:uid="{C5A6BBF3-7C92-4A43-BA15-A17B6A479663}"/>
    <cellStyle name="Normal 2 4 4 2 3 2 2 2 4" xfId="14748" xr:uid="{D832DDA4-E043-4A19-8CA7-7455C10ECC69}"/>
    <cellStyle name="Normal 2 4 4 2 3 2 2 2 4 2" xfId="37067" xr:uid="{54182B14-EE2F-4500-A883-1289278D2D0F}"/>
    <cellStyle name="Normal 2 4 4 2 3 2 2 2 5" xfId="25259" xr:uid="{E2D62E39-C204-4545-ACD0-01B02360ACCB}"/>
    <cellStyle name="Normal 2 4 4 2 3 2 2 3" xfId="4237" xr:uid="{BCC280BD-73F8-4051-B9AB-8FE33912F262}"/>
    <cellStyle name="Normal 2 4 4 2 3 2 2 3 2" xfId="9421" xr:uid="{20286DE7-DF6C-4719-AC61-20C28E0D81FF}"/>
    <cellStyle name="Normal 2 4 4 2 3 2 2 3 2 2" xfId="21228" xr:uid="{0228661A-1C4D-4F7F-B947-28CB932B7B2A}"/>
    <cellStyle name="Normal 2 4 4 2 3 2 2 3 2 2 2" xfId="43547" xr:uid="{989A0BFF-18A7-4412-8222-8A329E305987}"/>
    <cellStyle name="Normal 2 4 4 2 3 2 2 3 2 3" xfId="31739" xr:uid="{BCF7E910-CA8D-4763-9CE7-D777A527A700}"/>
    <cellStyle name="Normal 2 4 4 2 3 2 2 3 3" xfId="16044" xr:uid="{39C7B16B-0816-4D9E-BF3F-08FBD42F9D74}"/>
    <cellStyle name="Normal 2 4 4 2 3 2 2 3 3 2" xfId="38363" xr:uid="{8E2B6B64-2542-469D-8E89-D0BDA1E00483}"/>
    <cellStyle name="Normal 2 4 4 2 3 2 2 3 4" xfId="26555" xr:uid="{04877B3A-5749-42AB-A80C-4889460DC831}"/>
    <cellStyle name="Normal 2 4 4 2 3 2 2 4" xfId="6829" xr:uid="{B15B8379-50DF-4FE0-ADC5-AC72F9584F22}"/>
    <cellStyle name="Normal 2 4 4 2 3 2 2 4 2" xfId="18636" xr:uid="{B2513B4A-76B7-4451-8DB7-2E70CC81AD40}"/>
    <cellStyle name="Normal 2 4 4 2 3 2 2 4 2 2" xfId="40955" xr:uid="{A94DFAA8-E565-48A3-9ED8-D391997D667B}"/>
    <cellStyle name="Normal 2 4 4 2 3 2 2 4 3" xfId="29147" xr:uid="{00D2ED0D-D81B-49F0-B555-85B30602A327}"/>
    <cellStyle name="Normal 2 4 4 2 3 2 2 5" xfId="12156" xr:uid="{BC27F140-19AB-4C37-8704-DBDD6F8CA669}"/>
    <cellStyle name="Normal 2 4 4 2 3 2 2 5 2" xfId="34475" xr:uid="{844A4D72-288D-4E71-BAD8-6C356A095C78}"/>
    <cellStyle name="Normal 2 4 4 2 3 2 2 6" xfId="13452" xr:uid="{EAF8F478-EE79-453C-8DE9-4ECEAE9CE9CD}"/>
    <cellStyle name="Normal 2 4 4 2 3 2 2 6 2" xfId="35771" xr:uid="{E022FBB0-F975-4978-90EC-E184C8515494}"/>
    <cellStyle name="Normal 2 4 4 2 3 2 2 7" xfId="23963" xr:uid="{C44FF057-1400-4681-B750-BCB7014BCE56}"/>
    <cellStyle name="Normal 2 4 4 2 3 2 3" xfId="2293" xr:uid="{309DB16A-9C15-4D76-97B4-ACBA7B07EC64}"/>
    <cellStyle name="Normal 2 4 4 2 3 2 3 2" xfId="4885" xr:uid="{FCCC0E07-CC48-4CF0-A079-EB9CA51537E3}"/>
    <cellStyle name="Normal 2 4 4 2 3 2 3 2 2" xfId="10069" xr:uid="{CED705B1-57E4-469B-852D-991733F6B9C8}"/>
    <cellStyle name="Normal 2 4 4 2 3 2 3 2 2 2" xfId="21876" xr:uid="{549CC21E-1596-47EB-BC6E-BA4D1AA8CA55}"/>
    <cellStyle name="Normal 2 4 4 2 3 2 3 2 2 2 2" xfId="44195" xr:uid="{CD541048-11A9-4C13-9FFE-996A670E6A3F}"/>
    <cellStyle name="Normal 2 4 4 2 3 2 3 2 2 3" xfId="32387" xr:uid="{0881B9FC-2D19-4E27-8503-9AF39FC5F27F}"/>
    <cellStyle name="Normal 2 4 4 2 3 2 3 2 3" xfId="16692" xr:uid="{C771FB0D-1FD8-4344-B611-E5232C78CA1E}"/>
    <cellStyle name="Normal 2 4 4 2 3 2 3 2 3 2" xfId="39011" xr:uid="{2B076398-3A63-4E11-8934-7E0303A504BB}"/>
    <cellStyle name="Normal 2 4 4 2 3 2 3 2 4" xfId="27203" xr:uid="{14FCD335-FC6A-4695-9869-05600568AD5C}"/>
    <cellStyle name="Normal 2 4 4 2 3 2 3 3" xfId="7477" xr:uid="{36B549BC-2F71-4F8C-9E78-AE57E34E3BC0}"/>
    <cellStyle name="Normal 2 4 4 2 3 2 3 3 2" xfId="19284" xr:uid="{74CB9DE8-B47F-45D1-9FD3-159EF96A1C1A}"/>
    <cellStyle name="Normal 2 4 4 2 3 2 3 3 2 2" xfId="41603" xr:uid="{BEA701DD-2642-48F5-B0DF-30EB96F357B5}"/>
    <cellStyle name="Normal 2 4 4 2 3 2 3 3 3" xfId="29795" xr:uid="{9D0B9D43-3276-4A61-994E-A2053107E0D2}"/>
    <cellStyle name="Normal 2 4 4 2 3 2 3 4" xfId="14100" xr:uid="{1D5787C6-6513-4B1F-AFE0-76079F3CB6AD}"/>
    <cellStyle name="Normal 2 4 4 2 3 2 3 4 2" xfId="36419" xr:uid="{679317B2-C0E1-4017-A6F5-7BCC6B3CC70C}"/>
    <cellStyle name="Normal 2 4 4 2 3 2 3 5" xfId="24611" xr:uid="{D68C48B9-9411-419C-A1E3-298C92713B8D}"/>
    <cellStyle name="Normal 2 4 4 2 3 2 4" xfId="3589" xr:uid="{FF2D860F-5BD5-4AF2-9C3E-B6C45BCF9D8C}"/>
    <cellStyle name="Normal 2 4 4 2 3 2 4 2" xfId="8773" xr:uid="{F84993C0-603B-4434-9A32-70F86214C4F0}"/>
    <cellStyle name="Normal 2 4 4 2 3 2 4 2 2" xfId="20580" xr:uid="{2EFB51AA-2A20-4474-9B33-2594BB075AB1}"/>
    <cellStyle name="Normal 2 4 4 2 3 2 4 2 2 2" xfId="42899" xr:uid="{59B15484-2FC5-4D64-9242-36C8BF45EC24}"/>
    <cellStyle name="Normal 2 4 4 2 3 2 4 2 3" xfId="31091" xr:uid="{E77C4B40-6EFA-4109-AC4E-677126A1820B}"/>
    <cellStyle name="Normal 2 4 4 2 3 2 4 3" xfId="15396" xr:uid="{8D60988D-8C65-4C4C-B618-A2C13C6EC5A7}"/>
    <cellStyle name="Normal 2 4 4 2 3 2 4 3 2" xfId="37715" xr:uid="{546B4372-5C85-4A88-94B2-149D2E781F82}"/>
    <cellStyle name="Normal 2 4 4 2 3 2 4 4" xfId="25907" xr:uid="{16107318-A2DA-4D6F-80DA-6996E4407261}"/>
    <cellStyle name="Normal 2 4 4 2 3 2 5" xfId="6181" xr:uid="{06265DE4-70B2-492F-9B08-8F8A37E293F6}"/>
    <cellStyle name="Normal 2 4 4 2 3 2 5 2" xfId="17988" xr:uid="{9BBA833B-40C0-4EC2-9C7E-9C2DEC8CCEAB}"/>
    <cellStyle name="Normal 2 4 4 2 3 2 5 2 2" xfId="40307" xr:uid="{5267AA6D-F353-414A-AE71-2D652DF71EF5}"/>
    <cellStyle name="Normal 2 4 4 2 3 2 5 3" xfId="28499" xr:uid="{C2CEE536-995B-4C83-A90E-378A59791AA3}"/>
    <cellStyle name="Normal 2 4 4 2 3 2 6" xfId="11508" xr:uid="{A10CB0D3-2962-481B-92A9-21F0704E4B49}"/>
    <cellStyle name="Normal 2 4 4 2 3 2 6 2" xfId="33827" xr:uid="{E8EE48CD-BE04-40C9-89CB-27F99CA904FE}"/>
    <cellStyle name="Normal 2 4 4 2 3 2 7" xfId="12804" xr:uid="{639B4B61-2E54-4DC5-B4D5-BC215289FBA0}"/>
    <cellStyle name="Normal 2 4 4 2 3 2 7 2" xfId="35123" xr:uid="{713BCC55-2BC0-4077-8CCE-07AC33C2DBFB}"/>
    <cellStyle name="Normal 2 4 4 2 3 2 8" xfId="23315" xr:uid="{9E91270C-DDA3-43F6-8ED2-23CF54808BA7}"/>
    <cellStyle name="Normal 2 4 4 2 3 3" xfId="1321" xr:uid="{679426CD-3162-4F4A-8A2D-E54A2077DB88}"/>
    <cellStyle name="Normal 2 4 4 2 3 3 2" xfId="2617" xr:uid="{7FAD076D-88F8-4AAA-8EA9-23B0D15CFC13}"/>
    <cellStyle name="Normal 2 4 4 2 3 3 2 2" xfId="5209" xr:uid="{40D13C2F-7435-46A9-BCB8-31D536EAFF78}"/>
    <cellStyle name="Normal 2 4 4 2 3 3 2 2 2" xfId="10393" xr:uid="{8BB08CB8-7C53-41D4-B000-D6FA8A61AAB5}"/>
    <cellStyle name="Normal 2 4 4 2 3 3 2 2 2 2" xfId="22200" xr:uid="{64723E9B-F5BC-4E13-AEC8-3179498CC27C}"/>
    <cellStyle name="Normal 2 4 4 2 3 3 2 2 2 2 2" xfId="44519" xr:uid="{06F32C2F-4F43-43B2-A4D3-2C5FBC9A93B1}"/>
    <cellStyle name="Normal 2 4 4 2 3 3 2 2 2 3" xfId="32711" xr:uid="{F6ADF0A5-57AF-4B18-9CEE-1C7EAB319B54}"/>
    <cellStyle name="Normal 2 4 4 2 3 3 2 2 3" xfId="17016" xr:uid="{7BA321BF-9058-4E29-B800-5E8B4D0ABBC3}"/>
    <cellStyle name="Normal 2 4 4 2 3 3 2 2 3 2" xfId="39335" xr:uid="{F8F4BCDC-7F60-4D9F-B2C4-4C99C54A2FAC}"/>
    <cellStyle name="Normal 2 4 4 2 3 3 2 2 4" xfId="27527" xr:uid="{8C290D91-5B01-43FB-AE6E-D282F22F497C}"/>
    <cellStyle name="Normal 2 4 4 2 3 3 2 3" xfId="7801" xr:uid="{D317AF42-8A19-4005-B98D-B9C69A472817}"/>
    <cellStyle name="Normal 2 4 4 2 3 3 2 3 2" xfId="19608" xr:uid="{F7852094-03F5-4403-95D5-A08276C4E7FB}"/>
    <cellStyle name="Normal 2 4 4 2 3 3 2 3 2 2" xfId="41927" xr:uid="{5FDAA4F1-A0C4-482F-99A0-9928838777D9}"/>
    <cellStyle name="Normal 2 4 4 2 3 3 2 3 3" xfId="30119" xr:uid="{4DCB1A44-0693-480D-8BCC-68A3C7394A32}"/>
    <cellStyle name="Normal 2 4 4 2 3 3 2 4" xfId="14424" xr:uid="{9BA30F84-DBEE-4B84-9237-F99D791F8CB5}"/>
    <cellStyle name="Normal 2 4 4 2 3 3 2 4 2" xfId="36743" xr:uid="{F2CD7AF1-4D7C-4464-AEBA-5D3DCCF9831E}"/>
    <cellStyle name="Normal 2 4 4 2 3 3 2 5" xfId="24935" xr:uid="{ECD06757-1829-47BA-B700-1D4EADDF52A0}"/>
    <cellStyle name="Normal 2 4 4 2 3 3 3" xfId="3913" xr:uid="{50AB6F7E-B80B-40C1-B054-A148FB57C568}"/>
    <cellStyle name="Normal 2 4 4 2 3 3 3 2" xfId="9097" xr:uid="{100E0222-9DE8-4840-A3D5-43BA1A967E2C}"/>
    <cellStyle name="Normal 2 4 4 2 3 3 3 2 2" xfId="20904" xr:uid="{DA5F670C-A357-4641-8149-B7AB02C01654}"/>
    <cellStyle name="Normal 2 4 4 2 3 3 3 2 2 2" xfId="43223" xr:uid="{6C677911-924A-4E44-9998-8B6910492FAD}"/>
    <cellStyle name="Normal 2 4 4 2 3 3 3 2 3" xfId="31415" xr:uid="{B6FC6278-C7DA-4146-85B8-13F1EC749818}"/>
    <cellStyle name="Normal 2 4 4 2 3 3 3 3" xfId="15720" xr:uid="{E6E54A3D-B7E2-441A-9C47-C04D01DA8671}"/>
    <cellStyle name="Normal 2 4 4 2 3 3 3 3 2" xfId="38039" xr:uid="{73E96F1A-CF00-43BF-B7AA-CD4CD6F7DFF4}"/>
    <cellStyle name="Normal 2 4 4 2 3 3 3 4" xfId="26231" xr:uid="{BD1545C5-5285-4A47-8786-74A61E555D0A}"/>
    <cellStyle name="Normal 2 4 4 2 3 3 4" xfId="6505" xr:uid="{05B8443C-8E26-4342-8C03-82EF0EACA9B2}"/>
    <cellStyle name="Normal 2 4 4 2 3 3 4 2" xfId="18312" xr:uid="{744519BB-3949-4804-A6E5-7FB5A70D5382}"/>
    <cellStyle name="Normal 2 4 4 2 3 3 4 2 2" xfId="40631" xr:uid="{38FE0DE4-176D-450A-B1B5-57B72E83041E}"/>
    <cellStyle name="Normal 2 4 4 2 3 3 4 3" xfId="28823" xr:uid="{206826C0-9D3F-441F-8945-A244E0E14D13}"/>
    <cellStyle name="Normal 2 4 4 2 3 3 5" xfId="11832" xr:uid="{3C84EF10-97CA-40BB-99F9-490EA2CE6BD8}"/>
    <cellStyle name="Normal 2 4 4 2 3 3 5 2" xfId="34151" xr:uid="{C39044DB-E698-4BBF-A6F7-E443A578006B}"/>
    <cellStyle name="Normal 2 4 4 2 3 3 6" xfId="13128" xr:uid="{1176D894-2597-4F27-8183-F6EF937D2A6A}"/>
    <cellStyle name="Normal 2 4 4 2 3 3 6 2" xfId="35447" xr:uid="{8E964135-9E0E-45B5-8B74-099F9A2D6C70}"/>
    <cellStyle name="Normal 2 4 4 2 3 3 7" xfId="23639" xr:uid="{0B4B8B7A-39DF-495B-9877-B84E19538C30}"/>
    <cellStyle name="Normal 2 4 4 2 3 4" xfId="1969" xr:uid="{DAECEFC0-E983-43C5-85D7-F13498394218}"/>
    <cellStyle name="Normal 2 4 4 2 3 4 2" xfId="4561" xr:uid="{6237FEE6-1D9C-457B-9936-FCB7E4E4454F}"/>
    <cellStyle name="Normal 2 4 4 2 3 4 2 2" xfId="9745" xr:uid="{64A050B8-D0BD-41F6-BFE4-29D1CA8BC63D}"/>
    <cellStyle name="Normal 2 4 4 2 3 4 2 2 2" xfId="21552" xr:uid="{A14C74E4-759B-47A9-8C1A-CED6D361A461}"/>
    <cellStyle name="Normal 2 4 4 2 3 4 2 2 2 2" xfId="43871" xr:uid="{96050D94-8CA6-474D-9CDF-3E580F4E4CA4}"/>
    <cellStyle name="Normal 2 4 4 2 3 4 2 2 3" xfId="32063" xr:uid="{84442FE3-463A-4CD2-B3E3-5C4BD9005259}"/>
    <cellStyle name="Normal 2 4 4 2 3 4 2 3" xfId="16368" xr:uid="{DB98F5AF-BC09-489E-8FCE-5B2629CF76B6}"/>
    <cellStyle name="Normal 2 4 4 2 3 4 2 3 2" xfId="38687" xr:uid="{85FE70AA-C029-44E9-87D0-6617A0F25A15}"/>
    <cellStyle name="Normal 2 4 4 2 3 4 2 4" xfId="26879" xr:uid="{C76078A0-1319-442F-B0AF-22BCB6AE85FE}"/>
    <cellStyle name="Normal 2 4 4 2 3 4 3" xfId="7153" xr:uid="{85C2DA3E-A1F0-4715-9AF6-D8CC7B3BA824}"/>
    <cellStyle name="Normal 2 4 4 2 3 4 3 2" xfId="18960" xr:uid="{E0DA51C1-F86B-4FB9-B82A-AE293CE46148}"/>
    <cellStyle name="Normal 2 4 4 2 3 4 3 2 2" xfId="41279" xr:uid="{C2030EBC-42A5-4349-8D7F-71F3C2A90204}"/>
    <cellStyle name="Normal 2 4 4 2 3 4 3 3" xfId="29471" xr:uid="{79C616FB-EDCF-4B1F-A619-94CFD7850411}"/>
    <cellStyle name="Normal 2 4 4 2 3 4 4" xfId="13776" xr:uid="{BE10229D-C93D-434D-B0E2-0FA2F4A004A0}"/>
    <cellStyle name="Normal 2 4 4 2 3 4 4 2" xfId="36095" xr:uid="{FD4B89F7-D6CF-4ADB-BDE2-E75027FDB5AD}"/>
    <cellStyle name="Normal 2 4 4 2 3 4 5" xfId="24287" xr:uid="{70EB48C4-6AB6-42EB-A9A9-87B27829B1FE}"/>
    <cellStyle name="Normal 2 4 4 2 3 5" xfId="3265" xr:uid="{E4C6ACC5-5265-47CC-85E0-C05009BBB5C1}"/>
    <cellStyle name="Normal 2 4 4 2 3 5 2" xfId="8449" xr:uid="{3353ECCB-C616-4ED1-9D92-E1D0B1CA6BC5}"/>
    <cellStyle name="Normal 2 4 4 2 3 5 2 2" xfId="20256" xr:uid="{970994F9-2755-4A65-9A4A-17A19FB32E04}"/>
    <cellStyle name="Normal 2 4 4 2 3 5 2 2 2" xfId="42575" xr:uid="{00A3273A-39E6-48F0-A65D-1A91BB89DEB1}"/>
    <cellStyle name="Normal 2 4 4 2 3 5 2 3" xfId="30767" xr:uid="{14F089E6-827B-4BC4-8BDB-B1C1D03EFBE6}"/>
    <cellStyle name="Normal 2 4 4 2 3 5 3" xfId="15072" xr:uid="{BA43EAF8-11B3-4511-A1FD-B1CCB4F975E3}"/>
    <cellStyle name="Normal 2 4 4 2 3 5 3 2" xfId="37391" xr:uid="{AB0ED117-699B-4D42-8F0C-7A2C0AE4717A}"/>
    <cellStyle name="Normal 2 4 4 2 3 5 4" xfId="25583" xr:uid="{EF455EC6-6A7B-40D6-B49D-11DFE61E6447}"/>
    <cellStyle name="Normal 2 4 4 2 3 6" xfId="5857" xr:uid="{3755CAE3-0B0C-46C7-B268-D0D6E6B66A68}"/>
    <cellStyle name="Normal 2 4 4 2 3 6 2" xfId="17664" xr:uid="{3D5A7C6A-59A6-4BED-84E3-289A220CDF2F}"/>
    <cellStyle name="Normal 2 4 4 2 3 6 2 2" xfId="39983" xr:uid="{009D61FD-6526-4429-A472-4E2EF42F64DB}"/>
    <cellStyle name="Normal 2 4 4 2 3 6 3" xfId="28175" xr:uid="{1341EAA0-746E-42A4-9EEC-5F0DD3BC134E}"/>
    <cellStyle name="Normal 2 4 4 2 3 7" xfId="11130" xr:uid="{89D36983-4666-4ED9-A062-4CEA7377263F}"/>
    <cellStyle name="Normal 2 4 4 2 3 7 2" xfId="33449" xr:uid="{F07E54DF-53F3-4C2E-BDB8-14A350B65D66}"/>
    <cellStyle name="Normal 2 4 4 2 3 8" xfId="12480" xr:uid="{5F9C25DC-5946-47BA-9CBB-9667CDFF9253}"/>
    <cellStyle name="Normal 2 4 4 2 3 8 2" xfId="34799" xr:uid="{2BD59655-0E75-4A05-B656-655390331430}"/>
    <cellStyle name="Normal 2 4 4 2 3 9" xfId="22937" xr:uid="{80EF1C2D-07BD-47CA-9EE4-61AF37209B5C}"/>
    <cellStyle name="Normal 2 4 4 2 4" xfId="835" xr:uid="{B1F4E3F6-FF51-40B9-B04A-607BA8F08CD5}"/>
    <cellStyle name="Normal 2 4 4 2 4 2" xfId="1483" xr:uid="{08610A3B-0B08-40AC-B9A4-31360A70F41C}"/>
    <cellStyle name="Normal 2 4 4 2 4 2 2" xfId="2779" xr:uid="{5640F36A-AE9D-4D7D-A2D4-16BB893D6FBF}"/>
    <cellStyle name="Normal 2 4 4 2 4 2 2 2" xfId="5371" xr:uid="{FCB409CA-5CA6-4B3F-85EE-9B8626AC8138}"/>
    <cellStyle name="Normal 2 4 4 2 4 2 2 2 2" xfId="10555" xr:uid="{2CF8C490-1C1A-44E4-B876-7C08038DCE13}"/>
    <cellStyle name="Normal 2 4 4 2 4 2 2 2 2 2" xfId="22362" xr:uid="{E0D77164-92CA-46EF-BF5D-8396030E1BD3}"/>
    <cellStyle name="Normal 2 4 4 2 4 2 2 2 2 2 2" xfId="44681" xr:uid="{909921B6-73B8-4EFF-88A9-03E3610095CE}"/>
    <cellStyle name="Normal 2 4 4 2 4 2 2 2 2 3" xfId="32873" xr:uid="{5E0F3149-E502-455C-8F49-23CD73F2D068}"/>
    <cellStyle name="Normal 2 4 4 2 4 2 2 2 3" xfId="17178" xr:uid="{D14B53A7-4ACD-4883-8FDD-CACC2997AF7B}"/>
    <cellStyle name="Normal 2 4 4 2 4 2 2 2 3 2" xfId="39497" xr:uid="{999D43DE-2B64-49D3-AF46-BBF9C87CB53B}"/>
    <cellStyle name="Normal 2 4 4 2 4 2 2 2 4" xfId="27689" xr:uid="{ACB20309-CD68-4B04-B85A-A0BFFAAFD05D}"/>
    <cellStyle name="Normal 2 4 4 2 4 2 2 3" xfId="7963" xr:uid="{00C36EF6-AD1D-4AE3-9CA7-3DE4C253D99E}"/>
    <cellStyle name="Normal 2 4 4 2 4 2 2 3 2" xfId="19770" xr:uid="{52541E47-FF7F-439F-8A7D-4B2EA50462E8}"/>
    <cellStyle name="Normal 2 4 4 2 4 2 2 3 2 2" xfId="42089" xr:uid="{AF0E6F11-632F-4DBE-B77D-A1EFCD47A07F}"/>
    <cellStyle name="Normal 2 4 4 2 4 2 2 3 3" xfId="30281" xr:uid="{D353024B-98E0-4A99-8B11-EB297649B4D1}"/>
    <cellStyle name="Normal 2 4 4 2 4 2 2 4" xfId="14586" xr:uid="{1879153F-79F6-4983-992A-452ADB36E465}"/>
    <cellStyle name="Normal 2 4 4 2 4 2 2 4 2" xfId="36905" xr:uid="{E634FC66-A74B-4818-BFE6-DB07E0878C01}"/>
    <cellStyle name="Normal 2 4 4 2 4 2 2 5" xfId="25097" xr:uid="{66AA3DB1-B30A-43F6-BCD7-D08A101F7133}"/>
    <cellStyle name="Normal 2 4 4 2 4 2 3" xfId="4075" xr:uid="{F7819D3E-B5AF-450F-8555-A0087BFF68D0}"/>
    <cellStyle name="Normal 2 4 4 2 4 2 3 2" xfId="9259" xr:uid="{E61C145D-07EF-4559-8C1A-74324D436942}"/>
    <cellStyle name="Normal 2 4 4 2 4 2 3 2 2" xfId="21066" xr:uid="{434F9518-CFD8-4BDB-AA66-EDBC5165964A}"/>
    <cellStyle name="Normal 2 4 4 2 4 2 3 2 2 2" xfId="43385" xr:uid="{6409D0F9-71D2-46D4-80F8-BDFB0E62DCF7}"/>
    <cellStyle name="Normal 2 4 4 2 4 2 3 2 3" xfId="31577" xr:uid="{26C54E6C-D781-42CD-8332-CCD4F09EF7A3}"/>
    <cellStyle name="Normal 2 4 4 2 4 2 3 3" xfId="15882" xr:uid="{D20334E0-6DD5-46D5-B5DD-721B1BCA1452}"/>
    <cellStyle name="Normal 2 4 4 2 4 2 3 3 2" xfId="38201" xr:uid="{CF1FF0BF-2C22-4D63-BECF-3F83E0B287EE}"/>
    <cellStyle name="Normal 2 4 4 2 4 2 3 4" xfId="26393" xr:uid="{8DFA5B2E-C88D-494E-906F-C7F34B61F18A}"/>
    <cellStyle name="Normal 2 4 4 2 4 2 4" xfId="6667" xr:uid="{ABCC5C24-52A5-4793-87B6-B6316BE27304}"/>
    <cellStyle name="Normal 2 4 4 2 4 2 4 2" xfId="18474" xr:uid="{A4C3AC1B-21DE-454C-B0AF-A8B2FD28A08D}"/>
    <cellStyle name="Normal 2 4 4 2 4 2 4 2 2" xfId="40793" xr:uid="{FF85731F-1274-44F8-9EC5-9A435D9680E6}"/>
    <cellStyle name="Normal 2 4 4 2 4 2 4 3" xfId="28985" xr:uid="{1C0324D5-A6BC-45F0-9166-7341CD7B7CBD}"/>
    <cellStyle name="Normal 2 4 4 2 4 2 5" xfId="11994" xr:uid="{BE8FC82F-BB16-459B-9643-9759B6BF2237}"/>
    <cellStyle name="Normal 2 4 4 2 4 2 5 2" xfId="34313" xr:uid="{01C7CE12-0CDD-44DD-92A1-2887BAE818D2}"/>
    <cellStyle name="Normal 2 4 4 2 4 2 6" xfId="13290" xr:uid="{85ED371A-9A14-4FDD-872A-2CE15B0AD5C2}"/>
    <cellStyle name="Normal 2 4 4 2 4 2 6 2" xfId="35609" xr:uid="{D225DAA4-69DE-444D-9EB6-61D424C40681}"/>
    <cellStyle name="Normal 2 4 4 2 4 2 7" xfId="23801" xr:uid="{19AEE17E-DE38-43A3-BE4E-750383905710}"/>
    <cellStyle name="Normal 2 4 4 2 4 3" xfId="2131" xr:uid="{8DEE2821-293C-4588-8863-A28D78BFE698}"/>
    <cellStyle name="Normal 2 4 4 2 4 3 2" xfId="4723" xr:uid="{E6FA8F0D-E3CF-46B0-B66D-BAC798CD0830}"/>
    <cellStyle name="Normal 2 4 4 2 4 3 2 2" xfId="9907" xr:uid="{27A8071F-5739-4F70-B8FF-C7CEBEFD22D3}"/>
    <cellStyle name="Normal 2 4 4 2 4 3 2 2 2" xfId="21714" xr:uid="{CBCBEFA2-B0F4-4AE8-A056-9C79CFBF2EFE}"/>
    <cellStyle name="Normal 2 4 4 2 4 3 2 2 2 2" xfId="44033" xr:uid="{9B55007C-14E2-44CF-ADC4-CE921452FB47}"/>
    <cellStyle name="Normal 2 4 4 2 4 3 2 2 3" xfId="32225" xr:uid="{B6F3BBAF-AF88-4BA4-885F-484EF1EEFF44}"/>
    <cellStyle name="Normal 2 4 4 2 4 3 2 3" xfId="16530" xr:uid="{A4E38109-C60D-4B68-9C8A-87CEBBBB7802}"/>
    <cellStyle name="Normal 2 4 4 2 4 3 2 3 2" xfId="38849" xr:uid="{22436982-1677-4FC0-BEE5-AEC49BFF326A}"/>
    <cellStyle name="Normal 2 4 4 2 4 3 2 4" xfId="27041" xr:uid="{2DD3E252-7D42-47F0-B8AC-5930EA934422}"/>
    <cellStyle name="Normal 2 4 4 2 4 3 3" xfId="7315" xr:uid="{7C72B0F3-F75B-4E95-896E-491611C7A707}"/>
    <cellStyle name="Normal 2 4 4 2 4 3 3 2" xfId="19122" xr:uid="{9975FBA0-FB30-4DA9-8CDC-481C586E3FDB}"/>
    <cellStyle name="Normal 2 4 4 2 4 3 3 2 2" xfId="41441" xr:uid="{7F372D02-719B-412A-918A-D595322BE73E}"/>
    <cellStyle name="Normal 2 4 4 2 4 3 3 3" xfId="29633" xr:uid="{942A336D-88D9-4857-8F0A-3D662A228E7F}"/>
    <cellStyle name="Normal 2 4 4 2 4 3 4" xfId="13938" xr:uid="{07A15A55-4E9B-4C45-AA83-373BA3B4BF1A}"/>
    <cellStyle name="Normal 2 4 4 2 4 3 4 2" xfId="36257" xr:uid="{6EB02B75-8A11-43F1-8DD5-B84FB58AA5E0}"/>
    <cellStyle name="Normal 2 4 4 2 4 3 5" xfId="24449" xr:uid="{80C25B85-0673-42FB-98C0-AB22A052D836}"/>
    <cellStyle name="Normal 2 4 4 2 4 4" xfId="3427" xr:uid="{A525B6EB-B861-493D-A8ED-12CEC92D5037}"/>
    <cellStyle name="Normal 2 4 4 2 4 4 2" xfId="8611" xr:uid="{3462E831-C3EA-4C07-8E19-CF19AAE2DA7B}"/>
    <cellStyle name="Normal 2 4 4 2 4 4 2 2" xfId="20418" xr:uid="{215541B5-3744-4A5B-B9DC-60ABEF2EE241}"/>
    <cellStyle name="Normal 2 4 4 2 4 4 2 2 2" xfId="42737" xr:uid="{8ECD0C9D-6C1D-4F35-9C96-69D8A40D2E84}"/>
    <cellStyle name="Normal 2 4 4 2 4 4 2 3" xfId="30929" xr:uid="{5692FF1A-9593-4223-90A0-F854FF32DF02}"/>
    <cellStyle name="Normal 2 4 4 2 4 4 3" xfId="15234" xr:uid="{87BE9D74-046F-44FB-A7C5-3CEFF869C1F9}"/>
    <cellStyle name="Normal 2 4 4 2 4 4 3 2" xfId="37553" xr:uid="{403AEC9A-FFCD-4C66-BD62-D6E225274130}"/>
    <cellStyle name="Normal 2 4 4 2 4 4 4" xfId="25745" xr:uid="{ED750757-3FB8-47E6-8ED5-C79B4AE670AC}"/>
    <cellStyle name="Normal 2 4 4 2 4 5" xfId="6019" xr:uid="{B2E55C56-DE6E-4479-B5EE-0CAE68A0DEA5}"/>
    <cellStyle name="Normal 2 4 4 2 4 5 2" xfId="17826" xr:uid="{4853BF11-AC31-42AD-9F3B-37082324FB7E}"/>
    <cellStyle name="Normal 2 4 4 2 4 5 2 2" xfId="40145" xr:uid="{5C78F075-0957-42D0-B769-7FAC25F6B3DC}"/>
    <cellStyle name="Normal 2 4 4 2 4 5 3" xfId="28337" xr:uid="{61104AAB-DD78-48BF-AD2E-4FC7D90DD1FB}"/>
    <cellStyle name="Normal 2 4 4 2 4 6" xfId="11346" xr:uid="{F9AE572E-CA0D-48D0-98C8-AE1B9076C067}"/>
    <cellStyle name="Normal 2 4 4 2 4 6 2" xfId="33665" xr:uid="{FE6836C6-E6B0-435E-9D58-A02B63BAF610}"/>
    <cellStyle name="Normal 2 4 4 2 4 7" xfId="12642" xr:uid="{ECA7474D-3187-489D-B9D7-6B540C9A0F70}"/>
    <cellStyle name="Normal 2 4 4 2 4 7 2" xfId="34961" xr:uid="{CD0AD885-43EF-4ED4-B1FD-3B116CB632EC}"/>
    <cellStyle name="Normal 2 4 4 2 4 8" xfId="23153" xr:uid="{0B9541F8-66AA-4A7E-8FA2-398A738A496C}"/>
    <cellStyle name="Normal 2 4 4 2 5" xfId="1159" xr:uid="{9B16CCEB-CBC7-46DF-9E22-5C522B2C49C2}"/>
    <cellStyle name="Normal 2 4 4 2 5 2" xfId="2455" xr:uid="{85F4B33A-A1E5-4E7B-B3FD-109335C039C0}"/>
    <cellStyle name="Normal 2 4 4 2 5 2 2" xfId="5047" xr:uid="{F2296440-2475-48B4-B464-F96239C48D96}"/>
    <cellStyle name="Normal 2 4 4 2 5 2 2 2" xfId="10231" xr:uid="{E8DEA816-2854-4801-9BCB-30826AB34F9F}"/>
    <cellStyle name="Normal 2 4 4 2 5 2 2 2 2" xfId="22038" xr:uid="{C5500495-EE40-464F-B2F8-9C3626DBAC02}"/>
    <cellStyle name="Normal 2 4 4 2 5 2 2 2 2 2" xfId="44357" xr:uid="{4FA54E7E-249B-4BBD-AE54-28C13D913766}"/>
    <cellStyle name="Normal 2 4 4 2 5 2 2 2 3" xfId="32549" xr:uid="{80C6B434-AA58-4DCD-AC37-0EF61456D07E}"/>
    <cellStyle name="Normal 2 4 4 2 5 2 2 3" xfId="16854" xr:uid="{E963B428-9D5B-470A-927D-8ECB486358AA}"/>
    <cellStyle name="Normal 2 4 4 2 5 2 2 3 2" xfId="39173" xr:uid="{55F217C8-53B4-4DE7-A777-D29BFA5898BE}"/>
    <cellStyle name="Normal 2 4 4 2 5 2 2 4" xfId="27365" xr:uid="{681D725B-746D-4B0C-8080-EA7F31E4EA6D}"/>
    <cellStyle name="Normal 2 4 4 2 5 2 3" xfId="7639" xr:uid="{777F18AB-D96C-409F-883E-EF2BB452388A}"/>
    <cellStyle name="Normal 2 4 4 2 5 2 3 2" xfId="19446" xr:uid="{E0A65722-7C93-407E-8C58-F8745F4D5B65}"/>
    <cellStyle name="Normal 2 4 4 2 5 2 3 2 2" xfId="41765" xr:uid="{36D1EF47-6F08-48EB-A705-5683CB83EA9B}"/>
    <cellStyle name="Normal 2 4 4 2 5 2 3 3" xfId="29957" xr:uid="{958FFC5D-8B79-4151-887A-CAADD9960DAC}"/>
    <cellStyle name="Normal 2 4 4 2 5 2 4" xfId="14262" xr:uid="{F7486742-9254-4D07-82B7-30A4EDE9A29C}"/>
    <cellStyle name="Normal 2 4 4 2 5 2 4 2" xfId="36581" xr:uid="{C632EE88-E08B-476A-911A-87F8EAE3248A}"/>
    <cellStyle name="Normal 2 4 4 2 5 2 5" xfId="24773" xr:uid="{D46ECA52-DFA6-4FB4-AB96-0B6A7246ECA1}"/>
    <cellStyle name="Normal 2 4 4 2 5 3" xfId="3751" xr:uid="{30C49206-B107-47ED-95E7-7874F0AC56CF}"/>
    <cellStyle name="Normal 2 4 4 2 5 3 2" xfId="8935" xr:uid="{E9C03974-DB38-4571-AB4A-E51F1BD30FBB}"/>
    <cellStyle name="Normal 2 4 4 2 5 3 2 2" xfId="20742" xr:uid="{1E3F929F-030D-4C7A-842E-8A059A0F7640}"/>
    <cellStyle name="Normal 2 4 4 2 5 3 2 2 2" xfId="43061" xr:uid="{3F1F7594-AE20-4965-8C37-3D5D67714ADE}"/>
    <cellStyle name="Normal 2 4 4 2 5 3 2 3" xfId="31253" xr:uid="{9AFA084D-8761-4D42-8F99-79E35B0E2801}"/>
    <cellStyle name="Normal 2 4 4 2 5 3 3" xfId="15558" xr:uid="{0A7E474D-5D29-4924-8B85-1D70573D1F6F}"/>
    <cellStyle name="Normal 2 4 4 2 5 3 3 2" xfId="37877" xr:uid="{23B127EF-ABEB-42C7-AFD3-0ADE37DBE1D0}"/>
    <cellStyle name="Normal 2 4 4 2 5 3 4" xfId="26069" xr:uid="{B65BAA47-F5FC-4AA4-9FC2-285D7FB925D4}"/>
    <cellStyle name="Normal 2 4 4 2 5 4" xfId="6343" xr:uid="{4941E109-F236-4EDC-A03B-492C942E6F78}"/>
    <cellStyle name="Normal 2 4 4 2 5 4 2" xfId="18150" xr:uid="{BE317F17-95F2-4420-A296-BACFF9990D36}"/>
    <cellStyle name="Normal 2 4 4 2 5 4 2 2" xfId="40469" xr:uid="{46737952-856B-4864-89ED-501E7FB42637}"/>
    <cellStyle name="Normal 2 4 4 2 5 4 3" xfId="28661" xr:uid="{67E1B627-1454-48B2-A8C5-3CF5066122C1}"/>
    <cellStyle name="Normal 2 4 4 2 5 5" xfId="11670" xr:uid="{C0CBA465-E983-4954-92DD-B9CE0A54D378}"/>
    <cellStyle name="Normal 2 4 4 2 5 5 2" xfId="33989" xr:uid="{ABF3D387-CA2E-4DD4-A5CA-F67685EFE1E2}"/>
    <cellStyle name="Normal 2 4 4 2 5 6" xfId="12966" xr:uid="{612052E2-783F-4F0A-A250-FF34B917D209}"/>
    <cellStyle name="Normal 2 4 4 2 5 6 2" xfId="35285" xr:uid="{253A5DAC-5AAD-4D64-BF11-12EAB73C0356}"/>
    <cellStyle name="Normal 2 4 4 2 5 7" xfId="23477" xr:uid="{BF89D5A9-710D-4A71-B070-F30930ED21D5}"/>
    <cellStyle name="Normal 2 4 4 2 6" xfId="1807" xr:uid="{C22AC335-E985-4452-813C-569E1961C431}"/>
    <cellStyle name="Normal 2 4 4 2 6 2" xfId="4399" xr:uid="{D2E14B63-1672-420C-AA2A-A03E22E3C34E}"/>
    <cellStyle name="Normal 2 4 4 2 6 2 2" xfId="9583" xr:uid="{6F52288E-44EA-4789-B0E9-616F5468ACF5}"/>
    <cellStyle name="Normal 2 4 4 2 6 2 2 2" xfId="21390" xr:uid="{E4F8616D-9B71-4EBD-9340-F4E923A6EC86}"/>
    <cellStyle name="Normal 2 4 4 2 6 2 2 2 2" xfId="43709" xr:uid="{534CC1C6-2892-4C71-888A-8380913D09A4}"/>
    <cellStyle name="Normal 2 4 4 2 6 2 2 3" xfId="31901" xr:uid="{624A9E85-ABB7-4766-84A4-CB3E4A856F3B}"/>
    <cellStyle name="Normal 2 4 4 2 6 2 3" xfId="16206" xr:uid="{7CD8A99A-EE1A-414F-B915-CD157ECB831F}"/>
    <cellStyle name="Normal 2 4 4 2 6 2 3 2" xfId="38525" xr:uid="{93CE156C-7C91-407E-AA36-6CFD0D62D3D8}"/>
    <cellStyle name="Normal 2 4 4 2 6 2 4" xfId="26717" xr:uid="{1C785157-30D3-4D77-BF4B-86BCFE59DAC6}"/>
    <cellStyle name="Normal 2 4 4 2 6 3" xfId="6991" xr:uid="{8A2A4B2C-82FB-4709-9911-7C8896C291D8}"/>
    <cellStyle name="Normal 2 4 4 2 6 3 2" xfId="18798" xr:uid="{2E76019E-C4A6-4478-A90A-723D9B61963E}"/>
    <cellStyle name="Normal 2 4 4 2 6 3 2 2" xfId="41117" xr:uid="{DF46CC89-DCBF-42E9-B905-D9FA5BEE258E}"/>
    <cellStyle name="Normal 2 4 4 2 6 3 3" xfId="29309" xr:uid="{F359F057-F580-4820-923C-7A3E05496A03}"/>
    <cellStyle name="Normal 2 4 4 2 6 4" xfId="13614" xr:uid="{E9BFCAE0-7F29-488B-BAC5-456DB97240A5}"/>
    <cellStyle name="Normal 2 4 4 2 6 4 2" xfId="35933" xr:uid="{D60B5D20-738D-4741-A977-C42A26DEC690}"/>
    <cellStyle name="Normal 2 4 4 2 6 5" xfId="24125" xr:uid="{2D915F47-F4AC-48B7-80FC-4891A689507B}"/>
    <cellStyle name="Normal 2 4 4 2 7" xfId="3103" xr:uid="{D1573748-D59F-45BA-92B2-5AA4FDAF9FB4}"/>
    <cellStyle name="Normal 2 4 4 2 7 2" xfId="8287" xr:uid="{BE219DED-9B21-4015-9A33-73A284D2247D}"/>
    <cellStyle name="Normal 2 4 4 2 7 2 2" xfId="20094" xr:uid="{80173A8E-ED7F-40B8-AF69-D326E7709F41}"/>
    <cellStyle name="Normal 2 4 4 2 7 2 2 2" xfId="42413" xr:uid="{2CBD8EDD-91D8-4B09-9F61-E4CC27D0558E}"/>
    <cellStyle name="Normal 2 4 4 2 7 2 3" xfId="30605" xr:uid="{BB7C64CF-9288-4BD8-B4EF-398C6E4AD304}"/>
    <cellStyle name="Normal 2 4 4 2 7 3" xfId="14910" xr:uid="{F5602B94-50C4-4432-B668-F85F3294CB17}"/>
    <cellStyle name="Normal 2 4 4 2 7 3 2" xfId="37229" xr:uid="{DB03D3CD-3ED2-4EA3-B6D7-1BDDF6D88467}"/>
    <cellStyle name="Normal 2 4 4 2 7 4" xfId="25421" xr:uid="{1F16E4B2-91F7-4555-AD24-76161CAAB25C}"/>
    <cellStyle name="Normal 2 4 4 2 8" xfId="5695" xr:uid="{0D77A8C3-6C91-450D-B311-1561E2A663FB}"/>
    <cellStyle name="Normal 2 4 4 2 8 2" xfId="17502" xr:uid="{AD78F187-BED6-486F-96DC-8A81CF03E476}"/>
    <cellStyle name="Normal 2 4 4 2 8 2 2" xfId="39821" xr:uid="{8895FAAE-1AD9-4C61-B45D-372A8FBF7CFE}"/>
    <cellStyle name="Normal 2 4 4 2 8 3" xfId="28013" xr:uid="{4F615BFA-0883-4549-8B87-4A5611964C73}"/>
    <cellStyle name="Normal 2 4 4 2 9" xfId="10896" xr:uid="{BBA9CD8A-F971-4852-B457-5964F74A4BC2}"/>
    <cellStyle name="Normal 2 4 4 2 9 2" xfId="33215" xr:uid="{518675EB-BE3F-432C-B9FF-9480443104F4}"/>
    <cellStyle name="Normal 2 4 4 3" xfId="432" xr:uid="{B3C45F18-C276-44ED-9EFF-9178742819CE}"/>
    <cellStyle name="Normal 2 4 4 3 10" xfId="12345" xr:uid="{ABD74993-6B0A-4478-8AE3-9A69265DC9FC}"/>
    <cellStyle name="Normal 2 4 4 3 10 2" xfId="34664" xr:uid="{12989705-2C47-4D75-A13F-C80662F6D775}"/>
    <cellStyle name="Normal 2 4 4 3 11" xfId="22748" xr:uid="{B66D61EF-F77C-4FF8-8700-93A1F39AC329}"/>
    <cellStyle name="Normal 2 4 4 3 2" xfId="548" xr:uid="{3E54EAA7-3911-4296-B611-063BFDD389B1}"/>
    <cellStyle name="Normal 2 4 4 3 2 10" xfId="22865" xr:uid="{C0D60852-B938-4BF8-87DD-9B952D5EDE9B}"/>
    <cellStyle name="Normal 2 4 4 3 2 2" xfId="781" xr:uid="{90BA9415-5990-4392-A328-A02D109096F9}"/>
    <cellStyle name="Normal 2 4 4 3 2 2 2" xfId="1105" xr:uid="{9E8E2784-76A6-48B7-A9A9-E2BA7F59C97D}"/>
    <cellStyle name="Normal 2 4 4 3 2 2 2 2" xfId="1753" xr:uid="{DABDF692-1227-4C68-AF93-4F815CE153C5}"/>
    <cellStyle name="Normal 2 4 4 3 2 2 2 2 2" xfId="3049" xr:uid="{1994C45A-7C5B-44A4-A1DD-1319F0C400F0}"/>
    <cellStyle name="Normal 2 4 4 3 2 2 2 2 2 2" xfId="5641" xr:uid="{DF4C729B-8448-46C0-B973-7AA6F0FE14E3}"/>
    <cellStyle name="Normal 2 4 4 3 2 2 2 2 2 2 2" xfId="10825" xr:uid="{48B89A9A-FFA7-452F-BF14-8E0BA358C237}"/>
    <cellStyle name="Normal 2 4 4 3 2 2 2 2 2 2 2 2" xfId="22632" xr:uid="{34F3493A-2EAE-4317-A027-B770136EFF57}"/>
    <cellStyle name="Normal 2 4 4 3 2 2 2 2 2 2 2 2 2" xfId="44951" xr:uid="{1BC50637-CAC6-45B0-BBF3-60E7450AFCD2}"/>
    <cellStyle name="Normal 2 4 4 3 2 2 2 2 2 2 2 3" xfId="33143" xr:uid="{D34303FC-EAAC-4D97-BA4C-09EB65734529}"/>
    <cellStyle name="Normal 2 4 4 3 2 2 2 2 2 2 3" xfId="17448" xr:uid="{E4D94323-005D-4878-AFE2-586C12529525}"/>
    <cellStyle name="Normal 2 4 4 3 2 2 2 2 2 2 3 2" xfId="39767" xr:uid="{1C45FE41-10EC-449A-9885-C1350772394D}"/>
    <cellStyle name="Normal 2 4 4 3 2 2 2 2 2 2 4" xfId="27959" xr:uid="{B7EADC93-788A-4885-9133-E9D4C9A48988}"/>
    <cellStyle name="Normal 2 4 4 3 2 2 2 2 2 3" xfId="8233" xr:uid="{979382E6-DAD8-4F0F-B4FB-4A4D3AEC8809}"/>
    <cellStyle name="Normal 2 4 4 3 2 2 2 2 2 3 2" xfId="20040" xr:uid="{E734DDD2-476E-4A3F-A59E-54160EC9E4FF}"/>
    <cellStyle name="Normal 2 4 4 3 2 2 2 2 2 3 2 2" xfId="42359" xr:uid="{FAFA0A21-F2E4-442B-A061-860004A9CC49}"/>
    <cellStyle name="Normal 2 4 4 3 2 2 2 2 2 3 3" xfId="30551" xr:uid="{712B61DF-61D3-4E37-94BC-01AAACB2DDEE}"/>
    <cellStyle name="Normal 2 4 4 3 2 2 2 2 2 4" xfId="14856" xr:uid="{F3E154C8-15D7-4295-B40F-E25E2C01BEC4}"/>
    <cellStyle name="Normal 2 4 4 3 2 2 2 2 2 4 2" xfId="37175" xr:uid="{40F1335C-391C-43BA-9134-EDC3E546D402}"/>
    <cellStyle name="Normal 2 4 4 3 2 2 2 2 2 5" xfId="25367" xr:uid="{7FD46961-EB75-45E9-B25F-21894DD7BDB6}"/>
    <cellStyle name="Normal 2 4 4 3 2 2 2 2 3" xfId="4345" xr:uid="{6624F870-CA20-4F6A-A87C-47B5565CC85E}"/>
    <cellStyle name="Normal 2 4 4 3 2 2 2 2 3 2" xfId="9529" xr:uid="{31A0A126-96DA-405A-85B2-783B7D8AD7C2}"/>
    <cellStyle name="Normal 2 4 4 3 2 2 2 2 3 2 2" xfId="21336" xr:uid="{31B4EB70-29C2-4D26-AB7C-B15E3AEFD565}"/>
    <cellStyle name="Normal 2 4 4 3 2 2 2 2 3 2 2 2" xfId="43655" xr:uid="{4FC78121-3B40-4312-BE92-934040A6C427}"/>
    <cellStyle name="Normal 2 4 4 3 2 2 2 2 3 2 3" xfId="31847" xr:uid="{3EB1F864-08A3-4973-B0E7-D38CB5F6B674}"/>
    <cellStyle name="Normal 2 4 4 3 2 2 2 2 3 3" xfId="16152" xr:uid="{1FB76DBC-5036-48FE-ABE7-560EC4D57928}"/>
    <cellStyle name="Normal 2 4 4 3 2 2 2 2 3 3 2" xfId="38471" xr:uid="{4B8B2A24-138F-4ACF-8D80-9017C9B9AECC}"/>
    <cellStyle name="Normal 2 4 4 3 2 2 2 2 3 4" xfId="26663" xr:uid="{1A356EB2-BEE0-4E21-B88B-02925E98D06D}"/>
    <cellStyle name="Normal 2 4 4 3 2 2 2 2 4" xfId="6937" xr:uid="{0CEECD03-CA16-4986-8540-9E02C59C950B}"/>
    <cellStyle name="Normal 2 4 4 3 2 2 2 2 4 2" xfId="18744" xr:uid="{9AA496BC-16C2-49E4-BBA1-574B4709B1C4}"/>
    <cellStyle name="Normal 2 4 4 3 2 2 2 2 4 2 2" xfId="41063" xr:uid="{C15C3D6B-C423-4908-84F9-25EB9FEFC5D2}"/>
    <cellStyle name="Normal 2 4 4 3 2 2 2 2 4 3" xfId="29255" xr:uid="{A9FF0C55-8DBB-41A6-8349-654C2D2F6418}"/>
    <cellStyle name="Normal 2 4 4 3 2 2 2 2 5" xfId="12264" xr:uid="{9A98F5DE-FCCC-4D07-9C86-BA62EF8E0ADA}"/>
    <cellStyle name="Normal 2 4 4 3 2 2 2 2 5 2" xfId="34583" xr:uid="{C5B40F47-B75A-4A52-860D-733D00A6B0E7}"/>
    <cellStyle name="Normal 2 4 4 3 2 2 2 2 6" xfId="13560" xr:uid="{B66D621C-6FBC-45B9-9D89-23B3BA3416DD}"/>
    <cellStyle name="Normal 2 4 4 3 2 2 2 2 6 2" xfId="35879" xr:uid="{9922555A-EDF3-4104-853B-B32E1568C7CB}"/>
    <cellStyle name="Normal 2 4 4 3 2 2 2 2 7" xfId="24071" xr:uid="{E57817FE-715E-45CD-925E-C29094566ED5}"/>
    <cellStyle name="Normal 2 4 4 3 2 2 2 3" xfId="2401" xr:uid="{15C1D6E0-D8D2-4DC1-B975-37B499A40FA9}"/>
    <cellStyle name="Normal 2 4 4 3 2 2 2 3 2" xfId="4993" xr:uid="{B5E3CF4D-2101-41E2-9F3D-578200208C0A}"/>
    <cellStyle name="Normal 2 4 4 3 2 2 2 3 2 2" xfId="10177" xr:uid="{09111A12-15AE-45B3-90D1-A50F9166C844}"/>
    <cellStyle name="Normal 2 4 4 3 2 2 2 3 2 2 2" xfId="21984" xr:uid="{DAD58DE1-A5A8-478F-B534-F03502EE2607}"/>
    <cellStyle name="Normal 2 4 4 3 2 2 2 3 2 2 2 2" xfId="44303" xr:uid="{C379C769-D301-41B6-B8EA-A316B5D707D9}"/>
    <cellStyle name="Normal 2 4 4 3 2 2 2 3 2 2 3" xfId="32495" xr:uid="{4067BCBF-F3A0-4482-BA56-9C77B1F052CD}"/>
    <cellStyle name="Normal 2 4 4 3 2 2 2 3 2 3" xfId="16800" xr:uid="{C40D99F8-FC6E-44D4-B9CC-E6741D61C33A}"/>
    <cellStyle name="Normal 2 4 4 3 2 2 2 3 2 3 2" xfId="39119" xr:uid="{1619B960-5AC6-476C-9E19-F6FF7336C1B4}"/>
    <cellStyle name="Normal 2 4 4 3 2 2 2 3 2 4" xfId="27311" xr:uid="{EE4EA668-59D1-4749-A0B5-E444F9CD6552}"/>
    <cellStyle name="Normal 2 4 4 3 2 2 2 3 3" xfId="7585" xr:uid="{84C11CE9-93FD-4328-8C06-9323362D908D}"/>
    <cellStyle name="Normal 2 4 4 3 2 2 2 3 3 2" xfId="19392" xr:uid="{C3D4BA62-DF5F-4B34-9806-410C0E6266B2}"/>
    <cellStyle name="Normal 2 4 4 3 2 2 2 3 3 2 2" xfId="41711" xr:uid="{35592E2C-E1C3-4374-92AA-25D8E733DE6E}"/>
    <cellStyle name="Normal 2 4 4 3 2 2 2 3 3 3" xfId="29903" xr:uid="{A48DAE53-A32C-4672-A95F-C497EAEBAFD9}"/>
    <cellStyle name="Normal 2 4 4 3 2 2 2 3 4" xfId="14208" xr:uid="{97FE3A8E-523C-459D-9E85-DF186D1F3555}"/>
    <cellStyle name="Normal 2 4 4 3 2 2 2 3 4 2" xfId="36527" xr:uid="{39B91AE1-5F9E-433E-ABD5-EFC709AC8072}"/>
    <cellStyle name="Normal 2 4 4 3 2 2 2 3 5" xfId="24719" xr:uid="{A980A904-0A49-473B-AA4C-192744CA1917}"/>
    <cellStyle name="Normal 2 4 4 3 2 2 2 4" xfId="3697" xr:uid="{FE121038-15E6-4350-A7E3-651D7BA9233C}"/>
    <cellStyle name="Normal 2 4 4 3 2 2 2 4 2" xfId="8881" xr:uid="{076BB38F-DEDB-4181-9B1B-4E31970FA7B5}"/>
    <cellStyle name="Normal 2 4 4 3 2 2 2 4 2 2" xfId="20688" xr:uid="{95F97E0E-DB27-458A-82D4-8BA37A178D0B}"/>
    <cellStyle name="Normal 2 4 4 3 2 2 2 4 2 2 2" xfId="43007" xr:uid="{E42E5B5D-5848-4A52-AFA8-05964F82C2E2}"/>
    <cellStyle name="Normal 2 4 4 3 2 2 2 4 2 3" xfId="31199" xr:uid="{297F3797-B4C3-4220-ABBF-F3AD03BF306F}"/>
    <cellStyle name="Normal 2 4 4 3 2 2 2 4 3" xfId="15504" xr:uid="{C4416F9F-3CD0-4FAF-AF8F-A6A1C57FBA23}"/>
    <cellStyle name="Normal 2 4 4 3 2 2 2 4 3 2" xfId="37823" xr:uid="{78911927-1326-4C2D-9DE3-133B30B21D79}"/>
    <cellStyle name="Normal 2 4 4 3 2 2 2 4 4" xfId="26015" xr:uid="{7DDBD8D6-9058-492C-A550-A71C8F27B7BD}"/>
    <cellStyle name="Normal 2 4 4 3 2 2 2 5" xfId="6289" xr:uid="{970C45E5-7B09-4870-972F-D786EEF7E4B3}"/>
    <cellStyle name="Normal 2 4 4 3 2 2 2 5 2" xfId="18096" xr:uid="{03E0B7AC-DFA8-43C0-8242-B6A95B2EFFB7}"/>
    <cellStyle name="Normal 2 4 4 3 2 2 2 5 2 2" xfId="40415" xr:uid="{6EA8DAE5-44E6-41F4-BF57-7BA99CA83682}"/>
    <cellStyle name="Normal 2 4 4 3 2 2 2 5 3" xfId="28607" xr:uid="{23A794FD-E50C-4B10-94BE-69F97D449A36}"/>
    <cellStyle name="Normal 2 4 4 3 2 2 2 6" xfId="11616" xr:uid="{5790E12F-4EDA-477E-8184-85477673AF8F}"/>
    <cellStyle name="Normal 2 4 4 3 2 2 2 6 2" xfId="33935" xr:uid="{058A102B-F551-4DF0-9EE5-DEF4C9B0E3FA}"/>
    <cellStyle name="Normal 2 4 4 3 2 2 2 7" xfId="12912" xr:uid="{104FA4E8-5683-4997-9A78-74AB56423257}"/>
    <cellStyle name="Normal 2 4 4 3 2 2 2 7 2" xfId="35231" xr:uid="{19B8152E-6664-4F3D-93A1-C37F252157D6}"/>
    <cellStyle name="Normal 2 4 4 3 2 2 2 8" xfId="23423" xr:uid="{A3523A64-D5B5-4B16-990B-AC9E4CB0F0CB}"/>
    <cellStyle name="Normal 2 4 4 3 2 2 3" xfId="1429" xr:uid="{7D70B127-6B86-4FFC-BA26-622E89E89373}"/>
    <cellStyle name="Normal 2 4 4 3 2 2 3 2" xfId="2725" xr:uid="{28929D83-FC49-488C-904E-A065202AB0DE}"/>
    <cellStyle name="Normal 2 4 4 3 2 2 3 2 2" xfId="5317" xr:uid="{3E242183-94DF-4DEB-A310-6A570DDEA0F5}"/>
    <cellStyle name="Normal 2 4 4 3 2 2 3 2 2 2" xfId="10501" xr:uid="{B04CC98A-B8B6-4A3C-9015-AB025C5B37AD}"/>
    <cellStyle name="Normal 2 4 4 3 2 2 3 2 2 2 2" xfId="22308" xr:uid="{2B8AC8DB-EF8F-48A3-816B-6CD6917467D3}"/>
    <cellStyle name="Normal 2 4 4 3 2 2 3 2 2 2 2 2" xfId="44627" xr:uid="{3B1FB11C-A95B-4517-AD26-F39EACD63966}"/>
    <cellStyle name="Normal 2 4 4 3 2 2 3 2 2 2 3" xfId="32819" xr:uid="{EE3AB0AE-A054-4B13-B774-53C8E50361E8}"/>
    <cellStyle name="Normal 2 4 4 3 2 2 3 2 2 3" xfId="17124" xr:uid="{6D44FCCB-2AB6-4F50-AF6E-00CCE735A596}"/>
    <cellStyle name="Normal 2 4 4 3 2 2 3 2 2 3 2" xfId="39443" xr:uid="{DE6116F5-D3FD-4263-BC59-A6452EA31E41}"/>
    <cellStyle name="Normal 2 4 4 3 2 2 3 2 2 4" xfId="27635" xr:uid="{318DDDEE-5D29-4EBA-B607-096EA3FD5C93}"/>
    <cellStyle name="Normal 2 4 4 3 2 2 3 2 3" xfId="7909" xr:uid="{63DEDF12-1F2C-441F-B5BA-C0E0FEF760B2}"/>
    <cellStyle name="Normal 2 4 4 3 2 2 3 2 3 2" xfId="19716" xr:uid="{28EA3C23-9ECE-4FA7-B911-D3C16999293D}"/>
    <cellStyle name="Normal 2 4 4 3 2 2 3 2 3 2 2" xfId="42035" xr:uid="{939399AD-FCF5-4B66-AD68-F9B3C8E017F5}"/>
    <cellStyle name="Normal 2 4 4 3 2 2 3 2 3 3" xfId="30227" xr:uid="{6338EBA3-5494-490D-9CE0-468DB3568A1C}"/>
    <cellStyle name="Normal 2 4 4 3 2 2 3 2 4" xfId="14532" xr:uid="{D8FCA3D0-609F-4561-9129-EFC054570CFE}"/>
    <cellStyle name="Normal 2 4 4 3 2 2 3 2 4 2" xfId="36851" xr:uid="{9DDE1B87-2571-4945-B35D-9A6F8A1F1BC8}"/>
    <cellStyle name="Normal 2 4 4 3 2 2 3 2 5" xfId="25043" xr:uid="{C76A97E8-B062-4887-9509-12A7C79F3E60}"/>
    <cellStyle name="Normal 2 4 4 3 2 2 3 3" xfId="4021" xr:uid="{0FBAE3EE-9D40-4EFA-AC67-CD9C58CBA1D4}"/>
    <cellStyle name="Normal 2 4 4 3 2 2 3 3 2" xfId="9205" xr:uid="{4D750D83-EFED-4541-B188-62A438697FB7}"/>
    <cellStyle name="Normal 2 4 4 3 2 2 3 3 2 2" xfId="21012" xr:uid="{CA199851-2EC6-4273-B941-FBB04DD9352B}"/>
    <cellStyle name="Normal 2 4 4 3 2 2 3 3 2 2 2" xfId="43331" xr:uid="{FD81FE71-0371-4DDB-8DB4-D77C064DAB6E}"/>
    <cellStyle name="Normal 2 4 4 3 2 2 3 3 2 3" xfId="31523" xr:uid="{FFD5257A-4B91-4261-94BA-15FE177FEB7A}"/>
    <cellStyle name="Normal 2 4 4 3 2 2 3 3 3" xfId="15828" xr:uid="{004939B3-65A8-4AE2-B448-9595230B4C0E}"/>
    <cellStyle name="Normal 2 4 4 3 2 2 3 3 3 2" xfId="38147" xr:uid="{A7F4E590-B287-4E3D-A813-BFA1FE73B278}"/>
    <cellStyle name="Normal 2 4 4 3 2 2 3 3 4" xfId="26339" xr:uid="{14C5E54E-6021-48E0-9D57-00D00C44EAFB}"/>
    <cellStyle name="Normal 2 4 4 3 2 2 3 4" xfId="6613" xr:uid="{5164B1DB-FD10-4977-9D18-F8AB436F5F65}"/>
    <cellStyle name="Normal 2 4 4 3 2 2 3 4 2" xfId="18420" xr:uid="{B3454C39-97E5-49A7-8648-374CB2CFAFC4}"/>
    <cellStyle name="Normal 2 4 4 3 2 2 3 4 2 2" xfId="40739" xr:uid="{87AA254B-10B9-4FB4-9E03-7A398197B321}"/>
    <cellStyle name="Normal 2 4 4 3 2 2 3 4 3" xfId="28931" xr:uid="{3723BBED-AD3F-48B2-BEFC-B2607ED4F680}"/>
    <cellStyle name="Normal 2 4 4 3 2 2 3 5" xfId="11940" xr:uid="{E86B73BA-8EF4-496D-8D5F-E767DBE23C86}"/>
    <cellStyle name="Normal 2 4 4 3 2 2 3 5 2" xfId="34259" xr:uid="{99786AD3-EF3A-480C-97DB-C8C6761D47FC}"/>
    <cellStyle name="Normal 2 4 4 3 2 2 3 6" xfId="13236" xr:uid="{95F39BC0-2C8E-45FF-A9CE-1CF0D91A13A7}"/>
    <cellStyle name="Normal 2 4 4 3 2 2 3 6 2" xfId="35555" xr:uid="{D4B268FD-0046-4706-AD2C-55D03C6916D6}"/>
    <cellStyle name="Normal 2 4 4 3 2 2 3 7" xfId="23747" xr:uid="{CB9F9594-F760-4D23-B6E6-CBB792A76EEF}"/>
    <cellStyle name="Normal 2 4 4 3 2 2 4" xfId="2077" xr:uid="{90B04328-BDE4-41EE-9588-2BEC38626281}"/>
    <cellStyle name="Normal 2 4 4 3 2 2 4 2" xfId="4669" xr:uid="{56069FCC-10B9-4F24-B45C-9A0FE81F298C}"/>
    <cellStyle name="Normal 2 4 4 3 2 2 4 2 2" xfId="9853" xr:uid="{21430925-8D68-4B08-8B7D-8341E96327C2}"/>
    <cellStyle name="Normal 2 4 4 3 2 2 4 2 2 2" xfId="21660" xr:uid="{2B97BD1A-A0FD-41CC-9D3C-8C48CF0F341B}"/>
    <cellStyle name="Normal 2 4 4 3 2 2 4 2 2 2 2" xfId="43979" xr:uid="{F5DB4923-D241-4038-894E-A0B7553903B4}"/>
    <cellStyle name="Normal 2 4 4 3 2 2 4 2 2 3" xfId="32171" xr:uid="{3D80AFE4-F2DF-42EB-9104-383D562F80E0}"/>
    <cellStyle name="Normal 2 4 4 3 2 2 4 2 3" xfId="16476" xr:uid="{BABC94C2-9D70-486A-86B3-F3187D7DF42B}"/>
    <cellStyle name="Normal 2 4 4 3 2 2 4 2 3 2" xfId="38795" xr:uid="{8A5FE5F5-EF52-401E-9515-E5D0CB8AEAC3}"/>
    <cellStyle name="Normal 2 4 4 3 2 2 4 2 4" xfId="26987" xr:uid="{649184DA-A877-42B3-8780-0D7F434B030A}"/>
    <cellStyle name="Normal 2 4 4 3 2 2 4 3" xfId="7261" xr:uid="{E16AA488-303D-43C4-AC42-794909D99FFF}"/>
    <cellStyle name="Normal 2 4 4 3 2 2 4 3 2" xfId="19068" xr:uid="{A741ED61-E38B-4814-91AC-C0E66A1D6267}"/>
    <cellStyle name="Normal 2 4 4 3 2 2 4 3 2 2" xfId="41387" xr:uid="{F658AFE7-0C9E-42DF-A6AB-C2EEE31E6372}"/>
    <cellStyle name="Normal 2 4 4 3 2 2 4 3 3" xfId="29579" xr:uid="{1BE48DC8-1D23-4455-9933-E87A14327964}"/>
    <cellStyle name="Normal 2 4 4 3 2 2 4 4" xfId="13884" xr:uid="{99D46F4E-F9C3-471A-933C-88424A468BAF}"/>
    <cellStyle name="Normal 2 4 4 3 2 2 4 4 2" xfId="36203" xr:uid="{B97A61CA-6E54-409D-926E-41ABDD2C3A09}"/>
    <cellStyle name="Normal 2 4 4 3 2 2 4 5" xfId="24395" xr:uid="{02CA0A3C-11F4-418B-BD56-C81BDAC40845}"/>
    <cellStyle name="Normal 2 4 4 3 2 2 5" xfId="3373" xr:uid="{00BA837C-8FCF-4F9B-A14C-42F3E453BE4E}"/>
    <cellStyle name="Normal 2 4 4 3 2 2 5 2" xfId="8557" xr:uid="{A236CF6C-9B8A-46F3-A979-8C9DCCC2EC32}"/>
    <cellStyle name="Normal 2 4 4 3 2 2 5 2 2" xfId="20364" xr:uid="{BAA074FE-D628-4119-8B76-3E37463C88B4}"/>
    <cellStyle name="Normal 2 4 4 3 2 2 5 2 2 2" xfId="42683" xr:uid="{0506A74B-5DF2-4734-AF66-12EEF6F26884}"/>
    <cellStyle name="Normal 2 4 4 3 2 2 5 2 3" xfId="30875" xr:uid="{855ED779-005C-4051-97B1-213E7C48D4C7}"/>
    <cellStyle name="Normal 2 4 4 3 2 2 5 3" xfId="15180" xr:uid="{9A764A73-6FD6-49F4-A20B-9777B8FD808B}"/>
    <cellStyle name="Normal 2 4 4 3 2 2 5 3 2" xfId="37499" xr:uid="{A90AA64A-828C-413A-8AF0-CD74B5B685D4}"/>
    <cellStyle name="Normal 2 4 4 3 2 2 5 4" xfId="25691" xr:uid="{96CD712A-7250-47F5-999C-A10DB5CBE719}"/>
    <cellStyle name="Normal 2 4 4 3 2 2 6" xfId="5965" xr:uid="{15292B8A-948F-424D-A694-06771C6D6F9B}"/>
    <cellStyle name="Normal 2 4 4 3 2 2 6 2" xfId="17772" xr:uid="{AFF7A2A2-D83B-4E74-B6B4-64D24A4C4421}"/>
    <cellStyle name="Normal 2 4 4 3 2 2 6 2 2" xfId="40091" xr:uid="{7C840F1A-EF18-4A38-82D6-BF2680C24F03}"/>
    <cellStyle name="Normal 2 4 4 3 2 2 6 3" xfId="28283" xr:uid="{B85E3D02-32FE-4EC3-8CC0-E67503A15582}"/>
    <cellStyle name="Normal 2 4 4 3 2 2 7" xfId="11292" xr:uid="{CE701F9E-200E-42FA-BCD4-9B864E8C0D2E}"/>
    <cellStyle name="Normal 2 4 4 3 2 2 7 2" xfId="33611" xr:uid="{F7CB2E63-5CA0-45A5-BD15-AE1BBA256D08}"/>
    <cellStyle name="Normal 2 4 4 3 2 2 8" xfId="12588" xr:uid="{98556DB0-FDD8-4F3D-AE44-0F99B9A09921}"/>
    <cellStyle name="Normal 2 4 4 3 2 2 8 2" xfId="34907" xr:uid="{A3204919-1BC9-4CA9-B720-E0B67CC4248A}"/>
    <cellStyle name="Normal 2 4 4 3 2 2 9" xfId="23099" xr:uid="{55E3FC13-0808-441E-8A5A-FC6BC49A3ACC}"/>
    <cellStyle name="Normal 2 4 4 3 2 3" xfId="943" xr:uid="{88CED2CD-078E-47D2-8DA6-068B4190C127}"/>
    <cellStyle name="Normal 2 4 4 3 2 3 2" xfId="1591" xr:uid="{A2D70004-8030-42B1-9883-F9AF9F4D8F8A}"/>
    <cellStyle name="Normal 2 4 4 3 2 3 2 2" xfId="2887" xr:uid="{B06ED43F-54D4-49E6-8F3B-D213AF4DBF13}"/>
    <cellStyle name="Normal 2 4 4 3 2 3 2 2 2" xfId="5479" xr:uid="{AF560B20-EDCD-4ACA-BE7C-34EB4E4F7DA7}"/>
    <cellStyle name="Normal 2 4 4 3 2 3 2 2 2 2" xfId="10663" xr:uid="{30634869-3F03-4316-8F31-C4F4F5C6CC66}"/>
    <cellStyle name="Normal 2 4 4 3 2 3 2 2 2 2 2" xfId="22470" xr:uid="{09E2466D-5469-4956-9E45-3AF19C76C4C3}"/>
    <cellStyle name="Normal 2 4 4 3 2 3 2 2 2 2 2 2" xfId="44789" xr:uid="{4B038B32-1161-478D-B62A-FA9D2365E899}"/>
    <cellStyle name="Normal 2 4 4 3 2 3 2 2 2 2 3" xfId="32981" xr:uid="{F3011DB7-45D8-4F42-BF21-7BC4605AADBF}"/>
    <cellStyle name="Normal 2 4 4 3 2 3 2 2 2 3" xfId="17286" xr:uid="{D39B98BE-7486-4C8B-AB53-2CA9E0390C43}"/>
    <cellStyle name="Normal 2 4 4 3 2 3 2 2 2 3 2" xfId="39605" xr:uid="{DDF5470E-CB13-46DB-B521-74356318569B}"/>
    <cellStyle name="Normal 2 4 4 3 2 3 2 2 2 4" xfId="27797" xr:uid="{C8C6E40D-2395-433B-A13D-FA267D3B6245}"/>
    <cellStyle name="Normal 2 4 4 3 2 3 2 2 3" xfId="8071" xr:uid="{566EDC0E-76A3-44B1-BFAA-579FB06FBDBB}"/>
    <cellStyle name="Normal 2 4 4 3 2 3 2 2 3 2" xfId="19878" xr:uid="{99C5CAC0-7BC7-415F-9358-0361216CF418}"/>
    <cellStyle name="Normal 2 4 4 3 2 3 2 2 3 2 2" xfId="42197" xr:uid="{109280A1-5D31-48F5-9BD9-39C83C5E8D5F}"/>
    <cellStyle name="Normal 2 4 4 3 2 3 2 2 3 3" xfId="30389" xr:uid="{A7B7712A-0DE9-4798-8F3D-8F01BD693ED7}"/>
    <cellStyle name="Normal 2 4 4 3 2 3 2 2 4" xfId="14694" xr:uid="{108749BB-25DF-45BB-97F3-C1BB121EEC6D}"/>
    <cellStyle name="Normal 2 4 4 3 2 3 2 2 4 2" xfId="37013" xr:uid="{EC9FCB9E-6631-4DAB-810C-C0E244037C41}"/>
    <cellStyle name="Normal 2 4 4 3 2 3 2 2 5" xfId="25205" xr:uid="{84DE7D3F-56A3-4218-910C-DEB321F17BD9}"/>
    <cellStyle name="Normal 2 4 4 3 2 3 2 3" xfId="4183" xr:uid="{0C8EC464-8540-4BB0-B670-A4C9438D517E}"/>
    <cellStyle name="Normal 2 4 4 3 2 3 2 3 2" xfId="9367" xr:uid="{12B993A0-9C96-49C8-9EB1-187436A9ABE1}"/>
    <cellStyle name="Normal 2 4 4 3 2 3 2 3 2 2" xfId="21174" xr:uid="{5A27A35B-8144-4472-9625-965FF7C0238D}"/>
    <cellStyle name="Normal 2 4 4 3 2 3 2 3 2 2 2" xfId="43493" xr:uid="{B079E936-4612-48E8-80D7-19E4AA6AA8F1}"/>
    <cellStyle name="Normal 2 4 4 3 2 3 2 3 2 3" xfId="31685" xr:uid="{EA35EC21-1E18-43A4-8FA7-46ADC8E84580}"/>
    <cellStyle name="Normal 2 4 4 3 2 3 2 3 3" xfId="15990" xr:uid="{B7C79152-FD78-4824-BFB1-B7BA51761FED}"/>
    <cellStyle name="Normal 2 4 4 3 2 3 2 3 3 2" xfId="38309" xr:uid="{D8F253F1-D3AE-4680-84DF-7E174F89E20A}"/>
    <cellStyle name="Normal 2 4 4 3 2 3 2 3 4" xfId="26501" xr:uid="{488E2D28-1A83-4F0D-B70F-9B1997E8C0A3}"/>
    <cellStyle name="Normal 2 4 4 3 2 3 2 4" xfId="6775" xr:uid="{BA5EE2B0-54E2-4F80-BE05-F49928655AA6}"/>
    <cellStyle name="Normal 2 4 4 3 2 3 2 4 2" xfId="18582" xr:uid="{0959B8F7-234C-45CD-8EAF-4EAA5CD9A57B}"/>
    <cellStyle name="Normal 2 4 4 3 2 3 2 4 2 2" xfId="40901" xr:uid="{1B06B4B0-9144-4AC4-8568-F9A7A87C745B}"/>
    <cellStyle name="Normal 2 4 4 3 2 3 2 4 3" xfId="29093" xr:uid="{AE8CBBFF-D14F-4710-BD7A-7D1A4646BE7E}"/>
    <cellStyle name="Normal 2 4 4 3 2 3 2 5" xfId="12102" xr:uid="{FD49F3EE-5082-4CB5-9968-DDC11422DFE3}"/>
    <cellStyle name="Normal 2 4 4 3 2 3 2 5 2" xfId="34421" xr:uid="{2D8B4147-D02D-44DE-8571-2D8D1B5C67F8}"/>
    <cellStyle name="Normal 2 4 4 3 2 3 2 6" xfId="13398" xr:uid="{470E97FB-E49D-47DE-8BDD-FF94BC18DA91}"/>
    <cellStyle name="Normal 2 4 4 3 2 3 2 6 2" xfId="35717" xr:uid="{E6DC5A37-87D2-4ED1-B2AD-A373D4C9B4C7}"/>
    <cellStyle name="Normal 2 4 4 3 2 3 2 7" xfId="23909" xr:uid="{DE2DF547-8DD2-4E1D-B74D-326341A60237}"/>
    <cellStyle name="Normal 2 4 4 3 2 3 3" xfId="2239" xr:uid="{3F9A1EFE-9675-47D3-9FCD-93A198857EA6}"/>
    <cellStyle name="Normal 2 4 4 3 2 3 3 2" xfId="4831" xr:uid="{0BF1A652-03E0-4C53-BEC2-A8CED4304248}"/>
    <cellStyle name="Normal 2 4 4 3 2 3 3 2 2" xfId="10015" xr:uid="{C6F30017-B864-4D3C-8069-E399F337EF5F}"/>
    <cellStyle name="Normal 2 4 4 3 2 3 3 2 2 2" xfId="21822" xr:uid="{0CB54815-4C06-4F1F-B62E-3C669404EFD7}"/>
    <cellStyle name="Normal 2 4 4 3 2 3 3 2 2 2 2" xfId="44141" xr:uid="{C1360046-3667-4AEA-BAB2-AB05554466A5}"/>
    <cellStyle name="Normal 2 4 4 3 2 3 3 2 2 3" xfId="32333" xr:uid="{D396C07F-3E9C-4E52-A9EF-487296B3B88C}"/>
    <cellStyle name="Normal 2 4 4 3 2 3 3 2 3" xfId="16638" xr:uid="{78760038-E24D-4B4A-8522-51DB05BCA309}"/>
    <cellStyle name="Normal 2 4 4 3 2 3 3 2 3 2" xfId="38957" xr:uid="{413A3FAC-021A-4A51-87BB-C90702611FFA}"/>
    <cellStyle name="Normal 2 4 4 3 2 3 3 2 4" xfId="27149" xr:uid="{3B31CFE8-154F-4597-8314-8DF0715796C4}"/>
    <cellStyle name="Normal 2 4 4 3 2 3 3 3" xfId="7423" xr:uid="{81362886-2BE1-448B-9C48-837AF4BFBEB9}"/>
    <cellStyle name="Normal 2 4 4 3 2 3 3 3 2" xfId="19230" xr:uid="{8754EC83-E264-4FE6-8F1D-71F116F2D125}"/>
    <cellStyle name="Normal 2 4 4 3 2 3 3 3 2 2" xfId="41549" xr:uid="{239BAC2D-50AD-486E-AAE6-286EB52129FB}"/>
    <cellStyle name="Normal 2 4 4 3 2 3 3 3 3" xfId="29741" xr:uid="{BB173407-0A70-49B8-BC65-C393C589D557}"/>
    <cellStyle name="Normal 2 4 4 3 2 3 3 4" xfId="14046" xr:uid="{C964BD96-4109-465D-83CC-9FD597E5DE71}"/>
    <cellStyle name="Normal 2 4 4 3 2 3 3 4 2" xfId="36365" xr:uid="{DE455AE4-B66B-4E2E-9A0C-423A70540059}"/>
    <cellStyle name="Normal 2 4 4 3 2 3 3 5" xfId="24557" xr:uid="{0D0AE9B4-DD70-45E6-88E4-CA84B1A31A69}"/>
    <cellStyle name="Normal 2 4 4 3 2 3 4" xfId="3535" xr:uid="{69DABEAA-B17A-49FE-9171-95DECB39005C}"/>
    <cellStyle name="Normal 2 4 4 3 2 3 4 2" xfId="8719" xr:uid="{261A367C-587E-4B14-923C-9777202176CF}"/>
    <cellStyle name="Normal 2 4 4 3 2 3 4 2 2" xfId="20526" xr:uid="{278C66A8-4EE0-45A4-86E5-85DBCECD1253}"/>
    <cellStyle name="Normal 2 4 4 3 2 3 4 2 2 2" xfId="42845" xr:uid="{4CC1DB24-4064-4C8A-961E-3173CC6BDF71}"/>
    <cellStyle name="Normal 2 4 4 3 2 3 4 2 3" xfId="31037" xr:uid="{487D8099-0F90-40AC-A272-61F70BBC4D33}"/>
    <cellStyle name="Normal 2 4 4 3 2 3 4 3" xfId="15342" xr:uid="{1304402A-5370-45CC-8C0A-88AA26B2BEA2}"/>
    <cellStyle name="Normal 2 4 4 3 2 3 4 3 2" xfId="37661" xr:uid="{8E6725FA-0E6B-49A2-BB2B-1AF9CDDEDAAA}"/>
    <cellStyle name="Normal 2 4 4 3 2 3 4 4" xfId="25853" xr:uid="{9271DDA2-E0E3-45C7-9946-22AA5A84FA59}"/>
    <cellStyle name="Normal 2 4 4 3 2 3 5" xfId="6127" xr:uid="{DC015430-B350-4B94-92A0-18898706EFE0}"/>
    <cellStyle name="Normal 2 4 4 3 2 3 5 2" xfId="17934" xr:uid="{2D16DD93-0CEB-4541-852E-3EDFF6BFB6EC}"/>
    <cellStyle name="Normal 2 4 4 3 2 3 5 2 2" xfId="40253" xr:uid="{EB3997A2-0614-431B-86FE-A54D6960A7E0}"/>
    <cellStyle name="Normal 2 4 4 3 2 3 5 3" xfId="28445" xr:uid="{CB7C3F15-2038-4A0B-86F6-7B4A07A35160}"/>
    <cellStyle name="Normal 2 4 4 3 2 3 6" xfId="11454" xr:uid="{FC3FEEFC-8C91-44CE-8F12-638BF28D12F6}"/>
    <cellStyle name="Normal 2 4 4 3 2 3 6 2" xfId="33773" xr:uid="{7DAD4276-FC40-4E24-9A3B-036A218AA5B6}"/>
    <cellStyle name="Normal 2 4 4 3 2 3 7" xfId="12750" xr:uid="{96BB32AA-0E71-4420-8F0C-FE63BA1E5D17}"/>
    <cellStyle name="Normal 2 4 4 3 2 3 7 2" xfId="35069" xr:uid="{F27EC0DF-ADCD-4B47-849D-3A534ADBD5BA}"/>
    <cellStyle name="Normal 2 4 4 3 2 3 8" xfId="23261" xr:uid="{62535A49-2129-4193-9DF8-95540AAA8F86}"/>
    <cellStyle name="Normal 2 4 4 3 2 4" xfId="1267" xr:uid="{E8162502-2677-4E0F-AD3D-E98266600492}"/>
    <cellStyle name="Normal 2 4 4 3 2 4 2" xfId="2563" xr:uid="{3A4237D5-C3C4-44B9-84A7-106D01B7140E}"/>
    <cellStyle name="Normal 2 4 4 3 2 4 2 2" xfId="5155" xr:uid="{7B771AAB-9601-44C1-8FF1-F3FD3617B680}"/>
    <cellStyle name="Normal 2 4 4 3 2 4 2 2 2" xfId="10339" xr:uid="{3B9A850F-82BA-4FA9-B2C0-9727E4EEB2FC}"/>
    <cellStyle name="Normal 2 4 4 3 2 4 2 2 2 2" xfId="22146" xr:uid="{A84863CE-9A9D-4B9B-B0CD-083D20136D47}"/>
    <cellStyle name="Normal 2 4 4 3 2 4 2 2 2 2 2" xfId="44465" xr:uid="{863A9C2C-C29B-46CE-9638-C21B629479B0}"/>
    <cellStyle name="Normal 2 4 4 3 2 4 2 2 2 3" xfId="32657" xr:uid="{A739BE08-A317-4E40-BB7E-E63DF6836DB3}"/>
    <cellStyle name="Normal 2 4 4 3 2 4 2 2 3" xfId="16962" xr:uid="{AB3F567E-45D0-435F-801C-4CF8FD95D7F1}"/>
    <cellStyle name="Normal 2 4 4 3 2 4 2 2 3 2" xfId="39281" xr:uid="{C7C03B35-BD1C-4216-9FBC-467AE907B6D8}"/>
    <cellStyle name="Normal 2 4 4 3 2 4 2 2 4" xfId="27473" xr:uid="{EB18A5F0-12F4-408D-B921-7435F7013B84}"/>
    <cellStyle name="Normal 2 4 4 3 2 4 2 3" xfId="7747" xr:uid="{2785EE23-F27D-4EF8-B3CB-DC277C15B9DA}"/>
    <cellStyle name="Normal 2 4 4 3 2 4 2 3 2" xfId="19554" xr:uid="{2191C0AC-DD7C-40D3-847F-B9DFA82D31CF}"/>
    <cellStyle name="Normal 2 4 4 3 2 4 2 3 2 2" xfId="41873" xr:uid="{D8F79CE3-3995-42D5-AEF7-0A3BE07AE2FB}"/>
    <cellStyle name="Normal 2 4 4 3 2 4 2 3 3" xfId="30065" xr:uid="{7FCFA0BA-BC47-4394-BE25-EE4EBF145EBA}"/>
    <cellStyle name="Normal 2 4 4 3 2 4 2 4" xfId="14370" xr:uid="{BC0CA784-84D9-4683-9EB2-09F62E01B2CF}"/>
    <cellStyle name="Normal 2 4 4 3 2 4 2 4 2" xfId="36689" xr:uid="{51E4CA2D-6A96-499D-949F-D7C0381727BD}"/>
    <cellStyle name="Normal 2 4 4 3 2 4 2 5" xfId="24881" xr:uid="{A1109DDF-F7D3-42BA-BC39-450DB124B042}"/>
    <cellStyle name="Normal 2 4 4 3 2 4 3" xfId="3859" xr:uid="{51EA1C48-EE4D-4D65-893C-45AFA7205817}"/>
    <cellStyle name="Normal 2 4 4 3 2 4 3 2" xfId="9043" xr:uid="{CDFFA139-F9DF-4C53-B104-E5D1C9A6A42F}"/>
    <cellStyle name="Normal 2 4 4 3 2 4 3 2 2" xfId="20850" xr:uid="{80442255-5AEB-4A09-95B5-D68352143389}"/>
    <cellStyle name="Normal 2 4 4 3 2 4 3 2 2 2" xfId="43169" xr:uid="{3D696F9F-E6C8-4257-8669-A7D3BF9DBDAD}"/>
    <cellStyle name="Normal 2 4 4 3 2 4 3 2 3" xfId="31361" xr:uid="{015CE447-967F-4C40-8237-1F373C1AD8DC}"/>
    <cellStyle name="Normal 2 4 4 3 2 4 3 3" xfId="15666" xr:uid="{590EF0CD-ADBA-4BCB-90A3-ED483B31F750}"/>
    <cellStyle name="Normal 2 4 4 3 2 4 3 3 2" xfId="37985" xr:uid="{CAF7DC35-EAF3-44EC-A52A-1323CFC43CE3}"/>
    <cellStyle name="Normal 2 4 4 3 2 4 3 4" xfId="26177" xr:uid="{1B77D4B4-2AE5-4C63-92F1-0760800275BA}"/>
    <cellStyle name="Normal 2 4 4 3 2 4 4" xfId="6451" xr:uid="{7FE6132E-0F3F-421F-B985-022590094F20}"/>
    <cellStyle name="Normal 2 4 4 3 2 4 4 2" xfId="18258" xr:uid="{F035AD4F-1938-466B-B88B-B9EEDD0F6DE2}"/>
    <cellStyle name="Normal 2 4 4 3 2 4 4 2 2" xfId="40577" xr:uid="{BF799647-0056-4120-BD5C-8BD2E6D3DED4}"/>
    <cellStyle name="Normal 2 4 4 3 2 4 4 3" xfId="28769" xr:uid="{B710AB68-A8DE-4CB3-BF96-48C03DA14D42}"/>
    <cellStyle name="Normal 2 4 4 3 2 4 5" xfId="11778" xr:uid="{936A9F12-D988-462E-9D49-CE9FA2EAB359}"/>
    <cellStyle name="Normal 2 4 4 3 2 4 5 2" xfId="34097" xr:uid="{F1F6ECC9-D318-40A0-AB6F-E9CB39487108}"/>
    <cellStyle name="Normal 2 4 4 3 2 4 6" xfId="13074" xr:uid="{6AE17190-4D95-426E-9936-58A90102D9DB}"/>
    <cellStyle name="Normal 2 4 4 3 2 4 6 2" xfId="35393" xr:uid="{13F80BA7-664E-4031-BBB2-5C8569ADF671}"/>
    <cellStyle name="Normal 2 4 4 3 2 4 7" xfId="23585" xr:uid="{063FC036-BF3B-419E-A486-FFA0F8444D84}"/>
    <cellStyle name="Normal 2 4 4 3 2 5" xfId="1915" xr:uid="{19E7F963-18E0-485E-A79B-878EFF95983A}"/>
    <cellStyle name="Normal 2 4 4 3 2 5 2" xfId="4507" xr:uid="{F9A4A28A-1C1A-497E-848D-6B300808A748}"/>
    <cellStyle name="Normal 2 4 4 3 2 5 2 2" xfId="9691" xr:uid="{B7B08923-278A-4444-A98B-33DF95F11AF6}"/>
    <cellStyle name="Normal 2 4 4 3 2 5 2 2 2" xfId="21498" xr:uid="{D0CDF2BC-E568-472E-AC48-DC1937B7101C}"/>
    <cellStyle name="Normal 2 4 4 3 2 5 2 2 2 2" xfId="43817" xr:uid="{2F7360F8-C555-4B74-AE38-524A99AA6B3E}"/>
    <cellStyle name="Normal 2 4 4 3 2 5 2 2 3" xfId="32009" xr:uid="{20EE5469-5123-4C61-BB32-27A1A3D1642C}"/>
    <cellStyle name="Normal 2 4 4 3 2 5 2 3" xfId="16314" xr:uid="{BFCEB454-BD70-4516-AD37-EB09DF856A54}"/>
    <cellStyle name="Normal 2 4 4 3 2 5 2 3 2" xfId="38633" xr:uid="{FE7466A0-FB5D-42F6-9DE0-CE7C43D5B9F4}"/>
    <cellStyle name="Normal 2 4 4 3 2 5 2 4" xfId="26825" xr:uid="{0993228E-EFB5-478B-99A9-064428BF990C}"/>
    <cellStyle name="Normal 2 4 4 3 2 5 3" xfId="7099" xr:uid="{526A20D4-2B0E-4986-825D-A390D39CB20E}"/>
    <cellStyle name="Normal 2 4 4 3 2 5 3 2" xfId="18906" xr:uid="{52C445B1-C4E4-47AF-AEFE-1DABAE7183F7}"/>
    <cellStyle name="Normal 2 4 4 3 2 5 3 2 2" xfId="41225" xr:uid="{A6BA27CC-3E3E-4A7B-BE7D-5E859D15116D}"/>
    <cellStyle name="Normal 2 4 4 3 2 5 3 3" xfId="29417" xr:uid="{7373407D-05BB-40FC-B9A8-0EB56B6723EC}"/>
    <cellStyle name="Normal 2 4 4 3 2 5 4" xfId="13722" xr:uid="{575741BD-18F5-4124-B46A-829602AB9715}"/>
    <cellStyle name="Normal 2 4 4 3 2 5 4 2" xfId="36041" xr:uid="{05B92F5D-D39F-4B22-8E96-927357B81DF5}"/>
    <cellStyle name="Normal 2 4 4 3 2 5 5" xfId="24233" xr:uid="{85FB3ECF-DA9B-43D5-820E-199E69DD4479}"/>
    <cellStyle name="Normal 2 4 4 3 2 6" xfId="3211" xr:uid="{78DCCC24-9BD1-4BE6-A047-7C26C2BA7810}"/>
    <cellStyle name="Normal 2 4 4 3 2 6 2" xfId="8395" xr:uid="{D1FF0E29-1B7D-43C8-BC4D-7A624B297FD0}"/>
    <cellStyle name="Normal 2 4 4 3 2 6 2 2" xfId="20202" xr:uid="{2D8B9962-1D0E-4CE9-9681-479DA757F1AF}"/>
    <cellStyle name="Normal 2 4 4 3 2 6 2 2 2" xfId="42521" xr:uid="{D0F5FA47-6984-43EF-85AC-F92A49F0FAF2}"/>
    <cellStyle name="Normal 2 4 4 3 2 6 2 3" xfId="30713" xr:uid="{FBAE6B79-184E-498A-BB2C-D6076C56FDC5}"/>
    <cellStyle name="Normal 2 4 4 3 2 6 3" xfId="15018" xr:uid="{B373E2F5-954A-436C-B6E3-3E6F811F3A90}"/>
    <cellStyle name="Normal 2 4 4 3 2 6 3 2" xfId="37337" xr:uid="{02D30033-8991-44D2-A30B-5BE31E810C3F}"/>
    <cellStyle name="Normal 2 4 4 3 2 6 4" xfId="25529" xr:uid="{8DE097A2-9190-49F0-AC48-6FAFE4B624D1}"/>
    <cellStyle name="Normal 2 4 4 3 2 7" xfId="5803" xr:uid="{43086898-C22A-49A4-84AF-3AC5891257F1}"/>
    <cellStyle name="Normal 2 4 4 3 2 7 2" xfId="17610" xr:uid="{105B3BD3-2B57-4398-95E6-2B9D7B610498}"/>
    <cellStyle name="Normal 2 4 4 3 2 7 2 2" xfId="39929" xr:uid="{142857E0-B10B-4577-AC3F-834C1572C351}"/>
    <cellStyle name="Normal 2 4 4 3 2 7 3" xfId="28121" xr:uid="{1FF5AF15-4B58-45B4-9448-D1E871E0EF98}"/>
    <cellStyle name="Normal 2 4 4 3 2 8" xfId="11058" xr:uid="{D9C0B89F-8582-47C1-804C-52E82D5F7D94}"/>
    <cellStyle name="Normal 2 4 4 3 2 8 2" xfId="33377" xr:uid="{321E6117-08A5-4ED8-B157-578329079799}"/>
    <cellStyle name="Normal 2 4 4 3 2 9" xfId="12426" xr:uid="{51647B5D-75EF-45B1-8A63-DA6C89001EFD}"/>
    <cellStyle name="Normal 2 4 4 3 2 9 2" xfId="34745" xr:uid="{13F8E567-F723-48F8-8EB9-463C663CC2AC}"/>
    <cellStyle name="Normal 2 4 4 3 3" xfId="664" xr:uid="{2CBA1D51-0828-4DEB-BE61-13C643D38ACD}"/>
    <cellStyle name="Normal 2 4 4 3 3 2" xfId="1024" xr:uid="{3954064E-A362-49EA-8A75-436D6B743036}"/>
    <cellStyle name="Normal 2 4 4 3 3 2 2" xfId="1672" xr:uid="{EE74DA53-7ACC-4027-A26F-C2F1F89C9D1F}"/>
    <cellStyle name="Normal 2 4 4 3 3 2 2 2" xfId="2968" xr:uid="{C2ADD581-C8CB-4091-998C-DA72C5800D6A}"/>
    <cellStyle name="Normal 2 4 4 3 3 2 2 2 2" xfId="5560" xr:uid="{4FEC8E85-7070-4551-A158-0BA550219F60}"/>
    <cellStyle name="Normal 2 4 4 3 3 2 2 2 2 2" xfId="10744" xr:uid="{38EC5536-1E34-44EF-9081-58D5BE15F141}"/>
    <cellStyle name="Normal 2 4 4 3 3 2 2 2 2 2 2" xfId="22551" xr:uid="{807E79A3-018A-4749-BBA3-5B120D013C84}"/>
    <cellStyle name="Normal 2 4 4 3 3 2 2 2 2 2 2 2" xfId="44870" xr:uid="{89A59390-1D05-497B-A9E4-5E73D8363896}"/>
    <cellStyle name="Normal 2 4 4 3 3 2 2 2 2 2 3" xfId="33062" xr:uid="{6A11C51A-A9F8-4272-A5DE-326CE80C042F}"/>
    <cellStyle name="Normal 2 4 4 3 3 2 2 2 2 3" xfId="17367" xr:uid="{23CD4052-7FB7-47F3-BFA0-58A2D8601D57}"/>
    <cellStyle name="Normal 2 4 4 3 3 2 2 2 2 3 2" xfId="39686" xr:uid="{13CD8068-751A-490D-9867-8BA98DADCC4B}"/>
    <cellStyle name="Normal 2 4 4 3 3 2 2 2 2 4" xfId="27878" xr:uid="{28095D95-0ECB-4AF0-A4B9-A987664CB23A}"/>
    <cellStyle name="Normal 2 4 4 3 3 2 2 2 3" xfId="8152" xr:uid="{24DC542A-B060-4ED7-90A6-13E3D7E6BAC6}"/>
    <cellStyle name="Normal 2 4 4 3 3 2 2 2 3 2" xfId="19959" xr:uid="{653E9C56-18C3-49B3-86F3-1CBFF39F89FE}"/>
    <cellStyle name="Normal 2 4 4 3 3 2 2 2 3 2 2" xfId="42278" xr:uid="{9B37011C-C384-45C0-BF13-56F14A36C546}"/>
    <cellStyle name="Normal 2 4 4 3 3 2 2 2 3 3" xfId="30470" xr:uid="{94C04819-CB55-4133-8427-E1CEAB56235B}"/>
    <cellStyle name="Normal 2 4 4 3 3 2 2 2 4" xfId="14775" xr:uid="{954FEEE4-F50E-4E8D-9D4A-0095049C216C}"/>
    <cellStyle name="Normal 2 4 4 3 3 2 2 2 4 2" xfId="37094" xr:uid="{FC8E0349-8A57-4201-81DE-A1E77894BE61}"/>
    <cellStyle name="Normal 2 4 4 3 3 2 2 2 5" xfId="25286" xr:uid="{65028513-FC5C-4184-A6C5-BC3B22285A58}"/>
    <cellStyle name="Normal 2 4 4 3 3 2 2 3" xfId="4264" xr:uid="{B5CEBA1F-D2B0-438F-8814-4247265417F6}"/>
    <cellStyle name="Normal 2 4 4 3 3 2 2 3 2" xfId="9448" xr:uid="{453AEA65-CE9A-42D3-B8BD-CF54E866C1D4}"/>
    <cellStyle name="Normal 2 4 4 3 3 2 2 3 2 2" xfId="21255" xr:uid="{3B514CB2-580A-4BC5-813E-02308F5EFBA2}"/>
    <cellStyle name="Normal 2 4 4 3 3 2 2 3 2 2 2" xfId="43574" xr:uid="{F18AB88B-C9CB-4A18-AF19-087F739FCFDB}"/>
    <cellStyle name="Normal 2 4 4 3 3 2 2 3 2 3" xfId="31766" xr:uid="{9BA22527-49EC-45D6-89A0-D21990DB6D84}"/>
    <cellStyle name="Normal 2 4 4 3 3 2 2 3 3" xfId="16071" xr:uid="{A937507A-DE7C-4223-BD63-0793E2982B69}"/>
    <cellStyle name="Normal 2 4 4 3 3 2 2 3 3 2" xfId="38390" xr:uid="{14B4B62E-9C34-4224-ADF8-B7D1F7B7AF25}"/>
    <cellStyle name="Normal 2 4 4 3 3 2 2 3 4" xfId="26582" xr:uid="{79E1D547-7E89-49D0-9BC2-E32C38E835FF}"/>
    <cellStyle name="Normal 2 4 4 3 3 2 2 4" xfId="6856" xr:uid="{0951AF27-E9E7-4A07-A728-1C70351D3518}"/>
    <cellStyle name="Normal 2 4 4 3 3 2 2 4 2" xfId="18663" xr:uid="{36593E14-3AFF-410C-9E19-9BC313BD58DD}"/>
    <cellStyle name="Normal 2 4 4 3 3 2 2 4 2 2" xfId="40982" xr:uid="{1A8C1E71-2F40-4026-A141-DC6DD1AFC314}"/>
    <cellStyle name="Normal 2 4 4 3 3 2 2 4 3" xfId="29174" xr:uid="{1491DDB0-DFA2-4E9F-925C-B922CC8C30E0}"/>
    <cellStyle name="Normal 2 4 4 3 3 2 2 5" xfId="12183" xr:uid="{16B8EC8C-C7F9-4AC9-BB65-AB6AAE18FCEA}"/>
    <cellStyle name="Normal 2 4 4 3 3 2 2 5 2" xfId="34502" xr:uid="{BB77D97B-D1CF-497F-9CCC-E2BE37EAEA80}"/>
    <cellStyle name="Normal 2 4 4 3 3 2 2 6" xfId="13479" xr:uid="{ADD6AFF5-19FA-4E58-BAA5-6D9936DBFD5E}"/>
    <cellStyle name="Normal 2 4 4 3 3 2 2 6 2" xfId="35798" xr:uid="{6349F468-A1E2-4A79-B90A-2B13BF2B69F0}"/>
    <cellStyle name="Normal 2 4 4 3 3 2 2 7" xfId="23990" xr:uid="{690B3B43-2A46-4ACD-8274-80B584E95702}"/>
    <cellStyle name="Normal 2 4 4 3 3 2 3" xfId="2320" xr:uid="{C0951C3C-DD94-4748-B3FB-DD7F8C65A08B}"/>
    <cellStyle name="Normal 2 4 4 3 3 2 3 2" xfId="4912" xr:uid="{4EAB59E6-CE73-4C79-B600-50274D45D5E3}"/>
    <cellStyle name="Normal 2 4 4 3 3 2 3 2 2" xfId="10096" xr:uid="{97743225-7584-4515-94BE-4F6226901C2B}"/>
    <cellStyle name="Normal 2 4 4 3 3 2 3 2 2 2" xfId="21903" xr:uid="{51036D29-8BC1-4ACE-AB17-559DA43D6300}"/>
    <cellStyle name="Normal 2 4 4 3 3 2 3 2 2 2 2" xfId="44222" xr:uid="{89A617E5-9E5D-4AA9-B674-4A65174693A7}"/>
    <cellStyle name="Normal 2 4 4 3 3 2 3 2 2 3" xfId="32414" xr:uid="{96954886-1978-48FD-B617-0ACF608FB0CE}"/>
    <cellStyle name="Normal 2 4 4 3 3 2 3 2 3" xfId="16719" xr:uid="{334BF942-092F-4A0D-B1E5-687A5AB44A2D}"/>
    <cellStyle name="Normal 2 4 4 3 3 2 3 2 3 2" xfId="39038" xr:uid="{00B7F3CE-5BC7-4B51-A669-1C9927BEBB9D}"/>
    <cellStyle name="Normal 2 4 4 3 3 2 3 2 4" xfId="27230" xr:uid="{9C930AEB-B77B-48E5-810F-1408C1BFDBE8}"/>
    <cellStyle name="Normal 2 4 4 3 3 2 3 3" xfId="7504" xr:uid="{49A4F104-0656-4CFA-BFE0-2505EB17851F}"/>
    <cellStyle name="Normal 2 4 4 3 3 2 3 3 2" xfId="19311" xr:uid="{3A14C437-95E5-49C1-9F46-0F145E4534D9}"/>
    <cellStyle name="Normal 2 4 4 3 3 2 3 3 2 2" xfId="41630" xr:uid="{5C86C51F-A88E-4521-81D9-81A22D115027}"/>
    <cellStyle name="Normal 2 4 4 3 3 2 3 3 3" xfId="29822" xr:uid="{B1AE7007-B6C0-498B-B675-E445074487D6}"/>
    <cellStyle name="Normal 2 4 4 3 3 2 3 4" xfId="14127" xr:uid="{9C8B66FA-AE4F-4D99-9D94-AA922E661029}"/>
    <cellStyle name="Normal 2 4 4 3 3 2 3 4 2" xfId="36446" xr:uid="{2A735A6C-CDB4-4661-A7CD-5E76FD5B994E}"/>
    <cellStyle name="Normal 2 4 4 3 3 2 3 5" xfId="24638" xr:uid="{F5AD404B-6A5E-4860-BF2D-1FF817E3A515}"/>
    <cellStyle name="Normal 2 4 4 3 3 2 4" xfId="3616" xr:uid="{F6BEFA1A-EEED-4BEA-989B-A5A3B48CF583}"/>
    <cellStyle name="Normal 2 4 4 3 3 2 4 2" xfId="8800" xr:uid="{49D9B036-822C-4929-B1F9-F3DABF353A6F}"/>
    <cellStyle name="Normal 2 4 4 3 3 2 4 2 2" xfId="20607" xr:uid="{48F9FDFB-C76E-482E-BF42-37A683A66835}"/>
    <cellStyle name="Normal 2 4 4 3 3 2 4 2 2 2" xfId="42926" xr:uid="{B3875535-6F05-4D67-BFB6-6E55495872CF}"/>
    <cellStyle name="Normal 2 4 4 3 3 2 4 2 3" xfId="31118" xr:uid="{C6006ABF-26D8-4DC6-B33D-62D9B87DD1A9}"/>
    <cellStyle name="Normal 2 4 4 3 3 2 4 3" xfId="15423" xr:uid="{A30EF83C-A040-41F3-921B-44385C367375}"/>
    <cellStyle name="Normal 2 4 4 3 3 2 4 3 2" xfId="37742" xr:uid="{4460F571-7FEE-4E97-B63B-72B84D5D77B9}"/>
    <cellStyle name="Normal 2 4 4 3 3 2 4 4" xfId="25934" xr:uid="{35DB9DC0-81D3-491F-BC53-CF8453569DDE}"/>
    <cellStyle name="Normal 2 4 4 3 3 2 5" xfId="6208" xr:uid="{89B744FD-CE49-4F41-889F-36A01AA4C029}"/>
    <cellStyle name="Normal 2 4 4 3 3 2 5 2" xfId="18015" xr:uid="{CACF02C5-3B15-4D0B-83B3-318DB3AB6C93}"/>
    <cellStyle name="Normal 2 4 4 3 3 2 5 2 2" xfId="40334" xr:uid="{9D6FB957-D55A-4963-A173-50E7EB07543C}"/>
    <cellStyle name="Normal 2 4 4 3 3 2 5 3" xfId="28526" xr:uid="{55E6643E-B851-455F-B5D4-CD9F9FD93510}"/>
    <cellStyle name="Normal 2 4 4 3 3 2 6" xfId="11535" xr:uid="{0FAF626C-3777-41B4-A83B-FECEF5DA30DD}"/>
    <cellStyle name="Normal 2 4 4 3 3 2 6 2" xfId="33854" xr:uid="{DE6B8CB7-1A61-4828-989F-5F330082BD45}"/>
    <cellStyle name="Normal 2 4 4 3 3 2 7" xfId="12831" xr:uid="{210B644F-4624-47DA-95DB-C2DEC89E40AF}"/>
    <cellStyle name="Normal 2 4 4 3 3 2 7 2" xfId="35150" xr:uid="{6137E739-FC99-4844-89A4-6DFA83903F86}"/>
    <cellStyle name="Normal 2 4 4 3 3 2 8" xfId="23342" xr:uid="{37CBB682-32CC-4AB6-91F3-945092C81ECE}"/>
    <cellStyle name="Normal 2 4 4 3 3 3" xfId="1348" xr:uid="{165F4E3C-B2E7-447E-939D-C6EBD97EA824}"/>
    <cellStyle name="Normal 2 4 4 3 3 3 2" xfId="2644" xr:uid="{C2C691AB-65F4-40EE-8BC2-32F04510DE50}"/>
    <cellStyle name="Normal 2 4 4 3 3 3 2 2" xfId="5236" xr:uid="{B6D63E88-FCE4-44D0-910C-2221FE3138BE}"/>
    <cellStyle name="Normal 2 4 4 3 3 3 2 2 2" xfId="10420" xr:uid="{EC6FFEB1-C5D9-4353-A098-30E4E701CB31}"/>
    <cellStyle name="Normal 2 4 4 3 3 3 2 2 2 2" xfId="22227" xr:uid="{D2F6B1C8-0C01-407B-B402-4F9BE75E5B59}"/>
    <cellStyle name="Normal 2 4 4 3 3 3 2 2 2 2 2" xfId="44546" xr:uid="{E328176D-5BAE-477B-B151-6D2FCC6D1E87}"/>
    <cellStyle name="Normal 2 4 4 3 3 3 2 2 2 3" xfId="32738" xr:uid="{79933BDF-49F0-4B8C-8BC4-F41D7EE6DE20}"/>
    <cellStyle name="Normal 2 4 4 3 3 3 2 2 3" xfId="17043" xr:uid="{5D3F2DC2-18CE-48BF-B426-30A1A5E4BFB9}"/>
    <cellStyle name="Normal 2 4 4 3 3 3 2 2 3 2" xfId="39362" xr:uid="{7658089E-209D-469D-8600-3F10550ABA04}"/>
    <cellStyle name="Normal 2 4 4 3 3 3 2 2 4" xfId="27554" xr:uid="{622BE86F-0401-4179-8C68-54590AF62CEE}"/>
    <cellStyle name="Normal 2 4 4 3 3 3 2 3" xfId="7828" xr:uid="{576B42D7-943C-4296-9642-9475F80A43E9}"/>
    <cellStyle name="Normal 2 4 4 3 3 3 2 3 2" xfId="19635" xr:uid="{2CE09DC6-AFA8-4250-A567-3780E8584F26}"/>
    <cellStyle name="Normal 2 4 4 3 3 3 2 3 2 2" xfId="41954" xr:uid="{2697C0EA-99EC-45C9-9462-C1C08972E3D6}"/>
    <cellStyle name="Normal 2 4 4 3 3 3 2 3 3" xfId="30146" xr:uid="{6AAE4F21-3758-4FB0-B91F-0A47623A6333}"/>
    <cellStyle name="Normal 2 4 4 3 3 3 2 4" xfId="14451" xr:uid="{B29BE5E2-8304-4BFE-8936-205F65C2E422}"/>
    <cellStyle name="Normal 2 4 4 3 3 3 2 4 2" xfId="36770" xr:uid="{02831A4C-F7A6-4AB9-8571-6887903200E7}"/>
    <cellStyle name="Normal 2 4 4 3 3 3 2 5" xfId="24962" xr:uid="{A875CD99-D8D6-45F9-A34D-81E6676C8C95}"/>
    <cellStyle name="Normal 2 4 4 3 3 3 3" xfId="3940" xr:uid="{A21E641D-D658-46CC-AEFF-FE27F371866A}"/>
    <cellStyle name="Normal 2 4 4 3 3 3 3 2" xfId="9124" xr:uid="{BB7D4584-3E2E-432C-9AD8-287741A1F8B3}"/>
    <cellStyle name="Normal 2 4 4 3 3 3 3 2 2" xfId="20931" xr:uid="{97C3471D-46FD-4486-8F60-389551C647B1}"/>
    <cellStyle name="Normal 2 4 4 3 3 3 3 2 2 2" xfId="43250" xr:uid="{40593CB3-9E8E-4D68-9981-C012B2F91C5B}"/>
    <cellStyle name="Normal 2 4 4 3 3 3 3 2 3" xfId="31442" xr:uid="{0CFB7F6C-484B-4541-9C8D-837E227A3398}"/>
    <cellStyle name="Normal 2 4 4 3 3 3 3 3" xfId="15747" xr:uid="{E6A6E6A0-34D6-45CE-AA29-9F59299B19F9}"/>
    <cellStyle name="Normal 2 4 4 3 3 3 3 3 2" xfId="38066" xr:uid="{1B81E7CE-09BB-45FC-802B-7E0CAC96ABE5}"/>
    <cellStyle name="Normal 2 4 4 3 3 3 3 4" xfId="26258" xr:uid="{CDF47134-8B04-4B55-801B-FB8200DD22D5}"/>
    <cellStyle name="Normal 2 4 4 3 3 3 4" xfId="6532" xr:uid="{2ACEB749-6B03-4CE1-9A14-1B611DCFEEF0}"/>
    <cellStyle name="Normal 2 4 4 3 3 3 4 2" xfId="18339" xr:uid="{4C7F6388-C66C-4E57-9897-1FDB10811C28}"/>
    <cellStyle name="Normal 2 4 4 3 3 3 4 2 2" xfId="40658" xr:uid="{1EBF685B-0E99-41FB-A424-52DCF7663BB7}"/>
    <cellStyle name="Normal 2 4 4 3 3 3 4 3" xfId="28850" xr:uid="{E315BD37-F322-442F-A3CB-EB759434D156}"/>
    <cellStyle name="Normal 2 4 4 3 3 3 5" xfId="11859" xr:uid="{D351DDDB-67D9-4644-8C4F-57FD0927B4A9}"/>
    <cellStyle name="Normal 2 4 4 3 3 3 5 2" xfId="34178" xr:uid="{48F03296-094E-4FB4-AD7C-B7FFE9C7A688}"/>
    <cellStyle name="Normal 2 4 4 3 3 3 6" xfId="13155" xr:uid="{8E3B8CB2-4CC7-462D-9E8E-354BFE17F656}"/>
    <cellStyle name="Normal 2 4 4 3 3 3 6 2" xfId="35474" xr:uid="{4CACE279-D52E-413D-AE23-A423C26F8022}"/>
    <cellStyle name="Normal 2 4 4 3 3 3 7" xfId="23666" xr:uid="{997B1048-F3E2-466C-8C40-BBAED4D27677}"/>
    <cellStyle name="Normal 2 4 4 3 3 4" xfId="1996" xr:uid="{717B6A05-677F-4C9D-A70E-FCE21B18A058}"/>
    <cellStyle name="Normal 2 4 4 3 3 4 2" xfId="4588" xr:uid="{B28FBEDB-EC74-4B9E-9588-6299B9FE124A}"/>
    <cellStyle name="Normal 2 4 4 3 3 4 2 2" xfId="9772" xr:uid="{6273E1AA-F414-443B-AED6-D7FC61E77AB9}"/>
    <cellStyle name="Normal 2 4 4 3 3 4 2 2 2" xfId="21579" xr:uid="{96DE3E4D-CA8D-462E-8337-8EC0177EEF44}"/>
    <cellStyle name="Normal 2 4 4 3 3 4 2 2 2 2" xfId="43898" xr:uid="{D48C8C2A-94E0-4FD6-85F7-D335DD14885C}"/>
    <cellStyle name="Normal 2 4 4 3 3 4 2 2 3" xfId="32090" xr:uid="{383AE7EE-CA42-4590-BEF1-3697E4128A27}"/>
    <cellStyle name="Normal 2 4 4 3 3 4 2 3" xfId="16395" xr:uid="{7BAFCF1B-E587-4871-AF35-C39F5D416B5C}"/>
    <cellStyle name="Normal 2 4 4 3 3 4 2 3 2" xfId="38714" xr:uid="{AD14F47D-61A6-418B-8CB2-D83863A0F01D}"/>
    <cellStyle name="Normal 2 4 4 3 3 4 2 4" xfId="26906" xr:uid="{C23C6E5B-C919-4CA2-9B4E-545DDE59B489}"/>
    <cellStyle name="Normal 2 4 4 3 3 4 3" xfId="7180" xr:uid="{ABFE696A-9D48-47AC-8467-5E739B8CFC3B}"/>
    <cellStyle name="Normal 2 4 4 3 3 4 3 2" xfId="18987" xr:uid="{3BF994A0-56AB-4756-B8AD-2070A469EEBD}"/>
    <cellStyle name="Normal 2 4 4 3 3 4 3 2 2" xfId="41306" xr:uid="{DE7A95D7-EA6D-4E2E-9DC7-1C0AE9E21C5A}"/>
    <cellStyle name="Normal 2 4 4 3 3 4 3 3" xfId="29498" xr:uid="{F82E462C-0721-4025-B9FA-7B512FA8CC88}"/>
    <cellStyle name="Normal 2 4 4 3 3 4 4" xfId="13803" xr:uid="{D7A014E3-AEFE-48D8-8CA5-B317A043B81F}"/>
    <cellStyle name="Normal 2 4 4 3 3 4 4 2" xfId="36122" xr:uid="{064B1568-6CC2-4F80-8776-4848FE7FB991}"/>
    <cellStyle name="Normal 2 4 4 3 3 4 5" xfId="24314" xr:uid="{B3CF9440-8C19-4AD3-840B-3F8F8579C2F3}"/>
    <cellStyle name="Normal 2 4 4 3 3 5" xfId="3292" xr:uid="{57A0D021-FF46-4094-A40C-06022548AFAA}"/>
    <cellStyle name="Normal 2 4 4 3 3 5 2" xfId="8476" xr:uid="{B3FD3C9C-B770-4E01-B40C-7D45A968F353}"/>
    <cellStyle name="Normal 2 4 4 3 3 5 2 2" xfId="20283" xr:uid="{3ED7C8FE-D214-4458-991D-79EEA8AA40FA}"/>
    <cellStyle name="Normal 2 4 4 3 3 5 2 2 2" xfId="42602" xr:uid="{5AD15562-5F82-4331-B6C8-D22806600A18}"/>
    <cellStyle name="Normal 2 4 4 3 3 5 2 3" xfId="30794" xr:uid="{D2739B38-0742-44DD-9AE2-A8F86EC4026B}"/>
    <cellStyle name="Normal 2 4 4 3 3 5 3" xfId="15099" xr:uid="{BC7B41D1-4278-4753-B53E-0E61881B66A6}"/>
    <cellStyle name="Normal 2 4 4 3 3 5 3 2" xfId="37418" xr:uid="{9C3FECEC-B0D7-485D-A18F-43838A69BD8C}"/>
    <cellStyle name="Normal 2 4 4 3 3 5 4" xfId="25610" xr:uid="{A689D7BA-BD82-468F-B55A-C96CDED3EFCF}"/>
    <cellStyle name="Normal 2 4 4 3 3 6" xfId="5884" xr:uid="{0FCB5B25-2359-4CA9-A44E-CA45159D2938}"/>
    <cellStyle name="Normal 2 4 4 3 3 6 2" xfId="17691" xr:uid="{BC0C5D0D-5CEA-4BD6-AAC0-592F0EEA5F52}"/>
    <cellStyle name="Normal 2 4 4 3 3 6 2 2" xfId="40010" xr:uid="{87CF0C67-AE54-4B7A-BA1E-EEF0FB44E8AC}"/>
    <cellStyle name="Normal 2 4 4 3 3 6 3" xfId="28202" xr:uid="{8B7E4B6A-8D72-4E4F-AE29-5A0CC742A182}"/>
    <cellStyle name="Normal 2 4 4 3 3 7" xfId="11175" xr:uid="{38ACF15A-A433-4F21-802B-8D59BD8C3A56}"/>
    <cellStyle name="Normal 2 4 4 3 3 7 2" xfId="33494" xr:uid="{46572A9C-2698-45BC-ACDF-658B2649B340}"/>
    <cellStyle name="Normal 2 4 4 3 3 8" xfId="12507" xr:uid="{655C58BF-54A9-4696-885F-904CFF73642D}"/>
    <cellStyle name="Normal 2 4 4 3 3 8 2" xfId="34826" xr:uid="{50626828-677A-45CA-B31E-6857FC964592}"/>
    <cellStyle name="Normal 2 4 4 3 3 9" xfId="22982" xr:uid="{33E5D33C-E62D-47D1-B416-9DED88AED5DF}"/>
    <cellStyle name="Normal 2 4 4 3 4" xfId="862" xr:uid="{887F6F4B-B33A-43B5-87B9-86BC4CB8E3A8}"/>
    <cellStyle name="Normal 2 4 4 3 4 2" xfId="1510" xr:uid="{D3C67082-7233-412A-A2F7-2354BB85B783}"/>
    <cellStyle name="Normal 2 4 4 3 4 2 2" xfId="2806" xr:uid="{DEE40BB9-540D-418B-95A9-A7F5147CA3EB}"/>
    <cellStyle name="Normal 2 4 4 3 4 2 2 2" xfId="5398" xr:uid="{997A0B28-2790-446F-B2E3-777994A16A76}"/>
    <cellStyle name="Normal 2 4 4 3 4 2 2 2 2" xfId="10582" xr:uid="{89AB01FB-C881-4969-9A62-DB19A21D7775}"/>
    <cellStyle name="Normal 2 4 4 3 4 2 2 2 2 2" xfId="22389" xr:uid="{27168EAD-DDB2-4844-8A13-880DA2DD1471}"/>
    <cellStyle name="Normal 2 4 4 3 4 2 2 2 2 2 2" xfId="44708" xr:uid="{0DCDC067-B57A-45B5-8D67-32647051AF99}"/>
    <cellStyle name="Normal 2 4 4 3 4 2 2 2 2 3" xfId="32900" xr:uid="{1C7D8FFB-5E4D-4A94-B246-866B8C1152BE}"/>
    <cellStyle name="Normal 2 4 4 3 4 2 2 2 3" xfId="17205" xr:uid="{0AD28552-285D-45FE-880D-E2827CE920ED}"/>
    <cellStyle name="Normal 2 4 4 3 4 2 2 2 3 2" xfId="39524" xr:uid="{4A3B092C-045E-4D35-8643-642F1DDAB15C}"/>
    <cellStyle name="Normal 2 4 4 3 4 2 2 2 4" xfId="27716" xr:uid="{68BEFC12-CA82-4A59-BCA0-1BDD13397032}"/>
    <cellStyle name="Normal 2 4 4 3 4 2 2 3" xfId="7990" xr:uid="{894EA4D5-4093-4C15-9DAF-45E313C80E32}"/>
    <cellStyle name="Normal 2 4 4 3 4 2 2 3 2" xfId="19797" xr:uid="{294F7479-962F-4781-866B-4D32603756CB}"/>
    <cellStyle name="Normal 2 4 4 3 4 2 2 3 2 2" xfId="42116" xr:uid="{9D1C95D8-8E61-4169-8803-27C31E03E707}"/>
    <cellStyle name="Normal 2 4 4 3 4 2 2 3 3" xfId="30308" xr:uid="{10B1B1A1-6490-4E6C-9F92-C2C9F910B274}"/>
    <cellStyle name="Normal 2 4 4 3 4 2 2 4" xfId="14613" xr:uid="{1A5720B2-8FA8-4A74-B426-FEE911E2B88D}"/>
    <cellStyle name="Normal 2 4 4 3 4 2 2 4 2" xfId="36932" xr:uid="{761D9882-3194-4A3D-AD2E-B6DA32CFD750}"/>
    <cellStyle name="Normal 2 4 4 3 4 2 2 5" xfId="25124" xr:uid="{651056B7-849C-42D1-A13B-3AB7FDD4F2EC}"/>
    <cellStyle name="Normal 2 4 4 3 4 2 3" xfId="4102" xr:uid="{213E854E-2B39-4A16-A34E-148ED289D45F}"/>
    <cellStyle name="Normal 2 4 4 3 4 2 3 2" xfId="9286" xr:uid="{DE3A7BFB-CFFF-4D68-A7EC-7E583638A79B}"/>
    <cellStyle name="Normal 2 4 4 3 4 2 3 2 2" xfId="21093" xr:uid="{FD3D6F7E-B555-44BF-9621-841248A63FC5}"/>
    <cellStyle name="Normal 2 4 4 3 4 2 3 2 2 2" xfId="43412" xr:uid="{9318DBC2-CA75-46E7-82F6-A6549CFED6C7}"/>
    <cellStyle name="Normal 2 4 4 3 4 2 3 2 3" xfId="31604" xr:uid="{7FCF1FB6-2025-45D1-829B-54236E410121}"/>
    <cellStyle name="Normal 2 4 4 3 4 2 3 3" xfId="15909" xr:uid="{5FE222D2-3382-4483-AB1D-2D65E5759072}"/>
    <cellStyle name="Normal 2 4 4 3 4 2 3 3 2" xfId="38228" xr:uid="{979C8512-5AA3-45A2-86E0-9F07A33E140D}"/>
    <cellStyle name="Normal 2 4 4 3 4 2 3 4" xfId="26420" xr:uid="{9D5E6022-07FB-4488-82CF-C612ED3883E0}"/>
    <cellStyle name="Normal 2 4 4 3 4 2 4" xfId="6694" xr:uid="{00019B0A-9A96-409C-BE91-5015AFA70BB7}"/>
    <cellStyle name="Normal 2 4 4 3 4 2 4 2" xfId="18501" xr:uid="{4DAA05C1-A293-4FDE-A8A8-4A393B3A38EE}"/>
    <cellStyle name="Normal 2 4 4 3 4 2 4 2 2" xfId="40820" xr:uid="{1C1F1078-1F51-4AB2-975F-ED44138240A2}"/>
    <cellStyle name="Normal 2 4 4 3 4 2 4 3" xfId="29012" xr:uid="{B4A2F561-AE81-4C37-9CE9-B3265C12F1EF}"/>
    <cellStyle name="Normal 2 4 4 3 4 2 5" xfId="12021" xr:uid="{65BA1F5B-4BF7-467F-851D-3D9827D37545}"/>
    <cellStyle name="Normal 2 4 4 3 4 2 5 2" xfId="34340" xr:uid="{2C0E0015-43AC-4253-9273-FE0FD8F03A4F}"/>
    <cellStyle name="Normal 2 4 4 3 4 2 6" xfId="13317" xr:uid="{F759DEB2-4A48-43A1-806C-459F4054FBF5}"/>
    <cellStyle name="Normal 2 4 4 3 4 2 6 2" xfId="35636" xr:uid="{66F8B51B-022F-4220-AEF3-62E66F528921}"/>
    <cellStyle name="Normal 2 4 4 3 4 2 7" xfId="23828" xr:uid="{2CA343B4-5E47-471D-9888-3F4476BAB6C1}"/>
    <cellStyle name="Normal 2 4 4 3 4 3" xfId="2158" xr:uid="{D4435014-57CD-42FC-9842-832406527CD2}"/>
    <cellStyle name="Normal 2 4 4 3 4 3 2" xfId="4750" xr:uid="{7A59BB0A-E643-4A3F-B5C2-2F28BF396355}"/>
    <cellStyle name="Normal 2 4 4 3 4 3 2 2" xfId="9934" xr:uid="{60F36824-D389-4930-ADA7-6504BF5E59A3}"/>
    <cellStyle name="Normal 2 4 4 3 4 3 2 2 2" xfId="21741" xr:uid="{FA2626D8-DD55-4F39-B061-EDC59C6CEBB9}"/>
    <cellStyle name="Normal 2 4 4 3 4 3 2 2 2 2" xfId="44060" xr:uid="{D282D6AE-EF38-4986-A056-02DE2B2B3459}"/>
    <cellStyle name="Normal 2 4 4 3 4 3 2 2 3" xfId="32252" xr:uid="{94891BBF-65BB-476F-B71F-1F0E796BC4A1}"/>
    <cellStyle name="Normal 2 4 4 3 4 3 2 3" xfId="16557" xr:uid="{402CDA07-3107-4F76-8F63-51EB34362DB9}"/>
    <cellStyle name="Normal 2 4 4 3 4 3 2 3 2" xfId="38876" xr:uid="{90332E7F-060A-4C36-B4B1-50F94A6D0BC9}"/>
    <cellStyle name="Normal 2 4 4 3 4 3 2 4" xfId="27068" xr:uid="{CC3514E0-D0B6-49B0-8E14-4A32830811E2}"/>
    <cellStyle name="Normal 2 4 4 3 4 3 3" xfId="7342" xr:uid="{DC7FEAAC-5385-4446-9C6E-0BB178894ABE}"/>
    <cellStyle name="Normal 2 4 4 3 4 3 3 2" xfId="19149" xr:uid="{68C5F0C0-BF94-4A84-9CA9-0E8A85A04F96}"/>
    <cellStyle name="Normal 2 4 4 3 4 3 3 2 2" xfId="41468" xr:uid="{AF0656F0-C415-4110-9254-C2D694988F4F}"/>
    <cellStyle name="Normal 2 4 4 3 4 3 3 3" xfId="29660" xr:uid="{ED50FAF9-5584-46C6-9B4D-0134089C98F4}"/>
    <cellStyle name="Normal 2 4 4 3 4 3 4" xfId="13965" xr:uid="{A54AD3DD-E62E-420F-B62F-5645B6A6B966}"/>
    <cellStyle name="Normal 2 4 4 3 4 3 4 2" xfId="36284" xr:uid="{D062D312-BBAA-4C8B-9F17-F18BBC1C6142}"/>
    <cellStyle name="Normal 2 4 4 3 4 3 5" xfId="24476" xr:uid="{E4550F33-8093-404C-A1D9-68A40B5879D0}"/>
    <cellStyle name="Normal 2 4 4 3 4 4" xfId="3454" xr:uid="{4ACDB3C1-3425-484D-AB33-56A437D45067}"/>
    <cellStyle name="Normal 2 4 4 3 4 4 2" xfId="8638" xr:uid="{AB423CDD-24BE-4CF2-82CD-443CAA41CF98}"/>
    <cellStyle name="Normal 2 4 4 3 4 4 2 2" xfId="20445" xr:uid="{8C6695A3-C7AC-458A-AE96-9886A2B37BE1}"/>
    <cellStyle name="Normal 2 4 4 3 4 4 2 2 2" xfId="42764" xr:uid="{8E52AE1A-09C1-43D3-A3C0-81AC65BF5DC7}"/>
    <cellStyle name="Normal 2 4 4 3 4 4 2 3" xfId="30956" xr:uid="{E80120CC-C598-42B1-8C8E-1D3FB95DD1B8}"/>
    <cellStyle name="Normal 2 4 4 3 4 4 3" xfId="15261" xr:uid="{37F7809F-5DF1-4BAC-B659-CFD987B30680}"/>
    <cellStyle name="Normal 2 4 4 3 4 4 3 2" xfId="37580" xr:uid="{3D268620-F0C3-41B2-890B-7D2BA9C90C71}"/>
    <cellStyle name="Normal 2 4 4 3 4 4 4" xfId="25772" xr:uid="{ED8CFC43-F8A0-4322-A270-8C9526AF85BA}"/>
    <cellStyle name="Normal 2 4 4 3 4 5" xfId="6046" xr:uid="{512E93CA-83B0-4FBD-AC67-9D0D1605A360}"/>
    <cellStyle name="Normal 2 4 4 3 4 5 2" xfId="17853" xr:uid="{3869CD41-A345-4E05-9237-33229C90EF05}"/>
    <cellStyle name="Normal 2 4 4 3 4 5 2 2" xfId="40172" xr:uid="{1EA89892-22B2-43DF-A438-DDE414410E8F}"/>
    <cellStyle name="Normal 2 4 4 3 4 5 3" xfId="28364" xr:uid="{EBE899EC-E2A1-4D04-BE25-4E025DE3A5C9}"/>
    <cellStyle name="Normal 2 4 4 3 4 6" xfId="11373" xr:uid="{2E921810-7BEE-4C3C-B033-832D4FB8447B}"/>
    <cellStyle name="Normal 2 4 4 3 4 6 2" xfId="33692" xr:uid="{80C401D8-489B-4447-95B1-CF43200A7B19}"/>
    <cellStyle name="Normal 2 4 4 3 4 7" xfId="12669" xr:uid="{504266E6-C03E-4127-B02B-489D6AE3544D}"/>
    <cellStyle name="Normal 2 4 4 3 4 7 2" xfId="34988" xr:uid="{D968AE13-F7E9-450A-8410-D7D151F4C394}"/>
    <cellStyle name="Normal 2 4 4 3 4 8" xfId="23180" xr:uid="{B97DCB68-4740-4727-AF10-11D4B5DEFD2B}"/>
    <cellStyle name="Normal 2 4 4 3 5" xfId="1186" xr:uid="{52A624B4-F85F-4101-B835-72D0BF151ADD}"/>
    <cellStyle name="Normal 2 4 4 3 5 2" xfId="2482" xr:uid="{E3CC7742-3AE6-45A4-83D6-1EAFB0BD1436}"/>
    <cellStyle name="Normal 2 4 4 3 5 2 2" xfId="5074" xr:uid="{AC71C1E1-15E9-4A2C-9AC6-CB24DAE85D4F}"/>
    <cellStyle name="Normal 2 4 4 3 5 2 2 2" xfId="10258" xr:uid="{18B23B7B-9989-4B65-9B6A-57D5BCBAE518}"/>
    <cellStyle name="Normal 2 4 4 3 5 2 2 2 2" xfId="22065" xr:uid="{1004EDE1-1AEE-4F6D-88C3-7347008FCE67}"/>
    <cellStyle name="Normal 2 4 4 3 5 2 2 2 2 2" xfId="44384" xr:uid="{8147C91D-C02F-4F99-999E-410435447949}"/>
    <cellStyle name="Normal 2 4 4 3 5 2 2 2 3" xfId="32576" xr:uid="{AE71CA35-2E89-4350-8661-8C453E8E96C0}"/>
    <cellStyle name="Normal 2 4 4 3 5 2 2 3" xfId="16881" xr:uid="{66D7D39E-F812-4BEF-9001-52090A96BDE6}"/>
    <cellStyle name="Normal 2 4 4 3 5 2 2 3 2" xfId="39200" xr:uid="{5DBA3216-6797-4269-82B3-420E17C32713}"/>
    <cellStyle name="Normal 2 4 4 3 5 2 2 4" xfId="27392" xr:uid="{B8C891F4-A312-49EE-8D0F-63456C6145E6}"/>
    <cellStyle name="Normal 2 4 4 3 5 2 3" xfId="7666" xr:uid="{E3822ED0-E4AF-4031-B8A0-446D346CB655}"/>
    <cellStyle name="Normal 2 4 4 3 5 2 3 2" xfId="19473" xr:uid="{1F6DF978-14BB-4C2A-9A4A-90C741CCD11C}"/>
    <cellStyle name="Normal 2 4 4 3 5 2 3 2 2" xfId="41792" xr:uid="{3C631A56-5742-48BA-85FE-C15D4D83C83F}"/>
    <cellStyle name="Normal 2 4 4 3 5 2 3 3" xfId="29984" xr:uid="{1321564B-30A7-42D9-82C1-253F14BA1F97}"/>
    <cellStyle name="Normal 2 4 4 3 5 2 4" xfId="14289" xr:uid="{965F7592-24DE-4D26-9819-E31C78419974}"/>
    <cellStyle name="Normal 2 4 4 3 5 2 4 2" xfId="36608" xr:uid="{4B84B1EE-746F-4B31-A0CB-A4A8EA254BF7}"/>
    <cellStyle name="Normal 2 4 4 3 5 2 5" xfId="24800" xr:uid="{0E20DE4E-7CED-487A-9B31-8ECBA74BC58B}"/>
    <cellStyle name="Normal 2 4 4 3 5 3" xfId="3778" xr:uid="{90C270B4-C3DA-4448-A811-A039C27CF4F5}"/>
    <cellStyle name="Normal 2 4 4 3 5 3 2" xfId="8962" xr:uid="{07FF2D9D-2972-484E-89F2-A25C09DC9F9D}"/>
    <cellStyle name="Normal 2 4 4 3 5 3 2 2" xfId="20769" xr:uid="{135D2C2E-92FC-49C1-99C4-6B3A02BBCDB4}"/>
    <cellStyle name="Normal 2 4 4 3 5 3 2 2 2" xfId="43088" xr:uid="{9C92F94F-7749-4DCD-B8D3-2E88720C6D68}"/>
    <cellStyle name="Normal 2 4 4 3 5 3 2 3" xfId="31280" xr:uid="{950CC809-67BC-4ACF-A5A7-73CA3D3E1801}"/>
    <cellStyle name="Normal 2 4 4 3 5 3 3" xfId="15585" xr:uid="{798748E8-6F39-4477-A606-D2E917F30B7D}"/>
    <cellStyle name="Normal 2 4 4 3 5 3 3 2" xfId="37904" xr:uid="{D0453DFA-1819-4695-B786-B2061688292C}"/>
    <cellStyle name="Normal 2 4 4 3 5 3 4" xfId="26096" xr:uid="{EF8947BC-8788-4E8F-AE51-5A70C06C7AC9}"/>
    <cellStyle name="Normal 2 4 4 3 5 4" xfId="6370" xr:uid="{E76AD512-F29F-4F05-9438-BC581798495E}"/>
    <cellStyle name="Normal 2 4 4 3 5 4 2" xfId="18177" xr:uid="{91135980-9B5C-4B66-A6B8-B6819B5A25A6}"/>
    <cellStyle name="Normal 2 4 4 3 5 4 2 2" xfId="40496" xr:uid="{1DB9D26B-E624-4D5E-8709-3D3C9F2C3998}"/>
    <cellStyle name="Normal 2 4 4 3 5 4 3" xfId="28688" xr:uid="{26A1DCFD-7CD4-49F6-9B9C-4A721A1075AC}"/>
    <cellStyle name="Normal 2 4 4 3 5 5" xfId="11697" xr:uid="{51B83034-5BF8-4949-BC3C-73185B2837BD}"/>
    <cellStyle name="Normal 2 4 4 3 5 5 2" xfId="34016" xr:uid="{D6D11CC5-5850-4D57-A8B4-5044C9FC30F0}"/>
    <cellStyle name="Normal 2 4 4 3 5 6" xfId="12993" xr:uid="{794E104C-B789-4627-A3D6-8BC94263E9C1}"/>
    <cellStyle name="Normal 2 4 4 3 5 6 2" xfId="35312" xr:uid="{537FA1AF-ADF5-4DE7-B3FB-5CBAE13F9722}"/>
    <cellStyle name="Normal 2 4 4 3 5 7" xfId="23504" xr:uid="{19C67D72-0EB0-4D2E-BE5D-D68967C39635}"/>
    <cellStyle name="Normal 2 4 4 3 6" xfId="1834" xr:uid="{74D2C4C3-06BE-475C-BC23-4EABFC59D7E8}"/>
    <cellStyle name="Normal 2 4 4 3 6 2" xfId="4426" xr:uid="{B211E403-1922-412C-AF46-40FA2E5BE693}"/>
    <cellStyle name="Normal 2 4 4 3 6 2 2" xfId="9610" xr:uid="{C9C694F7-4E44-48E0-AD20-821935111A87}"/>
    <cellStyle name="Normal 2 4 4 3 6 2 2 2" xfId="21417" xr:uid="{62BE3BC8-C0E3-4B08-B273-44C054584889}"/>
    <cellStyle name="Normal 2 4 4 3 6 2 2 2 2" xfId="43736" xr:uid="{C378ACB3-0AD6-4C1B-9098-57DA2A3E2643}"/>
    <cellStyle name="Normal 2 4 4 3 6 2 2 3" xfId="31928" xr:uid="{3992FF61-FF39-4A96-94F3-F89337528D9F}"/>
    <cellStyle name="Normal 2 4 4 3 6 2 3" xfId="16233" xr:uid="{C5B47336-8201-4A52-8256-6A1DFA1B6034}"/>
    <cellStyle name="Normal 2 4 4 3 6 2 3 2" xfId="38552" xr:uid="{650C6EF9-457B-4234-8B1C-76CE1B945312}"/>
    <cellStyle name="Normal 2 4 4 3 6 2 4" xfId="26744" xr:uid="{801CEAEB-0018-425E-8156-96410594B71F}"/>
    <cellStyle name="Normal 2 4 4 3 6 3" xfId="7018" xr:uid="{5EFD82BE-E6AE-4065-AA10-D21869D20A06}"/>
    <cellStyle name="Normal 2 4 4 3 6 3 2" xfId="18825" xr:uid="{59267D31-7653-4AD0-B478-E4A82A5A2FC8}"/>
    <cellStyle name="Normal 2 4 4 3 6 3 2 2" xfId="41144" xr:uid="{C3DE6024-1308-4849-87E1-7EEB95D5AB78}"/>
    <cellStyle name="Normal 2 4 4 3 6 3 3" xfId="29336" xr:uid="{D7373937-E27F-4764-9901-01001F5DED12}"/>
    <cellStyle name="Normal 2 4 4 3 6 4" xfId="13641" xr:uid="{7C5E4C37-4D0D-460C-B311-A188AA816FAD}"/>
    <cellStyle name="Normal 2 4 4 3 6 4 2" xfId="35960" xr:uid="{82CD09ED-5FFF-4164-AC58-6288ADD7D40E}"/>
    <cellStyle name="Normal 2 4 4 3 6 5" xfId="24152" xr:uid="{48921422-6841-45FA-99EB-05FD5ACC5E58}"/>
    <cellStyle name="Normal 2 4 4 3 7" xfId="3130" xr:uid="{20AAB4F2-DBD5-479D-954D-991E70ED2603}"/>
    <cellStyle name="Normal 2 4 4 3 7 2" xfId="8314" xr:uid="{4CBFA922-E929-468A-A150-92111E250E31}"/>
    <cellStyle name="Normal 2 4 4 3 7 2 2" xfId="20121" xr:uid="{4A59B88A-7A29-4B35-B1C6-38E2B6E36833}"/>
    <cellStyle name="Normal 2 4 4 3 7 2 2 2" xfId="42440" xr:uid="{BE3CCEAD-B377-4AB8-9B95-B0C66F53B85D}"/>
    <cellStyle name="Normal 2 4 4 3 7 2 3" xfId="30632" xr:uid="{3EEB5DDA-FE52-45A2-A517-1C719DFF1C32}"/>
    <cellStyle name="Normal 2 4 4 3 7 3" xfId="14937" xr:uid="{D9C8C9F8-8D29-458D-81AA-E921B6773BD6}"/>
    <cellStyle name="Normal 2 4 4 3 7 3 2" xfId="37256" xr:uid="{4C5B266F-737B-4F39-9A12-67E2257DE4AA}"/>
    <cellStyle name="Normal 2 4 4 3 7 4" xfId="25448" xr:uid="{D268F12B-5D1F-489E-B27F-3EEE56B89D22}"/>
    <cellStyle name="Normal 2 4 4 3 8" xfId="5722" xr:uid="{A6119DF2-3C81-4B75-8F76-3323A67110F0}"/>
    <cellStyle name="Normal 2 4 4 3 8 2" xfId="17529" xr:uid="{56304C72-D20E-4C81-969E-A578518376BF}"/>
    <cellStyle name="Normal 2 4 4 3 8 2 2" xfId="39848" xr:uid="{C00D51C2-6E18-4A51-80A4-AFD28392494C}"/>
    <cellStyle name="Normal 2 4 4 3 8 3" xfId="28040" xr:uid="{C4F6574F-21BA-497D-87A6-B4DBBF46ACA0}"/>
    <cellStyle name="Normal 2 4 4 3 9" xfId="10941" xr:uid="{F1DA1851-9B6E-4433-A60F-7C2C891FA985}"/>
    <cellStyle name="Normal 2 4 4 3 9 2" xfId="33260" xr:uid="{15B63C2D-2AD9-4B4F-ADC9-E4AC57B66D96}"/>
    <cellStyle name="Normal 2 4 4 4" xfId="476" xr:uid="{8B0772A2-7702-4D30-99C1-753EE83B0D10}"/>
    <cellStyle name="Normal 2 4 4 4 10" xfId="22793" xr:uid="{400CDA2E-4D01-44A3-8474-F41503B314C0}"/>
    <cellStyle name="Normal 2 4 4 4 2" xfId="709" xr:uid="{A0377C96-484B-4749-AACF-42CE3107DAEF}"/>
    <cellStyle name="Normal 2 4 4 4 2 2" xfId="1051" xr:uid="{0E8E68F5-5E56-4DDC-9AC9-A2EEFD8D3F56}"/>
    <cellStyle name="Normal 2 4 4 4 2 2 2" xfId="1699" xr:uid="{ECA06BD2-CD80-4520-8E57-6A979EC865F6}"/>
    <cellStyle name="Normal 2 4 4 4 2 2 2 2" xfId="2995" xr:uid="{E4DB4D57-8A61-4F31-AABC-1F5B20A74597}"/>
    <cellStyle name="Normal 2 4 4 4 2 2 2 2 2" xfId="5587" xr:uid="{436B45D4-ECB5-44A9-AF79-834738C51237}"/>
    <cellStyle name="Normal 2 4 4 4 2 2 2 2 2 2" xfId="10771" xr:uid="{5D900644-4E75-40E2-BF29-9F5002A48D2F}"/>
    <cellStyle name="Normal 2 4 4 4 2 2 2 2 2 2 2" xfId="22578" xr:uid="{DD5CED16-6FA2-4F6C-972F-A99E388B0257}"/>
    <cellStyle name="Normal 2 4 4 4 2 2 2 2 2 2 2 2" xfId="44897" xr:uid="{47DC6A94-EEC8-4517-98A3-7245199DFA55}"/>
    <cellStyle name="Normal 2 4 4 4 2 2 2 2 2 2 3" xfId="33089" xr:uid="{F32AC490-3AEB-4B15-B911-DEADC0FBC7D1}"/>
    <cellStyle name="Normal 2 4 4 4 2 2 2 2 2 3" xfId="17394" xr:uid="{BF996A8F-E838-4F8F-A86B-599542E9CC52}"/>
    <cellStyle name="Normal 2 4 4 4 2 2 2 2 2 3 2" xfId="39713" xr:uid="{03E737CB-C024-41C1-987C-1D294557E17F}"/>
    <cellStyle name="Normal 2 4 4 4 2 2 2 2 2 4" xfId="27905" xr:uid="{61514FBF-E2C5-4F34-8289-2078F787D8C3}"/>
    <cellStyle name="Normal 2 4 4 4 2 2 2 2 3" xfId="8179" xr:uid="{F30203D3-2CA4-4517-842F-0085FF15B5EA}"/>
    <cellStyle name="Normal 2 4 4 4 2 2 2 2 3 2" xfId="19986" xr:uid="{FC1E6F16-77A8-446B-9B99-103B1622F9FC}"/>
    <cellStyle name="Normal 2 4 4 4 2 2 2 2 3 2 2" xfId="42305" xr:uid="{73BE0876-C423-4E1A-A0CD-535818033AD5}"/>
    <cellStyle name="Normal 2 4 4 4 2 2 2 2 3 3" xfId="30497" xr:uid="{4B850B75-C9D9-4B8A-8BE2-A97B48FBC50B}"/>
    <cellStyle name="Normal 2 4 4 4 2 2 2 2 4" xfId="14802" xr:uid="{F0131219-3E33-4ED1-894A-6A1EB5A129DB}"/>
    <cellStyle name="Normal 2 4 4 4 2 2 2 2 4 2" xfId="37121" xr:uid="{40CA97D4-8260-4FDB-8D35-2D3BA4177104}"/>
    <cellStyle name="Normal 2 4 4 4 2 2 2 2 5" xfId="25313" xr:uid="{12C71986-087B-4A52-8E8E-BFF4371C4D39}"/>
    <cellStyle name="Normal 2 4 4 4 2 2 2 3" xfId="4291" xr:uid="{CC2BD255-3ECF-4BCF-B655-95176BCA9D9E}"/>
    <cellStyle name="Normal 2 4 4 4 2 2 2 3 2" xfId="9475" xr:uid="{C80556DD-0979-439B-B66F-C5FBCEA516AB}"/>
    <cellStyle name="Normal 2 4 4 4 2 2 2 3 2 2" xfId="21282" xr:uid="{8CECF805-D6B6-416D-AE42-B9CE5575F0BC}"/>
    <cellStyle name="Normal 2 4 4 4 2 2 2 3 2 2 2" xfId="43601" xr:uid="{EDAE553D-02D4-4BDD-9A31-E3D97B28CBDD}"/>
    <cellStyle name="Normal 2 4 4 4 2 2 2 3 2 3" xfId="31793" xr:uid="{AF508517-4EF5-405B-8344-FA7FA4B86F4A}"/>
    <cellStyle name="Normal 2 4 4 4 2 2 2 3 3" xfId="16098" xr:uid="{B2E37C00-E5CE-447B-9334-75BFFCB583C1}"/>
    <cellStyle name="Normal 2 4 4 4 2 2 2 3 3 2" xfId="38417" xr:uid="{E0E733D2-4B26-492D-88B9-81C6BDB3B6EB}"/>
    <cellStyle name="Normal 2 4 4 4 2 2 2 3 4" xfId="26609" xr:uid="{10BCA522-F53F-4A3A-943C-B46D61F92A41}"/>
    <cellStyle name="Normal 2 4 4 4 2 2 2 4" xfId="6883" xr:uid="{4EE97891-B87E-4308-A347-71179BB024A6}"/>
    <cellStyle name="Normal 2 4 4 4 2 2 2 4 2" xfId="18690" xr:uid="{E0F7B066-6131-4A83-9E46-C5DF67D9EC1B}"/>
    <cellStyle name="Normal 2 4 4 4 2 2 2 4 2 2" xfId="41009" xr:uid="{12937206-BEF9-491F-8734-65F17D40EAA5}"/>
    <cellStyle name="Normal 2 4 4 4 2 2 2 4 3" xfId="29201" xr:uid="{ED10E31F-D98E-43EF-AB62-0CA2D47EA324}"/>
    <cellStyle name="Normal 2 4 4 4 2 2 2 5" xfId="12210" xr:uid="{9B2E46A4-A3C9-48E7-8120-995B9C3E14C9}"/>
    <cellStyle name="Normal 2 4 4 4 2 2 2 5 2" xfId="34529" xr:uid="{789AEC80-75CC-4634-9794-7918BF06F3D7}"/>
    <cellStyle name="Normal 2 4 4 4 2 2 2 6" xfId="13506" xr:uid="{65DACBF5-1BDC-4FD9-80C0-04D5D485BD0F}"/>
    <cellStyle name="Normal 2 4 4 4 2 2 2 6 2" xfId="35825" xr:uid="{344CAD94-F3A6-45B6-8DB3-343BFFFEDCF9}"/>
    <cellStyle name="Normal 2 4 4 4 2 2 2 7" xfId="24017" xr:uid="{AD79A545-C828-4151-A2EE-A94150BA046D}"/>
    <cellStyle name="Normal 2 4 4 4 2 2 3" xfId="2347" xr:uid="{80C6C9EE-10FB-40D5-A92D-1AFDE6D0F366}"/>
    <cellStyle name="Normal 2 4 4 4 2 2 3 2" xfId="4939" xr:uid="{750BE9E9-1956-4469-B8A8-555DEA0BF6F6}"/>
    <cellStyle name="Normal 2 4 4 4 2 2 3 2 2" xfId="10123" xr:uid="{49CB26D5-3A3B-4FCD-9F63-2C6F8D7CBF1E}"/>
    <cellStyle name="Normal 2 4 4 4 2 2 3 2 2 2" xfId="21930" xr:uid="{DE5DECD7-2A28-40FB-88BB-6CDBD978CCDA}"/>
    <cellStyle name="Normal 2 4 4 4 2 2 3 2 2 2 2" xfId="44249" xr:uid="{80FBFE0C-FF80-4243-A554-D42FAC0D0DB0}"/>
    <cellStyle name="Normal 2 4 4 4 2 2 3 2 2 3" xfId="32441" xr:uid="{1DB2EB46-C44E-4589-BFED-251F06FF3EA0}"/>
    <cellStyle name="Normal 2 4 4 4 2 2 3 2 3" xfId="16746" xr:uid="{0F8DFADC-FF54-44D3-9840-7AD2492FB5F4}"/>
    <cellStyle name="Normal 2 4 4 4 2 2 3 2 3 2" xfId="39065" xr:uid="{3267B71C-8E86-4516-A577-32F42EECCAE4}"/>
    <cellStyle name="Normal 2 4 4 4 2 2 3 2 4" xfId="27257" xr:uid="{555198FC-3B86-4CDF-8A3C-EB28F5BB5A27}"/>
    <cellStyle name="Normal 2 4 4 4 2 2 3 3" xfId="7531" xr:uid="{4B3E80E8-B5AD-4D64-BB34-F935E5043D2B}"/>
    <cellStyle name="Normal 2 4 4 4 2 2 3 3 2" xfId="19338" xr:uid="{81E50BEE-DB7F-496D-BF8A-3B8C9A05218B}"/>
    <cellStyle name="Normal 2 4 4 4 2 2 3 3 2 2" xfId="41657" xr:uid="{5D5AEC29-38A0-4A78-AF87-07C2705D1CDC}"/>
    <cellStyle name="Normal 2 4 4 4 2 2 3 3 3" xfId="29849" xr:uid="{7EE27225-8ABA-424F-9630-830AD69BFB2E}"/>
    <cellStyle name="Normal 2 4 4 4 2 2 3 4" xfId="14154" xr:uid="{7A91B603-73F0-4C96-9A24-0007BB4DAED5}"/>
    <cellStyle name="Normal 2 4 4 4 2 2 3 4 2" xfId="36473" xr:uid="{C0A9C440-C5C0-4C7F-8BA6-47B0DF2482EA}"/>
    <cellStyle name="Normal 2 4 4 4 2 2 3 5" xfId="24665" xr:uid="{2385559C-8CE2-4A3F-880C-B058F7E52EE5}"/>
    <cellStyle name="Normal 2 4 4 4 2 2 4" xfId="3643" xr:uid="{0EDDF81E-6482-4CDD-8002-055EF10BB9CB}"/>
    <cellStyle name="Normal 2 4 4 4 2 2 4 2" xfId="8827" xr:uid="{D9A6E0E8-054C-4E4F-9A6D-D5EC03E10447}"/>
    <cellStyle name="Normal 2 4 4 4 2 2 4 2 2" xfId="20634" xr:uid="{C27ECDDD-ACA4-47FA-B8EA-904BA5A96509}"/>
    <cellStyle name="Normal 2 4 4 4 2 2 4 2 2 2" xfId="42953" xr:uid="{DF49A06B-ED47-4901-BA82-37029790D260}"/>
    <cellStyle name="Normal 2 4 4 4 2 2 4 2 3" xfId="31145" xr:uid="{7C214466-9EB1-407F-BCFC-B30D6FE41762}"/>
    <cellStyle name="Normal 2 4 4 4 2 2 4 3" xfId="15450" xr:uid="{070086E6-BD27-4424-A0FF-58851055EA9A}"/>
    <cellStyle name="Normal 2 4 4 4 2 2 4 3 2" xfId="37769" xr:uid="{484D169B-CF7C-4726-BC51-AEFECA01AF77}"/>
    <cellStyle name="Normal 2 4 4 4 2 2 4 4" xfId="25961" xr:uid="{7F546FAE-58C9-4161-8852-96FFE8F9A4E3}"/>
    <cellStyle name="Normal 2 4 4 4 2 2 5" xfId="6235" xr:uid="{BFF989FD-254A-4F67-816A-3318CB740696}"/>
    <cellStyle name="Normal 2 4 4 4 2 2 5 2" xfId="18042" xr:uid="{D856D478-6CF1-4BD7-A64D-6F81B0216E62}"/>
    <cellStyle name="Normal 2 4 4 4 2 2 5 2 2" xfId="40361" xr:uid="{4DE3D8CF-CD3E-4E2A-B983-82A00166B904}"/>
    <cellStyle name="Normal 2 4 4 4 2 2 5 3" xfId="28553" xr:uid="{E113A1C5-3408-4D34-BF26-BA529B5C5453}"/>
    <cellStyle name="Normal 2 4 4 4 2 2 6" xfId="11562" xr:uid="{109D9073-514E-420F-86DF-4860DFB419B4}"/>
    <cellStyle name="Normal 2 4 4 4 2 2 6 2" xfId="33881" xr:uid="{E0C8CF2A-6DE8-44F7-B0C7-FA28EA3AE769}"/>
    <cellStyle name="Normal 2 4 4 4 2 2 7" xfId="12858" xr:uid="{DCDE76B7-1160-4DBE-B50A-AD3F6F4BECD7}"/>
    <cellStyle name="Normal 2 4 4 4 2 2 7 2" xfId="35177" xr:uid="{22EF737B-4CD6-4C82-BB2A-85F2953FC2DF}"/>
    <cellStyle name="Normal 2 4 4 4 2 2 8" xfId="23369" xr:uid="{14629F06-CF58-4FE2-966A-BE55B5076EAB}"/>
    <cellStyle name="Normal 2 4 4 4 2 3" xfId="1375" xr:uid="{73A4BC21-BB99-4D5B-8120-6A1423BFF51B}"/>
    <cellStyle name="Normal 2 4 4 4 2 3 2" xfId="2671" xr:uid="{65538DA3-D503-4313-A1A7-7901A9B968AF}"/>
    <cellStyle name="Normal 2 4 4 4 2 3 2 2" xfId="5263" xr:uid="{3D74D17C-E6F6-4CF2-BF18-D519C004BF73}"/>
    <cellStyle name="Normal 2 4 4 4 2 3 2 2 2" xfId="10447" xr:uid="{F9BB6301-8A05-4089-959C-84B17BEC04F1}"/>
    <cellStyle name="Normal 2 4 4 4 2 3 2 2 2 2" xfId="22254" xr:uid="{F4BBCA76-1B39-4955-910C-A2F4367697E8}"/>
    <cellStyle name="Normal 2 4 4 4 2 3 2 2 2 2 2" xfId="44573" xr:uid="{826EA600-9C0F-4A67-B34D-34FA41A896D8}"/>
    <cellStyle name="Normal 2 4 4 4 2 3 2 2 2 3" xfId="32765" xr:uid="{B12DFC4F-08EB-4EE7-8A51-5F2F1923BE2E}"/>
    <cellStyle name="Normal 2 4 4 4 2 3 2 2 3" xfId="17070" xr:uid="{C041024C-0BC8-4BDF-BF39-B2431BEB1D17}"/>
    <cellStyle name="Normal 2 4 4 4 2 3 2 2 3 2" xfId="39389" xr:uid="{0C901D33-4CC0-4388-8AA0-C1DB4FE0E0B4}"/>
    <cellStyle name="Normal 2 4 4 4 2 3 2 2 4" xfId="27581" xr:uid="{9EFB1AF6-78E3-43EE-9DEE-14B67687C2F4}"/>
    <cellStyle name="Normal 2 4 4 4 2 3 2 3" xfId="7855" xr:uid="{B5BAD0F8-34BD-495F-BF27-98E70110D561}"/>
    <cellStyle name="Normal 2 4 4 4 2 3 2 3 2" xfId="19662" xr:uid="{420B35AA-9481-44A5-BED0-EE3B8EC6AD9F}"/>
    <cellStyle name="Normal 2 4 4 4 2 3 2 3 2 2" xfId="41981" xr:uid="{D7A8D2D9-5BA1-44C9-A72E-21CACB63E9CA}"/>
    <cellStyle name="Normal 2 4 4 4 2 3 2 3 3" xfId="30173" xr:uid="{61EA1A3D-0448-4A03-8877-F95B213EFBDD}"/>
    <cellStyle name="Normal 2 4 4 4 2 3 2 4" xfId="14478" xr:uid="{006C6F83-CA7D-41B3-B9FA-28FA5A74E8AE}"/>
    <cellStyle name="Normal 2 4 4 4 2 3 2 4 2" xfId="36797" xr:uid="{CC5D6378-3051-46FE-BBE1-8EDF1DAF6198}"/>
    <cellStyle name="Normal 2 4 4 4 2 3 2 5" xfId="24989" xr:uid="{30EE768E-1669-4302-A7F8-DFE9B510E90E}"/>
    <cellStyle name="Normal 2 4 4 4 2 3 3" xfId="3967" xr:uid="{CCA729F7-BDD4-4B50-AA09-F5917769721D}"/>
    <cellStyle name="Normal 2 4 4 4 2 3 3 2" xfId="9151" xr:uid="{EEF236B5-3BA6-4305-9B16-B7B02029236C}"/>
    <cellStyle name="Normal 2 4 4 4 2 3 3 2 2" xfId="20958" xr:uid="{2E6FD171-5CBC-429F-8897-4A53FB01EBB5}"/>
    <cellStyle name="Normal 2 4 4 4 2 3 3 2 2 2" xfId="43277" xr:uid="{5C27D1C2-284A-4C8F-B593-9701BF3C8C95}"/>
    <cellStyle name="Normal 2 4 4 4 2 3 3 2 3" xfId="31469" xr:uid="{69DEE543-152F-4273-AF9D-2D57AA80AA26}"/>
    <cellStyle name="Normal 2 4 4 4 2 3 3 3" xfId="15774" xr:uid="{4234B825-0472-42A2-B112-65AEB685C6FF}"/>
    <cellStyle name="Normal 2 4 4 4 2 3 3 3 2" xfId="38093" xr:uid="{150B6358-897C-49C9-82CF-1F581381D745}"/>
    <cellStyle name="Normal 2 4 4 4 2 3 3 4" xfId="26285" xr:uid="{CD82A09D-D96C-4D73-9DDE-2763A3A78567}"/>
    <cellStyle name="Normal 2 4 4 4 2 3 4" xfId="6559" xr:uid="{A580B221-8501-4BAF-A16B-ECA7D9DE3801}"/>
    <cellStyle name="Normal 2 4 4 4 2 3 4 2" xfId="18366" xr:uid="{8EFFA1C8-24C7-4AF1-835A-D4C0ACBF506A}"/>
    <cellStyle name="Normal 2 4 4 4 2 3 4 2 2" xfId="40685" xr:uid="{CC855391-124E-458B-B89B-DBC78F555A57}"/>
    <cellStyle name="Normal 2 4 4 4 2 3 4 3" xfId="28877" xr:uid="{951B48FF-56DF-49C2-972F-FA9EF94656B1}"/>
    <cellStyle name="Normal 2 4 4 4 2 3 5" xfId="11886" xr:uid="{0C284BFB-03E8-445D-BD6D-9F274FEB7ECE}"/>
    <cellStyle name="Normal 2 4 4 4 2 3 5 2" xfId="34205" xr:uid="{229098CA-1C30-4148-A699-139FAF731E49}"/>
    <cellStyle name="Normal 2 4 4 4 2 3 6" xfId="13182" xr:uid="{40AB7A33-D140-44D4-9A9E-53D3DEB4FAD9}"/>
    <cellStyle name="Normal 2 4 4 4 2 3 6 2" xfId="35501" xr:uid="{39CF78D3-8CCD-44EC-B838-9A4D870E0A95}"/>
    <cellStyle name="Normal 2 4 4 4 2 3 7" xfId="23693" xr:uid="{7957D753-4050-4C52-96FD-469033D0BD42}"/>
    <cellStyle name="Normal 2 4 4 4 2 4" xfId="2023" xr:uid="{1418CBC5-437F-4195-93A7-D0676B97A3CB}"/>
    <cellStyle name="Normal 2 4 4 4 2 4 2" xfId="4615" xr:uid="{E38C5F5E-6DF6-4A6F-BA37-FBD7D067B263}"/>
    <cellStyle name="Normal 2 4 4 4 2 4 2 2" xfId="9799" xr:uid="{8C3D33FB-26E4-4D0A-9C91-7787C2891E84}"/>
    <cellStyle name="Normal 2 4 4 4 2 4 2 2 2" xfId="21606" xr:uid="{709E0525-2213-4759-930E-174B2D5477B7}"/>
    <cellStyle name="Normal 2 4 4 4 2 4 2 2 2 2" xfId="43925" xr:uid="{3CA3AF07-C995-4508-BF6F-13D27B82B1CE}"/>
    <cellStyle name="Normal 2 4 4 4 2 4 2 2 3" xfId="32117" xr:uid="{2CCD909D-6A98-4BD3-BB42-21698A996582}"/>
    <cellStyle name="Normal 2 4 4 4 2 4 2 3" xfId="16422" xr:uid="{BF2BE354-43AC-4816-A9E5-DB57FE108175}"/>
    <cellStyle name="Normal 2 4 4 4 2 4 2 3 2" xfId="38741" xr:uid="{A31DA9AE-2838-4B65-AB04-FCB111C06295}"/>
    <cellStyle name="Normal 2 4 4 4 2 4 2 4" xfId="26933" xr:uid="{803F0C79-D39A-4B31-A9A0-F01EDC99E06B}"/>
    <cellStyle name="Normal 2 4 4 4 2 4 3" xfId="7207" xr:uid="{44E8F45F-144A-48B9-BEE5-72E1330CE5A1}"/>
    <cellStyle name="Normal 2 4 4 4 2 4 3 2" xfId="19014" xr:uid="{558D0A6A-30F3-4334-9F88-4D7C651F0196}"/>
    <cellStyle name="Normal 2 4 4 4 2 4 3 2 2" xfId="41333" xr:uid="{1459FF35-40FC-4176-9EA7-BA3405210D59}"/>
    <cellStyle name="Normal 2 4 4 4 2 4 3 3" xfId="29525" xr:uid="{AA6EA79E-ED22-4C85-9AC3-5AA273962163}"/>
    <cellStyle name="Normal 2 4 4 4 2 4 4" xfId="13830" xr:uid="{7E8283E6-A83C-4EAA-A65A-17CE60219B33}"/>
    <cellStyle name="Normal 2 4 4 4 2 4 4 2" xfId="36149" xr:uid="{88F026AD-7861-4AD5-9CE2-512CBCFDAD6C}"/>
    <cellStyle name="Normal 2 4 4 4 2 4 5" xfId="24341" xr:uid="{7D7A144D-8BAD-4348-A89B-091AB325B0EF}"/>
    <cellStyle name="Normal 2 4 4 4 2 5" xfId="3319" xr:uid="{A6FAEC59-5EF4-4D24-B2A3-74A861A079D3}"/>
    <cellStyle name="Normal 2 4 4 4 2 5 2" xfId="8503" xr:uid="{1B8F79B4-7BFB-4B28-90DC-C056E76E7C7C}"/>
    <cellStyle name="Normal 2 4 4 4 2 5 2 2" xfId="20310" xr:uid="{BFB2E506-5522-4365-ADC1-5863A1CCF44B}"/>
    <cellStyle name="Normal 2 4 4 4 2 5 2 2 2" xfId="42629" xr:uid="{B09431E7-10EE-4515-AAF1-4C7CA7753C01}"/>
    <cellStyle name="Normal 2 4 4 4 2 5 2 3" xfId="30821" xr:uid="{A9F5088E-A10C-41FE-9EB3-8A46BCED347E}"/>
    <cellStyle name="Normal 2 4 4 4 2 5 3" xfId="15126" xr:uid="{A732715C-469C-4EC8-B8AF-595BFDD288B9}"/>
    <cellStyle name="Normal 2 4 4 4 2 5 3 2" xfId="37445" xr:uid="{D0503DDD-CA78-4485-B6E7-5682910A9C00}"/>
    <cellStyle name="Normal 2 4 4 4 2 5 4" xfId="25637" xr:uid="{D9A647DC-E476-4F7F-AA72-D864AA204F16}"/>
    <cellStyle name="Normal 2 4 4 4 2 6" xfId="5911" xr:uid="{EEA96BA0-C26D-4FF0-990D-935F2997215B}"/>
    <cellStyle name="Normal 2 4 4 4 2 6 2" xfId="17718" xr:uid="{C8241055-1243-47F9-B9B2-ACF139CE0513}"/>
    <cellStyle name="Normal 2 4 4 4 2 6 2 2" xfId="40037" xr:uid="{077C9269-A7CA-42B3-8454-18C735689DDC}"/>
    <cellStyle name="Normal 2 4 4 4 2 6 3" xfId="28229" xr:uid="{146CBC90-543B-429F-984B-8D879F7EF772}"/>
    <cellStyle name="Normal 2 4 4 4 2 7" xfId="11220" xr:uid="{C0170CE6-BC8A-4F55-AC2E-F1B365D256C8}"/>
    <cellStyle name="Normal 2 4 4 4 2 7 2" xfId="33539" xr:uid="{EAFF90B3-89E8-4088-954E-7E2C96C32CEB}"/>
    <cellStyle name="Normal 2 4 4 4 2 8" xfId="12534" xr:uid="{8607501C-707A-411D-98E7-1952F55153A6}"/>
    <cellStyle name="Normal 2 4 4 4 2 8 2" xfId="34853" xr:uid="{2310A963-E18D-4E6A-862C-01711F2884A0}"/>
    <cellStyle name="Normal 2 4 4 4 2 9" xfId="23027" xr:uid="{4E1D01B6-70DB-4339-9B48-C39E940398BD}"/>
    <cellStyle name="Normal 2 4 4 4 3" xfId="889" xr:uid="{9CC01BA1-C2B4-42D5-BA3B-277B0EA646A2}"/>
    <cellStyle name="Normal 2 4 4 4 3 2" xfId="1537" xr:uid="{7924C947-8F06-4E1F-8592-35F12415D747}"/>
    <cellStyle name="Normal 2 4 4 4 3 2 2" xfId="2833" xr:uid="{4B50F815-8E6C-4393-887D-E07811C92E93}"/>
    <cellStyle name="Normal 2 4 4 4 3 2 2 2" xfId="5425" xr:uid="{79A1B971-D245-42B9-9638-0002834C7AAB}"/>
    <cellStyle name="Normal 2 4 4 4 3 2 2 2 2" xfId="10609" xr:uid="{2BC188C7-13CC-4233-8E87-CD65927AE9EC}"/>
    <cellStyle name="Normal 2 4 4 4 3 2 2 2 2 2" xfId="22416" xr:uid="{31D51808-2E03-45DF-B967-99816424E0AF}"/>
    <cellStyle name="Normal 2 4 4 4 3 2 2 2 2 2 2" xfId="44735" xr:uid="{C0D621BD-0580-46EB-9734-BCE21BA4731B}"/>
    <cellStyle name="Normal 2 4 4 4 3 2 2 2 2 3" xfId="32927" xr:uid="{BE9BCAA1-FDCA-468D-B2A9-507F16751C52}"/>
    <cellStyle name="Normal 2 4 4 4 3 2 2 2 3" xfId="17232" xr:uid="{445C8AC2-4FC6-44BA-9699-C19C9C8DD6F2}"/>
    <cellStyle name="Normal 2 4 4 4 3 2 2 2 3 2" xfId="39551" xr:uid="{5C35E7DB-C40E-49BA-8831-C7A5B3C3E8BD}"/>
    <cellStyle name="Normal 2 4 4 4 3 2 2 2 4" xfId="27743" xr:uid="{3491CE8A-8977-4F64-B270-F59357FB7BDC}"/>
    <cellStyle name="Normal 2 4 4 4 3 2 2 3" xfId="8017" xr:uid="{4C6A0ED4-5B15-45C0-B51E-B3DDFCF06198}"/>
    <cellStyle name="Normal 2 4 4 4 3 2 2 3 2" xfId="19824" xr:uid="{BFCB1E5D-3277-4DED-862F-F9DE10E04B52}"/>
    <cellStyle name="Normal 2 4 4 4 3 2 2 3 2 2" xfId="42143" xr:uid="{D8E0AB85-AFE3-40AB-B2CE-455944B45A65}"/>
    <cellStyle name="Normal 2 4 4 4 3 2 2 3 3" xfId="30335" xr:uid="{DB323EE3-5121-4BDB-ABB1-B03D965EED86}"/>
    <cellStyle name="Normal 2 4 4 4 3 2 2 4" xfId="14640" xr:uid="{1FD96D1E-7DA6-4BC1-A094-1E51EE6BE128}"/>
    <cellStyle name="Normal 2 4 4 4 3 2 2 4 2" xfId="36959" xr:uid="{C207C5EE-CB27-4A06-A0EF-94CC84647602}"/>
    <cellStyle name="Normal 2 4 4 4 3 2 2 5" xfId="25151" xr:uid="{459484FE-CD74-473F-9D35-0C0F66494D6A}"/>
    <cellStyle name="Normal 2 4 4 4 3 2 3" xfId="4129" xr:uid="{1E375000-84FA-4E03-A96F-E55D5D3C5559}"/>
    <cellStyle name="Normal 2 4 4 4 3 2 3 2" xfId="9313" xr:uid="{D7843F09-7EBB-4C7E-9039-CFD617158331}"/>
    <cellStyle name="Normal 2 4 4 4 3 2 3 2 2" xfId="21120" xr:uid="{428CA45E-10AC-463B-87DC-122EA02367D0}"/>
    <cellStyle name="Normal 2 4 4 4 3 2 3 2 2 2" xfId="43439" xr:uid="{9FB99C28-A8B8-4BC2-A489-88965E074AD8}"/>
    <cellStyle name="Normal 2 4 4 4 3 2 3 2 3" xfId="31631" xr:uid="{B12A2214-3545-4836-AF03-84025D63E7DE}"/>
    <cellStyle name="Normal 2 4 4 4 3 2 3 3" xfId="15936" xr:uid="{C5DA44AD-C696-4E0A-A3E0-24066C4419E0}"/>
    <cellStyle name="Normal 2 4 4 4 3 2 3 3 2" xfId="38255" xr:uid="{73A8C39D-1A5B-44E3-B0B2-731B5D900B95}"/>
    <cellStyle name="Normal 2 4 4 4 3 2 3 4" xfId="26447" xr:uid="{9B4CEE33-523A-49ED-BE43-D4E4D524988A}"/>
    <cellStyle name="Normal 2 4 4 4 3 2 4" xfId="6721" xr:uid="{DB085FC5-D018-43CA-B9C5-0B49A8551DDF}"/>
    <cellStyle name="Normal 2 4 4 4 3 2 4 2" xfId="18528" xr:uid="{1C41E730-1104-48CA-937C-214016D240E9}"/>
    <cellStyle name="Normal 2 4 4 4 3 2 4 2 2" xfId="40847" xr:uid="{A850DA1B-4282-4A09-8E3D-72DA180AC70C}"/>
    <cellStyle name="Normal 2 4 4 4 3 2 4 3" xfId="29039" xr:uid="{31C4264D-724F-4FFA-9014-41B84525C626}"/>
    <cellStyle name="Normal 2 4 4 4 3 2 5" xfId="12048" xr:uid="{39241062-4C8F-4A64-8DB2-BFF051917E09}"/>
    <cellStyle name="Normal 2 4 4 4 3 2 5 2" xfId="34367" xr:uid="{F001B698-CCD3-49FE-B0C5-757FE7C2A12E}"/>
    <cellStyle name="Normal 2 4 4 4 3 2 6" xfId="13344" xr:uid="{3E7420D6-4FEA-4FB9-93DF-756F9663953D}"/>
    <cellStyle name="Normal 2 4 4 4 3 2 6 2" xfId="35663" xr:uid="{1F2A431B-3FDC-47ED-8913-581E3EFEDF1A}"/>
    <cellStyle name="Normal 2 4 4 4 3 2 7" xfId="23855" xr:uid="{C6D86A07-2A46-479F-937C-272394EF0F18}"/>
    <cellStyle name="Normal 2 4 4 4 3 3" xfId="2185" xr:uid="{8695CE62-8957-44B0-8FAA-DBAE64CD7F34}"/>
    <cellStyle name="Normal 2 4 4 4 3 3 2" xfId="4777" xr:uid="{D7E3BE7D-34F8-4C91-ACD2-8BC0C098D6DD}"/>
    <cellStyle name="Normal 2 4 4 4 3 3 2 2" xfId="9961" xr:uid="{3D9DCC97-BC66-4C64-AFA1-DD9827E8993E}"/>
    <cellStyle name="Normal 2 4 4 4 3 3 2 2 2" xfId="21768" xr:uid="{C09819B0-4547-42E2-9E0F-979C71ECF4D9}"/>
    <cellStyle name="Normal 2 4 4 4 3 3 2 2 2 2" xfId="44087" xr:uid="{CFE7FF7C-3A3A-4B36-9EB7-B25387C8F770}"/>
    <cellStyle name="Normal 2 4 4 4 3 3 2 2 3" xfId="32279" xr:uid="{C204B9C8-80F1-4DFA-B32A-10B1ED703087}"/>
    <cellStyle name="Normal 2 4 4 4 3 3 2 3" xfId="16584" xr:uid="{0B53099F-B290-4772-8E94-E84DFEEF1996}"/>
    <cellStyle name="Normal 2 4 4 4 3 3 2 3 2" xfId="38903" xr:uid="{F80CB4D8-3255-4A78-95D7-B2465A897926}"/>
    <cellStyle name="Normal 2 4 4 4 3 3 2 4" xfId="27095" xr:uid="{199EFC0E-C09E-46E1-BE36-0721DB44FC3E}"/>
    <cellStyle name="Normal 2 4 4 4 3 3 3" xfId="7369" xr:uid="{DE00ED85-A661-445C-9DCA-2F8F43F2818B}"/>
    <cellStyle name="Normal 2 4 4 4 3 3 3 2" xfId="19176" xr:uid="{CF7137DC-8B80-4522-94D2-F0E0080D022B}"/>
    <cellStyle name="Normal 2 4 4 4 3 3 3 2 2" xfId="41495" xr:uid="{8DC650D9-0A9B-4B73-97CE-21F8B5093602}"/>
    <cellStyle name="Normal 2 4 4 4 3 3 3 3" xfId="29687" xr:uid="{A075F309-34DA-4F9C-BF63-2F4D6960125E}"/>
    <cellStyle name="Normal 2 4 4 4 3 3 4" xfId="13992" xr:uid="{EE0F2E54-D2F1-4430-97CD-FA8F5EF4B7E9}"/>
    <cellStyle name="Normal 2 4 4 4 3 3 4 2" xfId="36311" xr:uid="{A8B92C93-D5B2-429E-B3E5-F648DF769D24}"/>
    <cellStyle name="Normal 2 4 4 4 3 3 5" xfId="24503" xr:uid="{3673327F-C75B-439E-9D9F-B27DAC0CEE83}"/>
    <cellStyle name="Normal 2 4 4 4 3 4" xfId="3481" xr:uid="{4C921A4D-AB70-4517-A66A-048399D437B1}"/>
    <cellStyle name="Normal 2 4 4 4 3 4 2" xfId="8665" xr:uid="{03A7BB01-45A6-4A9E-A62C-18756641B08A}"/>
    <cellStyle name="Normal 2 4 4 4 3 4 2 2" xfId="20472" xr:uid="{EC529255-2C6A-4027-AA94-5B399A5D9A64}"/>
    <cellStyle name="Normal 2 4 4 4 3 4 2 2 2" xfId="42791" xr:uid="{A939427B-A30F-492B-9D9D-47D3026FDE2F}"/>
    <cellStyle name="Normal 2 4 4 4 3 4 2 3" xfId="30983" xr:uid="{D69B4236-AF2C-46E5-B91F-8146247FD4D0}"/>
    <cellStyle name="Normal 2 4 4 4 3 4 3" xfId="15288" xr:uid="{0D2B9738-7D92-4083-9B75-8F3EF786CC40}"/>
    <cellStyle name="Normal 2 4 4 4 3 4 3 2" xfId="37607" xr:uid="{9335161D-C5B7-4544-9B1C-91066560E570}"/>
    <cellStyle name="Normal 2 4 4 4 3 4 4" xfId="25799" xr:uid="{6324D99F-7CFA-4DE9-A72C-5E5201EDC620}"/>
    <cellStyle name="Normal 2 4 4 4 3 5" xfId="6073" xr:uid="{2159F392-C0CB-422C-AEF0-B291327AC0C1}"/>
    <cellStyle name="Normal 2 4 4 4 3 5 2" xfId="17880" xr:uid="{6BC1782E-E3C6-4DC1-B41D-7C57C4FE223C}"/>
    <cellStyle name="Normal 2 4 4 4 3 5 2 2" xfId="40199" xr:uid="{940633A5-F4DE-44D0-AFE3-9BE2559D54DC}"/>
    <cellStyle name="Normal 2 4 4 4 3 5 3" xfId="28391" xr:uid="{94CBC2ED-834E-4DE5-A9C8-88C6EC9C8CAF}"/>
    <cellStyle name="Normal 2 4 4 4 3 6" xfId="11400" xr:uid="{DA6152BB-980B-4BBC-A340-F75DC4626B0F}"/>
    <cellStyle name="Normal 2 4 4 4 3 6 2" xfId="33719" xr:uid="{608C23EE-F5FB-4B97-92DC-3719D1BC4CC1}"/>
    <cellStyle name="Normal 2 4 4 4 3 7" xfId="12696" xr:uid="{EF8C42D4-363B-4A48-B4D7-CF8CC6655FCA}"/>
    <cellStyle name="Normal 2 4 4 4 3 7 2" xfId="35015" xr:uid="{5A8B6B81-E765-49AB-B6EB-AA8C54CC87FB}"/>
    <cellStyle name="Normal 2 4 4 4 3 8" xfId="23207" xr:uid="{E3714422-ED3E-4D51-BDD0-0B94E4234C52}"/>
    <cellStyle name="Normal 2 4 4 4 4" xfId="1213" xr:uid="{70B4BE6B-D2FA-4634-82E1-004307530E45}"/>
    <cellStyle name="Normal 2 4 4 4 4 2" xfId="2509" xr:uid="{9CA82A86-E715-4EAF-8D7B-8A6EABE2A958}"/>
    <cellStyle name="Normal 2 4 4 4 4 2 2" xfId="5101" xr:uid="{4D48789F-FD63-4F59-8928-C8F0505FF026}"/>
    <cellStyle name="Normal 2 4 4 4 4 2 2 2" xfId="10285" xr:uid="{1EFD36EB-ADC0-4605-B2CF-059580B07F1C}"/>
    <cellStyle name="Normal 2 4 4 4 4 2 2 2 2" xfId="22092" xr:uid="{14AA3680-C5F3-4E49-BB0A-2ABA134B6516}"/>
    <cellStyle name="Normal 2 4 4 4 4 2 2 2 2 2" xfId="44411" xr:uid="{4EC59F6C-544B-4FDB-BE94-5492D2B6456E}"/>
    <cellStyle name="Normal 2 4 4 4 4 2 2 2 3" xfId="32603" xr:uid="{3EA02A2B-A845-4515-9986-EEF42B256B0A}"/>
    <cellStyle name="Normal 2 4 4 4 4 2 2 3" xfId="16908" xr:uid="{C6DAA85A-9DCE-4852-A3EC-083EAF52C9A2}"/>
    <cellStyle name="Normal 2 4 4 4 4 2 2 3 2" xfId="39227" xr:uid="{942CFE98-E1D9-4859-8968-4D82B23D8BC5}"/>
    <cellStyle name="Normal 2 4 4 4 4 2 2 4" xfId="27419" xr:uid="{8A82A81C-28A9-4332-B940-CC9916133C20}"/>
    <cellStyle name="Normal 2 4 4 4 4 2 3" xfId="7693" xr:uid="{8AAA1FB1-F21D-44F7-9F28-C05EECF0C88B}"/>
    <cellStyle name="Normal 2 4 4 4 4 2 3 2" xfId="19500" xr:uid="{CAF147D0-0233-41F0-8445-17E2C0563517}"/>
    <cellStyle name="Normal 2 4 4 4 4 2 3 2 2" xfId="41819" xr:uid="{7C977AB7-B05F-4FBB-B59D-F47F8E2E81D1}"/>
    <cellStyle name="Normal 2 4 4 4 4 2 3 3" xfId="30011" xr:uid="{BAF59345-2AA0-48BA-9146-177F49DA558B}"/>
    <cellStyle name="Normal 2 4 4 4 4 2 4" xfId="14316" xr:uid="{756BC772-B2CB-4A48-AE05-F7DF36448F9C}"/>
    <cellStyle name="Normal 2 4 4 4 4 2 4 2" xfId="36635" xr:uid="{45D92393-E12A-49E5-9360-8643A6CF593B}"/>
    <cellStyle name="Normal 2 4 4 4 4 2 5" xfId="24827" xr:uid="{3100FB25-99DD-4128-A40B-3B21EFD867D3}"/>
    <cellStyle name="Normal 2 4 4 4 4 3" xfId="3805" xr:uid="{D462AEE6-FA53-49BC-92D5-6DD767E810F6}"/>
    <cellStyle name="Normal 2 4 4 4 4 3 2" xfId="8989" xr:uid="{2D37366C-E8FC-4C1B-92CA-54492D65F881}"/>
    <cellStyle name="Normal 2 4 4 4 4 3 2 2" xfId="20796" xr:uid="{D0F4B230-D5F7-4563-967E-B4B2812E1192}"/>
    <cellStyle name="Normal 2 4 4 4 4 3 2 2 2" xfId="43115" xr:uid="{43634A2C-3B35-49ED-917D-F623283BA0A3}"/>
    <cellStyle name="Normal 2 4 4 4 4 3 2 3" xfId="31307" xr:uid="{77548683-1D26-47C4-A22C-DDBAA8D73607}"/>
    <cellStyle name="Normal 2 4 4 4 4 3 3" xfId="15612" xr:uid="{1ECD5D6C-1C68-4EB7-ABF7-5F23A3FB8ACC}"/>
    <cellStyle name="Normal 2 4 4 4 4 3 3 2" xfId="37931" xr:uid="{1D31A50D-4A16-423F-AD62-729FE05FBD92}"/>
    <cellStyle name="Normal 2 4 4 4 4 3 4" xfId="26123" xr:uid="{C0515516-24B5-49E1-9F4B-47C0FA604177}"/>
    <cellStyle name="Normal 2 4 4 4 4 4" xfId="6397" xr:uid="{D7D82162-5BBE-4F36-8488-1A430A1411AD}"/>
    <cellStyle name="Normal 2 4 4 4 4 4 2" xfId="18204" xr:uid="{245936EA-FFC6-42BA-B1CD-C14BB5B078E0}"/>
    <cellStyle name="Normal 2 4 4 4 4 4 2 2" xfId="40523" xr:uid="{E6538959-1AB1-4EA7-BC13-A810F088C9C6}"/>
    <cellStyle name="Normal 2 4 4 4 4 4 3" xfId="28715" xr:uid="{76EECAE2-1AA0-4C3F-B585-514BF6726A8E}"/>
    <cellStyle name="Normal 2 4 4 4 4 5" xfId="11724" xr:uid="{352B2CA2-60D8-4944-94BE-4CFA0192C00B}"/>
    <cellStyle name="Normal 2 4 4 4 4 5 2" xfId="34043" xr:uid="{EDFE609D-BFD4-47CD-A95D-A86A438F2A96}"/>
    <cellStyle name="Normal 2 4 4 4 4 6" xfId="13020" xr:uid="{2E4FA2D1-0BF3-4F60-B1E0-ED56E7F8E3FA}"/>
    <cellStyle name="Normal 2 4 4 4 4 6 2" xfId="35339" xr:uid="{2F9CCCEA-2513-4E15-A051-23B0AA4918B9}"/>
    <cellStyle name="Normal 2 4 4 4 4 7" xfId="23531" xr:uid="{77A47CF6-8BFB-42C5-97F2-336314741D9D}"/>
    <cellStyle name="Normal 2 4 4 4 5" xfId="1861" xr:uid="{236D12AA-0E53-4B75-8149-8CB9AFB4440F}"/>
    <cellStyle name="Normal 2 4 4 4 5 2" xfId="4453" xr:uid="{D392D549-7579-486A-93CC-34EBA1EBB168}"/>
    <cellStyle name="Normal 2 4 4 4 5 2 2" xfId="9637" xr:uid="{46871580-65FF-42C0-97B3-6C8183CDCE6B}"/>
    <cellStyle name="Normal 2 4 4 4 5 2 2 2" xfId="21444" xr:uid="{8D18104B-F8A1-41F4-88C0-A992CF6AA4C2}"/>
    <cellStyle name="Normal 2 4 4 4 5 2 2 2 2" xfId="43763" xr:uid="{FE074248-21E0-40E6-BA2A-DDD05FBD65C4}"/>
    <cellStyle name="Normal 2 4 4 4 5 2 2 3" xfId="31955" xr:uid="{9423EFBD-0591-4A02-908B-E00E25C22461}"/>
    <cellStyle name="Normal 2 4 4 4 5 2 3" xfId="16260" xr:uid="{3867D706-5113-419E-9BEA-40B3C5F3D6E7}"/>
    <cellStyle name="Normal 2 4 4 4 5 2 3 2" xfId="38579" xr:uid="{723B47FE-8B7A-4F14-BBAB-73A46F4CECE6}"/>
    <cellStyle name="Normal 2 4 4 4 5 2 4" xfId="26771" xr:uid="{18858BFF-ADA3-4CE9-8847-A8FDA9321209}"/>
    <cellStyle name="Normal 2 4 4 4 5 3" xfId="7045" xr:uid="{B25809F9-B6A2-4409-8C88-297F5400EE5C}"/>
    <cellStyle name="Normal 2 4 4 4 5 3 2" xfId="18852" xr:uid="{5A5AA6BC-1F74-4226-87E4-34EB5935BD98}"/>
    <cellStyle name="Normal 2 4 4 4 5 3 2 2" xfId="41171" xr:uid="{B584A9D5-4A41-41C7-A3A9-FBE43FF47DBF}"/>
    <cellStyle name="Normal 2 4 4 4 5 3 3" xfId="29363" xr:uid="{61DC34C7-4883-4953-B567-0124820C887B}"/>
    <cellStyle name="Normal 2 4 4 4 5 4" xfId="13668" xr:uid="{336E77DC-6E1D-4858-B90B-C252CD612586}"/>
    <cellStyle name="Normal 2 4 4 4 5 4 2" xfId="35987" xr:uid="{361E3BB8-22EB-4BE6-B92C-16491F2191A8}"/>
    <cellStyle name="Normal 2 4 4 4 5 5" xfId="24179" xr:uid="{C5C50235-1558-4F2C-AD23-7CB0687B9ABD}"/>
    <cellStyle name="Normal 2 4 4 4 6" xfId="3157" xr:uid="{4559C86E-CED1-4678-A15A-82D2B53CCF9A}"/>
    <cellStyle name="Normal 2 4 4 4 6 2" xfId="8341" xr:uid="{7B4C2C98-6626-4D2C-8E2A-8FC13D09EA70}"/>
    <cellStyle name="Normal 2 4 4 4 6 2 2" xfId="20148" xr:uid="{52B8E236-4F64-4BC7-B093-FFF910C6A691}"/>
    <cellStyle name="Normal 2 4 4 4 6 2 2 2" xfId="42467" xr:uid="{DF049C2E-0FB0-41FA-949B-6B64E41B567E}"/>
    <cellStyle name="Normal 2 4 4 4 6 2 3" xfId="30659" xr:uid="{F5AED265-90CB-432D-B749-DD9EFBFCE0F3}"/>
    <cellStyle name="Normal 2 4 4 4 6 3" xfId="14964" xr:uid="{98F2BEF5-E1B0-4B7C-8EBA-202538821705}"/>
    <cellStyle name="Normal 2 4 4 4 6 3 2" xfId="37283" xr:uid="{1B480C65-26B2-4019-82A9-AEC665F5BE7E}"/>
    <cellStyle name="Normal 2 4 4 4 6 4" xfId="25475" xr:uid="{615A4F74-B6B0-447F-99DB-DE762645A6D3}"/>
    <cellStyle name="Normal 2 4 4 4 7" xfId="5749" xr:uid="{B1E3EE43-400D-4941-A972-84AF702C75AC}"/>
    <cellStyle name="Normal 2 4 4 4 7 2" xfId="17556" xr:uid="{4CD256C2-0504-4C84-80D4-2D535C0D2785}"/>
    <cellStyle name="Normal 2 4 4 4 7 2 2" xfId="39875" xr:uid="{257356FB-2CA2-48C9-B989-A9393D168C6E}"/>
    <cellStyle name="Normal 2 4 4 4 7 3" xfId="28067" xr:uid="{5A4E7B15-0BE8-468C-B857-7EC453A8136B}"/>
    <cellStyle name="Normal 2 4 4 4 8" xfId="10986" xr:uid="{EEB7C84A-B600-4F72-B50D-2F1EAFD5CAE7}"/>
    <cellStyle name="Normal 2 4 4 4 8 2" xfId="33305" xr:uid="{AADFE99B-0A79-4CAB-B681-F7C9B9770CD1}"/>
    <cellStyle name="Normal 2 4 4 4 9" xfId="12372" xr:uid="{7E01C112-732E-4777-BB13-6B218740D94C}"/>
    <cellStyle name="Normal 2 4 4 4 9 2" xfId="34691" xr:uid="{ED1E2C94-B17F-4C92-8661-45251FD459C6}"/>
    <cellStyle name="Normal 2 4 4 5" xfId="592" xr:uid="{940F2D4C-8C5E-41D6-A8B7-3A798E5833A1}"/>
    <cellStyle name="Normal 2 4 4 5 2" xfId="970" xr:uid="{7FE50004-54A5-4E74-981A-1CC6C0DADEF1}"/>
    <cellStyle name="Normal 2 4 4 5 2 2" xfId="1618" xr:uid="{15C5F731-A307-4D24-B0C8-B8BE8F22C5B9}"/>
    <cellStyle name="Normal 2 4 4 5 2 2 2" xfId="2914" xr:uid="{8392FF39-2629-49F8-BE14-4866CD680B95}"/>
    <cellStyle name="Normal 2 4 4 5 2 2 2 2" xfId="5506" xr:uid="{86CC99D4-AF56-45F1-AD8E-CDC65687F64F}"/>
    <cellStyle name="Normal 2 4 4 5 2 2 2 2 2" xfId="10690" xr:uid="{FD9E8A66-FB86-473D-855E-1B69B02B7646}"/>
    <cellStyle name="Normal 2 4 4 5 2 2 2 2 2 2" xfId="22497" xr:uid="{C82C539D-7F0A-4BB0-87DA-11B9CE849875}"/>
    <cellStyle name="Normal 2 4 4 5 2 2 2 2 2 2 2" xfId="44816" xr:uid="{E2D7E753-F3AC-485B-A361-CDFBC3B69A9D}"/>
    <cellStyle name="Normal 2 4 4 5 2 2 2 2 2 3" xfId="33008" xr:uid="{67A1D0FB-5A5C-4DBF-8CF8-D723D51BF159}"/>
    <cellStyle name="Normal 2 4 4 5 2 2 2 2 3" xfId="17313" xr:uid="{7F4B420F-BD6D-426D-BA97-DFA8C7A23F1A}"/>
    <cellStyle name="Normal 2 4 4 5 2 2 2 2 3 2" xfId="39632" xr:uid="{9B11FA00-64BB-4B68-833D-CADCE8FF3EE2}"/>
    <cellStyle name="Normal 2 4 4 5 2 2 2 2 4" xfId="27824" xr:uid="{E97B0731-2467-4146-84EA-BDC39A4B4138}"/>
    <cellStyle name="Normal 2 4 4 5 2 2 2 3" xfId="8098" xr:uid="{56263662-C0D4-459C-9810-DC9C7ED2E273}"/>
    <cellStyle name="Normal 2 4 4 5 2 2 2 3 2" xfId="19905" xr:uid="{A182F4D5-39C4-4F70-9A15-BFEC4F511E3A}"/>
    <cellStyle name="Normal 2 4 4 5 2 2 2 3 2 2" xfId="42224" xr:uid="{F46A3615-6376-40F0-8DFB-B0D9E4D1C51B}"/>
    <cellStyle name="Normal 2 4 4 5 2 2 2 3 3" xfId="30416" xr:uid="{90631693-2C91-4399-8362-5B87CF8BD6A8}"/>
    <cellStyle name="Normal 2 4 4 5 2 2 2 4" xfId="14721" xr:uid="{CF0E0589-720E-4706-BDE7-9A8F0EAD58E3}"/>
    <cellStyle name="Normal 2 4 4 5 2 2 2 4 2" xfId="37040" xr:uid="{FF1E7BF7-A087-4E3A-9415-AA271577151A}"/>
    <cellStyle name="Normal 2 4 4 5 2 2 2 5" xfId="25232" xr:uid="{3AC731F8-25EF-4EE4-9D98-4679691CF2B8}"/>
    <cellStyle name="Normal 2 4 4 5 2 2 3" xfId="4210" xr:uid="{F1E153D5-CE79-46C8-AD81-2CF3F5868307}"/>
    <cellStyle name="Normal 2 4 4 5 2 2 3 2" xfId="9394" xr:uid="{2165B753-316E-4405-BDAA-2FFBEC0433E1}"/>
    <cellStyle name="Normal 2 4 4 5 2 2 3 2 2" xfId="21201" xr:uid="{4DAD7D18-F751-49C7-BCD4-C3A9109AD858}"/>
    <cellStyle name="Normal 2 4 4 5 2 2 3 2 2 2" xfId="43520" xr:uid="{52731066-86C1-414B-BB22-C8FA81AF9F78}"/>
    <cellStyle name="Normal 2 4 4 5 2 2 3 2 3" xfId="31712" xr:uid="{05AFE4CA-1CE0-42B2-9952-1CA2B41BC04A}"/>
    <cellStyle name="Normal 2 4 4 5 2 2 3 3" xfId="16017" xr:uid="{ECC49C4E-BCE6-4E7B-822B-F6AC3C7F5ADB}"/>
    <cellStyle name="Normal 2 4 4 5 2 2 3 3 2" xfId="38336" xr:uid="{71E217CF-9D9A-4E7C-BEEE-F389CE06AA9E}"/>
    <cellStyle name="Normal 2 4 4 5 2 2 3 4" xfId="26528" xr:uid="{4BAF0FB0-4767-4B34-9A22-728B712653DF}"/>
    <cellStyle name="Normal 2 4 4 5 2 2 4" xfId="6802" xr:uid="{0454CA91-F64B-45DA-9015-4CC1AAE72E1E}"/>
    <cellStyle name="Normal 2 4 4 5 2 2 4 2" xfId="18609" xr:uid="{775F9ABA-3835-45C2-B522-04255A071D60}"/>
    <cellStyle name="Normal 2 4 4 5 2 2 4 2 2" xfId="40928" xr:uid="{44CA5F66-43E2-4C83-AA8B-53F99CB614D7}"/>
    <cellStyle name="Normal 2 4 4 5 2 2 4 3" xfId="29120" xr:uid="{8DF9C2E0-5EA0-4533-8D1E-C41F25A13AC6}"/>
    <cellStyle name="Normal 2 4 4 5 2 2 5" xfId="12129" xr:uid="{13504DB0-6B5C-4882-86F0-3E77DE190265}"/>
    <cellStyle name="Normal 2 4 4 5 2 2 5 2" xfId="34448" xr:uid="{98780BD5-5C83-4274-949C-BA2F3FDB9C20}"/>
    <cellStyle name="Normal 2 4 4 5 2 2 6" xfId="13425" xr:uid="{25ADBA22-0D40-4F31-97DF-3DDB58874D33}"/>
    <cellStyle name="Normal 2 4 4 5 2 2 6 2" xfId="35744" xr:uid="{20325741-F19B-4EC5-91C7-492FF4E17CC1}"/>
    <cellStyle name="Normal 2 4 4 5 2 2 7" xfId="23936" xr:uid="{8A7E65DB-49C7-4CCD-96F3-7D93A299B27A}"/>
    <cellStyle name="Normal 2 4 4 5 2 3" xfId="2266" xr:uid="{9235FECF-1E08-4F5F-B06F-A214926CABD0}"/>
    <cellStyle name="Normal 2 4 4 5 2 3 2" xfId="4858" xr:uid="{63D27D8C-9863-40A8-833B-9FAB4C0B9A97}"/>
    <cellStyle name="Normal 2 4 4 5 2 3 2 2" xfId="10042" xr:uid="{E564A958-289F-49EE-B5A2-CE5BFC296A5A}"/>
    <cellStyle name="Normal 2 4 4 5 2 3 2 2 2" xfId="21849" xr:uid="{1D71F721-C4E5-421C-8308-0138E897B522}"/>
    <cellStyle name="Normal 2 4 4 5 2 3 2 2 2 2" xfId="44168" xr:uid="{B534535F-8E6D-4CDA-BBEE-5F7F96312348}"/>
    <cellStyle name="Normal 2 4 4 5 2 3 2 2 3" xfId="32360" xr:uid="{A562F050-00EB-4A0E-8C1C-E8B1893A3AD7}"/>
    <cellStyle name="Normal 2 4 4 5 2 3 2 3" xfId="16665" xr:uid="{7C0AA122-9677-4C36-A505-59F014F7E6E5}"/>
    <cellStyle name="Normal 2 4 4 5 2 3 2 3 2" xfId="38984" xr:uid="{97A91784-00BE-44E4-A665-936CE6A15F17}"/>
    <cellStyle name="Normal 2 4 4 5 2 3 2 4" xfId="27176" xr:uid="{0F2ED3D9-770F-4D90-9338-E9355801B9B1}"/>
    <cellStyle name="Normal 2 4 4 5 2 3 3" xfId="7450" xr:uid="{6EF5E8FB-38A0-4220-BC9D-721DE1091140}"/>
    <cellStyle name="Normal 2 4 4 5 2 3 3 2" xfId="19257" xr:uid="{2F94E925-039F-4E1A-8D8B-9646B3DC1CE3}"/>
    <cellStyle name="Normal 2 4 4 5 2 3 3 2 2" xfId="41576" xr:uid="{9FE7CB08-B21B-47E2-A942-79377A7E6A06}"/>
    <cellStyle name="Normal 2 4 4 5 2 3 3 3" xfId="29768" xr:uid="{5B58A623-DB9B-44A7-9564-42ADC00A8CB8}"/>
    <cellStyle name="Normal 2 4 4 5 2 3 4" xfId="14073" xr:uid="{0C88A548-1DD1-488F-BC2F-F4512439C157}"/>
    <cellStyle name="Normal 2 4 4 5 2 3 4 2" xfId="36392" xr:uid="{56467267-7AC2-461D-B51C-FED1CDF12729}"/>
    <cellStyle name="Normal 2 4 4 5 2 3 5" xfId="24584" xr:uid="{23245499-26EE-4EDB-855F-F871FEBF23A6}"/>
    <cellStyle name="Normal 2 4 4 5 2 4" xfId="3562" xr:uid="{44623DB1-8EAC-4604-A867-C3F7AFCB4A27}"/>
    <cellStyle name="Normal 2 4 4 5 2 4 2" xfId="8746" xr:uid="{B655D37F-36BA-4EB7-824B-D8F359F83B85}"/>
    <cellStyle name="Normal 2 4 4 5 2 4 2 2" xfId="20553" xr:uid="{E800254C-F25D-4663-B5F9-47B6AA2D7618}"/>
    <cellStyle name="Normal 2 4 4 5 2 4 2 2 2" xfId="42872" xr:uid="{6861465C-B67F-4733-B6E9-EE0BEB0FE028}"/>
    <cellStyle name="Normal 2 4 4 5 2 4 2 3" xfId="31064" xr:uid="{E60AAC64-88F5-4200-84CB-66AA288A0AFD}"/>
    <cellStyle name="Normal 2 4 4 5 2 4 3" xfId="15369" xr:uid="{844578E1-C96B-4465-B74E-3123CB5853A1}"/>
    <cellStyle name="Normal 2 4 4 5 2 4 3 2" xfId="37688" xr:uid="{7D9EC7D6-7652-459D-B6C9-90CEF0F816E0}"/>
    <cellStyle name="Normal 2 4 4 5 2 4 4" xfId="25880" xr:uid="{A04C33DA-A612-49C9-9E60-F0CFCA3348E1}"/>
    <cellStyle name="Normal 2 4 4 5 2 5" xfId="6154" xr:uid="{BEC2AB6D-9C40-423C-B0D8-3E3F957DC4F2}"/>
    <cellStyle name="Normal 2 4 4 5 2 5 2" xfId="17961" xr:uid="{76C1EFA6-BFF5-4431-85A0-121F4095F3C1}"/>
    <cellStyle name="Normal 2 4 4 5 2 5 2 2" xfId="40280" xr:uid="{48BBD482-D0F3-48AD-96A0-2ECC07A32C92}"/>
    <cellStyle name="Normal 2 4 4 5 2 5 3" xfId="28472" xr:uid="{30B5E7F6-AE6C-4ECE-88BD-480782303F22}"/>
    <cellStyle name="Normal 2 4 4 5 2 6" xfId="11481" xr:uid="{A349BD92-3E77-47E1-BFEA-0119CA465786}"/>
    <cellStyle name="Normal 2 4 4 5 2 6 2" xfId="33800" xr:uid="{8DA4029B-072A-4DFD-9684-3C495DAFC0F9}"/>
    <cellStyle name="Normal 2 4 4 5 2 7" xfId="12777" xr:uid="{E9559BDB-E776-4152-BE4F-4CF18C5AF3B6}"/>
    <cellStyle name="Normal 2 4 4 5 2 7 2" xfId="35096" xr:uid="{E714A83E-490A-4421-8BD5-838A8150F1E7}"/>
    <cellStyle name="Normal 2 4 4 5 2 8" xfId="23288" xr:uid="{00080169-DD53-4AD1-8288-962DCF02BE1D}"/>
    <cellStyle name="Normal 2 4 4 5 3" xfId="1294" xr:uid="{63BF29D7-8FD9-4658-972E-5BF22C53F99C}"/>
    <cellStyle name="Normal 2 4 4 5 3 2" xfId="2590" xr:uid="{7842C2F3-A9A4-41A9-B236-E7E78630F626}"/>
    <cellStyle name="Normal 2 4 4 5 3 2 2" xfId="5182" xr:uid="{A2A00D36-AC3E-4E60-A9A8-1E1412E46750}"/>
    <cellStyle name="Normal 2 4 4 5 3 2 2 2" xfId="10366" xr:uid="{085128FE-860B-4386-8163-717BCAB2E4BE}"/>
    <cellStyle name="Normal 2 4 4 5 3 2 2 2 2" xfId="22173" xr:uid="{33E95F36-FC8E-44EE-823A-49077F927A4F}"/>
    <cellStyle name="Normal 2 4 4 5 3 2 2 2 2 2" xfId="44492" xr:uid="{8D7EE7AA-E7CF-432B-9F9B-FDBE53A526C6}"/>
    <cellStyle name="Normal 2 4 4 5 3 2 2 2 3" xfId="32684" xr:uid="{B1BCD97F-CC82-4B38-BD6D-CEC2457159DE}"/>
    <cellStyle name="Normal 2 4 4 5 3 2 2 3" xfId="16989" xr:uid="{9E22C896-B3E5-41B9-BEC2-716FB210F829}"/>
    <cellStyle name="Normal 2 4 4 5 3 2 2 3 2" xfId="39308" xr:uid="{5A1BD6C9-9528-4079-A4F0-677A326FDA56}"/>
    <cellStyle name="Normal 2 4 4 5 3 2 2 4" xfId="27500" xr:uid="{A0EE2062-5ABB-4BA3-922E-CC6F0BADDAF8}"/>
    <cellStyle name="Normal 2 4 4 5 3 2 3" xfId="7774" xr:uid="{9B223885-FAF8-4063-BC71-49B5F285BB68}"/>
    <cellStyle name="Normal 2 4 4 5 3 2 3 2" xfId="19581" xr:uid="{74AD1CAD-0842-4420-82C4-80F63EE67992}"/>
    <cellStyle name="Normal 2 4 4 5 3 2 3 2 2" xfId="41900" xr:uid="{8A7BA8D1-ECD8-4B01-92D8-D340FB01D336}"/>
    <cellStyle name="Normal 2 4 4 5 3 2 3 3" xfId="30092" xr:uid="{28DA53BB-64B7-4A3C-8928-84DC9DD742EC}"/>
    <cellStyle name="Normal 2 4 4 5 3 2 4" xfId="14397" xr:uid="{4C71E14A-1683-4CB7-9D00-4666886E1280}"/>
    <cellStyle name="Normal 2 4 4 5 3 2 4 2" xfId="36716" xr:uid="{EE2D5A83-F447-48AE-A452-57FE488E99D0}"/>
    <cellStyle name="Normal 2 4 4 5 3 2 5" xfId="24908" xr:uid="{F6D95AF1-2956-4861-9DF9-F4F647CB7350}"/>
    <cellStyle name="Normal 2 4 4 5 3 3" xfId="3886" xr:uid="{B189DD61-3F49-4792-86C8-8628F36008C7}"/>
    <cellStyle name="Normal 2 4 4 5 3 3 2" xfId="9070" xr:uid="{85C9FDF0-F4A5-49EE-8503-02275E8137C0}"/>
    <cellStyle name="Normal 2 4 4 5 3 3 2 2" xfId="20877" xr:uid="{E617A249-C5CB-45CB-9023-744F9099866A}"/>
    <cellStyle name="Normal 2 4 4 5 3 3 2 2 2" xfId="43196" xr:uid="{4B9BB8AC-BFAB-4540-97FC-3B89310C5F79}"/>
    <cellStyle name="Normal 2 4 4 5 3 3 2 3" xfId="31388" xr:uid="{F7DB0D92-74CA-4998-B49B-E49CC342BC7A}"/>
    <cellStyle name="Normal 2 4 4 5 3 3 3" xfId="15693" xr:uid="{32C83AE4-D0E8-41B8-B445-A613BCD61B8A}"/>
    <cellStyle name="Normal 2 4 4 5 3 3 3 2" xfId="38012" xr:uid="{59AC7251-B49D-4524-BC43-734592E20125}"/>
    <cellStyle name="Normal 2 4 4 5 3 3 4" xfId="26204" xr:uid="{148E3516-A4A8-42F7-9041-32E797E53FAE}"/>
    <cellStyle name="Normal 2 4 4 5 3 4" xfId="6478" xr:uid="{CC5FF0B3-ECAE-4123-B002-3640D4A47FB6}"/>
    <cellStyle name="Normal 2 4 4 5 3 4 2" xfId="18285" xr:uid="{5D9E995A-7746-430A-9E6C-417AD3A5A86E}"/>
    <cellStyle name="Normal 2 4 4 5 3 4 2 2" xfId="40604" xr:uid="{84098021-2639-45D9-99CD-5DD9347A020F}"/>
    <cellStyle name="Normal 2 4 4 5 3 4 3" xfId="28796" xr:uid="{F358B230-DAA0-4661-A07D-CE1DE7954CC5}"/>
    <cellStyle name="Normal 2 4 4 5 3 5" xfId="11805" xr:uid="{E7F5763B-0A17-49C1-83A2-A44AF678C139}"/>
    <cellStyle name="Normal 2 4 4 5 3 5 2" xfId="34124" xr:uid="{C8197593-917E-43F6-B93D-B0238C41C6A5}"/>
    <cellStyle name="Normal 2 4 4 5 3 6" xfId="13101" xr:uid="{1BC47014-0ED6-459F-955E-F934145CBD6E}"/>
    <cellStyle name="Normal 2 4 4 5 3 6 2" xfId="35420" xr:uid="{3914E65A-5411-47EE-AB58-462FC69E2EC0}"/>
    <cellStyle name="Normal 2 4 4 5 3 7" xfId="23612" xr:uid="{C7B85A2A-5015-4A69-A776-DA1B67A68F88}"/>
    <cellStyle name="Normal 2 4 4 5 4" xfId="1942" xr:uid="{8B733CDA-B84F-4EC9-8FCD-07BAD795A365}"/>
    <cellStyle name="Normal 2 4 4 5 4 2" xfId="4534" xr:uid="{6AAF10ED-2472-448E-A029-14B5A97B89C2}"/>
    <cellStyle name="Normal 2 4 4 5 4 2 2" xfId="9718" xr:uid="{C9E1D487-5032-4C2F-BC4F-B622DC5915AF}"/>
    <cellStyle name="Normal 2 4 4 5 4 2 2 2" xfId="21525" xr:uid="{A4DB39BA-895D-459C-B670-4675FE5DE389}"/>
    <cellStyle name="Normal 2 4 4 5 4 2 2 2 2" xfId="43844" xr:uid="{49371267-46B1-4B4A-82A1-260FA624D6DE}"/>
    <cellStyle name="Normal 2 4 4 5 4 2 2 3" xfId="32036" xr:uid="{E01AC6A6-2C12-4239-A772-DC105FD3E499}"/>
    <cellStyle name="Normal 2 4 4 5 4 2 3" xfId="16341" xr:uid="{F0C1E401-85ED-4EE0-ABC7-F96573360EFB}"/>
    <cellStyle name="Normal 2 4 4 5 4 2 3 2" xfId="38660" xr:uid="{5FA0CF54-9B92-4880-BC57-A2A4650871A3}"/>
    <cellStyle name="Normal 2 4 4 5 4 2 4" xfId="26852" xr:uid="{459F3398-9244-4480-B5E2-00E2A82C44C1}"/>
    <cellStyle name="Normal 2 4 4 5 4 3" xfId="7126" xr:uid="{FF910ED4-F313-49D5-BB07-0F096B83B304}"/>
    <cellStyle name="Normal 2 4 4 5 4 3 2" xfId="18933" xr:uid="{B7323B05-4C8C-4DF6-866F-E142589440AE}"/>
    <cellStyle name="Normal 2 4 4 5 4 3 2 2" xfId="41252" xr:uid="{73803967-E134-4E8B-94B3-46E4A512F616}"/>
    <cellStyle name="Normal 2 4 4 5 4 3 3" xfId="29444" xr:uid="{B1944351-6F1F-47EE-A2C8-DCB37E33DD1B}"/>
    <cellStyle name="Normal 2 4 4 5 4 4" xfId="13749" xr:uid="{B2BABDFB-F97F-48CD-9399-AC633A055355}"/>
    <cellStyle name="Normal 2 4 4 5 4 4 2" xfId="36068" xr:uid="{AF7A1D08-2182-46E1-8073-B3C361053FD2}"/>
    <cellStyle name="Normal 2 4 4 5 4 5" xfId="24260" xr:uid="{331975B6-6C47-400C-89D5-338E56E8A223}"/>
    <cellStyle name="Normal 2 4 4 5 5" xfId="3238" xr:uid="{FDE3AF49-56F8-4AF8-A66A-282F5A589359}"/>
    <cellStyle name="Normal 2 4 4 5 5 2" xfId="8422" xr:uid="{7A69E613-BE10-4E2F-9264-412E8A1E7BA6}"/>
    <cellStyle name="Normal 2 4 4 5 5 2 2" xfId="20229" xr:uid="{ACD3C24A-60B8-4BF5-B0AC-391FFF7DEE58}"/>
    <cellStyle name="Normal 2 4 4 5 5 2 2 2" xfId="42548" xr:uid="{46F4B9F3-A827-4F54-8DF2-F04D6386C292}"/>
    <cellStyle name="Normal 2 4 4 5 5 2 3" xfId="30740" xr:uid="{59529082-FEAF-4E2D-BE99-72F76928E680}"/>
    <cellStyle name="Normal 2 4 4 5 5 3" xfId="15045" xr:uid="{ED392CB6-83A1-413F-AFFF-CD1D83B046B0}"/>
    <cellStyle name="Normal 2 4 4 5 5 3 2" xfId="37364" xr:uid="{C6BE9546-8032-4062-AB3D-6243B7CF0FF0}"/>
    <cellStyle name="Normal 2 4 4 5 5 4" xfId="25556" xr:uid="{B1015FCD-B7DD-4163-9DE9-C4246EA0820C}"/>
    <cellStyle name="Normal 2 4 4 5 6" xfId="5830" xr:uid="{16847E9E-9CF3-4531-8FB3-F2B4CFC3F1D6}"/>
    <cellStyle name="Normal 2 4 4 5 6 2" xfId="17637" xr:uid="{E8BD3B21-4774-4B4D-B9A6-6D7AAAEADEDA}"/>
    <cellStyle name="Normal 2 4 4 5 6 2 2" xfId="39956" xr:uid="{D5D36787-692F-4C8D-901B-048045857332}"/>
    <cellStyle name="Normal 2 4 4 5 6 3" xfId="28148" xr:uid="{52FD4937-F42D-4F28-9FE9-8F3E7B3F6990}"/>
    <cellStyle name="Normal 2 4 4 5 7" xfId="11103" xr:uid="{BDFC0173-5420-41A8-8E42-3F2C3FE6841A}"/>
    <cellStyle name="Normal 2 4 4 5 7 2" xfId="33422" xr:uid="{60BBCCDF-C403-42CC-B340-96413D2F7547}"/>
    <cellStyle name="Normal 2 4 4 5 8" xfId="12453" xr:uid="{D7B77D45-9ACD-4195-B1E2-9AAF2EEE93C8}"/>
    <cellStyle name="Normal 2 4 4 5 8 2" xfId="34772" xr:uid="{BA434A0D-2A01-49F8-BACD-46229DA321AF}"/>
    <cellStyle name="Normal 2 4 4 5 9" xfId="22910" xr:uid="{3F47F4EF-3FEF-4898-94E4-A61A73100249}"/>
    <cellStyle name="Normal 2 4 4 6" xfId="808" xr:uid="{FD49578E-DCE0-4908-A9F8-8DC86CC318FD}"/>
    <cellStyle name="Normal 2 4 4 6 2" xfId="1456" xr:uid="{33AE2892-572C-4637-B308-2619B1D26211}"/>
    <cellStyle name="Normal 2 4 4 6 2 2" xfId="2752" xr:uid="{C260F2E1-5145-47EC-BCBF-622BA7E68E4A}"/>
    <cellStyle name="Normal 2 4 4 6 2 2 2" xfId="5344" xr:uid="{F143DB4F-B4BA-4C48-9E66-CD2040904BA3}"/>
    <cellStyle name="Normal 2 4 4 6 2 2 2 2" xfId="10528" xr:uid="{B999B911-602E-4AC2-B624-6A311A9712F9}"/>
    <cellStyle name="Normal 2 4 4 6 2 2 2 2 2" xfId="22335" xr:uid="{2CCDAC26-F844-478E-9F17-09997E60C14B}"/>
    <cellStyle name="Normal 2 4 4 6 2 2 2 2 2 2" xfId="44654" xr:uid="{34502F57-2EEC-497A-AF8F-4EA62184EA7A}"/>
    <cellStyle name="Normal 2 4 4 6 2 2 2 2 3" xfId="32846" xr:uid="{19DD4E86-51BC-4986-A589-DDEB0A8E1308}"/>
    <cellStyle name="Normal 2 4 4 6 2 2 2 3" xfId="17151" xr:uid="{B54A5280-1948-411F-ABA5-EADA771AC5FB}"/>
    <cellStyle name="Normal 2 4 4 6 2 2 2 3 2" xfId="39470" xr:uid="{1A81C98E-367A-44F4-86A9-04636FEDF861}"/>
    <cellStyle name="Normal 2 4 4 6 2 2 2 4" xfId="27662" xr:uid="{4BA1CD95-BFAE-457E-8DDD-6D81304A54E9}"/>
    <cellStyle name="Normal 2 4 4 6 2 2 3" xfId="7936" xr:uid="{746E7962-C237-4B22-B95B-1088CED17A9B}"/>
    <cellStyle name="Normal 2 4 4 6 2 2 3 2" xfId="19743" xr:uid="{770409C1-B821-4240-AC62-09913FB7AFD8}"/>
    <cellStyle name="Normal 2 4 4 6 2 2 3 2 2" xfId="42062" xr:uid="{1EC09E5E-04BE-415F-9253-FEB83FB33A9D}"/>
    <cellStyle name="Normal 2 4 4 6 2 2 3 3" xfId="30254" xr:uid="{C23565AE-A8F0-4397-9674-E0115E971BEC}"/>
    <cellStyle name="Normal 2 4 4 6 2 2 4" xfId="14559" xr:uid="{45D5D407-5F6A-4E95-8723-E4C09F4F7101}"/>
    <cellStyle name="Normal 2 4 4 6 2 2 4 2" xfId="36878" xr:uid="{5C742BE0-0E94-4118-86FE-34F90865ED68}"/>
    <cellStyle name="Normal 2 4 4 6 2 2 5" xfId="25070" xr:uid="{DA4A4257-017E-4B5E-96FE-955DAC4B7B1A}"/>
    <cellStyle name="Normal 2 4 4 6 2 3" xfId="4048" xr:uid="{4C4D5E53-D1D2-41DF-8B4B-90630E5E423E}"/>
    <cellStyle name="Normal 2 4 4 6 2 3 2" xfId="9232" xr:uid="{389AE7CB-0445-46B9-B048-AE7AEF264495}"/>
    <cellStyle name="Normal 2 4 4 6 2 3 2 2" xfId="21039" xr:uid="{14F31D90-0902-4F29-AC51-42054CC8A121}"/>
    <cellStyle name="Normal 2 4 4 6 2 3 2 2 2" xfId="43358" xr:uid="{770F4A61-38B7-4310-B8EC-90D5B0398E68}"/>
    <cellStyle name="Normal 2 4 4 6 2 3 2 3" xfId="31550" xr:uid="{CBB5852C-FECC-45E9-9BBC-C6352FFE77FE}"/>
    <cellStyle name="Normal 2 4 4 6 2 3 3" xfId="15855" xr:uid="{3B4471DA-A97D-4C6F-923B-6E6F1BBBA149}"/>
    <cellStyle name="Normal 2 4 4 6 2 3 3 2" xfId="38174" xr:uid="{64C03856-4D07-4478-BA8F-2CF08341F74E}"/>
    <cellStyle name="Normal 2 4 4 6 2 3 4" xfId="26366" xr:uid="{011F8330-953D-486F-A3BD-C5D364F5571A}"/>
    <cellStyle name="Normal 2 4 4 6 2 4" xfId="6640" xr:uid="{0662CC42-FFB1-49C3-B43F-F837BA523364}"/>
    <cellStyle name="Normal 2 4 4 6 2 4 2" xfId="18447" xr:uid="{D799BF15-FE4A-4869-8A5E-163525ED1E18}"/>
    <cellStyle name="Normal 2 4 4 6 2 4 2 2" xfId="40766" xr:uid="{C1F91DB5-80CB-4840-A3CC-F98B8F106FE2}"/>
    <cellStyle name="Normal 2 4 4 6 2 4 3" xfId="28958" xr:uid="{43995F71-4F93-4F73-8A78-CA4432539C9C}"/>
    <cellStyle name="Normal 2 4 4 6 2 5" xfId="11967" xr:uid="{169A2A71-6C50-4CEC-AEA4-066BD781503F}"/>
    <cellStyle name="Normal 2 4 4 6 2 5 2" xfId="34286" xr:uid="{FD2E84B6-5E6E-45F8-B0D4-DB4A6980B59E}"/>
    <cellStyle name="Normal 2 4 4 6 2 6" xfId="13263" xr:uid="{907EA580-056D-4CD0-A7A6-DBC7495B0426}"/>
    <cellStyle name="Normal 2 4 4 6 2 6 2" xfId="35582" xr:uid="{CDB5EB3B-3021-42B8-8181-A55CF5940A4C}"/>
    <cellStyle name="Normal 2 4 4 6 2 7" xfId="23774" xr:uid="{A08C2598-C791-41A1-A226-007238A75F2B}"/>
    <cellStyle name="Normal 2 4 4 6 3" xfId="2104" xr:uid="{B32179EA-F13E-47F2-8144-5535A83FF964}"/>
    <cellStyle name="Normal 2 4 4 6 3 2" xfId="4696" xr:uid="{791C1B39-3A04-4A2D-B57F-5785544A1D24}"/>
    <cellStyle name="Normal 2 4 4 6 3 2 2" xfId="9880" xr:uid="{FA99BBB5-3CDB-4073-B0D4-DCE14A81634D}"/>
    <cellStyle name="Normal 2 4 4 6 3 2 2 2" xfId="21687" xr:uid="{15C21DAC-84C8-4410-8B78-031A18BF5388}"/>
    <cellStyle name="Normal 2 4 4 6 3 2 2 2 2" xfId="44006" xr:uid="{465479E1-95B1-4A35-BA50-61F522224E02}"/>
    <cellStyle name="Normal 2 4 4 6 3 2 2 3" xfId="32198" xr:uid="{2FD339FC-B29C-48D2-BB2A-ACE37381637A}"/>
    <cellStyle name="Normal 2 4 4 6 3 2 3" xfId="16503" xr:uid="{41F63114-14E1-4982-A409-EE87103C8A82}"/>
    <cellStyle name="Normal 2 4 4 6 3 2 3 2" xfId="38822" xr:uid="{286FF7A5-D5DE-4776-A95C-B81AEED92CD2}"/>
    <cellStyle name="Normal 2 4 4 6 3 2 4" xfId="27014" xr:uid="{6EA65DA6-9465-4B78-91F3-10E3E8495048}"/>
    <cellStyle name="Normal 2 4 4 6 3 3" xfId="7288" xr:uid="{2A5B5DAC-78C7-4C34-84B0-3D95735BC374}"/>
    <cellStyle name="Normal 2 4 4 6 3 3 2" xfId="19095" xr:uid="{77DA9F0D-C04B-4B69-826E-823E0966FAAB}"/>
    <cellStyle name="Normal 2 4 4 6 3 3 2 2" xfId="41414" xr:uid="{A585BB1A-F43C-49C3-B1A3-EDAED755C335}"/>
    <cellStyle name="Normal 2 4 4 6 3 3 3" xfId="29606" xr:uid="{E91498CD-551C-4358-83BE-6E2382071DC0}"/>
    <cellStyle name="Normal 2 4 4 6 3 4" xfId="13911" xr:uid="{5BDFD148-7E52-416C-97DF-4E653BF9D253}"/>
    <cellStyle name="Normal 2 4 4 6 3 4 2" xfId="36230" xr:uid="{4DDD069D-8480-42A2-B0AC-1E61CE0B3C7E}"/>
    <cellStyle name="Normal 2 4 4 6 3 5" xfId="24422" xr:uid="{70EACF52-DD33-4CC0-801F-6D1D7DA48176}"/>
    <cellStyle name="Normal 2 4 4 6 4" xfId="3400" xr:uid="{7C35BEFF-E808-4FDA-B30D-3A092E85E78F}"/>
    <cellStyle name="Normal 2 4 4 6 4 2" xfId="8584" xr:uid="{9CF11959-5C02-4F3D-B8BD-2846C710A44E}"/>
    <cellStyle name="Normal 2 4 4 6 4 2 2" xfId="20391" xr:uid="{64FB2E87-8CCF-473A-94A1-A07DD994D37D}"/>
    <cellStyle name="Normal 2 4 4 6 4 2 2 2" xfId="42710" xr:uid="{65414ED1-6575-4869-AB66-6C2D5952598A}"/>
    <cellStyle name="Normal 2 4 4 6 4 2 3" xfId="30902" xr:uid="{B0FB78FD-5430-45B4-A20A-13B04307E0DD}"/>
    <cellStyle name="Normal 2 4 4 6 4 3" xfId="15207" xr:uid="{D041A265-34A4-4730-82D8-267FF5932A1A}"/>
    <cellStyle name="Normal 2 4 4 6 4 3 2" xfId="37526" xr:uid="{FA54B9D1-3F83-4F0B-8F66-023A79E486F3}"/>
    <cellStyle name="Normal 2 4 4 6 4 4" xfId="25718" xr:uid="{488D89DA-DA9C-4C9A-8569-513D0D669785}"/>
    <cellStyle name="Normal 2 4 4 6 5" xfId="5992" xr:uid="{63C04FD5-D998-4C86-B18F-34351EA813EA}"/>
    <cellStyle name="Normal 2 4 4 6 5 2" xfId="17799" xr:uid="{4DE568C7-2ED2-4331-A5E4-939163E9D9BE}"/>
    <cellStyle name="Normal 2 4 4 6 5 2 2" xfId="40118" xr:uid="{DD9F7A9C-CCC8-40DA-A626-A80F67B3A51D}"/>
    <cellStyle name="Normal 2 4 4 6 5 3" xfId="28310" xr:uid="{EFD9F704-3414-43E7-9460-36CE532584DB}"/>
    <cellStyle name="Normal 2 4 4 6 6" xfId="11319" xr:uid="{55215200-DC0E-40B6-BCDF-2BCD388772EF}"/>
    <cellStyle name="Normal 2 4 4 6 6 2" xfId="33638" xr:uid="{40F71F11-95AC-486B-BD94-43E9FD6AD767}"/>
    <cellStyle name="Normal 2 4 4 6 7" xfId="12615" xr:uid="{23301037-12D9-4694-B8CD-068360736595}"/>
    <cellStyle name="Normal 2 4 4 6 7 2" xfId="34934" xr:uid="{A7999B88-5772-441C-8104-B43D278C63CF}"/>
    <cellStyle name="Normal 2 4 4 6 8" xfId="23126" xr:uid="{6CDDE7A8-8210-4F20-994C-146296C33B6E}"/>
    <cellStyle name="Normal 2 4 4 7" xfId="1132" xr:uid="{51CFFD11-4B43-4B8B-B848-51BEAF40F85C}"/>
    <cellStyle name="Normal 2 4 4 7 2" xfId="2428" xr:uid="{E37BA4C7-62CB-4713-8B01-47AA790DAA29}"/>
    <cellStyle name="Normal 2 4 4 7 2 2" xfId="5020" xr:uid="{9A95F4D0-6F0E-4FCC-987C-9284C104652E}"/>
    <cellStyle name="Normal 2 4 4 7 2 2 2" xfId="10204" xr:uid="{6B524823-1E11-4BA9-825A-637F46486219}"/>
    <cellStyle name="Normal 2 4 4 7 2 2 2 2" xfId="22011" xr:uid="{E557A3C0-5501-409F-8B83-18732A79C349}"/>
    <cellStyle name="Normal 2 4 4 7 2 2 2 2 2" xfId="44330" xr:uid="{1A97DD16-65E2-4C55-AD9F-FDD6C946EEC5}"/>
    <cellStyle name="Normal 2 4 4 7 2 2 2 3" xfId="32522" xr:uid="{439BC8F6-663F-42E5-B74B-901ACCC92A95}"/>
    <cellStyle name="Normal 2 4 4 7 2 2 3" xfId="16827" xr:uid="{6EE687C0-2E46-4BC9-A28E-ADEF931A7755}"/>
    <cellStyle name="Normal 2 4 4 7 2 2 3 2" xfId="39146" xr:uid="{839F7543-651E-4AB4-BA5C-77B96CBB67FD}"/>
    <cellStyle name="Normal 2 4 4 7 2 2 4" xfId="27338" xr:uid="{839DA317-923E-4E75-A990-6BD4B31782FE}"/>
    <cellStyle name="Normal 2 4 4 7 2 3" xfId="7612" xr:uid="{57ED1D5D-6425-4C2B-87CA-B53D0110F80F}"/>
    <cellStyle name="Normal 2 4 4 7 2 3 2" xfId="19419" xr:uid="{F5C5BC50-5147-4962-94D4-DBEB2AD8C58E}"/>
    <cellStyle name="Normal 2 4 4 7 2 3 2 2" xfId="41738" xr:uid="{EC24F648-D797-44A5-B681-644DCEF89C33}"/>
    <cellStyle name="Normal 2 4 4 7 2 3 3" xfId="29930" xr:uid="{CD1FBF5C-DB54-4D29-BBC5-A884102EB9B4}"/>
    <cellStyle name="Normal 2 4 4 7 2 4" xfId="14235" xr:uid="{DA6C0F71-7F47-43ED-8FE4-2090D4A3F778}"/>
    <cellStyle name="Normal 2 4 4 7 2 4 2" xfId="36554" xr:uid="{895F0B58-AEC5-440B-9DA9-48DF9EAD16B8}"/>
    <cellStyle name="Normal 2 4 4 7 2 5" xfId="24746" xr:uid="{29C23CD4-E373-447E-B3C8-5F2B4FAC0ABD}"/>
    <cellStyle name="Normal 2 4 4 7 3" xfId="3724" xr:uid="{1C847238-8D73-489E-9B83-27FE03AD82AC}"/>
    <cellStyle name="Normal 2 4 4 7 3 2" xfId="8908" xr:uid="{35DBDB4F-FC61-4DA5-B038-87803BBE96A7}"/>
    <cellStyle name="Normal 2 4 4 7 3 2 2" xfId="20715" xr:uid="{4EA11DC5-DEE2-478E-A052-2ED7B62A266A}"/>
    <cellStyle name="Normal 2 4 4 7 3 2 2 2" xfId="43034" xr:uid="{5A15F3BE-EBD0-418C-B93E-84422E230ACD}"/>
    <cellStyle name="Normal 2 4 4 7 3 2 3" xfId="31226" xr:uid="{2BE3D792-5FA9-4E54-89FE-805A9C6168DB}"/>
    <cellStyle name="Normal 2 4 4 7 3 3" xfId="15531" xr:uid="{3D4C8438-B9F5-4A34-A7DD-5AC13A953C60}"/>
    <cellStyle name="Normal 2 4 4 7 3 3 2" xfId="37850" xr:uid="{47C43B71-23DA-4FE4-BEF9-9F3EC224B320}"/>
    <cellStyle name="Normal 2 4 4 7 3 4" xfId="26042" xr:uid="{BEED64E0-6EF6-4D0C-8D12-936D019F606F}"/>
    <cellStyle name="Normal 2 4 4 7 4" xfId="6316" xr:uid="{50EAC24A-114C-45CE-8B76-D9385CE1BCDD}"/>
    <cellStyle name="Normal 2 4 4 7 4 2" xfId="18123" xr:uid="{6ED1D67D-6A0D-48C0-A2D2-CBB3A52DD362}"/>
    <cellStyle name="Normal 2 4 4 7 4 2 2" xfId="40442" xr:uid="{F8AAFAE3-B415-42BB-BEDE-B99778F9DBB2}"/>
    <cellStyle name="Normal 2 4 4 7 4 3" xfId="28634" xr:uid="{4F0C267F-04B6-4AD6-8888-5746F00B7C8F}"/>
    <cellStyle name="Normal 2 4 4 7 5" xfId="11643" xr:uid="{B7DF2F19-1113-476C-9127-101E94F1F79C}"/>
    <cellStyle name="Normal 2 4 4 7 5 2" xfId="33962" xr:uid="{E9D89C51-ABD0-4205-A87D-42DA21CDEA2F}"/>
    <cellStyle name="Normal 2 4 4 7 6" xfId="12939" xr:uid="{DAE29BB6-757C-45DE-B0DF-460C397A8917}"/>
    <cellStyle name="Normal 2 4 4 7 6 2" xfId="35258" xr:uid="{4BDDB17D-1320-43FD-A164-B5708CB9D369}"/>
    <cellStyle name="Normal 2 4 4 7 7" xfId="23450" xr:uid="{4D40336A-FB12-4FA7-AE42-8CEC1C9C9374}"/>
    <cellStyle name="Normal 2 4 4 8" xfId="1780" xr:uid="{AA1CDFCB-5061-4939-85F6-039432EB340E}"/>
    <cellStyle name="Normal 2 4 4 8 2" xfId="4372" xr:uid="{8F388EBA-5E8B-4E9A-BDFA-3BFB8C4F7C5A}"/>
    <cellStyle name="Normal 2 4 4 8 2 2" xfId="9556" xr:uid="{0D48E660-4974-4ED9-A077-DCD774244E7E}"/>
    <cellStyle name="Normal 2 4 4 8 2 2 2" xfId="21363" xr:uid="{9A044755-D23F-4243-ABF4-98AE22648F08}"/>
    <cellStyle name="Normal 2 4 4 8 2 2 2 2" xfId="43682" xr:uid="{9568884C-00E6-4864-8C18-3C7CD31AD3F7}"/>
    <cellStyle name="Normal 2 4 4 8 2 2 3" xfId="31874" xr:uid="{0FAFBF91-6E86-4E31-B2FA-5DE0B986013A}"/>
    <cellStyle name="Normal 2 4 4 8 2 3" xfId="16179" xr:uid="{15DCCAA1-6446-4F53-A9B0-9E1E381B9689}"/>
    <cellStyle name="Normal 2 4 4 8 2 3 2" xfId="38498" xr:uid="{1A63D7E9-E7C1-48FB-A7B9-EE89A1402110}"/>
    <cellStyle name="Normal 2 4 4 8 2 4" xfId="26690" xr:uid="{FF8F1550-9622-48BE-A95E-D8BB6253A55B}"/>
    <cellStyle name="Normal 2 4 4 8 3" xfId="6964" xr:uid="{731912B0-3D0E-4CD8-A5C3-160A86BBF1FF}"/>
    <cellStyle name="Normal 2 4 4 8 3 2" xfId="18771" xr:uid="{196A07B2-08D7-4ACB-BC73-13EB82A40C55}"/>
    <cellStyle name="Normal 2 4 4 8 3 2 2" xfId="41090" xr:uid="{DCBC3F52-66F0-4B0B-99C2-AE08783ED66D}"/>
    <cellStyle name="Normal 2 4 4 8 3 3" xfId="29282" xr:uid="{EA2CC773-B617-4AA3-8722-A15D279B0BA4}"/>
    <cellStyle name="Normal 2 4 4 8 4" xfId="13587" xr:uid="{5DD9842A-6CE8-4B8A-87B4-2EE7CA79D5BF}"/>
    <cellStyle name="Normal 2 4 4 8 4 2" xfId="35906" xr:uid="{DE36D701-2AB1-4CE6-97E3-56A1E511E8DA}"/>
    <cellStyle name="Normal 2 4 4 8 5" xfId="24098" xr:uid="{3135419F-FD52-4B86-9FB7-97F1C54E3257}"/>
    <cellStyle name="Normal 2 4 4 9" xfId="3076" xr:uid="{26ACE48D-B8E9-4684-A21D-674C0B61E185}"/>
    <cellStyle name="Normal 2 4 4 9 2" xfId="8260" xr:uid="{36949986-E520-4B6C-B204-40F0FB521402}"/>
    <cellStyle name="Normal 2 4 4 9 2 2" xfId="20067" xr:uid="{8AD01321-8122-420D-9F29-988FB17FF5D8}"/>
    <cellStyle name="Normal 2 4 4 9 2 2 2" xfId="42386" xr:uid="{37E2EF6E-4CEE-4FFB-B0B1-32C137A2720B}"/>
    <cellStyle name="Normal 2 4 4 9 2 3" xfId="30578" xr:uid="{69D186F7-F427-40E4-9C04-F8807C3C57BD}"/>
    <cellStyle name="Normal 2 4 4 9 3" xfId="14883" xr:uid="{ED4A040E-24A5-4AF3-AC0A-04D8E81836F5}"/>
    <cellStyle name="Normal 2 4 4 9 3 2" xfId="37202" xr:uid="{F8A958DE-3468-4AB1-A993-C4589CFC83C9}"/>
    <cellStyle name="Normal 2 4 4 9 4" xfId="25394" xr:uid="{D61D08BA-B7E2-46D7-8A76-8D79E882E209}"/>
    <cellStyle name="Normal 2 4 5" xfId="372" xr:uid="{F238F09A-BD2E-42BF-89BE-23C8895D1ACB}"/>
    <cellStyle name="Normal 2 4 5 10" xfId="12300" xr:uid="{86C30AD7-1DB8-49BB-8D59-20F3EFA31CCE}"/>
    <cellStyle name="Normal 2 4 5 10 2" xfId="34619" xr:uid="{5956EF83-A0F3-404C-8A76-C1BB0E77A9B7}"/>
    <cellStyle name="Normal 2 4 5 11" xfId="22685" xr:uid="{55150C53-7641-41FD-BA45-CF98241C2CAF}"/>
    <cellStyle name="Normal 2 4 5 2" xfId="485" xr:uid="{168C375C-DAB2-44FC-95B1-828815EACAEB}"/>
    <cellStyle name="Normal 2 4 5 2 10" xfId="22802" xr:uid="{A81BA810-9245-4CCC-BB15-DD8FD2FE73DE}"/>
    <cellStyle name="Normal 2 4 5 2 2" xfId="718" xr:uid="{514F0B21-B163-4EA3-B986-4A657F593309}"/>
    <cellStyle name="Normal 2 4 5 2 2 2" xfId="1060" xr:uid="{A16C357A-0277-495F-B59A-7E340F37A427}"/>
    <cellStyle name="Normal 2 4 5 2 2 2 2" xfId="1708" xr:uid="{253246CD-EF6C-4CEF-BA00-AA5C898E5AE2}"/>
    <cellStyle name="Normal 2 4 5 2 2 2 2 2" xfId="3004" xr:uid="{EB0D6FF6-D016-4A72-BFAB-1AE2FF91EF6C}"/>
    <cellStyle name="Normal 2 4 5 2 2 2 2 2 2" xfId="5596" xr:uid="{538132AD-E5CE-4025-BBE4-449499100898}"/>
    <cellStyle name="Normal 2 4 5 2 2 2 2 2 2 2" xfId="10780" xr:uid="{5F31C101-52C4-4961-A5F5-0308220F0AB1}"/>
    <cellStyle name="Normal 2 4 5 2 2 2 2 2 2 2 2" xfId="22587" xr:uid="{4C61B729-0340-4860-9D16-8404837A3547}"/>
    <cellStyle name="Normal 2 4 5 2 2 2 2 2 2 2 2 2" xfId="44906" xr:uid="{62768CAA-00DB-462B-9199-0B5B6C2C16DA}"/>
    <cellStyle name="Normal 2 4 5 2 2 2 2 2 2 2 3" xfId="33098" xr:uid="{05ABBB4F-A194-4F17-9E44-B276E001318B}"/>
    <cellStyle name="Normal 2 4 5 2 2 2 2 2 2 3" xfId="17403" xr:uid="{73FDDC23-7F5B-4DEE-9B2A-2F43B7476B6B}"/>
    <cellStyle name="Normal 2 4 5 2 2 2 2 2 2 3 2" xfId="39722" xr:uid="{78782968-647E-4236-ADAF-0AC39728244C}"/>
    <cellStyle name="Normal 2 4 5 2 2 2 2 2 2 4" xfId="27914" xr:uid="{3861B13E-8228-4282-B0AB-B428C65ACD98}"/>
    <cellStyle name="Normal 2 4 5 2 2 2 2 2 3" xfId="8188" xr:uid="{C18685F9-F6C9-4EAF-B541-0DA90DA2765F}"/>
    <cellStyle name="Normal 2 4 5 2 2 2 2 2 3 2" xfId="19995" xr:uid="{4574E90B-81C1-4B84-8479-B24791E882EB}"/>
    <cellStyle name="Normal 2 4 5 2 2 2 2 2 3 2 2" xfId="42314" xr:uid="{4F682768-8D39-4B5B-979B-2A339D5214E9}"/>
    <cellStyle name="Normal 2 4 5 2 2 2 2 2 3 3" xfId="30506" xr:uid="{34CA810A-DC84-4E3A-97DA-194FD588AD52}"/>
    <cellStyle name="Normal 2 4 5 2 2 2 2 2 4" xfId="14811" xr:uid="{C579221D-F1F5-4F28-A779-3C3BCDF4A64B}"/>
    <cellStyle name="Normal 2 4 5 2 2 2 2 2 4 2" xfId="37130" xr:uid="{CE940914-4E12-47B3-9CC1-591FCB6693BB}"/>
    <cellStyle name="Normal 2 4 5 2 2 2 2 2 5" xfId="25322" xr:uid="{30CC11CB-EDCE-4790-81B8-78342CCB51D4}"/>
    <cellStyle name="Normal 2 4 5 2 2 2 2 3" xfId="4300" xr:uid="{95F52B89-7273-4F26-BEBD-F8F20E3157A8}"/>
    <cellStyle name="Normal 2 4 5 2 2 2 2 3 2" xfId="9484" xr:uid="{3B4CAF43-D8A1-449B-9472-827320185083}"/>
    <cellStyle name="Normal 2 4 5 2 2 2 2 3 2 2" xfId="21291" xr:uid="{3DD45DC7-13D9-44E6-A67E-5CF8735ED4E3}"/>
    <cellStyle name="Normal 2 4 5 2 2 2 2 3 2 2 2" xfId="43610" xr:uid="{366D7310-7049-4EB0-9762-010BCF6A0B43}"/>
    <cellStyle name="Normal 2 4 5 2 2 2 2 3 2 3" xfId="31802" xr:uid="{3B4E9E07-1709-481F-BE31-82B508DCCD0F}"/>
    <cellStyle name="Normal 2 4 5 2 2 2 2 3 3" xfId="16107" xr:uid="{1F20B129-F3D7-486C-9F7E-00210B8ABDAA}"/>
    <cellStyle name="Normal 2 4 5 2 2 2 2 3 3 2" xfId="38426" xr:uid="{C61127CB-E147-488C-87E3-36696899E232}"/>
    <cellStyle name="Normal 2 4 5 2 2 2 2 3 4" xfId="26618" xr:uid="{52AD3A0E-85BD-40B0-ABF3-15B00B83C032}"/>
    <cellStyle name="Normal 2 4 5 2 2 2 2 4" xfId="6892" xr:uid="{32C33641-B6B9-4983-827A-7B8C04B42EBF}"/>
    <cellStyle name="Normal 2 4 5 2 2 2 2 4 2" xfId="18699" xr:uid="{BE85A7E0-9A3B-4099-A34B-EB105BEAA16C}"/>
    <cellStyle name="Normal 2 4 5 2 2 2 2 4 2 2" xfId="41018" xr:uid="{A532F916-12A1-489A-9471-D0A2C979AC22}"/>
    <cellStyle name="Normal 2 4 5 2 2 2 2 4 3" xfId="29210" xr:uid="{F9118255-5649-4AB9-B077-CC363847C58C}"/>
    <cellStyle name="Normal 2 4 5 2 2 2 2 5" xfId="12219" xr:uid="{65EF1EF0-3034-464E-B48F-FA7A034D0E7B}"/>
    <cellStyle name="Normal 2 4 5 2 2 2 2 5 2" xfId="34538" xr:uid="{B907A967-E539-433C-B8F1-424759EAC184}"/>
    <cellStyle name="Normal 2 4 5 2 2 2 2 6" xfId="13515" xr:uid="{BE4096C9-2901-463F-8E18-70968C125A9A}"/>
    <cellStyle name="Normal 2 4 5 2 2 2 2 6 2" xfId="35834" xr:uid="{27635FB4-79E0-4C2D-8351-8654E44603F6}"/>
    <cellStyle name="Normal 2 4 5 2 2 2 2 7" xfId="24026" xr:uid="{5EFACC93-A5FF-4B77-8312-93A88A74D701}"/>
    <cellStyle name="Normal 2 4 5 2 2 2 3" xfId="2356" xr:uid="{01041692-DA82-477C-AFEF-21A48B6D24D3}"/>
    <cellStyle name="Normal 2 4 5 2 2 2 3 2" xfId="4948" xr:uid="{4DE213F1-E707-4C18-8F4E-265B777692DF}"/>
    <cellStyle name="Normal 2 4 5 2 2 2 3 2 2" xfId="10132" xr:uid="{1111A222-63FD-4333-ADE8-35DED9791CF4}"/>
    <cellStyle name="Normal 2 4 5 2 2 2 3 2 2 2" xfId="21939" xr:uid="{EBE8B30D-C946-427D-9C61-81A1BEBB378C}"/>
    <cellStyle name="Normal 2 4 5 2 2 2 3 2 2 2 2" xfId="44258" xr:uid="{6FDAD69C-7471-41EA-979E-590FD2950C71}"/>
    <cellStyle name="Normal 2 4 5 2 2 2 3 2 2 3" xfId="32450" xr:uid="{2140F49C-54E1-4607-8168-77A4E8D5F5D1}"/>
    <cellStyle name="Normal 2 4 5 2 2 2 3 2 3" xfId="16755" xr:uid="{3CFB84A9-B3E5-4041-B8FE-1B5C4F545EC8}"/>
    <cellStyle name="Normal 2 4 5 2 2 2 3 2 3 2" xfId="39074" xr:uid="{70080133-F8DE-4E9C-AF8B-7B9C8FDCAC6E}"/>
    <cellStyle name="Normal 2 4 5 2 2 2 3 2 4" xfId="27266" xr:uid="{C51E09D7-70D7-4543-8DC9-8A2451D942FF}"/>
    <cellStyle name="Normal 2 4 5 2 2 2 3 3" xfId="7540" xr:uid="{FC21E85C-47F7-41A0-924B-82B218A9CC88}"/>
    <cellStyle name="Normal 2 4 5 2 2 2 3 3 2" xfId="19347" xr:uid="{E85B12B4-E42E-4505-86F7-0341D11C5617}"/>
    <cellStyle name="Normal 2 4 5 2 2 2 3 3 2 2" xfId="41666" xr:uid="{C7A7DC42-A787-4FDC-A595-4C6FDB2468C1}"/>
    <cellStyle name="Normal 2 4 5 2 2 2 3 3 3" xfId="29858" xr:uid="{BB1915BA-4706-4EC9-87DF-22CB9574915C}"/>
    <cellStyle name="Normal 2 4 5 2 2 2 3 4" xfId="14163" xr:uid="{81C7B791-4F6E-4542-97EF-852684C4295C}"/>
    <cellStyle name="Normal 2 4 5 2 2 2 3 4 2" xfId="36482" xr:uid="{E6A633AB-5F78-4F59-BBAB-8937624F99DB}"/>
    <cellStyle name="Normal 2 4 5 2 2 2 3 5" xfId="24674" xr:uid="{4FE11DE1-FBC0-4D8D-8392-2BCB0128596B}"/>
    <cellStyle name="Normal 2 4 5 2 2 2 4" xfId="3652" xr:uid="{CD8A93D6-DC7C-4C07-8844-C5B6BC751616}"/>
    <cellStyle name="Normal 2 4 5 2 2 2 4 2" xfId="8836" xr:uid="{6781DF0D-F648-41CF-BEBB-AD354750B4A6}"/>
    <cellStyle name="Normal 2 4 5 2 2 2 4 2 2" xfId="20643" xr:uid="{0003FB8D-26B1-476D-8C92-EFDC23C78C06}"/>
    <cellStyle name="Normal 2 4 5 2 2 2 4 2 2 2" xfId="42962" xr:uid="{9A1BFA3F-14A5-42AC-9454-B5998D1DD93C}"/>
    <cellStyle name="Normal 2 4 5 2 2 2 4 2 3" xfId="31154" xr:uid="{7D66A46C-783F-444D-B20E-164D9518BCA8}"/>
    <cellStyle name="Normal 2 4 5 2 2 2 4 3" xfId="15459" xr:uid="{2B4DE6C8-5047-4647-98B5-0B05AB0C3873}"/>
    <cellStyle name="Normal 2 4 5 2 2 2 4 3 2" xfId="37778" xr:uid="{205C329A-9D9A-49DA-A603-5A2DECC9BF84}"/>
    <cellStyle name="Normal 2 4 5 2 2 2 4 4" xfId="25970" xr:uid="{3EC2C2D4-F71B-4726-B0E1-6ABEC216373D}"/>
    <cellStyle name="Normal 2 4 5 2 2 2 5" xfId="6244" xr:uid="{79781AE4-00BA-45C8-8927-C9E37002DF37}"/>
    <cellStyle name="Normal 2 4 5 2 2 2 5 2" xfId="18051" xr:uid="{7BBDA6C5-F24A-4B06-BE73-8DB5B2762E2D}"/>
    <cellStyle name="Normal 2 4 5 2 2 2 5 2 2" xfId="40370" xr:uid="{063078FB-2C0E-4D68-9787-372A0FFBC6E0}"/>
    <cellStyle name="Normal 2 4 5 2 2 2 5 3" xfId="28562" xr:uid="{B7260EA2-7765-4E57-B229-B68EBC67C17D}"/>
    <cellStyle name="Normal 2 4 5 2 2 2 6" xfId="11571" xr:uid="{2FED49A0-BBE6-4934-82CE-90F9484D7684}"/>
    <cellStyle name="Normal 2 4 5 2 2 2 6 2" xfId="33890" xr:uid="{8E206B69-74A7-44D9-86D8-05217D528DBF}"/>
    <cellStyle name="Normal 2 4 5 2 2 2 7" xfId="12867" xr:uid="{2983D58D-00A5-4549-A9BF-20F9ED324FC6}"/>
    <cellStyle name="Normal 2 4 5 2 2 2 7 2" xfId="35186" xr:uid="{D1089FE1-3226-4A6E-BDFC-54C1545DE25D}"/>
    <cellStyle name="Normal 2 4 5 2 2 2 8" xfId="23378" xr:uid="{140952B6-9EB5-4869-A5F4-FB3559F1AFE2}"/>
    <cellStyle name="Normal 2 4 5 2 2 3" xfId="1384" xr:uid="{297F485C-366F-44A1-858B-C9CE227CAEF8}"/>
    <cellStyle name="Normal 2 4 5 2 2 3 2" xfId="2680" xr:uid="{6228EA8A-3A33-4CB1-A737-B472CB99885A}"/>
    <cellStyle name="Normal 2 4 5 2 2 3 2 2" xfId="5272" xr:uid="{703093DE-743B-4DCA-8B65-9837104A7E10}"/>
    <cellStyle name="Normal 2 4 5 2 2 3 2 2 2" xfId="10456" xr:uid="{1C211E9E-6B86-4FEB-B394-7530865618B5}"/>
    <cellStyle name="Normal 2 4 5 2 2 3 2 2 2 2" xfId="22263" xr:uid="{684DCF98-E0DF-43CB-A6EA-4C7FDB7EB124}"/>
    <cellStyle name="Normal 2 4 5 2 2 3 2 2 2 2 2" xfId="44582" xr:uid="{3E81BC70-2EDC-4E2C-8592-150D55F326E2}"/>
    <cellStyle name="Normal 2 4 5 2 2 3 2 2 2 3" xfId="32774" xr:uid="{AC3DFFF6-99D1-4B4F-AEE6-C4D76552BFF0}"/>
    <cellStyle name="Normal 2 4 5 2 2 3 2 2 3" xfId="17079" xr:uid="{DEC33552-57E1-4ED4-AF86-0ADF8DF69B5D}"/>
    <cellStyle name="Normal 2 4 5 2 2 3 2 2 3 2" xfId="39398" xr:uid="{B610132D-5B8C-479A-B5B9-82E8F1DEAAB3}"/>
    <cellStyle name="Normal 2 4 5 2 2 3 2 2 4" xfId="27590" xr:uid="{3816B8E2-3BE4-4E8F-9F12-13BF282C5A59}"/>
    <cellStyle name="Normal 2 4 5 2 2 3 2 3" xfId="7864" xr:uid="{B59CE325-B58E-46BE-BCF3-AA4012D8ED42}"/>
    <cellStyle name="Normal 2 4 5 2 2 3 2 3 2" xfId="19671" xr:uid="{BCE84FA8-7DB3-4AF8-A31C-932AE0480BCD}"/>
    <cellStyle name="Normal 2 4 5 2 2 3 2 3 2 2" xfId="41990" xr:uid="{E41C9659-F1B9-4B73-85AA-ED115253DB1C}"/>
    <cellStyle name="Normal 2 4 5 2 2 3 2 3 3" xfId="30182" xr:uid="{57FDE9EC-7E18-4ABB-AE8A-262D344FFCC6}"/>
    <cellStyle name="Normal 2 4 5 2 2 3 2 4" xfId="14487" xr:uid="{54947546-E0CC-41B2-9B1B-AA843B391A62}"/>
    <cellStyle name="Normal 2 4 5 2 2 3 2 4 2" xfId="36806" xr:uid="{B187BA4A-5A25-4B35-ABB2-42D7FC703FE9}"/>
    <cellStyle name="Normal 2 4 5 2 2 3 2 5" xfId="24998" xr:uid="{EA614B30-B232-4707-801C-5F9FECE3A265}"/>
    <cellStyle name="Normal 2 4 5 2 2 3 3" xfId="3976" xr:uid="{564BEF6A-5367-495F-BFE8-F54D026DCD38}"/>
    <cellStyle name="Normal 2 4 5 2 2 3 3 2" xfId="9160" xr:uid="{3CC16528-F9A7-4354-BA46-2EF5F50DE229}"/>
    <cellStyle name="Normal 2 4 5 2 2 3 3 2 2" xfId="20967" xr:uid="{78FF6B72-B37D-4A17-BD26-11E32CA971A1}"/>
    <cellStyle name="Normal 2 4 5 2 2 3 3 2 2 2" xfId="43286" xr:uid="{1172CD1A-A312-4231-951D-EAF4F83A1C40}"/>
    <cellStyle name="Normal 2 4 5 2 2 3 3 2 3" xfId="31478" xr:uid="{DBA7D5A7-B2EF-4908-9D5D-6E94B84E2D5B}"/>
    <cellStyle name="Normal 2 4 5 2 2 3 3 3" xfId="15783" xr:uid="{281CCDAC-DC8F-4F7F-A4C9-ED139507F767}"/>
    <cellStyle name="Normal 2 4 5 2 2 3 3 3 2" xfId="38102" xr:uid="{8C5794DC-E125-4054-8308-5569CCCB7B18}"/>
    <cellStyle name="Normal 2 4 5 2 2 3 3 4" xfId="26294" xr:uid="{DC65B7C3-D53F-4EF0-A8FA-CEC541059BD0}"/>
    <cellStyle name="Normal 2 4 5 2 2 3 4" xfId="6568" xr:uid="{476BB9B2-05A2-4618-9964-6DE2825DD483}"/>
    <cellStyle name="Normal 2 4 5 2 2 3 4 2" xfId="18375" xr:uid="{CACC3E37-B168-402E-9A0F-BFB283420D94}"/>
    <cellStyle name="Normal 2 4 5 2 2 3 4 2 2" xfId="40694" xr:uid="{2C763B94-9FDE-41F3-9907-46CCD8560C9F}"/>
    <cellStyle name="Normal 2 4 5 2 2 3 4 3" xfId="28886" xr:uid="{5622BEA2-563D-4A49-9FEF-72F47AEEADD2}"/>
    <cellStyle name="Normal 2 4 5 2 2 3 5" xfId="11895" xr:uid="{C9D413E2-189C-478D-AFD1-7AFAC21D9CD5}"/>
    <cellStyle name="Normal 2 4 5 2 2 3 5 2" xfId="34214" xr:uid="{954FF760-9498-4CF2-941C-11DB5C341339}"/>
    <cellStyle name="Normal 2 4 5 2 2 3 6" xfId="13191" xr:uid="{0B7B54F6-4528-442F-A802-6042921D9ED3}"/>
    <cellStyle name="Normal 2 4 5 2 2 3 6 2" xfId="35510" xr:uid="{EDD3AD47-4FD6-4E95-89A7-B66540EC19BA}"/>
    <cellStyle name="Normal 2 4 5 2 2 3 7" xfId="23702" xr:uid="{B3D92FAA-8792-4244-8043-CE6210496956}"/>
    <cellStyle name="Normal 2 4 5 2 2 4" xfId="2032" xr:uid="{4B90C3EE-DD7B-403D-B9D2-DCEED54E84B0}"/>
    <cellStyle name="Normal 2 4 5 2 2 4 2" xfId="4624" xr:uid="{944D9439-FD4F-4842-9EC2-7388F353C47A}"/>
    <cellStyle name="Normal 2 4 5 2 2 4 2 2" xfId="9808" xr:uid="{4743C6AE-442E-4C99-87FA-3AC130E75BCB}"/>
    <cellStyle name="Normal 2 4 5 2 2 4 2 2 2" xfId="21615" xr:uid="{E3D5A1D1-CDC2-4264-ACC4-0CF14365819E}"/>
    <cellStyle name="Normal 2 4 5 2 2 4 2 2 2 2" xfId="43934" xr:uid="{A06626B1-37AD-4C18-BB49-EE593ED37758}"/>
    <cellStyle name="Normal 2 4 5 2 2 4 2 2 3" xfId="32126" xr:uid="{82C85035-A9DD-4AAC-9B33-47425353C920}"/>
    <cellStyle name="Normal 2 4 5 2 2 4 2 3" xfId="16431" xr:uid="{FF64900F-7537-418D-96D2-AE3E2E50BCE6}"/>
    <cellStyle name="Normal 2 4 5 2 2 4 2 3 2" xfId="38750" xr:uid="{DA9B3B5B-206E-4893-8954-6D9606947940}"/>
    <cellStyle name="Normal 2 4 5 2 2 4 2 4" xfId="26942" xr:uid="{7E004668-BF29-4759-BE7D-93189A6016DD}"/>
    <cellStyle name="Normal 2 4 5 2 2 4 3" xfId="7216" xr:uid="{5B9D0C3A-3C1F-452E-8EDA-D752E9CB9F73}"/>
    <cellStyle name="Normal 2 4 5 2 2 4 3 2" xfId="19023" xr:uid="{F1E59061-140C-462D-BF70-05323AB17AD7}"/>
    <cellStyle name="Normal 2 4 5 2 2 4 3 2 2" xfId="41342" xr:uid="{1F759DA2-8402-4CB1-B7C8-2B4883A7FBE4}"/>
    <cellStyle name="Normal 2 4 5 2 2 4 3 3" xfId="29534" xr:uid="{2231F382-EFE1-4526-96D8-095AEC5B4A3D}"/>
    <cellStyle name="Normal 2 4 5 2 2 4 4" xfId="13839" xr:uid="{9562E4FF-781D-4732-93F0-95680AFF873E}"/>
    <cellStyle name="Normal 2 4 5 2 2 4 4 2" xfId="36158" xr:uid="{7C92FFE4-8669-4D21-BA2F-89E055DF88BE}"/>
    <cellStyle name="Normal 2 4 5 2 2 4 5" xfId="24350" xr:uid="{44A5E69C-BAD3-43F3-970A-7F4C3E1DE084}"/>
    <cellStyle name="Normal 2 4 5 2 2 5" xfId="3328" xr:uid="{1222A1C4-D148-428F-9BAC-6F3A0DD73338}"/>
    <cellStyle name="Normal 2 4 5 2 2 5 2" xfId="8512" xr:uid="{289DBBFF-E3A2-4EB8-86D3-823D5139C5CC}"/>
    <cellStyle name="Normal 2 4 5 2 2 5 2 2" xfId="20319" xr:uid="{CEA21A0A-0CA0-4350-B512-3AFD34780CD6}"/>
    <cellStyle name="Normal 2 4 5 2 2 5 2 2 2" xfId="42638" xr:uid="{382A12DC-B30F-48E8-B15D-847024FC08E0}"/>
    <cellStyle name="Normal 2 4 5 2 2 5 2 3" xfId="30830" xr:uid="{82857524-69C6-475F-9D4D-EF58F6631DB1}"/>
    <cellStyle name="Normal 2 4 5 2 2 5 3" xfId="15135" xr:uid="{27B91CBC-FE79-4DBC-A798-7C296A405197}"/>
    <cellStyle name="Normal 2 4 5 2 2 5 3 2" xfId="37454" xr:uid="{699044EB-6C85-4894-A9CC-7C709ADCD357}"/>
    <cellStyle name="Normal 2 4 5 2 2 5 4" xfId="25646" xr:uid="{5ACCC988-70E8-4E94-8FD0-52C436112DB9}"/>
    <cellStyle name="Normal 2 4 5 2 2 6" xfId="5920" xr:uid="{27AD04C5-A05B-42F7-8792-A2EC1DC307A2}"/>
    <cellStyle name="Normal 2 4 5 2 2 6 2" xfId="17727" xr:uid="{0FEE9F83-522A-40DD-8875-8CE7D3518C2A}"/>
    <cellStyle name="Normal 2 4 5 2 2 6 2 2" xfId="40046" xr:uid="{520C95AB-4863-4B4E-9A22-6E45D65A2123}"/>
    <cellStyle name="Normal 2 4 5 2 2 6 3" xfId="28238" xr:uid="{C8466AB3-857C-488D-9D74-39C9457E2E43}"/>
    <cellStyle name="Normal 2 4 5 2 2 7" xfId="11229" xr:uid="{960E3403-32C9-4657-B724-F611EC19A8DA}"/>
    <cellStyle name="Normal 2 4 5 2 2 7 2" xfId="33548" xr:uid="{2DF4230D-8E05-4833-9F2E-9059E16DEA35}"/>
    <cellStyle name="Normal 2 4 5 2 2 8" xfId="12543" xr:uid="{7401F28B-FEBB-4D1C-AAC7-6D738DC97BA6}"/>
    <cellStyle name="Normal 2 4 5 2 2 8 2" xfId="34862" xr:uid="{93B9D788-414F-4C23-BFEE-3EAAB034D53D}"/>
    <cellStyle name="Normal 2 4 5 2 2 9" xfId="23036" xr:uid="{A0A77299-E3F1-463E-B037-25D25D807F59}"/>
    <cellStyle name="Normal 2 4 5 2 3" xfId="898" xr:uid="{1F5B4A84-C1B7-4F5D-86B5-DD2C582ACF17}"/>
    <cellStyle name="Normal 2 4 5 2 3 2" xfId="1546" xr:uid="{667D1C5B-7D37-4C83-9F2A-82886613665C}"/>
    <cellStyle name="Normal 2 4 5 2 3 2 2" xfId="2842" xr:uid="{4DAFAAF0-E420-48E0-B667-6F4A038D75FB}"/>
    <cellStyle name="Normal 2 4 5 2 3 2 2 2" xfId="5434" xr:uid="{A5228A4D-12B4-4F8E-A30C-D2C1ECDBABD9}"/>
    <cellStyle name="Normal 2 4 5 2 3 2 2 2 2" xfId="10618" xr:uid="{35076771-2298-48CA-9EC3-97E0C16DC6D7}"/>
    <cellStyle name="Normal 2 4 5 2 3 2 2 2 2 2" xfId="22425" xr:uid="{8A7B4287-15F1-4566-87A9-9A8ED716CAC3}"/>
    <cellStyle name="Normal 2 4 5 2 3 2 2 2 2 2 2" xfId="44744" xr:uid="{F6C79958-4C75-42A7-91C1-5298F2216E57}"/>
    <cellStyle name="Normal 2 4 5 2 3 2 2 2 2 3" xfId="32936" xr:uid="{2AECBEDF-68D3-4404-BA4A-3ECE87D70634}"/>
    <cellStyle name="Normal 2 4 5 2 3 2 2 2 3" xfId="17241" xr:uid="{93D67C92-909A-4514-8B7D-CB48B942F8EF}"/>
    <cellStyle name="Normal 2 4 5 2 3 2 2 2 3 2" xfId="39560" xr:uid="{A8FABB78-AD91-4E43-A635-DD31CF614C85}"/>
    <cellStyle name="Normal 2 4 5 2 3 2 2 2 4" xfId="27752" xr:uid="{C14BF718-8493-41F7-9373-95B5B7999EF4}"/>
    <cellStyle name="Normal 2 4 5 2 3 2 2 3" xfId="8026" xr:uid="{3796FA15-EC33-4EFC-84B8-2C36376C7DB7}"/>
    <cellStyle name="Normal 2 4 5 2 3 2 2 3 2" xfId="19833" xr:uid="{1462EBA5-6486-4E51-A36C-0B6E37A79711}"/>
    <cellStyle name="Normal 2 4 5 2 3 2 2 3 2 2" xfId="42152" xr:uid="{E083DA53-186A-4F8F-92B1-FC9C2BF0C926}"/>
    <cellStyle name="Normal 2 4 5 2 3 2 2 3 3" xfId="30344" xr:uid="{FF6B162A-290F-477E-A0C5-089CBC003B19}"/>
    <cellStyle name="Normal 2 4 5 2 3 2 2 4" xfId="14649" xr:uid="{C45D86AA-48CF-4A5B-AC2B-7E80511B194B}"/>
    <cellStyle name="Normal 2 4 5 2 3 2 2 4 2" xfId="36968" xr:uid="{61732265-5F43-450E-9551-73C2C2B21A8E}"/>
    <cellStyle name="Normal 2 4 5 2 3 2 2 5" xfId="25160" xr:uid="{EBC9CCB5-F48B-485C-AA4A-C748403EA72B}"/>
    <cellStyle name="Normal 2 4 5 2 3 2 3" xfId="4138" xr:uid="{E7C0045F-E2A8-4E89-A676-E7CFA03637A9}"/>
    <cellStyle name="Normal 2 4 5 2 3 2 3 2" xfId="9322" xr:uid="{AC19BE5D-E17D-4BFF-9B97-BC10FA73E2E0}"/>
    <cellStyle name="Normal 2 4 5 2 3 2 3 2 2" xfId="21129" xr:uid="{3A0B1993-06F2-43BC-8849-10FF53A21A84}"/>
    <cellStyle name="Normal 2 4 5 2 3 2 3 2 2 2" xfId="43448" xr:uid="{21CB4A9D-9CEA-4064-A73E-0B183D0E4E03}"/>
    <cellStyle name="Normal 2 4 5 2 3 2 3 2 3" xfId="31640" xr:uid="{A30052F5-8BCB-4CB9-BFE6-312412EBBE09}"/>
    <cellStyle name="Normal 2 4 5 2 3 2 3 3" xfId="15945" xr:uid="{4E939B73-DEED-4F66-A8A4-1091745E31CC}"/>
    <cellStyle name="Normal 2 4 5 2 3 2 3 3 2" xfId="38264" xr:uid="{DC09F962-8ABC-4F57-9BCE-8625BF35D873}"/>
    <cellStyle name="Normal 2 4 5 2 3 2 3 4" xfId="26456" xr:uid="{97891251-00EE-437B-ACE8-33DAF5BBD98E}"/>
    <cellStyle name="Normal 2 4 5 2 3 2 4" xfId="6730" xr:uid="{A94A0B30-BA05-4336-B98C-1A2DAFA5D54C}"/>
    <cellStyle name="Normal 2 4 5 2 3 2 4 2" xfId="18537" xr:uid="{866C8438-7217-4330-8BAD-5D9564972A11}"/>
    <cellStyle name="Normal 2 4 5 2 3 2 4 2 2" xfId="40856" xr:uid="{EDB24186-1D97-4FE4-82F8-E1F23F7150A0}"/>
    <cellStyle name="Normal 2 4 5 2 3 2 4 3" xfId="29048" xr:uid="{D811F7F1-23BC-4941-9A4E-9B3DD0790E0D}"/>
    <cellStyle name="Normal 2 4 5 2 3 2 5" xfId="12057" xr:uid="{2EFE1070-C5E3-4B89-B17B-6A776296624E}"/>
    <cellStyle name="Normal 2 4 5 2 3 2 5 2" xfId="34376" xr:uid="{9383A89C-8988-40F4-976C-A7E3AC790A54}"/>
    <cellStyle name="Normal 2 4 5 2 3 2 6" xfId="13353" xr:uid="{E1606032-B4F1-40B4-A753-1C3ADBFAF389}"/>
    <cellStyle name="Normal 2 4 5 2 3 2 6 2" xfId="35672" xr:uid="{D82C2780-F4DE-4D5D-9B77-B5DBC5555563}"/>
    <cellStyle name="Normal 2 4 5 2 3 2 7" xfId="23864" xr:uid="{A1858A51-DF50-4BF8-9C7B-C3CE3BDDB6EA}"/>
    <cellStyle name="Normal 2 4 5 2 3 3" xfId="2194" xr:uid="{D236F2EB-633B-4A0C-B1AA-B1140C2F0A49}"/>
    <cellStyle name="Normal 2 4 5 2 3 3 2" xfId="4786" xr:uid="{E74AEBD3-CA4C-4AEE-B9DF-C4CD2DCADB29}"/>
    <cellStyle name="Normal 2 4 5 2 3 3 2 2" xfId="9970" xr:uid="{10276190-8B24-423C-85B2-7F25F9AA7E91}"/>
    <cellStyle name="Normal 2 4 5 2 3 3 2 2 2" xfId="21777" xr:uid="{9DDC5DD4-4A3B-4261-89D3-52CBA0BCF4D7}"/>
    <cellStyle name="Normal 2 4 5 2 3 3 2 2 2 2" xfId="44096" xr:uid="{4F258F7F-5BEE-488A-9F72-C00995D32EC3}"/>
    <cellStyle name="Normal 2 4 5 2 3 3 2 2 3" xfId="32288" xr:uid="{18C3DCB7-34E2-4485-A5EB-FB7A67DDFBD3}"/>
    <cellStyle name="Normal 2 4 5 2 3 3 2 3" xfId="16593" xr:uid="{5F16B990-1932-4980-B1A9-D189849BEB26}"/>
    <cellStyle name="Normal 2 4 5 2 3 3 2 3 2" xfId="38912" xr:uid="{AC7EE719-4D22-4EF1-85A5-1CB6D6565B48}"/>
    <cellStyle name="Normal 2 4 5 2 3 3 2 4" xfId="27104" xr:uid="{B1EFD897-2569-491F-9C9B-FEA3E0BA0A8C}"/>
    <cellStyle name="Normal 2 4 5 2 3 3 3" xfId="7378" xr:uid="{6AA3B099-2573-43F4-99B0-44F8823ECAF0}"/>
    <cellStyle name="Normal 2 4 5 2 3 3 3 2" xfId="19185" xr:uid="{34921479-A0E6-48DD-AC72-1CF18C275D04}"/>
    <cellStyle name="Normal 2 4 5 2 3 3 3 2 2" xfId="41504" xr:uid="{BB6E7571-A8D3-41C7-A3A5-3130891E61F8}"/>
    <cellStyle name="Normal 2 4 5 2 3 3 3 3" xfId="29696" xr:uid="{5664D92D-22D4-4AEE-80A4-8CEAB9A576FD}"/>
    <cellStyle name="Normal 2 4 5 2 3 3 4" xfId="14001" xr:uid="{8D379FDF-FD7A-4CC7-A828-1D53052CC29F}"/>
    <cellStyle name="Normal 2 4 5 2 3 3 4 2" xfId="36320" xr:uid="{25AC311D-D3FE-4529-B6E7-AE112FFE0121}"/>
    <cellStyle name="Normal 2 4 5 2 3 3 5" xfId="24512" xr:uid="{6EB7504D-CD9A-4CEB-8945-39E9D8E5BCC5}"/>
    <cellStyle name="Normal 2 4 5 2 3 4" xfId="3490" xr:uid="{C4541059-E4AD-4740-B740-480F39A744B2}"/>
    <cellStyle name="Normal 2 4 5 2 3 4 2" xfId="8674" xr:uid="{440970B5-D15B-401E-A5BA-159114029A01}"/>
    <cellStyle name="Normal 2 4 5 2 3 4 2 2" xfId="20481" xr:uid="{98F4461C-901C-4A11-9246-C85F27FFB57A}"/>
    <cellStyle name="Normal 2 4 5 2 3 4 2 2 2" xfId="42800" xr:uid="{BCF55FAB-C069-4123-A9F2-61D81ADD60A5}"/>
    <cellStyle name="Normal 2 4 5 2 3 4 2 3" xfId="30992" xr:uid="{B62DAAB6-6B1D-40A1-9C7D-BB4EF9A95B89}"/>
    <cellStyle name="Normal 2 4 5 2 3 4 3" xfId="15297" xr:uid="{C2A76A6A-59FD-4A62-9B4F-498FCD3C0AC1}"/>
    <cellStyle name="Normal 2 4 5 2 3 4 3 2" xfId="37616" xr:uid="{1D782D84-8D87-49B9-8D64-954CCD3CCB1A}"/>
    <cellStyle name="Normal 2 4 5 2 3 4 4" xfId="25808" xr:uid="{BCA8A7DC-C186-4B50-9E9B-989A1E252807}"/>
    <cellStyle name="Normal 2 4 5 2 3 5" xfId="6082" xr:uid="{A118689D-64E7-4500-B44E-A1E65C955468}"/>
    <cellStyle name="Normal 2 4 5 2 3 5 2" xfId="17889" xr:uid="{9FE2A7CB-7A92-40EB-AE77-1C166F2677D8}"/>
    <cellStyle name="Normal 2 4 5 2 3 5 2 2" xfId="40208" xr:uid="{E0CF2CC8-BAD7-4F97-BD30-22D382108475}"/>
    <cellStyle name="Normal 2 4 5 2 3 5 3" xfId="28400" xr:uid="{17301830-7C19-4D6B-8AAD-300F9D24414C}"/>
    <cellStyle name="Normal 2 4 5 2 3 6" xfId="11409" xr:uid="{60811A7B-13BE-4395-9CB4-F4780D1763DE}"/>
    <cellStyle name="Normal 2 4 5 2 3 6 2" xfId="33728" xr:uid="{4086C04A-41A4-4005-B347-4D89779D7F21}"/>
    <cellStyle name="Normal 2 4 5 2 3 7" xfId="12705" xr:uid="{6A15701B-B6FB-4A19-A54E-053AC2855860}"/>
    <cellStyle name="Normal 2 4 5 2 3 7 2" xfId="35024" xr:uid="{4DCDC0DA-C6C2-4101-B381-B0B2EA919D67}"/>
    <cellStyle name="Normal 2 4 5 2 3 8" xfId="23216" xr:uid="{56E80234-4AA4-45C8-8B50-CAB68A800FB1}"/>
    <cellStyle name="Normal 2 4 5 2 4" xfId="1222" xr:uid="{CE2938FE-78DA-49BB-9F15-2FD24E57D5AF}"/>
    <cellStyle name="Normal 2 4 5 2 4 2" xfId="2518" xr:uid="{D05E8DEA-A19B-4D4C-903B-C9122D4D96B1}"/>
    <cellStyle name="Normal 2 4 5 2 4 2 2" xfId="5110" xr:uid="{1F8A0AAA-6560-4F02-A140-560C7282BADF}"/>
    <cellStyle name="Normal 2 4 5 2 4 2 2 2" xfId="10294" xr:uid="{8447740B-2DC5-478B-B38F-4313FCCC614D}"/>
    <cellStyle name="Normal 2 4 5 2 4 2 2 2 2" xfId="22101" xr:uid="{0A3B32A2-F44B-4830-AC87-4517D924555C}"/>
    <cellStyle name="Normal 2 4 5 2 4 2 2 2 2 2" xfId="44420" xr:uid="{1F1DE6FD-AAFC-496A-8BA1-3EB794469077}"/>
    <cellStyle name="Normal 2 4 5 2 4 2 2 2 3" xfId="32612" xr:uid="{19321F49-C9FD-4FB4-8866-6B738514DE43}"/>
    <cellStyle name="Normal 2 4 5 2 4 2 2 3" xfId="16917" xr:uid="{0BE0F29E-E470-4CD5-AE1E-4F80539EE89C}"/>
    <cellStyle name="Normal 2 4 5 2 4 2 2 3 2" xfId="39236" xr:uid="{5A415175-B034-47BE-9331-070C768BCFAB}"/>
    <cellStyle name="Normal 2 4 5 2 4 2 2 4" xfId="27428" xr:uid="{712F5AA6-47CE-434B-9A97-D24C6B20F395}"/>
    <cellStyle name="Normal 2 4 5 2 4 2 3" xfId="7702" xr:uid="{23993190-065B-46F3-86B9-4BB48C31CDA9}"/>
    <cellStyle name="Normal 2 4 5 2 4 2 3 2" xfId="19509" xr:uid="{3D147DA1-955D-44C8-AB08-F11349C26904}"/>
    <cellStyle name="Normal 2 4 5 2 4 2 3 2 2" xfId="41828" xr:uid="{CF138DF0-22CC-4FDC-851D-9ADD8274F95A}"/>
    <cellStyle name="Normal 2 4 5 2 4 2 3 3" xfId="30020" xr:uid="{FE1B354F-6492-4543-BDE2-D379F943AB0F}"/>
    <cellStyle name="Normal 2 4 5 2 4 2 4" xfId="14325" xr:uid="{4326F357-9C5E-4860-A778-4E1501955D38}"/>
    <cellStyle name="Normal 2 4 5 2 4 2 4 2" xfId="36644" xr:uid="{71B81EC0-FDED-4118-BC63-6B22738A1C9F}"/>
    <cellStyle name="Normal 2 4 5 2 4 2 5" xfId="24836" xr:uid="{9C3B21A1-1503-4184-8685-3C4B32346EB6}"/>
    <cellStyle name="Normal 2 4 5 2 4 3" xfId="3814" xr:uid="{DEBFD3D0-9059-4B69-9BD0-55CCD03B2C96}"/>
    <cellStyle name="Normal 2 4 5 2 4 3 2" xfId="8998" xr:uid="{097FA4B2-F352-4AA3-88E4-10E739AE2917}"/>
    <cellStyle name="Normal 2 4 5 2 4 3 2 2" xfId="20805" xr:uid="{60C65106-5333-4A5C-B260-638A545FE0B5}"/>
    <cellStyle name="Normal 2 4 5 2 4 3 2 2 2" xfId="43124" xr:uid="{7AE776F2-C3FB-4101-B72C-A8EE71284862}"/>
    <cellStyle name="Normal 2 4 5 2 4 3 2 3" xfId="31316" xr:uid="{165CE4EA-1184-4040-B963-AAB7D7402B2E}"/>
    <cellStyle name="Normal 2 4 5 2 4 3 3" xfId="15621" xr:uid="{6D0A946F-0C62-4212-A9C9-4A928BFCB832}"/>
    <cellStyle name="Normal 2 4 5 2 4 3 3 2" xfId="37940" xr:uid="{00F4124C-D595-44C5-AB8B-60E385FC925C}"/>
    <cellStyle name="Normal 2 4 5 2 4 3 4" xfId="26132" xr:uid="{606052FB-7BBB-413B-8057-9648DFC1ED7C}"/>
    <cellStyle name="Normal 2 4 5 2 4 4" xfId="6406" xr:uid="{77BFE260-B45E-4CDF-BD11-CF07AFA45A98}"/>
    <cellStyle name="Normal 2 4 5 2 4 4 2" xfId="18213" xr:uid="{9B077485-75DB-48F1-8B12-D6A937C89C6A}"/>
    <cellStyle name="Normal 2 4 5 2 4 4 2 2" xfId="40532" xr:uid="{0C2B66E1-EAAD-4F45-99E2-63F0A5DDE13A}"/>
    <cellStyle name="Normal 2 4 5 2 4 4 3" xfId="28724" xr:uid="{DE603B3A-4DCD-463E-851D-E61C3914C7DF}"/>
    <cellStyle name="Normal 2 4 5 2 4 5" xfId="11733" xr:uid="{025B5F65-BCA0-4721-88F8-096629F6F074}"/>
    <cellStyle name="Normal 2 4 5 2 4 5 2" xfId="34052" xr:uid="{46C9E48D-E2C7-4119-A5A2-BC8342B1B5DB}"/>
    <cellStyle name="Normal 2 4 5 2 4 6" xfId="13029" xr:uid="{1AC54635-C2E0-4E4D-8B70-133BA80E576D}"/>
    <cellStyle name="Normal 2 4 5 2 4 6 2" xfId="35348" xr:uid="{DF377592-98BC-4726-8AA8-983B0320488D}"/>
    <cellStyle name="Normal 2 4 5 2 4 7" xfId="23540" xr:uid="{15D4A94F-6AD5-4B43-9105-6CBAC451379B}"/>
    <cellStyle name="Normal 2 4 5 2 5" xfId="1870" xr:uid="{721B69B2-C1D6-42F9-9D7C-37314F3CE102}"/>
    <cellStyle name="Normal 2 4 5 2 5 2" xfId="4462" xr:uid="{4FF2D233-4ADA-4A2C-8334-969101950314}"/>
    <cellStyle name="Normal 2 4 5 2 5 2 2" xfId="9646" xr:uid="{4A2563FB-F138-4F99-B517-192DDC168F11}"/>
    <cellStyle name="Normal 2 4 5 2 5 2 2 2" xfId="21453" xr:uid="{5E9D7FDC-284A-408D-A24B-B8BFAC1EA88F}"/>
    <cellStyle name="Normal 2 4 5 2 5 2 2 2 2" xfId="43772" xr:uid="{4419A9FB-9952-4D5B-AF68-61B39B8A9B4D}"/>
    <cellStyle name="Normal 2 4 5 2 5 2 2 3" xfId="31964" xr:uid="{D6747192-F00F-4494-98D5-C49BD130EA5A}"/>
    <cellStyle name="Normal 2 4 5 2 5 2 3" xfId="16269" xr:uid="{5A8F1A17-357A-4541-AB08-8F9DE48963C9}"/>
    <cellStyle name="Normal 2 4 5 2 5 2 3 2" xfId="38588" xr:uid="{1B306CAE-C5A3-43F5-B616-EC121BF57E87}"/>
    <cellStyle name="Normal 2 4 5 2 5 2 4" xfId="26780" xr:uid="{A537CEB1-61C0-43F7-A788-4581107B7EC8}"/>
    <cellStyle name="Normal 2 4 5 2 5 3" xfId="7054" xr:uid="{7D869D51-6CCB-4FA6-ABD6-6FE2FB3119E0}"/>
    <cellStyle name="Normal 2 4 5 2 5 3 2" xfId="18861" xr:uid="{D1B8B77D-1CE1-4DE9-B5BC-2857C3BD0882}"/>
    <cellStyle name="Normal 2 4 5 2 5 3 2 2" xfId="41180" xr:uid="{DDECDEE1-9B2F-4AA1-889E-4EBFC76BD56A}"/>
    <cellStyle name="Normal 2 4 5 2 5 3 3" xfId="29372" xr:uid="{91CF86CD-6165-4443-946D-170E670049FF}"/>
    <cellStyle name="Normal 2 4 5 2 5 4" xfId="13677" xr:uid="{A7965964-4F9D-40B6-8C4B-426986CE6EAE}"/>
    <cellStyle name="Normal 2 4 5 2 5 4 2" xfId="35996" xr:uid="{D5C4B921-138A-412B-8F00-0CB27638EF5B}"/>
    <cellStyle name="Normal 2 4 5 2 5 5" xfId="24188" xr:uid="{523C36AB-17EA-4257-8C64-35EB534F991E}"/>
    <cellStyle name="Normal 2 4 5 2 6" xfId="3166" xr:uid="{43D8B74F-F13B-4D3A-9446-713DA3F54694}"/>
    <cellStyle name="Normal 2 4 5 2 6 2" xfId="8350" xr:uid="{CE261C56-8D63-46A9-AFA3-2AF573D736CF}"/>
    <cellStyle name="Normal 2 4 5 2 6 2 2" xfId="20157" xr:uid="{CE475DDF-088E-4B7F-AEEC-A4B6874E14F8}"/>
    <cellStyle name="Normal 2 4 5 2 6 2 2 2" xfId="42476" xr:uid="{C9420C9B-4C7C-4F89-BE1D-5629CE283CF3}"/>
    <cellStyle name="Normal 2 4 5 2 6 2 3" xfId="30668" xr:uid="{14C6C9CB-38F0-40C8-955C-B59E7EDDD3C5}"/>
    <cellStyle name="Normal 2 4 5 2 6 3" xfId="14973" xr:uid="{F7EAA91D-6261-4B00-9B1B-631065B136FD}"/>
    <cellStyle name="Normal 2 4 5 2 6 3 2" xfId="37292" xr:uid="{1EE62230-0C37-4980-8FCF-AAA79C655787}"/>
    <cellStyle name="Normal 2 4 5 2 6 4" xfId="25484" xr:uid="{00917ED7-E5A4-445C-87CD-D36AF8E02C83}"/>
    <cellStyle name="Normal 2 4 5 2 7" xfId="5758" xr:uid="{AEE6ADA9-E9A0-48C8-B2BB-49A20DCCBD33}"/>
    <cellStyle name="Normal 2 4 5 2 7 2" xfId="17565" xr:uid="{C9972857-161B-4F7D-B19A-D4EB687D24DC}"/>
    <cellStyle name="Normal 2 4 5 2 7 2 2" xfId="39884" xr:uid="{8D367CDD-C519-4F04-BB7C-A98DB76C0D99}"/>
    <cellStyle name="Normal 2 4 5 2 7 3" xfId="28076" xr:uid="{BA34860E-FC9D-42A6-B384-036279A82DEB}"/>
    <cellStyle name="Normal 2 4 5 2 8" xfId="10995" xr:uid="{BF9B5889-62A7-4A79-9813-46E8709B252F}"/>
    <cellStyle name="Normal 2 4 5 2 8 2" xfId="33314" xr:uid="{9CA73976-D2D2-407D-9C3F-D53F125E9564}"/>
    <cellStyle name="Normal 2 4 5 2 9" xfId="12381" xr:uid="{A2FBA36C-DB46-4CA5-97F5-46E03E6A337A}"/>
    <cellStyle name="Normal 2 4 5 2 9 2" xfId="34700" xr:uid="{FD806987-E569-4AFD-91B6-F569629942F9}"/>
    <cellStyle name="Normal 2 4 5 3" xfId="601" xr:uid="{CE681C93-85B7-49E0-93F9-204469C0C73A}"/>
    <cellStyle name="Normal 2 4 5 3 2" xfId="979" xr:uid="{9DFB4093-609C-46BF-9564-6AF3D2B1D37D}"/>
    <cellStyle name="Normal 2 4 5 3 2 2" xfId="1627" xr:uid="{937C73ED-5760-4586-B186-1A63F11B81B4}"/>
    <cellStyle name="Normal 2 4 5 3 2 2 2" xfId="2923" xr:uid="{87798CFF-E9D0-4866-9117-3D3416393BC5}"/>
    <cellStyle name="Normal 2 4 5 3 2 2 2 2" xfId="5515" xr:uid="{D399FDFE-7514-4696-9689-9F98D3FC98B2}"/>
    <cellStyle name="Normal 2 4 5 3 2 2 2 2 2" xfId="10699" xr:uid="{6F60CFC2-2610-4DB2-AEE9-D749B68756C9}"/>
    <cellStyle name="Normal 2 4 5 3 2 2 2 2 2 2" xfId="22506" xr:uid="{CFD70842-DF38-4243-8DFF-85391844F54E}"/>
    <cellStyle name="Normal 2 4 5 3 2 2 2 2 2 2 2" xfId="44825" xr:uid="{2723C960-952B-4BD3-917B-320901178ED0}"/>
    <cellStyle name="Normal 2 4 5 3 2 2 2 2 2 3" xfId="33017" xr:uid="{F3692AF8-15A0-4039-B752-A40640675555}"/>
    <cellStyle name="Normal 2 4 5 3 2 2 2 2 3" xfId="17322" xr:uid="{9AF4DC2A-5BD3-404F-ABFA-2E1137075F68}"/>
    <cellStyle name="Normal 2 4 5 3 2 2 2 2 3 2" xfId="39641" xr:uid="{919A3767-DDCE-42D1-B327-EE0FB1E09705}"/>
    <cellStyle name="Normal 2 4 5 3 2 2 2 2 4" xfId="27833" xr:uid="{A104DFF2-900D-4478-8DC5-46A78AAD29E2}"/>
    <cellStyle name="Normal 2 4 5 3 2 2 2 3" xfId="8107" xr:uid="{5C6FBFD0-7AC9-48CC-9804-A95FFC2C8A2A}"/>
    <cellStyle name="Normal 2 4 5 3 2 2 2 3 2" xfId="19914" xr:uid="{7C13F9EA-848E-45A3-ADFE-162322C1577D}"/>
    <cellStyle name="Normal 2 4 5 3 2 2 2 3 2 2" xfId="42233" xr:uid="{FB7C1371-67D5-4C90-AD1B-746DDDADE76C}"/>
    <cellStyle name="Normal 2 4 5 3 2 2 2 3 3" xfId="30425" xr:uid="{B827F319-8DFF-44CE-BB76-01804BA0C20D}"/>
    <cellStyle name="Normal 2 4 5 3 2 2 2 4" xfId="14730" xr:uid="{0B3FE633-8AC1-476E-88F3-389632916BBB}"/>
    <cellStyle name="Normal 2 4 5 3 2 2 2 4 2" xfId="37049" xr:uid="{960D4C36-CE77-495A-A6A6-5590FB09E9BD}"/>
    <cellStyle name="Normal 2 4 5 3 2 2 2 5" xfId="25241" xr:uid="{925DFADA-FF49-4B92-B904-AC23FBD3DE62}"/>
    <cellStyle name="Normal 2 4 5 3 2 2 3" xfId="4219" xr:uid="{D73ECE49-B4AD-4DF5-BD8C-3C17E3581780}"/>
    <cellStyle name="Normal 2 4 5 3 2 2 3 2" xfId="9403" xr:uid="{987FF353-A74E-4261-867C-D2279122C03F}"/>
    <cellStyle name="Normal 2 4 5 3 2 2 3 2 2" xfId="21210" xr:uid="{FD8107B0-BD33-4453-88BA-4ECA3A3D2DC7}"/>
    <cellStyle name="Normal 2 4 5 3 2 2 3 2 2 2" xfId="43529" xr:uid="{D52B7B32-43EF-4740-AB0C-2FBA496F9223}"/>
    <cellStyle name="Normal 2 4 5 3 2 2 3 2 3" xfId="31721" xr:uid="{EB18F0A3-7863-47D9-A157-1F9F8EC23521}"/>
    <cellStyle name="Normal 2 4 5 3 2 2 3 3" xfId="16026" xr:uid="{C4BEE9BE-EF7D-4BB4-8E9C-5CBBD16EEA91}"/>
    <cellStyle name="Normal 2 4 5 3 2 2 3 3 2" xfId="38345" xr:uid="{0B572837-9170-4CE6-9FC7-9D483C534236}"/>
    <cellStyle name="Normal 2 4 5 3 2 2 3 4" xfId="26537" xr:uid="{95D716AA-C927-4D50-9343-5866D4BE2566}"/>
    <cellStyle name="Normal 2 4 5 3 2 2 4" xfId="6811" xr:uid="{18E76CDC-6E27-458B-9076-CF20D1D9E15B}"/>
    <cellStyle name="Normal 2 4 5 3 2 2 4 2" xfId="18618" xr:uid="{8EAB9CC3-D4A2-4993-8DA6-B3DF6C651D2A}"/>
    <cellStyle name="Normal 2 4 5 3 2 2 4 2 2" xfId="40937" xr:uid="{B7F35713-A4A8-466F-8564-15C142CAD0B3}"/>
    <cellStyle name="Normal 2 4 5 3 2 2 4 3" xfId="29129" xr:uid="{578F791D-F65C-4A35-A0DF-5CC83F199AA5}"/>
    <cellStyle name="Normal 2 4 5 3 2 2 5" xfId="12138" xr:uid="{D6264FD7-E744-497F-BA6E-92F5948AFB57}"/>
    <cellStyle name="Normal 2 4 5 3 2 2 5 2" xfId="34457" xr:uid="{AED4485A-51C1-4F61-8006-D42BC316A728}"/>
    <cellStyle name="Normal 2 4 5 3 2 2 6" xfId="13434" xr:uid="{8E5A8B0C-C06A-4FBD-8495-049D5260B506}"/>
    <cellStyle name="Normal 2 4 5 3 2 2 6 2" xfId="35753" xr:uid="{750A4FF9-EC86-405A-83B7-AE99A75BEBA3}"/>
    <cellStyle name="Normal 2 4 5 3 2 2 7" xfId="23945" xr:uid="{41635F71-C238-47CF-A165-C5D28530949A}"/>
    <cellStyle name="Normal 2 4 5 3 2 3" xfId="2275" xr:uid="{E0F29088-2164-402A-B06F-E877212F405A}"/>
    <cellStyle name="Normal 2 4 5 3 2 3 2" xfId="4867" xr:uid="{5318BA08-EF51-48D9-A67E-E3B2B79C000B}"/>
    <cellStyle name="Normal 2 4 5 3 2 3 2 2" xfId="10051" xr:uid="{A038AB22-A9EF-454A-A9A7-2EE7F102609A}"/>
    <cellStyle name="Normal 2 4 5 3 2 3 2 2 2" xfId="21858" xr:uid="{9E4636F0-5F0A-4B02-9008-C890261D4E22}"/>
    <cellStyle name="Normal 2 4 5 3 2 3 2 2 2 2" xfId="44177" xr:uid="{7F528953-9935-46A8-9FFA-3015EC1BD58F}"/>
    <cellStyle name="Normal 2 4 5 3 2 3 2 2 3" xfId="32369" xr:uid="{0B23446A-5793-408C-B37C-5E7AFB610145}"/>
    <cellStyle name="Normal 2 4 5 3 2 3 2 3" xfId="16674" xr:uid="{5CF8EEF2-0E71-444E-B7AB-C1C68CE14083}"/>
    <cellStyle name="Normal 2 4 5 3 2 3 2 3 2" xfId="38993" xr:uid="{C7F25AA4-52C2-4DA7-AE2B-6833E9092546}"/>
    <cellStyle name="Normal 2 4 5 3 2 3 2 4" xfId="27185" xr:uid="{4AD4A33C-C4EB-49DF-A511-EDF1D3EE3B35}"/>
    <cellStyle name="Normal 2 4 5 3 2 3 3" xfId="7459" xr:uid="{8BD83B8B-C87B-41B7-9970-AF6D007A32F0}"/>
    <cellStyle name="Normal 2 4 5 3 2 3 3 2" xfId="19266" xr:uid="{BA1BA5FA-542F-42D1-8343-2471DF981332}"/>
    <cellStyle name="Normal 2 4 5 3 2 3 3 2 2" xfId="41585" xr:uid="{CB934147-6FCF-4B8E-9951-D9B5CB5CE0D0}"/>
    <cellStyle name="Normal 2 4 5 3 2 3 3 3" xfId="29777" xr:uid="{D210306B-0EF2-4124-AC02-BC13C0037950}"/>
    <cellStyle name="Normal 2 4 5 3 2 3 4" xfId="14082" xr:uid="{F3AE4DA0-F00E-4D01-8E58-953334CD2ACF}"/>
    <cellStyle name="Normal 2 4 5 3 2 3 4 2" xfId="36401" xr:uid="{0681EBBD-6D27-4E43-AD87-7C18B9E4CBAA}"/>
    <cellStyle name="Normal 2 4 5 3 2 3 5" xfId="24593" xr:uid="{DDAC59F5-EC1F-49DC-AC43-A8BF72BACDB4}"/>
    <cellStyle name="Normal 2 4 5 3 2 4" xfId="3571" xr:uid="{C69EEB84-AA53-47C7-99BB-C45EDD5D0267}"/>
    <cellStyle name="Normal 2 4 5 3 2 4 2" xfId="8755" xr:uid="{D31BEB3B-9FAA-4E96-8B6D-14D6FC7FFA9C}"/>
    <cellStyle name="Normal 2 4 5 3 2 4 2 2" xfId="20562" xr:uid="{AA601D36-282B-4D9D-8DD4-05FE3EE1C947}"/>
    <cellStyle name="Normal 2 4 5 3 2 4 2 2 2" xfId="42881" xr:uid="{BB395A3F-5556-4D34-9086-21383D9F8A09}"/>
    <cellStyle name="Normal 2 4 5 3 2 4 2 3" xfId="31073" xr:uid="{1EE67F77-5754-4179-92D8-A15D4ED52442}"/>
    <cellStyle name="Normal 2 4 5 3 2 4 3" xfId="15378" xr:uid="{346E7B66-2773-44C7-93EE-4E0795FED9B0}"/>
    <cellStyle name="Normal 2 4 5 3 2 4 3 2" xfId="37697" xr:uid="{ADDB0822-60CD-4BBB-AC41-9541A272F09A}"/>
    <cellStyle name="Normal 2 4 5 3 2 4 4" xfId="25889" xr:uid="{6067CCEB-9073-4C75-A9AC-D4E17DB870F6}"/>
    <cellStyle name="Normal 2 4 5 3 2 5" xfId="6163" xr:uid="{14474E3C-58BC-40ED-84A8-75352098896E}"/>
    <cellStyle name="Normal 2 4 5 3 2 5 2" xfId="17970" xr:uid="{FFEE8CE5-919B-456F-BF0E-14570AC4932F}"/>
    <cellStyle name="Normal 2 4 5 3 2 5 2 2" xfId="40289" xr:uid="{AF6556E6-5AC8-466C-A0A9-E6003256C374}"/>
    <cellStyle name="Normal 2 4 5 3 2 5 3" xfId="28481" xr:uid="{36BFA082-DDC1-4432-A193-8E6D427EBD42}"/>
    <cellStyle name="Normal 2 4 5 3 2 6" xfId="11490" xr:uid="{D6CFEE03-A5F2-4C93-AA73-67AE0E5763BD}"/>
    <cellStyle name="Normal 2 4 5 3 2 6 2" xfId="33809" xr:uid="{399AC2BC-FCE0-48CD-AFBF-97B4B504B0D2}"/>
    <cellStyle name="Normal 2 4 5 3 2 7" xfId="12786" xr:uid="{A2C0C6F5-E5AE-4E2E-BB84-8C46C383F561}"/>
    <cellStyle name="Normal 2 4 5 3 2 7 2" xfId="35105" xr:uid="{3D1525FB-1304-4A90-9C61-E91188290990}"/>
    <cellStyle name="Normal 2 4 5 3 2 8" xfId="23297" xr:uid="{CE1D2C23-CE80-4CD4-8CE1-DE45ECF3C767}"/>
    <cellStyle name="Normal 2 4 5 3 3" xfId="1303" xr:uid="{5D9C716D-8018-45FD-B8A9-786A30B041AE}"/>
    <cellStyle name="Normal 2 4 5 3 3 2" xfId="2599" xr:uid="{286D5299-06AD-46F1-9192-1691547FE0CF}"/>
    <cellStyle name="Normal 2 4 5 3 3 2 2" xfId="5191" xr:uid="{BD6DD208-F141-4707-A632-24DE28900BD0}"/>
    <cellStyle name="Normal 2 4 5 3 3 2 2 2" xfId="10375" xr:uid="{FDD68CC5-0FDA-46F2-9B13-B470AE5F7027}"/>
    <cellStyle name="Normal 2 4 5 3 3 2 2 2 2" xfId="22182" xr:uid="{4600CAA0-26C6-42BD-B7A1-4145226F5DE4}"/>
    <cellStyle name="Normal 2 4 5 3 3 2 2 2 2 2" xfId="44501" xr:uid="{A86909A0-D806-4AEE-B526-B2935911F7DB}"/>
    <cellStyle name="Normal 2 4 5 3 3 2 2 2 3" xfId="32693" xr:uid="{6AA1DFD4-A4AA-4F23-AEF0-AF2E97829C7F}"/>
    <cellStyle name="Normal 2 4 5 3 3 2 2 3" xfId="16998" xr:uid="{BBF48588-8715-47ED-A205-6DCE559158B7}"/>
    <cellStyle name="Normal 2 4 5 3 3 2 2 3 2" xfId="39317" xr:uid="{6821CB73-83FB-4375-91C7-0585C3EDAF8D}"/>
    <cellStyle name="Normal 2 4 5 3 3 2 2 4" xfId="27509" xr:uid="{2E9B5E23-1BCC-4D3F-8109-DC6FD300591A}"/>
    <cellStyle name="Normal 2 4 5 3 3 2 3" xfId="7783" xr:uid="{D59BC1CE-F741-4755-9FCA-8F6D0DAFC295}"/>
    <cellStyle name="Normal 2 4 5 3 3 2 3 2" xfId="19590" xr:uid="{939F46F1-2482-4870-8541-AA0566C3E47E}"/>
    <cellStyle name="Normal 2 4 5 3 3 2 3 2 2" xfId="41909" xr:uid="{9B71A39F-9B85-48A9-AB6D-4CAAA0B8DED7}"/>
    <cellStyle name="Normal 2 4 5 3 3 2 3 3" xfId="30101" xr:uid="{A540A2F1-9131-446A-A18B-BFCA50372EEF}"/>
    <cellStyle name="Normal 2 4 5 3 3 2 4" xfId="14406" xr:uid="{763F016A-44B3-47C0-94AF-571F2C388043}"/>
    <cellStyle name="Normal 2 4 5 3 3 2 4 2" xfId="36725" xr:uid="{E19C2702-E249-4946-B966-8DDFAB47621D}"/>
    <cellStyle name="Normal 2 4 5 3 3 2 5" xfId="24917" xr:uid="{62A6E546-EE32-48EC-A0F1-134665223A8C}"/>
    <cellStyle name="Normal 2 4 5 3 3 3" xfId="3895" xr:uid="{C10B20BE-ECFA-4AD8-A334-957D5C1CD9F0}"/>
    <cellStyle name="Normal 2 4 5 3 3 3 2" xfId="9079" xr:uid="{0B8156C9-6740-4CD1-810C-6239E835E5A2}"/>
    <cellStyle name="Normal 2 4 5 3 3 3 2 2" xfId="20886" xr:uid="{592522C2-8912-4322-88C6-B2DEB3D67105}"/>
    <cellStyle name="Normal 2 4 5 3 3 3 2 2 2" xfId="43205" xr:uid="{1939AF1A-C1F0-4F55-8758-81223363EAE2}"/>
    <cellStyle name="Normal 2 4 5 3 3 3 2 3" xfId="31397" xr:uid="{52A63A95-3919-4370-9212-E454CBC5BE13}"/>
    <cellStyle name="Normal 2 4 5 3 3 3 3" xfId="15702" xr:uid="{6BA6494B-74CC-4695-A613-92D1BF243916}"/>
    <cellStyle name="Normal 2 4 5 3 3 3 3 2" xfId="38021" xr:uid="{665B3D1A-7C4B-4ED8-9F2E-7018D7E6194B}"/>
    <cellStyle name="Normal 2 4 5 3 3 3 4" xfId="26213" xr:uid="{E96AC784-7707-45E7-81E6-2F93CFA6BA94}"/>
    <cellStyle name="Normal 2 4 5 3 3 4" xfId="6487" xr:uid="{FBBAB39E-200C-4415-BE97-21076B580773}"/>
    <cellStyle name="Normal 2 4 5 3 3 4 2" xfId="18294" xr:uid="{FA113BA8-9BE6-42EB-9324-3B4F1840617D}"/>
    <cellStyle name="Normal 2 4 5 3 3 4 2 2" xfId="40613" xr:uid="{C374D0BD-968C-4213-A0F4-90D7274E6D70}"/>
    <cellStyle name="Normal 2 4 5 3 3 4 3" xfId="28805" xr:uid="{58402CBB-BFF1-4425-9413-B98BA7A651D5}"/>
    <cellStyle name="Normal 2 4 5 3 3 5" xfId="11814" xr:uid="{53FF0B6A-CB7A-4A46-AFAA-6BA672D74D6C}"/>
    <cellStyle name="Normal 2 4 5 3 3 5 2" xfId="34133" xr:uid="{20EF648E-9E5F-4E48-8335-6680347B5254}"/>
    <cellStyle name="Normal 2 4 5 3 3 6" xfId="13110" xr:uid="{5D6A3CBE-915C-4277-8E58-7E32801A4657}"/>
    <cellStyle name="Normal 2 4 5 3 3 6 2" xfId="35429" xr:uid="{5E83C498-BEA2-440E-9D73-7CA7FE6868B4}"/>
    <cellStyle name="Normal 2 4 5 3 3 7" xfId="23621" xr:uid="{BFAE8A95-18C0-4ECD-BB4B-2245476B8BFF}"/>
    <cellStyle name="Normal 2 4 5 3 4" xfId="1951" xr:uid="{30675399-A440-4487-A6DF-9B1A7A048971}"/>
    <cellStyle name="Normal 2 4 5 3 4 2" xfId="4543" xr:uid="{E21076EC-F4F7-4406-B4F8-BED921508AEF}"/>
    <cellStyle name="Normal 2 4 5 3 4 2 2" xfId="9727" xr:uid="{F3BFFD99-2613-4671-ABB5-9780FDE0D5A7}"/>
    <cellStyle name="Normal 2 4 5 3 4 2 2 2" xfId="21534" xr:uid="{5C2B8939-53F9-4C97-AABC-BBF84BB99D42}"/>
    <cellStyle name="Normal 2 4 5 3 4 2 2 2 2" xfId="43853" xr:uid="{70C11ACA-6CD6-43B6-9720-FF636F5C40A4}"/>
    <cellStyle name="Normal 2 4 5 3 4 2 2 3" xfId="32045" xr:uid="{6505B47C-3A59-4460-9DD6-EBBF39F43D56}"/>
    <cellStyle name="Normal 2 4 5 3 4 2 3" xfId="16350" xr:uid="{0F8FB437-3F76-4A02-93CE-3BF0D44EB1BF}"/>
    <cellStyle name="Normal 2 4 5 3 4 2 3 2" xfId="38669" xr:uid="{47A4D2BE-1A80-44C5-84E8-D05E7377EB97}"/>
    <cellStyle name="Normal 2 4 5 3 4 2 4" xfId="26861" xr:uid="{82C4EFD2-3AB9-4ECD-A3AA-70CDA76B3476}"/>
    <cellStyle name="Normal 2 4 5 3 4 3" xfId="7135" xr:uid="{809A610E-B3F7-4E7D-A626-C57F4CBC9A44}"/>
    <cellStyle name="Normal 2 4 5 3 4 3 2" xfId="18942" xr:uid="{50A91D19-E2F9-458B-BF12-B6D1A2FF52F1}"/>
    <cellStyle name="Normal 2 4 5 3 4 3 2 2" xfId="41261" xr:uid="{D0CF78C6-7367-464F-A5A4-0F9B94E035BF}"/>
    <cellStyle name="Normal 2 4 5 3 4 3 3" xfId="29453" xr:uid="{9FD63D50-D773-4BF4-9F84-2B4FF74E2BEA}"/>
    <cellStyle name="Normal 2 4 5 3 4 4" xfId="13758" xr:uid="{135498E5-38B3-4530-B36A-2401BADC1174}"/>
    <cellStyle name="Normal 2 4 5 3 4 4 2" xfId="36077" xr:uid="{0B882FE5-CB8E-4A52-8934-2A7D9B814DF2}"/>
    <cellStyle name="Normal 2 4 5 3 4 5" xfId="24269" xr:uid="{1EA6F790-D237-40B3-BF62-10422C6F0E9C}"/>
    <cellStyle name="Normal 2 4 5 3 5" xfId="3247" xr:uid="{B38FF07B-0643-48C6-B596-9461F439B15B}"/>
    <cellStyle name="Normal 2 4 5 3 5 2" xfId="8431" xr:uid="{79400934-A563-4E99-9D2A-3B6AD970BB02}"/>
    <cellStyle name="Normal 2 4 5 3 5 2 2" xfId="20238" xr:uid="{46B5EA67-F650-48E1-86EF-D1D943F4B564}"/>
    <cellStyle name="Normal 2 4 5 3 5 2 2 2" xfId="42557" xr:uid="{421A1EFF-FD1D-45C7-8102-ADBB30097DE5}"/>
    <cellStyle name="Normal 2 4 5 3 5 2 3" xfId="30749" xr:uid="{BBB0B33C-812B-40DF-8525-6F1E5A703948}"/>
    <cellStyle name="Normal 2 4 5 3 5 3" xfId="15054" xr:uid="{52D39CF2-20B1-4463-9347-68CED7E82312}"/>
    <cellStyle name="Normal 2 4 5 3 5 3 2" xfId="37373" xr:uid="{3AEF2BD7-737F-46EC-9E4E-364DD81CB3D6}"/>
    <cellStyle name="Normal 2 4 5 3 5 4" xfId="25565" xr:uid="{98A3B760-FB06-402A-A921-8A9855FBD03E}"/>
    <cellStyle name="Normal 2 4 5 3 6" xfId="5839" xr:uid="{3335BE41-2840-4F10-942F-2A7212E341FE}"/>
    <cellStyle name="Normal 2 4 5 3 6 2" xfId="17646" xr:uid="{98B939B0-65AD-4D3E-98BA-9CB349904B0E}"/>
    <cellStyle name="Normal 2 4 5 3 6 2 2" xfId="39965" xr:uid="{353F8DE1-75D1-4C49-A176-3D3F6453A097}"/>
    <cellStyle name="Normal 2 4 5 3 6 3" xfId="28157" xr:uid="{7C81B7D5-04BD-4E8A-A074-9EA1B0424DD8}"/>
    <cellStyle name="Normal 2 4 5 3 7" xfId="11112" xr:uid="{F0005B2E-0732-42C8-9290-E6F83DFE934B}"/>
    <cellStyle name="Normal 2 4 5 3 7 2" xfId="33431" xr:uid="{48BB7E5D-3DF6-4A60-A1A4-835D3334ABCF}"/>
    <cellStyle name="Normal 2 4 5 3 8" xfId="12462" xr:uid="{DAA47AED-73B8-4128-93E1-90B0EA6A2B7F}"/>
    <cellStyle name="Normal 2 4 5 3 8 2" xfId="34781" xr:uid="{051A9EDC-C45B-48F2-B587-E28F20E712D6}"/>
    <cellStyle name="Normal 2 4 5 3 9" xfId="22919" xr:uid="{EFA14A00-BB32-4552-9259-DF855EF6BA41}"/>
    <cellStyle name="Normal 2 4 5 4" xfId="817" xr:uid="{83138D56-CCCD-4D78-9681-3612F9D1ABB9}"/>
    <cellStyle name="Normal 2 4 5 4 2" xfId="1465" xr:uid="{8B7465D1-CEFE-4268-97E0-489CCB4F585A}"/>
    <cellStyle name="Normal 2 4 5 4 2 2" xfId="2761" xr:uid="{F395B490-0089-4B85-80D3-805135AE5C1F}"/>
    <cellStyle name="Normal 2 4 5 4 2 2 2" xfId="5353" xr:uid="{791C0DC4-473A-4313-8680-6EFA69877C40}"/>
    <cellStyle name="Normal 2 4 5 4 2 2 2 2" xfId="10537" xr:uid="{62B3FC06-5C67-4765-B377-C35F559AD572}"/>
    <cellStyle name="Normal 2 4 5 4 2 2 2 2 2" xfId="22344" xr:uid="{EEC030D1-E12A-4105-AB9D-C52440BE0DCE}"/>
    <cellStyle name="Normal 2 4 5 4 2 2 2 2 2 2" xfId="44663" xr:uid="{B9722100-66AF-4CBF-AD7E-643E8B1D837D}"/>
    <cellStyle name="Normal 2 4 5 4 2 2 2 2 3" xfId="32855" xr:uid="{A54DBA12-70B2-4C26-88D4-78741DBAC722}"/>
    <cellStyle name="Normal 2 4 5 4 2 2 2 3" xfId="17160" xr:uid="{63B4AB16-3790-4073-8576-E0967C7D68FB}"/>
    <cellStyle name="Normal 2 4 5 4 2 2 2 3 2" xfId="39479" xr:uid="{8EC93DB7-497F-44E2-9A20-CDE315DCB9C1}"/>
    <cellStyle name="Normal 2 4 5 4 2 2 2 4" xfId="27671" xr:uid="{2C37852A-4D5C-4D05-A8A2-87D195E473EA}"/>
    <cellStyle name="Normal 2 4 5 4 2 2 3" xfId="7945" xr:uid="{4113A338-56C6-4732-9F62-54511298706C}"/>
    <cellStyle name="Normal 2 4 5 4 2 2 3 2" xfId="19752" xr:uid="{2FA849A2-984C-4017-9CC2-D088E558C773}"/>
    <cellStyle name="Normal 2 4 5 4 2 2 3 2 2" xfId="42071" xr:uid="{4A39BEB4-393F-4010-80D5-8EC71B20C78B}"/>
    <cellStyle name="Normal 2 4 5 4 2 2 3 3" xfId="30263" xr:uid="{DB95AFB9-8949-4203-848F-9554E06C6B6D}"/>
    <cellStyle name="Normal 2 4 5 4 2 2 4" xfId="14568" xr:uid="{1007D8E5-C3D5-4199-AE58-50CD3F635CF5}"/>
    <cellStyle name="Normal 2 4 5 4 2 2 4 2" xfId="36887" xr:uid="{ED0DAE86-6DFE-4A3C-B2F7-B5A635FF3073}"/>
    <cellStyle name="Normal 2 4 5 4 2 2 5" xfId="25079" xr:uid="{956473CC-F50D-4A39-BAF7-C0E825D14C1F}"/>
    <cellStyle name="Normal 2 4 5 4 2 3" xfId="4057" xr:uid="{85BE4D66-0AFC-4A11-ACFB-28E3308B7C41}"/>
    <cellStyle name="Normal 2 4 5 4 2 3 2" xfId="9241" xr:uid="{A9C464AA-8D50-4E01-AB44-48B78CC8200E}"/>
    <cellStyle name="Normal 2 4 5 4 2 3 2 2" xfId="21048" xr:uid="{BB7A3FA3-67D2-4A2E-9770-235D490DF73D}"/>
    <cellStyle name="Normal 2 4 5 4 2 3 2 2 2" xfId="43367" xr:uid="{435B3B24-2C51-4B77-908D-B2E07EFB907C}"/>
    <cellStyle name="Normal 2 4 5 4 2 3 2 3" xfId="31559" xr:uid="{6260DF6C-34A1-451B-9252-550C112DE5A1}"/>
    <cellStyle name="Normal 2 4 5 4 2 3 3" xfId="15864" xr:uid="{5BBDFB7D-2F23-403D-B60D-4B362C06C833}"/>
    <cellStyle name="Normal 2 4 5 4 2 3 3 2" xfId="38183" xr:uid="{F5531B49-BF86-4664-B20E-0459CBBE895D}"/>
    <cellStyle name="Normal 2 4 5 4 2 3 4" xfId="26375" xr:uid="{66CD0FE5-983E-4D00-A0E8-3F68FC041545}"/>
    <cellStyle name="Normal 2 4 5 4 2 4" xfId="6649" xr:uid="{B4197917-E4F8-4EE4-B7C0-CB116876348E}"/>
    <cellStyle name="Normal 2 4 5 4 2 4 2" xfId="18456" xr:uid="{F9F9863C-B2B8-47DF-8512-3BB36A3D678E}"/>
    <cellStyle name="Normal 2 4 5 4 2 4 2 2" xfId="40775" xr:uid="{8B862839-7860-407D-9FF6-444B9D23AD05}"/>
    <cellStyle name="Normal 2 4 5 4 2 4 3" xfId="28967" xr:uid="{4ACBD790-FBAD-435A-91DA-3D961517052E}"/>
    <cellStyle name="Normal 2 4 5 4 2 5" xfId="11976" xr:uid="{3A7711C4-C8A1-4440-8E6A-118A042A4E02}"/>
    <cellStyle name="Normal 2 4 5 4 2 5 2" xfId="34295" xr:uid="{0AA14124-75EE-4F15-A022-9BEE77C61705}"/>
    <cellStyle name="Normal 2 4 5 4 2 6" xfId="13272" xr:uid="{47917666-26E0-4DFB-8E1E-96125DFF53E0}"/>
    <cellStyle name="Normal 2 4 5 4 2 6 2" xfId="35591" xr:uid="{CC8C6347-75CC-4E1A-84D8-A0900454143D}"/>
    <cellStyle name="Normal 2 4 5 4 2 7" xfId="23783" xr:uid="{164083C8-6D8A-4624-8172-2AE4C7F2D4DB}"/>
    <cellStyle name="Normal 2 4 5 4 3" xfId="2113" xr:uid="{0930D0BB-3B78-4A3A-BC4E-F1352A51ECDD}"/>
    <cellStyle name="Normal 2 4 5 4 3 2" xfId="4705" xr:uid="{9FDBD85F-5B83-4641-BC2C-63E88A0E5261}"/>
    <cellStyle name="Normal 2 4 5 4 3 2 2" xfId="9889" xr:uid="{7AEB78B0-F62C-4BAD-9117-6AAF5B3D485A}"/>
    <cellStyle name="Normal 2 4 5 4 3 2 2 2" xfId="21696" xr:uid="{A2DCAD43-BD9F-41D7-8C2D-6BF8EC32C302}"/>
    <cellStyle name="Normal 2 4 5 4 3 2 2 2 2" xfId="44015" xr:uid="{BE2C0034-F633-4F8F-BAC3-64159510C4EB}"/>
    <cellStyle name="Normal 2 4 5 4 3 2 2 3" xfId="32207" xr:uid="{E960FD36-3E69-4145-8FB3-52409C7E4F7D}"/>
    <cellStyle name="Normal 2 4 5 4 3 2 3" xfId="16512" xr:uid="{86EE1251-1225-4F87-AB4A-63E1A48A95A6}"/>
    <cellStyle name="Normal 2 4 5 4 3 2 3 2" xfId="38831" xr:uid="{149AE41A-8D07-4A01-84E0-5CF3667F8C38}"/>
    <cellStyle name="Normal 2 4 5 4 3 2 4" xfId="27023" xr:uid="{8C6FD82B-8A2F-4365-9A7F-0FF69AD3B05A}"/>
    <cellStyle name="Normal 2 4 5 4 3 3" xfId="7297" xr:uid="{76DE42F9-8E7A-409E-B115-12FFF5A7D79D}"/>
    <cellStyle name="Normal 2 4 5 4 3 3 2" xfId="19104" xr:uid="{5634E87A-D660-4F1D-9323-ECE3050F8C7A}"/>
    <cellStyle name="Normal 2 4 5 4 3 3 2 2" xfId="41423" xr:uid="{2340AF53-17AA-4D77-8A7A-A19A87C81BF2}"/>
    <cellStyle name="Normal 2 4 5 4 3 3 3" xfId="29615" xr:uid="{948BD8D6-95C5-4F08-A82F-568CCF11ED75}"/>
    <cellStyle name="Normal 2 4 5 4 3 4" xfId="13920" xr:uid="{8572357A-4DFB-4D1D-87DF-42C9F7FA3DCF}"/>
    <cellStyle name="Normal 2 4 5 4 3 4 2" xfId="36239" xr:uid="{339F238D-251A-4729-BB0F-43B1F817D0EB}"/>
    <cellStyle name="Normal 2 4 5 4 3 5" xfId="24431" xr:uid="{8CC038E6-5F8E-4ECD-915B-BB4C4C2CC76E}"/>
    <cellStyle name="Normal 2 4 5 4 4" xfId="3409" xr:uid="{F8D07E3C-DDA4-44B2-B4B3-E9FD54CDAEC3}"/>
    <cellStyle name="Normal 2 4 5 4 4 2" xfId="8593" xr:uid="{EC8FE1E0-A933-4E82-8818-6E63FE06244C}"/>
    <cellStyle name="Normal 2 4 5 4 4 2 2" xfId="20400" xr:uid="{3EBE3150-D3D8-4B61-8736-D52CF501010A}"/>
    <cellStyle name="Normal 2 4 5 4 4 2 2 2" xfId="42719" xr:uid="{AAB6CB8C-2EF0-4C08-AA2C-6BE6741EE028}"/>
    <cellStyle name="Normal 2 4 5 4 4 2 3" xfId="30911" xr:uid="{CCA1A485-3490-4708-B621-838E28C8D4D5}"/>
    <cellStyle name="Normal 2 4 5 4 4 3" xfId="15216" xr:uid="{2E67FAAB-AFAE-4BE7-AFE9-027389A08EBC}"/>
    <cellStyle name="Normal 2 4 5 4 4 3 2" xfId="37535" xr:uid="{01BA05BC-5E4A-48DA-8FD6-329055394F72}"/>
    <cellStyle name="Normal 2 4 5 4 4 4" xfId="25727" xr:uid="{D85C3648-C125-48BB-B49F-7608BCFD3C64}"/>
    <cellStyle name="Normal 2 4 5 4 5" xfId="6001" xr:uid="{4D5B2875-5A28-4C88-9257-130E36429284}"/>
    <cellStyle name="Normal 2 4 5 4 5 2" xfId="17808" xr:uid="{C67A813A-BA70-4DB7-B80C-CEEBC6BFC0E5}"/>
    <cellStyle name="Normal 2 4 5 4 5 2 2" xfId="40127" xr:uid="{BA7111EA-9CF3-48A4-9FB8-F3C49C461128}"/>
    <cellStyle name="Normal 2 4 5 4 5 3" xfId="28319" xr:uid="{96802B8E-CFF3-47CE-B53B-F317ADBBD33C}"/>
    <cellStyle name="Normal 2 4 5 4 6" xfId="11328" xr:uid="{E4F4E99F-352B-4030-9CC0-C04301CC7148}"/>
    <cellStyle name="Normal 2 4 5 4 6 2" xfId="33647" xr:uid="{AA771C22-52BB-4E17-A132-868BAD863DC6}"/>
    <cellStyle name="Normal 2 4 5 4 7" xfId="12624" xr:uid="{DE56651F-DF00-4DF8-9A30-B472B52259B8}"/>
    <cellStyle name="Normal 2 4 5 4 7 2" xfId="34943" xr:uid="{9E300E19-4896-45D4-94B0-934150865A64}"/>
    <cellStyle name="Normal 2 4 5 4 8" xfId="23135" xr:uid="{CB87BE5C-3590-4860-86BA-9E1756FC92CF}"/>
    <cellStyle name="Normal 2 4 5 5" xfId="1141" xr:uid="{3328019C-AE3B-40F2-A2D7-E9B059AB0258}"/>
    <cellStyle name="Normal 2 4 5 5 2" xfId="2437" xr:uid="{F6076F7D-B293-405A-AA77-2A590F5020C2}"/>
    <cellStyle name="Normal 2 4 5 5 2 2" xfId="5029" xr:uid="{EEBFE434-C2B3-45D9-865D-22BA6863DEF7}"/>
    <cellStyle name="Normal 2 4 5 5 2 2 2" xfId="10213" xr:uid="{53F5A583-3B04-4C22-9CB3-F9648446565F}"/>
    <cellStyle name="Normal 2 4 5 5 2 2 2 2" xfId="22020" xr:uid="{3FC0B9ED-D868-45B5-894D-69508CD2CC91}"/>
    <cellStyle name="Normal 2 4 5 5 2 2 2 2 2" xfId="44339" xr:uid="{79424C28-2F27-4026-BCA0-139E2F456294}"/>
    <cellStyle name="Normal 2 4 5 5 2 2 2 3" xfId="32531" xr:uid="{29C8AB41-089B-48D8-9A8F-BC962FFA6DC2}"/>
    <cellStyle name="Normal 2 4 5 5 2 2 3" xfId="16836" xr:uid="{7700C8A4-0229-4CF0-9EF0-4C38D743E095}"/>
    <cellStyle name="Normal 2 4 5 5 2 2 3 2" xfId="39155" xr:uid="{723868F5-0138-4459-802F-D6EA16F40B05}"/>
    <cellStyle name="Normal 2 4 5 5 2 2 4" xfId="27347" xr:uid="{6C18BFCB-A2F2-4F9A-A6F1-31D16299612A}"/>
    <cellStyle name="Normal 2 4 5 5 2 3" xfId="7621" xr:uid="{4F4E4F5E-33D0-4BFD-BE02-130EAF090D70}"/>
    <cellStyle name="Normal 2 4 5 5 2 3 2" xfId="19428" xr:uid="{D1CB7A3A-9EF3-4603-95C8-C1DAE45DE0CA}"/>
    <cellStyle name="Normal 2 4 5 5 2 3 2 2" xfId="41747" xr:uid="{E1D367FA-6EEA-41E7-A771-EAF076784C01}"/>
    <cellStyle name="Normal 2 4 5 5 2 3 3" xfId="29939" xr:uid="{C4EA4871-2D1D-4923-968D-E2E563AF14AC}"/>
    <cellStyle name="Normal 2 4 5 5 2 4" xfId="14244" xr:uid="{9C4BEFBC-DE31-4301-A862-27D07DA1C687}"/>
    <cellStyle name="Normal 2 4 5 5 2 4 2" xfId="36563" xr:uid="{3B0866D3-54A2-4464-BDBE-850850C0C412}"/>
    <cellStyle name="Normal 2 4 5 5 2 5" xfId="24755" xr:uid="{89D439FC-4765-4417-83B9-6869CCE55826}"/>
    <cellStyle name="Normal 2 4 5 5 3" xfId="3733" xr:uid="{927004C7-F4AC-417C-B736-4A90CBF5ECDA}"/>
    <cellStyle name="Normal 2 4 5 5 3 2" xfId="8917" xr:uid="{9BA4EF7B-87EA-47FB-8EF3-9181552DC430}"/>
    <cellStyle name="Normal 2 4 5 5 3 2 2" xfId="20724" xr:uid="{9641A627-233D-48E1-B6D9-B2CE227D3EAA}"/>
    <cellStyle name="Normal 2 4 5 5 3 2 2 2" xfId="43043" xr:uid="{66A0AD7E-ECE7-4820-B96B-3F0EE6DD1529}"/>
    <cellStyle name="Normal 2 4 5 5 3 2 3" xfId="31235" xr:uid="{641B7BF7-4DF6-44C7-BADC-AFEB8740BAE0}"/>
    <cellStyle name="Normal 2 4 5 5 3 3" xfId="15540" xr:uid="{60E661C1-1238-41F2-B6C5-9A5C1D72C284}"/>
    <cellStyle name="Normal 2 4 5 5 3 3 2" xfId="37859" xr:uid="{6B391D0B-1FE0-48E3-BB25-A5114E46F162}"/>
    <cellStyle name="Normal 2 4 5 5 3 4" xfId="26051" xr:uid="{2FDF4630-9062-4C67-A242-8F75A07E8F14}"/>
    <cellStyle name="Normal 2 4 5 5 4" xfId="6325" xr:uid="{7CD80BC9-5371-412B-96F7-029F804A3B29}"/>
    <cellStyle name="Normal 2 4 5 5 4 2" xfId="18132" xr:uid="{3F904E55-2968-4CEB-A1A0-A66DC2C0383A}"/>
    <cellStyle name="Normal 2 4 5 5 4 2 2" xfId="40451" xr:uid="{9AAF9814-A5C7-44B9-8EA2-3B223DC1273D}"/>
    <cellStyle name="Normal 2 4 5 5 4 3" xfId="28643" xr:uid="{E1AEB2DB-1EF6-4356-BC94-40867A9B1254}"/>
    <cellStyle name="Normal 2 4 5 5 5" xfId="11652" xr:uid="{CF38A857-64BA-443B-9A89-0260DFCFC711}"/>
    <cellStyle name="Normal 2 4 5 5 5 2" xfId="33971" xr:uid="{742B0FBA-350E-41C2-A62C-43B00D7CE4A9}"/>
    <cellStyle name="Normal 2 4 5 5 6" xfId="12948" xr:uid="{0170188A-EF1A-4329-B058-08EA98B9F871}"/>
    <cellStyle name="Normal 2 4 5 5 6 2" xfId="35267" xr:uid="{05D9D4E2-8079-4704-B305-340003C3A8BC}"/>
    <cellStyle name="Normal 2 4 5 5 7" xfId="23459" xr:uid="{DA709447-372A-41DA-9844-F7CDA1368577}"/>
    <cellStyle name="Normal 2 4 5 6" xfId="1789" xr:uid="{3CFB8AAC-F371-4F31-A276-921532DBD795}"/>
    <cellStyle name="Normal 2 4 5 6 2" xfId="4381" xr:uid="{6B6C3C85-6CD3-4266-B642-D0A6956F4BA1}"/>
    <cellStyle name="Normal 2 4 5 6 2 2" xfId="9565" xr:uid="{2E693D3C-F9C7-44A4-A427-3C7CD48ED24D}"/>
    <cellStyle name="Normal 2 4 5 6 2 2 2" xfId="21372" xr:uid="{76C867C4-0741-4731-BD56-76F9655A313F}"/>
    <cellStyle name="Normal 2 4 5 6 2 2 2 2" xfId="43691" xr:uid="{07CF5E0C-A5A9-4186-8A6F-D467D41E065A}"/>
    <cellStyle name="Normal 2 4 5 6 2 2 3" xfId="31883" xr:uid="{3419DF54-F82C-4039-969B-FCC9C5528274}"/>
    <cellStyle name="Normal 2 4 5 6 2 3" xfId="16188" xr:uid="{F4DE8A1E-C398-4C2C-B2C8-C6A39A27953D}"/>
    <cellStyle name="Normal 2 4 5 6 2 3 2" xfId="38507" xr:uid="{7E0AADB0-9C70-4E26-A800-CCE9ACFC4F3D}"/>
    <cellStyle name="Normal 2 4 5 6 2 4" xfId="26699" xr:uid="{10E7D3A3-5C9A-4866-963F-7F95206B9EE1}"/>
    <cellStyle name="Normal 2 4 5 6 3" xfId="6973" xr:uid="{3B089220-266A-426F-B983-C05D34A14E80}"/>
    <cellStyle name="Normal 2 4 5 6 3 2" xfId="18780" xr:uid="{28392798-7FB3-4817-B35B-410CDF02F33D}"/>
    <cellStyle name="Normal 2 4 5 6 3 2 2" xfId="41099" xr:uid="{836181EC-CDF8-4577-A9CA-0063A096198C}"/>
    <cellStyle name="Normal 2 4 5 6 3 3" xfId="29291" xr:uid="{73B8DBE9-1008-489E-8C95-499E9B962822}"/>
    <cellStyle name="Normal 2 4 5 6 4" xfId="13596" xr:uid="{4F7F7A53-E39B-4F49-92C8-824B5C9EBB25}"/>
    <cellStyle name="Normal 2 4 5 6 4 2" xfId="35915" xr:uid="{6807825C-36FD-4B2F-AD9A-B6885010DE38}"/>
    <cellStyle name="Normal 2 4 5 6 5" xfId="24107" xr:uid="{8383F085-9C60-4BE5-BCDA-AC46A80E36AB}"/>
    <cellStyle name="Normal 2 4 5 7" xfId="3085" xr:uid="{7C21404D-46FA-4D71-805E-BE51B02057F6}"/>
    <cellStyle name="Normal 2 4 5 7 2" xfId="8269" xr:uid="{23FC40D0-DD08-4A44-AC6F-F1D240D7BD00}"/>
    <cellStyle name="Normal 2 4 5 7 2 2" xfId="20076" xr:uid="{8CBB427C-39BA-4F67-8107-B299D907592D}"/>
    <cellStyle name="Normal 2 4 5 7 2 2 2" xfId="42395" xr:uid="{2251893A-6423-4F22-916A-357AEDDFE8F5}"/>
    <cellStyle name="Normal 2 4 5 7 2 3" xfId="30587" xr:uid="{318DAFD3-2E1E-4B49-BE1D-311264622805}"/>
    <cellStyle name="Normal 2 4 5 7 3" xfId="14892" xr:uid="{A7693482-DC84-411C-B8C3-9569D4E9BA57}"/>
    <cellStyle name="Normal 2 4 5 7 3 2" xfId="37211" xr:uid="{0387B784-575D-42E5-A292-6E99907CF6E5}"/>
    <cellStyle name="Normal 2 4 5 7 4" xfId="25403" xr:uid="{D1E32E06-1049-473A-8F7E-E26D8DAEC5F3}"/>
    <cellStyle name="Normal 2 4 5 8" xfId="5677" xr:uid="{598FF840-FFE9-4733-A220-46CD399B0A7B}"/>
    <cellStyle name="Normal 2 4 5 8 2" xfId="17484" xr:uid="{56ACADC4-D05A-4F2D-9A10-37E8BA8B01FC}"/>
    <cellStyle name="Normal 2 4 5 8 2 2" xfId="39803" xr:uid="{17F95132-527C-4316-BE76-76A9636EEFAD}"/>
    <cellStyle name="Normal 2 4 5 8 3" xfId="27995" xr:uid="{EA4C8E8C-F3D5-4FE9-AC56-E423F775B280}"/>
    <cellStyle name="Normal 2 4 5 9" xfId="10878" xr:uid="{C2143E53-128A-41DF-81D6-4F6FD6ED878C}"/>
    <cellStyle name="Normal 2 4 5 9 2" xfId="33197" xr:uid="{41CC361A-B07A-417F-8D2D-7994154A8BA2}"/>
    <cellStyle name="Normal 2 4 6" xfId="403" xr:uid="{4D6E7968-6E7F-40F7-BDFA-C8802324A1F9}"/>
    <cellStyle name="Normal 2 4 6 10" xfId="12327" xr:uid="{3D730299-0A19-4E90-8FAB-887BD3DCA08F}"/>
    <cellStyle name="Normal 2 4 6 10 2" xfId="34646" xr:uid="{09885729-A122-4EFB-ACAA-5480EE4BE3B2}"/>
    <cellStyle name="Normal 2 4 6 11" xfId="22717" xr:uid="{325F71D3-9ED6-42EC-964C-4B7E261C5D01}"/>
    <cellStyle name="Normal 2 4 6 2" xfId="517" xr:uid="{9F798C66-8EB7-4827-A199-471AF4356327}"/>
    <cellStyle name="Normal 2 4 6 2 10" xfId="22834" xr:uid="{BD6F6FB2-9643-4E55-B0DD-2B13DB860A4E}"/>
    <cellStyle name="Normal 2 4 6 2 2" xfId="750" xr:uid="{4074E18C-C9D3-4666-A5A0-7ADF71E4C7F7}"/>
    <cellStyle name="Normal 2 4 6 2 2 2" xfId="1087" xr:uid="{DAF46000-786E-463D-9C02-60699A5F3C25}"/>
    <cellStyle name="Normal 2 4 6 2 2 2 2" xfId="1735" xr:uid="{22DFA293-C368-4123-8E6A-DC37B9FA7952}"/>
    <cellStyle name="Normal 2 4 6 2 2 2 2 2" xfId="3031" xr:uid="{74A4E668-429E-46FD-8BF8-726B677F988C}"/>
    <cellStyle name="Normal 2 4 6 2 2 2 2 2 2" xfId="5623" xr:uid="{6E29663F-CA0C-4B8B-A79A-22A79070FA99}"/>
    <cellStyle name="Normal 2 4 6 2 2 2 2 2 2 2" xfId="10807" xr:uid="{384D950B-B229-4B31-A8E3-F130DE508E13}"/>
    <cellStyle name="Normal 2 4 6 2 2 2 2 2 2 2 2" xfId="22614" xr:uid="{F267A3DB-0CB2-47C7-A58A-99009D7DE338}"/>
    <cellStyle name="Normal 2 4 6 2 2 2 2 2 2 2 2 2" xfId="44933" xr:uid="{B4D360B9-C626-4C93-8542-0EEB949FBB4A}"/>
    <cellStyle name="Normal 2 4 6 2 2 2 2 2 2 2 3" xfId="33125" xr:uid="{833F74B8-2D35-4A33-B44F-5C4EFFAEB635}"/>
    <cellStyle name="Normal 2 4 6 2 2 2 2 2 2 3" xfId="17430" xr:uid="{32631610-973C-4DE4-BA2E-A17176C3E2A5}"/>
    <cellStyle name="Normal 2 4 6 2 2 2 2 2 2 3 2" xfId="39749" xr:uid="{6536EA92-D19C-45D4-9EF0-212C0FE59AE2}"/>
    <cellStyle name="Normal 2 4 6 2 2 2 2 2 2 4" xfId="27941" xr:uid="{F6C7AD92-E38D-4272-848D-4B53BF20509A}"/>
    <cellStyle name="Normal 2 4 6 2 2 2 2 2 3" xfId="8215" xr:uid="{BF0734FB-1088-4732-B838-C00636DC2D7B}"/>
    <cellStyle name="Normal 2 4 6 2 2 2 2 2 3 2" xfId="20022" xr:uid="{42CEEAC0-5EA3-4E80-BDF8-86CD3F5F47FD}"/>
    <cellStyle name="Normal 2 4 6 2 2 2 2 2 3 2 2" xfId="42341" xr:uid="{5EDF27B2-1F4A-4625-91D5-AD9FD979CD1D}"/>
    <cellStyle name="Normal 2 4 6 2 2 2 2 2 3 3" xfId="30533" xr:uid="{5E45E028-D18E-4774-AEE9-5B3827D3C77F}"/>
    <cellStyle name="Normal 2 4 6 2 2 2 2 2 4" xfId="14838" xr:uid="{E943A4F3-4E25-4B17-A4FD-5DEBA8BC3AF2}"/>
    <cellStyle name="Normal 2 4 6 2 2 2 2 2 4 2" xfId="37157" xr:uid="{721B5067-155C-4FFD-9645-38086FF1E582}"/>
    <cellStyle name="Normal 2 4 6 2 2 2 2 2 5" xfId="25349" xr:uid="{65A23516-B821-45D2-9B3C-C3D6AA3C2225}"/>
    <cellStyle name="Normal 2 4 6 2 2 2 2 3" xfId="4327" xr:uid="{A7BBC775-C58E-4A7E-BC8A-F59DBC0D1931}"/>
    <cellStyle name="Normal 2 4 6 2 2 2 2 3 2" xfId="9511" xr:uid="{0A0C0D4D-613F-4EDE-A5FF-409B50159203}"/>
    <cellStyle name="Normal 2 4 6 2 2 2 2 3 2 2" xfId="21318" xr:uid="{36ADB8F0-B669-412D-AE1C-C1247AC1A29A}"/>
    <cellStyle name="Normal 2 4 6 2 2 2 2 3 2 2 2" xfId="43637" xr:uid="{3030A7D2-B32D-478D-86AE-93861AC5E46C}"/>
    <cellStyle name="Normal 2 4 6 2 2 2 2 3 2 3" xfId="31829" xr:uid="{92DC9272-F4DC-4866-A4E1-8A67B1E68544}"/>
    <cellStyle name="Normal 2 4 6 2 2 2 2 3 3" xfId="16134" xr:uid="{BFB76109-A9EC-4029-964F-46565A7A9C18}"/>
    <cellStyle name="Normal 2 4 6 2 2 2 2 3 3 2" xfId="38453" xr:uid="{61692953-7FDA-4949-809B-53D6BFCC79B9}"/>
    <cellStyle name="Normal 2 4 6 2 2 2 2 3 4" xfId="26645" xr:uid="{ADF05A37-FC9E-4B7F-B22E-32DCA70F762F}"/>
    <cellStyle name="Normal 2 4 6 2 2 2 2 4" xfId="6919" xr:uid="{8457EFD1-2008-43A0-8D0D-5A64081D6CEC}"/>
    <cellStyle name="Normal 2 4 6 2 2 2 2 4 2" xfId="18726" xr:uid="{A84C8014-0D0C-409B-BCCC-FAC3A096DA84}"/>
    <cellStyle name="Normal 2 4 6 2 2 2 2 4 2 2" xfId="41045" xr:uid="{12CCB087-B616-4EBB-A655-63CFA045B112}"/>
    <cellStyle name="Normal 2 4 6 2 2 2 2 4 3" xfId="29237" xr:uid="{C0985515-2A20-4F52-BA27-6602F57D25CC}"/>
    <cellStyle name="Normal 2 4 6 2 2 2 2 5" xfId="12246" xr:uid="{91E2210E-346A-4D32-B1E8-51B52660EB0D}"/>
    <cellStyle name="Normal 2 4 6 2 2 2 2 5 2" xfId="34565" xr:uid="{F9BF9FFE-7B8E-43D5-9B24-ED6A9778ECFB}"/>
    <cellStyle name="Normal 2 4 6 2 2 2 2 6" xfId="13542" xr:uid="{3010C046-5703-4829-8A59-5E10F9B3C130}"/>
    <cellStyle name="Normal 2 4 6 2 2 2 2 6 2" xfId="35861" xr:uid="{A4DD5CB8-FBD2-4046-8279-6110FF2A61D9}"/>
    <cellStyle name="Normal 2 4 6 2 2 2 2 7" xfId="24053" xr:uid="{A1846018-032E-47D3-9663-D22C3DAB0016}"/>
    <cellStyle name="Normal 2 4 6 2 2 2 3" xfId="2383" xr:uid="{8C0B3DC5-1CB5-44B6-9C9E-DE44747F52A2}"/>
    <cellStyle name="Normal 2 4 6 2 2 2 3 2" xfId="4975" xr:uid="{01CD5484-47BE-4023-8436-7EA68A99F191}"/>
    <cellStyle name="Normal 2 4 6 2 2 2 3 2 2" xfId="10159" xr:uid="{E4E86209-ABEE-44CD-A6B7-1F91EA9BC8BD}"/>
    <cellStyle name="Normal 2 4 6 2 2 2 3 2 2 2" xfId="21966" xr:uid="{4A28ED6D-1946-44AC-9549-426CF84C5D31}"/>
    <cellStyle name="Normal 2 4 6 2 2 2 3 2 2 2 2" xfId="44285" xr:uid="{47C455E4-F7C3-448E-93CB-01732AF2AF11}"/>
    <cellStyle name="Normal 2 4 6 2 2 2 3 2 2 3" xfId="32477" xr:uid="{EB510256-82F2-46B8-9AD4-7285A5F39D1F}"/>
    <cellStyle name="Normal 2 4 6 2 2 2 3 2 3" xfId="16782" xr:uid="{B227E61F-508E-437A-AFF3-F01BDCD92955}"/>
    <cellStyle name="Normal 2 4 6 2 2 2 3 2 3 2" xfId="39101" xr:uid="{05453F37-313E-453A-B9A6-E7F19F191CB8}"/>
    <cellStyle name="Normal 2 4 6 2 2 2 3 2 4" xfId="27293" xr:uid="{D0B3F70F-7670-45A1-9F7F-9FF5DC6DE69C}"/>
    <cellStyle name="Normal 2 4 6 2 2 2 3 3" xfId="7567" xr:uid="{45D334A8-BBBE-487A-8BD1-B88A0317A000}"/>
    <cellStyle name="Normal 2 4 6 2 2 2 3 3 2" xfId="19374" xr:uid="{5A47B6D9-A986-4D4F-9BC9-86687AE18368}"/>
    <cellStyle name="Normal 2 4 6 2 2 2 3 3 2 2" xfId="41693" xr:uid="{4C7E991F-447D-4E74-8DAC-D54718EFCBB5}"/>
    <cellStyle name="Normal 2 4 6 2 2 2 3 3 3" xfId="29885" xr:uid="{1B36BE3C-B4C3-4002-8D97-F23910E2744F}"/>
    <cellStyle name="Normal 2 4 6 2 2 2 3 4" xfId="14190" xr:uid="{0390F54C-3B7B-43A6-8D7D-F91FFA4E53C7}"/>
    <cellStyle name="Normal 2 4 6 2 2 2 3 4 2" xfId="36509" xr:uid="{E2D78907-FF99-43CB-B571-30EE1CD4C677}"/>
    <cellStyle name="Normal 2 4 6 2 2 2 3 5" xfId="24701" xr:uid="{C2468F5C-3E6C-4477-8ED4-2F613C4BF568}"/>
    <cellStyle name="Normal 2 4 6 2 2 2 4" xfId="3679" xr:uid="{131EE1FB-EC95-4204-AF1D-D967AFD38208}"/>
    <cellStyle name="Normal 2 4 6 2 2 2 4 2" xfId="8863" xr:uid="{81A41B28-8252-4E91-98D3-D7F71616B39D}"/>
    <cellStyle name="Normal 2 4 6 2 2 2 4 2 2" xfId="20670" xr:uid="{483BA7D7-9154-4581-A19F-283D56E6F93E}"/>
    <cellStyle name="Normal 2 4 6 2 2 2 4 2 2 2" xfId="42989" xr:uid="{823D3DF6-11D8-4EAE-9612-A25D22C2E565}"/>
    <cellStyle name="Normal 2 4 6 2 2 2 4 2 3" xfId="31181" xr:uid="{7602DCC5-3A05-4315-9244-57C38F8A6FBF}"/>
    <cellStyle name="Normal 2 4 6 2 2 2 4 3" xfId="15486" xr:uid="{48E810B7-A3A5-4401-B0A3-D983D85F9316}"/>
    <cellStyle name="Normal 2 4 6 2 2 2 4 3 2" xfId="37805" xr:uid="{E814BFCA-2C90-4FDE-B90D-2FF731F57CBD}"/>
    <cellStyle name="Normal 2 4 6 2 2 2 4 4" xfId="25997" xr:uid="{BE9098F4-0456-43A6-A5DD-0B87BB5F1730}"/>
    <cellStyle name="Normal 2 4 6 2 2 2 5" xfId="6271" xr:uid="{C2AF64D7-DC3F-4FA7-8B4C-95F750AEC104}"/>
    <cellStyle name="Normal 2 4 6 2 2 2 5 2" xfId="18078" xr:uid="{26EC633E-F7A7-4A0C-99AE-FC2DD745CD6C}"/>
    <cellStyle name="Normal 2 4 6 2 2 2 5 2 2" xfId="40397" xr:uid="{E3D6192B-8314-462B-B2DD-36A0EA37AD3A}"/>
    <cellStyle name="Normal 2 4 6 2 2 2 5 3" xfId="28589" xr:uid="{6C13DCD3-469E-4A53-98CD-B592B715931C}"/>
    <cellStyle name="Normal 2 4 6 2 2 2 6" xfId="11598" xr:uid="{A2ECD3A8-0843-44A9-B50B-E28688A1E688}"/>
    <cellStyle name="Normal 2 4 6 2 2 2 6 2" xfId="33917" xr:uid="{4B1AEACB-DD24-4A87-B0C0-8626157329DA}"/>
    <cellStyle name="Normal 2 4 6 2 2 2 7" xfId="12894" xr:uid="{62EA7278-D717-4DE6-906C-21316EDB41EA}"/>
    <cellStyle name="Normal 2 4 6 2 2 2 7 2" xfId="35213" xr:uid="{E051F4A9-2F3C-44D3-98AD-9FE416E33E48}"/>
    <cellStyle name="Normal 2 4 6 2 2 2 8" xfId="23405" xr:uid="{5A9090FB-321E-43F7-94DE-4B076A10375E}"/>
    <cellStyle name="Normal 2 4 6 2 2 3" xfId="1411" xr:uid="{D13A3B16-D522-427F-AEFE-F3CFE2A7762B}"/>
    <cellStyle name="Normal 2 4 6 2 2 3 2" xfId="2707" xr:uid="{1A5371A5-5230-4733-8355-9F4F02207F27}"/>
    <cellStyle name="Normal 2 4 6 2 2 3 2 2" xfId="5299" xr:uid="{E8B52ABE-F986-4F6D-AC2E-0896FE628EB3}"/>
    <cellStyle name="Normal 2 4 6 2 2 3 2 2 2" xfId="10483" xr:uid="{D9EFB792-C040-4D1E-AD60-7E80FF852E35}"/>
    <cellStyle name="Normal 2 4 6 2 2 3 2 2 2 2" xfId="22290" xr:uid="{7D881F87-5F23-4774-A468-64ACAAE44157}"/>
    <cellStyle name="Normal 2 4 6 2 2 3 2 2 2 2 2" xfId="44609" xr:uid="{D7864435-B2E0-4F13-A108-52CF9A71C0B3}"/>
    <cellStyle name="Normal 2 4 6 2 2 3 2 2 2 3" xfId="32801" xr:uid="{D3A0A076-61AD-436E-9451-BA82677EF80B}"/>
    <cellStyle name="Normal 2 4 6 2 2 3 2 2 3" xfId="17106" xr:uid="{8AEB21B3-2AFB-4BF5-BFCA-430B792475D5}"/>
    <cellStyle name="Normal 2 4 6 2 2 3 2 2 3 2" xfId="39425" xr:uid="{02BB667D-A410-438E-864E-64F0761A1D22}"/>
    <cellStyle name="Normal 2 4 6 2 2 3 2 2 4" xfId="27617" xr:uid="{6502381B-7A0F-45E4-A43B-18FD42998BAD}"/>
    <cellStyle name="Normal 2 4 6 2 2 3 2 3" xfId="7891" xr:uid="{0FD93E28-D676-4B4A-84D8-E8D44D1A7904}"/>
    <cellStyle name="Normal 2 4 6 2 2 3 2 3 2" xfId="19698" xr:uid="{36B2685F-7DCE-4376-B564-D9A58FCF8BFC}"/>
    <cellStyle name="Normal 2 4 6 2 2 3 2 3 2 2" xfId="42017" xr:uid="{7F3157BA-9D98-48DC-BD0E-B0A6BE184EBE}"/>
    <cellStyle name="Normal 2 4 6 2 2 3 2 3 3" xfId="30209" xr:uid="{BC3119FE-8239-40BA-8560-20803CF08254}"/>
    <cellStyle name="Normal 2 4 6 2 2 3 2 4" xfId="14514" xr:uid="{F51E9C8D-2BFE-4A4A-9C47-E51E185F3A48}"/>
    <cellStyle name="Normal 2 4 6 2 2 3 2 4 2" xfId="36833" xr:uid="{D3E6031B-D4AA-47E2-A125-6F4036792D62}"/>
    <cellStyle name="Normal 2 4 6 2 2 3 2 5" xfId="25025" xr:uid="{B18BA199-297F-4B85-8D14-90A55E55D794}"/>
    <cellStyle name="Normal 2 4 6 2 2 3 3" xfId="4003" xr:uid="{D95639F7-ABFB-4822-98A6-906608B84BEE}"/>
    <cellStyle name="Normal 2 4 6 2 2 3 3 2" xfId="9187" xr:uid="{55FDB1A3-46E5-4231-9316-83CDAAD16B08}"/>
    <cellStyle name="Normal 2 4 6 2 2 3 3 2 2" xfId="20994" xr:uid="{CF4C4B1E-6B86-40C7-8E0C-721C07F0F7D0}"/>
    <cellStyle name="Normal 2 4 6 2 2 3 3 2 2 2" xfId="43313" xr:uid="{EDE40CB7-545F-4CE3-B3D2-8680066DC4D6}"/>
    <cellStyle name="Normal 2 4 6 2 2 3 3 2 3" xfId="31505" xr:uid="{40FBB302-E6A7-4525-B558-4176A4519A87}"/>
    <cellStyle name="Normal 2 4 6 2 2 3 3 3" xfId="15810" xr:uid="{2A5AC037-8FC2-4481-8370-6EE06D51479D}"/>
    <cellStyle name="Normal 2 4 6 2 2 3 3 3 2" xfId="38129" xr:uid="{8978453C-6889-4C7B-9608-9FAD1A614231}"/>
    <cellStyle name="Normal 2 4 6 2 2 3 3 4" xfId="26321" xr:uid="{B98CC0A4-9929-49A7-B331-E63B03EAD06F}"/>
    <cellStyle name="Normal 2 4 6 2 2 3 4" xfId="6595" xr:uid="{AE4D5FF5-879A-4E9C-8093-D528543AC9A8}"/>
    <cellStyle name="Normal 2 4 6 2 2 3 4 2" xfId="18402" xr:uid="{048CC9CE-C956-42C6-9787-79B3C7C5F13A}"/>
    <cellStyle name="Normal 2 4 6 2 2 3 4 2 2" xfId="40721" xr:uid="{863F2B93-7B2F-4484-9DA2-69625DE04D8A}"/>
    <cellStyle name="Normal 2 4 6 2 2 3 4 3" xfId="28913" xr:uid="{89A0F873-E0F0-447F-A108-110806E20858}"/>
    <cellStyle name="Normal 2 4 6 2 2 3 5" xfId="11922" xr:uid="{F28634D2-9A24-4C95-95F7-0BBE0D365405}"/>
    <cellStyle name="Normal 2 4 6 2 2 3 5 2" xfId="34241" xr:uid="{29756688-63FA-44BA-9419-1BF5B061364C}"/>
    <cellStyle name="Normal 2 4 6 2 2 3 6" xfId="13218" xr:uid="{78B7686B-4E12-4294-B060-20CE98F509DD}"/>
    <cellStyle name="Normal 2 4 6 2 2 3 6 2" xfId="35537" xr:uid="{19677917-104D-450B-999D-C4A99F888C32}"/>
    <cellStyle name="Normal 2 4 6 2 2 3 7" xfId="23729" xr:uid="{9DE10C2F-CB6F-442B-B431-D9BBC664F1FC}"/>
    <cellStyle name="Normal 2 4 6 2 2 4" xfId="2059" xr:uid="{30D9E19D-2CFE-4819-98A2-373DC949BA0F}"/>
    <cellStyle name="Normal 2 4 6 2 2 4 2" xfId="4651" xr:uid="{8097964D-1621-4B9A-872B-26350ED68172}"/>
    <cellStyle name="Normal 2 4 6 2 2 4 2 2" xfId="9835" xr:uid="{65CED870-ECEB-4C9E-A708-C9BFDD9CEF4B}"/>
    <cellStyle name="Normal 2 4 6 2 2 4 2 2 2" xfId="21642" xr:uid="{9C55E546-3932-4A2C-A02A-41C4C9AC2F1B}"/>
    <cellStyle name="Normal 2 4 6 2 2 4 2 2 2 2" xfId="43961" xr:uid="{91986427-C4BA-49E6-BD5A-4CAC61CB4A9A}"/>
    <cellStyle name="Normal 2 4 6 2 2 4 2 2 3" xfId="32153" xr:uid="{912AFFFA-F49B-4086-B272-EC53CA8FFBB5}"/>
    <cellStyle name="Normal 2 4 6 2 2 4 2 3" xfId="16458" xr:uid="{F5B6986B-0E76-4E0B-A296-0283EBBF7F02}"/>
    <cellStyle name="Normal 2 4 6 2 2 4 2 3 2" xfId="38777" xr:uid="{E148D319-3948-446C-8023-C819AA245C0C}"/>
    <cellStyle name="Normal 2 4 6 2 2 4 2 4" xfId="26969" xr:uid="{D47D8446-8EFB-40CA-9624-9BFCE4CE08DA}"/>
    <cellStyle name="Normal 2 4 6 2 2 4 3" xfId="7243" xr:uid="{290F8A16-3A85-48EA-901C-5597A2272AF4}"/>
    <cellStyle name="Normal 2 4 6 2 2 4 3 2" xfId="19050" xr:uid="{D6FAC035-3E35-45CB-8305-EA634F25C872}"/>
    <cellStyle name="Normal 2 4 6 2 2 4 3 2 2" xfId="41369" xr:uid="{0B9AA38B-9527-4577-A692-FBD31D9EC4D5}"/>
    <cellStyle name="Normal 2 4 6 2 2 4 3 3" xfId="29561" xr:uid="{18E7CBEA-BEA4-43A3-BCA7-929A92BBA536}"/>
    <cellStyle name="Normal 2 4 6 2 2 4 4" xfId="13866" xr:uid="{987AE0EA-0757-49AA-9851-15946CC28FBD}"/>
    <cellStyle name="Normal 2 4 6 2 2 4 4 2" xfId="36185" xr:uid="{8D951221-77DB-4000-B51B-09BDB6D9F148}"/>
    <cellStyle name="Normal 2 4 6 2 2 4 5" xfId="24377" xr:uid="{2532CB7D-D196-466E-8DB2-6019D35F0BE1}"/>
    <cellStyle name="Normal 2 4 6 2 2 5" xfId="3355" xr:uid="{7233B905-313D-409C-A30D-BD55B81510DA}"/>
    <cellStyle name="Normal 2 4 6 2 2 5 2" xfId="8539" xr:uid="{37E262C8-027C-4EC4-831F-AA139C2D63E6}"/>
    <cellStyle name="Normal 2 4 6 2 2 5 2 2" xfId="20346" xr:uid="{62EB3C9B-D4AE-4E39-9292-57BA35CB943C}"/>
    <cellStyle name="Normal 2 4 6 2 2 5 2 2 2" xfId="42665" xr:uid="{E065262C-A9C1-4583-A54E-4E16D561FFFF}"/>
    <cellStyle name="Normal 2 4 6 2 2 5 2 3" xfId="30857" xr:uid="{FD2B989B-D7B1-4032-BC0C-D6B5794608DC}"/>
    <cellStyle name="Normal 2 4 6 2 2 5 3" xfId="15162" xr:uid="{CF8D1DBC-2534-4C93-BEDE-623BDCD3AFA2}"/>
    <cellStyle name="Normal 2 4 6 2 2 5 3 2" xfId="37481" xr:uid="{3E1EA2BC-F466-4454-8F41-9D440B60A4A5}"/>
    <cellStyle name="Normal 2 4 6 2 2 5 4" xfId="25673" xr:uid="{FF890428-84AD-4401-B814-8974BD10A581}"/>
    <cellStyle name="Normal 2 4 6 2 2 6" xfId="5947" xr:uid="{FF6C992D-B210-4637-868D-8E16D619801E}"/>
    <cellStyle name="Normal 2 4 6 2 2 6 2" xfId="17754" xr:uid="{AD9AF44A-76A6-4E64-8B81-A47E4A634246}"/>
    <cellStyle name="Normal 2 4 6 2 2 6 2 2" xfId="40073" xr:uid="{B62241B6-97D1-4FBF-8185-0F98D0D58EC9}"/>
    <cellStyle name="Normal 2 4 6 2 2 6 3" xfId="28265" xr:uid="{4FD11E80-1754-42B1-AC07-06BCA578A7E4}"/>
    <cellStyle name="Normal 2 4 6 2 2 7" xfId="11261" xr:uid="{5517FE24-087C-43E6-A794-63DB807E4566}"/>
    <cellStyle name="Normal 2 4 6 2 2 7 2" xfId="33580" xr:uid="{95E002D8-F4B5-4587-9D57-747F243D7DCE}"/>
    <cellStyle name="Normal 2 4 6 2 2 8" xfId="12570" xr:uid="{869BB53C-9425-48B0-A0A9-1C07AB63F1FA}"/>
    <cellStyle name="Normal 2 4 6 2 2 8 2" xfId="34889" xr:uid="{B30DDB90-1CC2-4B22-BCDC-2E50B876644D}"/>
    <cellStyle name="Normal 2 4 6 2 2 9" xfId="23068" xr:uid="{557F19D1-AD63-426B-A3E1-D4730CC0EB71}"/>
    <cellStyle name="Normal 2 4 6 2 3" xfId="925" xr:uid="{4A566BC1-E6DC-4B80-A21A-9720D0979212}"/>
    <cellStyle name="Normal 2 4 6 2 3 2" xfId="1573" xr:uid="{1504514A-B0E0-4B12-BC7C-156D39E18889}"/>
    <cellStyle name="Normal 2 4 6 2 3 2 2" xfId="2869" xr:uid="{118BCCE3-A9AE-4CB1-A924-BB564908B059}"/>
    <cellStyle name="Normal 2 4 6 2 3 2 2 2" xfId="5461" xr:uid="{246463A6-F683-4033-A7B1-701C4B8355BB}"/>
    <cellStyle name="Normal 2 4 6 2 3 2 2 2 2" xfId="10645" xr:uid="{3D519493-7B3E-45B5-A012-78C606BE8BDA}"/>
    <cellStyle name="Normal 2 4 6 2 3 2 2 2 2 2" xfId="22452" xr:uid="{C66C2A31-C714-4320-A9C4-9B4CA156BCBB}"/>
    <cellStyle name="Normal 2 4 6 2 3 2 2 2 2 2 2" xfId="44771" xr:uid="{3E5E86F9-7C6E-4F4E-8604-52B4D550E6CE}"/>
    <cellStyle name="Normal 2 4 6 2 3 2 2 2 2 3" xfId="32963" xr:uid="{A2FC9D48-5557-4A5F-BDB0-AE938C102B56}"/>
    <cellStyle name="Normal 2 4 6 2 3 2 2 2 3" xfId="17268" xr:uid="{FE569A91-CA5C-47F8-9C56-D91DD8182261}"/>
    <cellStyle name="Normal 2 4 6 2 3 2 2 2 3 2" xfId="39587" xr:uid="{8525A929-86CD-4744-9E36-6222486B3C80}"/>
    <cellStyle name="Normal 2 4 6 2 3 2 2 2 4" xfId="27779" xr:uid="{66B52502-FA34-4834-90B9-E8ED792EC7D2}"/>
    <cellStyle name="Normal 2 4 6 2 3 2 2 3" xfId="8053" xr:uid="{D6F08D86-566D-4847-88A0-8207C203D03B}"/>
    <cellStyle name="Normal 2 4 6 2 3 2 2 3 2" xfId="19860" xr:uid="{89348B86-0A40-4D4F-B159-2D890EC33013}"/>
    <cellStyle name="Normal 2 4 6 2 3 2 2 3 2 2" xfId="42179" xr:uid="{C3D6D989-3CFB-402A-B10D-160953ECBB02}"/>
    <cellStyle name="Normal 2 4 6 2 3 2 2 3 3" xfId="30371" xr:uid="{F5AFB3C4-8C39-4C62-A465-B9A350B30D72}"/>
    <cellStyle name="Normal 2 4 6 2 3 2 2 4" xfId="14676" xr:uid="{41309E01-B289-4FCC-8DD6-2500E98C5BED}"/>
    <cellStyle name="Normal 2 4 6 2 3 2 2 4 2" xfId="36995" xr:uid="{A9400E3B-F2D9-49A7-A089-F60CEED1350B}"/>
    <cellStyle name="Normal 2 4 6 2 3 2 2 5" xfId="25187" xr:uid="{FF4210C8-39DE-425F-A371-97BDD4487043}"/>
    <cellStyle name="Normal 2 4 6 2 3 2 3" xfId="4165" xr:uid="{C260552F-7413-49D5-A2BE-654786A251DD}"/>
    <cellStyle name="Normal 2 4 6 2 3 2 3 2" xfId="9349" xr:uid="{F7AFE113-BA93-4C7E-8940-9C4CFCFBFE6C}"/>
    <cellStyle name="Normal 2 4 6 2 3 2 3 2 2" xfId="21156" xr:uid="{0AE5C133-BD7E-4151-BB2C-FC4165F367F8}"/>
    <cellStyle name="Normal 2 4 6 2 3 2 3 2 2 2" xfId="43475" xr:uid="{BE697675-0009-467D-96E6-FC130252C34F}"/>
    <cellStyle name="Normal 2 4 6 2 3 2 3 2 3" xfId="31667" xr:uid="{BC28E6B0-A2AE-4CFA-B0CF-BE0233C5D803}"/>
    <cellStyle name="Normal 2 4 6 2 3 2 3 3" xfId="15972" xr:uid="{2770975D-D561-4365-8477-8E7D6D831B97}"/>
    <cellStyle name="Normal 2 4 6 2 3 2 3 3 2" xfId="38291" xr:uid="{AEB045F6-313C-4A02-8EC7-E109568FF847}"/>
    <cellStyle name="Normal 2 4 6 2 3 2 3 4" xfId="26483" xr:uid="{27E10792-0D92-4576-BE56-29C6DC83B083}"/>
    <cellStyle name="Normal 2 4 6 2 3 2 4" xfId="6757" xr:uid="{9973F6D8-9DEA-4740-837F-1C2D21AB077C}"/>
    <cellStyle name="Normal 2 4 6 2 3 2 4 2" xfId="18564" xr:uid="{A15D7DAC-3CC6-427B-AE4C-FA90E61FB7F6}"/>
    <cellStyle name="Normal 2 4 6 2 3 2 4 2 2" xfId="40883" xr:uid="{29965051-FC48-48CE-AABC-5E719D269913}"/>
    <cellStyle name="Normal 2 4 6 2 3 2 4 3" xfId="29075" xr:uid="{CF49F0A0-EFBC-4D74-9A37-3D0C20F17D1D}"/>
    <cellStyle name="Normal 2 4 6 2 3 2 5" xfId="12084" xr:uid="{0F6930D9-217A-4CD5-9905-9D5A83C88747}"/>
    <cellStyle name="Normal 2 4 6 2 3 2 5 2" xfId="34403" xr:uid="{19EF428B-332F-4D94-BEF8-CDBCD64645D3}"/>
    <cellStyle name="Normal 2 4 6 2 3 2 6" xfId="13380" xr:uid="{9B3ABD4D-E724-4D56-B37B-4F95AEFC0699}"/>
    <cellStyle name="Normal 2 4 6 2 3 2 6 2" xfId="35699" xr:uid="{59B86737-817D-4B46-8C94-E991DDA79C3E}"/>
    <cellStyle name="Normal 2 4 6 2 3 2 7" xfId="23891" xr:uid="{CF228082-938E-49E3-B634-0CE8C5853223}"/>
    <cellStyle name="Normal 2 4 6 2 3 3" xfId="2221" xr:uid="{4CE6096D-3F94-4D4B-BD40-F17D6AADF144}"/>
    <cellStyle name="Normal 2 4 6 2 3 3 2" xfId="4813" xr:uid="{CEE73A1B-612E-4C7F-849B-14C70274F738}"/>
    <cellStyle name="Normal 2 4 6 2 3 3 2 2" xfId="9997" xr:uid="{2C8FF6B0-C243-482B-BBAE-244705178734}"/>
    <cellStyle name="Normal 2 4 6 2 3 3 2 2 2" xfId="21804" xr:uid="{E09F05AD-BB2D-405C-B908-BB9B5323947B}"/>
    <cellStyle name="Normal 2 4 6 2 3 3 2 2 2 2" xfId="44123" xr:uid="{71756F5C-4912-4C1A-9480-5877D847FDF7}"/>
    <cellStyle name="Normal 2 4 6 2 3 3 2 2 3" xfId="32315" xr:uid="{BCBC29FB-8C34-467C-990E-9656A7C16C46}"/>
    <cellStyle name="Normal 2 4 6 2 3 3 2 3" xfId="16620" xr:uid="{D6F2A9DA-69E6-4A57-BEF9-4370C2111676}"/>
    <cellStyle name="Normal 2 4 6 2 3 3 2 3 2" xfId="38939" xr:uid="{A159F7C5-295A-45D7-9CC6-96CE5493E97B}"/>
    <cellStyle name="Normal 2 4 6 2 3 3 2 4" xfId="27131" xr:uid="{BCFDFB68-6CB7-407D-8DD9-15CCA7A6D676}"/>
    <cellStyle name="Normal 2 4 6 2 3 3 3" xfId="7405" xr:uid="{2904935A-7CF9-4AC3-87D0-6B1FC10E52F6}"/>
    <cellStyle name="Normal 2 4 6 2 3 3 3 2" xfId="19212" xr:uid="{EE6C9382-1F7D-405F-A20B-39BB448F9F72}"/>
    <cellStyle name="Normal 2 4 6 2 3 3 3 2 2" xfId="41531" xr:uid="{BCFE4ACD-0DA3-423C-8D3F-8209AC5CB899}"/>
    <cellStyle name="Normal 2 4 6 2 3 3 3 3" xfId="29723" xr:uid="{4312605C-6DAC-46C4-846F-E8518F95C998}"/>
    <cellStyle name="Normal 2 4 6 2 3 3 4" xfId="14028" xr:uid="{19D05C66-E0F9-480B-A6D7-C341C47E1763}"/>
    <cellStyle name="Normal 2 4 6 2 3 3 4 2" xfId="36347" xr:uid="{FDF43CF8-DBE0-4697-9503-1A2A01B0DF95}"/>
    <cellStyle name="Normal 2 4 6 2 3 3 5" xfId="24539" xr:uid="{58435C21-0925-4B63-B40B-196C731A6B8F}"/>
    <cellStyle name="Normal 2 4 6 2 3 4" xfId="3517" xr:uid="{880BE80D-C205-4752-B3BA-4FE969484FB0}"/>
    <cellStyle name="Normal 2 4 6 2 3 4 2" xfId="8701" xr:uid="{AC9180B2-5986-441E-8193-886784B48816}"/>
    <cellStyle name="Normal 2 4 6 2 3 4 2 2" xfId="20508" xr:uid="{AC0AFCF6-5C1F-4A85-9D39-60F36DD63D04}"/>
    <cellStyle name="Normal 2 4 6 2 3 4 2 2 2" xfId="42827" xr:uid="{26ED2610-D2D3-456B-8DDA-A05325A83103}"/>
    <cellStyle name="Normal 2 4 6 2 3 4 2 3" xfId="31019" xr:uid="{BEDB94C6-80BD-482B-A9E5-6927614D9ACF}"/>
    <cellStyle name="Normal 2 4 6 2 3 4 3" xfId="15324" xr:uid="{03EAEC1D-C07B-4586-A66A-6530AFA1F185}"/>
    <cellStyle name="Normal 2 4 6 2 3 4 3 2" xfId="37643" xr:uid="{F0270E0D-7FAF-4096-9AA3-D002514215A1}"/>
    <cellStyle name="Normal 2 4 6 2 3 4 4" xfId="25835" xr:uid="{08C804E6-70E3-4411-A2C2-402A673085C1}"/>
    <cellStyle name="Normal 2 4 6 2 3 5" xfId="6109" xr:uid="{2E5EB01E-1CE6-47DE-8624-7255B30A3071}"/>
    <cellStyle name="Normal 2 4 6 2 3 5 2" xfId="17916" xr:uid="{6978D94F-513F-489C-AA39-F7A766CBC769}"/>
    <cellStyle name="Normal 2 4 6 2 3 5 2 2" xfId="40235" xr:uid="{B133337E-AB7F-439C-9191-5DF766244803}"/>
    <cellStyle name="Normal 2 4 6 2 3 5 3" xfId="28427" xr:uid="{85ECA653-D8B9-4A09-80CC-3214FBB7EF81}"/>
    <cellStyle name="Normal 2 4 6 2 3 6" xfId="11436" xr:uid="{E273BB74-FC2E-4DC3-8048-DDAECEC5EA6F}"/>
    <cellStyle name="Normal 2 4 6 2 3 6 2" xfId="33755" xr:uid="{91139A2F-D9D8-49BA-BD5E-B8683C481005}"/>
    <cellStyle name="Normal 2 4 6 2 3 7" xfId="12732" xr:uid="{E2B128A9-DBEC-437B-AA46-9C77542970C8}"/>
    <cellStyle name="Normal 2 4 6 2 3 7 2" xfId="35051" xr:uid="{C26052E3-E14C-42B9-B7CB-181E03C45C1A}"/>
    <cellStyle name="Normal 2 4 6 2 3 8" xfId="23243" xr:uid="{F17DD9B6-2766-4519-AC8B-977B768AE900}"/>
    <cellStyle name="Normal 2 4 6 2 4" xfId="1249" xr:uid="{A793A79C-2A6F-4252-B9FB-728216746A51}"/>
    <cellStyle name="Normal 2 4 6 2 4 2" xfId="2545" xr:uid="{3A166326-6D7D-4315-A796-E59ED2425A50}"/>
    <cellStyle name="Normal 2 4 6 2 4 2 2" xfId="5137" xr:uid="{A2E94835-7FD6-411B-BC82-DCE763973678}"/>
    <cellStyle name="Normal 2 4 6 2 4 2 2 2" xfId="10321" xr:uid="{CCA0BBC9-9807-4B85-AD58-7BFF2495A0A3}"/>
    <cellStyle name="Normal 2 4 6 2 4 2 2 2 2" xfId="22128" xr:uid="{D44AF7B0-F89C-4145-95D4-355B047BB12A}"/>
    <cellStyle name="Normal 2 4 6 2 4 2 2 2 2 2" xfId="44447" xr:uid="{2F2103C6-6DC2-4082-A668-E4DAF92AE1BF}"/>
    <cellStyle name="Normal 2 4 6 2 4 2 2 2 3" xfId="32639" xr:uid="{6EB041B6-CF42-4B92-9A37-108DB9F30E84}"/>
    <cellStyle name="Normal 2 4 6 2 4 2 2 3" xfId="16944" xr:uid="{369BA5F5-3B47-4463-874A-4FCA245074D4}"/>
    <cellStyle name="Normal 2 4 6 2 4 2 2 3 2" xfId="39263" xr:uid="{1B08785A-D126-40A8-9D8E-5F55886F941D}"/>
    <cellStyle name="Normal 2 4 6 2 4 2 2 4" xfId="27455" xr:uid="{D17B316C-0B44-43AE-A889-08271233CDD1}"/>
    <cellStyle name="Normal 2 4 6 2 4 2 3" xfId="7729" xr:uid="{95F7C174-AD83-45E5-93F8-F27AA45A45C2}"/>
    <cellStyle name="Normal 2 4 6 2 4 2 3 2" xfId="19536" xr:uid="{F761674B-2AF3-4C6E-886E-AFCC760A0111}"/>
    <cellStyle name="Normal 2 4 6 2 4 2 3 2 2" xfId="41855" xr:uid="{0F8C0595-47A4-46D4-9544-A8F8395380D7}"/>
    <cellStyle name="Normal 2 4 6 2 4 2 3 3" xfId="30047" xr:uid="{F156AB37-4709-4E42-A6B8-EA23AEFB2550}"/>
    <cellStyle name="Normal 2 4 6 2 4 2 4" xfId="14352" xr:uid="{54B7AAE8-4D88-422D-829B-96EDB92C102C}"/>
    <cellStyle name="Normal 2 4 6 2 4 2 4 2" xfId="36671" xr:uid="{D87C9106-F341-4FAF-A22F-B2CF379C0A7E}"/>
    <cellStyle name="Normal 2 4 6 2 4 2 5" xfId="24863" xr:uid="{9D4B5271-955B-495E-BA10-19E5A070FB8C}"/>
    <cellStyle name="Normal 2 4 6 2 4 3" xfId="3841" xr:uid="{A60DC207-3753-4BAE-B8BF-467B9C4926B8}"/>
    <cellStyle name="Normal 2 4 6 2 4 3 2" xfId="9025" xr:uid="{4C456BC6-F43B-4B8F-BDAF-B06E3640BD53}"/>
    <cellStyle name="Normal 2 4 6 2 4 3 2 2" xfId="20832" xr:uid="{E70FAB7A-5812-4D6C-989B-E27429068E4C}"/>
    <cellStyle name="Normal 2 4 6 2 4 3 2 2 2" xfId="43151" xr:uid="{4D1C8749-5107-4814-8DD5-1EB2B73E40BE}"/>
    <cellStyle name="Normal 2 4 6 2 4 3 2 3" xfId="31343" xr:uid="{C4ACFA84-FC13-4864-AFF9-CD57625D74D7}"/>
    <cellStyle name="Normal 2 4 6 2 4 3 3" xfId="15648" xr:uid="{85EEB24F-1239-4FC1-835A-C292F0A7A2B5}"/>
    <cellStyle name="Normal 2 4 6 2 4 3 3 2" xfId="37967" xr:uid="{D94A7B01-0707-446C-8278-CF0802334F3A}"/>
    <cellStyle name="Normal 2 4 6 2 4 3 4" xfId="26159" xr:uid="{8C06C989-34E6-4930-82F3-87140B8BD23A}"/>
    <cellStyle name="Normal 2 4 6 2 4 4" xfId="6433" xr:uid="{7DA398E0-B2FA-4085-88D1-770EE652825C}"/>
    <cellStyle name="Normal 2 4 6 2 4 4 2" xfId="18240" xr:uid="{A2C11186-E284-4499-9717-42D2C186B2BF}"/>
    <cellStyle name="Normal 2 4 6 2 4 4 2 2" xfId="40559" xr:uid="{1EE1B9E7-8DF6-49AD-AA02-0C6DAD903437}"/>
    <cellStyle name="Normal 2 4 6 2 4 4 3" xfId="28751" xr:uid="{F3A6BCF1-7DCD-48FB-8699-D72C08DA784F}"/>
    <cellStyle name="Normal 2 4 6 2 4 5" xfId="11760" xr:uid="{2F1FD9A7-DC8C-41EA-826D-55EACAA71925}"/>
    <cellStyle name="Normal 2 4 6 2 4 5 2" xfId="34079" xr:uid="{CD3104A1-5C4D-4070-A1E8-B862A7A71BF4}"/>
    <cellStyle name="Normal 2 4 6 2 4 6" xfId="13056" xr:uid="{D99733E8-0AB2-427D-B495-9751BBCA6BE4}"/>
    <cellStyle name="Normal 2 4 6 2 4 6 2" xfId="35375" xr:uid="{02D32E3C-8CB6-48A1-BB7F-A3E4952D41F6}"/>
    <cellStyle name="Normal 2 4 6 2 4 7" xfId="23567" xr:uid="{ACA9B87D-56CA-4EB2-B250-109D0C653D6C}"/>
    <cellStyle name="Normal 2 4 6 2 5" xfId="1897" xr:uid="{E3B996A9-300D-4613-A1D2-74FD536B7CC7}"/>
    <cellStyle name="Normal 2 4 6 2 5 2" xfId="4489" xr:uid="{DFFC0621-3537-4C1F-A35C-9AD355EE1DB2}"/>
    <cellStyle name="Normal 2 4 6 2 5 2 2" xfId="9673" xr:uid="{6F68CBE5-B8E0-489C-AB7E-B0A62D1FC2B4}"/>
    <cellStyle name="Normal 2 4 6 2 5 2 2 2" xfId="21480" xr:uid="{90F331A8-7282-4986-B5F8-DE507B6C21A3}"/>
    <cellStyle name="Normal 2 4 6 2 5 2 2 2 2" xfId="43799" xr:uid="{8F85CDDC-0E9F-458C-BDDF-30FCE8867A2F}"/>
    <cellStyle name="Normal 2 4 6 2 5 2 2 3" xfId="31991" xr:uid="{66237517-78D3-44D1-A4BA-E9E62A409358}"/>
    <cellStyle name="Normal 2 4 6 2 5 2 3" xfId="16296" xr:uid="{999741CE-27C2-4199-BFE0-CE7C7C75295E}"/>
    <cellStyle name="Normal 2 4 6 2 5 2 3 2" xfId="38615" xr:uid="{C01D0B5F-13FE-4A20-9B21-399E032C2BAC}"/>
    <cellStyle name="Normal 2 4 6 2 5 2 4" xfId="26807" xr:uid="{AA0CAF04-1EA5-429C-B2C2-E17804BDF61B}"/>
    <cellStyle name="Normal 2 4 6 2 5 3" xfId="7081" xr:uid="{CD670080-BFEE-4382-BB94-D0F53A65DCE4}"/>
    <cellStyle name="Normal 2 4 6 2 5 3 2" xfId="18888" xr:uid="{4C3351F4-9432-4971-AC54-4BD0EE224EFC}"/>
    <cellStyle name="Normal 2 4 6 2 5 3 2 2" xfId="41207" xr:uid="{3FF7AB90-848B-4912-89DC-87FE394DECB6}"/>
    <cellStyle name="Normal 2 4 6 2 5 3 3" xfId="29399" xr:uid="{20AE19B4-9D60-44A2-BBDA-B16DF2A14FF0}"/>
    <cellStyle name="Normal 2 4 6 2 5 4" xfId="13704" xr:uid="{2FCC20DD-8F40-4DB0-B4A9-258C325D7006}"/>
    <cellStyle name="Normal 2 4 6 2 5 4 2" xfId="36023" xr:uid="{DC639A2E-B9FD-440E-8F8D-AE1389F18A53}"/>
    <cellStyle name="Normal 2 4 6 2 5 5" xfId="24215" xr:uid="{D523A9AD-1904-4F1F-8D30-8DF096AB3376}"/>
    <cellStyle name="Normal 2 4 6 2 6" xfId="3193" xr:uid="{4DD9554B-80CF-4DFF-B25A-BE11099B0509}"/>
    <cellStyle name="Normal 2 4 6 2 6 2" xfId="8377" xr:uid="{66933272-CAEB-4088-9327-8FE071984006}"/>
    <cellStyle name="Normal 2 4 6 2 6 2 2" xfId="20184" xr:uid="{A73F9A06-38AA-4693-A203-AF986D5878A0}"/>
    <cellStyle name="Normal 2 4 6 2 6 2 2 2" xfId="42503" xr:uid="{23A29681-F22B-41AF-8A25-C90BC01A13C6}"/>
    <cellStyle name="Normal 2 4 6 2 6 2 3" xfId="30695" xr:uid="{D373E5A5-6B55-49CE-B437-B5018EE71383}"/>
    <cellStyle name="Normal 2 4 6 2 6 3" xfId="15000" xr:uid="{B5CEC21D-48CA-4E2F-94B2-2E86343C07EC}"/>
    <cellStyle name="Normal 2 4 6 2 6 3 2" xfId="37319" xr:uid="{BB68C44D-78D3-4F30-9C74-44F532C91B25}"/>
    <cellStyle name="Normal 2 4 6 2 6 4" xfId="25511" xr:uid="{D7E7DCCF-0B9A-4D38-97D3-5F4B3E60B5E5}"/>
    <cellStyle name="Normal 2 4 6 2 7" xfId="5785" xr:uid="{0576BB41-771E-4CA6-8FC6-667ACCC5E95B}"/>
    <cellStyle name="Normal 2 4 6 2 7 2" xfId="17592" xr:uid="{06FC0946-8E90-4283-9B21-92A627667E68}"/>
    <cellStyle name="Normal 2 4 6 2 7 2 2" xfId="39911" xr:uid="{0E1C308C-2C10-40A4-B16D-2890C55A494A}"/>
    <cellStyle name="Normal 2 4 6 2 7 3" xfId="28103" xr:uid="{25F282CA-D0FC-4863-A8B3-D47CEE7AA3E3}"/>
    <cellStyle name="Normal 2 4 6 2 8" xfId="11027" xr:uid="{624C6620-548D-4D51-8312-FE2D01DBEDD2}"/>
    <cellStyle name="Normal 2 4 6 2 8 2" xfId="33346" xr:uid="{439EEEDA-EF91-43AD-A7B2-F369BE5E2CF9}"/>
    <cellStyle name="Normal 2 4 6 2 9" xfId="12408" xr:uid="{066A035D-DB07-4812-8A75-EF3EF4DEF860}"/>
    <cellStyle name="Normal 2 4 6 2 9 2" xfId="34727" xr:uid="{948F625D-36F9-4597-9FE3-CDC7CD74808F}"/>
    <cellStyle name="Normal 2 4 6 3" xfId="633" xr:uid="{96F39B4E-FA0C-4A47-BB73-E95B51A197FA}"/>
    <cellStyle name="Normal 2 4 6 3 2" xfId="1006" xr:uid="{7F4074D4-D8C4-4A4F-84E2-3C68420CAAE8}"/>
    <cellStyle name="Normal 2 4 6 3 2 2" xfId="1654" xr:uid="{91CA2529-F897-4578-920B-9871468B246D}"/>
    <cellStyle name="Normal 2 4 6 3 2 2 2" xfId="2950" xr:uid="{05007327-A65F-42DD-8D08-81F0CA57AD3A}"/>
    <cellStyle name="Normal 2 4 6 3 2 2 2 2" xfId="5542" xr:uid="{529084D1-CAA5-4586-B5E7-8FC0982F2926}"/>
    <cellStyle name="Normal 2 4 6 3 2 2 2 2 2" xfId="10726" xr:uid="{3F3C18FD-431C-4338-B56F-E2E548914186}"/>
    <cellStyle name="Normal 2 4 6 3 2 2 2 2 2 2" xfId="22533" xr:uid="{225D4E19-9BC2-4D15-86A0-CF284656E228}"/>
    <cellStyle name="Normal 2 4 6 3 2 2 2 2 2 2 2" xfId="44852" xr:uid="{2173FAC9-C645-4F7C-AD71-5C3E055A9075}"/>
    <cellStyle name="Normal 2 4 6 3 2 2 2 2 2 3" xfId="33044" xr:uid="{92F83126-FA3C-479F-B56D-2AD908ABA224}"/>
    <cellStyle name="Normal 2 4 6 3 2 2 2 2 3" xfId="17349" xr:uid="{5860D437-A8E4-4049-BFDC-B62D3878A010}"/>
    <cellStyle name="Normal 2 4 6 3 2 2 2 2 3 2" xfId="39668" xr:uid="{E207B281-291C-43CD-A104-D27C70AD89FF}"/>
    <cellStyle name="Normal 2 4 6 3 2 2 2 2 4" xfId="27860" xr:uid="{07772029-755F-4138-9043-C4425E50A24E}"/>
    <cellStyle name="Normal 2 4 6 3 2 2 2 3" xfId="8134" xr:uid="{C3108DF0-E82E-4361-95A5-64834F2324F4}"/>
    <cellStyle name="Normal 2 4 6 3 2 2 2 3 2" xfId="19941" xr:uid="{160B1493-EEB6-4E07-B81A-9091935BEFDF}"/>
    <cellStyle name="Normal 2 4 6 3 2 2 2 3 2 2" xfId="42260" xr:uid="{B8EF9B33-FC53-4BEE-9B4E-1B603833399A}"/>
    <cellStyle name="Normal 2 4 6 3 2 2 2 3 3" xfId="30452" xr:uid="{CAFBCE6F-1778-4B60-845A-6F2488033315}"/>
    <cellStyle name="Normal 2 4 6 3 2 2 2 4" xfId="14757" xr:uid="{D90EC606-48E0-42F7-8654-A1625F122585}"/>
    <cellStyle name="Normal 2 4 6 3 2 2 2 4 2" xfId="37076" xr:uid="{F1A8C8B1-928D-4C5B-8048-AB2C5E071AEC}"/>
    <cellStyle name="Normal 2 4 6 3 2 2 2 5" xfId="25268" xr:uid="{34A53825-49B6-44F8-9A20-D982F9602E92}"/>
    <cellStyle name="Normal 2 4 6 3 2 2 3" xfId="4246" xr:uid="{390FEBAA-2889-4A05-900A-6D366CF06455}"/>
    <cellStyle name="Normal 2 4 6 3 2 2 3 2" xfId="9430" xr:uid="{7DD229C1-E2AE-48AB-90CC-1DE44618F47A}"/>
    <cellStyle name="Normal 2 4 6 3 2 2 3 2 2" xfId="21237" xr:uid="{56EEFD3E-11EC-4878-B7A2-42969043C7F5}"/>
    <cellStyle name="Normal 2 4 6 3 2 2 3 2 2 2" xfId="43556" xr:uid="{FD2F24B5-7F7F-4EA0-BD4E-D239D7798DC5}"/>
    <cellStyle name="Normal 2 4 6 3 2 2 3 2 3" xfId="31748" xr:uid="{42C1018A-3815-40A7-A5B5-A3C3326F346F}"/>
    <cellStyle name="Normal 2 4 6 3 2 2 3 3" xfId="16053" xr:uid="{22628CB0-2D9F-4A83-A34C-5DB4E3F03E74}"/>
    <cellStyle name="Normal 2 4 6 3 2 2 3 3 2" xfId="38372" xr:uid="{B4B1BD82-AC89-4C0E-9999-5BE484E1D423}"/>
    <cellStyle name="Normal 2 4 6 3 2 2 3 4" xfId="26564" xr:uid="{73EED91F-553B-4412-8104-28D44D9CC6F3}"/>
    <cellStyle name="Normal 2 4 6 3 2 2 4" xfId="6838" xr:uid="{E74E3836-4DCF-45F6-92AF-7AD6FFEB4F39}"/>
    <cellStyle name="Normal 2 4 6 3 2 2 4 2" xfId="18645" xr:uid="{B71CE71C-4FE1-422A-ABB3-9BCE5A931B52}"/>
    <cellStyle name="Normal 2 4 6 3 2 2 4 2 2" xfId="40964" xr:uid="{4C6B0FF6-EDBD-436D-B1AB-EDD78B9C4A0A}"/>
    <cellStyle name="Normal 2 4 6 3 2 2 4 3" xfId="29156" xr:uid="{3430F2DD-AFB3-43F9-A0DD-D612FDFFCEC9}"/>
    <cellStyle name="Normal 2 4 6 3 2 2 5" xfId="12165" xr:uid="{0B0805BB-DAEB-4D00-90B5-83D3CA56219D}"/>
    <cellStyle name="Normal 2 4 6 3 2 2 5 2" xfId="34484" xr:uid="{180BAC7A-E674-4BA4-9714-F74549D707A8}"/>
    <cellStyle name="Normal 2 4 6 3 2 2 6" xfId="13461" xr:uid="{EEDADE10-692F-4C13-939D-55869C182228}"/>
    <cellStyle name="Normal 2 4 6 3 2 2 6 2" xfId="35780" xr:uid="{7A0B86C9-FF58-4492-B135-FFD037EE1B76}"/>
    <cellStyle name="Normal 2 4 6 3 2 2 7" xfId="23972" xr:uid="{AAE7F616-E822-4CBD-A9D5-4A240005D770}"/>
    <cellStyle name="Normal 2 4 6 3 2 3" xfId="2302" xr:uid="{E746051E-0DC7-4046-A64F-FA5A2E0BF3AE}"/>
    <cellStyle name="Normal 2 4 6 3 2 3 2" xfId="4894" xr:uid="{01DF6C50-7C8B-4F12-82D9-BBBAFEC0FC06}"/>
    <cellStyle name="Normal 2 4 6 3 2 3 2 2" xfId="10078" xr:uid="{CC90B010-EEB6-4D5D-B40C-252BBD3BC9D6}"/>
    <cellStyle name="Normal 2 4 6 3 2 3 2 2 2" xfId="21885" xr:uid="{B01CB583-03CE-46C3-B908-2F388A5B2021}"/>
    <cellStyle name="Normal 2 4 6 3 2 3 2 2 2 2" xfId="44204" xr:uid="{F8F88ED3-7AC7-4533-8385-262734EFA409}"/>
    <cellStyle name="Normal 2 4 6 3 2 3 2 2 3" xfId="32396" xr:uid="{08BC9A0B-08CB-469C-84E3-627A9F1ACF16}"/>
    <cellStyle name="Normal 2 4 6 3 2 3 2 3" xfId="16701" xr:uid="{864E0BA1-2D98-4507-8AC2-BA3411425871}"/>
    <cellStyle name="Normal 2 4 6 3 2 3 2 3 2" xfId="39020" xr:uid="{1B991838-4325-4527-A098-FE2B942B6E80}"/>
    <cellStyle name="Normal 2 4 6 3 2 3 2 4" xfId="27212" xr:uid="{64047B65-E472-44B8-BB71-9F851E1F2465}"/>
    <cellStyle name="Normal 2 4 6 3 2 3 3" xfId="7486" xr:uid="{C9E97B12-7842-4DFD-96D5-FA23CEA30A2D}"/>
    <cellStyle name="Normal 2 4 6 3 2 3 3 2" xfId="19293" xr:uid="{B273CF86-B482-45B1-AE9C-0062AFAA0CDC}"/>
    <cellStyle name="Normal 2 4 6 3 2 3 3 2 2" xfId="41612" xr:uid="{20CAFE53-7B07-4991-9987-23F504BD6E31}"/>
    <cellStyle name="Normal 2 4 6 3 2 3 3 3" xfId="29804" xr:uid="{4DB597F7-F58C-448C-AE79-F26DF5B643AA}"/>
    <cellStyle name="Normal 2 4 6 3 2 3 4" xfId="14109" xr:uid="{AD2D4CD1-FC55-4045-9B76-268A5EA3CD29}"/>
    <cellStyle name="Normal 2 4 6 3 2 3 4 2" xfId="36428" xr:uid="{53545736-70F0-495F-A1DF-92C732B4A93E}"/>
    <cellStyle name="Normal 2 4 6 3 2 3 5" xfId="24620" xr:uid="{F6D93CD0-F556-4719-8D40-1F8F523F8CCA}"/>
    <cellStyle name="Normal 2 4 6 3 2 4" xfId="3598" xr:uid="{CDCA8067-B8ED-4E59-96E0-4A2A3F972D60}"/>
    <cellStyle name="Normal 2 4 6 3 2 4 2" xfId="8782" xr:uid="{2A480C0E-0AC6-46EB-8D81-9D5B95917C3D}"/>
    <cellStyle name="Normal 2 4 6 3 2 4 2 2" xfId="20589" xr:uid="{671E1C45-CFC5-47D7-B8F9-9D05382401B4}"/>
    <cellStyle name="Normal 2 4 6 3 2 4 2 2 2" xfId="42908" xr:uid="{27647289-314D-4B39-A60E-347DE77E871B}"/>
    <cellStyle name="Normal 2 4 6 3 2 4 2 3" xfId="31100" xr:uid="{E764E0CD-DC3B-42A1-BCCB-305C4C475E15}"/>
    <cellStyle name="Normal 2 4 6 3 2 4 3" xfId="15405" xr:uid="{844D1103-7A30-44A4-AF70-8AD751D38E4A}"/>
    <cellStyle name="Normal 2 4 6 3 2 4 3 2" xfId="37724" xr:uid="{482123F8-B877-45F9-A2E6-B2EB5F47DEC6}"/>
    <cellStyle name="Normal 2 4 6 3 2 4 4" xfId="25916" xr:uid="{5A8C59D4-D3E8-4827-8FD3-3FE9B9041C1F}"/>
    <cellStyle name="Normal 2 4 6 3 2 5" xfId="6190" xr:uid="{24F32A31-6712-40D0-AD92-0D9E33CFCF3F}"/>
    <cellStyle name="Normal 2 4 6 3 2 5 2" xfId="17997" xr:uid="{C42FC297-13DA-4C97-AF93-990EF38798D7}"/>
    <cellStyle name="Normal 2 4 6 3 2 5 2 2" xfId="40316" xr:uid="{41E16805-2ECA-43D6-A13E-407CC2E7491D}"/>
    <cellStyle name="Normal 2 4 6 3 2 5 3" xfId="28508" xr:uid="{526FB514-78D6-4E48-B0C3-0DB066F7DF51}"/>
    <cellStyle name="Normal 2 4 6 3 2 6" xfId="11517" xr:uid="{943D4505-471B-4E4B-9633-28A0AC888466}"/>
    <cellStyle name="Normal 2 4 6 3 2 6 2" xfId="33836" xr:uid="{69CDC971-A4B1-45FF-85A3-7F76C5B636FA}"/>
    <cellStyle name="Normal 2 4 6 3 2 7" xfId="12813" xr:uid="{58F65BED-0C39-434E-88C8-68ACE37542C9}"/>
    <cellStyle name="Normal 2 4 6 3 2 7 2" xfId="35132" xr:uid="{149A34C8-9E0A-4A61-AEE3-13DB27294351}"/>
    <cellStyle name="Normal 2 4 6 3 2 8" xfId="23324" xr:uid="{52340F9A-EF45-414B-9746-69F375099473}"/>
    <cellStyle name="Normal 2 4 6 3 3" xfId="1330" xr:uid="{F95738D3-46B1-4C8B-8DB0-AC13C5FCCB2E}"/>
    <cellStyle name="Normal 2 4 6 3 3 2" xfId="2626" xr:uid="{3F40E2A3-31BA-4D18-B4D2-160E730D9E97}"/>
    <cellStyle name="Normal 2 4 6 3 3 2 2" xfId="5218" xr:uid="{5D4ABFE3-25B8-4E61-8E3D-5B2AA8671721}"/>
    <cellStyle name="Normal 2 4 6 3 3 2 2 2" xfId="10402" xr:uid="{AC34B780-61F8-4157-BDCD-6B2818D7B674}"/>
    <cellStyle name="Normal 2 4 6 3 3 2 2 2 2" xfId="22209" xr:uid="{12EEC8A7-E0E5-40D3-9E6C-C607C1A8A325}"/>
    <cellStyle name="Normal 2 4 6 3 3 2 2 2 2 2" xfId="44528" xr:uid="{1B9C5DAE-8C72-4D65-A9D1-DDDB7FF6AF47}"/>
    <cellStyle name="Normal 2 4 6 3 3 2 2 2 3" xfId="32720" xr:uid="{37F2AA51-1C6D-4216-BAD8-215639916F37}"/>
    <cellStyle name="Normal 2 4 6 3 3 2 2 3" xfId="17025" xr:uid="{77C21A7E-01BD-406D-A334-1885423C4B2A}"/>
    <cellStyle name="Normal 2 4 6 3 3 2 2 3 2" xfId="39344" xr:uid="{FE4C54BE-8454-4A89-BA0E-A54BA9FB5384}"/>
    <cellStyle name="Normal 2 4 6 3 3 2 2 4" xfId="27536" xr:uid="{5B7A5488-02ED-4CD6-8A63-AA80D9FC1CEF}"/>
    <cellStyle name="Normal 2 4 6 3 3 2 3" xfId="7810" xr:uid="{C3338D96-4463-4E1F-A9F0-F8341E5E9CFA}"/>
    <cellStyle name="Normal 2 4 6 3 3 2 3 2" xfId="19617" xr:uid="{1A4B3EDB-3C6B-4AAB-9748-AA9A28985B4C}"/>
    <cellStyle name="Normal 2 4 6 3 3 2 3 2 2" xfId="41936" xr:uid="{5517483F-5300-4B95-B5A1-9A3DD0F64EB4}"/>
    <cellStyle name="Normal 2 4 6 3 3 2 3 3" xfId="30128" xr:uid="{75B5896B-C906-4745-BEB5-2660D85F17CF}"/>
    <cellStyle name="Normal 2 4 6 3 3 2 4" xfId="14433" xr:uid="{6A5EE341-3A0B-40D3-B903-017F6D1C81C1}"/>
    <cellStyle name="Normal 2 4 6 3 3 2 4 2" xfId="36752" xr:uid="{8FBC80CD-1EEE-4BFF-A346-337850F1FDC9}"/>
    <cellStyle name="Normal 2 4 6 3 3 2 5" xfId="24944" xr:uid="{C96DB57D-6694-4B65-A6D0-7DB006B90A0D}"/>
    <cellStyle name="Normal 2 4 6 3 3 3" xfId="3922" xr:uid="{4BA5C7FA-B5E5-4160-8753-355153C4B902}"/>
    <cellStyle name="Normal 2 4 6 3 3 3 2" xfId="9106" xr:uid="{CDB4D2BA-957F-4159-8AC0-857B3A851748}"/>
    <cellStyle name="Normal 2 4 6 3 3 3 2 2" xfId="20913" xr:uid="{10B37A4E-B60B-4388-B217-ED2169B48899}"/>
    <cellStyle name="Normal 2 4 6 3 3 3 2 2 2" xfId="43232" xr:uid="{3E060140-F4EB-4B3D-B266-11BC5FC1B331}"/>
    <cellStyle name="Normal 2 4 6 3 3 3 2 3" xfId="31424" xr:uid="{BD4B4D38-7749-4D9D-AC16-22A6BE578156}"/>
    <cellStyle name="Normal 2 4 6 3 3 3 3" xfId="15729" xr:uid="{20B5C713-8013-4294-AC65-6BD75A9A1644}"/>
    <cellStyle name="Normal 2 4 6 3 3 3 3 2" xfId="38048" xr:uid="{B3798001-6C79-4D10-8AB1-18651A0AA1D5}"/>
    <cellStyle name="Normal 2 4 6 3 3 3 4" xfId="26240" xr:uid="{70A2FCD5-98BB-43DC-A641-317D954F1E15}"/>
    <cellStyle name="Normal 2 4 6 3 3 4" xfId="6514" xr:uid="{CE41822E-2F8B-44DC-A0E2-BEEEAAD59800}"/>
    <cellStyle name="Normal 2 4 6 3 3 4 2" xfId="18321" xr:uid="{A965DD6A-0CC3-40EA-AF8B-1949A8F89B70}"/>
    <cellStyle name="Normal 2 4 6 3 3 4 2 2" xfId="40640" xr:uid="{40FB5EF8-9EE0-4A99-9BD7-68E1688C2562}"/>
    <cellStyle name="Normal 2 4 6 3 3 4 3" xfId="28832" xr:uid="{E9D83A4C-B4BB-4224-90C3-D976D6E0F996}"/>
    <cellStyle name="Normal 2 4 6 3 3 5" xfId="11841" xr:uid="{07EB999E-4BCA-45D0-B4BA-958B66878929}"/>
    <cellStyle name="Normal 2 4 6 3 3 5 2" xfId="34160" xr:uid="{EC9C2C81-D9B1-46C5-BEF7-9F906C6787C9}"/>
    <cellStyle name="Normal 2 4 6 3 3 6" xfId="13137" xr:uid="{74381C49-12A7-4EB4-B7D8-F723CB2AC87B}"/>
    <cellStyle name="Normal 2 4 6 3 3 6 2" xfId="35456" xr:uid="{D1DD886C-D9CB-4C8B-A3DC-621AD20D6AED}"/>
    <cellStyle name="Normal 2 4 6 3 3 7" xfId="23648" xr:uid="{FEE29899-4C5F-45A7-9616-7E48F2739884}"/>
    <cellStyle name="Normal 2 4 6 3 4" xfId="1978" xr:uid="{7E4BE107-2EDB-431C-BE6B-A9253E78B9C6}"/>
    <cellStyle name="Normal 2 4 6 3 4 2" xfId="4570" xr:uid="{A6637406-8E18-4BD4-A661-B841B66E6F87}"/>
    <cellStyle name="Normal 2 4 6 3 4 2 2" xfId="9754" xr:uid="{010021DE-1051-4BD6-B4A5-2CFBB5638116}"/>
    <cellStyle name="Normal 2 4 6 3 4 2 2 2" xfId="21561" xr:uid="{BDF55CE9-897E-419D-844F-7680233A5EAE}"/>
    <cellStyle name="Normal 2 4 6 3 4 2 2 2 2" xfId="43880" xr:uid="{630AFBB8-B4A0-423B-822A-40BB9B7B0181}"/>
    <cellStyle name="Normal 2 4 6 3 4 2 2 3" xfId="32072" xr:uid="{B2960EA0-DA0B-4CEC-AABB-035F40C2D72E}"/>
    <cellStyle name="Normal 2 4 6 3 4 2 3" xfId="16377" xr:uid="{C40CAEE8-D8E9-416B-B92B-65AF6D6F1A01}"/>
    <cellStyle name="Normal 2 4 6 3 4 2 3 2" xfId="38696" xr:uid="{56CF29B0-DA5B-4137-915B-66EC68EF86F9}"/>
    <cellStyle name="Normal 2 4 6 3 4 2 4" xfId="26888" xr:uid="{9A3718D0-A511-4CE9-B190-DB4D3DC53CF4}"/>
    <cellStyle name="Normal 2 4 6 3 4 3" xfId="7162" xr:uid="{F360823B-C8FC-45AF-841B-846DE009DDD5}"/>
    <cellStyle name="Normal 2 4 6 3 4 3 2" xfId="18969" xr:uid="{9D744E00-7886-48C8-BBE2-2AEF115128BF}"/>
    <cellStyle name="Normal 2 4 6 3 4 3 2 2" xfId="41288" xr:uid="{8688B4D6-BC9D-40EF-8496-CB2B68361912}"/>
    <cellStyle name="Normal 2 4 6 3 4 3 3" xfId="29480" xr:uid="{84642B89-24C4-457C-BD78-40A140A1D958}"/>
    <cellStyle name="Normal 2 4 6 3 4 4" xfId="13785" xr:uid="{97243A9E-BCD6-4FE1-ADC9-1CFB1B918F50}"/>
    <cellStyle name="Normal 2 4 6 3 4 4 2" xfId="36104" xr:uid="{E58157BE-1AA5-4F84-8EC8-6C7EFF177280}"/>
    <cellStyle name="Normal 2 4 6 3 4 5" xfId="24296" xr:uid="{B8C502E3-0D0D-4AA2-AFA7-09EBB2A757F1}"/>
    <cellStyle name="Normal 2 4 6 3 5" xfId="3274" xr:uid="{A1BC411F-F1F4-414D-BBEA-F7A669B0D800}"/>
    <cellStyle name="Normal 2 4 6 3 5 2" xfId="8458" xr:uid="{E3D325C1-3647-496C-A3C9-85F6DC462F48}"/>
    <cellStyle name="Normal 2 4 6 3 5 2 2" xfId="20265" xr:uid="{0099FBBB-C847-48F3-B2A4-0E0DE974F491}"/>
    <cellStyle name="Normal 2 4 6 3 5 2 2 2" xfId="42584" xr:uid="{CF0F5377-65DE-4C5B-A7B4-B0B53B2AFEB4}"/>
    <cellStyle name="Normal 2 4 6 3 5 2 3" xfId="30776" xr:uid="{FC52481D-2E13-428C-B1B9-F8130384CA64}"/>
    <cellStyle name="Normal 2 4 6 3 5 3" xfId="15081" xr:uid="{68C2DF13-F062-4A4F-9E39-D911DB6F6137}"/>
    <cellStyle name="Normal 2 4 6 3 5 3 2" xfId="37400" xr:uid="{A211E7D0-90A7-40AA-B7D4-C97ACABE0544}"/>
    <cellStyle name="Normal 2 4 6 3 5 4" xfId="25592" xr:uid="{F7949703-B8AC-4828-8AD4-2BADD1666AB5}"/>
    <cellStyle name="Normal 2 4 6 3 6" xfId="5866" xr:uid="{310D1A17-464C-417E-BEF7-0C20C534A204}"/>
    <cellStyle name="Normal 2 4 6 3 6 2" xfId="17673" xr:uid="{C5602024-10D2-4D5D-ACD5-15EE1E735880}"/>
    <cellStyle name="Normal 2 4 6 3 6 2 2" xfId="39992" xr:uid="{FB06FA8F-FEBB-4CF2-A966-4FCC4BD2F466}"/>
    <cellStyle name="Normal 2 4 6 3 6 3" xfId="28184" xr:uid="{1F44A700-27A4-445F-A9B8-695C0BBDF02F}"/>
    <cellStyle name="Normal 2 4 6 3 7" xfId="11144" xr:uid="{4C162665-80C7-463C-873E-AF9B9F5D0E01}"/>
    <cellStyle name="Normal 2 4 6 3 7 2" xfId="33463" xr:uid="{E5CEE6B5-A078-4F3F-BE9A-2D1DAE5AADBC}"/>
    <cellStyle name="Normal 2 4 6 3 8" xfId="12489" xr:uid="{B58410F4-766E-42F7-8062-5DE2EF9B2031}"/>
    <cellStyle name="Normal 2 4 6 3 8 2" xfId="34808" xr:uid="{A1E88E4A-35BD-4E82-9AC8-60E52DBE7D78}"/>
    <cellStyle name="Normal 2 4 6 3 9" xfId="22951" xr:uid="{3645714A-0A83-45F8-9DAB-D12CCC77052C}"/>
    <cellStyle name="Normal 2 4 6 4" xfId="844" xr:uid="{825895EC-85CF-459F-8F88-B88F39BEE32B}"/>
    <cellStyle name="Normal 2 4 6 4 2" xfId="1492" xr:uid="{240BDD48-2FB5-43E8-9D53-C94853D2130C}"/>
    <cellStyle name="Normal 2 4 6 4 2 2" xfId="2788" xr:uid="{A7AC9A5B-DD81-4723-BA16-45E519F29FCB}"/>
    <cellStyle name="Normal 2 4 6 4 2 2 2" xfId="5380" xr:uid="{59AC7AA3-A3DE-49D8-BA71-24C1956BA652}"/>
    <cellStyle name="Normal 2 4 6 4 2 2 2 2" xfId="10564" xr:uid="{8FABCB56-A772-49B1-AA36-2B03642A9168}"/>
    <cellStyle name="Normal 2 4 6 4 2 2 2 2 2" xfId="22371" xr:uid="{D05DFD71-4776-48FD-97EE-B258857BE7F2}"/>
    <cellStyle name="Normal 2 4 6 4 2 2 2 2 2 2" xfId="44690" xr:uid="{81C1BD01-4B4A-4853-87EE-5DF24DBDD91F}"/>
    <cellStyle name="Normal 2 4 6 4 2 2 2 2 3" xfId="32882" xr:uid="{BE60DEA7-3C01-4A34-A3B1-A506E8C15639}"/>
    <cellStyle name="Normal 2 4 6 4 2 2 2 3" xfId="17187" xr:uid="{75BAEC38-96A0-4B82-8B0D-D4FB37A9D9D0}"/>
    <cellStyle name="Normal 2 4 6 4 2 2 2 3 2" xfId="39506" xr:uid="{CFC16A50-D0BD-4980-BD76-707EB0123D03}"/>
    <cellStyle name="Normal 2 4 6 4 2 2 2 4" xfId="27698" xr:uid="{3B832B8F-1E85-44E0-AE42-D07B6513EBF2}"/>
    <cellStyle name="Normal 2 4 6 4 2 2 3" xfId="7972" xr:uid="{DAC35B0A-F972-458C-B45A-A77B71D36CBA}"/>
    <cellStyle name="Normal 2 4 6 4 2 2 3 2" xfId="19779" xr:uid="{8EF61928-BBF5-42B2-8373-7DDDFA7497A7}"/>
    <cellStyle name="Normal 2 4 6 4 2 2 3 2 2" xfId="42098" xr:uid="{7B992FAC-A815-46D9-843E-939D9A5AE72B}"/>
    <cellStyle name="Normal 2 4 6 4 2 2 3 3" xfId="30290" xr:uid="{804AD75B-4D9B-4BE1-A42F-4D201525884F}"/>
    <cellStyle name="Normal 2 4 6 4 2 2 4" xfId="14595" xr:uid="{C9322344-032E-4BF3-BE18-8C725ECAE1F6}"/>
    <cellStyle name="Normal 2 4 6 4 2 2 4 2" xfId="36914" xr:uid="{7327255A-22C9-413C-8369-8B079A1331D7}"/>
    <cellStyle name="Normal 2 4 6 4 2 2 5" xfId="25106" xr:uid="{F43DA501-E490-43BD-B788-2FEAD8378FC2}"/>
    <cellStyle name="Normal 2 4 6 4 2 3" xfId="4084" xr:uid="{35F49EF2-DB7C-499D-B56B-6C90C16A2FE5}"/>
    <cellStyle name="Normal 2 4 6 4 2 3 2" xfId="9268" xr:uid="{B4F82D82-7B7C-4BA8-B4E4-5816770C94C5}"/>
    <cellStyle name="Normal 2 4 6 4 2 3 2 2" xfId="21075" xr:uid="{29D285FD-2E13-452C-B97A-F06241A08E52}"/>
    <cellStyle name="Normal 2 4 6 4 2 3 2 2 2" xfId="43394" xr:uid="{50BD610F-8BB0-4A52-97E8-AF67FE1D9E40}"/>
    <cellStyle name="Normal 2 4 6 4 2 3 2 3" xfId="31586" xr:uid="{F3D8AC30-489A-41B8-A738-557A24CD1AC3}"/>
    <cellStyle name="Normal 2 4 6 4 2 3 3" xfId="15891" xr:uid="{B3C0C6AA-AA46-4DF8-9F07-4E117F88402A}"/>
    <cellStyle name="Normal 2 4 6 4 2 3 3 2" xfId="38210" xr:uid="{D4E83E01-E428-4BB9-B1B0-07B42A6A9053}"/>
    <cellStyle name="Normal 2 4 6 4 2 3 4" xfId="26402" xr:uid="{20BAD4F9-93F1-46E7-95BF-02EB5F047196}"/>
    <cellStyle name="Normal 2 4 6 4 2 4" xfId="6676" xr:uid="{669D7F3A-6AA3-4639-99D1-66E438E63852}"/>
    <cellStyle name="Normal 2 4 6 4 2 4 2" xfId="18483" xr:uid="{AE8DC5D5-C98A-4D01-8FB0-1FD3BDE26382}"/>
    <cellStyle name="Normal 2 4 6 4 2 4 2 2" xfId="40802" xr:uid="{6229270F-323A-4E1E-98C2-E67750A4A2AE}"/>
    <cellStyle name="Normal 2 4 6 4 2 4 3" xfId="28994" xr:uid="{E854D523-1429-42C2-88E3-65B2C0E53E1E}"/>
    <cellStyle name="Normal 2 4 6 4 2 5" xfId="12003" xr:uid="{71D848D1-E93F-40E9-869A-0615C620F7FD}"/>
    <cellStyle name="Normal 2 4 6 4 2 5 2" xfId="34322" xr:uid="{4B5D864A-6AA3-4E03-984A-EC0C855C10DF}"/>
    <cellStyle name="Normal 2 4 6 4 2 6" xfId="13299" xr:uid="{7DF20240-5734-44F1-92C2-DD9BA7A68E24}"/>
    <cellStyle name="Normal 2 4 6 4 2 6 2" xfId="35618" xr:uid="{E05C8DDE-46D5-40D4-A773-4E41EF66F536}"/>
    <cellStyle name="Normal 2 4 6 4 2 7" xfId="23810" xr:uid="{70F039A0-0F92-4877-A72C-2DB72A00A9FF}"/>
    <cellStyle name="Normal 2 4 6 4 3" xfId="2140" xr:uid="{1C2B0C06-4830-457E-80DF-3F6F6986B9E4}"/>
    <cellStyle name="Normal 2 4 6 4 3 2" xfId="4732" xr:uid="{7CEA840E-9DC2-41BB-94C5-917196B730C1}"/>
    <cellStyle name="Normal 2 4 6 4 3 2 2" xfId="9916" xr:uid="{086D9A54-D5AD-4484-B768-25D642CACA2A}"/>
    <cellStyle name="Normal 2 4 6 4 3 2 2 2" xfId="21723" xr:uid="{F1D39733-4762-4984-AB56-A89FAACF6292}"/>
    <cellStyle name="Normal 2 4 6 4 3 2 2 2 2" xfId="44042" xr:uid="{54EC5D71-69CC-4C68-9F9A-247066792092}"/>
    <cellStyle name="Normal 2 4 6 4 3 2 2 3" xfId="32234" xr:uid="{CD0D442C-CE65-4FF3-AAC9-59442CA1C149}"/>
    <cellStyle name="Normal 2 4 6 4 3 2 3" xfId="16539" xr:uid="{BB48C861-B145-4BF5-9CDE-1CA6535CFB46}"/>
    <cellStyle name="Normal 2 4 6 4 3 2 3 2" xfId="38858" xr:uid="{DFDC201B-082C-46CC-9C7C-EAD92CC00005}"/>
    <cellStyle name="Normal 2 4 6 4 3 2 4" xfId="27050" xr:uid="{AD60403A-54C0-4FB9-A578-F11CDCBE8923}"/>
    <cellStyle name="Normal 2 4 6 4 3 3" xfId="7324" xr:uid="{6D1DB8BD-3232-4AD7-90A7-713391A5AD30}"/>
    <cellStyle name="Normal 2 4 6 4 3 3 2" xfId="19131" xr:uid="{1B70FDCB-9134-4240-95DC-990F13D10336}"/>
    <cellStyle name="Normal 2 4 6 4 3 3 2 2" xfId="41450" xr:uid="{4C8602CE-9372-4DE7-918B-851212EC4567}"/>
    <cellStyle name="Normal 2 4 6 4 3 3 3" xfId="29642" xr:uid="{66EF995E-EE3E-4712-B184-ABBCEF2D87E2}"/>
    <cellStyle name="Normal 2 4 6 4 3 4" xfId="13947" xr:uid="{005E243D-4634-49E3-AA0F-D23F832E90C3}"/>
    <cellStyle name="Normal 2 4 6 4 3 4 2" xfId="36266" xr:uid="{E7D2068E-5023-49A3-A4E0-250C45104EF7}"/>
    <cellStyle name="Normal 2 4 6 4 3 5" xfId="24458" xr:uid="{E115FD87-3939-4867-B3D5-A2A4F73CAFC5}"/>
    <cellStyle name="Normal 2 4 6 4 4" xfId="3436" xr:uid="{CB3B7569-5904-4C6A-8DDE-C35AC98B0507}"/>
    <cellStyle name="Normal 2 4 6 4 4 2" xfId="8620" xr:uid="{6199FC5B-7199-421B-A706-DDD67F702D03}"/>
    <cellStyle name="Normal 2 4 6 4 4 2 2" xfId="20427" xr:uid="{0E865E64-44DC-4E82-B3B9-BF573E2B6BC3}"/>
    <cellStyle name="Normal 2 4 6 4 4 2 2 2" xfId="42746" xr:uid="{6F7A2362-82FF-41E8-9EC6-94263CCEEC82}"/>
    <cellStyle name="Normal 2 4 6 4 4 2 3" xfId="30938" xr:uid="{4DEA52A0-DD8A-4FC5-9D33-FB8CC7375D98}"/>
    <cellStyle name="Normal 2 4 6 4 4 3" xfId="15243" xr:uid="{8C2E88EA-BA98-4BD2-8AEE-347164F2AE13}"/>
    <cellStyle name="Normal 2 4 6 4 4 3 2" xfId="37562" xr:uid="{E6539E21-FB2D-465F-A967-AD96113BC388}"/>
    <cellStyle name="Normal 2 4 6 4 4 4" xfId="25754" xr:uid="{B2B76C65-20C2-4E7C-BE5D-6ED75A2D3293}"/>
    <cellStyle name="Normal 2 4 6 4 5" xfId="6028" xr:uid="{67CCD845-7998-41BD-AC35-D372CB1AC073}"/>
    <cellStyle name="Normal 2 4 6 4 5 2" xfId="17835" xr:uid="{1DE0B711-AFCC-4154-B455-9F43D8BA9284}"/>
    <cellStyle name="Normal 2 4 6 4 5 2 2" xfId="40154" xr:uid="{14E7349C-E74D-4236-891C-F853BAEA9704}"/>
    <cellStyle name="Normal 2 4 6 4 5 3" xfId="28346" xr:uid="{FBFFB819-1DD7-4915-B623-8B2C45E56005}"/>
    <cellStyle name="Normal 2 4 6 4 6" xfId="11355" xr:uid="{E54CD87F-F181-40AF-987B-D389ADC171EA}"/>
    <cellStyle name="Normal 2 4 6 4 6 2" xfId="33674" xr:uid="{90A27583-5CF0-4660-9CB0-D1196564655C}"/>
    <cellStyle name="Normal 2 4 6 4 7" xfId="12651" xr:uid="{202283AC-94C4-4034-BCB0-EFCD262FA740}"/>
    <cellStyle name="Normal 2 4 6 4 7 2" xfId="34970" xr:uid="{E8ABE583-3E4A-496C-87F9-F34285BA4998}"/>
    <cellStyle name="Normal 2 4 6 4 8" xfId="23162" xr:uid="{7CF85791-5DEC-4CDB-9747-4208FF4302D9}"/>
    <cellStyle name="Normal 2 4 6 5" xfId="1168" xr:uid="{C8713143-7FC7-4A20-BC00-58C011666C77}"/>
    <cellStyle name="Normal 2 4 6 5 2" xfId="2464" xr:uid="{02422727-1D38-419F-879E-F40BBB2034BD}"/>
    <cellStyle name="Normal 2 4 6 5 2 2" xfId="5056" xr:uid="{DB7CB2CB-479A-44E3-AF3C-6FB60B09A6E9}"/>
    <cellStyle name="Normal 2 4 6 5 2 2 2" xfId="10240" xr:uid="{0C4C730E-C422-42C2-8F4B-528724874A45}"/>
    <cellStyle name="Normal 2 4 6 5 2 2 2 2" xfId="22047" xr:uid="{9A0F942B-6795-4ADF-833A-BEACDC5B46AC}"/>
    <cellStyle name="Normal 2 4 6 5 2 2 2 2 2" xfId="44366" xr:uid="{AFB2D141-BEDA-43A9-842D-E4D245978A61}"/>
    <cellStyle name="Normal 2 4 6 5 2 2 2 3" xfId="32558" xr:uid="{D0A5EFB0-CDEF-49A1-9C3F-63444958A1BE}"/>
    <cellStyle name="Normal 2 4 6 5 2 2 3" xfId="16863" xr:uid="{1312597D-5C80-4F49-B39C-A4BFE3F8F9D5}"/>
    <cellStyle name="Normal 2 4 6 5 2 2 3 2" xfId="39182" xr:uid="{697AFC3A-FD58-4454-A0FF-53FEEE600303}"/>
    <cellStyle name="Normal 2 4 6 5 2 2 4" xfId="27374" xr:uid="{B6C6C475-FB36-47C0-9F9F-5BEE1932BBD9}"/>
    <cellStyle name="Normal 2 4 6 5 2 3" xfId="7648" xr:uid="{20736072-9501-424E-8EBE-94DBF630D77F}"/>
    <cellStyle name="Normal 2 4 6 5 2 3 2" xfId="19455" xr:uid="{170B22B4-03AD-42B4-A170-D778223201EC}"/>
    <cellStyle name="Normal 2 4 6 5 2 3 2 2" xfId="41774" xr:uid="{DF570D8E-7BE4-4EE7-86AB-4C77E7041B83}"/>
    <cellStyle name="Normal 2 4 6 5 2 3 3" xfId="29966" xr:uid="{67EDF354-0E2D-4321-82AA-CDD7B8E71ED7}"/>
    <cellStyle name="Normal 2 4 6 5 2 4" xfId="14271" xr:uid="{54F0744B-162D-46BF-B2F6-0BD297926FBB}"/>
    <cellStyle name="Normal 2 4 6 5 2 4 2" xfId="36590" xr:uid="{F0522B24-B04A-40F4-9691-D30B7E6AB933}"/>
    <cellStyle name="Normal 2 4 6 5 2 5" xfId="24782" xr:uid="{F153BDAA-8E47-4519-8386-3572320FA9AA}"/>
    <cellStyle name="Normal 2 4 6 5 3" xfId="3760" xr:uid="{3AA7D3C8-5E21-4FD1-95A5-EBC6428FB19B}"/>
    <cellStyle name="Normal 2 4 6 5 3 2" xfId="8944" xr:uid="{80594337-4E63-4B05-819A-6574FA255C71}"/>
    <cellStyle name="Normal 2 4 6 5 3 2 2" xfId="20751" xr:uid="{A53C759E-A002-40D7-AC9B-98643687C8C9}"/>
    <cellStyle name="Normal 2 4 6 5 3 2 2 2" xfId="43070" xr:uid="{34D40735-B92D-4669-9117-F0AE6465E9D1}"/>
    <cellStyle name="Normal 2 4 6 5 3 2 3" xfId="31262" xr:uid="{AB28D9C4-59F1-46B6-A719-A80353D8B580}"/>
    <cellStyle name="Normal 2 4 6 5 3 3" xfId="15567" xr:uid="{2A82BC97-4DF7-45CB-9B53-C562442F529A}"/>
    <cellStyle name="Normal 2 4 6 5 3 3 2" xfId="37886" xr:uid="{D3CF53CC-2460-4BF0-8D18-63AFD2330456}"/>
    <cellStyle name="Normal 2 4 6 5 3 4" xfId="26078" xr:uid="{2DDE0C74-30F8-4478-97FC-CE62C8912877}"/>
    <cellStyle name="Normal 2 4 6 5 4" xfId="6352" xr:uid="{8D142466-FD71-4D1B-8AD4-75DB58A307D6}"/>
    <cellStyle name="Normal 2 4 6 5 4 2" xfId="18159" xr:uid="{49654A9F-090F-4E7C-BBCD-534E4C9B2B8F}"/>
    <cellStyle name="Normal 2 4 6 5 4 2 2" xfId="40478" xr:uid="{CC519F57-558A-48CF-8248-6CDF257938E0}"/>
    <cellStyle name="Normal 2 4 6 5 4 3" xfId="28670" xr:uid="{3105A2EC-4FF3-4D01-9C16-F0DD36D0127F}"/>
    <cellStyle name="Normal 2 4 6 5 5" xfId="11679" xr:uid="{161631E2-0356-43A7-A36C-276ABB781CCD}"/>
    <cellStyle name="Normal 2 4 6 5 5 2" xfId="33998" xr:uid="{E6B3CAF1-F03E-4EFB-AF96-191F832649C9}"/>
    <cellStyle name="Normal 2 4 6 5 6" xfId="12975" xr:uid="{3EA4E1D9-49F0-404A-9760-67109E584A41}"/>
    <cellStyle name="Normal 2 4 6 5 6 2" xfId="35294" xr:uid="{17B7339F-AB99-47E0-92C0-F836CD00A4F8}"/>
    <cellStyle name="Normal 2 4 6 5 7" xfId="23486" xr:uid="{87D6732D-843E-41AE-AE7E-13A5F14B21E2}"/>
    <cellStyle name="Normal 2 4 6 6" xfId="1816" xr:uid="{08D0142C-BAB3-4481-B7C5-EE36D9CB4D57}"/>
    <cellStyle name="Normal 2 4 6 6 2" xfId="4408" xr:uid="{AF5F1B0A-77CD-4903-8A13-2103180FF1E0}"/>
    <cellStyle name="Normal 2 4 6 6 2 2" xfId="9592" xr:uid="{85F55D94-63FC-47F4-949B-01B1F9034482}"/>
    <cellStyle name="Normal 2 4 6 6 2 2 2" xfId="21399" xr:uid="{349A5B6D-72FC-4902-8879-E32D2F27242E}"/>
    <cellStyle name="Normal 2 4 6 6 2 2 2 2" xfId="43718" xr:uid="{3710D567-003D-4531-A081-2F12F592F3B8}"/>
    <cellStyle name="Normal 2 4 6 6 2 2 3" xfId="31910" xr:uid="{EB905D89-F77B-49C1-9977-A8970D48766B}"/>
    <cellStyle name="Normal 2 4 6 6 2 3" xfId="16215" xr:uid="{1F3787DE-7DD0-4553-8AF8-6569B23F43CE}"/>
    <cellStyle name="Normal 2 4 6 6 2 3 2" xfId="38534" xr:uid="{4D06127C-7D7D-4450-B04A-160995FC77B5}"/>
    <cellStyle name="Normal 2 4 6 6 2 4" xfId="26726" xr:uid="{9ACA7D28-A140-4379-9746-FC90268E6BED}"/>
    <cellStyle name="Normal 2 4 6 6 3" xfId="7000" xr:uid="{3DF90083-2A60-4F0F-B587-D7EBB8B6BCE3}"/>
    <cellStyle name="Normal 2 4 6 6 3 2" xfId="18807" xr:uid="{8CDFB956-EF9A-495D-ABB3-A2C7906B5E25}"/>
    <cellStyle name="Normal 2 4 6 6 3 2 2" xfId="41126" xr:uid="{6CE94595-D71E-4871-A497-CD99F8BE145A}"/>
    <cellStyle name="Normal 2 4 6 6 3 3" xfId="29318" xr:uid="{FA800A47-3099-4F55-AF1E-2B328D3EF9E6}"/>
    <cellStyle name="Normal 2 4 6 6 4" xfId="13623" xr:uid="{28812136-6193-4ADC-88A5-3635772DCF07}"/>
    <cellStyle name="Normal 2 4 6 6 4 2" xfId="35942" xr:uid="{2AAA1A13-599D-4231-AAB4-E6B03318555D}"/>
    <cellStyle name="Normal 2 4 6 6 5" xfId="24134" xr:uid="{80BD533B-44EE-45CE-8550-DDCDD5835DD1}"/>
    <cellStyle name="Normal 2 4 6 7" xfId="3112" xr:uid="{545A2BDB-0914-47F9-B223-46A7CF543B7F}"/>
    <cellStyle name="Normal 2 4 6 7 2" xfId="8296" xr:uid="{A47BA70C-9BE0-40A3-B596-978F723BBF7D}"/>
    <cellStyle name="Normal 2 4 6 7 2 2" xfId="20103" xr:uid="{E55FACB8-F338-41CC-8658-D3D245AA9E2F}"/>
    <cellStyle name="Normal 2 4 6 7 2 2 2" xfId="42422" xr:uid="{20FEFD00-B1EA-44A3-8CD5-0160B0D722CC}"/>
    <cellStyle name="Normal 2 4 6 7 2 3" xfId="30614" xr:uid="{FF1F6AFC-B00D-4D3D-A475-C69ADFBB1EF7}"/>
    <cellStyle name="Normal 2 4 6 7 3" xfId="14919" xr:uid="{53EFAAC4-542B-4D2B-B633-A116EF4BD8AC}"/>
    <cellStyle name="Normal 2 4 6 7 3 2" xfId="37238" xr:uid="{1899F445-9C80-4606-9AE6-D086AECBADD9}"/>
    <cellStyle name="Normal 2 4 6 7 4" xfId="25430" xr:uid="{7E838731-4656-43E9-A4C6-7FAB8EC03309}"/>
    <cellStyle name="Normal 2 4 6 8" xfId="5704" xr:uid="{8768015C-3D2F-43E2-989A-4CBEA0E47E3F}"/>
    <cellStyle name="Normal 2 4 6 8 2" xfId="17511" xr:uid="{1E17EA61-550E-467F-B9AC-9243C4ABFD33}"/>
    <cellStyle name="Normal 2 4 6 8 2 2" xfId="39830" xr:uid="{C7F87EAF-1619-4425-AE57-3329B669F80C}"/>
    <cellStyle name="Normal 2 4 6 8 3" xfId="28022" xr:uid="{FF5F460C-0CB7-40E9-B11F-5A76260E7050}"/>
    <cellStyle name="Normal 2 4 6 9" xfId="10910" xr:uid="{95181EEE-75FC-4ABA-93D0-68CAC630981D}"/>
    <cellStyle name="Normal 2 4 6 9 2" xfId="33229" xr:uid="{03C0F5FD-75C7-4350-B3A2-87F32B09FCFE}"/>
    <cellStyle name="Normal 2 4 7" xfId="445" xr:uid="{84862778-9CC0-4E04-AD3C-4FE09EF9DA9D}"/>
    <cellStyle name="Normal 2 4 7 10" xfId="22762" xr:uid="{BDC2B225-C1AA-4F1A-9D92-0D39D2A63A18}"/>
    <cellStyle name="Normal 2 4 7 2" xfId="678" xr:uid="{0A9AB08F-4900-4991-B966-41DB73238918}"/>
    <cellStyle name="Normal 2 4 7 2 2" xfId="1033" xr:uid="{7D7C59B9-0F70-4028-96B4-682BBD5A4264}"/>
    <cellStyle name="Normal 2 4 7 2 2 2" xfId="1681" xr:uid="{9418065F-885D-4D60-8511-6C8F753E3CCC}"/>
    <cellStyle name="Normal 2 4 7 2 2 2 2" xfId="2977" xr:uid="{4CF85D34-64AA-43C1-9C1B-B37D43C75369}"/>
    <cellStyle name="Normal 2 4 7 2 2 2 2 2" xfId="5569" xr:uid="{D01F6F75-49B6-4AC4-B9CF-AF7FFBE67AE7}"/>
    <cellStyle name="Normal 2 4 7 2 2 2 2 2 2" xfId="10753" xr:uid="{B3AABB96-0D8E-463E-8A76-E249B665D68A}"/>
    <cellStyle name="Normal 2 4 7 2 2 2 2 2 2 2" xfId="22560" xr:uid="{2EFC7108-A5D3-4604-8934-9031ACAD727F}"/>
    <cellStyle name="Normal 2 4 7 2 2 2 2 2 2 2 2" xfId="44879" xr:uid="{8B45F298-588C-423C-B224-EB417F53B403}"/>
    <cellStyle name="Normal 2 4 7 2 2 2 2 2 2 3" xfId="33071" xr:uid="{66E88202-618D-41EE-B023-D776A75B7F8A}"/>
    <cellStyle name="Normal 2 4 7 2 2 2 2 2 3" xfId="17376" xr:uid="{54C88158-6D11-4F31-ABB9-486B0353BD24}"/>
    <cellStyle name="Normal 2 4 7 2 2 2 2 2 3 2" xfId="39695" xr:uid="{208E020E-3EBB-44BC-B093-50EC86A07363}"/>
    <cellStyle name="Normal 2 4 7 2 2 2 2 2 4" xfId="27887" xr:uid="{8CBB4488-D1F1-480F-9835-4A80801118F0}"/>
    <cellStyle name="Normal 2 4 7 2 2 2 2 3" xfId="8161" xr:uid="{70CC9F80-CB66-4894-8758-7B7097AEC601}"/>
    <cellStyle name="Normal 2 4 7 2 2 2 2 3 2" xfId="19968" xr:uid="{0B766B82-D818-4295-BBF3-1499E7D21804}"/>
    <cellStyle name="Normal 2 4 7 2 2 2 2 3 2 2" xfId="42287" xr:uid="{79F9975A-B47A-4F61-9CB7-71592903FD8E}"/>
    <cellStyle name="Normal 2 4 7 2 2 2 2 3 3" xfId="30479" xr:uid="{02821DC0-9568-436C-9EAE-6E2C88B50A96}"/>
    <cellStyle name="Normal 2 4 7 2 2 2 2 4" xfId="14784" xr:uid="{2EACDEB6-8FBE-4D69-A4D6-0CCC6AA5F6CF}"/>
    <cellStyle name="Normal 2 4 7 2 2 2 2 4 2" xfId="37103" xr:uid="{C356A058-B277-48CA-8E1E-46829D394D29}"/>
    <cellStyle name="Normal 2 4 7 2 2 2 2 5" xfId="25295" xr:uid="{2F7B41AB-B76E-4807-AB33-6B80E3BB6647}"/>
    <cellStyle name="Normal 2 4 7 2 2 2 3" xfId="4273" xr:uid="{6576B021-91E7-404D-8678-2691BA76B624}"/>
    <cellStyle name="Normal 2 4 7 2 2 2 3 2" xfId="9457" xr:uid="{883B1593-D36E-44B1-A2DC-0ACFB96227D7}"/>
    <cellStyle name="Normal 2 4 7 2 2 2 3 2 2" xfId="21264" xr:uid="{A48190BA-06C8-446E-B488-8CC08A8813CB}"/>
    <cellStyle name="Normal 2 4 7 2 2 2 3 2 2 2" xfId="43583" xr:uid="{4235864B-4CF4-431B-A8BF-4127D2B26341}"/>
    <cellStyle name="Normal 2 4 7 2 2 2 3 2 3" xfId="31775" xr:uid="{76DFF903-F385-46CE-80CE-951FC58C669E}"/>
    <cellStyle name="Normal 2 4 7 2 2 2 3 3" xfId="16080" xr:uid="{A9F5E3EA-F8C5-4F85-810A-A4C1E81A4984}"/>
    <cellStyle name="Normal 2 4 7 2 2 2 3 3 2" xfId="38399" xr:uid="{029D4BD4-B21F-4A37-A947-83A7E7ADED03}"/>
    <cellStyle name="Normal 2 4 7 2 2 2 3 4" xfId="26591" xr:uid="{CFA638C8-4F0D-41E0-A4C2-84BA39ECAC24}"/>
    <cellStyle name="Normal 2 4 7 2 2 2 4" xfId="6865" xr:uid="{FFF23AC1-6E36-4352-A39F-198EF92A3240}"/>
    <cellStyle name="Normal 2 4 7 2 2 2 4 2" xfId="18672" xr:uid="{E3750B65-6AF1-4CF2-B2BB-2492A814529A}"/>
    <cellStyle name="Normal 2 4 7 2 2 2 4 2 2" xfId="40991" xr:uid="{B0A56DDA-4662-4F16-A78F-9F273A52E32A}"/>
    <cellStyle name="Normal 2 4 7 2 2 2 4 3" xfId="29183" xr:uid="{B4090189-F405-448A-A81F-D7866265B93B}"/>
    <cellStyle name="Normal 2 4 7 2 2 2 5" xfId="12192" xr:uid="{F2BBFEFD-5A0C-401D-8C79-D787396750E2}"/>
    <cellStyle name="Normal 2 4 7 2 2 2 5 2" xfId="34511" xr:uid="{BC3CE477-BDEB-464D-A974-8069CB328D15}"/>
    <cellStyle name="Normal 2 4 7 2 2 2 6" xfId="13488" xr:uid="{1BFF8FFA-915C-4964-90B9-9D95FA6ADAD6}"/>
    <cellStyle name="Normal 2 4 7 2 2 2 6 2" xfId="35807" xr:uid="{8407273E-7018-427E-8B67-E397DD0DA786}"/>
    <cellStyle name="Normal 2 4 7 2 2 2 7" xfId="23999" xr:uid="{105515DE-6A7F-4252-AF8E-A7DFFA4DCBC7}"/>
    <cellStyle name="Normal 2 4 7 2 2 3" xfId="2329" xr:uid="{FED17DD8-61A3-48FB-A223-3BC5B7DADEF8}"/>
    <cellStyle name="Normal 2 4 7 2 2 3 2" xfId="4921" xr:uid="{D5A0F151-C2E5-4E43-9FC1-037A93A29CF4}"/>
    <cellStyle name="Normal 2 4 7 2 2 3 2 2" xfId="10105" xr:uid="{B96C3DAE-787E-495E-85D5-156CF22D36C8}"/>
    <cellStyle name="Normal 2 4 7 2 2 3 2 2 2" xfId="21912" xr:uid="{7FCF3394-EB32-43D1-A6E1-D1C490A6E591}"/>
    <cellStyle name="Normal 2 4 7 2 2 3 2 2 2 2" xfId="44231" xr:uid="{A688A201-950A-45F8-9A48-E8C1FF9D4066}"/>
    <cellStyle name="Normal 2 4 7 2 2 3 2 2 3" xfId="32423" xr:uid="{5457A9B7-334D-4377-AD80-2D4E78D6825C}"/>
    <cellStyle name="Normal 2 4 7 2 2 3 2 3" xfId="16728" xr:uid="{74B638A3-9CE6-4EB8-820D-22E6B1BB45ED}"/>
    <cellStyle name="Normal 2 4 7 2 2 3 2 3 2" xfId="39047" xr:uid="{3FC67532-A6FD-40D6-BF61-9051F292E0EC}"/>
    <cellStyle name="Normal 2 4 7 2 2 3 2 4" xfId="27239" xr:uid="{54C193C8-BD5C-4697-B038-99C570CE93EB}"/>
    <cellStyle name="Normal 2 4 7 2 2 3 3" xfId="7513" xr:uid="{D8E460E0-0D55-43EC-8D79-78F6E0F90971}"/>
    <cellStyle name="Normal 2 4 7 2 2 3 3 2" xfId="19320" xr:uid="{68A82B9A-C745-44AF-8E40-A9000B8633BF}"/>
    <cellStyle name="Normal 2 4 7 2 2 3 3 2 2" xfId="41639" xr:uid="{77D9C598-843A-4C42-AFDE-3EA41D86C745}"/>
    <cellStyle name="Normal 2 4 7 2 2 3 3 3" xfId="29831" xr:uid="{82F81298-9647-44E3-8F93-9BE63C4B8C40}"/>
    <cellStyle name="Normal 2 4 7 2 2 3 4" xfId="14136" xr:uid="{B0556895-A8C0-4524-8D93-5C6F32F6BE84}"/>
    <cellStyle name="Normal 2 4 7 2 2 3 4 2" xfId="36455" xr:uid="{BA10FFB0-61E0-410F-BFDF-03E6D3D2EB93}"/>
    <cellStyle name="Normal 2 4 7 2 2 3 5" xfId="24647" xr:uid="{A95934F4-3DE7-4EB0-82CD-36A376B9E629}"/>
    <cellStyle name="Normal 2 4 7 2 2 4" xfId="3625" xr:uid="{E988E9E4-4368-47AB-8BF8-84EFFEFE8A25}"/>
    <cellStyle name="Normal 2 4 7 2 2 4 2" xfId="8809" xr:uid="{F9F6F720-C0D8-41F9-9C8D-8E9F92AD29FF}"/>
    <cellStyle name="Normal 2 4 7 2 2 4 2 2" xfId="20616" xr:uid="{A20945A3-17C4-4A53-A1F6-435F661CB296}"/>
    <cellStyle name="Normal 2 4 7 2 2 4 2 2 2" xfId="42935" xr:uid="{FB00E924-02F2-494E-BB8D-8AD8634E749B}"/>
    <cellStyle name="Normal 2 4 7 2 2 4 2 3" xfId="31127" xr:uid="{B02EC379-62E7-4847-A656-DAE3078A98B2}"/>
    <cellStyle name="Normal 2 4 7 2 2 4 3" xfId="15432" xr:uid="{98091485-A52B-4ED3-A6F8-B330C78D3B0F}"/>
    <cellStyle name="Normal 2 4 7 2 2 4 3 2" xfId="37751" xr:uid="{8C0A3AAC-3EF6-44E4-881A-66BFB299D36A}"/>
    <cellStyle name="Normal 2 4 7 2 2 4 4" xfId="25943" xr:uid="{98E555D5-B9A8-49E3-949B-6C96A90F3A9C}"/>
    <cellStyle name="Normal 2 4 7 2 2 5" xfId="6217" xr:uid="{DC97332B-29F9-4AA2-A0A8-1A8D3DA3E28F}"/>
    <cellStyle name="Normal 2 4 7 2 2 5 2" xfId="18024" xr:uid="{1B830955-B795-4CE2-8275-6952CC083E78}"/>
    <cellStyle name="Normal 2 4 7 2 2 5 2 2" xfId="40343" xr:uid="{7ADA7335-9EE6-4E78-ACB2-1F3A3011615E}"/>
    <cellStyle name="Normal 2 4 7 2 2 5 3" xfId="28535" xr:uid="{C9FFCFCC-9EB5-4210-8FDD-98DB0358060C}"/>
    <cellStyle name="Normal 2 4 7 2 2 6" xfId="11544" xr:uid="{227DC8D6-AD62-4F0F-96C8-17D1CDA316D5}"/>
    <cellStyle name="Normal 2 4 7 2 2 6 2" xfId="33863" xr:uid="{1BB92912-FDAA-4552-9BAD-3D4DBD4F4CDD}"/>
    <cellStyle name="Normal 2 4 7 2 2 7" xfId="12840" xr:uid="{8616B62D-710C-4C58-93B0-7EE356D160AB}"/>
    <cellStyle name="Normal 2 4 7 2 2 7 2" xfId="35159" xr:uid="{7957DAA0-9BD6-4A13-81D1-72D2C0512000}"/>
    <cellStyle name="Normal 2 4 7 2 2 8" xfId="23351" xr:uid="{266E8713-49F2-4BA9-8D1E-409147C8ECC2}"/>
    <cellStyle name="Normal 2 4 7 2 3" xfId="1357" xr:uid="{4189C86C-001A-4561-8D99-F717226F3BE1}"/>
    <cellStyle name="Normal 2 4 7 2 3 2" xfId="2653" xr:uid="{093CB986-24CD-4749-A30F-ED568A7BA33D}"/>
    <cellStyle name="Normal 2 4 7 2 3 2 2" xfId="5245" xr:uid="{822E55F0-9062-4A3A-BB44-752819082143}"/>
    <cellStyle name="Normal 2 4 7 2 3 2 2 2" xfId="10429" xr:uid="{8CBA31C0-298E-425C-8C84-BA2A90AD7F06}"/>
    <cellStyle name="Normal 2 4 7 2 3 2 2 2 2" xfId="22236" xr:uid="{A3E4F6FC-FAAC-4D49-9D0D-B0A6B8A34AFC}"/>
    <cellStyle name="Normal 2 4 7 2 3 2 2 2 2 2" xfId="44555" xr:uid="{BB15A104-7E66-409F-956C-2BEB49AE0989}"/>
    <cellStyle name="Normal 2 4 7 2 3 2 2 2 3" xfId="32747" xr:uid="{6F2329A2-9C4F-45D3-8E44-F305591E83FC}"/>
    <cellStyle name="Normal 2 4 7 2 3 2 2 3" xfId="17052" xr:uid="{839335C4-9DB6-4A4E-BC43-AE98B4F86C41}"/>
    <cellStyle name="Normal 2 4 7 2 3 2 2 3 2" xfId="39371" xr:uid="{E416548F-BC84-484A-BF77-40430EA32E8F}"/>
    <cellStyle name="Normal 2 4 7 2 3 2 2 4" xfId="27563" xr:uid="{EEE12233-A2FB-442C-A49E-19AE4FAC20B8}"/>
    <cellStyle name="Normal 2 4 7 2 3 2 3" xfId="7837" xr:uid="{A6F4AA4F-795D-4A01-84F5-EB3B385473DC}"/>
    <cellStyle name="Normal 2 4 7 2 3 2 3 2" xfId="19644" xr:uid="{5D7EBCB7-45BE-4D6B-A1B9-511516640D7A}"/>
    <cellStyle name="Normal 2 4 7 2 3 2 3 2 2" xfId="41963" xr:uid="{D25CE63E-E6E2-4F96-B826-8D84A8303FB4}"/>
    <cellStyle name="Normal 2 4 7 2 3 2 3 3" xfId="30155" xr:uid="{2282D16C-F7CB-458E-8987-BB467D664270}"/>
    <cellStyle name="Normal 2 4 7 2 3 2 4" xfId="14460" xr:uid="{88D03546-C502-4C4F-A646-A2CA85969BB8}"/>
    <cellStyle name="Normal 2 4 7 2 3 2 4 2" xfId="36779" xr:uid="{B2A008FD-2E5A-49FC-BBCB-E26B9164DA62}"/>
    <cellStyle name="Normal 2 4 7 2 3 2 5" xfId="24971" xr:uid="{93ACE5D5-19EE-4482-842A-86B104B91803}"/>
    <cellStyle name="Normal 2 4 7 2 3 3" xfId="3949" xr:uid="{38BF008D-918B-484A-97C1-60DC1BF6662E}"/>
    <cellStyle name="Normal 2 4 7 2 3 3 2" xfId="9133" xr:uid="{C1FF9090-84DB-4A80-9C1C-2AF10E3087DE}"/>
    <cellStyle name="Normal 2 4 7 2 3 3 2 2" xfId="20940" xr:uid="{2EDDF3E6-3252-482C-8CBD-2DDEAB477F44}"/>
    <cellStyle name="Normal 2 4 7 2 3 3 2 2 2" xfId="43259" xr:uid="{014D01F0-3C60-4D02-802D-BB7FF4AF33AA}"/>
    <cellStyle name="Normal 2 4 7 2 3 3 2 3" xfId="31451" xr:uid="{CBC5B1CC-D5D9-4639-AC5C-9D220BB1D52D}"/>
    <cellStyle name="Normal 2 4 7 2 3 3 3" xfId="15756" xr:uid="{0739D11D-E32D-450B-8235-761196FD9CDC}"/>
    <cellStyle name="Normal 2 4 7 2 3 3 3 2" xfId="38075" xr:uid="{557A3A78-DAC4-405A-98AE-0B5B3ABA03F4}"/>
    <cellStyle name="Normal 2 4 7 2 3 3 4" xfId="26267" xr:uid="{070C46F9-0237-4318-91C5-EE4537A083AE}"/>
    <cellStyle name="Normal 2 4 7 2 3 4" xfId="6541" xr:uid="{C6A5F328-09CD-446D-8EE6-25A15DA46E94}"/>
    <cellStyle name="Normal 2 4 7 2 3 4 2" xfId="18348" xr:uid="{156A2EE3-4C6E-4832-A2DE-42ABC72EA6D8}"/>
    <cellStyle name="Normal 2 4 7 2 3 4 2 2" xfId="40667" xr:uid="{D651137D-67D5-42C8-9791-C882D956D1D4}"/>
    <cellStyle name="Normal 2 4 7 2 3 4 3" xfId="28859" xr:uid="{7DB25079-F758-4807-B14B-AA2843996E0C}"/>
    <cellStyle name="Normal 2 4 7 2 3 5" xfId="11868" xr:uid="{C92697E4-473E-4850-9A1B-262929A64315}"/>
    <cellStyle name="Normal 2 4 7 2 3 5 2" xfId="34187" xr:uid="{E4BD62FD-C5D7-4873-89AE-7761CB37C4F1}"/>
    <cellStyle name="Normal 2 4 7 2 3 6" xfId="13164" xr:uid="{A4CAE863-3054-4A70-B99D-319F848BFCA0}"/>
    <cellStyle name="Normal 2 4 7 2 3 6 2" xfId="35483" xr:uid="{6A79EE52-C009-488B-AA6C-951EF8209477}"/>
    <cellStyle name="Normal 2 4 7 2 3 7" xfId="23675" xr:uid="{5D8CA84A-7B32-4BE2-AF11-8B9A23412E82}"/>
    <cellStyle name="Normal 2 4 7 2 4" xfId="2005" xr:uid="{00A4C9CE-4AE3-4431-AB67-AB7B5333EB8F}"/>
    <cellStyle name="Normal 2 4 7 2 4 2" xfId="4597" xr:uid="{99F539AF-62D7-4D3A-8A00-F97EE4D7BE65}"/>
    <cellStyle name="Normal 2 4 7 2 4 2 2" xfId="9781" xr:uid="{AFD51E89-4844-4EC7-8E7F-C4D84C6BEA41}"/>
    <cellStyle name="Normal 2 4 7 2 4 2 2 2" xfId="21588" xr:uid="{97FF2651-0415-407E-B7BC-8ED743038AB9}"/>
    <cellStyle name="Normal 2 4 7 2 4 2 2 2 2" xfId="43907" xr:uid="{2FBFFB09-B211-4CEE-BF99-A953AAC290A2}"/>
    <cellStyle name="Normal 2 4 7 2 4 2 2 3" xfId="32099" xr:uid="{959CB051-4776-4617-84F1-BB8809389A6B}"/>
    <cellStyle name="Normal 2 4 7 2 4 2 3" xfId="16404" xr:uid="{56893138-9695-4980-8F67-7938DB514B6F}"/>
    <cellStyle name="Normal 2 4 7 2 4 2 3 2" xfId="38723" xr:uid="{8EB71F30-EB02-4883-9E24-C6A9741BD99B}"/>
    <cellStyle name="Normal 2 4 7 2 4 2 4" xfId="26915" xr:uid="{0610A5B8-3C20-4473-9BA5-F75F6AEF748B}"/>
    <cellStyle name="Normal 2 4 7 2 4 3" xfId="7189" xr:uid="{45112720-5857-4E3B-8EAD-F41C5CB73F34}"/>
    <cellStyle name="Normal 2 4 7 2 4 3 2" xfId="18996" xr:uid="{821ED8FB-DF83-4F8F-9717-19E1BFEEA683}"/>
    <cellStyle name="Normal 2 4 7 2 4 3 2 2" xfId="41315" xr:uid="{F8ABD440-EB00-4BF5-9DA0-39672012427C}"/>
    <cellStyle name="Normal 2 4 7 2 4 3 3" xfId="29507" xr:uid="{E8D91BA3-4729-4061-93E6-0C2794681BB2}"/>
    <cellStyle name="Normal 2 4 7 2 4 4" xfId="13812" xr:uid="{C05C3CD1-AE9D-4619-91BE-96D39DE5F8F2}"/>
    <cellStyle name="Normal 2 4 7 2 4 4 2" xfId="36131" xr:uid="{84EE1008-6E09-4F2C-B6EA-F2717A6B234F}"/>
    <cellStyle name="Normal 2 4 7 2 4 5" xfId="24323" xr:uid="{1AC59F50-986C-4F6F-B3E6-09D75A170285}"/>
    <cellStyle name="Normal 2 4 7 2 5" xfId="3301" xr:uid="{0EA51831-34BC-48BE-87C1-1628D7FD7E53}"/>
    <cellStyle name="Normal 2 4 7 2 5 2" xfId="8485" xr:uid="{FB3543DE-70A2-4BC0-8B05-DE7258CA4CE2}"/>
    <cellStyle name="Normal 2 4 7 2 5 2 2" xfId="20292" xr:uid="{F3DA043F-A9CF-40BE-BB58-9D8B5BFB2736}"/>
    <cellStyle name="Normal 2 4 7 2 5 2 2 2" xfId="42611" xr:uid="{53C4D773-DED7-4989-AA89-21C6AE4B69F6}"/>
    <cellStyle name="Normal 2 4 7 2 5 2 3" xfId="30803" xr:uid="{1215EACE-4416-4EAE-9C32-F031B61F64C4}"/>
    <cellStyle name="Normal 2 4 7 2 5 3" xfId="15108" xr:uid="{697C97A4-CFC0-4D18-A5F9-0B995A0E0406}"/>
    <cellStyle name="Normal 2 4 7 2 5 3 2" xfId="37427" xr:uid="{93502E29-4818-45BC-8F99-044E49C0A2DD}"/>
    <cellStyle name="Normal 2 4 7 2 5 4" xfId="25619" xr:uid="{EA37263A-B58B-4ABC-8453-2B7C96FAEB51}"/>
    <cellStyle name="Normal 2 4 7 2 6" xfId="5893" xr:uid="{0EBFCAC0-8D69-49C6-BFD4-A030AE5C4460}"/>
    <cellStyle name="Normal 2 4 7 2 6 2" xfId="17700" xr:uid="{9C963BCA-C05C-43AC-9FF0-1A2238B8076D}"/>
    <cellStyle name="Normal 2 4 7 2 6 2 2" xfId="40019" xr:uid="{33D6C3CD-DA45-413D-ABA9-5976555A1EE8}"/>
    <cellStyle name="Normal 2 4 7 2 6 3" xfId="28211" xr:uid="{299EA194-5692-4E70-9429-12308AAFE6C2}"/>
    <cellStyle name="Normal 2 4 7 2 7" xfId="11189" xr:uid="{8E8EC913-E8A6-48A7-9E46-AB23955A9911}"/>
    <cellStyle name="Normal 2 4 7 2 7 2" xfId="33508" xr:uid="{00E53777-167B-4CD7-BADB-27776C5EB200}"/>
    <cellStyle name="Normal 2 4 7 2 8" xfId="12516" xr:uid="{F527964F-FE1E-403E-8E9B-25D01AD84041}"/>
    <cellStyle name="Normal 2 4 7 2 8 2" xfId="34835" xr:uid="{90B345B9-2424-443A-8088-59B351158A5D}"/>
    <cellStyle name="Normal 2 4 7 2 9" xfId="22996" xr:uid="{5E41D052-D508-475D-8ED6-7FC064B99643}"/>
    <cellStyle name="Normal 2 4 7 3" xfId="871" xr:uid="{39D5FA75-6827-4591-A3DA-2D749DB49F67}"/>
    <cellStyle name="Normal 2 4 7 3 2" xfId="1519" xr:uid="{6C03954F-E301-4A23-9B04-EF32CE689264}"/>
    <cellStyle name="Normal 2 4 7 3 2 2" xfId="2815" xr:uid="{493D6642-9C88-4BB2-B16A-A5EF0BDAFECF}"/>
    <cellStyle name="Normal 2 4 7 3 2 2 2" xfId="5407" xr:uid="{5221622E-F5BA-43E9-BEF9-35E7755E664C}"/>
    <cellStyle name="Normal 2 4 7 3 2 2 2 2" xfId="10591" xr:uid="{B0FDBF14-423E-4AE5-AE2C-BDD44326B2F3}"/>
    <cellStyle name="Normal 2 4 7 3 2 2 2 2 2" xfId="22398" xr:uid="{DDD9034E-E393-424C-9DD6-8D9EDF20768E}"/>
    <cellStyle name="Normal 2 4 7 3 2 2 2 2 2 2" xfId="44717" xr:uid="{DA4489DC-AADD-4B92-B56F-A66345160924}"/>
    <cellStyle name="Normal 2 4 7 3 2 2 2 2 3" xfId="32909" xr:uid="{E6EA42A6-33E2-4478-A3FF-188FCCE54695}"/>
    <cellStyle name="Normal 2 4 7 3 2 2 2 3" xfId="17214" xr:uid="{C2710424-A50F-4279-BC3E-06ED1C3E7369}"/>
    <cellStyle name="Normal 2 4 7 3 2 2 2 3 2" xfId="39533" xr:uid="{F7537243-F982-47A1-945C-B37C8D5E7733}"/>
    <cellStyle name="Normal 2 4 7 3 2 2 2 4" xfId="27725" xr:uid="{FF680242-1D56-46A0-891A-433A61FFC544}"/>
    <cellStyle name="Normal 2 4 7 3 2 2 3" xfId="7999" xr:uid="{71FCEEE9-5F3B-4D05-91A2-C27ADA33D16B}"/>
    <cellStyle name="Normal 2 4 7 3 2 2 3 2" xfId="19806" xr:uid="{84F65B0D-20BA-417E-96DD-CF481BCB07B7}"/>
    <cellStyle name="Normal 2 4 7 3 2 2 3 2 2" xfId="42125" xr:uid="{89007A36-1D3F-44AE-8FDB-78A1C043AA2B}"/>
    <cellStyle name="Normal 2 4 7 3 2 2 3 3" xfId="30317" xr:uid="{93A48D75-876F-4F92-9085-060BAD66AB6E}"/>
    <cellStyle name="Normal 2 4 7 3 2 2 4" xfId="14622" xr:uid="{8F54D690-7DF6-48A4-82B9-8D1A32A5EA67}"/>
    <cellStyle name="Normal 2 4 7 3 2 2 4 2" xfId="36941" xr:uid="{8830C467-BECE-4319-B95F-98D2B2D2FA60}"/>
    <cellStyle name="Normal 2 4 7 3 2 2 5" xfId="25133" xr:uid="{D205534B-23F0-4CDF-86EF-497AAA6A387E}"/>
    <cellStyle name="Normal 2 4 7 3 2 3" xfId="4111" xr:uid="{5B2B7DB2-D770-48A3-92D0-39CAB3F2C739}"/>
    <cellStyle name="Normal 2 4 7 3 2 3 2" xfId="9295" xr:uid="{02837CE5-563D-4A25-9EE2-F72134D2B7CF}"/>
    <cellStyle name="Normal 2 4 7 3 2 3 2 2" xfId="21102" xr:uid="{16DA6821-6216-4213-BAC6-C1092440C17C}"/>
    <cellStyle name="Normal 2 4 7 3 2 3 2 2 2" xfId="43421" xr:uid="{38FDDA99-E973-4849-B29B-85FD945FDC69}"/>
    <cellStyle name="Normal 2 4 7 3 2 3 2 3" xfId="31613" xr:uid="{B9B14143-98BF-480A-B0A3-EF063F482C78}"/>
    <cellStyle name="Normal 2 4 7 3 2 3 3" xfId="15918" xr:uid="{9BEA8B17-7D46-49D9-8E49-868CA7F5DD85}"/>
    <cellStyle name="Normal 2 4 7 3 2 3 3 2" xfId="38237" xr:uid="{8B689C61-8D26-470F-AA0D-FE7AAFB137CB}"/>
    <cellStyle name="Normal 2 4 7 3 2 3 4" xfId="26429" xr:uid="{5401AF7C-F27F-41AE-8D49-7E8C406BD6C1}"/>
    <cellStyle name="Normal 2 4 7 3 2 4" xfId="6703" xr:uid="{C4B3F7C4-D68C-4ED0-9A6A-D7F3328ACAC3}"/>
    <cellStyle name="Normal 2 4 7 3 2 4 2" xfId="18510" xr:uid="{996F4360-C86F-4AF2-B505-43A04FE655A4}"/>
    <cellStyle name="Normal 2 4 7 3 2 4 2 2" xfId="40829" xr:uid="{AA391335-96B9-4775-B75D-1E67B329B3F8}"/>
    <cellStyle name="Normal 2 4 7 3 2 4 3" xfId="29021" xr:uid="{2E6F2953-B91B-42E8-858C-495BCB566E45}"/>
    <cellStyle name="Normal 2 4 7 3 2 5" xfId="12030" xr:uid="{C5C37943-F06A-4F01-BD05-2AE10E3E1A41}"/>
    <cellStyle name="Normal 2 4 7 3 2 5 2" xfId="34349" xr:uid="{39F5E356-948F-4E9F-892F-D42E032BD562}"/>
    <cellStyle name="Normal 2 4 7 3 2 6" xfId="13326" xr:uid="{B1FC3EEA-EB81-4154-8A57-2D4034789746}"/>
    <cellStyle name="Normal 2 4 7 3 2 6 2" xfId="35645" xr:uid="{7A5C7B2C-DD6E-44F9-8A71-810375BC7DC9}"/>
    <cellStyle name="Normal 2 4 7 3 2 7" xfId="23837" xr:uid="{FF7F4D11-7A2B-4533-8D27-51E9F05AF4EC}"/>
    <cellStyle name="Normal 2 4 7 3 3" xfId="2167" xr:uid="{F24C5991-5F10-445A-AD89-7B4FB544BF95}"/>
    <cellStyle name="Normal 2 4 7 3 3 2" xfId="4759" xr:uid="{43C79A57-20EA-4643-BFBE-67E11253311F}"/>
    <cellStyle name="Normal 2 4 7 3 3 2 2" xfId="9943" xr:uid="{52CED569-AD46-443C-81AC-CE1E4C029675}"/>
    <cellStyle name="Normal 2 4 7 3 3 2 2 2" xfId="21750" xr:uid="{C83E47DE-7446-48FC-85C3-4756DEECF12D}"/>
    <cellStyle name="Normal 2 4 7 3 3 2 2 2 2" xfId="44069" xr:uid="{07F28278-D53A-4223-8AB4-257AB294206E}"/>
    <cellStyle name="Normal 2 4 7 3 3 2 2 3" xfId="32261" xr:uid="{41A4FFDA-C701-4880-B38D-2FBD3F217A34}"/>
    <cellStyle name="Normal 2 4 7 3 3 2 3" xfId="16566" xr:uid="{682D3DF2-233C-4A44-AEE8-5C071EE69206}"/>
    <cellStyle name="Normal 2 4 7 3 3 2 3 2" xfId="38885" xr:uid="{D38BCEB4-3962-4518-AF0A-8A4C1CB35AFF}"/>
    <cellStyle name="Normal 2 4 7 3 3 2 4" xfId="27077" xr:uid="{666E2558-29B9-45F0-B901-C2E3A96E4AC5}"/>
    <cellStyle name="Normal 2 4 7 3 3 3" xfId="7351" xr:uid="{D3D586E2-0837-4436-A54B-299EA1F484FC}"/>
    <cellStyle name="Normal 2 4 7 3 3 3 2" xfId="19158" xr:uid="{780E248A-32F2-4B92-8C2E-22EB6FE83EC4}"/>
    <cellStyle name="Normal 2 4 7 3 3 3 2 2" xfId="41477" xr:uid="{6B56287D-F694-4833-8FA6-C683319BEBD0}"/>
    <cellStyle name="Normal 2 4 7 3 3 3 3" xfId="29669" xr:uid="{D68D51FD-260B-4419-8F11-889D454B8152}"/>
    <cellStyle name="Normal 2 4 7 3 3 4" xfId="13974" xr:uid="{7999849D-CD59-4D06-A75C-F7FACEF5F604}"/>
    <cellStyle name="Normal 2 4 7 3 3 4 2" xfId="36293" xr:uid="{03CA52EA-7CAE-404F-9A51-0D4E1C614601}"/>
    <cellStyle name="Normal 2 4 7 3 3 5" xfId="24485" xr:uid="{02B25D07-024B-497B-A6CE-F04FD83883E9}"/>
    <cellStyle name="Normal 2 4 7 3 4" xfId="3463" xr:uid="{AB7CACAA-DFA3-4448-8BA4-9E646480FC27}"/>
    <cellStyle name="Normal 2 4 7 3 4 2" xfId="8647" xr:uid="{3B320103-375A-4B22-A3C2-D2D4D470EBC4}"/>
    <cellStyle name="Normal 2 4 7 3 4 2 2" xfId="20454" xr:uid="{029CDF80-6364-473C-96A9-9FA4C33A2D15}"/>
    <cellStyle name="Normal 2 4 7 3 4 2 2 2" xfId="42773" xr:uid="{FCF475B1-3BBA-491D-8234-5DDD7BB2DC7E}"/>
    <cellStyle name="Normal 2 4 7 3 4 2 3" xfId="30965" xr:uid="{EEB142D2-9688-4BBD-B6A4-FF9C8118B330}"/>
    <cellStyle name="Normal 2 4 7 3 4 3" xfId="15270" xr:uid="{626EAA81-86FE-450C-9EA4-A9C1DCA4A8D5}"/>
    <cellStyle name="Normal 2 4 7 3 4 3 2" xfId="37589" xr:uid="{9AED706C-F7D3-40AD-8550-911C416E140D}"/>
    <cellStyle name="Normal 2 4 7 3 4 4" xfId="25781" xr:uid="{1B952898-77AC-4F84-8021-689F2F3AC6A0}"/>
    <cellStyle name="Normal 2 4 7 3 5" xfId="6055" xr:uid="{075114CC-8D34-45AE-AB25-5FECBE70E077}"/>
    <cellStyle name="Normal 2 4 7 3 5 2" xfId="17862" xr:uid="{92DB5DBB-109C-4AB2-8601-F85EFD78D70C}"/>
    <cellStyle name="Normal 2 4 7 3 5 2 2" xfId="40181" xr:uid="{B590ECDF-10A4-442E-B2F4-3337C6D861A7}"/>
    <cellStyle name="Normal 2 4 7 3 5 3" xfId="28373" xr:uid="{D7299787-4F06-48A0-B795-80B59B16D66B}"/>
    <cellStyle name="Normal 2 4 7 3 6" xfId="11382" xr:uid="{4CFA108C-E786-4EC1-A781-736890502238}"/>
    <cellStyle name="Normal 2 4 7 3 6 2" xfId="33701" xr:uid="{638BF775-C2A4-4DD1-8269-BE96DA43D2DB}"/>
    <cellStyle name="Normal 2 4 7 3 7" xfId="12678" xr:uid="{3ED1C6DC-D172-4395-B17B-0EE2D423AC01}"/>
    <cellStyle name="Normal 2 4 7 3 7 2" xfId="34997" xr:uid="{B1242711-4C83-49DC-B09C-7DCD00ED6F8E}"/>
    <cellStyle name="Normal 2 4 7 3 8" xfId="23189" xr:uid="{FB3BCF3D-9331-4FA8-9371-808C45F51878}"/>
    <cellStyle name="Normal 2 4 7 4" xfId="1195" xr:uid="{3C16210B-983A-4E30-9D48-72EAAD842124}"/>
    <cellStyle name="Normal 2 4 7 4 2" xfId="2491" xr:uid="{0FA77A9D-B095-4CB4-B432-B3F8B396358D}"/>
    <cellStyle name="Normal 2 4 7 4 2 2" xfId="5083" xr:uid="{0937112A-822F-4E44-B7A8-94D7E1A88CFD}"/>
    <cellStyle name="Normal 2 4 7 4 2 2 2" xfId="10267" xr:uid="{FB1FA11C-C12B-4E3A-9385-DB80DB8CF041}"/>
    <cellStyle name="Normal 2 4 7 4 2 2 2 2" xfId="22074" xr:uid="{930E8EF2-B933-4CE5-B85C-AFD5F4F00B5B}"/>
    <cellStyle name="Normal 2 4 7 4 2 2 2 2 2" xfId="44393" xr:uid="{FA24BAD4-3D77-43A8-8215-4E92559FAB13}"/>
    <cellStyle name="Normal 2 4 7 4 2 2 2 3" xfId="32585" xr:uid="{F2357371-BEA8-4753-8D41-6D1E44608AC1}"/>
    <cellStyle name="Normal 2 4 7 4 2 2 3" xfId="16890" xr:uid="{0E53E0CC-FE5B-4C20-819E-42BA7DAE55EA}"/>
    <cellStyle name="Normal 2 4 7 4 2 2 3 2" xfId="39209" xr:uid="{E518AEC5-5807-4BB3-B2A5-0791EB559D99}"/>
    <cellStyle name="Normal 2 4 7 4 2 2 4" xfId="27401" xr:uid="{37C3C901-34F6-43DF-BD52-EADBFAE479D5}"/>
    <cellStyle name="Normal 2 4 7 4 2 3" xfId="7675" xr:uid="{34F78FDB-55CB-420F-B612-EB511CBA0B82}"/>
    <cellStyle name="Normal 2 4 7 4 2 3 2" xfId="19482" xr:uid="{A19AE04B-A01C-42CC-B17A-86D3EA120882}"/>
    <cellStyle name="Normal 2 4 7 4 2 3 2 2" xfId="41801" xr:uid="{C248A6AF-D8DF-4DE9-A391-8F849E5BA99F}"/>
    <cellStyle name="Normal 2 4 7 4 2 3 3" xfId="29993" xr:uid="{559F120A-228A-472D-A69D-67E572560CC1}"/>
    <cellStyle name="Normal 2 4 7 4 2 4" xfId="14298" xr:uid="{2F65F71E-116B-42FA-BD89-EB5FEE7CEBB5}"/>
    <cellStyle name="Normal 2 4 7 4 2 4 2" xfId="36617" xr:uid="{9BDFE3FD-9137-4FD8-8278-C40FC5BB16F0}"/>
    <cellStyle name="Normal 2 4 7 4 2 5" xfId="24809" xr:uid="{8475C10F-6F1A-4D4F-B462-2887769F4829}"/>
    <cellStyle name="Normal 2 4 7 4 3" xfId="3787" xr:uid="{55FD17BB-E150-454F-A4AE-3EFFFF71DAD5}"/>
    <cellStyle name="Normal 2 4 7 4 3 2" xfId="8971" xr:uid="{49B866D2-0309-4631-8916-57487F785396}"/>
    <cellStyle name="Normal 2 4 7 4 3 2 2" xfId="20778" xr:uid="{0C585488-5A7F-4AE0-9472-F42C743AD98F}"/>
    <cellStyle name="Normal 2 4 7 4 3 2 2 2" xfId="43097" xr:uid="{D1DC107E-0C98-4348-BC4C-5FE4A35BBFEB}"/>
    <cellStyle name="Normal 2 4 7 4 3 2 3" xfId="31289" xr:uid="{93495E45-9AC7-4D7A-885A-0C0AD38C6259}"/>
    <cellStyle name="Normal 2 4 7 4 3 3" xfId="15594" xr:uid="{2F0687DD-AB4B-4680-822F-0B536F47D1D5}"/>
    <cellStyle name="Normal 2 4 7 4 3 3 2" xfId="37913" xr:uid="{57154508-023D-40D5-85AD-1A8B328B47AE}"/>
    <cellStyle name="Normal 2 4 7 4 3 4" xfId="26105" xr:uid="{F3F97A82-B8A4-46B3-9726-CD241E04D533}"/>
    <cellStyle name="Normal 2 4 7 4 4" xfId="6379" xr:uid="{56DEA741-F151-4522-9446-DCB3AB4149A7}"/>
    <cellStyle name="Normal 2 4 7 4 4 2" xfId="18186" xr:uid="{3F3DD97F-E4A5-4573-BE2F-E539D9F9A0FB}"/>
    <cellStyle name="Normal 2 4 7 4 4 2 2" xfId="40505" xr:uid="{14DE23A9-0E75-4294-9368-B896B5C43970}"/>
    <cellStyle name="Normal 2 4 7 4 4 3" xfId="28697" xr:uid="{C924FA59-9D04-49F2-BEB3-22D1286F417E}"/>
    <cellStyle name="Normal 2 4 7 4 5" xfId="11706" xr:uid="{B5ABB0F1-234A-4C84-8111-55D48299C238}"/>
    <cellStyle name="Normal 2 4 7 4 5 2" xfId="34025" xr:uid="{433E5BF1-B738-4A7E-956F-3FD25DB0D2A6}"/>
    <cellStyle name="Normal 2 4 7 4 6" xfId="13002" xr:uid="{5C9ED875-C42C-49F6-A633-C2775B401F0A}"/>
    <cellStyle name="Normal 2 4 7 4 6 2" xfId="35321" xr:uid="{EAF0BB1A-27C4-405C-AE99-5A8769CCA6AD}"/>
    <cellStyle name="Normal 2 4 7 4 7" xfId="23513" xr:uid="{9364AA89-7733-47E5-9AEE-6577FB68EB66}"/>
    <cellStyle name="Normal 2 4 7 5" xfId="1843" xr:uid="{59D07485-9F09-4B09-AAAC-AD72CB2A526B}"/>
    <cellStyle name="Normal 2 4 7 5 2" xfId="4435" xr:uid="{E272E333-08AA-4BD5-8ECA-3C88F5143F7B}"/>
    <cellStyle name="Normal 2 4 7 5 2 2" xfId="9619" xr:uid="{7CBEE691-9F8F-426A-A14D-5E84C7414ADD}"/>
    <cellStyle name="Normal 2 4 7 5 2 2 2" xfId="21426" xr:uid="{F773B4A3-1CD6-4BB1-B6DD-21BB275B4950}"/>
    <cellStyle name="Normal 2 4 7 5 2 2 2 2" xfId="43745" xr:uid="{3C8ECAA0-E914-4F7E-9DD5-6214B0881EAD}"/>
    <cellStyle name="Normal 2 4 7 5 2 2 3" xfId="31937" xr:uid="{FC2B5599-875D-4D29-A725-210540FBD509}"/>
    <cellStyle name="Normal 2 4 7 5 2 3" xfId="16242" xr:uid="{FBC849F8-E78F-4083-8DFC-DAECDE604B02}"/>
    <cellStyle name="Normal 2 4 7 5 2 3 2" xfId="38561" xr:uid="{4E03B803-E799-4037-9EA9-AA403D17D448}"/>
    <cellStyle name="Normal 2 4 7 5 2 4" xfId="26753" xr:uid="{59E2FB59-6068-478C-9F1C-EF49778FB4C8}"/>
    <cellStyle name="Normal 2 4 7 5 3" xfId="7027" xr:uid="{72AB4D02-7FE2-4A84-A6D6-5C603A51CF97}"/>
    <cellStyle name="Normal 2 4 7 5 3 2" xfId="18834" xr:uid="{F4D08927-9E46-4478-B352-846C4AA864B5}"/>
    <cellStyle name="Normal 2 4 7 5 3 2 2" xfId="41153" xr:uid="{A1DB0733-A04A-4FA9-B68E-AEBF8AD283B1}"/>
    <cellStyle name="Normal 2 4 7 5 3 3" xfId="29345" xr:uid="{ED97A066-8DD1-4D73-B109-7DA7CAD60D3A}"/>
    <cellStyle name="Normal 2 4 7 5 4" xfId="13650" xr:uid="{FCD08009-8937-4565-A7F7-82217CFB5C3D}"/>
    <cellStyle name="Normal 2 4 7 5 4 2" xfId="35969" xr:uid="{C14DDB13-0863-4FE1-B119-A31CF83D4B90}"/>
    <cellStyle name="Normal 2 4 7 5 5" xfId="24161" xr:uid="{32AC8D96-1FE3-47F2-BF93-A9EE84B20480}"/>
    <cellStyle name="Normal 2 4 7 6" xfId="3139" xr:uid="{B110B512-93B4-470A-B743-561AF98DAF73}"/>
    <cellStyle name="Normal 2 4 7 6 2" xfId="8323" xr:uid="{A26AE2E3-C16C-4E0B-834F-B30CA262CF84}"/>
    <cellStyle name="Normal 2 4 7 6 2 2" xfId="20130" xr:uid="{89AF3ADD-FB5A-4783-863E-ADBA101791FB}"/>
    <cellStyle name="Normal 2 4 7 6 2 2 2" xfId="42449" xr:uid="{BB4DFA6F-925F-4021-9146-5BC54AF8171E}"/>
    <cellStyle name="Normal 2 4 7 6 2 3" xfId="30641" xr:uid="{B2CDCCEF-B66D-41A3-875E-DAE174D1F7E1}"/>
    <cellStyle name="Normal 2 4 7 6 3" xfId="14946" xr:uid="{7C026674-7B02-4190-88E2-38CD9187139D}"/>
    <cellStyle name="Normal 2 4 7 6 3 2" xfId="37265" xr:uid="{3D8815B9-9FBA-4548-86F3-8812F927C530}"/>
    <cellStyle name="Normal 2 4 7 6 4" xfId="25457" xr:uid="{AA0DCAF5-6158-4842-877E-6CD848AA720A}"/>
    <cellStyle name="Normal 2 4 7 7" xfId="5731" xr:uid="{10DB2DA1-79BF-4A13-B6E6-C14E8C4ECB1D}"/>
    <cellStyle name="Normal 2 4 7 7 2" xfId="17538" xr:uid="{D309A0BD-39F7-4446-8212-001E8A0FC45A}"/>
    <cellStyle name="Normal 2 4 7 7 2 2" xfId="39857" xr:uid="{74C17A2F-B3EB-4A63-BEBA-68BF931BAA76}"/>
    <cellStyle name="Normal 2 4 7 7 3" xfId="28049" xr:uid="{5F49036A-9690-4285-B726-9C7F7173DF68}"/>
    <cellStyle name="Normal 2 4 7 8" xfId="10955" xr:uid="{37D02347-642A-416F-85A4-3BA30606172C}"/>
    <cellStyle name="Normal 2 4 7 8 2" xfId="33274" xr:uid="{6EF8D301-5D73-4318-A1FE-9E9776997E61}"/>
    <cellStyle name="Normal 2 4 7 9" xfId="12354" xr:uid="{A0B5B389-D9BA-41FF-BE6F-31FEF9CE4082}"/>
    <cellStyle name="Normal 2 4 7 9 2" xfId="34673" xr:uid="{D645A7CC-465D-4B2B-9132-929F915247C3}"/>
    <cellStyle name="Normal 2 4 8" xfId="561" xr:uid="{EC8C16C9-781A-4026-A623-8BF3DCBABAF7}"/>
    <cellStyle name="Normal 2 4 8 2" xfId="952" xr:uid="{9361AA55-56DA-4FC6-AA5D-21F8F2A68C1C}"/>
    <cellStyle name="Normal 2 4 8 2 2" xfId="1600" xr:uid="{7CE256AD-10CC-41A3-A6D6-5B649B69CDFA}"/>
    <cellStyle name="Normal 2 4 8 2 2 2" xfId="2896" xr:uid="{51BC23B8-8451-4E55-AA80-E844D0935A77}"/>
    <cellStyle name="Normal 2 4 8 2 2 2 2" xfId="5488" xr:uid="{42A49E42-E63F-4F9A-996A-8093A1511BB9}"/>
    <cellStyle name="Normal 2 4 8 2 2 2 2 2" xfId="10672" xr:uid="{02375CA9-E24E-45BB-BE7C-CECEBC6A22B2}"/>
    <cellStyle name="Normal 2 4 8 2 2 2 2 2 2" xfId="22479" xr:uid="{0EFA9F70-D8A2-441F-A52F-3D80E4DC7E61}"/>
    <cellStyle name="Normal 2 4 8 2 2 2 2 2 2 2" xfId="44798" xr:uid="{B6E307EF-D6D6-49BE-AA9A-80455F797941}"/>
    <cellStyle name="Normal 2 4 8 2 2 2 2 2 3" xfId="32990" xr:uid="{5D66A8AC-C5F7-493B-8722-1ED14371745E}"/>
    <cellStyle name="Normal 2 4 8 2 2 2 2 3" xfId="17295" xr:uid="{1763A6BE-D365-4D1C-BBED-AA2E432E94E7}"/>
    <cellStyle name="Normal 2 4 8 2 2 2 2 3 2" xfId="39614" xr:uid="{1311A92B-5402-47F1-A893-BDABA102C587}"/>
    <cellStyle name="Normal 2 4 8 2 2 2 2 4" xfId="27806" xr:uid="{132AB344-C6DC-4D91-8504-F67466B1EB65}"/>
    <cellStyle name="Normal 2 4 8 2 2 2 3" xfId="8080" xr:uid="{0AFCE121-94B5-49BD-8130-A98DFB976879}"/>
    <cellStyle name="Normal 2 4 8 2 2 2 3 2" xfId="19887" xr:uid="{CF5AC33E-068D-4532-8778-3C301C84DD27}"/>
    <cellStyle name="Normal 2 4 8 2 2 2 3 2 2" xfId="42206" xr:uid="{CE1ABF1D-C274-48A8-8788-2639A779435B}"/>
    <cellStyle name="Normal 2 4 8 2 2 2 3 3" xfId="30398" xr:uid="{9775B540-6C8C-422D-A57B-8906F3D73DA6}"/>
    <cellStyle name="Normal 2 4 8 2 2 2 4" xfId="14703" xr:uid="{53BF9C14-7A37-466F-8C8B-B7084A22D9EF}"/>
    <cellStyle name="Normal 2 4 8 2 2 2 4 2" xfId="37022" xr:uid="{0DF60EC0-6C40-47CE-9F42-747559C968B1}"/>
    <cellStyle name="Normal 2 4 8 2 2 2 5" xfId="25214" xr:uid="{F3957209-AEC7-49C0-B191-D738F5406033}"/>
    <cellStyle name="Normal 2 4 8 2 2 3" xfId="4192" xr:uid="{16A4D5EF-E15B-4FD6-A996-6D04041F3E4F}"/>
    <cellStyle name="Normal 2 4 8 2 2 3 2" xfId="9376" xr:uid="{66337384-40ED-4326-8FEE-6E9C189783D9}"/>
    <cellStyle name="Normal 2 4 8 2 2 3 2 2" xfId="21183" xr:uid="{83E15A22-A3F2-4B18-9A57-3EF04A77F25C}"/>
    <cellStyle name="Normal 2 4 8 2 2 3 2 2 2" xfId="43502" xr:uid="{C6EC1CA1-E7B7-4C78-B983-A88E9C176692}"/>
    <cellStyle name="Normal 2 4 8 2 2 3 2 3" xfId="31694" xr:uid="{3844F648-CAB1-48CB-ACE6-1F4C3DC2C933}"/>
    <cellStyle name="Normal 2 4 8 2 2 3 3" xfId="15999" xr:uid="{A52F81DB-9A6D-4E20-8FFA-20B7264B84DD}"/>
    <cellStyle name="Normal 2 4 8 2 2 3 3 2" xfId="38318" xr:uid="{4DC95FC5-F529-45A2-B473-5F430126B56F}"/>
    <cellStyle name="Normal 2 4 8 2 2 3 4" xfId="26510" xr:uid="{609AAD7B-24B9-4AB8-AB8E-6E18AE29F988}"/>
    <cellStyle name="Normal 2 4 8 2 2 4" xfId="6784" xr:uid="{8CC81F13-B48F-47C0-B304-E9C6191B8CC2}"/>
    <cellStyle name="Normal 2 4 8 2 2 4 2" xfId="18591" xr:uid="{C32736D7-AED9-408C-BACC-A8AA19875FAA}"/>
    <cellStyle name="Normal 2 4 8 2 2 4 2 2" xfId="40910" xr:uid="{E24A933C-C354-4EBA-84B2-B6CAD39F0939}"/>
    <cellStyle name="Normal 2 4 8 2 2 4 3" xfId="29102" xr:uid="{EF75E493-D9C0-4857-86D5-057509EEA73A}"/>
    <cellStyle name="Normal 2 4 8 2 2 5" xfId="12111" xr:uid="{2FC46CE7-BB5E-4F86-A5A8-05EC0EFC09C9}"/>
    <cellStyle name="Normal 2 4 8 2 2 5 2" xfId="34430" xr:uid="{1B35EAB7-9335-4CF5-AE30-AAAB987F1549}"/>
    <cellStyle name="Normal 2 4 8 2 2 6" xfId="13407" xr:uid="{9C258EBA-241B-4571-8C9C-F423DFB57D2B}"/>
    <cellStyle name="Normal 2 4 8 2 2 6 2" xfId="35726" xr:uid="{88411E88-297D-4325-BBAC-B1DA3B7E990F}"/>
    <cellStyle name="Normal 2 4 8 2 2 7" xfId="23918" xr:uid="{F639C8D1-8746-4974-96F0-612BA918F6D0}"/>
    <cellStyle name="Normal 2 4 8 2 3" xfId="2248" xr:uid="{B503649B-6CBF-49A4-A2D6-482A5C4B3530}"/>
    <cellStyle name="Normal 2 4 8 2 3 2" xfId="4840" xr:uid="{B93FE682-873D-44CB-B7D1-65A80BBC4259}"/>
    <cellStyle name="Normal 2 4 8 2 3 2 2" xfId="10024" xr:uid="{0AC0A8B7-BB20-482F-9CB1-3462CEA42480}"/>
    <cellStyle name="Normal 2 4 8 2 3 2 2 2" xfId="21831" xr:uid="{8C3E0D2D-C65F-4651-B4F8-E47F23251EF1}"/>
    <cellStyle name="Normal 2 4 8 2 3 2 2 2 2" xfId="44150" xr:uid="{E9D7678C-8ED8-4BB5-9FF7-D96B44A73F40}"/>
    <cellStyle name="Normal 2 4 8 2 3 2 2 3" xfId="32342" xr:uid="{17560596-0095-4B91-B192-217B93B38989}"/>
    <cellStyle name="Normal 2 4 8 2 3 2 3" xfId="16647" xr:uid="{9147ADA6-1A2C-4079-81E5-FF51E594F635}"/>
    <cellStyle name="Normal 2 4 8 2 3 2 3 2" xfId="38966" xr:uid="{8B957675-590A-416A-ABA1-ECD089F2CFB9}"/>
    <cellStyle name="Normal 2 4 8 2 3 2 4" xfId="27158" xr:uid="{DF33E4BB-FA91-41DC-982A-979865E6B492}"/>
    <cellStyle name="Normal 2 4 8 2 3 3" xfId="7432" xr:uid="{C461BA17-13AF-4643-83BD-C7210D9C61E0}"/>
    <cellStyle name="Normal 2 4 8 2 3 3 2" xfId="19239" xr:uid="{AE90152A-A425-4139-8FA9-A024D4D6A711}"/>
    <cellStyle name="Normal 2 4 8 2 3 3 2 2" xfId="41558" xr:uid="{06692F5E-65A0-4EA4-8F39-7005214C59CF}"/>
    <cellStyle name="Normal 2 4 8 2 3 3 3" xfId="29750" xr:uid="{D5DBB556-21C5-4DA2-8D3C-6DB28C2B232F}"/>
    <cellStyle name="Normal 2 4 8 2 3 4" xfId="14055" xr:uid="{AD8B958F-1464-4E6F-A209-493B102BFE4C}"/>
    <cellStyle name="Normal 2 4 8 2 3 4 2" xfId="36374" xr:uid="{70E08A76-B9E9-4D9C-99C9-F0F175DB7F49}"/>
    <cellStyle name="Normal 2 4 8 2 3 5" xfId="24566" xr:uid="{403C42DE-70F2-42FC-A6F9-84A7DBF5A1EF}"/>
    <cellStyle name="Normal 2 4 8 2 4" xfId="3544" xr:uid="{0602FA27-4C53-4190-8DCC-455799214C75}"/>
    <cellStyle name="Normal 2 4 8 2 4 2" xfId="8728" xr:uid="{EF21606A-01AA-49AC-B056-4CA6FBBDD906}"/>
    <cellStyle name="Normal 2 4 8 2 4 2 2" xfId="20535" xr:uid="{ABF85E26-DB8A-4CCF-8168-5E905A695FE7}"/>
    <cellStyle name="Normal 2 4 8 2 4 2 2 2" xfId="42854" xr:uid="{41EB8CC9-31AD-452E-99B3-0A06D3C73C7E}"/>
    <cellStyle name="Normal 2 4 8 2 4 2 3" xfId="31046" xr:uid="{8C30781D-B1E1-4327-96D6-BC05FD22ED46}"/>
    <cellStyle name="Normal 2 4 8 2 4 3" xfId="15351" xr:uid="{BDB2F014-5FFC-4757-A7E1-762D76BAC93F}"/>
    <cellStyle name="Normal 2 4 8 2 4 3 2" xfId="37670" xr:uid="{C871A15C-288B-438F-9DE8-11B3E28A2812}"/>
    <cellStyle name="Normal 2 4 8 2 4 4" xfId="25862" xr:uid="{FAB71B0A-B615-42D2-B431-31D5A464AADE}"/>
    <cellStyle name="Normal 2 4 8 2 5" xfId="6136" xr:uid="{C700BF9F-4DBE-4897-97F4-A6A72E480385}"/>
    <cellStyle name="Normal 2 4 8 2 5 2" xfId="17943" xr:uid="{906E0D69-58AD-4472-80A8-E86C13FFB210}"/>
    <cellStyle name="Normal 2 4 8 2 5 2 2" xfId="40262" xr:uid="{A5E3ECB6-DBEB-43E2-B5DA-519CC2CEBC27}"/>
    <cellStyle name="Normal 2 4 8 2 5 3" xfId="28454" xr:uid="{5B58E0C5-BB34-47BD-AA5D-DE0C690E4AE9}"/>
    <cellStyle name="Normal 2 4 8 2 6" xfId="11463" xr:uid="{8F96FCCF-2FD1-4033-A29C-7AA615ADCA18}"/>
    <cellStyle name="Normal 2 4 8 2 6 2" xfId="33782" xr:uid="{0DDB3849-0F5F-4DA1-8804-58AD8E0AF000}"/>
    <cellStyle name="Normal 2 4 8 2 7" xfId="12759" xr:uid="{12A2B331-2F9D-47D7-8683-2B0757E8D2FE}"/>
    <cellStyle name="Normal 2 4 8 2 7 2" xfId="35078" xr:uid="{7B9CD1C5-0F74-4A9D-8E25-67F541B39939}"/>
    <cellStyle name="Normal 2 4 8 2 8" xfId="23270" xr:uid="{78F87CC2-936E-49E0-9DD1-16B96964E0AA}"/>
    <cellStyle name="Normal 2 4 8 3" xfId="1276" xr:uid="{AAD120AD-AE30-4C33-9AFE-F05CB7455104}"/>
    <cellStyle name="Normal 2 4 8 3 2" xfId="2572" xr:uid="{E95119AB-47BD-4E54-A4C8-AA78742E0C1A}"/>
    <cellStyle name="Normal 2 4 8 3 2 2" xfId="5164" xr:uid="{1524B213-AA06-4454-850D-ADB83E1B0CAB}"/>
    <cellStyle name="Normal 2 4 8 3 2 2 2" xfId="10348" xr:uid="{45B3B65D-2B92-4DF8-81C9-E32815E7B653}"/>
    <cellStyle name="Normal 2 4 8 3 2 2 2 2" xfId="22155" xr:uid="{C70E1356-8461-4B6C-82A7-94D35CB2E73C}"/>
    <cellStyle name="Normal 2 4 8 3 2 2 2 2 2" xfId="44474" xr:uid="{33B8415D-7489-48E3-AD90-989FE316A8AA}"/>
    <cellStyle name="Normal 2 4 8 3 2 2 2 3" xfId="32666" xr:uid="{6183D02F-59FA-4C96-B8EB-D48C79AB0B21}"/>
    <cellStyle name="Normal 2 4 8 3 2 2 3" xfId="16971" xr:uid="{CB3327ED-81BD-49AF-A2DA-8D1A4EC29E6C}"/>
    <cellStyle name="Normal 2 4 8 3 2 2 3 2" xfId="39290" xr:uid="{6A77FA5B-FB8E-4F98-ACA9-DCF35BDAC309}"/>
    <cellStyle name="Normal 2 4 8 3 2 2 4" xfId="27482" xr:uid="{5874E921-5D84-49C4-A230-2E0DF0A4741E}"/>
    <cellStyle name="Normal 2 4 8 3 2 3" xfId="7756" xr:uid="{674B73D0-9BB0-472B-922E-2D275CF41ADC}"/>
    <cellStyle name="Normal 2 4 8 3 2 3 2" xfId="19563" xr:uid="{3F53BBB2-BDB7-4245-A97D-23B9AA94C3D8}"/>
    <cellStyle name="Normal 2 4 8 3 2 3 2 2" xfId="41882" xr:uid="{B4F20E3E-44A2-4E94-BBC3-2B7696A79249}"/>
    <cellStyle name="Normal 2 4 8 3 2 3 3" xfId="30074" xr:uid="{B4B4BFD0-B14B-45B5-A477-10D91D0A7D22}"/>
    <cellStyle name="Normal 2 4 8 3 2 4" xfId="14379" xr:uid="{73CFF10B-A9C7-44EC-9CA6-3FA086C4FA72}"/>
    <cellStyle name="Normal 2 4 8 3 2 4 2" xfId="36698" xr:uid="{B78025BC-EC83-4F99-8F4E-EF4898E62C72}"/>
    <cellStyle name="Normal 2 4 8 3 2 5" xfId="24890" xr:uid="{2416A3BF-C4C7-4476-9C20-421C410E581B}"/>
    <cellStyle name="Normal 2 4 8 3 3" xfId="3868" xr:uid="{7266D183-DE44-4581-9D0E-8C93B3FACD57}"/>
    <cellStyle name="Normal 2 4 8 3 3 2" xfId="9052" xr:uid="{668CE5B1-9D32-4ECC-8817-9858C39C5927}"/>
    <cellStyle name="Normal 2 4 8 3 3 2 2" xfId="20859" xr:uid="{29414D47-64BC-47D4-935C-7E9724787B33}"/>
    <cellStyle name="Normal 2 4 8 3 3 2 2 2" xfId="43178" xr:uid="{304875E7-64C1-4C0B-A6BF-1279BB820DD1}"/>
    <cellStyle name="Normal 2 4 8 3 3 2 3" xfId="31370" xr:uid="{BCA5BB2B-E763-4E1E-9765-E7C9C6C7E0A2}"/>
    <cellStyle name="Normal 2 4 8 3 3 3" xfId="15675" xr:uid="{87445764-A753-446A-B75C-D1CD13A48F91}"/>
    <cellStyle name="Normal 2 4 8 3 3 3 2" xfId="37994" xr:uid="{06E71DB0-70FE-4033-8A99-13CAB271E7CE}"/>
    <cellStyle name="Normal 2 4 8 3 3 4" xfId="26186" xr:uid="{34FE2329-B33C-44E7-81F7-4EA9CEB596D0}"/>
    <cellStyle name="Normal 2 4 8 3 4" xfId="6460" xr:uid="{2049387C-C4AB-4649-A6AC-CD0B8CEF6C54}"/>
    <cellStyle name="Normal 2 4 8 3 4 2" xfId="18267" xr:uid="{CB8882A8-9839-4D74-BBC1-30E4B4E00247}"/>
    <cellStyle name="Normal 2 4 8 3 4 2 2" xfId="40586" xr:uid="{CC18913D-32A0-4122-B67C-9ED092BEB1CF}"/>
    <cellStyle name="Normal 2 4 8 3 4 3" xfId="28778" xr:uid="{35C9EEFF-2A07-4F2B-9672-33EF8295D2BF}"/>
    <cellStyle name="Normal 2 4 8 3 5" xfId="11787" xr:uid="{41A58EDE-F8C9-42C2-B02F-CA3EA95A814F}"/>
    <cellStyle name="Normal 2 4 8 3 5 2" xfId="34106" xr:uid="{4913AC64-0D55-4761-A1DA-595456F3E873}"/>
    <cellStyle name="Normal 2 4 8 3 6" xfId="13083" xr:uid="{55A7E61D-7C99-480B-9626-B80F381B4F6B}"/>
    <cellStyle name="Normal 2 4 8 3 6 2" xfId="35402" xr:uid="{554215FE-FB21-448D-882A-4B8D56D280C8}"/>
    <cellStyle name="Normal 2 4 8 3 7" xfId="23594" xr:uid="{32B4DE9E-0019-4EAA-965A-92DE079C1BBA}"/>
    <cellStyle name="Normal 2 4 8 4" xfId="1924" xr:uid="{F84BC885-6F08-4626-A4C7-85F321AE07FD}"/>
    <cellStyle name="Normal 2 4 8 4 2" xfId="4516" xr:uid="{C51245F1-D146-4A5A-AB01-7FD6E0CEEE7D}"/>
    <cellStyle name="Normal 2 4 8 4 2 2" xfId="9700" xr:uid="{7F70B5B3-0141-4E15-9E21-81087D0ED71C}"/>
    <cellStyle name="Normal 2 4 8 4 2 2 2" xfId="21507" xr:uid="{5040FE06-C554-4DD5-B54B-25CEB61AAFE2}"/>
    <cellStyle name="Normal 2 4 8 4 2 2 2 2" xfId="43826" xr:uid="{487422EF-6E4F-4846-ADDD-FE1845690FA2}"/>
    <cellStyle name="Normal 2 4 8 4 2 2 3" xfId="32018" xr:uid="{10F8DA0E-B968-4F01-96A3-6AF0C23213AB}"/>
    <cellStyle name="Normal 2 4 8 4 2 3" xfId="16323" xr:uid="{DC73424B-0E52-4005-938C-F750703161F9}"/>
    <cellStyle name="Normal 2 4 8 4 2 3 2" xfId="38642" xr:uid="{7DC5DC9B-EE60-47E2-B105-756CF6C5302A}"/>
    <cellStyle name="Normal 2 4 8 4 2 4" xfId="26834" xr:uid="{30AF6292-CB96-4FFD-A13B-4A133A4C272A}"/>
    <cellStyle name="Normal 2 4 8 4 3" xfId="7108" xr:uid="{7D0CFE8A-1B02-4562-9779-2627237DD5A5}"/>
    <cellStyle name="Normal 2 4 8 4 3 2" xfId="18915" xr:uid="{71428574-54F1-4973-96E5-0E09EFA4EEA8}"/>
    <cellStyle name="Normal 2 4 8 4 3 2 2" xfId="41234" xr:uid="{D1D8DC26-3CCF-4D78-A253-B8F1DA4244B4}"/>
    <cellStyle name="Normal 2 4 8 4 3 3" xfId="29426" xr:uid="{2EE7EB52-A6BE-40A3-82DF-CD5C35C62CD4}"/>
    <cellStyle name="Normal 2 4 8 4 4" xfId="13731" xr:uid="{75DC6FFB-950B-42A0-9C6E-6CFA921ABAB8}"/>
    <cellStyle name="Normal 2 4 8 4 4 2" xfId="36050" xr:uid="{A406F9B9-2A85-4FED-9476-D1BC76A83528}"/>
    <cellStyle name="Normal 2 4 8 4 5" xfId="24242" xr:uid="{CEDC274C-D2E3-488C-B982-8D7C277FC939}"/>
    <cellStyle name="Normal 2 4 8 5" xfId="3220" xr:uid="{FA1F7415-639B-421B-ACE3-758609DCBA62}"/>
    <cellStyle name="Normal 2 4 8 5 2" xfId="8404" xr:uid="{EFB9716B-FBE3-4F1D-9912-C7516A762B95}"/>
    <cellStyle name="Normal 2 4 8 5 2 2" xfId="20211" xr:uid="{8E3EE004-F2F7-487D-9E59-544E4F56F0E7}"/>
    <cellStyle name="Normal 2 4 8 5 2 2 2" xfId="42530" xr:uid="{E619549F-E0FC-44B1-B999-FD2EDA77273C}"/>
    <cellStyle name="Normal 2 4 8 5 2 3" xfId="30722" xr:uid="{F669A072-1308-421B-8685-C7875D52069B}"/>
    <cellStyle name="Normal 2 4 8 5 3" xfId="15027" xr:uid="{0F8B8C5F-CC8A-418B-B6A1-E55B3A6EE2FB}"/>
    <cellStyle name="Normal 2 4 8 5 3 2" xfId="37346" xr:uid="{F45FEB65-BDF6-4F16-BE62-E1C9A0F1316F}"/>
    <cellStyle name="Normal 2 4 8 5 4" xfId="25538" xr:uid="{797C831F-D156-433D-BEDE-AEEF54EE5126}"/>
    <cellStyle name="Normal 2 4 8 6" xfId="5812" xr:uid="{3BB88A23-45A8-41B4-859F-AE35DD1AA10E}"/>
    <cellStyle name="Normal 2 4 8 6 2" xfId="17619" xr:uid="{8128D0E1-B5BA-4C43-91ED-84FB4FBE3FA2}"/>
    <cellStyle name="Normal 2 4 8 6 2 2" xfId="39938" xr:uid="{CDE95CBA-EA66-4BD3-9918-ACE0507402E3}"/>
    <cellStyle name="Normal 2 4 8 6 3" xfId="28130" xr:uid="{1D6B9D43-A841-43DC-93DB-1F4BB10EC652}"/>
    <cellStyle name="Normal 2 4 8 7" xfId="11072" xr:uid="{77FB9EFA-1028-4732-BBE4-BC5B95A367A3}"/>
    <cellStyle name="Normal 2 4 8 7 2" xfId="33391" xr:uid="{57AB6A47-6642-4DE8-AF40-1F95C46CCC9A}"/>
    <cellStyle name="Normal 2 4 8 8" xfId="12435" xr:uid="{B056803A-4EFE-4D75-B205-A6FCFE5A59C9}"/>
    <cellStyle name="Normal 2 4 8 8 2" xfId="34754" xr:uid="{D94E2AF0-2AFD-4376-97A1-7E42A9F1B0A9}"/>
    <cellStyle name="Normal 2 4 8 9" xfId="22879" xr:uid="{774C40F2-D08E-416F-AF0A-EC4EFDFB1A7F}"/>
    <cellStyle name="Normal 2 4 9" xfId="790" xr:uid="{45168600-E920-4C4F-82BC-985CA327FABA}"/>
    <cellStyle name="Normal 2 4 9 2" xfId="1438" xr:uid="{13506965-0AAD-4DF1-926B-CF5D61151890}"/>
    <cellStyle name="Normal 2 4 9 2 2" xfId="2734" xr:uid="{7CE261A9-315B-4036-8007-F9D9FC789024}"/>
    <cellStyle name="Normal 2 4 9 2 2 2" xfId="5326" xr:uid="{9831A6CE-A619-4176-8D34-415FB118F9FF}"/>
    <cellStyle name="Normal 2 4 9 2 2 2 2" xfId="10510" xr:uid="{A2490355-E67C-4AE8-8A8F-17F7DF7F7B74}"/>
    <cellStyle name="Normal 2 4 9 2 2 2 2 2" xfId="22317" xr:uid="{BE2811E6-5C63-4952-AD29-C996C714811E}"/>
    <cellStyle name="Normal 2 4 9 2 2 2 2 2 2" xfId="44636" xr:uid="{0C6459A9-4D59-49DA-B493-0780DD96D8C8}"/>
    <cellStyle name="Normal 2 4 9 2 2 2 2 3" xfId="32828" xr:uid="{9421A8A5-2412-4155-8016-749AA7D76354}"/>
    <cellStyle name="Normal 2 4 9 2 2 2 3" xfId="17133" xr:uid="{8B6F8D93-5FF8-48DB-BDAF-917B61C9DF08}"/>
    <cellStyle name="Normal 2 4 9 2 2 2 3 2" xfId="39452" xr:uid="{4B3D7D17-A5E1-4273-8629-9F94081BCAEB}"/>
    <cellStyle name="Normal 2 4 9 2 2 2 4" xfId="27644" xr:uid="{D6A2D87A-46C4-4F35-BABF-FC5BF850C7E9}"/>
    <cellStyle name="Normal 2 4 9 2 2 3" xfId="7918" xr:uid="{169350FC-1494-4857-AAEE-697686F1FC15}"/>
    <cellStyle name="Normal 2 4 9 2 2 3 2" xfId="19725" xr:uid="{3F4CE236-6DBE-426E-9F4D-21F9EE580372}"/>
    <cellStyle name="Normal 2 4 9 2 2 3 2 2" xfId="42044" xr:uid="{A5050CCF-122A-4A3B-B55F-DC350FDA1551}"/>
    <cellStyle name="Normal 2 4 9 2 2 3 3" xfId="30236" xr:uid="{EA3163AC-67D8-4CF1-A039-580DF6EC5DD2}"/>
    <cellStyle name="Normal 2 4 9 2 2 4" xfId="14541" xr:uid="{9EF427C8-6910-4014-92DB-9871062C685A}"/>
    <cellStyle name="Normal 2 4 9 2 2 4 2" xfId="36860" xr:uid="{C0F8C577-A883-4603-8E1F-C01D1004A0A9}"/>
    <cellStyle name="Normal 2 4 9 2 2 5" xfId="25052" xr:uid="{48F6F0A1-B07D-47F9-8C5A-06FF4391A12D}"/>
    <cellStyle name="Normal 2 4 9 2 3" xfId="4030" xr:uid="{9DCEA572-6A73-4573-BEDF-C691F5F1B136}"/>
    <cellStyle name="Normal 2 4 9 2 3 2" xfId="9214" xr:uid="{A2D5C87C-7272-40D3-9268-4DE67567BF4B}"/>
    <cellStyle name="Normal 2 4 9 2 3 2 2" xfId="21021" xr:uid="{E8AEA098-3BB4-45EC-8778-0E85D0E93632}"/>
    <cellStyle name="Normal 2 4 9 2 3 2 2 2" xfId="43340" xr:uid="{73E51D44-8A2E-4BEA-B62B-18B095F566CE}"/>
    <cellStyle name="Normal 2 4 9 2 3 2 3" xfId="31532" xr:uid="{393EE329-6C66-40CA-B380-A2222C8ED7B3}"/>
    <cellStyle name="Normal 2 4 9 2 3 3" xfId="15837" xr:uid="{A5365CB0-E9BB-4016-871F-2C5AF74EB160}"/>
    <cellStyle name="Normal 2 4 9 2 3 3 2" xfId="38156" xr:uid="{F83D0FC1-A68C-4CD7-BF59-F56865B0CBC9}"/>
    <cellStyle name="Normal 2 4 9 2 3 4" xfId="26348" xr:uid="{2C777270-CC0C-4A06-8BF2-C56E0DFD871A}"/>
    <cellStyle name="Normal 2 4 9 2 4" xfId="6622" xr:uid="{A19A4FDB-4F4A-4816-A3D9-626756270AB4}"/>
    <cellStyle name="Normal 2 4 9 2 4 2" xfId="18429" xr:uid="{AC56EAD3-FEDE-42BB-A21C-5C345088B2EE}"/>
    <cellStyle name="Normal 2 4 9 2 4 2 2" xfId="40748" xr:uid="{2EFCEA1D-A880-4872-BC6E-A9FCCBC7B5B9}"/>
    <cellStyle name="Normal 2 4 9 2 4 3" xfId="28940" xr:uid="{AFEC3136-3A2E-4047-B74B-7203E57FDAD8}"/>
    <cellStyle name="Normal 2 4 9 2 5" xfId="11949" xr:uid="{58BDD50D-568D-430C-93BC-1BE291A535F8}"/>
    <cellStyle name="Normal 2 4 9 2 5 2" xfId="34268" xr:uid="{493E72BE-B5C9-42C5-93CD-D6C426094DA1}"/>
    <cellStyle name="Normal 2 4 9 2 6" xfId="13245" xr:uid="{26EBAA03-7701-498B-AE98-980DF466C452}"/>
    <cellStyle name="Normal 2 4 9 2 6 2" xfId="35564" xr:uid="{E4B44922-1214-42C0-8641-DAC247BCA704}"/>
    <cellStyle name="Normal 2 4 9 2 7" xfId="23756" xr:uid="{25E02C92-FB88-435B-97AE-17E5D1967AF3}"/>
    <cellStyle name="Normal 2 4 9 3" xfId="2086" xr:uid="{BD54E4E4-5B1B-42C2-A0C9-6B92A14B533C}"/>
    <cellStyle name="Normal 2 4 9 3 2" xfId="4678" xr:uid="{926209CA-515A-4B76-BF8D-BE002903558F}"/>
    <cellStyle name="Normal 2 4 9 3 2 2" xfId="9862" xr:uid="{5C2E96EA-99EE-4005-86EA-747425DD9EC8}"/>
    <cellStyle name="Normal 2 4 9 3 2 2 2" xfId="21669" xr:uid="{14FEC513-C3A7-4A38-94BB-3EDB312CA44F}"/>
    <cellStyle name="Normal 2 4 9 3 2 2 2 2" xfId="43988" xr:uid="{7C5F0CAE-9C34-44AB-A4D4-4DA21F8D06C6}"/>
    <cellStyle name="Normal 2 4 9 3 2 2 3" xfId="32180" xr:uid="{E8170A58-DACF-401C-BBFF-E8E6F9A3878B}"/>
    <cellStyle name="Normal 2 4 9 3 2 3" xfId="16485" xr:uid="{CEAAE10D-C148-436C-A6A2-F2307ABA3AD2}"/>
    <cellStyle name="Normal 2 4 9 3 2 3 2" xfId="38804" xr:uid="{9CE38334-3FCA-41CA-A74C-6C06027226DD}"/>
    <cellStyle name="Normal 2 4 9 3 2 4" xfId="26996" xr:uid="{9DA729E3-8B19-45AD-B9E6-6579D4F6AB17}"/>
    <cellStyle name="Normal 2 4 9 3 3" xfId="7270" xr:uid="{532359C5-53A3-43D9-9985-687AC874C406}"/>
    <cellStyle name="Normal 2 4 9 3 3 2" xfId="19077" xr:uid="{C8E8B61A-6673-4C78-9355-70A9A882BDD5}"/>
    <cellStyle name="Normal 2 4 9 3 3 2 2" xfId="41396" xr:uid="{C7DD59F3-783F-457F-9BD7-CE293BB45A5D}"/>
    <cellStyle name="Normal 2 4 9 3 3 3" xfId="29588" xr:uid="{996FAF80-5B77-47FA-BFC6-0D6FEC2C5833}"/>
    <cellStyle name="Normal 2 4 9 3 4" xfId="13893" xr:uid="{7FF3A77D-3C13-43CF-A8D9-D0802279859C}"/>
    <cellStyle name="Normal 2 4 9 3 4 2" xfId="36212" xr:uid="{5AD70F0C-91AB-4B59-AB7A-AEB2F28A9F14}"/>
    <cellStyle name="Normal 2 4 9 3 5" xfId="24404" xr:uid="{0202A88E-4B70-4E44-9456-8E73595B1DAA}"/>
    <cellStyle name="Normal 2 4 9 4" xfId="3382" xr:uid="{3FDCA938-D877-4AD9-818F-FFD16589BC23}"/>
    <cellStyle name="Normal 2 4 9 4 2" xfId="8566" xr:uid="{0BB9A89A-943F-4A91-80DA-6FCC60A4D0BE}"/>
    <cellStyle name="Normal 2 4 9 4 2 2" xfId="20373" xr:uid="{6D2D2807-9AC6-4B7E-9A37-C2E9E5285D87}"/>
    <cellStyle name="Normal 2 4 9 4 2 2 2" xfId="42692" xr:uid="{06D9E19D-19A5-4677-9298-CC5D92C8B573}"/>
    <cellStyle name="Normal 2 4 9 4 2 3" xfId="30884" xr:uid="{D6D4EF77-2EA0-40B4-8F19-CDD8C06D4CD4}"/>
    <cellStyle name="Normal 2 4 9 4 3" xfId="15189" xr:uid="{AA54A4C9-2740-4C47-87B8-BD0D793C10D8}"/>
    <cellStyle name="Normal 2 4 9 4 3 2" xfId="37508" xr:uid="{F7344ACE-2CBE-481D-9F9A-0B25B64ECC86}"/>
    <cellStyle name="Normal 2 4 9 4 4" xfId="25700" xr:uid="{74DE36DF-0E58-422E-825D-A8606F5E4CA9}"/>
    <cellStyle name="Normal 2 4 9 5" xfId="5974" xr:uid="{C3C66E27-E559-42C9-AE56-0BC3CAAA79C5}"/>
    <cellStyle name="Normal 2 4 9 5 2" xfId="17781" xr:uid="{E8ED70BA-8A34-4236-A2C5-1BE781464DBC}"/>
    <cellStyle name="Normal 2 4 9 5 2 2" xfId="40100" xr:uid="{0E8B0C79-4577-4051-B9B3-CB1F14A4053C}"/>
    <cellStyle name="Normal 2 4 9 5 3" xfId="28292" xr:uid="{883A88E0-8902-4B96-8C11-FB073847111F}"/>
    <cellStyle name="Normal 2 4 9 6" xfId="11301" xr:uid="{17CAB4B5-BE5B-471C-AF6E-2E3A0A826054}"/>
    <cellStyle name="Normal 2 4 9 6 2" xfId="33620" xr:uid="{0740A51F-3ED2-460A-B017-DFCAAF8A115A}"/>
    <cellStyle name="Normal 2 4 9 7" xfId="12597" xr:uid="{CD57E6E9-2237-4190-851A-A4511687003D}"/>
    <cellStyle name="Normal 2 4 9 7 2" xfId="34916" xr:uid="{A19CC2E9-B784-4276-B917-D4F92B4969C9}"/>
    <cellStyle name="Normal 2 4 9 8" xfId="23108" xr:uid="{BE038CAC-507D-4588-A0E2-F43CE8B6BAF9}"/>
    <cellStyle name="Normal 2 5" xfId="17" xr:uid="{00000000-0005-0000-0000-000072000000}"/>
    <cellStyle name="Normal 2 5 2" xfId="44959" xr:uid="{C1E91CB4-0737-4B0E-A0C8-20594142E15B}"/>
    <cellStyle name="Normal 2 5 3" xfId="44984" xr:uid="{00D64FA8-CEB6-4668-933B-E04E2ECA4CA2}"/>
    <cellStyle name="Normal 2 5 4" xfId="45055" xr:uid="{DBB87B53-23B1-47D4-8DBC-4D75732F4FFB}"/>
    <cellStyle name="Normal 2 5 5" xfId="45080" xr:uid="{65870A88-CEAC-4222-A8D0-1D412315FE45}"/>
    <cellStyle name="Normal 2 5 6" xfId="283" xr:uid="{3C4E8619-5C50-4BDE-B797-49912514AE3A}"/>
    <cellStyle name="Normal 2 6" xfId="288" xr:uid="{74C8E7BB-A435-4D96-9F12-B24D9E70DE6A}"/>
    <cellStyle name="Normal 2 7" xfId="175" xr:uid="{ABDD4EA8-F668-41FC-95C2-2ACE98426D03}"/>
    <cellStyle name="Normal 2_02.02.13" xfId="20" xr:uid="{00000000-0005-0000-0000-000073000000}"/>
    <cellStyle name="Normal 20" xfId="131" xr:uid="{00000000-0005-0000-0000-000074000000}"/>
    <cellStyle name="Normal 20 2" xfId="303" xr:uid="{484D4980-B3DA-4F68-9372-5BEAAF0B94D5}"/>
    <cellStyle name="Normal 20 3" xfId="44998" xr:uid="{9AEA138B-8814-45DD-8779-1AC9A2BCEDC5}"/>
    <cellStyle name="Normal 20 4" xfId="202" xr:uid="{744EF266-8620-4E98-ACE1-0EAF3E575C15}"/>
    <cellStyle name="Normal 21" xfId="132" xr:uid="{00000000-0005-0000-0000-000075000000}"/>
    <cellStyle name="Normal 21 2" xfId="44955" xr:uid="{7805AD02-C98B-4AFF-A54A-B2F9138198D7}"/>
    <cellStyle name="Normal 21 3" xfId="203" xr:uid="{31FD3B46-A834-481C-B61F-F63F64B32ECD}"/>
    <cellStyle name="Normal 22" xfId="77" xr:uid="{00000000-0005-0000-0000-000076000000}"/>
    <cellStyle name="Normal 22 2" xfId="44956" xr:uid="{F5209401-C5CA-4513-81D6-9BB467F3DA4B}"/>
    <cellStyle name="Normal 22 3" xfId="44967" xr:uid="{49829FDD-F9AE-4814-9580-F88567001DA5}"/>
    <cellStyle name="Normal 22 4" xfId="207" xr:uid="{5A263B42-4588-4F17-952F-5FAB56A4A720}"/>
    <cellStyle name="Normal 23" xfId="150" xr:uid="{00000000-0005-0000-0000-000077000000}"/>
    <cellStyle name="Normal 23 2" xfId="44957" xr:uid="{70B4734D-93CC-46F3-8075-9908D06012DA}"/>
    <cellStyle name="Normal 23 3" xfId="208" xr:uid="{D8E196F6-8C7C-431C-B710-C1B0EE8FEF86}"/>
    <cellStyle name="Normal 24" xfId="152" xr:uid="{00000000-0005-0000-0000-000078000000}"/>
    <cellStyle name="Normal 24 2" xfId="44958" xr:uid="{4D8E17F0-2753-43D5-858E-03512869E6F5}"/>
    <cellStyle name="Normal 24 3" xfId="209" xr:uid="{ADE6DD60-3479-4FA0-A8D6-1BAB92C8FE15}"/>
    <cellStyle name="Normal 25" xfId="210" xr:uid="{ADD97436-097C-43A7-8D34-865981D473CA}"/>
    <cellStyle name="Normal 25 2" xfId="44960" xr:uid="{67A30C13-2C71-4D77-B3AE-6AD6E34F0D2D}"/>
    <cellStyle name="Normal 26" xfId="214" xr:uid="{D0BE815B-5AD4-4A1B-8E83-D2A97EB88F63}"/>
    <cellStyle name="Normal 27" xfId="215" xr:uid="{F5F91B74-ADD1-4CCD-A7FC-CC4E119368A1}"/>
    <cellStyle name="Normal 27 2" xfId="149" xr:uid="{00000000-0005-0000-0000-000079000000}"/>
    <cellStyle name="Normal 27 2 2" xfId="45052" xr:uid="{10792824-A1F3-4AB2-8BAA-662904AAEAD6}"/>
    <cellStyle name="Normal 27 2 3" xfId="45077" xr:uid="{B001E38A-D09A-474F-A7C4-FAF204BD7080}"/>
    <cellStyle name="Normal 28" xfId="216" xr:uid="{938C2171-4EC3-4C98-AD86-0EBC8F9D843F}"/>
    <cellStyle name="Normal 29" xfId="217" xr:uid="{53443D8F-1FBA-4622-BC70-0CC2561B2A5E}"/>
    <cellStyle name="Normal 3" xfId="21" xr:uid="{00000000-0005-0000-0000-00007A000000}"/>
    <cellStyle name="Normal 3 2" xfId="38" xr:uid="{00000000-0005-0000-0000-00007B000000}"/>
    <cellStyle name="Normal 3 2 2" xfId="133" xr:uid="{00000000-0005-0000-0000-00007C000000}"/>
    <cellStyle name="Normal 3 2 2 2" xfId="329" xr:uid="{5BF00CD4-9BC2-420A-9A34-E65716801377}"/>
    <cellStyle name="Normal 3 2 3" xfId="328" xr:uid="{A8DF4093-585F-40D0-996F-881D53571410}"/>
    <cellStyle name="Normal 3 2 4" xfId="45025" xr:uid="{171C7750-C5D5-4818-96E5-3996C854DFF2}"/>
    <cellStyle name="Normal 3 2 5" xfId="180" xr:uid="{27E16C63-E26A-4553-875F-59663CC3798E}"/>
    <cellStyle name="Normal 3 3" xfId="134" xr:uid="{00000000-0005-0000-0000-00007D000000}"/>
    <cellStyle name="Normal 3 3 2" xfId="330" xr:uid="{1FF29035-AE37-4BB0-ACEE-9CB5956F4995}"/>
    <cellStyle name="Normal 3 3 3" xfId="45015" xr:uid="{91740A25-D60E-4E0D-BA66-D26DF6E916FD}"/>
    <cellStyle name="Normal 3 3 4" xfId="181" xr:uid="{4EDECB71-A49A-400C-A728-D556A737C802}"/>
    <cellStyle name="Normal 3 4" xfId="289" xr:uid="{978A61E0-C27C-414F-A20E-5BB605D3C5F1}"/>
    <cellStyle name="Normal 3 5" xfId="44980" xr:uid="{6654F682-7D7F-4B7B-A2E9-7BC2546A72A1}"/>
    <cellStyle name="Normal 3 6" xfId="179" xr:uid="{96105A66-0A8B-471D-B127-38EF4A4D991C}"/>
    <cellStyle name="Normal 30" xfId="218" xr:uid="{02748B5A-227E-42E7-A27E-875175987FE6}"/>
    <cellStyle name="Normal 31" xfId="219" xr:uid="{AF69B7F0-DE62-4F07-8305-8B63C9FD23FB}"/>
    <cellStyle name="Normal 32" xfId="220" xr:uid="{3CAFDBAC-98B1-4154-AE21-EFFEA7EB650C}"/>
    <cellStyle name="Normal 33" xfId="221" xr:uid="{32A46056-47BB-4693-BDAC-E52913072F20}"/>
    <cellStyle name="Normal 34" xfId="222" xr:uid="{05C24CD0-4A29-4BF1-9EC9-D6441D8A2893}"/>
    <cellStyle name="Normal 35" xfId="223" xr:uid="{86D49469-4A0B-49D3-A5A4-A567302CF5AE}"/>
    <cellStyle name="Normal 36" xfId="226" xr:uid="{0D1E4070-16B5-4F31-AFEC-E4F9709FB40A}"/>
    <cellStyle name="Normal 37" xfId="227" xr:uid="{27E2A771-F315-41FB-BB1D-6AB90AAAD85E}"/>
    <cellStyle name="Normal 38" xfId="225" xr:uid="{8014690F-6E1D-4B21-9675-2A1989F7F656}"/>
    <cellStyle name="Normal 39" xfId="228" xr:uid="{11BCA0B3-150C-4598-A64C-E0C731E60A72}"/>
    <cellStyle name="Normal 4" xfId="22" xr:uid="{00000000-0005-0000-0000-00007E000000}"/>
    <cellStyle name="Normal 4 2" xfId="135" xr:uid="{00000000-0005-0000-0000-00007F000000}"/>
    <cellStyle name="Normal 4 2 2" xfId="331" xr:uid="{9099FE34-0AEB-45FE-9F17-031AC360AD3C}"/>
    <cellStyle name="Normal 4 2 3" xfId="45026" xr:uid="{F056B1F4-68AA-41BC-8B3F-305AB7527128}"/>
    <cellStyle name="Normal 4 2 4" xfId="183" xr:uid="{7A39B933-2C06-4676-9469-9161B9FF7F1E}"/>
    <cellStyle name="Normal 4 3" xfId="290" xr:uid="{97099DEC-463F-4FBE-8C05-4F30958E1B5E}"/>
    <cellStyle name="Normal 4 3 2" xfId="45016" xr:uid="{9C94DF6F-7B06-4733-B2ED-3FBCA342BD9A}"/>
    <cellStyle name="Normal 4 4" xfId="44981" xr:uid="{658EC2B0-60F5-4A9C-A8D5-EAC8EBAA45F5}"/>
    <cellStyle name="Normal 4 5" xfId="182" xr:uid="{C023F063-171B-4BDA-A307-638D3740740B}"/>
    <cellStyle name="Normal 40" xfId="230" xr:uid="{DF3DBA0E-6CA9-4DCB-9D5F-F2B68C97801F}"/>
    <cellStyle name="Normal 41" xfId="231" xr:uid="{BB5CE5FB-BE67-4995-912F-13692CC60E93}"/>
    <cellStyle name="Normal 42" xfId="232" xr:uid="{6B2D20FB-EBBB-4F1A-A646-04D9F82DAAAF}"/>
    <cellStyle name="Normal 43" xfId="229" xr:uid="{B2BE559D-3D66-4CD9-943E-A1D3F4199968}"/>
    <cellStyle name="Normal 44" xfId="233" xr:uid="{18AE22B4-445D-438A-BE0A-97489C8A8BAE}"/>
    <cellStyle name="Normal 45" xfId="234" xr:uid="{4C7E5D4C-3458-45E2-8A46-EE8E83F19406}"/>
    <cellStyle name="Normal 46" xfId="235" xr:uid="{561BEF29-0D77-46AD-B7DC-9BAA333EFF57}"/>
    <cellStyle name="Normal 47" xfId="236" xr:uid="{98621083-9205-4B43-B43B-6BAF2F43649C}"/>
    <cellStyle name="Normal 48" xfId="237" xr:uid="{7D229776-095F-4C0E-8140-3382C0AD4168}"/>
    <cellStyle name="Normal 49" xfId="238" xr:uid="{7E253555-BFB7-4B1A-81DD-3DB2CAA38624}"/>
    <cellStyle name="Normal 5" xfId="23" xr:uid="{00000000-0005-0000-0000-000080000000}"/>
    <cellStyle name="Normal 5 2" xfId="136" xr:uid="{00000000-0005-0000-0000-000081000000}"/>
    <cellStyle name="Normal 5 2 2" xfId="332" xr:uid="{D0DE12FA-EBDC-4980-B342-7E51E3E9E34B}"/>
    <cellStyle name="Normal 5 2 3" xfId="45027" xr:uid="{EB0CA487-EA75-46A6-8303-EE015BF68011}"/>
    <cellStyle name="Normal 5 2 4" xfId="185" xr:uid="{2B9BA970-1C93-407F-A5D2-6BFE2C281342}"/>
    <cellStyle name="Normal 5 3" xfId="291" xr:uid="{958A8E51-31AC-45FD-A8C1-B017661217E5}"/>
    <cellStyle name="Normal 5 3 2" xfId="45017" xr:uid="{13066BAB-9310-42F3-8791-3F0432EAF0CB}"/>
    <cellStyle name="Normal 5 4" xfId="44982" xr:uid="{EC35CE69-4991-4CB1-8668-5588EAAADD5D}"/>
    <cellStyle name="Normal 5 5" xfId="184" xr:uid="{0DDE67E5-20B5-44F5-9779-5F65719C62AE}"/>
    <cellStyle name="Normal 50" xfId="239" xr:uid="{EE733E2E-8771-4218-ADC6-82F6737886EF}"/>
    <cellStyle name="Normal 51" xfId="240" xr:uid="{8D14AECD-D9D5-42EF-AF55-BB4B2D80A503}"/>
    <cellStyle name="Normal 52" xfId="241" xr:uid="{AA11704D-5918-4999-95E5-E657E9474ACC}"/>
    <cellStyle name="Normal 53" xfId="242" xr:uid="{D8AE8DD6-1B76-463A-801A-1C979D2B2C9E}"/>
    <cellStyle name="Normal 54" xfId="243" xr:uid="{B5B1B690-4477-4691-92C7-C5695E37B3A6}"/>
    <cellStyle name="Normal 55" xfId="244" xr:uid="{D145BC02-8101-42BC-99D0-6E329CD5B870}"/>
    <cellStyle name="Normal 56" xfId="245" xr:uid="{87AF3817-ACF6-49D2-88E4-2B78F0D10549}"/>
    <cellStyle name="Normal 57" xfId="246" xr:uid="{926AFC8F-E403-4CE8-B998-907997B5911A}"/>
    <cellStyle name="Normal 58" xfId="248" xr:uid="{D04196D5-5BF0-4C54-83E0-AD5078DEE965}"/>
    <cellStyle name="Normal 59" xfId="249" xr:uid="{EE8261D5-D904-48BD-822E-B3C076438DB1}"/>
    <cellStyle name="Normal 6" xfId="24" xr:uid="{00000000-0005-0000-0000-000082000000}"/>
    <cellStyle name="Normal 6 2" xfId="137" xr:uid="{00000000-0005-0000-0000-000083000000}"/>
    <cellStyle name="Normal 6 2 2" xfId="333" xr:uid="{DD1FA899-71B7-450F-AD2F-732FB8A931DD}"/>
    <cellStyle name="Normal 6 2 3" xfId="45028" xr:uid="{5E6FB453-F6FF-45BF-ABDD-A9F64C0D91BF}"/>
    <cellStyle name="Normal 6 2 4" xfId="187" xr:uid="{AC045294-70AD-4368-A5DD-173D55FC0E3A}"/>
    <cellStyle name="Normal 6 3" xfId="292" xr:uid="{85201A4A-0133-46B5-BA02-0EEB4E1AC266}"/>
    <cellStyle name="Normal 6 3 2" xfId="45018" xr:uid="{25809004-80A3-4C08-A6D3-A14AB6A06695}"/>
    <cellStyle name="Normal 6 4" xfId="44999" xr:uid="{3938938F-5C5B-492C-A8A7-5EE13C9F2166}"/>
    <cellStyle name="Normal 6 5" xfId="186" xr:uid="{DB98853F-6D7B-46DA-9D8A-593264B2A9FE}"/>
    <cellStyle name="Normal 60" xfId="250" xr:uid="{61181330-BB9F-42F1-86DC-C24853D17AD7}"/>
    <cellStyle name="Normal 61" xfId="251" xr:uid="{6EBF1426-D6BD-43FF-86C3-E1670E924300}"/>
    <cellStyle name="Normal 62" xfId="247" xr:uid="{F7124EF3-B7B5-4BE2-A829-50AD80E782E6}"/>
    <cellStyle name="Normal 63" xfId="252" xr:uid="{E30ADACA-4090-4702-ABB8-0AB39BE0A208}"/>
    <cellStyle name="Normal 64" xfId="253" xr:uid="{57FD1373-C5A5-4F92-80F5-68860F9E6E4E}"/>
    <cellStyle name="Normal 65" xfId="255" xr:uid="{F7E660C3-8B62-4B23-93F1-98549A5E595D}"/>
    <cellStyle name="Normal 66" xfId="256" xr:uid="{47419EF7-C41A-4196-AC3E-6CC751357617}"/>
    <cellStyle name="Normal 67" xfId="257" xr:uid="{21CB1B4A-F822-4AFC-8880-0B712DC5EC93}"/>
    <cellStyle name="Normal 68" xfId="254" xr:uid="{B09E2304-8D03-4179-A580-235B84A49971}"/>
    <cellStyle name="Normal 69" xfId="260" xr:uid="{6E64988A-8600-4926-A298-400A138FF8ED}"/>
    <cellStyle name="Normal 7" xfId="28" xr:uid="{00000000-0005-0000-0000-000084000000}"/>
    <cellStyle name="Normal 7 2" xfId="138" xr:uid="{00000000-0005-0000-0000-000085000000}"/>
    <cellStyle name="Normal 7 2 2" xfId="334" xr:uid="{3501DFB4-BB01-4FC1-959C-EAD5E0FA192E}"/>
    <cellStyle name="Normal 7 2 3" xfId="45029" xr:uid="{68AD3E2C-C463-492B-A3DD-CA6BDB4B4F86}"/>
    <cellStyle name="Normal 7 2 4" xfId="189" xr:uid="{842812E9-0A0A-490A-9B01-72CF40F79AED}"/>
    <cellStyle name="Normal 7 3" xfId="293" xr:uid="{DE4FF5BF-D4F3-440C-82AD-9184063D910F}"/>
    <cellStyle name="Normal 7 3 2" xfId="45019" xr:uid="{782A89DA-AABA-42A0-A115-C877F71B1B84}"/>
    <cellStyle name="Normal 7 4" xfId="45000" xr:uid="{DB825459-0F96-4AA0-924F-4346ADD66FC8}"/>
    <cellStyle name="Normal 7 5" xfId="188" xr:uid="{F1164B3A-3026-40A4-AAA7-42C2A2D4ED91}"/>
    <cellStyle name="Normal 70" xfId="263" xr:uid="{50384607-D4DC-412E-BF8A-54B580F9889A}"/>
    <cellStyle name="Normal 71" xfId="259" xr:uid="{97FC35E4-2AA1-43E9-A580-B40D61B8BD6D}"/>
    <cellStyle name="Normal 72" xfId="258" xr:uid="{E0E86ADF-4ED4-4BE2-B47A-B6728F504263}"/>
    <cellStyle name="Normal 73" xfId="264" xr:uid="{0209EF54-7FCF-477E-BF73-45D8F6283740}"/>
    <cellStyle name="Normal 74" xfId="261" xr:uid="{33C38579-5EFE-4332-B5CF-94E895F871DF}"/>
    <cellStyle name="Normal 75" xfId="262" xr:uid="{A10574DB-F1AE-44F9-B76E-432EDD9B0740}"/>
    <cellStyle name="Normal 76" xfId="265" xr:uid="{9B64B04C-8AA8-4099-8398-3472B20B4CBA}"/>
    <cellStyle name="Normal 77" xfId="266" xr:uid="{93F34637-5B68-4678-8452-90F1FB7E5CA5}"/>
    <cellStyle name="Normal 78" xfId="267" xr:uid="{63335181-0796-4995-AD18-7840ECDC3A23}"/>
    <cellStyle name="Normal 79" xfId="268" xr:uid="{127CB245-192D-4408-82D2-A936DDB4CAF9}"/>
    <cellStyle name="Normal 8" xfId="30" xr:uid="{00000000-0005-0000-0000-000086000000}"/>
    <cellStyle name="Normal 8 2" xfId="139" xr:uid="{00000000-0005-0000-0000-000087000000}"/>
    <cellStyle name="Normal 8 2 2" xfId="335" xr:uid="{3E972CDA-3174-4553-A861-D82DC595E9AC}"/>
    <cellStyle name="Normal 8 2 3" xfId="45005" xr:uid="{A3BCAADC-0FDC-4428-B04B-3A44A1DE1642}"/>
    <cellStyle name="Normal 8 2 4" xfId="191" xr:uid="{42D13494-386B-4A4A-BA8B-C1EA74502D47}"/>
    <cellStyle name="Normal 8 3" xfId="140" xr:uid="{00000000-0005-0000-0000-000088000000}"/>
    <cellStyle name="Normal 8 3 2" xfId="336" xr:uid="{4DB87CEB-6F52-4C5A-A939-90421B8580F7}"/>
    <cellStyle name="Normal 8 3 3" xfId="45035" xr:uid="{8DB7BFF5-ED20-4BDE-9301-873E0E10735F}"/>
    <cellStyle name="Normal 8 3 4" xfId="45067" xr:uid="{EFD3CD1E-00F0-4537-831F-884BB1D85D44}"/>
    <cellStyle name="Normal 8 3 5" xfId="192" xr:uid="{B15C7037-39D6-457C-A22E-19D9B2D4689D}"/>
    <cellStyle name="Normal 8 4" xfId="297" xr:uid="{F6C91AAD-5057-4F05-A4A0-710E8C17DF26}"/>
    <cellStyle name="Normal 8 4 2" xfId="45020" xr:uid="{CC90B782-483C-4339-98CC-55C2CAE78BCD}"/>
    <cellStyle name="Normal 8 5" xfId="44983" xr:uid="{46DD2708-8F74-4129-A8F6-E28F97C3E386}"/>
    <cellStyle name="Normal 8 5 2" xfId="44991" xr:uid="{5179EEF9-FF65-46B2-A935-8B773BAA46D4}"/>
    <cellStyle name="Normal 8 6" xfId="45001" xr:uid="{F02E5547-1BD2-4C18-AFB7-28224A93F576}"/>
    <cellStyle name="Normal 8 7" xfId="45059" xr:uid="{ED4DB8F8-E8C4-4953-B402-F948F0EF6BD5}"/>
    <cellStyle name="Normal 8 8" xfId="190" xr:uid="{E84A43A5-9A26-4834-A97D-1B59EE1747BE}"/>
    <cellStyle name="Normal 80" xfId="270" xr:uid="{06072C1C-DD5F-4D4D-838A-D1BD0276E6CD}"/>
    <cellStyle name="Normal 81" xfId="269" xr:uid="{BB805A09-965E-4F3D-9A8D-F40F8A6265A7}"/>
    <cellStyle name="Normal 82" xfId="273" xr:uid="{9B80F806-8E3C-473B-A931-193D85B776F6}"/>
    <cellStyle name="Normal 83" xfId="274" xr:uid="{6327CAFA-100A-4351-8996-A3D8C959F71D}"/>
    <cellStyle name="Normal 84" xfId="275" xr:uid="{BEA5AD99-106C-4116-95C9-A18019C4ED63}"/>
    <cellStyle name="Normal 85" xfId="276" xr:uid="{4A00958F-96C3-439F-B1C5-BB06ED55E18C}"/>
    <cellStyle name="Normal 86" xfId="277" xr:uid="{A5FDDF3F-B8F6-4551-9104-3CCFF7C01540}"/>
    <cellStyle name="Normal 87" xfId="271" xr:uid="{0E75CEC8-E90E-4A14-ACBA-EC920D3AA112}"/>
    <cellStyle name="Normal 88" xfId="272" xr:uid="{4B2C4A4B-3AF0-4E63-A464-BCC7E7A01756}"/>
    <cellStyle name="Normal 89" xfId="278" xr:uid="{E2AD217F-B953-4F08-B5F2-EFBC89072225}"/>
    <cellStyle name="Normal 9" xfId="31" xr:uid="{00000000-0005-0000-0000-000089000000}"/>
    <cellStyle name="Normal 9 10" xfId="553" xr:uid="{111341F3-325D-469D-A14D-251064293FF1}"/>
    <cellStyle name="Normal 9 10 10" xfId="45044" xr:uid="{06C99D2A-A164-4A5D-92F0-7FBF975A2542}"/>
    <cellStyle name="Normal 9 10 11" xfId="45074" xr:uid="{A9E14CC9-BC33-46D9-9689-8BDD0919E3F1}"/>
    <cellStyle name="Normal 9 10 2" xfId="947" xr:uid="{3C13FF6B-B3D6-4B51-95C2-58B9A0362848}"/>
    <cellStyle name="Normal 9 10 2 2" xfId="1595" xr:uid="{100C5898-BB67-4713-8011-87D70309CBD2}"/>
    <cellStyle name="Normal 9 10 2 2 2" xfId="2891" xr:uid="{4928AAE1-F885-4D91-B9BA-138D5122EBFC}"/>
    <cellStyle name="Normal 9 10 2 2 2 2" xfId="5483" xr:uid="{21716647-D836-4FD4-9FB2-B9AC58D32CBC}"/>
    <cellStyle name="Normal 9 10 2 2 2 2 2" xfId="10667" xr:uid="{71B88355-B5CF-4E6B-9B66-9086C651BE98}"/>
    <cellStyle name="Normal 9 10 2 2 2 2 2 2" xfId="22474" xr:uid="{E289C432-5B14-4046-857D-2233F6579190}"/>
    <cellStyle name="Normal 9 10 2 2 2 2 2 2 2" xfId="44793" xr:uid="{113759D2-8FF8-4283-9C25-F6153A62FDCF}"/>
    <cellStyle name="Normal 9 10 2 2 2 2 2 3" xfId="32985" xr:uid="{A86B6FD3-1403-48ED-A7A4-031BF24FF78C}"/>
    <cellStyle name="Normal 9 10 2 2 2 2 3" xfId="17290" xr:uid="{9B670848-5EF3-42C9-8CCB-967D2705771B}"/>
    <cellStyle name="Normal 9 10 2 2 2 2 3 2" xfId="39609" xr:uid="{9527E96B-F871-4292-9A09-CB01B0A68F34}"/>
    <cellStyle name="Normal 9 10 2 2 2 2 4" xfId="27801" xr:uid="{989DC744-BA8B-48D2-B46E-2AC4E35A6357}"/>
    <cellStyle name="Normal 9 10 2 2 2 3" xfId="8075" xr:uid="{020ECC7C-AF3C-45E0-A040-FEC7C46B999B}"/>
    <cellStyle name="Normal 9 10 2 2 2 3 2" xfId="19882" xr:uid="{9E289BB2-8BD8-45B4-828A-6395D355D636}"/>
    <cellStyle name="Normal 9 10 2 2 2 3 2 2" xfId="42201" xr:uid="{77A42C5F-2842-43D4-A619-E7E903364E32}"/>
    <cellStyle name="Normal 9 10 2 2 2 3 3" xfId="30393" xr:uid="{BE6ED40F-13A4-4844-928D-214D7315975C}"/>
    <cellStyle name="Normal 9 10 2 2 2 4" xfId="14698" xr:uid="{0F2B8DDD-23CE-4961-9DA9-C2DAB665DAE9}"/>
    <cellStyle name="Normal 9 10 2 2 2 4 2" xfId="37017" xr:uid="{C3289A9B-38C3-4B5E-A5B8-030FB5FD7C9F}"/>
    <cellStyle name="Normal 9 10 2 2 2 5" xfId="25209" xr:uid="{B8FA28E0-1509-493C-93D0-672D9BF438F9}"/>
    <cellStyle name="Normal 9 10 2 2 3" xfId="4187" xr:uid="{275C7007-1206-4CE5-93AA-75B45F7371D6}"/>
    <cellStyle name="Normal 9 10 2 2 3 2" xfId="9371" xr:uid="{0DCFDBE8-8184-4A7C-90CA-E0FD8527AB3F}"/>
    <cellStyle name="Normal 9 10 2 2 3 2 2" xfId="21178" xr:uid="{75987D25-551A-4DE2-B82E-95BC91FD8645}"/>
    <cellStyle name="Normal 9 10 2 2 3 2 2 2" xfId="43497" xr:uid="{AE98AC30-B806-43B5-A2A8-42B63A2F93CA}"/>
    <cellStyle name="Normal 9 10 2 2 3 2 3" xfId="31689" xr:uid="{1F2C4CC4-6A23-4598-AF72-FEDAEA6EB14F}"/>
    <cellStyle name="Normal 9 10 2 2 3 3" xfId="15994" xr:uid="{2A54C645-0A42-4AAE-9AF9-1B40329317BD}"/>
    <cellStyle name="Normal 9 10 2 2 3 3 2" xfId="38313" xr:uid="{FAC4DFC3-876B-41AB-BDE6-96F07E586330}"/>
    <cellStyle name="Normal 9 10 2 2 3 4" xfId="26505" xr:uid="{FBD3191F-8E4E-41A1-8550-E53C110E4149}"/>
    <cellStyle name="Normal 9 10 2 2 4" xfId="6779" xr:uid="{973D439F-9BBA-4A87-B747-B0A2943FEAB1}"/>
    <cellStyle name="Normal 9 10 2 2 4 2" xfId="18586" xr:uid="{D3BED36A-3899-4323-ABFC-39A522245C81}"/>
    <cellStyle name="Normal 9 10 2 2 4 2 2" xfId="40905" xr:uid="{CDBBB60C-8330-4B0E-BC58-8DE7877302ED}"/>
    <cellStyle name="Normal 9 10 2 2 4 3" xfId="29097" xr:uid="{25521385-2903-4BDB-885F-885163E16958}"/>
    <cellStyle name="Normal 9 10 2 2 5" xfId="12106" xr:uid="{3B4B956C-5D7D-4922-8D37-6E26A2EA3ECF}"/>
    <cellStyle name="Normal 9 10 2 2 5 2" xfId="34425" xr:uid="{2595F1E1-7F75-410C-AEBD-C2DE304D5521}"/>
    <cellStyle name="Normal 9 10 2 2 6" xfId="13402" xr:uid="{2BD0933E-86C9-47CB-95AF-B797AA9A3156}"/>
    <cellStyle name="Normal 9 10 2 2 6 2" xfId="35721" xr:uid="{606B8ADD-9EBB-40DC-8EDF-5E8443375D3A}"/>
    <cellStyle name="Normal 9 10 2 2 7" xfId="23913" xr:uid="{5FA5BBD4-DA18-4941-986E-97B5B439B4C2}"/>
    <cellStyle name="Normal 9 10 2 3" xfId="2243" xr:uid="{7F356633-4AD8-4919-84C7-335F3402F38F}"/>
    <cellStyle name="Normal 9 10 2 3 2" xfId="4835" xr:uid="{A3DE39A1-4DA7-486F-990B-1F732C89A0C7}"/>
    <cellStyle name="Normal 9 10 2 3 2 2" xfId="10019" xr:uid="{3E0A356B-BD9F-4EFA-A029-D5F1C8DE1D80}"/>
    <cellStyle name="Normal 9 10 2 3 2 2 2" xfId="21826" xr:uid="{D73AD37C-3A73-4C8B-AB8E-05875309F81B}"/>
    <cellStyle name="Normal 9 10 2 3 2 2 2 2" xfId="44145" xr:uid="{CB8FF888-B585-4912-AC8F-5CF3FF8CEC9A}"/>
    <cellStyle name="Normal 9 10 2 3 2 2 3" xfId="32337" xr:uid="{21D0F92C-0EFE-4153-9FCE-09A775A018D3}"/>
    <cellStyle name="Normal 9 10 2 3 2 3" xfId="16642" xr:uid="{5167773D-B637-4DF7-BFE0-1CD820A6C402}"/>
    <cellStyle name="Normal 9 10 2 3 2 3 2" xfId="38961" xr:uid="{B65A630A-F0B1-4739-B835-6BF9E58E645C}"/>
    <cellStyle name="Normal 9 10 2 3 2 4" xfId="27153" xr:uid="{16E46EA9-4AD7-44C2-9D4C-12DA3F3F4411}"/>
    <cellStyle name="Normal 9 10 2 3 3" xfId="7427" xr:uid="{248BB4C6-AE38-42AB-AB77-6E844E2A38F1}"/>
    <cellStyle name="Normal 9 10 2 3 3 2" xfId="19234" xr:uid="{41140506-6096-471A-9231-A83C020BAC6C}"/>
    <cellStyle name="Normal 9 10 2 3 3 2 2" xfId="41553" xr:uid="{0993663F-2EF2-4F06-ACCA-1C1876F66C91}"/>
    <cellStyle name="Normal 9 10 2 3 3 3" xfId="29745" xr:uid="{A22AA298-02C6-4484-9016-DA785C8CF041}"/>
    <cellStyle name="Normal 9 10 2 3 4" xfId="14050" xr:uid="{1C92FDC5-6B0C-4CE1-A7AE-E813230C2A0B}"/>
    <cellStyle name="Normal 9 10 2 3 4 2" xfId="36369" xr:uid="{A183BDF9-CB1B-4E41-AFF9-948BF6B0B129}"/>
    <cellStyle name="Normal 9 10 2 3 5" xfId="24561" xr:uid="{34DA9615-CBDB-41D7-9DA9-F1DF62494F36}"/>
    <cellStyle name="Normal 9 10 2 4" xfId="3539" xr:uid="{12D396BB-0621-4282-967D-751D4F65B228}"/>
    <cellStyle name="Normal 9 10 2 4 2" xfId="8723" xr:uid="{44E79442-A87C-45DC-8DCD-1D78D3BFC2EA}"/>
    <cellStyle name="Normal 9 10 2 4 2 2" xfId="20530" xr:uid="{FA039DA7-2D5C-4D63-85EB-010443948637}"/>
    <cellStyle name="Normal 9 10 2 4 2 2 2" xfId="42849" xr:uid="{E2FDB19D-BF36-4CDA-9B5E-492897CEDB09}"/>
    <cellStyle name="Normal 9 10 2 4 2 3" xfId="31041" xr:uid="{763DDB14-905D-4C52-8D6F-13CAE1A4B327}"/>
    <cellStyle name="Normal 9 10 2 4 3" xfId="15346" xr:uid="{AFB21619-DA77-4279-BEDF-04CB204DDABB}"/>
    <cellStyle name="Normal 9 10 2 4 3 2" xfId="37665" xr:uid="{B40E8CD9-B1D5-4712-9DB1-6EC71E63EFB9}"/>
    <cellStyle name="Normal 9 10 2 4 4" xfId="25857" xr:uid="{6A0A26BB-5A06-4E28-884D-83F99E9D20A0}"/>
    <cellStyle name="Normal 9 10 2 5" xfId="6131" xr:uid="{6AC82FE4-6527-4D85-9013-4238C0FB3F7D}"/>
    <cellStyle name="Normal 9 10 2 5 2" xfId="17938" xr:uid="{283C8216-AB73-4683-8C53-0600F875EBA1}"/>
    <cellStyle name="Normal 9 10 2 5 2 2" xfId="40257" xr:uid="{9466C0AB-FEB6-4D26-8A62-16199C2DE240}"/>
    <cellStyle name="Normal 9 10 2 5 3" xfId="28449" xr:uid="{768FEF85-7380-494E-B46F-A66B388A3B75}"/>
    <cellStyle name="Normal 9 10 2 6" xfId="11458" xr:uid="{1731FDA8-C5D6-4D44-B96B-8DE3FFB4F03D}"/>
    <cellStyle name="Normal 9 10 2 6 2" xfId="33777" xr:uid="{39A6F886-4C07-4E4E-8F5C-5B23751FC68D}"/>
    <cellStyle name="Normal 9 10 2 7" xfId="12754" xr:uid="{E4F86BDA-376B-40C8-92B0-4D9EA1B853E5}"/>
    <cellStyle name="Normal 9 10 2 7 2" xfId="35073" xr:uid="{B5C65C7E-5855-42B2-8D0A-34A7901E1488}"/>
    <cellStyle name="Normal 9 10 2 8" xfId="23265" xr:uid="{EC97E2F7-20FA-4493-B917-DF421C8C15B4}"/>
    <cellStyle name="Normal 9 10 3" xfId="1271" xr:uid="{F1408149-190D-4608-9857-D3BC2EAF0175}"/>
    <cellStyle name="Normal 9 10 3 2" xfId="2567" xr:uid="{2159E1F6-CBF1-44ED-A870-EF115CAF361E}"/>
    <cellStyle name="Normal 9 10 3 2 2" xfId="5159" xr:uid="{26173B35-4AC7-4334-A81C-F73356D97DEA}"/>
    <cellStyle name="Normal 9 10 3 2 2 2" xfId="10343" xr:uid="{2B6C56D4-609F-4930-8E6B-D44EA46C66FE}"/>
    <cellStyle name="Normal 9 10 3 2 2 2 2" xfId="22150" xr:uid="{92E213FC-F9D1-4A57-8E2C-6D56BB375421}"/>
    <cellStyle name="Normal 9 10 3 2 2 2 2 2" xfId="44469" xr:uid="{8789A8F1-1271-4A26-A8D7-E4619904653C}"/>
    <cellStyle name="Normal 9 10 3 2 2 2 3" xfId="32661" xr:uid="{DB7819FA-B216-453A-A9B8-2560DADCE314}"/>
    <cellStyle name="Normal 9 10 3 2 2 3" xfId="16966" xr:uid="{18410B74-AF82-4FFE-BC81-08599945C4DF}"/>
    <cellStyle name="Normal 9 10 3 2 2 3 2" xfId="39285" xr:uid="{1E1E64AA-AB95-44D9-8143-4AB468BFEDF7}"/>
    <cellStyle name="Normal 9 10 3 2 2 4" xfId="27477" xr:uid="{33EB39CF-0FD3-4815-BDCA-2C54194865B9}"/>
    <cellStyle name="Normal 9 10 3 2 3" xfId="7751" xr:uid="{1125F9D2-7D46-4A1F-A9FA-7ED09EDDE801}"/>
    <cellStyle name="Normal 9 10 3 2 3 2" xfId="19558" xr:uid="{DD6DFFED-4F7B-4AE1-9821-8678BB94AA3B}"/>
    <cellStyle name="Normal 9 10 3 2 3 2 2" xfId="41877" xr:uid="{9D15080C-F604-4191-8081-7B2FA57E1523}"/>
    <cellStyle name="Normal 9 10 3 2 3 3" xfId="30069" xr:uid="{796736E0-2A21-49DD-8EA1-2641A9C6598E}"/>
    <cellStyle name="Normal 9 10 3 2 4" xfId="14374" xr:uid="{69052388-C9AE-4139-A3AA-07EB5AF0AB36}"/>
    <cellStyle name="Normal 9 10 3 2 4 2" xfId="36693" xr:uid="{5255205F-7A86-4EEE-BAAC-6FED6C9E6AEC}"/>
    <cellStyle name="Normal 9 10 3 2 5" xfId="24885" xr:uid="{30DEA3F6-FAA8-4F4B-80EA-3692D6CD6AC0}"/>
    <cellStyle name="Normal 9 10 3 3" xfId="3863" xr:uid="{8304CE8D-6483-498D-AFF7-A5368B730FF7}"/>
    <cellStyle name="Normal 9 10 3 3 2" xfId="9047" xr:uid="{B637B8B5-FB75-46A3-8156-945B982D05A5}"/>
    <cellStyle name="Normal 9 10 3 3 2 2" xfId="20854" xr:uid="{7BD77689-1B61-41AD-82C6-9B8706C4BE11}"/>
    <cellStyle name="Normal 9 10 3 3 2 2 2" xfId="43173" xr:uid="{87DE034A-463F-4748-B44D-0D566BC29BD4}"/>
    <cellStyle name="Normal 9 10 3 3 2 3" xfId="31365" xr:uid="{2E9CB745-C4A5-4061-9251-61824AB8D58B}"/>
    <cellStyle name="Normal 9 10 3 3 3" xfId="15670" xr:uid="{39AE10CD-0640-4D2C-88A4-C0A982CE1107}"/>
    <cellStyle name="Normal 9 10 3 3 3 2" xfId="37989" xr:uid="{6A5500FD-DCFF-411E-A0B2-816B530ABE41}"/>
    <cellStyle name="Normal 9 10 3 3 4" xfId="26181" xr:uid="{C9E04E11-EEE4-4A48-AA93-782B3D4E5B3A}"/>
    <cellStyle name="Normal 9 10 3 4" xfId="6455" xr:uid="{78763C7C-1B0F-460A-992D-AC43ED6A5162}"/>
    <cellStyle name="Normal 9 10 3 4 2" xfId="18262" xr:uid="{3B3F39E0-8995-485B-A93C-D3E5EC65565D}"/>
    <cellStyle name="Normal 9 10 3 4 2 2" xfId="40581" xr:uid="{A697376D-B3B4-486E-8C10-CE218EE68F08}"/>
    <cellStyle name="Normal 9 10 3 4 3" xfId="28773" xr:uid="{14CE9BEC-E85E-4531-982E-BE4E1CF8F05A}"/>
    <cellStyle name="Normal 9 10 3 5" xfId="11782" xr:uid="{DAC36BA8-27F8-4CC5-9093-846C7B67E4FD}"/>
    <cellStyle name="Normal 9 10 3 5 2" xfId="34101" xr:uid="{88A22604-2E1C-428B-8834-462498CD4BB8}"/>
    <cellStyle name="Normal 9 10 3 6" xfId="13078" xr:uid="{ED5FB884-3677-46C5-A9B5-D18D33742A34}"/>
    <cellStyle name="Normal 9 10 3 6 2" xfId="35397" xr:uid="{E294B876-CE65-46F3-9252-D2C8909FA8D3}"/>
    <cellStyle name="Normal 9 10 3 7" xfId="23589" xr:uid="{0E7831AF-EF0A-4F49-9301-8A638A18926A}"/>
    <cellStyle name="Normal 9 10 4" xfId="1919" xr:uid="{25079AF2-6932-4E14-81EA-7DB655F0BE1E}"/>
    <cellStyle name="Normal 9 10 4 2" xfId="4511" xr:uid="{5322310A-3BF3-433A-8327-4A43477DD0A4}"/>
    <cellStyle name="Normal 9 10 4 2 2" xfId="9695" xr:uid="{30A049A6-7DB6-4552-A555-0CF6254565CD}"/>
    <cellStyle name="Normal 9 10 4 2 2 2" xfId="21502" xr:uid="{E75FB629-12A1-48E9-92CA-FA0F6B724441}"/>
    <cellStyle name="Normal 9 10 4 2 2 2 2" xfId="43821" xr:uid="{12950233-7A65-4D3A-B60B-438379F42F3A}"/>
    <cellStyle name="Normal 9 10 4 2 2 3" xfId="32013" xr:uid="{C29DB256-9852-43F9-A538-A2A5DD5FAE59}"/>
    <cellStyle name="Normal 9 10 4 2 3" xfId="16318" xr:uid="{7B9BA0DD-F440-4FD5-8E74-BA7ED20240DB}"/>
    <cellStyle name="Normal 9 10 4 2 3 2" xfId="38637" xr:uid="{A441F464-13BB-42C3-9C7F-4DC37BD1EFBB}"/>
    <cellStyle name="Normal 9 10 4 2 4" xfId="26829" xr:uid="{0ACD626B-E860-4B06-A5CC-93408473F529}"/>
    <cellStyle name="Normal 9 10 4 3" xfId="7103" xr:uid="{5408B06A-7E51-4359-8685-E504F8722AC2}"/>
    <cellStyle name="Normal 9 10 4 3 2" xfId="18910" xr:uid="{D2CFEE8B-EE8F-4AF9-AF6E-000C4549A4AC}"/>
    <cellStyle name="Normal 9 10 4 3 2 2" xfId="41229" xr:uid="{B87357C4-65A2-4CB4-9304-D0DFAF2DB708}"/>
    <cellStyle name="Normal 9 10 4 3 3" xfId="29421" xr:uid="{4FD769D8-59DA-4730-B60C-067A8472E5C0}"/>
    <cellStyle name="Normal 9 10 4 4" xfId="13726" xr:uid="{6E0F3308-6C94-4942-A6D0-8F3C689C847B}"/>
    <cellStyle name="Normal 9 10 4 4 2" xfId="36045" xr:uid="{2EF62594-78F8-48D3-AB9D-DD03BA62FBB5}"/>
    <cellStyle name="Normal 9 10 4 5" xfId="24237" xr:uid="{97523126-6081-4E13-B633-EBEA5A7239A0}"/>
    <cellStyle name="Normal 9 10 5" xfId="3215" xr:uid="{5F773885-ABDF-4161-B965-83FB79C3CBAC}"/>
    <cellStyle name="Normal 9 10 5 2" xfId="8399" xr:uid="{A7B9C91C-0A0F-4B73-B9B9-2AC06DD4ED80}"/>
    <cellStyle name="Normal 9 10 5 2 2" xfId="20206" xr:uid="{9D6E333B-ECBD-45FA-99A3-BC94DE45418C}"/>
    <cellStyle name="Normal 9 10 5 2 2 2" xfId="42525" xr:uid="{2AFA773C-99AA-4024-AB47-190D0AB76EE2}"/>
    <cellStyle name="Normal 9 10 5 2 3" xfId="30717" xr:uid="{4595F96D-C56C-4843-8327-E5D414A9B577}"/>
    <cellStyle name="Normal 9 10 5 3" xfId="15022" xr:uid="{7B20642E-3DE9-4610-92F3-F908A06920AD}"/>
    <cellStyle name="Normal 9 10 5 3 2" xfId="37341" xr:uid="{6068D451-32EF-4FF9-ADF0-5CFA743EC166}"/>
    <cellStyle name="Normal 9 10 5 4" xfId="25533" xr:uid="{17DEFC0B-DBD1-41B2-BB89-A402F7259BF3}"/>
    <cellStyle name="Normal 9 10 6" xfId="5807" xr:uid="{A1020776-8DB4-4A91-AED4-DC364838CE56}"/>
    <cellStyle name="Normal 9 10 6 2" xfId="17614" xr:uid="{82B80A5D-A7FB-4C92-996F-6EA807538AB8}"/>
    <cellStyle name="Normal 9 10 6 2 2" xfId="39933" xr:uid="{EB8C4895-913D-47FA-8121-301293EF1185}"/>
    <cellStyle name="Normal 9 10 6 3" xfId="28125" xr:uid="{C32B1A9A-B535-4421-81F8-EAA9C05E12FB}"/>
    <cellStyle name="Normal 9 10 7" xfId="11063" xr:uid="{84B77AC2-BAF4-4441-A3AD-60CB799C5FC9}"/>
    <cellStyle name="Normal 9 10 7 2" xfId="33382" xr:uid="{338AFE64-9F68-417A-A49B-772AA4DB511A}"/>
    <cellStyle name="Normal 9 10 8" xfId="12430" xr:uid="{B64BC933-361E-4E99-B9EF-EAF3544AD2CF}"/>
    <cellStyle name="Normal 9 10 8 2" xfId="34749" xr:uid="{973AEA6E-4585-4783-9D2B-E16918F9186F}"/>
    <cellStyle name="Normal 9 10 9" xfId="22870" xr:uid="{6C125138-EA2B-4DB7-8383-594A95380238}"/>
    <cellStyle name="Normal 9 11" xfId="785" xr:uid="{BB7D5DA8-A0AE-4621-9613-F3603F2B735B}"/>
    <cellStyle name="Normal 9 11 10" xfId="45075" xr:uid="{3DC83E07-F770-4572-ABEF-28A15CDAABAB}"/>
    <cellStyle name="Normal 9 11 2" xfId="1433" xr:uid="{A3B2B500-822A-4EC0-B114-72AC6B514A28}"/>
    <cellStyle name="Normal 9 11 2 2" xfId="2729" xr:uid="{61FA8117-9E8C-4A46-9D4F-56324C5A6D10}"/>
    <cellStyle name="Normal 9 11 2 2 2" xfId="5321" xr:uid="{79B907CA-7320-456D-A2C8-3DD29955DA11}"/>
    <cellStyle name="Normal 9 11 2 2 2 2" xfId="10505" xr:uid="{CDC754CC-B592-46C7-B469-AD42F764E79A}"/>
    <cellStyle name="Normal 9 11 2 2 2 2 2" xfId="22312" xr:uid="{E6EF486A-88EA-43A9-B0C6-8E52F531997B}"/>
    <cellStyle name="Normal 9 11 2 2 2 2 2 2" xfId="44631" xr:uid="{061BA61F-E34F-469C-9397-ED8B6B75CE0A}"/>
    <cellStyle name="Normal 9 11 2 2 2 2 3" xfId="32823" xr:uid="{C5A1F924-7653-4436-BB6C-7188E9A19B45}"/>
    <cellStyle name="Normal 9 11 2 2 2 3" xfId="17128" xr:uid="{7B0307C9-D092-4FC9-9C10-C1F03F5F6A5E}"/>
    <cellStyle name="Normal 9 11 2 2 2 3 2" xfId="39447" xr:uid="{0C965B81-AEB4-4CAA-94B1-46BD609388C2}"/>
    <cellStyle name="Normal 9 11 2 2 2 4" xfId="27639" xr:uid="{439346DD-D5B4-4D7B-94FD-B882E27C3D47}"/>
    <cellStyle name="Normal 9 11 2 2 3" xfId="7913" xr:uid="{E4660078-3820-4E5F-8ED2-CBD549BD73B3}"/>
    <cellStyle name="Normal 9 11 2 2 3 2" xfId="19720" xr:uid="{AD502AAA-AE38-4092-A073-EE0605818EE1}"/>
    <cellStyle name="Normal 9 11 2 2 3 2 2" xfId="42039" xr:uid="{2C237440-28B6-4EC5-917C-EC2B6B4C46EA}"/>
    <cellStyle name="Normal 9 11 2 2 3 3" xfId="30231" xr:uid="{DEB450A4-E4FB-48D8-A99B-A2A1747242CE}"/>
    <cellStyle name="Normal 9 11 2 2 4" xfId="14536" xr:uid="{C9166B42-9E6A-4C18-B0E4-018F355D12F3}"/>
    <cellStyle name="Normal 9 11 2 2 4 2" xfId="36855" xr:uid="{2281CC6C-DB9F-4E98-9ED8-77D28766D366}"/>
    <cellStyle name="Normal 9 11 2 2 5" xfId="25047" xr:uid="{E8177E51-CC61-4618-BAEA-44E0DF81FB8D}"/>
    <cellStyle name="Normal 9 11 2 3" xfId="4025" xr:uid="{2296884D-1F38-43B4-8FF3-4958E86ED145}"/>
    <cellStyle name="Normal 9 11 2 3 2" xfId="9209" xr:uid="{91923BA0-DD87-4414-9325-1A50D0C60635}"/>
    <cellStyle name="Normal 9 11 2 3 2 2" xfId="21016" xr:uid="{95CB31B0-B8A4-4FBD-AEAE-9B12993DC1D9}"/>
    <cellStyle name="Normal 9 11 2 3 2 2 2" xfId="43335" xr:uid="{1FAAF02E-4A8D-4F9F-9EDC-027E3647E4FC}"/>
    <cellStyle name="Normal 9 11 2 3 2 3" xfId="31527" xr:uid="{BC491E44-E364-43F1-8CB0-9871028A9A25}"/>
    <cellStyle name="Normal 9 11 2 3 3" xfId="15832" xr:uid="{0028E452-D531-4D2B-B04D-F168AFD386C0}"/>
    <cellStyle name="Normal 9 11 2 3 3 2" xfId="38151" xr:uid="{E8FE2051-8359-415E-85EE-D5A62DCCF6E5}"/>
    <cellStyle name="Normal 9 11 2 3 4" xfId="26343" xr:uid="{CF041DE7-4D68-41FC-ACE7-21FCE4BE1DF1}"/>
    <cellStyle name="Normal 9 11 2 4" xfId="6617" xr:uid="{5359EBA3-5685-4899-9EC2-E907BCD1E5FE}"/>
    <cellStyle name="Normal 9 11 2 4 2" xfId="18424" xr:uid="{FA0AACBE-633F-4A03-9576-BC0300473EEB}"/>
    <cellStyle name="Normal 9 11 2 4 2 2" xfId="40743" xr:uid="{4A088683-0089-419A-81BE-8890E7163D8E}"/>
    <cellStyle name="Normal 9 11 2 4 3" xfId="28935" xr:uid="{2DCF28BB-175B-440D-9996-4F942DCBD389}"/>
    <cellStyle name="Normal 9 11 2 5" xfId="11944" xr:uid="{3BAC0A68-0990-451B-88E3-2EAF912AC541}"/>
    <cellStyle name="Normal 9 11 2 5 2" xfId="34263" xr:uid="{A8B5028E-F582-41C2-AFE7-6DED5A8ADEF9}"/>
    <cellStyle name="Normal 9 11 2 6" xfId="13240" xr:uid="{F008255B-58BB-4FC7-9A9F-9773BEBC8255}"/>
    <cellStyle name="Normal 9 11 2 6 2" xfId="35559" xr:uid="{3A537E0B-EAFF-46B0-9223-A5EE7F2F30E7}"/>
    <cellStyle name="Normal 9 11 2 7" xfId="23751" xr:uid="{EDBC055E-BE84-4C6D-8B44-8D26A3A9EE1A}"/>
    <cellStyle name="Normal 9 11 3" xfId="2081" xr:uid="{51EEF357-BEA3-4D6D-8CFA-5DF707B79204}"/>
    <cellStyle name="Normal 9 11 3 2" xfId="4673" xr:uid="{7D87111B-6EBE-4192-B00B-38BB6AE7C205}"/>
    <cellStyle name="Normal 9 11 3 2 2" xfId="9857" xr:uid="{03F2979A-EF29-4152-B9A4-02D4BADDC90B}"/>
    <cellStyle name="Normal 9 11 3 2 2 2" xfId="21664" xr:uid="{AB96C03C-734B-49E1-9701-9D019B8E2DE4}"/>
    <cellStyle name="Normal 9 11 3 2 2 2 2" xfId="43983" xr:uid="{75B3C902-DD95-4537-899B-E63D5F632E32}"/>
    <cellStyle name="Normal 9 11 3 2 2 3" xfId="32175" xr:uid="{2372D38E-5312-42A9-A1C0-7705C1D68626}"/>
    <cellStyle name="Normal 9 11 3 2 3" xfId="16480" xr:uid="{2006ADC7-42FA-4568-9375-62A31BC23CFB}"/>
    <cellStyle name="Normal 9 11 3 2 3 2" xfId="38799" xr:uid="{7876157D-C837-4BD8-9736-92AB26E6ACFB}"/>
    <cellStyle name="Normal 9 11 3 2 4" xfId="26991" xr:uid="{BA431876-CA2D-4A97-AD15-5E5F4C66DD74}"/>
    <cellStyle name="Normal 9 11 3 3" xfId="7265" xr:uid="{C7FD50AA-28DD-486C-BF18-616EF81993A3}"/>
    <cellStyle name="Normal 9 11 3 3 2" xfId="19072" xr:uid="{E48DED1B-3694-4A05-A67B-07D410DB7A05}"/>
    <cellStyle name="Normal 9 11 3 3 2 2" xfId="41391" xr:uid="{A27933C4-99D6-4AD7-B405-988DE4A41202}"/>
    <cellStyle name="Normal 9 11 3 3 3" xfId="29583" xr:uid="{146B21D1-03F0-4566-B37C-9ED36FAF84C0}"/>
    <cellStyle name="Normal 9 11 3 4" xfId="13888" xr:uid="{9D0187C3-6697-46E6-9A1C-A35665340AFF}"/>
    <cellStyle name="Normal 9 11 3 4 2" xfId="36207" xr:uid="{4CBC4929-1D06-402B-B7E7-342E71612C67}"/>
    <cellStyle name="Normal 9 11 3 5" xfId="24399" xr:uid="{0028BF47-CD74-4E9C-ABDA-677A2785C4D7}"/>
    <cellStyle name="Normal 9 11 4" xfId="3377" xr:uid="{A077E061-F3D5-4FFA-9C23-71C4B1D3497D}"/>
    <cellStyle name="Normal 9 11 4 2" xfId="8561" xr:uid="{045A4920-8F90-4DDD-A3D0-5C7DD55D4689}"/>
    <cellStyle name="Normal 9 11 4 2 2" xfId="20368" xr:uid="{B59C0DD5-8422-4CED-837B-919D9D1602F1}"/>
    <cellStyle name="Normal 9 11 4 2 2 2" xfId="42687" xr:uid="{19396CC4-AD55-4137-8C9D-CD3DCDC0815E}"/>
    <cellStyle name="Normal 9 11 4 2 3" xfId="30879" xr:uid="{C516EEDC-9684-4F43-9EC4-0AB30BDF5109}"/>
    <cellStyle name="Normal 9 11 4 3" xfId="15184" xr:uid="{2AC2D8C3-CA0B-48A8-AA3E-3E13652C1638}"/>
    <cellStyle name="Normal 9 11 4 3 2" xfId="37503" xr:uid="{9D1CD9C4-9F5D-4B16-BCFE-0E2966379102}"/>
    <cellStyle name="Normal 9 11 4 4" xfId="25695" xr:uid="{27655878-A5C7-4E38-B054-4A6E35D2E7FF}"/>
    <cellStyle name="Normal 9 11 5" xfId="5969" xr:uid="{08A5B9AE-DACD-44F5-8A18-F7F3856330FA}"/>
    <cellStyle name="Normal 9 11 5 2" xfId="17776" xr:uid="{9A645497-E0C0-46FD-BE59-830D1BC50D5C}"/>
    <cellStyle name="Normal 9 11 5 2 2" xfId="40095" xr:uid="{DC419FB7-0B18-4EBA-8D54-D6DE5D74A033}"/>
    <cellStyle name="Normal 9 11 5 3" xfId="28287" xr:uid="{168FD8A8-250D-4EBD-8063-BBF547096946}"/>
    <cellStyle name="Normal 9 11 6" xfId="11296" xr:uid="{795C6ACE-67E6-4766-B3DD-E369C04184C0}"/>
    <cellStyle name="Normal 9 11 6 2" xfId="33615" xr:uid="{3AF49863-E0D0-45EF-93F9-B38B69365739}"/>
    <cellStyle name="Normal 9 11 7" xfId="12592" xr:uid="{3BC03E46-17B4-4891-9F74-9F87FBD7DCB9}"/>
    <cellStyle name="Normal 9 11 7 2" xfId="34911" xr:uid="{7899A232-BF7B-42E7-BA6C-5C91C2D735A6}"/>
    <cellStyle name="Normal 9 11 8" xfId="23103" xr:uid="{A9450AA9-5379-4CEC-B17C-7961CBFCDE70}"/>
    <cellStyle name="Normal 9 11 9" xfId="45047" xr:uid="{128AFF91-2785-4C5A-A846-316B48DDE665}"/>
    <cellStyle name="Normal 9 12" xfId="1109" xr:uid="{031471D7-3519-4697-9B55-FF0F2CFCCB5B}"/>
    <cellStyle name="Normal 9 12 2" xfId="2405" xr:uid="{34726590-FD87-4E58-B6A4-D6DECDCB93F8}"/>
    <cellStyle name="Normal 9 12 2 2" xfId="4997" xr:uid="{E1A68D78-EB18-44C3-A521-3EEB58633955}"/>
    <cellStyle name="Normal 9 12 2 2 2" xfId="10181" xr:uid="{A4F08AB3-36BA-4201-B816-48FAF53510FC}"/>
    <cellStyle name="Normal 9 12 2 2 2 2" xfId="21988" xr:uid="{34B62A7B-D5C9-4CE2-9230-CE7CCE2CE149}"/>
    <cellStyle name="Normal 9 12 2 2 2 2 2" xfId="44307" xr:uid="{581C145B-ED1A-4631-AB1E-95C0EF3CB5CA}"/>
    <cellStyle name="Normal 9 12 2 2 2 3" xfId="32499" xr:uid="{EF3F0B62-67F0-4BB1-BCD2-AEF4870FA094}"/>
    <cellStyle name="Normal 9 12 2 2 3" xfId="16804" xr:uid="{A0315D25-0250-4C06-A81E-705D7CF67047}"/>
    <cellStyle name="Normal 9 12 2 2 3 2" xfId="39123" xr:uid="{C0D2366F-7AED-474C-A6C8-41928B982509}"/>
    <cellStyle name="Normal 9 12 2 2 4" xfId="27315" xr:uid="{7D61E25C-EEA3-4B71-B8A9-D456DC4E5A39}"/>
    <cellStyle name="Normal 9 12 2 3" xfId="7589" xr:uid="{F3723BA2-C0B2-452D-B8D4-BB40AD68A329}"/>
    <cellStyle name="Normal 9 12 2 3 2" xfId="19396" xr:uid="{FCEEF03A-12A5-4715-94C1-9416152D807F}"/>
    <cellStyle name="Normal 9 12 2 3 2 2" xfId="41715" xr:uid="{EC413AF4-7BC2-4420-BE4A-D8C7B50E1451}"/>
    <cellStyle name="Normal 9 12 2 3 3" xfId="29907" xr:uid="{8AC0B6B8-D78E-4A81-B079-D18EB95CE943}"/>
    <cellStyle name="Normal 9 12 2 4" xfId="14212" xr:uid="{EB0D7461-5362-49D8-A514-05FC471259F9}"/>
    <cellStyle name="Normal 9 12 2 4 2" xfId="36531" xr:uid="{D9122E21-A5F0-475D-A3A7-77A91625646A}"/>
    <cellStyle name="Normal 9 12 2 5" xfId="24723" xr:uid="{E372DF5A-BF10-4B7F-8986-2CF4AEC35AF1}"/>
    <cellStyle name="Normal 9 12 3" xfId="3701" xr:uid="{1D7CA68A-20B1-4DC8-ADBD-BE918CBABA13}"/>
    <cellStyle name="Normal 9 12 3 2" xfId="8885" xr:uid="{34EA7ED1-09DA-4DF6-8636-0CF187DB1FEA}"/>
    <cellStyle name="Normal 9 12 3 2 2" xfId="20692" xr:uid="{C9D18597-8895-426B-9B51-843F777ACFA0}"/>
    <cellStyle name="Normal 9 12 3 2 2 2" xfId="43011" xr:uid="{8FA8B973-0302-4AC0-9E75-2F81986CB618}"/>
    <cellStyle name="Normal 9 12 3 2 3" xfId="31203" xr:uid="{B7DACF41-2874-49FE-A2CD-C1A2FAA4B624}"/>
    <cellStyle name="Normal 9 12 3 3" xfId="15508" xr:uid="{611EFC6E-4CE6-49D7-86AD-2A4C1A83A187}"/>
    <cellStyle name="Normal 9 12 3 3 2" xfId="37827" xr:uid="{0D4A524D-A7B4-4B73-8E39-BE014FD4E8F4}"/>
    <cellStyle name="Normal 9 12 3 4" xfId="26019" xr:uid="{26DC3300-49D1-4AD3-AC4A-9FDEC0027A3D}"/>
    <cellStyle name="Normal 9 12 4" xfId="6293" xr:uid="{99E90728-F0F5-46B1-B34F-E68BF6F1221E}"/>
    <cellStyle name="Normal 9 12 4 2" xfId="18100" xr:uid="{87875B5C-47DB-4663-A59C-92F3A1B90978}"/>
    <cellStyle name="Normal 9 12 4 2 2" xfId="40419" xr:uid="{86A777ED-94EA-43F4-BE55-36ED0B7B08D8}"/>
    <cellStyle name="Normal 9 12 4 3" xfId="28611" xr:uid="{57A91840-3BC3-4CE7-A863-0BB94A44C207}"/>
    <cellStyle name="Normal 9 12 5" xfId="11620" xr:uid="{7922DE73-0624-4EAB-83F2-93FDCB4D3510}"/>
    <cellStyle name="Normal 9 12 5 2" xfId="33939" xr:uid="{1D7FD669-AEC7-46AC-8063-5E4EFC224BF8}"/>
    <cellStyle name="Normal 9 12 6" xfId="12916" xr:uid="{AFC62A9E-62A3-41E8-80C0-A706E32A7BF3}"/>
    <cellStyle name="Normal 9 12 6 2" xfId="35235" xr:uid="{EE42754D-5B6B-4FEB-8990-51AB879F7663}"/>
    <cellStyle name="Normal 9 12 7" xfId="23427" xr:uid="{E47F6863-D0ED-428B-AA9C-0DDC10CFB176}"/>
    <cellStyle name="Normal 9 12 8" xfId="45050" xr:uid="{375BAD93-EF0C-47F4-A4D6-88CEA0BA9C97}"/>
    <cellStyle name="Normal 9 12 9" xfId="45076" xr:uid="{F23B8FF9-AD5C-4C89-AF33-A26E91B832FB}"/>
    <cellStyle name="Normal 9 13" xfId="1757" xr:uid="{A726A985-3AA7-4DC6-B406-673BED7BA32D}"/>
    <cellStyle name="Normal 9 13 2" xfId="4349" xr:uid="{65B3D8E3-4631-451B-A214-3B072F6F27AB}"/>
    <cellStyle name="Normal 9 13 2 2" xfId="9533" xr:uid="{401AA3B9-488D-46F7-AAAE-672913649C69}"/>
    <cellStyle name="Normal 9 13 2 2 2" xfId="21340" xr:uid="{18CE7D7D-59F7-4956-96EB-4CDB442FB1E3}"/>
    <cellStyle name="Normal 9 13 2 2 2 2" xfId="43659" xr:uid="{91A1139D-440B-4C2C-99D2-44EB8A7395B4}"/>
    <cellStyle name="Normal 9 13 2 2 3" xfId="31851" xr:uid="{DA555452-525B-4D2E-A762-A8609DE632F8}"/>
    <cellStyle name="Normal 9 13 2 3" xfId="16156" xr:uid="{11194E88-D8D6-4357-BF16-C243672B3AE5}"/>
    <cellStyle name="Normal 9 13 2 3 2" xfId="38475" xr:uid="{AC266E44-60CA-4768-9765-C509E7CEAF7A}"/>
    <cellStyle name="Normal 9 13 2 4" xfId="26667" xr:uid="{2ED7AFFB-0E11-4A17-83F8-96E04C02DF35}"/>
    <cellStyle name="Normal 9 13 3" xfId="6941" xr:uid="{37BE73D4-DD39-409D-A838-105B2607993E}"/>
    <cellStyle name="Normal 9 13 3 2" xfId="18748" xr:uid="{9ACF305D-72CB-4EF5-880D-974040A849FB}"/>
    <cellStyle name="Normal 9 13 3 2 2" xfId="41067" xr:uid="{A2062434-1440-43A7-9F6A-F52DAABDC629}"/>
    <cellStyle name="Normal 9 13 3 3" xfId="29259" xr:uid="{A81D46EA-C04A-4632-A96B-68C7E2537ADB}"/>
    <cellStyle name="Normal 9 13 4" xfId="13564" xr:uid="{2B92604C-A0FE-40D1-9261-78F8360F7DDF}"/>
    <cellStyle name="Normal 9 13 4 2" xfId="35883" xr:uid="{E67DC9D5-0218-4EAA-9EA3-241422229CA6}"/>
    <cellStyle name="Normal 9 13 5" xfId="24075" xr:uid="{2961974A-75DB-4075-913E-A845E4A768B9}"/>
    <cellStyle name="Normal 9 14" xfId="3053" xr:uid="{D962E4C7-E39C-403B-A3BC-CE21244A25FB}"/>
    <cellStyle name="Normal 9 14 2" xfId="8237" xr:uid="{2444ADA4-3065-42D3-8DD5-437D9BB7CF45}"/>
    <cellStyle name="Normal 9 14 2 2" xfId="20044" xr:uid="{25239D6F-7FAC-455E-8838-96F5BF3E0F00}"/>
    <cellStyle name="Normal 9 14 2 2 2" xfId="42363" xr:uid="{648613FE-3D8A-441E-AA59-B762A633D4FB}"/>
    <cellStyle name="Normal 9 14 2 3" xfId="30555" xr:uid="{E79F43EC-27A9-4D30-9CC3-6DA6C89E4DEC}"/>
    <cellStyle name="Normal 9 14 3" xfId="14860" xr:uid="{5CBC6C8A-BA21-4854-8595-5A1F7BE33B9D}"/>
    <cellStyle name="Normal 9 14 3 2" xfId="37179" xr:uid="{2DDC83E6-5096-4D53-973A-923115190036}"/>
    <cellStyle name="Normal 9 14 4" xfId="25371" xr:uid="{D0D66A1A-8F8D-4C44-9FB1-9001B902CC08}"/>
    <cellStyle name="Normal 9 15" xfId="5645" xr:uid="{2A88C7CF-0165-4DD8-94AB-C1E2C80EC33C}"/>
    <cellStyle name="Normal 9 15 2" xfId="17452" xr:uid="{45DA6F93-49EE-4D64-ABC4-A3A426B7E717}"/>
    <cellStyle name="Normal 9 15 2 2" xfId="39771" xr:uid="{5F3CC98A-2454-4D5A-9604-6BC8B5C25628}"/>
    <cellStyle name="Normal 9 15 3" xfId="27963" xr:uid="{7B2FA34B-ADA2-41B9-A707-1F7ADF77C805}"/>
    <cellStyle name="Normal 9 16" xfId="10830" xr:uid="{02317D1F-F14E-4B5D-B06C-A8EEEC2D061B}"/>
    <cellStyle name="Normal 9 16 2" xfId="33148" xr:uid="{840ACA90-F036-44D1-85F1-854FBAF8BADB}"/>
    <cellStyle name="Normal 9 17" xfId="12268" xr:uid="{19935B4A-F2F6-4F21-9CDE-2EE04F3C0043}"/>
    <cellStyle name="Normal 9 17 2" xfId="34587" xr:uid="{46B70228-E1DF-48DF-BB34-E3C4858FC6FB}"/>
    <cellStyle name="Normal 9 18" xfId="22637" xr:uid="{463882CD-829D-4621-92C1-BD99D4CE9164}"/>
    <cellStyle name="Normal 9 19" xfId="296" xr:uid="{8E250464-D0F5-445D-83E9-B179344076A2}"/>
    <cellStyle name="Normal 9 2" xfId="141" xr:uid="{00000000-0005-0000-0000-00008A000000}"/>
    <cellStyle name="Normal 9 2 10" xfId="1763" xr:uid="{00792487-D49A-4F3D-8E9A-4E1B648F19D2}"/>
    <cellStyle name="Normal 9 2 10 2" xfId="4355" xr:uid="{EB737EE0-FA7E-4F70-811F-E16B0482A323}"/>
    <cellStyle name="Normal 9 2 10 2 2" xfId="9539" xr:uid="{5AF330C0-00F7-4020-86B6-59EFE922593D}"/>
    <cellStyle name="Normal 9 2 10 2 2 2" xfId="21346" xr:uid="{47F93180-6491-4B5E-A182-03D85F5E6683}"/>
    <cellStyle name="Normal 9 2 10 2 2 2 2" xfId="43665" xr:uid="{EAA08E2D-6856-4482-86AA-9A8E2B76A8D7}"/>
    <cellStyle name="Normal 9 2 10 2 2 3" xfId="31857" xr:uid="{37A1D26B-15DF-4589-904A-1658F85202FD}"/>
    <cellStyle name="Normal 9 2 10 2 3" xfId="16162" xr:uid="{34BACE28-2C2E-435A-95B2-8E6ECBF97702}"/>
    <cellStyle name="Normal 9 2 10 2 3 2" xfId="38481" xr:uid="{75A79C68-A245-4AF2-B59E-65B1953CFCA4}"/>
    <cellStyle name="Normal 9 2 10 2 4" xfId="26673" xr:uid="{18C339B1-F7D1-46DE-B458-38ACA544FB9F}"/>
    <cellStyle name="Normal 9 2 10 3" xfId="6947" xr:uid="{523A28BD-F601-46E2-B8E8-B9B5C080F643}"/>
    <cellStyle name="Normal 9 2 10 3 2" xfId="18754" xr:uid="{040167AE-A0D9-4C2E-8AD9-721B74E55FDC}"/>
    <cellStyle name="Normal 9 2 10 3 2 2" xfId="41073" xr:uid="{B308628B-53EF-49E9-A0D0-DABFAC21AB2A}"/>
    <cellStyle name="Normal 9 2 10 3 3" xfId="29265" xr:uid="{1E3B50D3-3E35-4997-BEB2-C7EC1D1D3C6E}"/>
    <cellStyle name="Normal 9 2 10 4" xfId="13570" xr:uid="{6136ECAA-AAE7-46B2-A904-E947A2A09EA0}"/>
    <cellStyle name="Normal 9 2 10 4 2" xfId="35889" xr:uid="{C855F945-EB13-4690-AA7E-F7C942CC4E2D}"/>
    <cellStyle name="Normal 9 2 10 5" xfId="24081" xr:uid="{C11B1E22-4B46-4CC5-9268-3B5FC02B1D9B}"/>
    <cellStyle name="Normal 9 2 11" xfId="3059" xr:uid="{30B4978D-1D73-416C-9649-244F81370BB1}"/>
    <cellStyle name="Normal 9 2 11 2" xfId="8243" xr:uid="{EAD85E04-DD8B-4908-B4C8-DF98DD81DF60}"/>
    <cellStyle name="Normal 9 2 11 2 2" xfId="20050" xr:uid="{266C58C2-C3C1-4443-96D6-8FF2B3150C25}"/>
    <cellStyle name="Normal 9 2 11 2 2 2" xfId="42369" xr:uid="{E5563722-4A58-4966-9285-7923B323C71B}"/>
    <cellStyle name="Normal 9 2 11 2 3" xfId="30561" xr:uid="{CD3EEFAD-6012-4711-B427-5369179A3506}"/>
    <cellStyle name="Normal 9 2 11 3" xfId="14866" xr:uid="{73608025-988D-4AF2-91D6-E07912F8CC35}"/>
    <cellStyle name="Normal 9 2 11 3 2" xfId="37185" xr:uid="{CBB4FBAF-A5B0-4112-A029-21BE6B202A3A}"/>
    <cellStyle name="Normal 9 2 11 4" xfId="25377" xr:uid="{D66E98CB-E693-4067-9364-2DEBBA63C98A}"/>
    <cellStyle name="Normal 9 2 12" xfId="5651" xr:uid="{67484406-97C8-4785-9E7D-5FC2BAF25A2D}"/>
    <cellStyle name="Normal 9 2 12 2" xfId="17458" xr:uid="{907407D8-4025-4BD1-9FB7-A4D2E1831BB4}"/>
    <cellStyle name="Normal 9 2 12 2 2" xfId="39777" xr:uid="{6B458D9B-6F08-4DEB-A665-2355FED925AD}"/>
    <cellStyle name="Normal 9 2 12 3" xfId="27969" xr:uid="{0345F5C7-F9D6-4C08-857D-CF137784D64F}"/>
    <cellStyle name="Normal 9 2 13" xfId="10839" xr:uid="{4F30088D-5925-417F-A3C6-8F34E6DAF758}"/>
    <cellStyle name="Normal 9 2 13 2" xfId="33158" xr:uid="{6A7565AF-1AB0-477C-996E-D9CBFE73081A}"/>
    <cellStyle name="Normal 9 2 14" xfId="12274" xr:uid="{0BEC6F78-FA8B-4B57-B5E0-D6352C949F39}"/>
    <cellStyle name="Normal 9 2 14 2" xfId="34593" xr:uid="{C4758C1D-8AFC-4CE3-A44A-7865D61B2966}"/>
    <cellStyle name="Normal 9 2 15" xfId="22646" xr:uid="{07010CB1-B72E-497D-AF2E-00A1BBAC9281}"/>
    <cellStyle name="Normal 9 2 16" xfId="337" xr:uid="{A222DCF0-C07B-4616-BFAC-769F33E36A8E}"/>
    <cellStyle name="Normal 9 2 17" xfId="45008" xr:uid="{8C293DAD-D9B8-487B-935F-1E071D8EBE7E}"/>
    <cellStyle name="Normal 9 2 18" xfId="45063" xr:uid="{15B7938D-544A-4D7C-853B-616D241C6D7E}"/>
    <cellStyle name="Normal 9 2 19" xfId="194" xr:uid="{87AC1AF1-EF05-43BD-B4EB-A070B9A6DFB8}"/>
    <cellStyle name="Normal 9 2 2" xfId="351" xr:uid="{F0EFC229-2E4C-4399-B80C-B11AB0DD5F64}"/>
    <cellStyle name="Normal 9 2 2 10" xfId="5660" xr:uid="{57C3F618-1634-44AA-A6F8-02551E7573B3}"/>
    <cellStyle name="Normal 9 2 2 10 2" xfId="17467" xr:uid="{C611100A-4F3F-4E9C-9BDC-1D1D38C34E01}"/>
    <cellStyle name="Normal 9 2 2 10 2 2" xfId="39786" xr:uid="{2C5F883A-169F-4DD5-831B-2BBEB5E226D2}"/>
    <cellStyle name="Normal 9 2 2 10 3" xfId="27978" xr:uid="{85C1310B-BA1D-4435-81AB-AF245BC76A80}"/>
    <cellStyle name="Normal 9 2 2 11" xfId="10856" xr:uid="{21C373C9-8D73-44C1-9E4A-5B0297CA29C7}"/>
    <cellStyle name="Normal 9 2 2 11 2" xfId="33175" xr:uid="{E7162156-2A79-440A-BB6E-C6CFA8EEFDE7}"/>
    <cellStyle name="Normal 9 2 2 12" xfId="12283" xr:uid="{419CE48D-05AF-4799-BD63-520545B52264}"/>
    <cellStyle name="Normal 9 2 2 12 2" xfId="34602" xr:uid="{DD940870-81D1-4ABE-8EED-681AFA8D6098}"/>
    <cellStyle name="Normal 9 2 2 13" xfId="22663" xr:uid="{D797C648-5D8E-4D90-9C37-0B6A8655E763}"/>
    <cellStyle name="Normal 9 2 2 14" xfId="45039" xr:uid="{E86E4AA0-A9BE-4145-9522-06D1E5A72EE6}"/>
    <cellStyle name="Normal 9 2 2 15" xfId="45069" xr:uid="{DC4CCD1C-AC59-4281-8732-1E886EA1B05D}"/>
    <cellStyle name="Normal 9 2 2 2" xfId="382" xr:uid="{A78EACF8-948B-4463-8BED-4378C42635B3}"/>
    <cellStyle name="Normal 9 2 2 2 10" xfId="12310" xr:uid="{048FDB40-D01E-433E-9A75-623C8E8E70EF}"/>
    <cellStyle name="Normal 9 2 2 2 10 2" xfId="34629" xr:uid="{0B4DD743-C23E-4998-9BB1-923AFA5086CD}"/>
    <cellStyle name="Normal 9 2 2 2 11" xfId="22695" xr:uid="{F14E2479-DB2F-4804-9C62-44F65D3494E1}"/>
    <cellStyle name="Normal 9 2 2 2 2" xfId="495" xr:uid="{032DEE34-3C36-49D4-A1DA-5B6E4C94BC48}"/>
    <cellStyle name="Normal 9 2 2 2 2 10" xfId="22812" xr:uid="{9D443C62-1620-426C-B4E3-1C1B58985529}"/>
    <cellStyle name="Normal 9 2 2 2 2 2" xfId="728" xr:uid="{8D93274C-E812-4818-B051-BE77295A28D1}"/>
    <cellStyle name="Normal 9 2 2 2 2 2 2" xfId="1070" xr:uid="{622F6560-4E0C-4CE2-A5F8-D893AF71D4A4}"/>
    <cellStyle name="Normal 9 2 2 2 2 2 2 2" xfId="1718" xr:uid="{A111867F-2C00-41CB-9DE2-59F12B0C1D43}"/>
    <cellStyle name="Normal 9 2 2 2 2 2 2 2 2" xfId="3014" xr:uid="{B508A06F-0F0F-45EF-8C8D-EAE246678322}"/>
    <cellStyle name="Normal 9 2 2 2 2 2 2 2 2 2" xfId="5606" xr:uid="{44E0A2C2-11EC-4282-8B5E-E0F5818136AB}"/>
    <cellStyle name="Normal 9 2 2 2 2 2 2 2 2 2 2" xfId="10790" xr:uid="{CD0A7553-A385-48B3-814B-E73DF0493E1E}"/>
    <cellStyle name="Normal 9 2 2 2 2 2 2 2 2 2 2 2" xfId="22597" xr:uid="{B657F94E-FDF3-4ADA-B2B2-200199F8B070}"/>
    <cellStyle name="Normal 9 2 2 2 2 2 2 2 2 2 2 2 2" xfId="44916" xr:uid="{5F8F1BA8-7BCD-41EA-AEF3-788E3064D459}"/>
    <cellStyle name="Normal 9 2 2 2 2 2 2 2 2 2 2 3" xfId="33108" xr:uid="{71590CEF-481F-41DC-AC6B-A64E8732DA19}"/>
    <cellStyle name="Normal 9 2 2 2 2 2 2 2 2 2 3" xfId="17413" xr:uid="{B41CA71B-4ED0-4F05-8B2A-904FFC0910D2}"/>
    <cellStyle name="Normal 9 2 2 2 2 2 2 2 2 2 3 2" xfId="39732" xr:uid="{59530E58-AF57-44AE-8198-575D37169167}"/>
    <cellStyle name="Normal 9 2 2 2 2 2 2 2 2 2 4" xfId="27924" xr:uid="{6B9562F0-A47C-44E8-B97D-CDD57A4EF3CC}"/>
    <cellStyle name="Normal 9 2 2 2 2 2 2 2 2 3" xfId="8198" xr:uid="{E22B52CD-B39F-425B-B233-5639A43174EE}"/>
    <cellStyle name="Normal 9 2 2 2 2 2 2 2 2 3 2" xfId="20005" xr:uid="{CA1DC3E0-C96A-4340-97A5-E473FA14BAEC}"/>
    <cellStyle name="Normal 9 2 2 2 2 2 2 2 2 3 2 2" xfId="42324" xr:uid="{B51D6BDF-A714-4844-95CB-91A13BAC4068}"/>
    <cellStyle name="Normal 9 2 2 2 2 2 2 2 2 3 3" xfId="30516" xr:uid="{6A6B6F9A-F84F-4149-893A-BEC605E34362}"/>
    <cellStyle name="Normal 9 2 2 2 2 2 2 2 2 4" xfId="14821" xr:uid="{4A1515B9-7555-483B-93A6-B212027DEC73}"/>
    <cellStyle name="Normal 9 2 2 2 2 2 2 2 2 4 2" xfId="37140" xr:uid="{4D769169-0EE8-4CB0-8DA3-FEAE95B65E78}"/>
    <cellStyle name="Normal 9 2 2 2 2 2 2 2 2 5" xfId="25332" xr:uid="{C1FA5BF3-80B8-4706-8719-C908B9183337}"/>
    <cellStyle name="Normal 9 2 2 2 2 2 2 2 3" xfId="4310" xr:uid="{68DABA87-BFAE-4840-B632-D0FC5FF32104}"/>
    <cellStyle name="Normal 9 2 2 2 2 2 2 2 3 2" xfId="9494" xr:uid="{63836E36-D199-42A4-9538-AFCDF48CA1A0}"/>
    <cellStyle name="Normal 9 2 2 2 2 2 2 2 3 2 2" xfId="21301" xr:uid="{5821E8F4-8FFC-45E7-BDC0-105BC0D1C81F}"/>
    <cellStyle name="Normal 9 2 2 2 2 2 2 2 3 2 2 2" xfId="43620" xr:uid="{4801FA84-4865-4BE8-87DD-18B4495E5559}"/>
    <cellStyle name="Normal 9 2 2 2 2 2 2 2 3 2 3" xfId="31812" xr:uid="{ABA9EA0D-D21E-49A7-B13C-5844B4A05106}"/>
    <cellStyle name="Normal 9 2 2 2 2 2 2 2 3 3" xfId="16117" xr:uid="{81B10357-C152-4782-84CB-799572B50575}"/>
    <cellStyle name="Normal 9 2 2 2 2 2 2 2 3 3 2" xfId="38436" xr:uid="{0170EF60-3359-4EF5-B22C-F9E0994075BF}"/>
    <cellStyle name="Normal 9 2 2 2 2 2 2 2 3 4" xfId="26628" xr:uid="{08F624EF-AB41-48E4-915D-D7273F59862B}"/>
    <cellStyle name="Normal 9 2 2 2 2 2 2 2 4" xfId="6902" xr:uid="{7D39C0E6-885D-4D8B-ADAB-D88956DB08DF}"/>
    <cellStyle name="Normal 9 2 2 2 2 2 2 2 4 2" xfId="18709" xr:uid="{4C08AFCF-1AFD-40DD-B9D0-B647DFC755D1}"/>
    <cellStyle name="Normal 9 2 2 2 2 2 2 2 4 2 2" xfId="41028" xr:uid="{30B1A7EC-5593-427B-90E8-DF76D3DBB7E2}"/>
    <cellStyle name="Normal 9 2 2 2 2 2 2 2 4 3" xfId="29220" xr:uid="{F24A6C45-A046-46D3-8420-4EAB542E369F}"/>
    <cellStyle name="Normal 9 2 2 2 2 2 2 2 5" xfId="12229" xr:uid="{C3D5F339-DCD6-42BF-A117-B67363DF4E9B}"/>
    <cellStyle name="Normal 9 2 2 2 2 2 2 2 5 2" xfId="34548" xr:uid="{F0C5B094-C11F-4E50-B039-4851B208168D}"/>
    <cellStyle name="Normal 9 2 2 2 2 2 2 2 6" xfId="13525" xr:uid="{18695FDD-9F04-4361-8301-9B06C52DF8DF}"/>
    <cellStyle name="Normal 9 2 2 2 2 2 2 2 6 2" xfId="35844" xr:uid="{63D8B0A3-6597-4ABF-BA0C-7FD0CE2BCE0D}"/>
    <cellStyle name="Normal 9 2 2 2 2 2 2 2 7" xfId="24036" xr:uid="{D188EBB8-3BEE-40E6-B992-71FB925F19E8}"/>
    <cellStyle name="Normal 9 2 2 2 2 2 2 3" xfId="2366" xr:uid="{EC645ACC-F947-413F-BA16-A0457C9CAEA0}"/>
    <cellStyle name="Normal 9 2 2 2 2 2 2 3 2" xfId="4958" xr:uid="{250320C5-6056-4B3D-A1B6-72563D9015E9}"/>
    <cellStyle name="Normal 9 2 2 2 2 2 2 3 2 2" xfId="10142" xr:uid="{4512DECA-C8FB-4BAF-9825-B4B6BA8595DB}"/>
    <cellStyle name="Normal 9 2 2 2 2 2 2 3 2 2 2" xfId="21949" xr:uid="{8FEEF22C-AE40-4EDF-B0E2-6FAE31AEBE5D}"/>
    <cellStyle name="Normal 9 2 2 2 2 2 2 3 2 2 2 2" xfId="44268" xr:uid="{C04D25DA-E46F-4329-BFEA-BE1A3478A720}"/>
    <cellStyle name="Normal 9 2 2 2 2 2 2 3 2 2 3" xfId="32460" xr:uid="{0164DFD3-D4EF-49C9-9C3C-476C9E2F7309}"/>
    <cellStyle name="Normal 9 2 2 2 2 2 2 3 2 3" xfId="16765" xr:uid="{8466AE93-418F-4787-BD95-0CB14BEF71B6}"/>
    <cellStyle name="Normal 9 2 2 2 2 2 2 3 2 3 2" xfId="39084" xr:uid="{FAB19EAF-5065-4804-98F9-FBB4ACE8E5ED}"/>
    <cellStyle name="Normal 9 2 2 2 2 2 2 3 2 4" xfId="27276" xr:uid="{82B998A4-6892-4227-8CDF-4A6DA5D8377F}"/>
    <cellStyle name="Normal 9 2 2 2 2 2 2 3 3" xfId="7550" xr:uid="{EFFB4128-A6BB-4510-9CFB-50D2EA23D229}"/>
    <cellStyle name="Normal 9 2 2 2 2 2 2 3 3 2" xfId="19357" xr:uid="{55CDB32A-4040-4125-8DE9-3A6CAB751EAE}"/>
    <cellStyle name="Normal 9 2 2 2 2 2 2 3 3 2 2" xfId="41676" xr:uid="{41B50E08-A1D0-4A14-9860-59ECB0624EDD}"/>
    <cellStyle name="Normal 9 2 2 2 2 2 2 3 3 3" xfId="29868" xr:uid="{02D69F79-55D9-4C7C-B9CD-45A0292AF1DF}"/>
    <cellStyle name="Normal 9 2 2 2 2 2 2 3 4" xfId="14173" xr:uid="{17729B1C-AAB2-4A03-BCAD-F3B356672978}"/>
    <cellStyle name="Normal 9 2 2 2 2 2 2 3 4 2" xfId="36492" xr:uid="{D2596E1E-C9C3-45D3-945D-6606CDA86186}"/>
    <cellStyle name="Normal 9 2 2 2 2 2 2 3 5" xfId="24684" xr:uid="{72746704-22C4-4871-9D28-B7A51000412D}"/>
    <cellStyle name="Normal 9 2 2 2 2 2 2 4" xfId="3662" xr:uid="{8FE1CFA7-3228-4B73-88BB-F5855A625B78}"/>
    <cellStyle name="Normal 9 2 2 2 2 2 2 4 2" xfId="8846" xr:uid="{324CD35E-F401-440D-BD99-955FC94BA8A1}"/>
    <cellStyle name="Normal 9 2 2 2 2 2 2 4 2 2" xfId="20653" xr:uid="{847180D0-F526-441D-A5EB-8DDD1FAFE41F}"/>
    <cellStyle name="Normal 9 2 2 2 2 2 2 4 2 2 2" xfId="42972" xr:uid="{A16CB37D-554B-4E83-B819-259FDF3C3645}"/>
    <cellStyle name="Normal 9 2 2 2 2 2 2 4 2 3" xfId="31164" xr:uid="{1D49355C-3469-4B85-9039-D402FD1769AF}"/>
    <cellStyle name="Normal 9 2 2 2 2 2 2 4 3" xfId="15469" xr:uid="{C0BBD9A5-E0A1-4458-8321-222AECBCE9E7}"/>
    <cellStyle name="Normal 9 2 2 2 2 2 2 4 3 2" xfId="37788" xr:uid="{6A41E434-04F1-44CA-9237-7DE3C7604AFF}"/>
    <cellStyle name="Normal 9 2 2 2 2 2 2 4 4" xfId="25980" xr:uid="{D3DEE40A-5E70-42D8-BC43-33007535C9C9}"/>
    <cellStyle name="Normal 9 2 2 2 2 2 2 5" xfId="6254" xr:uid="{4E0AEF06-1AED-475B-9776-C425D997BCE1}"/>
    <cellStyle name="Normal 9 2 2 2 2 2 2 5 2" xfId="18061" xr:uid="{37381C4E-9EFC-4C4D-8358-AAF9F85AFB9A}"/>
    <cellStyle name="Normal 9 2 2 2 2 2 2 5 2 2" xfId="40380" xr:uid="{A73A8AC6-0DF1-4240-9466-118CEF0BE34F}"/>
    <cellStyle name="Normal 9 2 2 2 2 2 2 5 3" xfId="28572" xr:uid="{D2948A60-5CE6-408D-90FC-3610975BC735}"/>
    <cellStyle name="Normal 9 2 2 2 2 2 2 6" xfId="11581" xr:uid="{2F5BE129-CA3E-4FDC-843F-F912615CA775}"/>
    <cellStyle name="Normal 9 2 2 2 2 2 2 6 2" xfId="33900" xr:uid="{700D5B84-30DB-42C8-9D9E-575610244D1D}"/>
    <cellStyle name="Normal 9 2 2 2 2 2 2 7" xfId="12877" xr:uid="{F03EB3A6-C500-4557-8C82-F64F163E3A19}"/>
    <cellStyle name="Normal 9 2 2 2 2 2 2 7 2" xfId="35196" xr:uid="{267100FC-AC34-4E23-BC95-977CBCC85A0F}"/>
    <cellStyle name="Normal 9 2 2 2 2 2 2 8" xfId="23388" xr:uid="{ED1DC340-35D9-4AD2-A0B7-7C47E3FFA2FD}"/>
    <cellStyle name="Normal 9 2 2 2 2 2 3" xfId="1394" xr:uid="{7F295B43-40F4-4478-A507-B88CB6292A94}"/>
    <cellStyle name="Normal 9 2 2 2 2 2 3 2" xfId="2690" xr:uid="{45631DDF-39F7-4F72-954E-B8144C03F1A6}"/>
    <cellStyle name="Normal 9 2 2 2 2 2 3 2 2" xfId="5282" xr:uid="{5F369F8D-268B-43A6-A37A-695F1E5EFEAB}"/>
    <cellStyle name="Normal 9 2 2 2 2 2 3 2 2 2" xfId="10466" xr:uid="{6F13006F-2E39-4541-88CC-72E1D7E082F3}"/>
    <cellStyle name="Normal 9 2 2 2 2 2 3 2 2 2 2" xfId="22273" xr:uid="{6077878A-DEEA-480B-B69D-E32BE1EE6FAF}"/>
    <cellStyle name="Normal 9 2 2 2 2 2 3 2 2 2 2 2" xfId="44592" xr:uid="{38DF2808-FDF2-441E-B0E0-62AFAA04EA3C}"/>
    <cellStyle name="Normal 9 2 2 2 2 2 3 2 2 2 3" xfId="32784" xr:uid="{05C569D5-4981-44BD-91F5-3EC51469F37B}"/>
    <cellStyle name="Normal 9 2 2 2 2 2 3 2 2 3" xfId="17089" xr:uid="{AC7A746F-23C6-4068-BDC9-C80C2F3972AB}"/>
    <cellStyle name="Normal 9 2 2 2 2 2 3 2 2 3 2" xfId="39408" xr:uid="{25923E9F-4313-4962-85D4-18626B66B1AF}"/>
    <cellStyle name="Normal 9 2 2 2 2 2 3 2 2 4" xfId="27600" xr:uid="{D96642C1-093A-432A-98E2-AA70CF723466}"/>
    <cellStyle name="Normal 9 2 2 2 2 2 3 2 3" xfId="7874" xr:uid="{49386109-7311-4B00-9506-F0EC0AF6835A}"/>
    <cellStyle name="Normal 9 2 2 2 2 2 3 2 3 2" xfId="19681" xr:uid="{DF9937C3-FCCB-44CD-B546-7FC32EA4C208}"/>
    <cellStyle name="Normal 9 2 2 2 2 2 3 2 3 2 2" xfId="42000" xr:uid="{D76A0807-C99E-49E1-9006-7CCAD131B842}"/>
    <cellStyle name="Normal 9 2 2 2 2 2 3 2 3 3" xfId="30192" xr:uid="{056EDEA9-68A9-45AB-904A-B4A1583C5BC3}"/>
    <cellStyle name="Normal 9 2 2 2 2 2 3 2 4" xfId="14497" xr:uid="{775DFF7E-F8B3-48CC-A597-FB373C0D2A7F}"/>
    <cellStyle name="Normal 9 2 2 2 2 2 3 2 4 2" xfId="36816" xr:uid="{AC0F27AC-DDF4-49B3-B22A-76D8DF20374F}"/>
    <cellStyle name="Normal 9 2 2 2 2 2 3 2 5" xfId="25008" xr:uid="{354C9186-B9BE-4560-B1A3-A8E620ABFD4E}"/>
    <cellStyle name="Normal 9 2 2 2 2 2 3 3" xfId="3986" xr:uid="{A7BA1195-5890-4427-869A-E7DA47213902}"/>
    <cellStyle name="Normal 9 2 2 2 2 2 3 3 2" xfId="9170" xr:uid="{E2BFA378-573D-4FF1-85FE-E605E10042DA}"/>
    <cellStyle name="Normal 9 2 2 2 2 2 3 3 2 2" xfId="20977" xr:uid="{E82051D0-5889-4BD5-84F1-7609280ECEC4}"/>
    <cellStyle name="Normal 9 2 2 2 2 2 3 3 2 2 2" xfId="43296" xr:uid="{7B9CE83F-BBC5-4D59-BE9C-1F6B5A3F3F3C}"/>
    <cellStyle name="Normal 9 2 2 2 2 2 3 3 2 3" xfId="31488" xr:uid="{A946ADBB-54C7-4B5A-9429-93D192EB8286}"/>
    <cellStyle name="Normal 9 2 2 2 2 2 3 3 3" xfId="15793" xr:uid="{8C8667C2-9DAE-4EDD-ADEE-0A6074E2CB61}"/>
    <cellStyle name="Normal 9 2 2 2 2 2 3 3 3 2" xfId="38112" xr:uid="{940A0B06-9CC1-412C-9AD4-4AB7E89BC734}"/>
    <cellStyle name="Normal 9 2 2 2 2 2 3 3 4" xfId="26304" xr:uid="{A10F7422-242D-43B6-A1FA-2C1E14D4A588}"/>
    <cellStyle name="Normal 9 2 2 2 2 2 3 4" xfId="6578" xr:uid="{A0B454EF-088F-4B71-8A31-09A84918B2C6}"/>
    <cellStyle name="Normal 9 2 2 2 2 2 3 4 2" xfId="18385" xr:uid="{6893071C-A54E-4E93-93FC-3B21C880E10F}"/>
    <cellStyle name="Normal 9 2 2 2 2 2 3 4 2 2" xfId="40704" xr:uid="{663C1C60-717E-4F4D-8215-0CB77283D67F}"/>
    <cellStyle name="Normal 9 2 2 2 2 2 3 4 3" xfId="28896" xr:uid="{98D6DF26-4EC5-45FA-B2B6-E130140EFF9B}"/>
    <cellStyle name="Normal 9 2 2 2 2 2 3 5" xfId="11905" xr:uid="{9DC0E4C7-B70D-45B0-9F60-7D9137089135}"/>
    <cellStyle name="Normal 9 2 2 2 2 2 3 5 2" xfId="34224" xr:uid="{270AA3C6-348E-40C7-B089-597B037ADEE8}"/>
    <cellStyle name="Normal 9 2 2 2 2 2 3 6" xfId="13201" xr:uid="{37965755-83A6-4B48-B2FB-6A1A6A58919C}"/>
    <cellStyle name="Normal 9 2 2 2 2 2 3 6 2" xfId="35520" xr:uid="{8C05DBD3-D3B7-4D07-9EFA-3AAE7C896B19}"/>
    <cellStyle name="Normal 9 2 2 2 2 2 3 7" xfId="23712" xr:uid="{5CFA55DD-2C46-40EA-8C80-5FC6EC486CA4}"/>
    <cellStyle name="Normal 9 2 2 2 2 2 4" xfId="2042" xr:uid="{42A610A3-6AE8-4152-8849-F40246594AE2}"/>
    <cellStyle name="Normal 9 2 2 2 2 2 4 2" xfId="4634" xr:uid="{8176F3AC-9DB4-4C12-B0AC-1FB622E3A2CB}"/>
    <cellStyle name="Normal 9 2 2 2 2 2 4 2 2" xfId="9818" xr:uid="{00B86CB4-CFC1-4BE9-A374-1100A117587F}"/>
    <cellStyle name="Normal 9 2 2 2 2 2 4 2 2 2" xfId="21625" xr:uid="{7B9ADB2D-4195-49D2-93A3-BE156832A48F}"/>
    <cellStyle name="Normal 9 2 2 2 2 2 4 2 2 2 2" xfId="43944" xr:uid="{D910CC68-039C-46AB-9E5A-A2D87B5173E0}"/>
    <cellStyle name="Normal 9 2 2 2 2 2 4 2 2 3" xfId="32136" xr:uid="{DF205E97-13F6-4F0F-929D-DD1CB494FD67}"/>
    <cellStyle name="Normal 9 2 2 2 2 2 4 2 3" xfId="16441" xr:uid="{CDBA9FAD-2A10-4C30-BBAB-713AFA90727A}"/>
    <cellStyle name="Normal 9 2 2 2 2 2 4 2 3 2" xfId="38760" xr:uid="{0B148FF2-DEEF-4EC4-ADDC-643561D730D9}"/>
    <cellStyle name="Normal 9 2 2 2 2 2 4 2 4" xfId="26952" xr:uid="{5A6C1CE9-0E92-4DEA-B27A-4DA47A3A866B}"/>
    <cellStyle name="Normal 9 2 2 2 2 2 4 3" xfId="7226" xr:uid="{6F2D301B-BFC3-4ECE-BF12-E186FBA08D2E}"/>
    <cellStyle name="Normal 9 2 2 2 2 2 4 3 2" xfId="19033" xr:uid="{12E0C5A7-8F76-407F-8AC3-F5F318844945}"/>
    <cellStyle name="Normal 9 2 2 2 2 2 4 3 2 2" xfId="41352" xr:uid="{501810E4-1573-43F2-ADF9-98B6D6FF4740}"/>
    <cellStyle name="Normal 9 2 2 2 2 2 4 3 3" xfId="29544" xr:uid="{BE44EF6B-CF56-409E-B058-D262EE9A9544}"/>
    <cellStyle name="Normal 9 2 2 2 2 2 4 4" xfId="13849" xr:uid="{E5F03C74-962C-42A4-8B90-BAB4F43C8E1D}"/>
    <cellStyle name="Normal 9 2 2 2 2 2 4 4 2" xfId="36168" xr:uid="{2630D95C-C0D3-4389-A0E0-589E29159BC7}"/>
    <cellStyle name="Normal 9 2 2 2 2 2 4 5" xfId="24360" xr:uid="{CC693D80-F5E6-4E65-9C93-48974C1DF928}"/>
    <cellStyle name="Normal 9 2 2 2 2 2 5" xfId="3338" xr:uid="{5CA5016E-FEC6-4E13-8803-6CA5F0454127}"/>
    <cellStyle name="Normal 9 2 2 2 2 2 5 2" xfId="8522" xr:uid="{0B9A4E81-4271-4C55-A8F6-15EDD274A91D}"/>
    <cellStyle name="Normal 9 2 2 2 2 2 5 2 2" xfId="20329" xr:uid="{6DBA4A7A-C828-494F-B623-F32151E1725A}"/>
    <cellStyle name="Normal 9 2 2 2 2 2 5 2 2 2" xfId="42648" xr:uid="{39D8D92A-DB66-41B0-AF3A-1FE2CF952948}"/>
    <cellStyle name="Normal 9 2 2 2 2 2 5 2 3" xfId="30840" xr:uid="{74A712BF-3ADF-4D4D-86CB-90FE94A28586}"/>
    <cellStyle name="Normal 9 2 2 2 2 2 5 3" xfId="15145" xr:uid="{C95A2945-921C-47CD-8B30-3E7520A44370}"/>
    <cellStyle name="Normal 9 2 2 2 2 2 5 3 2" xfId="37464" xr:uid="{2964EB27-1E43-4CE0-B0A4-FFD73054C877}"/>
    <cellStyle name="Normal 9 2 2 2 2 2 5 4" xfId="25656" xr:uid="{B9BB7FA7-B15D-4D08-9512-C1F229000317}"/>
    <cellStyle name="Normal 9 2 2 2 2 2 6" xfId="5930" xr:uid="{3B5BA215-30B1-453C-A128-12D85AEFC958}"/>
    <cellStyle name="Normal 9 2 2 2 2 2 6 2" xfId="17737" xr:uid="{89B58867-D1CC-414B-A9B9-5F8A4078458A}"/>
    <cellStyle name="Normal 9 2 2 2 2 2 6 2 2" xfId="40056" xr:uid="{C505F1D3-4AF6-4FAD-80AB-2E0F905929D7}"/>
    <cellStyle name="Normal 9 2 2 2 2 2 6 3" xfId="28248" xr:uid="{D836D1C8-E7CD-4113-A48A-2744249ADFD8}"/>
    <cellStyle name="Normal 9 2 2 2 2 2 7" xfId="11239" xr:uid="{E3F69818-ABA9-45E5-B568-2DA119BC8A9D}"/>
    <cellStyle name="Normal 9 2 2 2 2 2 7 2" xfId="33558" xr:uid="{EFE3E5A4-071F-4F5C-8B28-B946580DBF87}"/>
    <cellStyle name="Normal 9 2 2 2 2 2 8" xfId="12553" xr:uid="{3BDFA6E4-FCDE-4162-A5C7-CADD704DC501}"/>
    <cellStyle name="Normal 9 2 2 2 2 2 8 2" xfId="34872" xr:uid="{26BC4D14-2503-4E4C-8A57-E85114E5553C}"/>
    <cellStyle name="Normal 9 2 2 2 2 2 9" xfId="23046" xr:uid="{67C353AA-607C-4B95-BED1-77DF67647499}"/>
    <cellStyle name="Normal 9 2 2 2 2 3" xfId="908" xr:uid="{59459AE9-BDD3-456A-A088-ACA52EF4BE20}"/>
    <cellStyle name="Normal 9 2 2 2 2 3 2" xfId="1556" xr:uid="{4F02C04B-EE09-4B93-A63D-E321BE51FAD6}"/>
    <cellStyle name="Normal 9 2 2 2 2 3 2 2" xfId="2852" xr:uid="{A13FFDA7-3059-47CF-9A47-1B828EC880B5}"/>
    <cellStyle name="Normal 9 2 2 2 2 3 2 2 2" xfId="5444" xr:uid="{11EC7ABF-2CBD-4572-8CD8-05E09C04E045}"/>
    <cellStyle name="Normal 9 2 2 2 2 3 2 2 2 2" xfId="10628" xr:uid="{0485115F-4160-4B0D-8EF5-8DEBD2D0328C}"/>
    <cellStyle name="Normal 9 2 2 2 2 3 2 2 2 2 2" xfId="22435" xr:uid="{AB9085C9-C4CC-45BE-9BA7-711162D721F4}"/>
    <cellStyle name="Normal 9 2 2 2 2 3 2 2 2 2 2 2" xfId="44754" xr:uid="{4BFFAA2F-66D6-4632-B43C-6E9F97728384}"/>
    <cellStyle name="Normal 9 2 2 2 2 3 2 2 2 2 3" xfId="32946" xr:uid="{46E0C883-7429-47E9-BC83-48B5284BD45D}"/>
    <cellStyle name="Normal 9 2 2 2 2 3 2 2 2 3" xfId="17251" xr:uid="{562AB05C-02DE-4C92-A45E-069D81AB029D}"/>
    <cellStyle name="Normal 9 2 2 2 2 3 2 2 2 3 2" xfId="39570" xr:uid="{3FDF99CE-CC61-4291-9F3C-8D8160807740}"/>
    <cellStyle name="Normal 9 2 2 2 2 3 2 2 2 4" xfId="27762" xr:uid="{C55B17BF-D66F-4677-9CD6-37FF7476793A}"/>
    <cellStyle name="Normal 9 2 2 2 2 3 2 2 3" xfId="8036" xr:uid="{E8147B2F-AFDC-42A5-8A06-0A7B5CB4E5CD}"/>
    <cellStyle name="Normal 9 2 2 2 2 3 2 2 3 2" xfId="19843" xr:uid="{B1BDAC7D-D6A4-40F4-B6F0-E4AE1377B5B6}"/>
    <cellStyle name="Normal 9 2 2 2 2 3 2 2 3 2 2" xfId="42162" xr:uid="{63AC75E4-CADF-4857-9FB7-A29EA43223BE}"/>
    <cellStyle name="Normal 9 2 2 2 2 3 2 2 3 3" xfId="30354" xr:uid="{473214D7-C163-4DA5-87D8-B392AF8332B1}"/>
    <cellStyle name="Normal 9 2 2 2 2 3 2 2 4" xfId="14659" xr:uid="{89D89470-65C4-4F8A-B6E0-4C7C690E161F}"/>
    <cellStyle name="Normal 9 2 2 2 2 3 2 2 4 2" xfId="36978" xr:uid="{243D0544-4E40-4523-BF92-C94C6B983C90}"/>
    <cellStyle name="Normal 9 2 2 2 2 3 2 2 5" xfId="25170" xr:uid="{58D23BC8-E0C7-4214-BFE5-506AB35935BA}"/>
    <cellStyle name="Normal 9 2 2 2 2 3 2 3" xfId="4148" xr:uid="{877CD6A0-C72C-4623-A2E5-8F40538950B5}"/>
    <cellStyle name="Normal 9 2 2 2 2 3 2 3 2" xfId="9332" xr:uid="{D4423CE5-8203-457B-91E7-5B43A5780532}"/>
    <cellStyle name="Normal 9 2 2 2 2 3 2 3 2 2" xfId="21139" xr:uid="{D435AD8D-19F3-4B15-A797-E5411CDE4301}"/>
    <cellStyle name="Normal 9 2 2 2 2 3 2 3 2 2 2" xfId="43458" xr:uid="{B7396E2D-CA7E-4266-9B0B-92933899894E}"/>
    <cellStyle name="Normal 9 2 2 2 2 3 2 3 2 3" xfId="31650" xr:uid="{ACDD30D2-D09F-4402-9A72-1139E3951165}"/>
    <cellStyle name="Normal 9 2 2 2 2 3 2 3 3" xfId="15955" xr:uid="{0D5B85FE-CE94-45D1-AA42-93CB2E62C6DF}"/>
    <cellStyle name="Normal 9 2 2 2 2 3 2 3 3 2" xfId="38274" xr:uid="{AE646FB7-A915-496F-9888-DC9980CCF525}"/>
    <cellStyle name="Normal 9 2 2 2 2 3 2 3 4" xfId="26466" xr:uid="{60CBE146-31D1-4F2D-8C31-6EE6B3877061}"/>
    <cellStyle name="Normal 9 2 2 2 2 3 2 4" xfId="6740" xr:uid="{CE833507-2951-4964-AEB1-B1B0B4FC96B7}"/>
    <cellStyle name="Normal 9 2 2 2 2 3 2 4 2" xfId="18547" xr:uid="{26B134A8-83DE-4850-9929-D73A21C619D8}"/>
    <cellStyle name="Normal 9 2 2 2 2 3 2 4 2 2" xfId="40866" xr:uid="{7C921E75-58F7-4052-B05C-E85EC64AD191}"/>
    <cellStyle name="Normal 9 2 2 2 2 3 2 4 3" xfId="29058" xr:uid="{882E833D-2F7C-4F93-A356-12F5F514E4D6}"/>
    <cellStyle name="Normal 9 2 2 2 2 3 2 5" xfId="12067" xr:uid="{83EE88C2-C883-47FD-81C9-6B7D4C038E14}"/>
    <cellStyle name="Normal 9 2 2 2 2 3 2 5 2" xfId="34386" xr:uid="{4447EE0D-0DEE-4E80-8F30-041985FD869B}"/>
    <cellStyle name="Normal 9 2 2 2 2 3 2 6" xfId="13363" xr:uid="{DF8CA63D-3E53-465C-8275-3BC0217D1CFA}"/>
    <cellStyle name="Normal 9 2 2 2 2 3 2 6 2" xfId="35682" xr:uid="{EE22D180-8A26-4D51-93E6-A3932A6DDDE8}"/>
    <cellStyle name="Normal 9 2 2 2 2 3 2 7" xfId="23874" xr:uid="{6923739C-268F-499F-82F0-E01B71144735}"/>
    <cellStyle name="Normal 9 2 2 2 2 3 3" xfId="2204" xr:uid="{93A58AA3-577D-49D9-8EE6-81A5F9D346EA}"/>
    <cellStyle name="Normal 9 2 2 2 2 3 3 2" xfId="4796" xr:uid="{BF60EE19-6BFF-4AFC-A1F3-E865FBD13383}"/>
    <cellStyle name="Normal 9 2 2 2 2 3 3 2 2" xfId="9980" xr:uid="{F041627E-E321-4552-B9BD-9BFB5569C410}"/>
    <cellStyle name="Normal 9 2 2 2 2 3 3 2 2 2" xfId="21787" xr:uid="{C4C4DB7A-1242-48A6-AE4E-4238E9477283}"/>
    <cellStyle name="Normal 9 2 2 2 2 3 3 2 2 2 2" xfId="44106" xr:uid="{C5F247DE-BE5F-46F6-A011-264E41168727}"/>
    <cellStyle name="Normal 9 2 2 2 2 3 3 2 2 3" xfId="32298" xr:uid="{F38EA02E-75CF-4E63-82F3-3E1B01B2B8AA}"/>
    <cellStyle name="Normal 9 2 2 2 2 3 3 2 3" xfId="16603" xr:uid="{1EE95EA2-2401-4F0E-9C5E-CEDB91F9004C}"/>
    <cellStyle name="Normal 9 2 2 2 2 3 3 2 3 2" xfId="38922" xr:uid="{14C1FEFE-8FDF-46D1-8FD2-9A3C45D7393E}"/>
    <cellStyle name="Normal 9 2 2 2 2 3 3 2 4" xfId="27114" xr:uid="{7E74E2E1-0D2E-48CE-A9C3-C4370A56A7CA}"/>
    <cellStyle name="Normal 9 2 2 2 2 3 3 3" xfId="7388" xr:uid="{D6176551-BB9C-439E-8E6F-A3BCBB1F97B1}"/>
    <cellStyle name="Normal 9 2 2 2 2 3 3 3 2" xfId="19195" xr:uid="{F9BDB4FD-B8D0-4121-9463-E17EF136C1A6}"/>
    <cellStyle name="Normal 9 2 2 2 2 3 3 3 2 2" xfId="41514" xr:uid="{0BE2FF68-CC18-4B0C-A0ED-B5148601A393}"/>
    <cellStyle name="Normal 9 2 2 2 2 3 3 3 3" xfId="29706" xr:uid="{F3C11303-D9C5-4C72-B9FF-3CECB19A5B10}"/>
    <cellStyle name="Normal 9 2 2 2 2 3 3 4" xfId="14011" xr:uid="{3D3A9B56-BE42-4499-8FEC-0AE296526C8A}"/>
    <cellStyle name="Normal 9 2 2 2 2 3 3 4 2" xfId="36330" xr:uid="{650F3D81-8DE2-4B8A-9BE0-5AC2D28BE14F}"/>
    <cellStyle name="Normal 9 2 2 2 2 3 3 5" xfId="24522" xr:uid="{B8ADAD8B-E60C-4DF9-A8F0-55337C03B8B6}"/>
    <cellStyle name="Normal 9 2 2 2 2 3 4" xfId="3500" xr:uid="{E8AB4DFC-CB42-40AC-B55C-65021A1611F6}"/>
    <cellStyle name="Normal 9 2 2 2 2 3 4 2" xfId="8684" xr:uid="{47EE94C5-E280-4337-AA59-21533B869C47}"/>
    <cellStyle name="Normal 9 2 2 2 2 3 4 2 2" xfId="20491" xr:uid="{A56EBD52-7E7E-482E-AD09-B074F3349591}"/>
    <cellStyle name="Normal 9 2 2 2 2 3 4 2 2 2" xfId="42810" xr:uid="{10A4F7C8-8747-4A9E-A858-9FCF56FB621E}"/>
    <cellStyle name="Normal 9 2 2 2 2 3 4 2 3" xfId="31002" xr:uid="{B1120100-79B0-4C31-899C-03E84C981354}"/>
    <cellStyle name="Normal 9 2 2 2 2 3 4 3" xfId="15307" xr:uid="{82DAFDFE-9CC1-4101-A249-F5B3CE25B1C1}"/>
    <cellStyle name="Normal 9 2 2 2 2 3 4 3 2" xfId="37626" xr:uid="{7F6BD964-19C9-4784-99F7-5053319CE983}"/>
    <cellStyle name="Normal 9 2 2 2 2 3 4 4" xfId="25818" xr:uid="{217B3CB9-3C4D-47F4-851A-9FF29C812619}"/>
    <cellStyle name="Normal 9 2 2 2 2 3 5" xfId="6092" xr:uid="{681A2F0B-A4B3-473C-B51A-67488E906C1C}"/>
    <cellStyle name="Normal 9 2 2 2 2 3 5 2" xfId="17899" xr:uid="{2490921E-B48D-48F4-91CB-CAD4CC4A6786}"/>
    <cellStyle name="Normal 9 2 2 2 2 3 5 2 2" xfId="40218" xr:uid="{4638D410-9ED6-4EA6-AEEF-91A2E157621F}"/>
    <cellStyle name="Normal 9 2 2 2 2 3 5 3" xfId="28410" xr:uid="{8F70AAD9-A0D7-4FF3-AA23-E56A5FC55258}"/>
    <cellStyle name="Normal 9 2 2 2 2 3 6" xfId="11419" xr:uid="{06DB48F3-4280-4CF1-9E26-A20F587D4062}"/>
    <cellStyle name="Normal 9 2 2 2 2 3 6 2" xfId="33738" xr:uid="{974E38CF-0FC4-43C1-A8C0-7E088B23D972}"/>
    <cellStyle name="Normal 9 2 2 2 2 3 7" xfId="12715" xr:uid="{A11E071F-49F6-45F1-8AA0-CE4770045ACD}"/>
    <cellStyle name="Normal 9 2 2 2 2 3 7 2" xfId="35034" xr:uid="{64BEAF4C-16FF-4A66-A07E-2B9FAABE1386}"/>
    <cellStyle name="Normal 9 2 2 2 2 3 8" xfId="23226" xr:uid="{DCC95BDD-8839-4BE9-A97B-6392E1516BE3}"/>
    <cellStyle name="Normal 9 2 2 2 2 4" xfId="1232" xr:uid="{1E405840-444E-42CA-A9EE-6978A6865508}"/>
    <cellStyle name="Normal 9 2 2 2 2 4 2" xfId="2528" xr:uid="{7372ABB1-0028-45DA-A147-863D72D3244A}"/>
    <cellStyle name="Normal 9 2 2 2 2 4 2 2" xfId="5120" xr:uid="{B228E4A2-F622-45EB-92F3-44C011952A97}"/>
    <cellStyle name="Normal 9 2 2 2 2 4 2 2 2" xfId="10304" xr:uid="{98B8A506-84C6-4C7E-9F7C-7662B51017FA}"/>
    <cellStyle name="Normal 9 2 2 2 2 4 2 2 2 2" xfId="22111" xr:uid="{1307D7C0-F932-4834-A82C-F26D1F46BC09}"/>
    <cellStyle name="Normal 9 2 2 2 2 4 2 2 2 2 2" xfId="44430" xr:uid="{37548E9C-E97A-4D32-9B19-C2BF38C9F54F}"/>
    <cellStyle name="Normal 9 2 2 2 2 4 2 2 2 3" xfId="32622" xr:uid="{E39473C0-9130-4A58-956E-DDD455FE869B}"/>
    <cellStyle name="Normal 9 2 2 2 2 4 2 2 3" xfId="16927" xr:uid="{948A44CF-7D14-49F1-A8FF-D0C2FDD79E8D}"/>
    <cellStyle name="Normal 9 2 2 2 2 4 2 2 3 2" xfId="39246" xr:uid="{B59DE969-9EB1-430E-A2D0-15457CADCC1D}"/>
    <cellStyle name="Normal 9 2 2 2 2 4 2 2 4" xfId="27438" xr:uid="{6A0E481C-83DA-4F43-9EEB-D5B566AADD22}"/>
    <cellStyle name="Normal 9 2 2 2 2 4 2 3" xfId="7712" xr:uid="{3F080F7E-CB26-49C9-B6A0-4B82618C2406}"/>
    <cellStyle name="Normal 9 2 2 2 2 4 2 3 2" xfId="19519" xr:uid="{6695A827-F6C9-4226-813F-D0A57CD4E6A3}"/>
    <cellStyle name="Normal 9 2 2 2 2 4 2 3 2 2" xfId="41838" xr:uid="{50520019-9F90-48BC-BF09-B13C7856AA6A}"/>
    <cellStyle name="Normal 9 2 2 2 2 4 2 3 3" xfId="30030" xr:uid="{09DF11B9-573E-4A98-9CAB-BAEDC41A9743}"/>
    <cellStyle name="Normal 9 2 2 2 2 4 2 4" xfId="14335" xr:uid="{6849035C-D03C-494D-AC29-FA3837BCD669}"/>
    <cellStyle name="Normal 9 2 2 2 2 4 2 4 2" xfId="36654" xr:uid="{E71817AA-48DA-47FD-AD92-A5718D868ECD}"/>
    <cellStyle name="Normal 9 2 2 2 2 4 2 5" xfId="24846" xr:uid="{CD6B2BBC-E46C-4F56-BC54-A8699AB1054E}"/>
    <cellStyle name="Normal 9 2 2 2 2 4 3" xfId="3824" xr:uid="{3091B243-2113-483D-8AB8-FA8F6A86C791}"/>
    <cellStyle name="Normal 9 2 2 2 2 4 3 2" xfId="9008" xr:uid="{4BB5D6EB-7399-4A60-AF01-12341C0FF082}"/>
    <cellStyle name="Normal 9 2 2 2 2 4 3 2 2" xfId="20815" xr:uid="{2BA1746E-8080-4BC8-B9B3-EF3D4EE28FDF}"/>
    <cellStyle name="Normal 9 2 2 2 2 4 3 2 2 2" xfId="43134" xr:uid="{23753143-2F33-4275-BA4E-BBB6F0C7FC43}"/>
    <cellStyle name="Normal 9 2 2 2 2 4 3 2 3" xfId="31326" xr:uid="{4CB01067-0538-4330-AF40-8502FDB762F4}"/>
    <cellStyle name="Normal 9 2 2 2 2 4 3 3" xfId="15631" xr:uid="{C3A8FADF-B917-4510-A692-4A697220FA43}"/>
    <cellStyle name="Normal 9 2 2 2 2 4 3 3 2" xfId="37950" xr:uid="{FFBBFBAB-6B28-4210-BDE3-C9B98A5F9542}"/>
    <cellStyle name="Normal 9 2 2 2 2 4 3 4" xfId="26142" xr:uid="{CF61663C-81F2-4224-89AE-553577B0F9DA}"/>
    <cellStyle name="Normal 9 2 2 2 2 4 4" xfId="6416" xr:uid="{D54AEF3E-567B-4D83-8A52-3B50B169AB2F}"/>
    <cellStyle name="Normal 9 2 2 2 2 4 4 2" xfId="18223" xr:uid="{ABED0FF0-644A-4629-BFEF-9DA32D2514D9}"/>
    <cellStyle name="Normal 9 2 2 2 2 4 4 2 2" xfId="40542" xr:uid="{3B990A0B-3F13-4986-840C-0C98F8AA3DE9}"/>
    <cellStyle name="Normal 9 2 2 2 2 4 4 3" xfId="28734" xr:uid="{18B9864E-8383-454B-A975-F330BF469B96}"/>
    <cellStyle name="Normal 9 2 2 2 2 4 5" xfId="11743" xr:uid="{3F22C24C-F912-4C8A-B8D4-7061AE254E4C}"/>
    <cellStyle name="Normal 9 2 2 2 2 4 5 2" xfId="34062" xr:uid="{4977724A-8B81-4F3B-999E-B93B84306E98}"/>
    <cellStyle name="Normal 9 2 2 2 2 4 6" xfId="13039" xr:uid="{A432EC08-ACED-4D9B-8264-628F89A9DFAA}"/>
    <cellStyle name="Normal 9 2 2 2 2 4 6 2" xfId="35358" xr:uid="{84D90DA1-FD10-4B57-B640-D8D9A4EB60B6}"/>
    <cellStyle name="Normal 9 2 2 2 2 4 7" xfId="23550" xr:uid="{467335E2-9825-4B3A-9553-C8B78E42750B}"/>
    <cellStyle name="Normal 9 2 2 2 2 5" xfId="1880" xr:uid="{4BA7BB99-BE29-4977-AC1D-F26ADFEE4640}"/>
    <cellStyle name="Normal 9 2 2 2 2 5 2" xfId="4472" xr:uid="{4AF58278-6B1C-46D8-95AC-87E5218F9C96}"/>
    <cellStyle name="Normal 9 2 2 2 2 5 2 2" xfId="9656" xr:uid="{A107B6EC-DF7E-4053-AC96-412AF0295837}"/>
    <cellStyle name="Normal 9 2 2 2 2 5 2 2 2" xfId="21463" xr:uid="{5772C237-E8BA-40BF-9086-B4049A87EFB5}"/>
    <cellStyle name="Normal 9 2 2 2 2 5 2 2 2 2" xfId="43782" xr:uid="{D6D82A09-434E-40D5-8F78-79EB5241DC37}"/>
    <cellStyle name="Normal 9 2 2 2 2 5 2 2 3" xfId="31974" xr:uid="{278DE68A-CE74-4E70-AC3E-5971C9684A78}"/>
    <cellStyle name="Normal 9 2 2 2 2 5 2 3" xfId="16279" xr:uid="{A432AE5B-CB94-4CF3-8C8A-76D48CCF88E8}"/>
    <cellStyle name="Normal 9 2 2 2 2 5 2 3 2" xfId="38598" xr:uid="{199C7046-1838-4DA7-9E17-2269C23F13BB}"/>
    <cellStyle name="Normal 9 2 2 2 2 5 2 4" xfId="26790" xr:uid="{FF65DE85-F783-4BB7-B562-7700AB404A52}"/>
    <cellStyle name="Normal 9 2 2 2 2 5 3" xfId="7064" xr:uid="{27265C3C-B5C5-4440-A416-92F9F5C2B719}"/>
    <cellStyle name="Normal 9 2 2 2 2 5 3 2" xfId="18871" xr:uid="{33B51800-90D5-477D-B20E-2EB8A615827F}"/>
    <cellStyle name="Normal 9 2 2 2 2 5 3 2 2" xfId="41190" xr:uid="{0EB8C99F-134E-44DE-80EB-9F72DA085F53}"/>
    <cellStyle name="Normal 9 2 2 2 2 5 3 3" xfId="29382" xr:uid="{21DC0B59-BE05-4036-9260-2FBFEC070E6D}"/>
    <cellStyle name="Normal 9 2 2 2 2 5 4" xfId="13687" xr:uid="{358BF9C7-C1F5-4603-945A-C46E349E7D9B}"/>
    <cellStyle name="Normal 9 2 2 2 2 5 4 2" xfId="36006" xr:uid="{8B2DA661-7E27-4AEE-B68B-639DCC8CE970}"/>
    <cellStyle name="Normal 9 2 2 2 2 5 5" xfId="24198" xr:uid="{78D74768-C74C-4188-9B30-A095FB08962F}"/>
    <cellStyle name="Normal 9 2 2 2 2 6" xfId="3176" xr:uid="{D74903E8-3FC6-4E7F-93C4-C9D31981D25B}"/>
    <cellStyle name="Normal 9 2 2 2 2 6 2" xfId="8360" xr:uid="{30011ABA-CB26-4331-9022-C40ED51BAB58}"/>
    <cellStyle name="Normal 9 2 2 2 2 6 2 2" xfId="20167" xr:uid="{3C5260BE-3C2E-4C20-87EC-7929F3A6825C}"/>
    <cellStyle name="Normal 9 2 2 2 2 6 2 2 2" xfId="42486" xr:uid="{2AB76980-94D1-45DE-BF0D-B1ED5F578DE9}"/>
    <cellStyle name="Normal 9 2 2 2 2 6 2 3" xfId="30678" xr:uid="{6C43C9EC-5B7B-4BC2-B950-CA7CC7FBA81A}"/>
    <cellStyle name="Normal 9 2 2 2 2 6 3" xfId="14983" xr:uid="{FEB3EDAD-C9CD-479E-B092-F4BAFE6405C9}"/>
    <cellStyle name="Normal 9 2 2 2 2 6 3 2" xfId="37302" xr:uid="{38F807ED-AA06-474C-A057-7BE0BF01A131}"/>
    <cellStyle name="Normal 9 2 2 2 2 6 4" xfId="25494" xr:uid="{EF77F974-0A20-4F4D-9424-8F3078DBB8AB}"/>
    <cellStyle name="Normal 9 2 2 2 2 7" xfId="5768" xr:uid="{95BE92A6-3FFC-4B3B-8649-1D92779A0668}"/>
    <cellStyle name="Normal 9 2 2 2 2 7 2" xfId="17575" xr:uid="{6D81DF7F-4AF2-4B97-9A06-244F9357571D}"/>
    <cellStyle name="Normal 9 2 2 2 2 7 2 2" xfId="39894" xr:uid="{48F31DBD-4818-4CF4-A994-465DE4F44598}"/>
    <cellStyle name="Normal 9 2 2 2 2 7 3" xfId="28086" xr:uid="{B59AFBFC-46F7-4CF6-BC1E-F073C8C5F9F4}"/>
    <cellStyle name="Normal 9 2 2 2 2 8" xfId="11005" xr:uid="{A751AEB3-263C-4A54-8AA6-7D249590C7DE}"/>
    <cellStyle name="Normal 9 2 2 2 2 8 2" xfId="33324" xr:uid="{AA6D9648-A685-4F9E-A74D-379698D40858}"/>
    <cellStyle name="Normal 9 2 2 2 2 9" xfId="12391" xr:uid="{1E4D92CD-1782-4101-85CF-4388CBBCE53B}"/>
    <cellStyle name="Normal 9 2 2 2 2 9 2" xfId="34710" xr:uid="{3F468626-4AB4-4F5E-8072-31F3EA3408E1}"/>
    <cellStyle name="Normal 9 2 2 2 3" xfId="611" xr:uid="{C4D70EE7-8377-4B46-9D07-91C5588C93E2}"/>
    <cellStyle name="Normal 9 2 2 2 3 2" xfId="989" xr:uid="{17BC3734-36DC-4420-885D-E805E3640648}"/>
    <cellStyle name="Normal 9 2 2 2 3 2 2" xfId="1637" xr:uid="{D06CBAA0-628B-4A2B-BAD3-CE432074990C}"/>
    <cellStyle name="Normal 9 2 2 2 3 2 2 2" xfId="2933" xr:uid="{1DA44946-26D0-4115-8FDF-EB841A181ACA}"/>
    <cellStyle name="Normal 9 2 2 2 3 2 2 2 2" xfId="5525" xr:uid="{EC5B0EB5-7575-43CD-AE43-F83C8A912CB3}"/>
    <cellStyle name="Normal 9 2 2 2 3 2 2 2 2 2" xfId="10709" xr:uid="{AB188D78-F3A8-4ECE-8B89-935C42674483}"/>
    <cellStyle name="Normal 9 2 2 2 3 2 2 2 2 2 2" xfId="22516" xr:uid="{6912F816-92DE-40B0-863A-2F8228594A11}"/>
    <cellStyle name="Normal 9 2 2 2 3 2 2 2 2 2 2 2" xfId="44835" xr:uid="{17E130FE-AC0A-4F26-B299-E82040039A6D}"/>
    <cellStyle name="Normal 9 2 2 2 3 2 2 2 2 2 3" xfId="33027" xr:uid="{A152E33F-D1B8-47AB-80EC-3FE41A6ED54E}"/>
    <cellStyle name="Normal 9 2 2 2 3 2 2 2 2 3" xfId="17332" xr:uid="{21AC9926-7C88-4D9F-82FA-298F15A3B3A7}"/>
    <cellStyle name="Normal 9 2 2 2 3 2 2 2 2 3 2" xfId="39651" xr:uid="{4FB13069-CF20-4DDB-968F-123F298351FE}"/>
    <cellStyle name="Normal 9 2 2 2 3 2 2 2 2 4" xfId="27843" xr:uid="{13C1644D-4386-4C46-88FA-8723C282387D}"/>
    <cellStyle name="Normal 9 2 2 2 3 2 2 2 3" xfId="8117" xr:uid="{EC91DD6C-EC59-4FFF-BFDB-1F76AFCEB15F}"/>
    <cellStyle name="Normal 9 2 2 2 3 2 2 2 3 2" xfId="19924" xr:uid="{8ADC72E3-E4EA-467B-8218-350CF89B6FF1}"/>
    <cellStyle name="Normal 9 2 2 2 3 2 2 2 3 2 2" xfId="42243" xr:uid="{025673A3-EA1D-4B47-8220-6EAA48BE50FA}"/>
    <cellStyle name="Normal 9 2 2 2 3 2 2 2 3 3" xfId="30435" xr:uid="{6AA4B1C8-FC7D-4AA3-87D4-9B6429936EB1}"/>
    <cellStyle name="Normal 9 2 2 2 3 2 2 2 4" xfId="14740" xr:uid="{CB84A601-5502-4425-931D-AAEBF3062530}"/>
    <cellStyle name="Normal 9 2 2 2 3 2 2 2 4 2" xfId="37059" xr:uid="{60DB05D2-D40E-4EDF-AC15-EF771FB68E84}"/>
    <cellStyle name="Normal 9 2 2 2 3 2 2 2 5" xfId="25251" xr:uid="{FB82638E-939D-4693-B797-AA46A327C1DA}"/>
    <cellStyle name="Normal 9 2 2 2 3 2 2 3" xfId="4229" xr:uid="{82437B57-BF27-4D5F-835D-6870F998FC66}"/>
    <cellStyle name="Normal 9 2 2 2 3 2 2 3 2" xfId="9413" xr:uid="{14EE28A6-FBAA-4C48-8CBD-641008D7EFF4}"/>
    <cellStyle name="Normal 9 2 2 2 3 2 2 3 2 2" xfId="21220" xr:uid="{8B0E304C-2B6C-423B-B9E4-37825471A7C2}"/>
    <cellStyle name="Normal 9 2 2 2 3 2 2 3 2 2 2" xfId="43539" xr:uid="{0D87EABB-672B-45E6-B2AD-7A3D759C0A29}"/>
    <cellStyle name="Normal 9 2 2 2 3 2 2 3 2 3" xfId="31731" xr:uid="{1C22153A-47F8-48C1-B99E-8A691F3BDADC}"/>
    <cellStyle name="Normal 9 2 2 2 3 2 2 3 3" xfId="16036" xr:uid="{A1895B7E-0107-4D2B-9D55-A18D6F838E20}"/>
    <cellStyle name="Normal 9 2 2 2 3 2 2 3 3 2" xfId="38355" xr:uid="{ED881FD3-CF78-48BB-8B48-C3DAC6931C54}"/>
    <cellStyle name="Normal 9 2 2 2 3 2 2 3 4" xfId="26547" xr:uid="{8D421A54-75E0-4879-8508-E7F11F8F4551}"/>
    <cellStyle name="Normal 9 2 2 2 3 2 2 4" xfId="6821" xr:uid="{1DCB075E-5EB3-4D90-B003-94B6B6174E3D}"/>
    <cellStyle name="Normal 9 2 2 2 3 2 2 4 2" xfId="18628" xr:uid="{18BF35C7-847C-4D0C-BA7D-9012569848C3}"/>
    <cellStyle name="Normal 9 2 2 2 3 2 2 4 2 2" xfId="40947" xr:uid="{A19BCE0A-3D6D-42D8-8DEA-E3B5E9AF6362}"/>
    <cellStyle name="Normal 9 2 2 2 3 2 2 4 3" xfId="29139" xr:uid="{E3291BF0-7BB7-491A-BA88-A85A18F30324}"/>
    <cellStyle name="Normal 9 2 2 2 3 2 2 5" xfId="12148" xr:uid="{92EFB286-0165-4EE6-A473-925B44CA64FB}"/>
    <cellStyle name="Normal 9 2 2 2 3 2 2 5 2" xfId="34467" xr:uid="{F9790E79-6AE6-4C86-88AF-C9D61BBF5D1E}"/>
    <cellStyle name="Normal 9 2 2 2 3 2 2 6" xfId="13444" xr:uid="{D700543D-267B-496A-81F2-000807238AC9}"/>
    <cellStyle name="Normal 9 2 2 2 3 2 2 6 2" xfId="35763" xr:uid="{4AC7B85F-256C-40CC-8CCE-A597899355DC}"/>
    <cellStyle name="Normal 9 2 2 2 3 2 2 7" xfId="23955" xr:uid="{B3C2A826-98CC-48F8-8715-C64228DC173B}"/>
    <cellStyle name="Normal 9 2 2 2 3 2 3" xfId="2285" xr:uid="{0DF30DCA-658A-4E94-B013-C1A9FF0CA2DD}"/>
    <cellStyle name="Normal 9 2 2 2 3 2 3 2" xfId="4877" xr:uid="{D9D4D87A-BE45-47EA-B0C7-2297870E9D55}"/>
    <cellStyle name="Normal 9 2 2 2 3 2 3 2 2" xfId="10061" xr:uid="{40825AA8-C56A-4AA9-8F4B-1D1DBFCDD870}"/>
    <cellStyle name="Normal 9 2 2 2 3 2 3 2 2 2" xfId="21868" xr:uid="{A0E59721-636C-4767-A2FA-7065CC590295}"/>
    <cellStyle name="Normal 9 2 2 2 3 2 3 2 2 2 2" xfId="44187" xr:uid="{04E5E5C7-BC29-439F-9458-93C377F19E1C}"/>
    <cellStyle name="Normal 9 2 2 2 3 2 3 2 2 3" xfId="32379" xr:uid="{AE830546-7F3D-4558-AE91-661285C9BDB5}"/>
    <cellStyle name="Normal 9 2 2 2 3 2 3 2 3" xfId="16684" xr:uid="{CBF2DD5D-4369-43D6-B301-1B6DF8DFA745}"/>
    <cellStyle name="Normal 9 2 2 2 3 2 3 2 3 2" xfId="39003" xr:uid="{1104847C-F80B-4A57-A710-6A8368A87FFB}"/>
    <cellStyle name="Normal 9 2 2 2 3 2 3 2 4" xfId="27195" xr:uid="{CD707285-2F3E-4971-BA8E-DA066C7ADE7F}"/>
    <cellStyle name="Normal 9 2 2 2 3 2 3 3" xfId="7469" xr:uid="{DAD74F22-9709-4B7A-8731-AA8CDD048A55}"/>
    <cellStyle name="Normal 9 2 2 2 3 2 3 3 2" xfId="19276" xr:uid="{038598E4-E322-4871-B325-3E8B2FAD1202}"/>
    <cellStyle name="Normal 9 2 2 2 3 2 3 3 2 2" xfId="41595" xr:uid="{02D9035A-D6C8-4031-9C9A-CB21B7921A16}"/>
    <cellStyle name="Normal 9 2 2 2 3 2 3 3 3" xfId="29787" xr:uid="{63FB25D4-33E9-441E-9AA5-5A27CED7E37F}"/>
    <cellStyle name="Normal 9 2 2 2 3 2 3 4" xfId="14092" xr:uid="{541D6E37-ED01-4305-8891-68C8533F6ACC}"/>
    <cellStyle name="Normal 9 2 2 2 3 2 3 4 2" xfId="36411" xr:uid="{9E484080-68C5-49BE-889E-21137FFDEE0F}"/>
    <cellStyle name="Normal 9 2 2 2 3 2 3 5" xfId="24603" xr:uid="{60705752-2D99-4440-889E-57B04CCE30A1}"/>
    <cellStyle name="Normal 9 2 2 2 3 2 4" xfId="3581" xr:uid="{0FF2F2C8-7FE1-4E24-A202-8000976A3209}"/>
    <cellStyle name="Normal 9 2 2 2 3 2 4 2" xfId="8765" xr:uid="{5E9B398B-3236-47F9-BEAD-34B89EA39B61}"/>
    <cellStyle name="Normal 9 2 2 2 3 2 4 2 2" xfId="20572" xr:uid="{041B2A01-5633-4C3F-8DCE-749A60201370}"/>
    <cellStyle name="Normal 9 2 2 2 3 2 4 2 2 2" xfId="42891" xr:uid="{0F374A8D-BCB3-43AC-99F0-F6CB94AE11CB}"/>
    <cellStyle name="Normal 9 2 2 2 3 2 4 2 3" xfId="31083" xr:uid="{EBF96EE7-4612-4D2E-9492-A58E8FDEF975}"/>
    <cellStyle name="Normal 9 2 2 2 3 2 4 3" xfId="15388" xr:uid="{2168DE2B-BB07-4903-A1C3-594261EC31A9}"/>
    <cellStyle name="Normal 9 2 2 2 3 2 4 3 2" xfId="37707" xr:uid="{D4FD0454-2500-4EBF-AA00-C4DB1665B21C}"/>
    <cellStyle name="Normal 9 2 2 2 3 2 4 4" xfId="25899" xr:uid="{4F689200-E4F3-4F30-AD7D-68B7FF7ACBFB}"/>
    <cellStyle name="Normal 9 2 2 2 3 2 5" xfId="6173" xr:uid="{4D7D0332-4523-455A-9DFF-E63C040B9FC1}"/>
    <cellStyle name="Normal 9 2 2 2 3 2 5 2" xfId="17980" xr:uid="{144A3747-FACF-4F20-9E26-C6BF9CA25596}"/>
    <cellStyle name="Normal 9 2 2 2 3 2 5 2 2" xfId="40299" xr:uid="{55E3FE21-F74D-4600-A5D5-45E0B8A2A157}"/>
    <cellStyle name="Normal 9 2 2 2 3 2 5 3" xfId="28491" xr:uid="{081DDC3A-EA91-4A38-9A31-ABB3E8CF18A8}"/>
    <cellStyle name="Normal 9 2 2 2 3 2 6" xfId="11500" xr:uid="{C247B9CA-1F72-4A2D-B9F8-91F8DAE75A6B}"/>
    <cellStyle name="Normal 9 2 2 2 3 2 6 2" xfId="33819" xr:uid="{DDB208E9-3A77-479A-B90F-D6E735B7A67E}"/>
    <cellStyle name="Normal 9 2 2 2 3 2 7" xfId="12796" xr:uid="{727D7C93-DB31-485B-ACEC-C61571E3EC02}"/>
    <cellStyle name="Normal 9 2 2 2 3 2 7 2" xfId="35115" xr:uid="{CFAC91A4-D910-4CAB-872F-56CB46E213C1}"/>
    <cellStyle name="Normal 9 2 2 2 3 2 8" xfId="23307" xr:uid="{B4F0C0C3-C8AD-4BFD-92D1-EE75B59E1CD4}"/>
    <cellStyle name="Normal 9 2 2 2 3 3" xfId="1313" xr:uid="{3CA49633-37EA-4D22-AC24-2AF7BC357814}"/>
    <cellStyle name="Normal 9 2 2 2 3 3 2" xfId="2609" xr:uid="{89A3381E-EF6C-4E64-91B9-BF45E4300BAF}"/>
    <cellStyle name="Normal 9 2 2 2 3 3 2 2" xfId="5201" xr:uid="{73A3B3E8-987B-425C-B922-C8EBCB03D315}"/>
    <cellStyle name="Normal 9 2 2 2 3 3 2 2 2" xfId="10385" xr:uid="{DCA50634-9351-48BB-B935-2D6EB9251D8F}"/>
    <cellStyle name="Normal 9 2 2 2 3 3 2 2 2 2" xfId="22192" xr:uid="{BB9D4620-423E-4946-9ADF-505C9EF1418D}"/>
    <cellStyle name="Normal 9 2 2 2 3 3 2 2 2 2 2" xfId="44511" xr:uid="{23F93ACF-EA61-4685-8BE0-B66430FF9985}"/>
    <cellStyle name="Normal 9 2 2 2 3 3 2 2 2 3" xfId="32703" xr:uid="{E9A1681E-5287-4B3E-A384-BEC0F04955BC}"/>
    <cellStyle name="Normal 9 2 2 2 3 3 2 2 3" xfId="17008" xr:uid="{D7A1A94B-E133-4AEA-927A-DBB7CDE551ED}"/>
    <cellStyle name="Normal 9 2 2 2 3 3 2 2 3 2" xfId="39327" xr:uid="{ADB99A20-BBDE-4DCB-A0E3-17CD6DBB034C}"/>
    <cellStyle name="Normal 9 2 2 2 3 3 2 2 4" xfId="27519" xr:uid="{E5B42AAA-3CEF-4696-BE58-2AEF36AEA09B}"/>
    <cellStyle name="Normal 9 2 2 2 3 3 2 3" xfId="7793" xr:uid="{15F81E8E-6F94-4EBC-977B-231CDE4CA736}"/>
    <cellStyle name="Normal 9 2 2 2 3 3 2 3 2" xfId="19600" xr:uid="{A85D7350-2E3F-455B-905F-E1280F9E30AB}"/>
    <cellStyle name="Normal 9 2 2 2 3 3 2 3 2 2" xfId="41919" xr:uid="{71419E49-7088-4EF7-B1E1-AB0D8094700F}"/>
    <cellStyle name="Normal 9 2 2 2 3 3 2 3 3" xfId="30111" xr:uid="{D1B3CE5E-8B98-4E2D-806B-5F349B67D704}"/>
    <cellStyle name="Normal 9 2 2 2 3 3 2 4" xfId="14416" xr:uid="{87C6CF5D-3B75-4939-83EF-F75EB8982E71}"/>
    <cellStyle name="Normal 9 2 2 2 3 3 2 4 2" xfId="36735" xr:uid="{71562148-878F-4CE4-B73D-64D029239134}"/>
    <cellStyle name="Normal 9 2 2 2 3 3 2 5" xfId="24927" xr:uid="{D3BE8C97-2F26-4B06-A21B-DA38E0DB550A}"/>
    <cellStyle name="Normal 9 2 2 2 3 3 3" xfId="3905" xr:uid="{81EA3255-5D14-4A1D-A258-33A53260A42F}"/>
    <cellStyle name="Normal 9 2 2 2 3 3 3 2" xfId="9089" xr:uid="{6E7B9C2B-82FF-4280-8C3A-195F2787C45E}"/>
    <cellStyle name="Normal 9 2 2 2 3 3 3 2 2" xfId="20896" xr:uid="{0EBF1CB5-3FDF-471E-9E81-5ECDB4F3235F}"/>
    <cellStyle name="Normal 9 2 2 2 3 3 3 2 2 2" xfId="43215" xr:uid="{FF3E44E7-2D21-45D2-A385-CDCA4C09E5E3}"/>
    <cellStyle name="Normal 9 2 2 2 3 3 3 2 3" xfId="31407" xr:uid="{F166169D-5E28-436B-B902-F8403E3EC871}"/>
    <cellStyle name="Normal 9 2 2 2 3 3 3 3" xfId="15712" xr:uid="{4C97DF07-E445-402B-9AD6-9F9D0F554384}"/>
    <cellStyle name="Normal 9 2 2 2 3 3 3 3 2" xfId="38031" xr:uid="{B59BEE8A-8987-4859-B6F1-5624ECCA0300}"/>
    <cellStyle name="Normal 9 2 2 2 3 3 3 4" xfId="26223" xr:uid="{040E98B9-7BE9-4B92-B60F-58E926A99E7E}"/>
    <cellStyle name="Normal 9 2 2 2 3 3 4" xfId="6497" xr:uid="{9C548242-D5EF-4E78-899E-41719F6C83BB}"/>
    <cellStyle name="Normal 9 2 2 2 3 3 4 2" xfId="18304" xr:uid="{E3A248F7-BF32-4128-B15F-D7C61706ACCD}"/>
    <cellStyle name="Normal 9 2 2 2 3 3 4 2 2" xfId="40623" xr:uid="{7C4B8E1C-2696-45D3-8EDB-09E7C454D175}"/>
    <cellStyle name="Normal 9 2 2 2 3 3 4 3" xfId="28815" xr:uid="{D17676D0-D14C-462A-8067-C7C208940E2B}"/>
    <cellStyle name="Normal 9 2 2 2 3 3 5" xfId="11824" xr:uid="{400BF805-03D6-42B0-828A-B93EDF959179}"/>
    <cellStyle name="Normal 9 2 2 2 3 3 5 2" xfId="34143" xr:uid="{AB338F7D-1102-4333-8EDF-06B7AE91D78E}"/>
    <cellStyle name="Normal 9 2 2 2 3 3 6" xfId="13120" xr:uid="{49FEE7D0-76F4-4007-89A4-1ABEE612E136}"/>
    <cellStyle name="Normal 9 2 2 2 3 3 6 2" xfId="35439" xr:uid="{1763993B-A217-4B99-B486-304C3CF53BE2}"/>
    <cellStyle name="Normal 9 2 2 2 3 3 7" xfId="23631" xr:uid="{10085E80-B6B9-4922-9212-FE1767402132}"/>
    <cellStyle name="Normal 9 2 2 2 3 4" xfId="1961" xr:uid="{CA1D643D-C4BC-4CD4-9696-C34FC9933878}"/>
    <cellStyle name="Normal 9 2 2 2 3 4 2" xfId="4553" xr:uid="{DABA03A9-4DFD-4B3A-B48E-8BC96B412D1C}"/>
    <cellStyle name="Normal 9 2 2 2 3 4 2 2" xfId="9737" xr:uid="{B96672E9-8307-42A8-A2A5-205C841639A3}"/>
    <cellStyle name="Normal 9 2 2 2 3 4 2 2 2" xfId="21544" xr:uid="{1AA99316-11A6-460F-B9F3-A07720D6AE13}"/>
    <cellStyle name="Normal 9 2 2 2 3 4 2 2 2 2" xfId="43863" xr:uid="{D1B915BA-66B5-4D41-A99B-2CA0E1B4E7EB}"/>
    <cellStyle name="Normal 9 2 2 2 3 4 2 2 3" xfId="32055" xr:uid="{5A413689-5C4A-4ED1-952B-54CA98AE563B}"/>
    <cellStyle name="Normal 9 2 2 2 3 4 2 3" xfId="16360" xr:uid="{863371F9-898D-4667-B555-20653AF41769}"/>
    <cellStyle name="Normal 9 2 2 2 3 4 2 3 2" xfId="38679" xr:uid="{E70234DE-66AC-4E48-A2E1-BE704CE34567}"/>
    <cellStyle name="Normal 9 2 2 2 3 4 2 4" xfId="26871" xr:uid="{09B149E5-005F-4A75-9DFE-EE752F69C3BB}"/>
    <cellStyle name="Normal 9 2 2 2 3 4 3" xfId="7145" xr:uid="{051D299E-3506-4346-98CE-DA3421F72D9C}"/>
    <cellStyle name="Normal 9 2 2 2 3 4 3 2" xfId="18952" xr:uid="{D1FC88A6-AAC0-44EC-BF9B-6CCDB15292C6}"/>
    <cellStyle name="Normal 9 2 2 2 3 4 3 2 2" xfId="41271" xr:uid="{F0C4E836-3A8E-4CB1-B3A0-6D2EFAADC171}"/>
    <cellStyle name="Normal 9 2 2 2 3 4 3 3" xfId="29463" xr:uid="{7069E54D-6397-4F4C-AC3F-EC050F78D472}"/>
    <cellStyle name="Normal 9 2 2 2 3 4 4" xfId="13768" xr:uid="{EDB1213A-5BE7-4D65-A47D-AEB51547CF67}"/>
    <cellStyle name="Normal 9 2 2 2 3 4 4 2" xfId="36087" xr:uid="{2C7D31AD-3C2F-4459-B1C5-7FA4BEE57FCB}"/>
    <cellStyle name="Normal 9 2 2 2 3 4 5" xfId="24279" xr:uid="{A1939BC1-5DA4-4C40-832C-E40E64E3787F}"/>
    <cellStyle name="Normal 9 2 2 2 3 5" xfId="3257" xr:uid="{1E8EBEE7-0A8D-449B-BDEA-C0BB6FDC2A9F}"/>
    <cellStyle name="Normal 9 2 2 2 3 5 2" xfId="8441" xr:uid="{A0246D85-BC4A-45DE-86F8-DD64601F163E}"/>
    <cellStyle name="Normal 9 2 2 2 3 5 2 2" xfId="20248" xr:uid="{E919CE85-3F02-4218-81AF-8B18028A1B2B}"/>
    <cellStyle name="Normal 9 2 2 2 3 5 2 2 2" xfId="42567" xr:uid="{859C6599-E32F-4EE7-8AAE-2C5A64D0E920}"/>
    <cellStyle name="Normal 9 2 2 2 3 5 2 3" xfId="30759" xr:uid="{D44A950E-FB10-449D-9B01-100936211D4A}"/>
    <cellStyle name="Normal 9 2 2 2 3 5 3" xfId="15064" xr:uid="{D9EF1537-B961-4EFB-BBC6-6A330912B7D5}"/>
    <cellStyle name="Normal 9 2 2 2 3 5 3 2" xfId="37383" xr:uid="{CBCE4717-6ADE-45B6-A93B-715A7B8571DA}"/>
    <cellStyle name="Normal 9 2 2 2 3 5 4" xfId="25575" xr:uid="{1D327A4A-C471-4BBC-8DD7-145480B85C26}"/>
    <cellStyle name="Normal 9 2 2 2 3 6" xfId="5849" xr:uid="{A4F1F5F8-F5AD-4089-8ED4-017FFD7AF784}"/>
    <cellStyle name="Normal 9 2 2 2 3 6 2" xfId="17656" xr:uid="{4510C44F-1CDC-4EBC-800B-EAD2C429340C}"/>
    <cellStyle name="Normal 9 2 2 2 3 6 2 2" xfId="39975" xr:uid="{39E8E09A-48A4-4A88-8974-7D761B749B5B}"/>
    <cellStyle name="Normal 9 2 2 2 3 6 3" xfId="28167" xr:uid="{22275693-0CC3-4A84-88FB-4F8EB2FC209B}"/>
    <cellStyle name="Normal 9 2 2 2 3 7" xfId="11122" xr:uid="{83A300CF-A291-4181-8B16-36157E334849}"/>
    <cellStyle name="Normal 9 2 2 2 3 7 2" xfId="33441" xr:uid="{0D3D8626-BEC2-4242-8F99-DF1C693FB910}"/>
    <cellStyle name="Normal 9 2 2 2 3 8" xfId="12472" xr:uid="{167742D3-5D16-4C4B-9B2D-A362ECC563CC}"/>
    <cellStyle name="Normal 9 2 2 2 3 8 2" xfId="34791" xr:uid="{F31C746B-B36C-49B0-8B72-40617304707F}"/>
    <cellStyle name="Normal 9 2 2 2 3 9" xfId="22929" xr:uid="{E0295644-1C5F-49D9-AA42-1F170FEE435C}"/>
    <cellStyle name="Normal 9 2 2 2 4" xfId="827" xr:uid="{ED355FFF-F34A-4251-8DCD-FEEA4BDD6C1B}"/>
    <cellStyle name="Normal 9 2 2 2 4 2" xfId="1475" xr:uid="{57EB11D8-F1F3-42AA-8573-98F73FFAFD91}"/>
    <cellStyle name="Normal 9 2 2 2 4 2 2" xfId="2771" xr:uid="{32F663FC-D816-4F2C-827F-1D9328F4E94F}"/>
    <cellStyle name="Normal 9 2 2 2 4 2 2 2" xfId="5363" xr:uid="{751B279D-BD6E-45C5-8F22-3DD4F1F50D4C}"/>
    <cellStyle name="Normal 9 2 2 2 4 2 2 2 2" xfId="10547" xr:uid="{D0422BFD-AC59-487E-9926-446D08045934}"/>
    <cellStyle name="Normal 9 2 2 2 4 2 2 2 2 2" xfId="22354" xr:uid="{A11C26DC-E925-4916-AE5A-B1B6AD264A76}"/>
    <cellStyle name="Normal 9 2 2 2 4 2 2 2 2 2 2" xfId="44673" xr:uid="{DFB6F582-23A9-4F35-B1B0-5AE16CB9C231}"/>
    <cellStyle name="Normal 9 2 2 2 4 2 2 2 2 3" xfId="32865" xr:uid="{2B0BAA50-0DA1-401B-9484-A215CD84918E}"/>
    <cellStyle name="Normal 9 2 2 2 4 2 2 2 3" xfId="17170" xr:uid="{B0B6F4C8-A602-4974-A6BF-5F4B0E81166D}"/>
    <cellStyle name="Normal 9 2 2 2 4 2 2 2 3 2" xfId="39489" xr:uid="{98B69AA4-3C6A-457D-903C-77B4DD960E46}"/>
    <cellStyle name="Normal 9 2 2 2 4 2 2 2 4" xfId="27681" xr:uid="{C327B207-A574-402A-89A4-E3A4BED253A4}"/>
    <cellStyle name="Normal 9 2 2 2 4 2 2 3" xfId="7955" xr:uid="{171C3AC0-64AA-403F-BE6B-9154CBFC0D1B}"/>
    <cellStyle name="Normal 9 2 2 2 4 2 2 3 2" xfId="19762" xr:uid="{89FE27A9-83DC-4B5F-B2FE-61D56E05B342}"/>
    <cellStyle name="Normal 9 2 2 2 4 2 2 3 2 2" xfId="42081" xr:uid="{FBB3982E-779F-437B-B353-5BBD6C9922B5}"/>
    <cellStyle name="Normal 9 2 2 2 4 2 2 3 3" xfId="30273" xr:uid="{FE63C819-A171-40C7-8F75-84ED7862C690}"/>
    <cellStyle name="Normal 9 2 2 2 4 2 2 4" xfId="14578" xr:uid="{82F407CE-1A90-468B-945E-F5ABE2F9D238}"/>
    <cellStyle name="Normal 9 2 2 2 4 2 2 4 2" xfId="36897" xr:uid="{90857149-F24C-4938-B748-E944563307BB}"/>
    <cellStyle name="Normal 9 2 2 2 4 2 2 5" xfId="25089" xr:uid="{AE2C2F8A-3519-4162-AF18-B5FECC0D918C}"/>
    <cellStyle name="Normal 9 2 2 2 4 2 3" xfId="4067" xr:uid="{A334400F-9A80-4030-9285-F0D0A2C7FBEF}"/>
    <cellStyle name="Normal 9 2 2 2 4 2 3 2" xfId="9251" xr:uid="{FB7BC81C-A708-4FE6-A7B4-AA7B973F41A6}"/>
    <cellStyle name="Normal 9 2 2 2 4 2 3 2 2" xfId="21058" xr:uid="{4FBA3677-D00A-4961-9D00-150EF729E6E4}"/>
    <cellStyle name="Normal 9 2 2 2 4 2 3 2 2 2" xfId="43377" xr:uid="{008F70AC-A174-4E08-9D75-F6D722903111}"/>
    <cellStyle name="Normal 9 2 2 2 4 2 3 2 3" xfId="31569" xr:uid="{E0067103-38E0-46A0-910E-8093C335662D}"/>
    <cellStyle name="Normal 9 2 2 2 4 2 3 3" xfId="15874" xr:uid="{1D8FA29C-9D0C-4C17-8F71-B3F6546C71C1}"/>
    <cellStyle name="Normal 9 2 2 2 4 2 3 3 2" xfId="38193" xr:uid="{913CB8CD-7F8A-4D84-82BF-C80950DB798D}"/>
    <cellStyle name="Normal 9 2 2 2 4 2 3 4" xfId="26385" xr:uid="{E87EFF1A-F3A9-4506-97EB-36E87E821CC7}"/>
    <cellStyle name="Normal 9 2 2 2 4 2 4" xfId="6659" xr:uid="{094599F0-5981-41C2-ADBA-FF674D72C986}"/>
    <cellStyle name="Normal 9 2 2 2 4 2 4 2" xfId="18466" xr:uid="{A8B2C5A6-3F83-44B7-B983-45110895063D}"/>
    <cellStyle name="Normal 9 2 2 2 4 2 4 2 2" xfId="40785" xr:uid="{3455BDB4-122F-4153-9F85-F71D8B1AACB4}"/>
    <cellStyle name="Normal 9 2 2 2 4 2 4 3" xfId="28977" xr:uid="{12C2A6C5-F916-4BFC-9F0A-380275F361AD}"/>
    <cellStyle name="Normal 9 2 2 2 4 2 5" xfId="11986" xr:uid="{3208DD28-0DCE-4F7C-8AE9-6236B07E039B}"/>
    <cellStyle name="Normal 9 2 2 2 4 2 5 2" xfId="34305" xr:uid="{321581A1-18C9-458B-B7E9-3B0E989D65B1}"/>
    <cellStyle name="Normal 9 2 2 2 4 2 6" xfId="13282" xr:uid="{EAA2650E-D25B-42A5-B1FF-6872B446238E}"/>
    <cellStyle name="Normal 9 2 2 2 4 2 6 2" xfId="35601" xr:uid="{8AD1C680-28F8-4F04-804B-B20B0DFA9FAA}"/>
    <cellStyle name="Normal 9 2 2 2 4 2 7" xfId="23793" xr:uid="{C99A44C8-93BD-4710-A53F-5AF5B9FB8F3A}"/>
    <cellStyle name="Normal 9 2 2 2 4 3" xfId="2123" xr:uid="{993D3D78-645D-4AEE-B175-8F382F620EA3}"/>
    <cellStyle name="Normal 9 2 2 2 4 3 2" xfId="4715" xr:uid="{656F4F66-DF45-4050-AE9A-A6A7F2DF911F}"/>
    <cellStyle name="Normal 9 2 2 2 4 3 2 2" xfId="9899" xr:uid="{B7A342DB-661C-4177-A169-7D4BFCB58421}"/>
    <cellStyle name="Normal 9 2 2 2 4 3 2 2 2" xfId="21706" xr:uid="{23FA698C-4263-4D1A-8384-744F305E2ECC}"/>
    <cellStyle name="Normal 9 2 2 2 4 3 2 2 2 2" xfId="44025" xr:uid="{7B5CB17D-9377-42AC-8930-CC4039C27111}"/>
    <cellStyle name="Normal 9 2 2 2 4 3 2 2 3" xfId="32217" xr:uid="{86C35637-8585-43A1-A18E-C9FC86029AC7}"/>
    <cellStyle name="Normal 9 2 2 2 4 3 2 3" xfId="16522" xr:uid="{AF622854-0505-4156-B6C6-05008D835A9C}"/>
    <cellStyle name="Normal 9 2 2 2 4 3 2 3 2" xfId="38841" xr:uid="{B41A4916-855A-4C35-AC9F-7BCF9A95D326}"/>
    <cellStyle name="Normal 9 2 2 2 4 3 2 4" xfId="27033" xr:uid="{7AF57EC5-969A-4317-BA34-D29B7BF4AA38}"/>
    <cellStyle name="Normal 9 2 2 2 4 3 3" xfId="7307" xr:uid="{DA8F6FAB-C78A-473A-888B-66E203751328}"/>
    <cellStyle name="Normal 9 2 2 2 4 3 3 2" xfId="19114" xr:uid="{C48D0339-8C9B-4EC5-834E-CBE4784FBE7E}"/>
    <cellStyle name="Normal 9 2 2 2 4 3 3 2 2" xfId="41433" xr:uid="{0ED07F96-0EF7-4FAE-AE35-0BBB2F744CD9}"/>
    <cellStyle name="Normal 9 2 2 2 4 3 3 3" xfId="29625" xr:uid="{0AF0257F-9A73-473E-B945-7E076EA6BA8E}"/>
    <cellStyle name="Normal 9 2 2 2 4 3 4" xfId="13930" xr:uid="{23501964-B1FC-4F40-AFD9-65F1DF163361}"/>
    <cellStyle name="Normal 9 2 2 2 4 3 4 2" xfId="36249" xr:uid="{D3380BC6-8D70-4913-805B-1BD33B5A9C5C}"/>
    <cellStyle name="Normal 9 2 2 2 4 3 5" xfId="24441" xr:uid="{02226DB6-26E8-4FD5-A25E-0DF7424D54D8}"/>
    <cellStyle name="Normal 9 2 2 2 4 4" xfId="3419" xr:uid="{7D634F49-8DB7-465F-BEDE-8E9B8970D390}"/>
    <cellStyle name="Normal 9 2 2 2 4 4 2" xfId="8603" xr:uid="{99F34BC4-E4AA-4037-85A8-67383A6CE028}"/>
    <cellStyle name="Normal 9 2 2 2 4 4 2 2" xfId="20410" xr:uid="{A9199DF4-A53A-4122-8B15-E69F28439D17}"/>
    <cellStyle name="Normal 9 2 2 2 4 4 2 2 2" xfId="42729" xr:uid="{E92E5614-661B-4EAD-B369-C3F32297BA19}"/>
    <cellStyle name="Normal 9 2 2 2 4 4 2 3" xfId="30921" xr:uid="{A981598F-B6D8-4E48-B8E1-926D469E630D}"/>
    <cellStyle name="Normal 9 2 2 2 4 4 3" xfId="15226" xr:uid="{C381D8BE-D033-4BB7-B47D-21526F324D26}"/>
    <cellStyle name="Normal 9 2 2 2 4 4 3 2" xfId="37545" xr:uid="{CA7A7559-7650-467F-81E5-F624BEE02B91}"/>
    <cellStyle name="Normal 9 2 2 2 4 4 4" xfId="25737" xr:uid="{7C9AB646-BEB1-4109-BD53-78101F4ED162}"/>
    <cellStyle name="Normal 9 2 2 2 4 5" xfId="6011" xr:uid="{022810AC-B54E-4C20-807E-CB1B942027F0}"/>
    <cellStyle name="Normal 9 2 2 2 4 5 2" xfId="17818" xr:uid="{15D8F936-CD47-45DE-B3A2-5090269C725E}"/>
    <cellStyle name="Normal 9 2 2 2 4 5 2 2" xfId="40137" xr:uid="{20D2415E-375F-40BE-B899-B5BBC47815E3}"/>
    <cellStyle name="Normal 9 2 2 2 4 5 3" xfId="28329" xr:uid="{5E3E6948-F3C0-4960-A157-B59127A93B10}"/>
    <cellStyle name="Normal 9 2 2 2 4 6" xfId="11338" xr:uid="{E5DFEC8F-7121-4E9C-88CC-FC05F2654517}"/>
    <cellStyle name="Normal 9 2 2 2 4 6 2" xfId="33657" xr:uid="{DC0BA3C2-AE0A-4C5D-AC32-C79A561F20C4}"/>
    <cellStyle name="Normal 9 2 2 2 4 7" xfId="12634" xr:uid="{36E46445-81F5-47DC-8BFC-354EEC4D6312}"/>
    <cellStyle name="Normal 9 2 2 2 4 7 2" xfId="34953" xr:uid="{50368C76-5619-46A4-A347-DF8295156858}"/>
    <cellStyle name="Normal 9 2 2 2 4 8" xfId="23145" xr:uid="{3505EDE7-1C11-45EF-95CC-4C83E11EA5A6}"/>
    <cellStyle name="Normal 9 2 2 2 5" xfId="1151" xr:uid="{2CC4AE6B-F5AC-4D3B-AA72-AE9C1F7B554B}"/>
    <cellStyle name="Normal 9 2 2 2 5 2" xfId="2447" xr:uid="{D9020BF5-FC0A-4C5C-8729-87912C1D50F3}"/>
    <cellStyle name="Normal 9 2 2 2 5 2 2" xfId="5039" xr:uid="{FC786D70-CDC0-42D6-8BEB-91578E3746DA}"/>
    <cellStyle name="Normal 9 2 2 2 5 2 2 2" xfId="10223" xr:uid="{8973E322-2ABE-4254-8668-0980FA0B4D66}"/>
    <cellStyle name="Normal 9 2 2 2 5 2 2 2 2" xfId="22030" xr:uid="{7EA6310D-1CB3-4D94-9434-98C64F0BAFD3}"/>
    <cellStyle name="Normal 9 2 2 2 5 2 2 2 2 2" xfId="44349" xr:uid="{7CE56918-F6FB-4A18-A9C2-D01E3AB2EC05}"/>
    <cellStyle name="Normal 9 2 2 2 5 2 2 2 3" xfId="32541" xr:uid="{0DAA3C86-B290-4CBA-9CF3-BFDC4F0A0A28}"/>
    <cellStyle name="Normal 9 2 2 2 5 2 2 3" xfId="16846" xr:uid="{2E1441C0-C569-46F9-A545-B22350687EB1}"/>
    <cellStyle name="Normal 9 2 2 2 5 2 2 3 2" xfId="39165" xr:uid="{899E6717-6147-44ED-A9CA-3E1A19CA7FBE}"/>
    <cellStyle name="Normal 9 2 2 2 5 2 2 4" xfId="27357" xr:uid="{CF0ACDF8-F1D0-4A92-AFFC-157495E4818C}"/>
    <cellStyle name="Normal 9 2 2 2 5 2 3" xfId="7631" xr:uid="{567FD70A-0BC0-4785-8A13-EBAB335D273D}"/>
    <cellStyle name="Normal 9 2 2 2 5 2 3 2" xfId="19438" xr:uid="{BF805FDE-562C-491E-AAE9-4D7AE8EDF793}"/>
    <cellStyle name="Normal 9 2 2 2 5 2 3 2 2" xfId="41757" xr:uid="{0311BFC9-5CAD-4F7C-B299-A1BF154D334F}"/>
    <cellStyle name="Normal 9 2 2 2 5 2 3 3" xfId="29949" xr:uid="{EC4CB3A9-5753-4147-B572-DCEE7AFDA94B}"/>
    <cellStyle name="Normal 9 2 2 2 5 2 4" xfId="14254" xr:uid="{0F18D0D8-AC6B-4444-BA62-E504E83AB785}"/>
    <cellStyle name="Normal 9 2 2 2 5 2 4 2" xfId="36573" xr:uid="{561EA75F-85AD-48B4-9B32-1B10323B6E5C}"/>
    <cellStyle name="Normal 9 2 2 2 5 2 5" xfId="24765" xr:uid="{24EA52A6-CA88-418D-BB25-95DC436A65CB}"/>
    <cellStyle name="Normal 9 2 2 2 5 3" xfId="3743" xr:uid="{E880237C-AB2C-4D66-AF26-3CD650C2CDCB}"/>
    <cellStyle name="Normal 9 2 2 2 5 3 2" xfId="8927" xr:uid="{7F36B655-BB4C-4F19-8520-4A710DD163AE}"/>
    <cellStyle name="Normal 9 2 2 2 5 3 2 2" xfId="20734" xr:uid="{302437D6-0527-4569-A088-AE64F82FA1E0}"/>
    <cellStyle name="Normal 9 2 2 2 5 3 2 2 2" xfId="43053" xr:uid="{FEBA4E1B-9F7A-4F9C-AAEF-D7CA0D06107A}"/>
    <cellStyle name="Normal 9 2 2 2 5 3 2 3" xfId="31245" xr:uid="{8A84AAF9-A1AF-4B90-9056-5398C9669AAE}"/>
    <cellStyle name="Normal 9 2 2 2 5 3 3" xfId="15550" xr:uid="{0D65AA1C-4B75-4636-A375-AF7AD3498242}"/>
    <cellStyle name="Normal 9 2 2 2 5 3 3 2" xfId="37869" xr:uid="{74E74DA1-3592-4DE9-A2AB-A3CDB33FD838}"/>
    <cellStyle name="Normal 9 2 2 2 5 3 4" xfId="26061" xr:uid="{86BE8B94-5C24-487F-A001-60DCAFC899F9}"/>
    <cellStyle name="Normal 9 2 2 2 5 4" xfId="6335" xr:uid="{CA89D0D2-C801-457F-B6F9-0D10CCB62006}"/>
    <cellStyle name="Normal 9 2 2 2 5 4 2" xfId="18142" xr:uid="{8F79AD10-737E-4A71-A662-DE19EFE78C6A}"/>
    <cellStyle name="Normal 9 2 2 2 5 4 2 2" xfId="40461" xr:uid="{1DC9AFBA-A83C-4751-9D15-5C59D1B44C16}"/>
    <cellStyle name="Normal 9 2 2 2 5 4 3" xfId="28653" xr:uid="{719DF8B0-A2B7-437A-B923-4DBDB893881F}"/>
    <cellStyle name="Normal 9 2 2 2 5 5" xfId="11662" xr:uid="{B5091C77-A73C-4EC3-8F67-2FBB57CA9FDB}"/>
    <cellStyle name="Normal 9 2 2 2 5 5 2" xfId="33981" xr:uid="{9F848A98-CF50-4173-ADA4-22702981E14B}"/>
    <cellStyle name="Normal 9 2 2 2 5 6" xfId="12958" xr:uid="{2EEC6B3C-F526-4001-9156-5174681DF466}"/>
    <cellStyle name="Normal 9 2 2 2 5 6 2" xfId="35277" xr:uid="{B8035FC6-B950-49C8-927E-DAF071033108}"/>
    <cellStyle name="Normal 9 2 2 2 5 7" xfId="23469" xr:uid="{887E3CC8-3FF8-43D1-9162-EFCCDE446636}"/>
    <cellStyle name="Normal 9 2 2 2 6" xfId="1799" xr:uid="{936EEB61-1473-4637-96A0-1AF8014E0B39}"/>
    <cellStyle name="Normal 9 2 2 2 6 2" xfId="4391" xr:uid="{35DE91DF-18BC-4C00-8883-8DE579CA7A6B}"/>
    <cellStyle name="Normal 9 2 2 2 6 2 2" xfId="9575" xr:uid="{AC69A3DD-201B-43B3-BB7B-495FD6E5D31C}"/>
    <cellStyle name="Normal 9 2 2 2 6 2 2 2" xfId="21382" xr:uid="{79E3A550-E933-499F-AD5C-C06EB705C557}"/>
    <cellStyle name="Normal 9 2 2 2 6 2 2 2 2" xfId="43701" xr:uid="{88DD6B56-3603-4E7A-8BB0-D781C59838FB}"/>
    <cellStyle name="Normal 9 2 2 2 6 2 2 3" xfId="31893" xr:uid="{68597E2E-8CB9-4963-B6E7-9825A87B684F}"/>
    <cellStyle name="Normal 9 2 2 2 6 2 3" xfId="16198" xr:uid="{3AB245EA-0C34-4C7D-82F1-69778E14041F}"/>
    <cellStyle name="Normal 9 2 2 2 6 2 3 2" xfId="38517" xr:uid="{BD124367-057A-4628-89FE-BCE4528A1052}"/>
    <cellStyle name="Normal 9 2 2 2 6 2 4" xfId="26709" xr:uid="{EDEE967E-1E13-4171-995D-A4D6B71BCF57}"/>
    <cellStyle name="Normal 9 2 2 2 6 3" xfId="6983" xr:uid="{9336D75B-E06A-4EF0-AAF9-27850FE59EC5}"/>
    <cellStyle name="Normal 9 2 2 2 6 3 2" xfId="18790" xr:uid="{D515E082-626A-43C0-B863-4B43921F0490}"/>
    <cellStyle name="Normal 9 2 2 2 6 3 2 2" xfId="41109" xr:uid="{2C53E2C4-4096-4585-A940-0C0EE234C220}"/>
    <cellStyle name="Normal 9 2 2 2 6 3 3" xfId="29301" xr:uid="{9EA411A4-6C65-4127-ABFB-D6710F25E88B}"/>
    <cellStyle name="Normal 9 2 2 2 6 4" xfId="13606" xr:uid="{16D864EF-363F-4164-B60F-76A1FA4150AB}"/>
    <cellStyle name="Normal 9 2 2 2 6 4 2" xfId="35925" xr:uid="{5F6FAFF3-14C9-40C8-B05D-6CA426931AEE}"/>
    <cellStyle name="Normal 9 2 2 2 6 5" xfId="24117" xr:uid="{5A6A3BED-DD90-4830-A1F8-D18DE6893507}"/>
    <cellStyle name="Normal 9 2 2 2 7" xfId="3095" xr:uid="{E0FFAEC4-A4AF-49BD-9FE2-D428B54FCEB3}"/>
    <cellStyle name="Normal 9 2 2 2 7 2" xfId="8279" xr:uid="{42E700EB-5421-45B3-BD69-71F8D3260AF3}"/>
    <cellStyle name="Normal 9 2 2 2 7 2 2" xfId="20086" xr:uid="{3F121323-0880-4B6B-8A72-D50E516E23D9}"/>
    <cellStyle name="Normal 9 2 2 2 7 2 2 2" xfId="42405" xr:uid="{22F149B1-79A6-423F-8059-EA383EC6E9EF}"/>
    <cellStyle name="Normal 9 2 2 2 7 2 3" xfId="30597" xr:uid="{B14EF27A-1659-4DAF-B902-B4E8610E0CF1}"/>
    <cellStyle name="Normal 9 2 2 2 7 3" xfId="14902" xr:uid="{1D7D733B-A8C2-4F9A-9E37-E39ACC48A732}"/>
    <cellStyle name="Normal 9 2 2 2 7 3 2" xfId="37221" xr:uid="{EF7E2869-2BB8-465C-9029-CAB7D8CB6665}"/>
    <cellStyle name="Normal 9 2 2 2 7 4" xfId="25413" xr:uid="{FED17171-4F85-4B5B-9D42-F9F35A5EC951}"/>
    <cellStyle name="Normal 9 2 2 2 8" xfId="5687" xr:uid="{093264B3-D81B-47F5-9277-88446D831666}"/>
    <cellStyle name="Normal 9 2 2 2 8 2" xfId="17494" xr:uid="{944D655A-0BD3-404A-9657-5035CDB238AF}"/>
    <cellStyle name="Normal 9 2 2 2 8 2 2" xfId="39813" xr:uid="{08464850-848A-4946-914A-4AD34BB8AC9A}"/>
    <cellStyle name="Normal 9 2 2 2 8 3" xfId="28005" xr:uid="{509B672A-B8E5-4890-B1E5-26865DBF6523}"/>
    <cellStyle name="Normal 9 2 2 2 9" xfId="10888" xr:uid="{0617CDD7-3F6F-404E-9C9A-E68D7829F9E3}"/>
    <cellStyle name="Normal 9 2 2 2 9 2" xfId="33207" xr:uid="{306AB3B5-B6B4-4AAB-A476-A2BC418111EF}"/>
    <cellStyle name="Normal 9 2 2 3" xfId="420" xr:uid="{D668C55D-2C1C-45E0-9029-82AE3624C617}"/>
    <cellStyle name="Normal 9 2 2 3 10" xfId="12337" xr:uid="{2A4B5674-C516-4283-AC3A-65EC914EA6BB}"/>
    <cellStyle name="Normal 9 2 2 3 10 2" xfId="34656" xr:uid="{D2FD101D-D59B-4455-9E4A-71AA79333496}"/>
    <cellStyle name="Normal 9 2 2 3 11" xfId="22735" xr:uid="{3EC75952-B0EB-45C6-B80E-F79DFAD06D6D}"/>
    <cellStyle name="Normal 9 2 2 3 2" xfId="535" xr:uid="{E80C88B9-544A-4B38-9EAA-C588847A811B}"/>
    <cellStyle name="Normal 9 2 2 3 2 10" xfId="22852" xr:uid="{94A5DE24-C1A1-4FD8-A0A4-C9DED12CC1C1}"/>
    <cellStyle name="Normal 9 2 2 3 2 2" xfId="768" xr:uid="{D8FB079D-7F32-4107-A69A-1AD2A853F3F8}"/>
    <cellStyle name="Normal 9 2 2 3 2 2 2" xfId="1097" xr:uid="{3C4F7E54-393F-4B4F-9928-3CA57447DB16}"/>
    <cellStyle name="Normal 9 2 2 3 2 2 2 2" xfId="1745" xr:uid="{3AD41415-C581-49D1-BAEE-9AE2B3880705}"/>
    <cellStyle name="Normal 9 2 2 3 2 2 2 2 2" xfId="3041" xr:uid="{262FDD99-5407-4589-9EEE-441FB0E79AF3}"/>
    <cellStyle name="Normal 9 2 2 3 2 2 2 2 2 2" xfId="5633" xr:uid="{DCBCF492-3080-4C81-893D-05EBAA163F6B}"/>
    <cellStyle name="Normal 9 2 2 3 2 2 2 2 2 2 2" xfId="10817" xr:uid="{2840DE32-A59C-44A9-97FD-D457EFFC9E1D}"/>
    <cellStyle name="Normal 9 2 2 3 2 2 2 2 2 2 2 2" xfId="22624" xr:uid="{44864011-A192-4424-9549-769E32090632}"/>
    <cellStyle name="Normal 9 2 2 3 2 2 2 2 2 2 2 2 2" xfId="44943" xr:uid="{0A90829C-0B33-48DD-957E-A9D314DC5B9A}"/>
    <cellStyle name="Normal 9 2 2 3 2 2 2 2 2 2 2 3" xfId="33135" xr:uid="{960619F7-E5FC-4C44-8C64-86699E3DF657}"/>
    <cellStyle name="Normal 9 2 2 3 2 2 2 2 2 2 3" xfId="17440" xr:uid="{7E42C2C0-7171-4479-8197-44223B83D36B}"/>
    <cellStyle name="Normal 9 2 2 3 2 2 2 2 2 2 3 2" xfId="39759" xr:uid="{75331EDC-482C-4EBC-8C93-C5B1032A03FC}"/>
    <cellStyle name="Normal 9 2 2 3 2 2 2 2 2 2 4" xfId="27951" xr:uid="{8471FBCD-C0C0-41A6-9C7C-20740DAB8B8E}"/>
    <cellStyle name="Normal 9 2 2 3 2 2 2 2 2 3" xfId="8225" xr:uid="{E4B37844-1FCA-4E0D-8902-E33DC03CBC3E}"/>
    <cellStyle name="Normal 9 2 2 3 2 2 2 2 2 3 2" xfId="20032" xr:uid="{6FAC4797-97FB-4270-A16F-7C9901A48211}"/>
    <cellStyle name="Normal 9 2 2 3 2 2 2 2 2 3 2 2" xfId="42351" xr:uid="{C8371623-3995-463F-A8E3-69E1ACA51E89}"/>
    <cellStyle name="Normal 9 2 2 3 2 2 2 2 2 3 3" xfId="30543" xr:uid="{F381215D-6F5D-4652-A19C-3F515B5A2E5F}"/>
    <cellStyle name="Normal 9 2 2 3 2 2 2 2 2 4" xfId="14848" xr:uid="{9AAAB361-6A31-4338-AF5E-6984A59C86F1}"/>
    <cellStyle name="Normal 9 2 2 3 2 2 2 2 2 4 2" xfId="37167" xr:uid="{69C83742-68AA-45EB-B980-8FD0EEBC6CD3}"/>
    <cellStyle name="Normal 9 2 2 3 2 2 2 2 2 5" xfId="25359" xr:uid="{747A6CEC-9406-4007-88DF-7ADB22973503}"/>
    <cellStyle name="Normal 9 2 2 3 2 2 2 2 3" xfId="4337" xr:uid="{79515042-1E2B-4007-A8F6-966AE96ABF47}"/>
    <cellStyle name="Normal 9 2 2 3 2 2 2 2 3 2" xfId="9521" xr:uid="{9202FAF2-4B3B-4AB6-AE06-BAC2347E5BD3}"/>
    <cellStyle name="Normal 9 2 2 3 2 2 2 2 3 2 2" xfId="21328" xr:uid="{DD056E88-1B0D-451B-BD7B-1E686D1C08C9}"/>
    <cellStyle name="Normal 9 2 2 3 2 2 2 2 3 2 2 2" xfId="43647" xr:uid="{EDF35903-697F-4755-A616-12A892C4D263}"/>
    <cellStyle name="Normal 9 2 2 3 2 2 2 2 3 2 3" xfId="31839" xr:uid="{024C975C-F0F1-49B1-A49B-9F8ACF002509}"/>
    <cellStyle name="Normal 9 2 2 3 2 2 2 2 3 3" xfId="16144" xr:uid="{E8A7F7D2-3DD8-4975-9A5B-9A9F31491CC5}"/>
    <cellStyle name="Normal 9 2 2 3 2 2 2 2 3 3 2" xfId="38463" xr:uid="{C946BB8E-D729-4540-8A82-A3F875251F2E}"/>
    <cellStyle name="Normal 9 2 2 3 2 2 2 2 3 4" xfId="26655" xr:uid="{C2151FB5-1DB5-4770-A406-63474F59003F}"/>
    <cellStyle name="Normal 9 2 2 3 2 2 2 2 4" xfId="6929" xr:uid="{47656395-7CD0-4997-B99D-02590AB5B402}"/>
    <cellStyle name="Normal 9 2 2 3 2 2 2 2 4 2" xfId="18736" xr:uid="{1CD9A2AB-30BD-42C5-B220-71B962BE2BE9}"/>
    <cellStyle name="Normal 9 2 2 3 2 2 2 2 4 2 2" xfId="41055" xr:uid="{F3F8DB3F-95EC-459A-9EFF-E139AE335DC2}"/>
    <cellStyle name="Normal 9 2 2 3 2 2 2 2 4 3" xfId="29247" xr:uid="{FE14853F-C77B-492F-821C-DA30C8E11076}"/>
    <cellStyle name="Normal 9 2 2 3 2 2 2 2 5" xfId="12256" xr:uid="{D9208430-E116-49DC-84DD-EDD49CBBAC64}"/>
    <cellStyle name="Normal 9 2 2 3 2 2 2 2 5 2" xfId="34575" xr:uid="{7235F0A8-9E04-49FA-B1DE-414FE442221B}"/>
    <cellStyle name="Normal 9 2 2 3 2 2 2 2 6" xfId="13552" xr:uid="{A9783135-D91B-470D-AF32-30D4115F7FF1}"/>
    <cellStyle name="Normal 9 2 2 3 2 2 2 2 6 2" xfId="35871" xr:uid="{78B52467-9F86-483A-BF16-5FA6F3CC9C5C}"/>
    <cellStyle name="Normal 9 2 2 3 2 2 2 2 7" xfId="24063" xr:uid="{D0A83F1D-76B6-420D-B3D1-FA230580B59A}"/>
    <cellStyle name="Normal 9 2 2 3 2 2 2 3" xfId="2393" xr:uid="{1942B52A-89AE-4212-9A3D-46972C444BAE}"/>
    <cellStyle name="Normal 9 2 2 3 2 2 2 3 2" xfId="4985" xr:uid="{8F800BC8-72EA-4E39-84CF-604B38F68BDC}"/>
    <cellStyle name="Normal 9 2 2 3 2 2 2 3 2 2" xfId="10169" xr:uid="{D42D5D51-CB7D-43C5-95EE-98D2CF605D88}"/>
    <cellStyle name="Normal 9 2 2 3 2 2 2 3 2 2 2" xfId="21976" xr:uid="{5A330B0A-BE8A-45D5-87C7-6D9DA5F1036B}"/>
    <cellStyle name="Normal 9 2 2 3 2 2 2 3 2 2 2 2" xfId="44295" xr:uid="{71BD4A25-2EDC-43EE-B806-3C0F5B0D99CB}"/>
    <cellStyle name="Normal 9 2 2 3 2 2 2 3 2 2 3" xfId="32487" xr:uid="{A9E7E050-CADB-40ED-98F7-FA750D170342}"/>
    <cellStyle name="Normal 9 2 2 3 2 2 2 3 2 3" xfId="16792" xr:uid="{3C1D232F-5A85-4C48-99B6-75EB184EE8E0}"/>
    <cellStyle name="Normal 9 2 2 3 2 2 2 3 2 3 2" xfId="39111" xr:uid="{D46F7EB1-09EB-4B54-96F4-7E768DB60577}"/>
    <cellStyle name="Normal 9 2 2 3 2 2 2 3 2 4" xfId="27303" xr:uid="{0554A5F7-3CDB-4694-AE6D-A09DDE16D25D}"/>
    <cellStyle name="Normal 9 2 2 3 2 2 2 3 3" xfId="7577" xr:uid="{51149956-93B6-46EB-A6CD-DD64A5AB2C76}"/>
    <cellStyle name="Normal 9 2 2 3 2 2 2 3 3 2" xfId="19384" xr:uid="{FA67D9A1-AFFB-4DC0-B7F3-90E6D31491ED}"/>
    <cellStyle name="Normal 9 2 2 3 2 2 2 3 3 2 2" xfId="41703" xr:uid="{E2689940-E466-4A86-9B36-8F139587C8C4}"/>
    <cellStyle name="Normal 9 2 2 3 2 2 2 3 3 3" xfId="29895" xr:uid="{9D01273C-87A8-42D5-AB5E-A0AAD35C4DA6}"/>
    <cellStyle name="Normal 9 2 2 3 2 2 2 3 4" xfId="14200" xr:uid="{87EF1402-2B41-4067-91E9-2690F857D729}"/>
    <cellStyle name="Normal 9 2 2 3 2 2 2 3 4 2" xfId="36519" xr:uid="{C68202EB-1078-41B3-9363-225EF2BD879E}"/>
    <cellStyle name="Normal 9 2 2 3 2 2 2 3 5" xfId="24711" xr:uid="{341B3FA7-A337-486A-80CF-1C049EBAFB91}"/>
    <cellStyle name="Normal 9 2 2 3 2 2 2 4" xfId="3689" xr:uid="{7185564D-4042-4B3A-9D14-24D701B29F5B}"/>
    <cellStyle name="Normal 9 2 2 3 2 2 2 4 2" xfId="8873" xr:uid="{D729101C-4F3B-45E0-AB42-CC96308DD9A3}"/>
    <cellStyle name="Normal 9 2 2 3 2 2 2 4 2 2" xfId="20680" xr:uid="{86802BB7-A70B-46A2-8791-1FF7CA1148BE}"/>
    <cellStyle name="Normal 9 2 2 3 2 2 2 4 2 2 2" xfId="42999" xr:uid="{B4A22B5D-6EA7-4CA0-A9D0-59FEB1A8C842}"/>
    <cellStyle name="Normal 9 2 2 3 2 2 2 4 2 3" xfId="31191" xr:uid="{DA905774-4BCF-466E-BFC7-9689696CD44F}"/>
    <cellStyle name="Normal 9 2 2 3 2 2 2 4 3" xfId="15496" xr:uid="{73333661-CD0A-4E06-BDAC-D596FF7445B6}"/>
    <cellStyle name="Normal 9 2 2 3 2 2 2 4 3 2" xfId="37815" xr:uid="{28E76605-B9DB-4E50-9112-F0A648E3AB60}"/>
    <cellStyle name="Normal 9 2 2 3 2 2 2 4 4" xfId="26007" xr:uid="{9E10EBAD-3FB4-4BD8-87F7-4F7BB7E6CE27}"/>
    <cellStyle name="Normal 9 2 2 3 2 2 2 5" xfId="6281" xr:uid="{81154097-BE42-49B8-B15F-0A1E4BAA5A0C}"/>
    <cellStyle name="Normal 9 2 2 3 2 2 2 5 2" xfId="18088" xr:uid="{9F6F18CA-CD4D-466D-BB67-47EFA137AC9C}"/>
    <cellStyle name="Normal 9 2 2 3 2 2 2 5 2 2" xfId="40407" xr:uid="{A731E469-B54A-4142-9F46-2BD7F4F94254}"/>
    <cellStyle name="Normal 9 2 2 3 2 2 2 5 3" xfId="28599" xr:uid="{4181A418-B204-4624-B118-FAF04D9EEB16}"/>
    <cellStyle name="Normal 9 2 2 3 2 2 2 6" xfId="11608" xr:uid="{C9B3D5B1-0641-40E9-9F5B-76A2C2447A3A}"/>
    <cellStyle name="Normal 9 2 2 3 2 2 2 6 2" xfId="33927" xr:uid="{D31E11C0-17D8-49C6-ABD7-139662FE1580}"/>
    <cellStyle name="Normal 9 2 2 3 2 2 2 7" xfId="12904" xr:uid="{FF092DF4-05C7-443A-A3DA-C0E87A02C558}"/>
    <cellStyle name="Normal 9 2 2 3 2 2 2 7 2" xfId="35223" xr:uid="{B0BB8E40-6AA9-416C-AFDC-23200CA5661F}"/>
    <cellStyle name="Normal 9 2 2 3 2 2 2 8" xfId="23415" xr:uid="{D503D357-9880-440C-A57E-D8005E725595}"/>
    <cellStyle name="Normal 9 2 2 3 2 2 3" xfId="1421" xr:uid="{8FDE332A-60D5-4BFA-B86A-A995F8DD9214}"/>
    <cellStyle name="Normal 9 2 2 3 2 2 3 2" xfId="2717" xr:uid="{B5CD0491-3E38-4FC1-9AFA-02AEB603A82A}"/>
    <cellStyle name="Normal 9 2 2 3 2 2 3 2 2" xfId="5309" xr:uid="{D0CF747C-C2D2-48B8-AEFF-B2E1351CFD3C}"/>
    <cellStyle name="Normal 9 2 2 3 2 2 3 2 2 2" xfId="10493" xr:uid="{596A85E5-9055-4F02-BDA1-48ABF38E8018}"/>
    <cellStyle name="Normal 9 2 2 3 2 2 3 2 2 2 2" xfId="22300" xr:uid="{F6D7DAD0-BC7F-476B-A66E-3B57D7E7D96E}"/>
    <cellStyle name="Normal 9 2 2 3 2 2 3 2 2 2 2 2" xfId="44619" xr:uid="{09772C5F-2338-434E-86AE-FDF59A9024C4}"/>
    <cellStyle name="Normal 9 2 2 3 2 2 3 2 2 2 3" xfId="32811" xr:uid="{F133278E-78D0-4A4C-A9FE-F4A3951824EB}"/>
    <cellStyle name="Normal 9 2 2 3 2 2 3 2 2 3" xfId="17116" xr:uid="{51A4FC9C-D968-497B-84EC-912DC1793BEC}"/>
    <cellStyle name="Normal 9 2 2 3 2 2 3 2 2 3 2" xfId="39435" xr:uid="{9365F65A-6265-4169-AFEE-431283787A5F}"/>
    <cellStyle name="Normal 9 2 2 3 2 2 3 2 2 4" xfId="27627" xr:uid="{DF8C668E-44F1-4C66-B148-F915A5F76EE3}"/>
    <cellStyle name="Normal 9 2 2 3 2 2 3 2 3" xfId="7901" xr:uid="{77943B83-0901-4DA9-93F4-C6E529961460}"/>
    <cellStyle name="Normal 9 2 2 3 2 2 3 2 3 2" xfId="19708" xr:uid="{43648A0F-5EE6-4F96-BD83-F12A86AD6E4B}"/>
    <cellStyle name="Normal 9 2 2 3 2 2 3 2 3 2 2" xfId="42027" xr:uid="{5C246922-0DDB-4387-93FB-A8E143CC8A20}"/>
    <cellStyle name="Normal 9 2 2 3 2 2 3 2 3 3" xfId="30219" xr:uid="{55469EC2-3913-41DB-ABE0-2405885A0FCA}"/>
    <cellStyle name="Normal 9 2 2 3 2 2 3 2 4" xfId="14524" xr:uid="{11608D64-FF4F-4782-BD88-6EEDCA4CD68A}"/>
    <cellStyle name="Normal 9 2 2 3 2 2 3 2 4 2" xfId="36843" xr:uid="{017C94DD-7579-41E6-9C0E-3DD37EC3BACA}"/>
    <cellStyle name="Normal 9 2 2 3 2 2 3 2 5" xfId="25035" xr:uid="{B9BD4E0F-E2E2-4534-A96D-25AE4AA668FB}"/>
    <cellStyle name="Normal 9 2 2 3 2 2 3 3" xfId="4013" xr:uid="{B008D2FA-4668-41FE-A897-8A88DBE3EFE0}"/>
    <cellStyle name="Normal 9 2 2 3 2 2 3 3 2" xfId="9197" xr:uid="{6EC32A79-3599-46AF-BF1C-3873F29214C4}"/>
    <cellStyle name="Normal 9 2 2 3 2 2 3 3 2 2" xfId="21004" xr:uid="{6F8DDD49-522C-4E9A-96DA-A4B746CCD7DD}"/>
    <cellStyle name="Normal 9 2 2 3 2 2 3 3 2 2 2" xfId="43323" xr:uid="{5A98D37B-0992-4263-A33B-C7610B7A5656}"/>
    <cellStyle name="Normal 9 2 2 3 2 2 3 3 2 3" xfId="31515" xr:uid="{747801AA-C5ED-4378-9D03-62033B88EA5A}"/>
    <cellStyle name="Normal 9 2 2 3 2 2 3 3 3" xfId="15820" xr:uid="{51C14492-D4A7-4FC1-843A-6F5A2E9DD2CC}"/>
    <cellStyle name="Normal 9 2 2 3 2 2 3 3 3 2" xfId="38139" xr:uid="{620FD726-DA4F-4704-9268-570E693A51E0}"/>
    <cellStyle name="Normal 9 2 2 3 2 2 3 3 4" xfId="26331" xr:uid="{7710A564-3B04-4A47-BF4C-C3192F5B630C}"/>
    <cellStyle name="Normal 9 2 2 3 2 2 3 4" xfId="6605" xr:uid="{922830BE-EFF8-4E2E-9220-C4148DF05974}"/>
    <cellStyle name="Normal 9 2 2 3 2 2 3 4 2" xfId="18412" xr:uid="{B619726A-3416-4867-89C0-D56433DD04D4}"/>
    <cellStyle name="Normal 9 2 2 3 2 2 3 4 2 2" xfId="40731" xr:uid="{8D5F141D-D5A6-4046-8415-EC3CD5BAE28D}"/>
    <cellStyle name="Normal 9 2 2 3 2 2 3 4 3" xfId="28923" xr:uid="{A2B31F4A-5F59-4A03-B072-3FA79747FA2D}"/>
    <cellStyle name="Normal 9 2 2 3 2 2 3 5" xfId="11932" xr:uid="{EB93F44F-FCA8-4F42-8AFC-A47D7E5E56C3}"/>
    <cellStyle name="Normal 9 2 2 3 2 2 3 5 2" xfId="34251" xr:uid="{46FB52AD-EBF1-4251-BD3E-804098D079AD}"/>
    <cellStyle name="Normal 9 2 2 3 2 2 3 6" xfId="13228" xr:uid="{A294674C-CC27-49A7-858A-1219B9732850}"/>
    <cellStyle name="Normal 9 2 2 3 2 2 3 6 2" xfId="35547" xr:uid="{9CAF82B9-B1CD-45F0-A426-0B0E33D03210}"/>
    <cellStyle name="Normal 9 2 2 3 2 2 3 7" xfId="23739" xr:uid="{7A7527F1-AFB4-4C7F-B82C-53E0574F7BDC}"/>
    <cellStyle name="Normal 9 2 2 3 2 2 4" xfId="2069" xr:uid="{C7FCC041-ADC8-4797-A435-405661FEDBA7}"/>
    <cellStyle name="Normal 9 2 2 3 2 2 4 2" xfId="4661" xr:uid="{F9D19D9F-D3BA-45E0-843F-33B564B53262}"/>
    <cellStyle name="Normal 9 2 2 3 2 2 4 2 2" xfId="9845" xr:uid="{E396E46A-54E6-41F1-9BAB-777E1FD7CBED}"/>
    <cellStyle name="Normal 9 2 2 3 2 2 4 2 2 2" xfId="21652" xr:uid="{8BAE5DE9-8094-4EE7-9FE7-6DBB7749E96F}"/>
    <cellStyle name="Normal 9 2 2 3 2 2 4 2 2 2 2" xfId="43971" xr:uid="{38FCE708-519C-47CA-BA1A-48390D8F5B19}"/>
    <cellStyle name="Normal 9 2 2 3 2 2 4 2 2 3" xfId="32163" xr:uid="{67DA4DC6-0D26-4EF4-B53E-553F83A654D4}"/>
    <cellStyle name="Normal 9 2 2 3 2 2 4 2 3" xfId="16468" xr:uid="{452A7472-EC2D-40DA-AE76-76334712B5A0}"/>
    <cellStyle name="Normal 9 2 2 3 2 2 4 2 3 2" xfId="38787" xr:uid="{2F38C779-4A84-4109-8463-ACF6E5A3856B}"/>
    <cellStyle name="Normal 9 2 2 3 2 2 4 2 4" xfId="26979" xr:uid="{0FE16C9F-CF9A-4A72-BE57-D91CD5D26100}"/>
    <cellStyle name="Normal 9 2 2 3 2 2 4 3" xfId="7253" xr:uid="{225C3490-DF2E-4317-885B-58F728593F7E}"/>
    <cellStyle name="Normal 9 2 2 3 2 2 4 3 2" xfId="19060" xr:uid="{9005F8B3-0F5F-4274-97E6-CE2B70F366D0}"/>
    <cellStyle name="Normal 9 2 2 3 2 2 4 3 2 2" xfId="41379" xr:uid="{3F69BE46-C113-492C-8CD1-735535D4B0D9}"/>
    <cellStyle name="Normal 9 2 2 3 2 2 4 3 3" xfId="29571" xr:uid="{DBFCEE43-929F-4B44-9433-9807832BF86C}"/>
    <cellStyle name="Normal 9 2 2 3 2 2 4 4" xfId="13876" xr:uid="{74B61325-C99C-4A09-938F-AF1413D10716}"/>
    <cellStyle name="Normal 9 2 2 3 2 2 4 4 2" xfId="36195" xr:uid="{A6552293-595F-4800-B5C5-335D11C92C1A}"/>
    <cellStyle name="Normal 9 2 2 3 2 2 4 5" xfId="24387" xr:uid="{31F93D6F-66DB-4FA0-A106-2745D7F62740}"/>
    <cellStyle name="Normal 9 2 2 3 2 2 5" xfId="3365" xr:uid="{99626ED7-48C3-4EA9-AEC2-2BB8660C7A24}"/>
    <cellStyle name="Normal 9 2 2 3 2 2 5 2" xfId="8549" xr:uid="{EA88F2DA-EF9C-4D09-904E-2E084242FB2D}"/>
    <cellStyle name="Normal 9 2 2 3 2 2 5 2 2" xfId="20356" xr:uid="{EB5C51AA-7CEA-4802-BCBA-D3A0C5E43470}"/>
    <cellStyle name="Normal 9 2 2 3 2 2 5 2 2 2" xfId="42675" xr:uid="{9BD0234F-DE78-4C22-979D-4662F5BF7B52}"/>
    <cellStyle name="Normal 9 2 2 3 2 2 5 2 3" xfId="30867" xr:uid="{13619747-B0E8-4D2B-90B1-2727C97ACE02}"/>
    <cellStyle name="Normal 9 2 2 3 2 2 5 3" xfId="15172" xr:uid="{59CE6D1C-9B12-4E8D-89C5-462215D7704B}"/>
    <cellStyle name="Normal 9 2 2 3 2 2 5 3 2" xfId="37491" xr:uid="{11DD5D28-F46C-4AC8-AAE8-098897AA76DC}"/>
    <cellStyle name="Normal 9 2 2 3 2 2 5 4" xfId="25683" xr:uid="{E42D332C-F30C-4A6D-BA04-1F9154BDFD6C}"/>
    <cellStyle name="Normal 9 2 2 3 2 2 6" xfId="5957" xr:uid="{5FDB1B04-ADFF-4961-AE35-0B3646A9D115}"/>
    <cellStyle name="Normal 9 2 2 3 2 2 6 2" xfId="17764" xr:uid="{EC579CEC-4AEE-4A0F-B2A5-8C8A470CF5B7}"/>
    <cellStyle name="Normal 9 2 2 3 2 2 6 2 2" xfId="40083" xr:uid="{B72A6494-8549-48A8-8C4F-0189DAD2E1C0}"/>
    <cellStyle name="Normal 9 2 2 3 2 2 6 3" xfId="28275" xr:uid="{C27C5A71-F2AC-4A20-BB84-D98E6CBD5D21}"/>
    <cellStyle name="Normal 9 2 2 3 2 2 7" xfId="11279" xr:uid="{A5623AFA-2D9A-4630-9890-04A12C0397E9}"/>
    <cellStyle name="Normal 9 2 2 3 2 2 7 2" xfId="33598" xr:uid="{8A4CE0B2-91B9-4924-955D-BC375618C635}"/>
    <cellStyle name="Normal 9 2 2 3 2 2 8" xfId="12580" xr:uid="{F30037D9-5028-4E9F-8CAA-FFE36A072E4B}"/>
    <cellStyle name="Normal 9 2 2 3 2 2 8 2" xfId="34899" xr:uid="{BE93BB2E-3306-4ECA-A03A-894F53F01F12}"/>
    <cellStyle name="Normal 9 2 2 3 2 2 9" xfId="23086" xr:uid="{837746ED-6C5C-4042-B4AD-3CE61DEC319D}"/>
    <cellStyle name="Normal 9 2 2 3 2 3" xfId="935" xr:uid="{310A7C6C-494C-4AE9-92ED-A06A1C8176F4}"/>
    <cellStyle name="Normal 9 2 2 3 2 3 2" xfId="1583" xr:uid="{E0B307DC-236F-4840-9C39-37BCE5265185}"/>
    <cellStyle name="Normal 9 2 2 3 2 3 2 2" xfId="2879" xr:uid="{51014B79-1D3F-49D8-B70E-1C04D30020EF}"/>
    <cellStyle name="Normal 9 2 2 3 2 3 2 2 2" xfId="5471" xr:uid="{CF66D83E-F06C-4974-B1DF-1B15D568AD03}"/>
    <cellStyle name="Normal 9 2 2 3 2 3 2 2 2 2" xfId="10655" xr:uid="{B3613DDC-DBB8-471B-B4DB-7AAEFB69E41B}"/>
    <cellStyle name="Normal 9 2 2 3 2 3 2 2 2 2 2" xfId="22462" xr:uid="{3FB258D5-E515-4911-8259-103B7FE9A6F3}"/>
    <cellStyle name="Normal 9 2 2 3 2 3 2 2 2 2 2 2" xfId="44781" xr:uid="{3352B87B-4DE7-4C6E-90F3-A7FDD495B4FF}"/>
    <cellStyle name="Normal 9 2 2 3 2 3 2 2 2 2 3" xfId="32973" xr:uid="{217F4A19-0DF2-49FD-8515-4896A899CD6B}"/>
    <cellStyle name="Normal 9 2 2 3 2 3 2 2 2 3" xfId="17278" xr:uid="{E211DAC1-67F6-4F27-9FAA-2D867B42A92C}"/>
    <cellStyle name="Normal 9 2 2 3 2 3 2 2 2 3 2" xfId="39597" xr:uid="{C982F9DC-BA83-495A-9392-36CA7E2EB62D}"/>
    <cellStyle name="Normal 9 2 2 3 2 3 2 2 2 4" xfId="27789" xr:uid="{007211D3-C457-4CF1-9BE3-F94EFF8D986A}"/>
    <cellStyle name="Normal 9 2 2 3 2 3 2 2 3" xfId="8063" xr:uid="{C5FE4A9C-1BFD-4CA4-9FC5-70CBB98D19EF}"/>
    <cellStyle name="Normal 9 2 2 3 2 3 2 2 3 2" xfId="19870" xr:uid="{7CDC340C-556D-424C-8FA3-EAD49922A4CA}"/>
    <cellStyle name="Normal 9 2 2 3 2 3 2 2 3 2 2" xfId="42189" xr:uid="{F2CAC4D1-D4B4-4573-8D9B-0642F8F5DF2A}"/>
    <cellStyle name="Normal 9 2 2 3 2 3 2 2 3 3" xfId="30381" xr:uid="{9D5A9B5B-F048-459C-BAEE-C10285F69304}"/>
    <cellStyle name="Normal 9 2 2 3 2 3 2 2 4" xfId="14686" xr:uid="{22BB3CA5-BA55-4917-9623-29DC35512BF7}"/>
    <cellStyle name="Normal 9 2 2 3 2 3 2 2 4 2" xfId="37005" xr:uid="{0A504A20-469D-461F-9586-7FE9A766AD8C}"/>
    <cellStyle name="Normal 9 2 2 3 2 3 2 2 5" xfId="25197" xr:uid="{DB23A1F3-6798-44B0-810C-4E97C2791AC0}"/>
    <cellStyle name="Normal 9 2 2 3 2 3 2 3" xfId="4175" xr:uid="{3904CA45-49CD-4521-BAF0-030F0F8BE571}"/>
    <cellStyle name="Normal 9 2 2 3 2 3 2 3 2" xfId="9359" xr:uid="{AA33D3AD-3377-4B4E-960D-03AA5A652A41}"/>
    <cellStyle name="Normal 9 2 2 3 2 3 2 3 2 2" xfId="21166" xr:uid="{DDA84521-5313-4BB9-B8AF-27B091421BDD}"/>
    <cellStyle name="Normal 9 2 2 3 2 3 2 3 2 2 2" xfId="43485" xr:uid="{867B5CA5-F962-459A-950C-7EBDD58F1F3C}"/>
    <cellStyle name="Normal 9 2 2 3 2 3 2 3 2 3" xfId="31677" xr:uid="{F18B3EEE-5A78-45D6-96BC-8FBBAA482790}"/>
    <cellStyle name="Normal 9 2 2 3 2 3 2 3 3" xfId="15982" xr:uid="{44B34D77-7BFC-4AF2-9F12-563B1DCE873A}"/>
    <cellStyle name="Normal 9 2 2 3 2 3 2 3 3 2" xfId="38301" xr:uid="{E554A38D-7989-42ED-B594-BB6F86DDDCDC}"/>
    <cellStyle name="Normal 9 2 2 3 2 3 2 3 4" xfId="26493" xr:uid="{ABBB35FF-30BD-4439-ADC7-0E1CFE2E90C2}"/>
    <cellStyle name="Normal 9 2 2 3 2 3 2 4" xfId="6767" xr:uid="{F537F324-C2B4-415A-9EA2-FE5E86F1681B}"/>
    <cellStyle name="Normal 9 2 2 3 2 3 2 4 2" xfId="18574" xr:uid="{25743AD5-6E33-45BC-8B6B-53C5ADCB2379}"/>
    <cellStyle name="Normal 9 2 2 3 2 3 2 4 2 2" xfId="40893" xr:uid="{D6AEE6DF-B5E0-4801-9531-2012A02F2523}"/>
    <cellStyle name="Normal 9 2 2 3 2 3 2 4 3" xfId="29085" xr:uid="{0352BF0E-279B-4364-97BF-9ED72A02F39B}"/>
    <cellStyle name="Normal 9 2 2 3 2 3 2 5" xfId="12094" xr:uid="{5D68613A-DAD4-47E7-B378-7B7EC211AC35}"/>
    <cellStyle name="Normal 9 2 2 3 2 3 2 5 2" xfId="34413" xr:uid="{0A2C880D-DA67-480F-A466-8EB04E78AA4B}"/>
    <cellStyle name="Normal 9 2 2 3 2 3 2 6" xfId="13390" xr:uid="{72E9B3B5-3B23-4364-B930-D504BECE4783}"/>
    <cellStyle name="Normal 9 2 2 3 2 3 2 6 2" xfId="35709" xr:uid="{787A59C4-C142-4042-AA7B-69421C51FCFB}"/>
    <cellStyle name="Normal 9 2 2 3 2 3 2 7" xfId="23901" xr:uid="{D1F7852B-827F-4D91-9737-96E50816F81E}"/>
    <cellStyle name="Normal 9 2 2 3 2 3 3" xfId="2231" xr:uid="{373BBC3E-9AF6-4B6E-899C-091713834F85}"/>
    <cellStyle name="Normal 9 2 2 3 2 3 3 2" xfId="4823" xr:uid="{C592902A-E3FE-438D-AE95-2E442D694F4A}"/>
    <cellStyle name="Normal 9 2 2 3 2 3 3 2 2" xfId="10007" xr:uid="{D9B611E7-5821-4874-B4A5-191BA1C629CC}"/>
    <cellStyle name="Normal 9 2 2 3 2 3 3 2 2 2" xfId="21814" xr:uid="{68925D78-9457-477A-8D2C-6D86D2D97423}"/>
    <cellStyle name="Normal 9 2 2 3 2 3 3 2 2 2 2" xfId="44133" xr:uid="{F0FB5A21-7C11-415C-AFB6-C2F5F37A9E74}"/>
    <cellStyle name="Normal 9 2 2 3 2 3 3 2 2 3" xfId="32325" xr:uid="{11A9F818-4C39-4996-9228-BE95C6639C9D}"/>
    <cellStyle name="Normal 9 2 2 3 2 3 3 2 3" xfId="16630" xr:uid="{9060E044-476F-4894-AE7B-E548728F58B2}"/>
    <cellStyle name="Normal 9 2 2 3 2 3 3 2 3 2" xfId="38949" xr:uid="{0A255A33-495D-444C-9852-98A9FE499A0C}"/>
    <cellStyle name="Normal 9 2 2 3 2 3 3 2 4" xfId="27141" xr:uid="{C0B47B6F-31B7-47CC-B0C7-99DC5DB55771}"/>
    <cellStyle name="Normal 9 2 2 3 2 3 3 3" xfId="7415" xr:uid="{005764A1-CFC3-407E-98DC-12616E3E6DDF}"/>
    <cellStyle name="Normal 9 2 2 3 2 3 3 3 2" xfId="19222" xr:uid="{F5288069-7773-413E-B7D5-D7B2BB7FA0B1}"/>
    <cellStyle name="Normal 9 2 2 3 2 3 3 3 2 2" xfId="41541" xr:uid="{9E81AACB-AC1A-4DDB-860B-84E3A4CAA7C5}"/>
    <cellStyle name="Normal 9 2 2 3 2 3 3 3 3" xfId="29733" xr:uid="{1C2D6CCE-20B5-4514-8D5B-971640231D85}"/>
    <cellStyle name="Normal 9 2 2 3 2 3 3 4" xfId="14038" xr:uid="{4AD24B37-0F67-45CD-9764-1B1118D65BD2}"/>
    <cellStyle name="Normal 9 2 2 3 2 3 3 4 2" xfId="36357" xr:uid="{6B12D905-BE75-431D-8DF1-AB232DEBB58F}"/>
    <cellStyle name="Normal 9 2 2 3 2 3 3 5" xfId="24549" xr:uid="{A75073AF-A21A-4277-972D-D66FB1BBA4F1}"/>
    <cellStyle name="Normal 9 2 2 3 2 3 4" xfId="3527" xr:uid="{0A0DB437-114B-4B34-8B6B-19B2995A184C}"/>
    <cellStyle name="Normal 9 2 2 3 2 3 4 2" xfId="8711" xr:uid="{1BD57244-D0FA-4720-BD0B-16D554705207}"/>
    <cellStyle name="Normal 9 2 2 3 2 3 4 2 2" xfId="20518" xr:uid="{B4AC8927-A98C-497D-9031-FFED26C27155}"/>
    <cellStyle name="Normal 9 2 2 3 2 3 4 2 2 2" xfId="42837" xr:uid="{AB010ADB-3F1B-41F8-8CDB-0DDF07349CF0}"/>
    <cellStyle name="Normal 9 2 2 3 2 3 4 2 3" xfId="31029" xr:uid="{827AA96B-1F4D-43ED-8F11-FB4BA979E6F3}"/>
    <cellStyle name="Normal 9 2 2 3 2 3 4 3" xfId="15334" xr:uid="{915DBB25-F6A0-4591-A42F-7707491EC2A5}"/>
    <cellStyle name="Normal 9 2 2 3 2 3 4 3 2" xfId="37653" xr:uid="{05A83A7E-9807-4D4C-8F44-89AC34A09B10}"/>
    <cellStyle name="Normal 9 2 2 3 2 3 4 4" xfId="25845" xr:uid="{F424099A-5871-4619-AB50-709FCA11F637}"/>
    <cellStyle name="Normal 9 2 2 3 2 3 5" xfId="6119" xr:uid="{8B3F880D-318B-4843-B088-01CA15C973B1}"/>
    <cellStyle name="Normal 9 2 2 3 2 3 5 2" xfId="17926" xr:uid="{F4235C2F-0F8B-4052-9268-E46D1D6F8B51}"/>
    <cellStyle name="Normal 9 2 2 3 2 3 5 2 2" xfId="40245" xr:uid="{0EA93E47-B689-4696-8B66-9A7A61776870}"/>
    <cellStyle name="Normal 9 2 2 3 2 3 5 3" xfId="28437" xr:uid="{989F5598-4B8E-4049-9DA9-0F3157A61E8C}"/>
    <cellStyle name="Normal 9 2 2 3 2 3 6" xfId="11446" xr:uid="{1B3E39EE-E040-492B-8171-97E9A9BF3147}"/>
    <cellStyle name="Normal 9 2 2 3 2 3 6 2" xfId="33765" xr:uid="{42B0C362-1778-4E64-AC0F-03B109AC182A}"/>
    <cellStyle name="Normal 9 2 2 3 2 3 7" xfId="12742" xr:uid="{1E85690F-4764-452E-9D8B-F542A6544DBF}"/>
    <cellStyle name="Normal 9 2 2 3 2 3 7 2" xfId="35061" xr:uid="{F8EF5F2E-3E14-41DC-A9DA-8EDD574CBF0B}"/>
    <cellStyle name="Normal 9 2 2 3 2 3 8" xfId="23253" xr:uid="{530A9FB4-9644-4001-8E21-B9BA2088B071}"/>
    <cellStyle name="Normal 9 2 2 3 2 4" xfId="1259" xr:uid="{76D281EC-4D8A-4944-9393-57BCB0CFCD47}"/>
    <cellStyle name="Normal 9 2 2 3 2 4 2" xfId="2555" xr:uid="{90D415B3-2150-4557-B684-D47034386296}"/>
    <cellStyle name="Normal 9 2 2 3 2 4 2 2" xfId="5147" xr:uid="{791F9AD4-15F4-41E9-960A-BC917AE88531}"/>
    <cellStyle name="Normal 9 2 2 3 2 4 2 2 2" xfId="10331" xr:uid="{0BF3F627-7E63-43A9-9C92-AA9EF152C4A3}"/>
    <cellStyle name="Normal 9 2 2 3 2 4 2 2 2 2" xfId="22138" xr:uid="{53AE16B8-AF1B-4BE3-9256-DC1BF2FA4E83}"/>
    <cellStyle name="Normal 9 2 2 3 2 4 2 2 2 2 2" xfId="44457" xr:uid="{D5247367-9FAB-4763-A543-44F09DCDBB45}"/>
    <cellStyle name="Normal 9 2 2 3 2 4 2 2 2 3" xfId="32649" xr:uid="{30C0E2E7-18A3-45EE-87FF-3E1B8E2AEFBE}"/>
    <cellStyle name="Normal 9 2 2 3 2 4 2 2 3" xfId="16954" xr:uid="{87629E47-1764-4B75-9EAE-A96D851DA71A}"/>
    <cellStyle name="Normal 9 2 2 3 2 4 2 2 3 2" xfId="39273" xr:uid="{D64E288A-6850-4A4D-8494-86DABE1548B4}"/>
    <cellStyle name="Normal 9 2 2 3 2 4 2 2 4" xfId="27465" xr:uid="{A1FC7397-E9B9-4958-9788-2785019E1D6F}"/>
    <cellStyle name="Normal 9 2 2 3 2 4 2 3" xfId="7739" xr:uid="{88CEFCA6-55B3-4642-A2A7-F56931ED6728}"/>
    <cellStyle name="Normal 9 2 2 3 2 4 2 3 2" xfId="19546" xr:uid="{572B1CD8-C979-4CF2-AC72-1F8F46FAF647}"/>
    <cellStyle name="Normal 9 2 2 3 2 4 2 3 2 2" xfId="41865" xr:uid="{F8E89CDC-72A3-4DD1-A33C-CBD74E0A6F3B}"/>
    <cellStyle name="Normal 9 2 2 3 2 4 2 3 3" xfId="30057" xr:uid="{B8A56B68-EC41-4466-82B7-86EF3640901A}"/>
    <cellStyle name="Normal 9 2 2 3 2 4 2 4" xfId="14362" xr:uid="{08CA65FB-122B-4596-9865-C93BEE4F79F2}"/>
    <cellStyle name="Normal 9 2 2 3 2 4 2 4 2" xfId="36681" xr:uid="{52D2B677-10C5-44EB-8CE8-96AFC7E8EA25}"/>
    <cellStyle name="Normal 9 2 2 3 2 4 2 5" xfId="24873" xr:uid="{40BC8026-9BF2-42DD-A796-B2FE28C6C75C}"/>
    <cellStyle name="Normal 9 2 2 3 2 4 3" xfId="3851" xr:uid="{A59585E1-A197-41B6-8B90-2B9CAA6F4851}"/>
    <cellStyle name="Normal 9 2 2 3 2 4 3 2" xfId="9035" xr:uid="{23CC2BC3-570E-4D1F-8E78-9D41C7EFABC8}"/>
    <cellStyle name="Normal 9 2 2 3 2 4 3 2 2" xfId="20842" xr:uid="{7ADA0FE2-3664-486A-94DD-20E1486E5124}"/>
    <cellStyle name="Normal 9 2 2 3 2 4 3 2 2 2" xfId="43161" xr:uid="{98CF12B1-B3BE-4915-A606-63F7BEF7B2D4}"/>
    <cellStyle name="Normal 9 2 2 3 2 4 3 2 3" xfId="31353" xr:uid="{DC72C327-61B1-4A42-B211-E403C2524835}"/>
    <cellStyle name="Normal 9 2 2 3 2 4 3 3" xfId="15658" xr:uid="{B8F4684A-AA3D-4281-9BC1-423D211CFE64}"/>
    <cellStyle name="Normal 9 2 2 3 2 4 3 3 2" xfId="37977" xr:uid="{0043C4C2-CD34-456E-BB0B-A462421A8FF7}"/>
    <cellStyle name="Normal 9 2 2 3 2 4 3 4" xfId="26169" xr:uid="{A0DE7ECF-1F00-45E0-8374-8B1F391E51F9}"/>
    <cellStyle name="Normal 9 2 2 3 2 4 4" xfId="6443" xr:uid="{737C35A1-D0A7-47B0-B091-7D1482F3D51E}"/>
    <cellStyle name="Normal 9 2 2 3 2 4 4 2" xfId="18250" xr:uid="{A44116D2-36A2-4ED7-AE1B-6C14D9C4251C}"/>
    <cellStyle name="Normal 9 2 2 3 2 4 4 2 2" xfId="40569" xr:uid="{C02059F8-2A5A-4EA7-8467-4B2ABF96D3DB}"/>
    <cellStyle name="Normal 9 2 2 3 2 4 4 3" xfId="28761" xr:uid="{05550BA9-3DFA-44B2-A085-9D050EC0A37C}"/>
    <cellStyle name="Normal 9 2 2 3 2 4 5" xfId="11770" xr:uid="{8DC4DBC1-2ABC-42E0-9D5D-119F8055AFD1}"/>
    <cellStyle name="Normal 9 2 2 3 2 4 5 2" xfId="34089" xr:uid="{CDCBC332-AFE3-4DE6-B027-9F676040E782}"/>
    <cellStyle name="Normal 9 2 2 3 2 4 6" xfId="13066" xr:uid="{3A56C890-0DB1-40BE-9645-76C0DF5BB329}"/>
    <cellStyle name="Normal 9 2 2 3 2 4 6 2" xfId="35385" xr:uid="{6BC6B0E6-DA1A-4DF0-B4A8-059CE92E487E}"/>
    <cellStyle name="Normal 9 2 2 3 2 4 7" xfId="23577" xr:uid="{F39ABBBD-FD5F-49E2-AE75-1528B83F8C16}"/>
    <cellStyle name="Normal 9 2 2 3 2 5" xfId="1907" xr:uid="{7CBB72B3-A2E8-4CE3-8965-5B1CD91B6C99}"/>
    <cellStyle name="Normal 9 2 2 3 2 5 2" xfId="4499" xr:uid="{5178CA61-C5CD-403A-BDAB-E7841B9DB91B}"/>
    <cellStyle name="Normal 9 2 2 3 2 5 2 2" xfId="9683" xr:uid="{AD702CDC-9E95-4953-86E4-C87D70D09437}"/>
    <cellStyle name="Normal 9 2 2 3 2 5 2 2 2" xfId="21490" xr:uid="{B7EE3C32-177B-4BF6-9FC6-5045951C7990}"/>
    <cellStyle name="Normal 9 2 2 3 2 5 2 2 2 2" xfId="43809" xr:uid="{822D78A1-D44C-491D-BE63-F8584A24EF7E}"/>
    <cellStyle name="Normal 9 2 2 3 2 5 2 2 3" xfId="32001" xr:uid="{F3FCD578-7436-411D-B725-C791E9F4A8D5}"/>
    <cellStyle name="Normal 9 2 2 3 2 5 2 3" xfId="16306" xr:uid="{5ACFCF1F-EF50-4A18-A178-EFEBA95544E6}"/>
    <cellStyle name="Normal 9 2 2 3 2 5 2 3 2" xfId="38625" xr:uid="{2ADCDEE1-A0BF-4A68-8677-8A92C50D61BA}"/>
    <cellStyle name="Normal 9 2 2 3 2 5 2 4" xfId="26817" xr:uid="{511CC7D4-E92D-4E2B-A7D3-8F917C838714}"/>
    <cellStyle name="Normal 9 2 2 3 2 5 3" xfId="7091" xr:uid="{AA84D270-509D-43D4-A1D5-6685E4E98F6C}"/>
    <cellStyle name="Normal 9 2 2 3 2 5 3 2" xfId="18898" xr:uid="{B7966423-B53B-4EA9-AB1D-D247E4439280}"/>
    <cellStyle name="Normal 9 2 2 3 2 5 3 2 2" xfId="41217" xr:uid="{FEB897A8-3BE7-45DA-9F92-FC0BA3C24E1C}"/>
    <cellStyle name="Normal 9 2 2 3 2 5 3 3" xfId="29409" xr:uid="{8BB7D3B7-EF43-4046-82AF-07A311F002A4}"/>
    <cellStyle name="Normal 9 2 2 3 2 5 4" xfId="13714" xr:uid="{1E475797-A018-4594-8E6D-078BBF6F1AB2}"/>
    <cellStyle name="Normal 9 2 2 3 2 5 4 2" xfId="36033" xr:uid="{C51CBD53-1ECA-46C9-A713-8CBC473ACF59}"/>
    <cellStyle name="Normal 9 2 2 3 2 5 5" xfId="24225" xr:uid="{382112DF-4BF2-46D3-BCF1-E37B05DA5BF5}"/>
    <cellStyle name="Normal 9 2 2 3 2 6" xfId="3203" xr:uid="{B7117748-4006-4FCB-9AC0-68C632786934}"/>
    <cellStyle name="Normal 9 2 2 3 2 6 2" xfId="8387" xr:uid="{AF0B93D4-927C-499B-B737-8B9DB91A3433}"/>
    <cellStyle name="Normal 9 2 2 3 2 6 2 2" xfId="20194" xr:uid="{8BB7155E-118D-444B-918F-213B8EB0EFA8}"/>
    <cellStyle name="Normal 9 2 2 3 2 6 2 2 2" xfId="42513" xr:uid="{87888F1E-C6FB-4BAC-A28E-DAB531A9118D}"/>
    <cellStyle name="Normal 9 2 2 3 2 6 2 3" xfId="30705" xr:uid="{B406342C-2CA8-4170-B55C-8FB76D0E7B4B}"/>
    <cellStyle name="Normal 9 2 2 3 2 6 3" xfId="15010" xr:uid="{8DA16DBB-BFBD-4031-9346-9A09A1001903}"/>
    <cellStyle name="Normal 9 2 2 3 2 6 3 2" xfId="37329" xr:uid="{C1D5F76A-12A8-43B8-A48F-CD8ADB7F1BBC}"/>
    <cellStyle name="Normal 9 2 2 3 2 6 4" xfId="25521" xr:uid="{986B6BDC-637E-494D-8268-020C4CE3D6AB}"/>
    <cellStyle name="Normal 9 2 2 3 2 7" xfId="5795" xr:uid="{00E770BB-A17A-4513-845B-90CAEFD01D70}"/>
    <cellStyle name="Normal 9 2 2 3 2 7 2" xfId="17602" xr:uid="{888A829D-13A1-482C-B943-3BFF06353A89}"/>
    <cellStyle name="Normal 9 2 2 3 2 7 2 2" xfId="39921" xr:uid="{AF4EB5E9-1E03-486E-ACE7-B34D808AF90B}"/>
    <cellStyle name="Normal 9 2 2 3 2 7 3" xfId="28113" xr:uid="{691C3CE5-868F-4219-A948-2D2912665ACA}"/>
    <cellStyle name="Normal 9 2 2 3 2 8" xfId="11045" xr:uid="{2C1CFB43-8EFE-433D-A110-13EB1B08EDEE}"/>
    <cellStyle name="Normal 9 2 2 3 2 8 2" xfId="33364" xr:uid="{4DCCA07D-740D-4A35-81CC-5D33DB3F3B68}"/>
    <cellStyle name="Normal 9 2 2 3 2 9" xfId="12418" xr:uid="{288C5C07-E885-4C76-8B54-741E929388CE}"/>
    <cellStyle name="Normal 9 2 2 3 2 9 2" xfId="34737" xr:uid="{20DEF77F-9BCA-47C8-A454-44B03BE15890}"/>
    <cellStyle name="Normal 9 2 2 3 3" xfId="651" xr:uid="{D5C1FA97-7513-46B9-8902-F0EC21BDA8B9}"/>
    <cellStyle name="Normal 9 2 2 3 3 2" xfId="1016" xr:uid="{912F27B9-02BD-46D4-ACFC-2E3F26763B7F}"/>
    <cellStyle name="Normal 9 2 2 3 3 2 2" xfId="1664" xr:uid="{4A25BAAE-273C-408E-BA2C-D52298E7EBDA}"/>
    <cellStyle name="Normal 9 2 2 3 3 2 2 2" xfId="2960" xr:uid="{533C39D9-FFE2-4579-AAC2-17E3D7DFF8B6}"/>
    <cellStyle name="Normal 9 2 2 3 3 2 2 2 2" xfId="5552" xr:uid="{CAB2B569-787C-423F-BDB5-353146E3C71C}"/>
    <cellStyle name="Normal 9 2 2 3 3 2 2 2 2 2" xfId="10736" xr:uid="{A0468868-9DAD-4F69-8B21-C939429262E0}"/>
    <cellStyle name="Normal 9 2 2 3 3 2 2 2 2 2 2" xfId="22543" xr:uid="{C2D4EF73-8D40-4F92-8083-176AF39FBBB4}"/>
    <cellStyle name="Normal 9 2 2 3 3 2 2 2 2 2 2 2" xfId="44862" xr:uid="{E99BBB6E-7652-4AE3-8C2A-9988A6A07DD2}"/>
    <cellStyle name="Normal 9 2 2 3 3 2 2 2 2 2 3" xfId="33054" xr:uid="{6A641BA8-DB62-4B4A-9AF5-D6C35F3F5FD0}"/>
    <cellStyle name="Normal 9 2 2 3 3 2 2 2 2 3" xfId="17359" xr:uid="{5C0EB547-C574-4974-B29E-9D8904FC890C}"/>
    <cellStyle name="Normal 9 2 2 3 3 2 2 2 2 3 2" xfId="39678" xr:uid="{D2EC6FA1-21EB-4C46-B1BD-AF32D42FBDF0}"/>
    <cellStyle name="Normal 9 2 2 3 3 2 2 2 2 4" xfId="27870" xr:uid="{CBD5DFA3-C125-43E4-A598-E792C75D1ED9}"/>
    <cellStyle name="Normal 9 2 2 3 3 2 2 2 3" xfId="8144" xr:uid="{B41E5CC6-A0B3-45F3-9D30-86B8DCDCC9F4}"/>
    <cellStyle name="Normal 9 2 2 3 3 2 2 2 3 2" xfId="19951" xr:uid="{53DD5E79-3714-4CF6-AAED-ED1DAE1991C2}"/>
    <cellStyle name="Normal 9 2 2 3 3 2 2 2 3 2 2" xfId="42270" xr:uid="{A05A14DC-CAB9-467A-B411-8A35458F19BD}"/>
    <cellStyle name="Normal 9 2 2 3 3 2 2 2 3 3" xfId="30462" xr:uid="{CC106FFB-E454-4777-AC0D-D6519EE1C66B}"/>
    <cellStyle name="Normal 9 2 2 3 3 2 2 2 4" xfId="14767" xr:uid="{7ABDFC57-0B63-4E02-A300-B5BEE72E7892}"/>
    <cellStyle name="Normal 9 2 2 3 3 2 2 2 4 2" xfId="37086" xr:uid="{E5A713C3-E6A8-41CA-81DE-2E0ACF12F42A}"/>
    <cellStyle name="Normal 9 2 2 3 3 2 2 2 5" xfId="25278" xr:uid="{5BFAC8E8-57FC-4BBA-88BD-312F63DBBE9E}"/>
    <cellStyle name="Normal 9 2 2 3 3 2 2 3" xfId="4256" xr:uid="{747E6C74-9D02-4A13-A36D-95395E89540A}"/>
    <cellStyle name="Normal 9 2 2 3 3 2 2 3 2" xfId="9440" xr:uid="{D3AE060E-203D-4FEF-AC04-9CB63F0B456B}"/>
    <cellStyle name="Normal 9 2 2 3 3 2 2 3 2 2" xfId="21247" xr:uid="{0AEB07DB-D35B-4456-AF23-5AECA1A09D66}"/>
    <cellStyle name="Normal 9 2 2 3 3 2 2 3 2 2 2" xfId="43566" xr:uid="{643B4903-1158-4A42-8570-D7EE0F3CEBE2}"/>
    <cellStyle name="Normal 9 2 2 3 3 2 2 3 2 3" xfId="31758" xr:uid="{5C7EE358-203D-4109-975D-E2321C2B902F}"/>
    <cellStyle name="Normal 9 2 2 3 3 2 2 3 3" xfId="16063" xr:uid="{CF326AE1-E85C-475A-91DE-B3FC86129B35}"/>
    <cellStyle name="Normal 9 2 2 3 3 2 2 3 3 2" xfId="38382" xr:uid="{A5FFB2D0-C357-4323-8FF7-4F6060FAF2F0}"/>
    <cellStyle name="Normal 9 2 2 3 3 2 2 3 4" xfId="26574" xr:uid="{A27152F0-E5A5-4662-A4A3-D3EC0C1DB043}"/>
    <cellStyle name="Normal 9 2 2 3 3 2 2 4" xfId="6848" xr:uid="{EBFC80EA-2061-4A0D-98E2-4790D59E2311}"/>
    <cellStyle name="Normal 9 2 2 3 3 2 2 4 2" xfId="18655" xr:uid="{F348E065-6784-47FF-84B0-253236FC2C38}"/>
    <cellStyle name="Normal 9 2 2 3 3 2 2 4 2 2" xfId="40974" xr:uid="{F4616D37-4D33-45D5-B5B6-C2396823156B}"/>
    <cellStyle name="Normal 9 2 2 3 3 2 2 4 3" xfId="29166" xr:uid="{2CB951B2-6532-4212-9E8B-2F3B11BC1887}"/>
    <cellStyle name="Normal 9 2 2 3 3 2 2 5" xfId="12175" xr:uid="{90229FEC-A108-4C39-B48D-7CFC7937EDDE}"/>
    <cellStyle name="Normal 9 2 2 3 3 2 2 5 2" xfId="34494" xr:uid="{A63961CF-CE5A-4A30-BF33-51E7F178D510}"/>
    <cellStyle name="Normal 9 2 2 3 3 2 2 6" xfId="13471" xr:uid="{37E2A915-2B9E-4F1D-8CBB-DBE3FD819BF9}"/>
    <cellStyle name="Normal 9 2 2 3 3 2 2 6 2" xfId="35790" xr:uid="{2B2F9F53-90BB-44EB-8EBA-A48EA838C4C4}"/>
    <cellStyle name="Normal 9 2 2 3 3 2 2 7" xfId="23982" xr:uid="{387FD80F-128C-4542-8152-412759CC540D}"/>
    <cellStyle name="Normal 9 2 2 3 3 2 3" xfId="2312" xr:uid="{E1C681BB-B563-473B-8B93-FEC481E46684}"/>
    <cellStyle name="Normal 9 2 2 3 3 2 3 2" xfId="4904" xr:uid="{3A893159-1421-4B3B-BD74-97EAA0B5D23E}"/>
    <cellStyle name="Normal 9 2 2 3 3 2 3 2 2" xfId="10088" xr:uid="{AFBA4F2A-BDB0-41E6-9BE6-578DF95C7DDF}"/>
    <cellStyle name="Normal 9 2 2 3 3 2 3 2 2 2" xfId="21895" xr:uid="{65921811-477A-4CFC-8FD1-6A2A307E6581}"/>
    <cellStyle name="Normal 9 2 2 3 3 2 3 2 2 2 2" xfId="44214" xr:uid="{5EDBC61B-B8F4-4EE3-9584-339F0FD889CF}"/>
    <cellStyle name="Normal 9 2 2 3 3 2 3 2 2 3" xfId="32406" xr:uid="{EC8EAEEE-1E89-44C5-9BA8-0CB6820D6E1E}"/>
    <cellStyle name="Normal 9 2 2 3 3 2 3 2 3" xfId="16711" xr:uid="{9D96C5E9-1568-4D96-A65F-E6C5F5785C64}"/>
    <cellStyle name="Normal 9 2 2 3 3 2 3 2 3 2" xfId="39030" xr:uid="{A4C20BEA-2260-437D-8E9F-0AFDA47BF49B}"/>
    <cellStyle name="Normal 9 2 2 3 3 2 3 2 4" xfId="27222" xr:uid="{F3E7AFDF-9A8E-4CC9-87A4-5ED0E030C9F5}"/>
    <cellStyle name="Normal 9 2 2 3 3 2 3 3" xfId="7496" xr:uid="{9282BFD0-7790-45E0-B510-CE20EB829540}"/>
    <cellStyle name="Normal 9 2 2 3 3 2 3 3 2" xfId="19303" xr:uid="{B57D9B77-4696-4DD6-950C-33DE1917FF83}"/>
    <cellStyle name="Normal 9 2 2 3 3 2 3 3 2 2" xfId="41622" xr:uid="{D89A07DD-A9A6-429D-BE83-4257EB662807}"/>
    <cellStyle name="Normal 9 2 2 3 3 2 3 3 3" xfId="29814" xr:uid="{069A5AA4-7CDF-4AF0-8DD2-C1D139C38B8B}"/>
    <cellStyle name="Normal 9 2 2 3 3 2 3 4" xfId="14119" xr:uid="{87A05DB7-4B26-4906-9CB3-E8DC6F426F40}"/>
    <cellStyle name="Normal 9 2 2 3 3 2 3 4 2" xfId="36438" xr:uid="{82D268B9-F085-4F59-818C-F73BA1531659}"/>
    <cellStyle name="Normal 9 2 2 3 3 2 3 5" xfId="24630" xr:uid="{5E7C9199-EF4B-4DA5-ADF9-D4BED74C1C03}"/>
    <cellStyle name="Normal 9 2 2 3 3 2 4" xfId="3608" xr:uid="{44D1E1E4-94AE-49D2-A67A-D838320DF125}"/>
    <cellStyle name="Normal 9 2 2 3 3 2 4 2" xfId="8792" xr:uid="{F83D22D3-C3BC-4FB1-BBB2-32411B9DED29}"/>
    <cellStyle name="Normal 9 2 2 3 3 2 4 2 2" xfId="20599" xr:uid="{7FDE7DE9-6708-4E2D-9275-E037E02B7D71}"/>
    <cellStyle name="Normal 9 2 2 3 3 2 4 2 2 2" xfId="42918" xr:uid="{135AD9C7-DA48-4782-BD4F-448F7559C2C5}"/>
    <cellStyle name="Normal 9 2 2 3 3 2 4 2 3" xfId="31110" xr:uid="{5B638831-58D4-41FD-B367-C1FED7183661}"/>
    <cellStyle name="Normal 9 2 2 3 3 2 4 3" xfId="15415" xr:uid="{6727D77E-7F32-4C0B-8629-B1F0E5333796}"/>
    <cellStyle name="Normal 9 2 2 3 3 2 4 3 2" xfId="37734" xr:uid="{36205A50-AA70-47E7-B805-FF0418FBB102}"/>
    <cellStyle name="Normal 9 2 2 3 3 2 4 4" xfId="25926" xr:uid="{2CBC0961-97DF-46D4-9F85-544F2465DB33}"/>
    <cellStyle name="Normal 9 2 2 3 3 2 5" xfId="6200" xr:uid="{49F11B4D-4EEC-46C9-9CCE-526B1C354462}"/>
    <cellStyle name="Normal 9 2 2 3 3 2 5 2" xfId="18007" xr:uid="{BE0B4016-5452-4A7C-84B9-B74B8E6E3605}"/>
    <cellStyle name="Normal 9 2 2 3 3 2 5 2 2" xfId="40326" xr:uid="{1F520BE4-F08D-4238-BFE1-2B4435E6BE58}"/>
    <cellStyle name="Normal 9 2 2 3 3 2 5 3" xfId="28518" xr:uid="{50322CBE-05D7-4CAF-A621-229B835E679F}"/>
    <cellStyle name="Normal 9 2 2 3 3 2 6" xfId="11527" xr:uid="{87BFCF13-9C27-4F44-9688-AE514474AE6C}"/>
    <cellStyle name="Normal 9 2 2 3 3 2 6 2" xfId="33846" xr:uid="{FF9A2B96-23AC-44B7-B711-1643C22754F3}"/>
    <cellStyle name="Normal 9 2 2 3 3 2 7" xfId="12823" xr:uid="{6AD7BE19-B2F8-476D-9167-C016E5881B5E}"/>
    <cellStyle name="Normal 9 2 2 3 3 2 7 2" xfId="35142" xr:uid="{A4D50B26-ECC2-47D5-96DE-4D030058C5FD}"/>
    <cellStyle name="Normal 9 2 2 3 3 2 8" xfId="23334" xr:uid="{58B2D829-E185-47E3-97F0-65B8D8BBA3D5}"/>
    <cellStyle name="Normal 9 2 2 3 3 3" xfId="1340" xr:uid="{ACE37F90-1514-43E5-8CD2-8C18C6107113}"/>
    <cellStyle name="Normal 9 2 2 3 3 3 2" xfId="2636" xr:uid="{FC4B026D-86F0-4885-878D-486146AF06EE}"/>
    <cellStyle name="Normal 9 2 2 3 3 3 2 2" xfId="5228" xr:uid="{55E06343-B1FE-44F3-9DD5-682E73A1EF33}"/>
    <cellStyle name="Normal 9 2 2 3 3 3 2 2 2" xfId="10412" xr:uid="{FD82FECF-C0F2-4EC4-854E-7F8C3C0FCA22}"/>
    <cellStyle name="Normal 9 2 2 3 3 3 2 2 2 2" xfId="22219" xr:uid="{714244C6-C337-4529-8CC0-CFED4151717F}"/>
    <cellStyle name="Normal 9 2 2 3 3 3 2 2 2 2 2" xfId="44538" xr:uid="{6D2F66D6-2C91-4ECF-BE74-1B093EF737DB}"/>
    <cellStyle name="Normal 9 2 2 3 3 3 2 2 2 3" xfId="32730" xr:uid="{B0D81E95-9564-4FD7-AD20-AAA07F67EC29}"/>
    <cellStyle name="Normal 9 2 2 3 3 3 2 2 3" xfId="17035" xr:uid="{2049C539-D671-400A-9999-41F8AEB06CC6}"/>
    <cellStyle name="Normal 9 2 2 3 3 3 2 2 3 2" xfId="39354" xr:uid="{35140A5F-3A40-4217-94E3-11AB9833B5B1}"/>
    <cellStyle name="Normal 9 2 2 3 3 3 2 2 4" xfId="27546" xr:uid="{7DB7CA5D-005F-4B0A-A3CC-E5F976E4488F}"/>
    <cellStyle name="Normal 9 2 2 3 3 3 2 3" xfId="7820" xr:uid="{A7B6BF70-E2A4-40AA-8D0C-B7ACCB119C70}"/>
    <cellStyle name="Normal 9 2 2 3 3 3 2 3 2" xfId="19627" xr:uid="{7D0B8E8F-A8E0-4F5F-B890-29C3DA9F7B9D}"/>
    <cellStyle name="Normal 9 2 2 3 3 3 2 3 2 2" xfId="41946" xr:uid="{F23139AF-188E-4ADC-A3B9-9C25E52759E7}"/>
    <cellStyle name="Normal 9 2 2 3 3 3 2 3 3" xfId="30138" xr:uid="{8DAC9F2C-8DB7-4506-B403-9B5A3CDCD0FB}"/>
    <cellStyle name="Normal 9 2 2 3 3 3 2 4" xfId="14443" xr:uid="{C8E9D5A0-42F7-4A5C-9702-3AF572A2A471}"/>
    <cellStyle name="Normal 9 2 2 3 3 3 2 4 2" xfId="36762" xr:uid="{7621FD88-64E7-4EA4-8939-E81C5E0F2CEE}"/>
    <cellStyle name="Normal 9 2 2 3 3 3 2 5" xfId="24954" xr:uid="{B410756E-2D32-47D0-9477-1B472809D15D}"/>
    <cellStyle name="Normal 9 2 2 3 3 3 3" xfId="3932" xr:uid="{DC8A1448-7EAC-42EC-9809-210B1CD5C3E7}"/>
    <cellStyle name="Normal 9 2 2 3 3 3 3 2" xfId="9116" xr:uid="{C6C3C445-778B-4732-B382-6A2808793C4A}"/>
    <cellStyle name="Normal 9 2 2 3 3 3 3 2 2" xfId="20923" xr:uid="{CA47BDC8-FE49-4B52-9C63-DD954BB7EA91}"/>
    <cellStyle name="Normal 9 2 2 3 3 3 3 2 2 2" xfId="43242" xr:uid="{16D0BCAC-C996-471B-B635-F10FD8D2E011}"/>
    <cellStyle name="Normal 9 2 2 3 3 3 3 2 3" xfId="31434" xr:uid="{971348C0-9D01-4C34-9C7F-4D55CCE21943}"/>
    <cellStyle name="Normal 9 2 2 3 3 3 3 3" xfId="15739" xr:uid="{E2451466-7220-4B36-981B-7301F41D7B2A}"/>
    <cellStyle name="Normal 9 2 2 3 3 3 3 3 2" xfId="38058" xr:uid="{4029AD5C-A3C8-44C0-9E64-1B0B5520D492}"/>
    <cellStyle name="Normal 9 2 2 3 3 3 3 4" xfId="26250" xr:uid="{78009F85-2EB5-49B1-8F18-F520BD79CFE3}"/>
    <cellStyle name="Normal 9 2 2 3 3 3 4" xfId="6524" xr:uid="{CBE7C581-BAAC-491F-9D23-4DB712AB35D7}"/>
    <cellStyle name="Normal 9 2 2 3 3 3 4 2" xfId="18331" xr:uid="{EB9C6C3A-42CC-46A4-B1F2-484B84645072}"/>
    <cellStyle name="Normal 9 2 2 3 3 3 4 2 2" xfId="40650" xr:uid="{C66BB9F9-0E96-47AF-B93A-06DFB5C3A1F0}"/>
    <cellStyle name="Normal 9 2 2 3 3 3 4 3" xfId="28842" xr:uid="{7D73D884-E9CE-4F3D-8CDC-8606C6A5A994}"/>
    <cellStyle name="Normal 9 2 2 3 3 3 5" xfId="11851" xr:uid="{BBDBC948-0796-4962-9DC2-AD0910F175B9}"/>
    <cellStyle name="Normal 9 2 2 3 3 3 5 2" xfId="34170" xr:uid="{BF9F9CB4-58A7-4250-B127-B7B8439DD623}"/>
    <cellStyle name="Normal 9 2 2 3 3 3 6" xfId="13147" xr:uid="{7C5D8890-900C-4CB1-B8DA-888BF9BB5DBE}"/>
    <cellStyle name="Normal 9 2 2 3 3 3 6 2" xfId="35466" xr:uid="{B277631C-BBFC-4459-B712-F63C47C92896}"/>
    <cellStyle name="Normal 9 2 2 3 3 3 7" xfId="23658" xr:uid="{1BABA9A7-2519-4991-88EE-600821CC7557}"/>
    <cellStyle name="Normal 9 2 2 3 3 4" xfId="1988" xr:uid="{339A980D-A7F9-485A-90D1-C7E6CA4E7F2C}"/>
    <cellStyle name="Normal 9 2 2 3 3 4 2" xfId="4580" xr:uid="{668F3BFC-5894-4366-BF9C-25B4AC7C750D}"/>
    <cellStyle name="Normal 9 2 2 3 3 4 2 2" xfId="9764" xr:uid="{C8455782-B8B2-440B-B2FA-A0609FDFC41B}"/>
    <cellStyle name="Normal 9 2 2 3 3 4 2 2 2" xfId="21571" xr:uid="{AF091E72-33E9-4DB2-8E59-144543711A04}"/>
    <cellStyle name="Normal 9 2 2 3 3 4 2 2 2 2" xfId="43890" xr:uid="{9C38EAB2-A146-4F3E-A820-33B986C05EAB}"/>
    <cellStyle name="Normal 9 2 2 3 3 4 2 2 3" xfId="32082" xr:uid="{C9F5DE59-21CE-4086-B2A0-571232337B7F}"/>
    <cellStyle name="Normal 9 2 2 3 3 4 2 3" xfId="16387" xr:uid="{97B30219-35AE-473E-ABE4-CDD3AC5748C8}"/>
    <cellStyle name="Normal 9 2 2 3 3 4 2 3 2" xfId="38706" xr:uid="{7AAEAD4E-1451-4031-A252-2D6354C3D9A2}"/>
    <cellStyle name="Normal 9 2 2 3 3 4 2 4" xfId="26898" xr:uid="{51BB1D44-7DFD-4F68-8B8F-B1E5E58E8154}"/>
    <cellStyle name="Normal 9 2 2 3 3 4 3" xfId="7172" xr:uid="{69673F12-A9A2-4CF3-B7B0-CBA363537193}"/>
    <cellStyle name="Normal 9 2 2 3 3 4 3 2" xfId="18979" xr:uid="{8799EC25-66E8-4FCE-BFA6-ACC5FCD6CC12}"/>
    <cellStyle name="Normal 9 2 2 3 3 4 3 2 2" xfId="41298" xr:uid="{8092C689-B9C0-427C-A0E8-4BC44EFBB46C}"/>
    <cellStyle name="Normal 9 2 2 3 3 4 3 3" xfId="29490" xr:uid="{D7008DBB-C1C2-41BE-B602-7E89B0C2B425}"/>
    <cellStyle name="Normal 9 2 2 3 3 4 4" xfId="13795" xr:uid="{A89811DA-362D-472B-980B-FF3D9DD3D1B5}"/>
    <cellStyle name="Normal 9 2 2 3 3 4 4 2" xfId="36114" xr:uid="{0CE9A4E9-032D-4D12-9C10-008138458C15}"/>
    <cellStyle name="Normal 9 2 2 3 3 4 5" xfId="24306" xr:uid="{432CDADB-8DCB-43AC-A1E7-675FCD2DA03C}"/>
    <cellStyle name="Normal 9 2 2 3 3 5" xfId="3284" xr:uid="{C0530C2A-9B98-49F8-9EA0-D2C6D721C1BE}"/>
    <cellStyle name="Normal 9 2 2 3 3 5 2" xfId="8468" xr:uid="{3C4151D3-C9CA-4E6D-AF47-893CE2341B4A}"/>
    <cellStyle name="Normal 9 2 2 3 3 5 2 2" xfId="20275" xr:uid="{44C0A2CB-FD99-4CD3-BA67-6C384284B073}"/>
    <cellStyle name="Normal 9 2 2 3 3 5 2 2 2" xfId="42594" xr:uid="{9063F23C-3F0D-45BB-8454-37D22AE0DF93}"/>
    <cellStyle name="Normal 9 2 2 3 3 5 2 3" xfId="30786" xr:uid="{91BC7968-C6D0-4396-9C66-83179AA733B0}"/>
    <cellStyle name="Normal 9 2 2 3 3 5 3" xfId="15091" xr:uid="{B0C1E9F1-B1E5-4A10-A6B6-9B4264B7D5DF}"/>
    <cellStyle name="Normal 9 2 2 3 3 5 3 2" xfId="37410" xr:uid="{1A7520F4-D515-4F92-8990-EBEEFABDA048}"/>
    <cellStyle name="Normal 9 2 2 3 3 5 4" xfId="25602" xr:uid="{8BDF874F-4883-41D5-B655-A5F60CF6FDA4}"/>
    <cellStyle name="Normal 9 2 2 3 3 6" xfId="5876" xr:uid="{EA81C8AC-8A8D-4B90-AE5F-2BB2997445E8}"/>
    <cellStyle name="Normal 9 2 2 3 3 6 2" xfId="17683" xr:uid="{34AC369E-262B-4B2C-9B27-C0680E16320A}"/>
    <cellStyle name="Normal 9 2 2 3 3 6 2 2" xfId="40002" xr:uid="{825D7368-7799-49B2-A1B4-3EA5DA1601AE}"/>
    <cellStyle name="Normal 9 2 2 3 3 6 3" xfId="28194" xr:uid="{10C31AD0-AC38-472D-9E99-066DCC750EF9}"/>
    <cellStyle name="Normal 9 2 2 3 3 7" xfId="11162" xr:uid="{2DBA7AE0-2A05-4DBF-9C28-B00EF21DF702}"/>
    <cellStyle name="Normal 9 2 2 3 3 7 2" xfId="33481" xr:uid="{5D32DE7A-E6A1-4790-8D68-9647F3293A20}"/>
    <cellStyle name="Normal 9 2 2 3 3 8" xfId="12499" xr:uid="{047559DB-15B0-4E56-92F4-CC1DC1CACAA2}"/>
    <cellStyle name="Normal 9 2 2 3 3 8 2" xfId="34818" xr:uid="{3E4675FE-2BFD-4888-BBBE-18C50BE08A11}"/>
    <cellStyle name="Normal 9 2 2 3 3 9" xfId="22969" xr:uid="{BA0D2529-0A51-4CD4-A3A4-00F9F0057E0C}"/>
    <cellStyle name="Normal 9 2 2 3 4" xfId="854" xr:uid="{A261AC05-1AC3-42E2-BFC4-CE876AFF26C8}"/>
    <cellStyle name="Normal 9 2 2 3 4 2" xfId="1502" xr:uid="{48A71947-A196-415A-BE8C-3066724F77E2}"/>
    <cellStyle name="Normal 9 2 2 3 4 2 2" xfId="2798" xr:uid="{6EC100E7-D467-4014-8523-37611BEE804D}"/>
    <cellStyle name="Normal 9 2 2 3 4 2 2 2" xfId="5390" xr:uid="{63C94D2C-3220-4B08-9391-2146AC8F01F8}"/>
    <cellStyle name="Normal 9 2 2 3 4 2 2 2 2" xfId="10574" xr:uid="{49350EF6-2850-466F-B6E4-594FF9FD2B5D}"/>
    <cellStyle name="Normal 9 2 2 3 4 2 2 2 2 2" xfId="22381" xr:uid="{6EAD5F8B-A881-4BC6-B5BD-E2457215D899}"/>
    <cellStyle name="Normal 9 2 2 3 4 2 2 2 2 2 2" xfId="44700" xr:uid="{AFAE7DB9-56D7-4337-A24C-72D2147A6F7D}"/>
    <cellStyle name="Normal 9 2 2 3 4 2 2 2 2 3" xfId="32892" xr:uid="{A8068763-5C07-43DF-A5DB-9370E0405C17}"/>
    <cellStyle name="Normal 9 2 2 3 4 2 2 2 3" xfId="17197" xr:uid="{359FF466-57D0-4151-863A-C79470832E59}"/>
    <cellStyle name="Normal 9 2 2 3 4 2 2 2 3 2" xfId="39516" xr:uid="{C8BCFBEE-E4C6-4399-9A63-F0D49B9E064B}"/>
    <cellStyle name="Normal 9 2 2 3 4 2 2 2 4" xfId="27708" xr:uid="{2692739B-B7D8-4D48-BCB4-4F69C94063BB}"/>
    <cellStyle name="Normal 9 2 2 3 4 2 2 3" xfId="7982" xr:uid="{B00B9065-362E-479A-805D-B2410E79FB16}"/>
    <cellStyle name="Normal 9 2 2 3 4 2 2 3 2" xfId="19789" xr:uid="{5D96D324-6199-400F-B89D-2C5C042FA54E}"/>
    <cellStyle name="Normal 9 2 2 3 4 2 2 3 2 2" xfId="42108" xr:uid="{DA928837-E504-4258-A97E-EA60EA8405D3}"/>
    <cellStyle name="Normal 9 2 2 3 4 2 2 3 3" xfId="30300" xr:uid="{74A557A2-2B5F-40E3-A085-83649D9EEFF8}"/>
    <cellStyle name="Normal 9 2 2 3 4 2 2 4" xfId="14605" xr:uid="{727A392C-9C67-42FB-B0D8-58C9842094D9}"/>
    <cellStyle name="Normal 9 2 2 3 4 2 2 4 2" xfId="36924" xr:uid="{0ED7A969-157A-47E8-909F-457203A844C5}"/>
    <cellStyle name="Normal 9 2 2 3 4 2 2 5" xfId="25116" xr:uid="{67F3518C-AA38-4C87-A0F8-3E2D6F264D24}"/>
    <cellStyle name="Normal 9 2 2 3 4 2 3" xfId="4094" xr:uid="{E009894D-F6E3-44C4-AF14-97FD5A19E65E}"/>
    <cellStyle name="Normal 9 2 2 3 4 2 3 2" xfId="9278" xr:uid="{3E4F59DC-D7DB-4BB7-811C-977588474DDA}"/>
    <cellStyle name="Normal 9 2 2 3 4 2 3 2 2" xfId="21085" xr:uid="{C9374ED0-F3A0-4613-BF5B-3C2D15A615DF}"/>
    <cellStyle name="Normal 9 2 2 3 4 2 3 2 2 2" xfId="43404" xr:uid="{AFAC4E19-091D-429F-8529-BF60C10E7172}"/>
    <cellStyle name="Normal 9 2 2 3 4 2 3 2 3" xfId="31596" xr:uid="{373FC34A-B6F6-4A12-A462-AAA2132A4F7F}"/>
    <cellStyle name="Normal 9 2 2 3 4 2 3 3" xfId="15901" xr:uid="{2DB82512-76BA-420C-B57C-62C03EBA2EC3}"/>
    <cellStyle name="Normal 9 2 2 3 4 2 3 3 2" xfId="38220" xr:uid="{8C9285B8-373E-42B6-8152-5C7BE9AEA339}"/>
    <cellStyle name="Normal 9 2 2 3 4 2 3 4" xfId="26412" xr:uid="{9DD1FC03-9A89-4BC9-B561-FD246FAE1758}"/>
    <cellStyle name="Normal 9 2 2 3 4 2 4" xfId="6686" xr:uid="{590A53C3-30E7-4F2F-9E1B-CC5855C39C69}"/>
    <cellStyle name="Normal 9 2 2 3 4 2 4 2" xfId="18493" xr:uid="{AFB99410-3968-4CA1-BA11-5109182DC3F7}"/>
    <cellStyle name="Normal 9 2 2 3 4 2 4 2 2" xfId="40812" xr:uid="{5BD31707-2907-4A3D-B6C2-DD5E4B6AFDB2}"/>
    <cellStyle name="Normal 9 2 2 3 4 2 4 3" xfId="29004" xr:uid="{5EA2EE06-1139-49A0-9768-26B6F2DCF622}"/>
    <cellStyle name="Normal 9 2 2 3 4 2 5" xfId="12013" xr:uid="{E949A2C7-7F97-4775-85DE-8E6420B67437}"/>
    <cellStyle name="Normal 9 2 2 3 4 2 5 2" xfId="34332" xr:uid="{777FEDD7-283D-4864-81DF-29D82F618C75}"/>
    <cellStyle name="Normal 9 2 2 3 4 2 6" xfId="13309" xr:uid="{D8BCE21A-B92F-45FD-8650-00C27D3ED7C3}"/>
    <cellStyle name="Normal 9 2 2 3 4 2 6 2" xfId="35628" xr:uid="{0EADF837-7E82-4F67-94F0-F15E060E4877}"/>
    <cellStyle name="Normal 9 2 2 3 4 2 7" xfId="23820" xr:uid="{F271624F-3E7E-4410-B870-9816AEAED78E}"/>
    <cellStyle name="Normal 9 2 2 3 4 3" xfId="2150" xr:uid="{A347F638-172A-4001-80A8-A5A7CA71FF87}"/>
    <cellStyle name="Normal 9 2 2 3 4 3 2" xfId="4742" xr:uid="{BBF7D1E2-4DF1-4795-B2A9-6FE56C1129C3}"/>
    <cellStyle name="Normal 9 2 2 3 4 3 2 2" xfId="9926" xr:uid="{D0100B9C-621C-4F5D-B4E2-2043971452EA}"/>
    <cellStyle name="Normal 9 2 2 3 4 3 2 2 2" xfId="21733" xr:uid="{46DDF1D3-969D-46C5-A9C5-B6FEA038D4FD}"/>
    <cellStyle name="Normal 9 2 2 3 4 3 2 2 2 2" xfId="44052" xr:uid="{BAA29CF5-AF83-4BA9-83D3-4124415EB256}"/>
    <cellStyle name="Normal 9 2 2 3 4 3 2 2 3" xfId="32244" xr:uid="{86C7B53D-25D6-46B2-B736-0C606B6D0524}"/>
    <cellStyle name="Normal 9 2 2 3 4 3 2 3" xfId="16549" xr:uid="{A44A9878-205F-4010-A155-32C9F0C21DF3}"/>
    <cellStyle name="Normal 9 2 2 3 4 3 2 3 2" xfId="38868" xr:uid="{2A849C69-508F-4894-A442-F2ED0DED3051}"/>
    <cellStyle name="Normal 9 2 2 3 4 3 2 4" xfId="27060" xr:uid="{B4CC2577-417A-4AB8-AA58-934B182C2C37}"/>
    <cellStyle name="Normal 9 2 2 3 4 3 3" xfId="7334" xr:uid="{EE866BC3-DDC2-4AA6-92A9-DA29CB2D5D3D}"/>
    <cellStyle name="Normal 9 2 2 3 4 3 3 2" xfId="19141" xr:uid="{AC3C3428-4C71-43AC-8280-06512D70BD98}"/>
    <cellStyle name="Normal 9 2 2 3 4 3 3 2 2" xfId="41460" xr:uid="{B422332D-DAD5-4661-887D-9C884245B249}"/>
    <cellStyle name="Normal 9 2 2 3 4 3 3 3" xfId="29652" xr:uid="{EBB2FCE4-0968-4516-A7A9-34E4961DC03B}"/>
    <cellStyle name="Normal 9 2 2 3 4 3 4" xfId="13957" xr:uid="{03604DF5-F8D2-4C33-BEAB-A0362B668DE3}"/>
    <cellStyle name="Normal 9 2 2 3 4 3 4 2" xfId="36276" xr:uid="{374662F4-A84D-4639-BA83-871FBA0971A0}"/>
    <cellStyle name="Normal 9 2 2 3 4 3 5" xfId="24468" xr:uid="{0736C6C5-8331-4E77-BE41-68E3287667B9}"/>
    <cellStyle name="Normal 9 2 2 3 4 4" xfId="3446" xr:uid="{9410DEF5-0F0A-459D-ADCD-8DE2253DD846}"/>
    <cellStyle name="Normal 9 2 2 3 4 4 2" xfId="8630" xr:uid="{327C629A-7C3C-4311-9FD1-87E5F2E7B372}"/>
    <cellStyle name="Normal 9 2 2 3 4 4 2 2" xfId="20437" xr:uid="{3C5DDADB-408E-44D4-8C69-C07952E557B6}"/>
    <cellStyle name="Normal 9 2 2 3 4 4 2 2 2" xfId="42756" xr:uid="{8FEC793C-F4D2-4BBA-95BD-0E72E9ED119F}"/>
    <cellStyle name="Normal 9 2 2 3 4 4 2 3" xfId="30948" xr:uid="{5AB0009D-DBB4-4D1B-86C0-90E2FA2569F7}"/>
    <cellStyle name="Normal 9 2 2 3 4 4 3" xfId="15253" xr:uid="{320E9D2C-657F-4EDF-8BAE-CA1BE4F24031}"/>
    <cellStyle name="Normal 9 2 2 3 4 4 3 2" xfId="37572" xr:uid="{AF2F5F48-7D5D-4BDF-9B3C-6102B4786CDA}"/>
    <cellStyle name="Normal 9 2 2 3 4 4 4" xfId="25764" xr:uid="{B74EA3F6-BF24-465D-9B05-AC17D1D17719}"/>
    <cellStyle name="Normal 9 2 2 3 4 5" xfId="6038" xr:uid="{65106549-8C57-44BC-96F5-BEE8487B89E5}"/>
    <cellStyle name="Normal 9 2 2 3 4 5 2" xfId="17845" xr:uid="{019C87D3-DDEF-49AB-B322-D74D10D3F3BF}"/>
    <cellStyle name="Normal 9 2 2 3 4 5 2 2" xfId="40164" xr:uid="{C89DE501-FE20-4312-81D2-8CE1E2A00A0D}"/>
    <cellStyle name="Normal 9 2 2 3 4 5 3" xfId="28356" xr:uid="{F1CA2C7A-ED83-4825-8F76-05F4FB5E8AF8}"/>
    <cellStyle name="Normal 9 2 2 3 4 6" xfId="11365" xr:uid="{87000442-15E3-46E7-84B2-A79AEB3A376D}"/>
    <cellStyle name="Normal 9 2 2 3 4 6 2" xfId="33684" xr:uid="{50B6BFE2-D2F0-4D14-B883-5620978DB6FE}"/>
    <cellStyle name="Normal 9 2 2 3 4 7" xfId="12661" xr:uid="{44BE3D5B-9EC7-486D-BA1C-8976216EF067}"/>
    <cellStyle name="Normal 9 2 2 3 4 7 2" xfId="34980" xr:uid="{DB71F76C-12F6-4D4C-9771-AD9B4B908EEF}"/>
    <cellStyle name="Normal 9 2 2 3 4 8" xfId="23172" xr:uid="{F9968981-33C4-4BD2-B5C9-0ED4B6F452C0}"/>
    <cellStyle name="Normal 9 2 2 3 5" xfId="1178" xr:uid="{870502EF-E2F8-4E5B-B07C-493ECB86FB0D}"/>
    <cellStyle name="Normal 9 2 2 3 5 2" xfId="2474" xr:uid="{8000B339-2002-45CC-927E-15A462EE198D}"/>
    <cellStyle name="Normal 9 2 2 3 5 2 2" xfId="5066" xr:uid="{20D41CF3-10E5-4DFF-8308-9BA8BCAF6855}"/>
    <cellStyle name="Normal 9 2 2 3 5 2 2 2" xfId="10250" xr:uid="{C47188E0-23AB-40AC-BF66-CCD2668D5088}"/>
    <cellStyle name="Normal 9 2 2 3 5 2 2 2 2" xfId="22057" xr:uid="{7004FB25-09FA-46E0-A221-D272AABB8948}"/>
    <cellStyle name="Normal 9 2 2 3 5 2 2 2 2 2" xfId="44376" xr:uid="{55FD07B3-9CAA-443E-AC2C-424BB68F52C0}"/>
    <cellStyle name="Normal 9 2 2 3 5 2 2 2 3" xfId="32568" xr:uid="{BE45523D-D0DD-4664-9252-05FF6057894E}"/>
    <cellStyle name="Normal 9 2 2 3 5 2 2 3" xfId="16873" xr:uid="{C6AB13F9-749B-4640-B0D8-3B0DF301CC52}"/>
    <cellStyle name="Normal 9 2 2 3 5 2 2 3 2" xfId="39192" xr:uid="{52A5FCF7-87B2-41ED-9008-07F95901CFCB}"/>
    <cellStyle name="Normal 9 2 2 3 5 2 2 4" xfId="27384" xr:uid="{08C93370-8D2B-420E-9278-EAD872CB0C0E}"/>
    <cellStyle name="Normal 9 2 2 3 5 2 3" xfId="7658" xr:uid="{FF90E926-35E0-466F-9D89-E92BD19487DE}"/>
    <cellStyle name="Normal 9 2 2 3 5 2 3 2" xfId="19465" xr:uid="{01CF330D-2C62-4ACE-88A5-4D78919768B5}"/>
    <cellStyle name="Normal 9 2 2 3 5 2 3 2 2" xfId="41784" xr:uid="{7A36189D-C291-411B-A4B8-B22DFD80DC75}"/>
    <cellStyle name="Normal 9 2 2 3 5 2 3 3" xfId="29976" xr:uid="{31E05201-018A-4D2E-A514-CD546C3045C5}"/>
    <cellStyle name="Normal 9 2 2 3 5 2 4" xfId="14281" xr:uid="{323CD303-5B00-4CA3-8B37-F69FB1270299}"/>
    <cellStyle name="Normal 9 2 2 3 5 2 4 2" xfId="36600" xr:uid="{02E7EB00-1745-40DC-9E6C-6505F4F2E8A2}"/>
    <cellStyle name="Normal 9 2 2 3 5 2 5" xfId="24792" xr:uid="{183C679C-4EA2-4F2A-AB7C-052E5914282B}"/>
    <cellStyle name="Normal 9 2 2 3 5 3" xfId="3770" xr:uid="{5947138B-008E-47CB-8709-03DB1B537615}"/>
    <cellStyle name="Normal 9 2 2 3 5 3 2" xfId="8954" xr:uid="{F5D1FF75-CA66-4D43-B8F2-1A87BCAE5616}"/>
    <cellStyle name="Normal 9 2 2 3 5 3 2 2" xfId="20761" xr:uid="{B2901CC1-6955-487C-BD26-E62501E4B8CB}"/>
    <cellStyle name="Normal 9 2 2 3 5 3 2 2 2" xfId="43080" xr:uid="{13FBC28D-2546-4493-903B-6968D357AFFF}"/>
    <cellStyle name="Normal 9 2 2 3 5 3 2 3" xfId="31272" xr:uid="{C5D8C720-8CDC-4F2B-A281-D1122EDD3E06}"/>
    <cellStyle name="Normal 9 2 2 3 5 3 3" xfId="15577" xr:uid="{185C8991-EF60-4B8C-85BF-E3FB928EDAC9}"/>
    <cellStyle name="Normal 9 2 2 3 5 3 3 2" xfId="37896" xr:uid="{B7DDAE1B-484E-45B9-B47B-9640EB64EA33}"/>
    <cellStyle name="Normal 9 2 2 3 5 3 4" xfId="26088" xr:uid="{1840FAD5-9E6C-4CF1-8373-DE08B77E3F76}"/>
    <cellStyle name="Normal 9 2 2 3 5 4" xfId="6362" xr:uid="{E2BC33AF-3C8D-4486-8DD9-2D77E5C8C1E1}"/>
    <cellStyle name="Normal 9 2 2 3 5 4 2" xfId="18169" xr:uid="{14A130E1-9EC1-4EF0-A928-4FF293D98DEA}"/>
    <cellStyle name="Normal 9 2 2 3 5 4 2 2" xfId="40488" xr:uid="{AFEE7399-2017-4A2A-9B18-BB22676F7709}"/>
    <cellStyle name="Normal 9 2 2 3 5 4 3" xfId="28680" xr:uid="{690F5EAF-B00E-4ED6-8E6D-6B95EFAD5259}"/>
    <cellStyle name="Normal 9 2 2 3 5 5" xfId="11689" xr:uid="{8913A454-1000-40A9-A7C4-58D7B0C1B941}"/>
    <cellStyle name="Normal 9 2 2 3 5 5 2" xfId="34008" xr:uid="{3447EE7C-5041-4FDB-BFB8-8D0B7B97102C}"/>
    <cellStyle name="Normal 9 2 2 3 5 6" xfId="12985" xr:uid="{38F1CD42-4326-4A51-8074-3458A636DD6F}"/>
    <cellStyle name="Normal 9 2 2 3 5 6 2" xfId="35304" xr:uid="{CD1FDC8C-690C-44D9-8416-2533C07517DA}"/>
    <cellStyle name="Normal 9 2 2 3 5 7" xfId="23496" xr:uid="{A793EA89-2832-48D7-AC08-7AA4CC6BEA11}"/>
    <cellStyle name="Normal 9 2 2 3 6" xfId="1826" xr:uid="{5A558028-1CDC-4E8D-A0AB-C0EC46F771AC}"/>
    <cellStyle name="Normal 9 2 2 3 6 2" xfId="4418" xr:uid="{89B526FF-EBD0-495E-916A-7E275CEF349E}"/>
    <cellStyle name="Normal 9 2 2 3 6 2 2" xfId="9602" xr:uid="{875C25E6-0FA6-449A-9938-2C292618A638}"/>
    <cellStyle name="Normal 9 2 2 3 6 2 2 2" xfId="21409" xr:uid="{87863BF5-1089-49E7-8E80-DCAE19962639}"/>
    <cellStyle name="Normal 9 2 2 3 6 2 2 2 2" xfId="43728" xr:uid="{2FEE167E-A8BD-488B-AEA4-C56C0AA063E3}"/>
    <cellStyle name="Normal 9 2 2 3 6 2 2 3" xfId="31920" xr:uid="{47E2A3D4-01F1-4920-9E3F-1A14BA1136B7}"/>
    <cellStyle name="Normal 9 2 2 3 6 2 3" xfId="16225" xr:uid="{95D17F49-2B3A-44A4-8AE0-E14B574979F0}"/>
    <cellStyle name="Normal 9 2 2 3 6 2 3 2" xfId="38544" xr:uid="{EAF31BF3-132B-4310-BB13-77F5E7D5BAF0}"/>
    <cellStyle name="Normal 9 2 2 3 6 2 4" xfId="26736" xr:uid="{CA7FE6E1-7C26-49AD-AF09-075BF2C4C98F}"/>
    <cellStyle name="Normal 9 2 2 3 6 3" xfId="7010" xr:uid="{73A725CD-2846-4050-8DC1-DC24D6483813}"/>
    <cellStyle name="Normal 9 2 2 3 6 3 2" xfId="18817" xr:uid="{50EA5013-B73F-4AB7-B420-685562C4D6E7}"/>
    <cellStyle name="Normal 9 2 2 3 6 3 2 2" xfId="41136" xr:uid="{2D1FA16E-A6D1-47B7-AF8C-0D2129D6FF2C}"/>
    <cellStyle name="Normal 9 2 2 3 6 3 3" xfId="29328" xr:uid="{6F8CBA85-7FEE-4C87-AADA-DB96A8221EFA}"/>
    <cellStyle name="Normal 9 2 2 3 6 4" xfId="13633" xr:uid="{6558623A-C46B-4B8B-9FF7-45687FF98CB7}"/>
    <cellStyle name="Normal 9 2 2 3 6 4 2" xfId="35952" xr:uid="{7661697E-639F-4496-9A70-221968DE3E56}"/>
    <cellStyle name="Normal 9 2 2 3 6 5" xfId="24144" xr:uid="{EC948462-72A9-4B73-9AD3-8682535ED092}"/>
    <cellStyle name="Normal 9 2 2 3 7" xfId="3122" xr:uid="{8EA1751F-6EF5-45DA-9C88-C07F923AAB4A}"/>
    <cellStyle name="Normal 9 2 2 3 7 2" xfId="8306" xr:uid="{B9802EB3-42E1-4566-9CDC-BCE236B0DAC6}"/>
    <cellStyle name="Normal 9 2 2 3 7 2 2" xfId="20113" xr:uid="{5C1E2B16-E793-41B5-8E42-2F34BE41DB13}"/>
    <cellStyle name="Normal 9 2 2 3 7 2 2 2" xfId="42432" xr:uid="{CEF8F63C-57FC-49EB-91CF-77AB21737ADB}"/>
    <cellStyle name="Normal 9 2 2 3 7 2 3" xfId="30624" xr:uid="{407EF22D-1FA0-4637-9CBC-5A9407B7FEA3}"/>
    <cellStyle name="Normal 9 2 2 3 7 3" xfId="14929" xr:uid="{A750D971-EA67-4A08-A5AD-E9BA77D1DF00}"/>
    <cellStyle name="Normal 9 2 2 3 7 3 2" xfId="37248" xr:uid="{AB0431E5-6703-4B72-A6F9-9873179DC57D}"/>
    <cellStyle name="Normal 9 2 2 3 7 4" xfId="25440" xr:uid="{6F817AFB-CFC2-4F68-B329-F16FDE3F26FE}"/>
    <cellStyle name="Normal 9 2 2 3 8" xfId="5714" xr:uid="{4B7A8FB4-D1DE-4F73-83E0-09D2BA3DEB21}"/>
    <cellStyle name="Normal 9 2 2 3 8 2" xfId="17521" xr:uid="{B74D4D16-DD87-4FE9-AA98-8E3B1044D046}"/>
    <cellStyle name="Normal 9 2 2 3 8 2 2" xfId="39840" xr:uid="{31CC8017-BD27-4611-8017-9139F32AF9E6}"/>
    <cellStyle name="Normal 9 2 2 3 8 3" xfId="28032" xr:uid="{8FB591E9-C6FA-4448-AE52-E2CF65B9F1C7}"/>
    <cellStyle name="Normal 9 2 2 3 9" xfId="10928" xr:uid="{E04778CD-37E7-4E65-B9DC-F2FFF843E7B9}"/>
    <cellStyle name="Normal 9 2 2 3 9 2" xfId="33247" xr:uid="{F4ECE4CD-6408-46BA-88DB-05991DAEBD02}"/>
    <cellStyle name="Normal 9 2 2 4" xfId="463" xr:uid="{87181561-2C9B-4B98-98F5-06DC528F802D}"/>
    <cellStyle name="Normal 9 2 2 4 10" xfId="22780" xr:uid="{8ADCC6F1-769F-4F28-AB15-699F83079AE4}"/>
    <cellStyle name="Normal 9 2 2 4 2" xfId="696" xr:uid="{7E3AD0B1-EAFB-4110-A3DA-928B0225E9B9}"/>
    <cellStyle name="Normal 9 2 2 4 2 2" xfId="1043" xr:uid="{2A97D0BD-5162-46FD-B37D-06E129B97838}"/>
    <cellStyle name="Normal 9 2 2 4 2 2 2" xfId="1691" xr:uid="{4C5F439B-C4E7-46E3-8333-BA505D95ADB9}"/>
    <cellStyle name="Normal 9 2 2 4 2 2 2 2" xfId="2987" xr:uid="{1DA74DBF-CE77-4406-A35E-616D4E2F0A4B}"/>
    <cellStyle name="Normal 9 2 2 4 2 2 2 2 2" xfId="5579" xr:uid="{58ADDBE5-C96A-4B09-98B7-8BA0C91D50AA}"/>
    <cellStyle name="Normal 9 2 2 4 2 2 2 2 2 2" xfId="10763" xr:uid="{BC17B0B8-E2B3-48F2-BB90-207DF7B30063}"/>
    <cellStyle name="Normal 9 2 2 4 2 2 2 2 2 2 2" xfId="22570" xr:uid="{D45799FF-9E32-4309-B4F1-C51086E27F97}"/>
    <cellStyle name="Normal 9 2 2 4 2 2 2 2 2 2 2 2" xfId="44889" xr:uid="{C108E1A6-9453-48C3-AE10-F1991DD2BECA}"/>
    <cellStyle name="Normal 9 2 2 4 2 2 2 2 2 2 3" xfId="33081" xr:uid="{8B60A716-7C3A-484C-A1E5-023D47A2C67C}"/>
    <cellStyle name="Normal 9 2 2 4 2 2 2 2 2 3" xfId="17386" xr:uid="{7873B5BE-5E65-400C-B770-CF44576852F5}"/>
    <cellStyle name="Normal 9 2 2 4 2 2 2 2 2 3 2" xfId="39705" xr:uid="{05505E91-BC43-4F52-896D-71A837C75778}"/>
    <cellStyle name="Normal 9 2 2 4 2 2 2 2 2 4" xfId="27897" xr:uid="{B52B2E52-8CCF-41EC-A763-0E702489ABCA}"/>
    <cellStyle name="Normal 9 2 2 4 2 2 2 2 3" xfId="8171" xr:uid="{1FF01682-489D-45A0-B480-FAA88AF8A885}"/>
    <cellStyle name="Normal 9 2 2 4 2 2 2 2 3 2" xfId="19978" xr:uid="{21DB3E2E-A2AC-4B0C-8349-08A9004B0A5B}"/>
    <cellStyle name="Normal 9 2 2 4 2 2 2 2 3 2 2" xfId="42297" xr:uid="{9AC24A69-9F26-49A1-BB71-1F4CE692B434}"/>
    <cellStyle name="Normal 9 2 2 4 2 2 2 2 3 3" xfId="30489" xr:uid="{6C7D4BDB-9FA7-4920-AF26-1E7257C28F49}"/>
    <cellStyle name="Normal 9 2 2 4 2 2 2 2 4" xfId="14794" xr:uid="{C50F3B23-1687-4641-A6B1-792145CEB694}"/>
    <cellStyle name="Normal 9 2 2 4 2 2 2 2 4 2" xfId="37113" xr:uid="{C57343B2-2192-4B3A-921C-3B33E21A35AB}"/>
    <cellStyle name="Normal 9 2 2 4 2 2 2 2 5" xfId="25305" xr:uid="{F46FC8FA-EE83-4154-AD26-E7F80F90E87F}"/>
    <cellStyle name="Normal 9 2 2 4 2 2 2 3" xfId="4283" xr:uid="{FA16DCBF-8758-46A3-97C4-BCCDD4931969}"/>
    <cellStyle name="Normal 9 2 2 4 2 2 2 3 2" xfId="9467" xr:uid="{55F591D5-D925-432C-81E9-F18936D06E24}"/>
    <cellStyle name="Normal 9 2 2 4 2 2 2 3 2 2" xfId="21274" xr:uid="{7FF35BAE-7DB0-49BC-B397-CC19E5714EA2}"/>
    <cellStyle name="Normal 9 2 2 4 2 2 2 3 2 2 2" xfId="43593" xr:uid="{9F83DFB4-1C6A-4800-9393-0E1F04D2B4B1}"/>
    <cellStyle name="Normal 9 2 2 4 2 2 2 3 2 3" xfId="31785" xr:uid="{629842B6-DD8A-42E8-9DC6-92EDF12DE017}"/>
    <cellStyle name="Normal 9 2 2 4 2 2 2 3 3" xfId="16090" xr:uid="{30150FB4-4BF1-46D4-A337-86358C259214}"/>
    <cellStyle name="Normal 9 2 2 4 2 2 2 3 3 2" xfId="38409" xr:uid="{CF42EF8E-6B89-4021-9B77-597BC3A8FC36}"/>
    <cellStyle name="Normal 9 2 2 4 2 2 2 3 4" xfId="26601" xr:uid="{64A7AD62-B905-4908-AB6B-54714C85533D}"/>
    <cellStyle name="Normal 9 2 2 4 2 2 2 4" xfId="6875" xr:uid="{570FF77B-BD32-43BF-9AFB-07C5A216F7FE}"/>
    <cellStyle name="Normal 9 2 2 4 2 2 2 4 2" xfId="18682" xr:uid="{8639FF3A-2E9A-4DE8-89AF-6EB5933F0C06}"/>
    <cellStyle name="Normal 9 2 2 4 2 2 2 4 2 2" xfId="41001" xr:uid="{B30BBFB7-7EF0-48C8-870C-4EB74570B7F6}"/>
    <cellStyle name="Normal 9 2 2 4 2 2 2 4 3" xfId="29193" xr:uid="{27E1D323-0F88-4BAC-88B7-A1482107D8E9}"/>
    <cellStyle name="Normal 9 2 2 4 2 2 2 5" xfId="12202" xr:uid="{43503D24-E8E0-4F6A-B1F0-BFB5C0125B8A}"/>
    <cellStyle name="Normal 9 2 2 4 2 2 2 5 2" xfId="34521" xr:uid="{C6C5230C-6E76-4267-994A-E604BE73EF07}"/>
    <cellStyle name="Normal 9 2 2 4 2 2 2 6" xfId="13498" xr:uid="{A73A68FE-E28A-4FFB-9302-979A00DE66C5}"/>
    <cellStyle name="Normal 9 2 2 4 2 2 2 6 2" xfId="35817" xr:uid="{AF1C30C2-7D64-44BD-8223-CCF11594AB7F}"/>
    <cellStyle name="Normal 9 2 2 4 2 2 2 7" xfId="24009" xr:uid="{C622702F-E314-46D2-BFA2-A58087D6BC37}"/>
    <cellStyle name="Normal 9 2 2 4 2 2 3" xfId="2339" xr:uid="{1000F6D8-DB09-409E-B689-BB2BA77ED8B9}"/>
    <cellStyle name="Normal 9 2 2 4 2 2 3 2" xfId="4931" xr:uid="{B42D9690-CF6A-4764-A31F-718733FAA055}"/>
    <cellStyle name="Normal 9 2 2 4 2 2 3 2 2" xfId="10115" xr:uid="{0C832967-B99B-4858-9811-276970CB6F78}"/>
    <cellStyle name="Normal 9 2 2 4 2 2 3 2 2 2" xfId="21922" xr:uid="{07512BE3-4167-428D-A105-3B59ECB75082}"/>
    <cellStyle name="Normal 9 2 2 4 2 2 3 2 2 2 2" xfId="44241" xr:uid="{25221DBA-555E-4444-90A9-BAE2F4698744}"/>
    <cellStyle name="Normal 9 2 2 4 2 2 3 2 2 3" xfId="32433" xr:uid="{082F2277-4E94-4F4D-B9CB-4B6A46BC1013}"/>
    <cellStyle name="Normal 9 2 2 4 2 2 3 2 3" xfId="16738" xr:uid="{230829DF-2946-4BE1-AFDA-958D16BD56B1}"/>
    <cellStyle name="Normal 9 2 2 4 2 2 3 2 3 2" xfId="39057" xr:uid="{29DF76DE-545A-425E-BC0D-C4E04639BDB6}"/>
    <cellStyle name="Normal 9 2 2 4 2 2 3 2 4" xfId="27249" xr:uid="{63A1F5D7-6EC6-4912-AB1E-4BB922442E59}"/>
    <cellStyle name="Normal 9 2 2 4 2 2 3 3" xfId="7523" xr:uid="{5FDC179C-5E88-47A9-865A-E8AE8B294E83}"/>
    <cellStyle name="Normal 9 2 2 4 2 2 3 3 2" xfId="19330" xr:uid="{97F33A7A-9413-4C99-963E-150AD8BFC4F2}"/>
    <cellStyle name="Normal 9 2 2 4 2 2 3 3 2 2" xfId="41649" xr:uid="{CC94EB1E-BFF7-432E-A2C0-B6538559668B}"/>
    <cellStyle name="Normal 9 2 2 4 2 2 3 3 3" xfId="29841" xr:uid="{8B2026BF-742B-40F6-8AC5-A37E38227FB4}"/>
    <cellStyle name="Normal 9 2 2 4 2 2 3 4" xfId="14146" xr:uid="{C55106FA-F4B5-4459-85B8-8FB759A7A997}"/>
    <cellStyle name="Normal 9 2 2 4 2 2 3 4 2" xfId="36465" xr:uid="{CCE05098-A8C3-4E3C-8456-D7EB38C4C328}"/>
    <cellStyle name="Normal 9 2 2 4 2 2 3 5" xfId="24657" xr:uid="{750844E4-EAF0-45FF-A834-F1C36528F219}"/>
    <cellStyle name="Normal 9 2 2 4 2 2 4" xfId="3635" xr:uid="{36669342-9965-4194-A5D0-9B590C75A7BE}"/>
    <cellStyle name="Normal 9 2 2 4 2 2 4 2" xfId="8819" xr:uid="{0A871B6C-D170-4D79-8358-FF77F736E69F}"/>
    <cellStyle name="Normal 9 2 2 4 2 2 4 2 2" xfId="20626" xr:uid="{07BE5174-9681-4635-AA99-952FA5F66E11}"/>
    <cellStyle name="Normal 9 2 2 4 2 2 4 2 2 2" xfId="42945" xr:uid="{27EDEE0E-D51B-4E57-AD67-E8E754A31EDA}"/>
    <cellStyle name="Normal 9 2 2 4 2 2 4 2 3" xfId="31137" xr:uid="{0A463403-DE4F-4BCF-BC0D-E19826A0E0DB}"/>
    <cellStyle name="Normal 9 2 2 4 2 2 4 3" xfId="15442" xr:uid="{A35A1013-0E93-4278-98E2-C899528DE7DD}"/>
    <cellStyle name="Normal 9 2 2 4 2 2 4 3 2" xfId="37761" xr:uid="{4315DD6E-6DBB-41AF-BB03-46B3895EE4CA}"/>
    <cellStyle name="Normal 9 2 2 4 2 2 4 4" xfId="25953" xr:uid="{7E77B8C1-D2D0-426C-A777-7511ECE2F87C}"/>
    <cellStyle name="Normal 9 2 2 4 2 2 5" xfId="6227" xr:uid="{CF0961EB-9CA3-461C-9D10-C657A869F46B}"/>
    <cellStyle name="Normal 9 2 2 4 2 2 5 2" xfId="18034" xr:uid="{6BF939C1-2545-4D51-B560-16C16177F1D2}"/>
    <cellStyle name="Normal 9 2 2 4 2 2 5 2 2" xfId="40353" xr:uid="{0BE13E6F-6D98-450E-B4E2-6EE8B18F3665}"/>
    <cellStyle name="Normal 9 2 2 4 2 2 5 3" xfId="28545" xr:uid="{011CB011-F4ED-4A11-BD0E-D158FA9E2C76}"/>
    <cellStyle name="Normal 9 2 2 4 2 2 6" xfId="11554" xr:uid="{1D4ED40D-8171-48D1-8692-05DE358762BE}"/>
    <cellStyle name="Normal 9 2 2 4 2 2 6 2" xfId="33873" xr:uid="{441F5802-BE10-487F-9E54-0B0013EA8D06}"/>
    <cellStyle name="Normal 9 2 2 4 2 2 7" xfId="12850" xr:uid="{F694D4EF-D87E-442B-BBCE-8042485F232D}"/>
    <cellStyle name="Normal 9 2 2 4 2 2 7 2" xfId="35169" xr:uid="{8053F9E5-EF83-461E-887D-D9D4741B799E}"/>
    <cellStyle name="Normal 9 2 2 4 2 2 8" xfId="23361" xr:uid="{1E47E103-5679-4814-A547-C08F78AC9F29}"/>
    <cellStyle name="Normal 9 2 2 4 2 3" xfId="1367" xr:uid="{FEA51A7E-72B6-4D3D-A571-9F505E5EF67D}"/>
    <cellStyle name="Normal 9 2 2 4 2 3 2" xfId="2663" xr:uid="{FC1CF9EF-B8E6-492D-8882-0B5060361CA7}"/>
    <cellStyle name="Normal 9 2 2 4 2 3 2 2" xfId="5255" xr:uid="{E33BD57F-3D52-4338-B1C1-74C4120AA779}"/>
    <cellStyle name="Normal 9 2 2 4 2 3 2 2 2" xfId="10439" xr:uid="{7157A64D-9F4B-4A70-83DF-6AC81DAC0C18}"/>
    <cellStyle name="Normal 9 2 2 4 2 3 2 2 2 2" xfId="22246" xr:uid="{A10E67A9-7220-47CB-8059-3C29EB4CEEBE}"/>
    <cellStyle name="Normal 9 2 2 4 2 3 2 2 2 2 2" xfId="44565" xr:uid="{70B2097C-CA20-46FB-B9F8-DBC58EAE3B93}"/>
    <cellStyle name="Normal 9 2 2 4 2 3 2 2 2 3" xfId="32757" xr:uid="{F9BE9534-BB3A-41D4-B158-24985EDC0E72}"/>
    <cellStyle name="Normal 9 2 2 4 2 3 2 2 3" xfId="17062" xr:uid="{5FF711B9-C0C4-451C-A552-BF25D810E25D}"/>
    <cellStyle name="Normal 9 2 2 4 2 3 2 2 3 2" xfId="39381" xr:uid="{86AD1A24-2D7E-4650-9B41-B64E47FD16CF}"/>
    <cellStyle name="Normal 9 2 2 4 2 3 2 2 4" xfId="27573" xr:uid="{5C73177F-658E-480A-B5C3-CF036CEE88F1}"/>
    <cellStyle name="Normal 9 2 2 4 2 3 2 3" xfId="7847" xr:uid="{F7BDF131-3955-4139-B29F-193217B91C23}"/>
    <cellStyle name="Normal 9 2 2 4 2 3 2 3 2" xfId="19654" xr:uid="{31EE5347-89BB-4F9F-9A55-E7078261B415}"/>
    <cellStyle name="Normal 9 2 2 4 2 3 2 3 2 2" xfId="41973" xr:uid="{886FD560-41EC-4B95-8B94-5E7562845241}"/>
    <cellStyle name="Normal 9 2 2 4 2 3 2 3 3" xfId="30165" xr:uid="{65B4BC07-D944-4DEC-9A81-2A90B3A020D1}"/>
    <cellStyle name="Normal 9 2 2 4 2 3 2 4" xfId="14470" xr:uid="{477E09DE-5CC2-4B96-B08D-BF3AE5E54843}"/>
    <cellStyle name="Normal 9 2 2 4 2 3 2 4 2" xfId="36789" xr:uid="{731FC73A-ABDB-4999-B9AF-A4D9E9E083B8}"/>
    <cellStyle name="Normal 9 2 2 4 2 3 2 5" xfId="24981" xr:uid="{C8988D51-EFE1-4D8F-A600-7DEC5E9BC1E3}"/>
    <cellStyle name="Normal 9 2 2 4 2 3 3" xfId="3959" xr:uid="{A046A701-36D3-488A-B16C-BC6B8C044896}"/>
    <cellStyle name="Normal 9 2 2 4 2 3 3 2" xfId="9143" xr:uid="{598617F6-F832-4EBB-89DE-5EB31B729A94}"/>
    <cellStyle name="Normal 9 2 2 4 2 3 3 2 2" xfId="20950" xr:uid="{0F074C29-90A4-4284-B046-451C43D98AAA}"/>
    <cellStyle name="Normal 9 2 2 4 2 3 3 2 2 2" xfId="43269" xr:uid="{4C3A509D-353D-4960-9F2A-E36D8D0950B5}"/>
    <cellStyle name="Normal 9 2 2 4 2 3 3 2 3" xfId="31461" xr:uid="{B7C008F7-FA89-40AA-84F2-6BFA62FCDD8D}"/>
    <cellStyle name="Normal 9 2 2 4 2 3 3 3" xfId="15766" xr:uid="{2475207C-CE91-4F67-A8AC-DB41DCEFBBB4}"/>
    <cellStyle name="Normal 9 2 2 4 2 3 3 3 2" xfId="38085" xr:uid="{DA520209-0EC1-4432-8B9C-5F157790E8D3}"/>
    <cellStyle name="Normal 9 2 2 4 2 3 3 4" xfId="26277" xr:uid="{34A061FA-B78B-4F38-82B6-B0A7B194CFBA}"/>
    <cellStyle name="Normal 9 2 2 4 2 3 4" xfId="6551" xr:uid="{E768C5B1-64C3-483B-93F0-6FD98FCA50D3}"/>
    <cellStyle name="Normal 9 2 2 4 2 3 4 2" xfId="18358" xr:uid="{5D3654B3-6AE4-4619-88BB-4F247B87CDF4}"/>
    <cellStyle name="Normal 9 2 2 4 2 3 4 2 2" xfId="40677" xr:uid="{9560C28F-21C9-4B26-8802-E3F19042F0F7}"/>
    <cellStyle name="Normal 9 2 2 4 2 3 4 3" xfId="28869" xr:uid="{EA956CD7-7CBA-4645-8508-D620C1725229}"/>
    <cellStyle name="Normal 9 2 2 4 2 3 5" xfId="11878" xr:uid="{E02501C4-01A9-45B2-952C-EE52FA65C007}"/>
    <cellStyle name="Normal 9 2 2 4 2 3 5 2" xfId="34197" xr:uid="{A5FD690E-98A0-4438-9039-8EE85287429E}"/>
    <cellStyle name="Normal 9 2 2 4 2 3 6" xfId="13174" xr:uid="{59CA0326-A550-48D8-BE3F-27BAE3620A3A}"/>
    <cellStyle name="Normal 9 2 2 4 2 3 6 2" xfId="35493" xr:uid="{65B9886D-8067-4EBD-AFF0-4D4BB7A79F13}"/>
    <cellStyle name="Normal 9 2 2 4 2 3 7" xfId="23685" xr:uid="{A0BAAE9A-44C1-40C8-A080-20DDB1F40635}"/>
    <cellStyle name="Normal 9 2 2 4 2 4" xfId="2015" xr:uid="{48ECA361-B1F9-400F-9D56-825E394FFEED}"/>
    <cellStyle name="Normal 9 2 2 4 2 4 2" xfId="4607" xr:uid="{64D65B27-93ED-438A-845A-0F08DCE3A7A7}"/>
    <cellStyle name="Normal 9 2 2 4 2 4 2 2" xfId="9791" xr:uid="{AD825EDB-20BE-4038-9AB8-B8B5518C1443}"/>
    <cellStyle name="Normal 9 2 2 4 2 4 2 2 2" xfId="21598" xr:uid="{76ABD762-E052-4EDF-AFC4-9B9ED31F9404}"/>
    <cellStyle name="Normal 9 2 2 4 2 4 2 2 2 2" xfId="43917" xr:uid="{F302DF3A-442A-4966-B528-278FD82F4BB8}"/>
    <cellStyle name="Normal 9 2 2 4 2 4 2 2 3" xfId="32109" xr:uid="{BEB3177A-4C50-411B-8850-BB53D2A19461}"/>
    <cellStyle name="Normal 9 2 2 4 2 4 2 3" xfId="16414" xr:uid="{2C6599A5-7C67-43FC-AE3C-D1965CEC424D}"/>
    <cellStyle name="Normal 9 2 2 4 2 4 2 3 2" xfId="38733" xr:uid="{12E5AA5E-22CA-44E0-9179-59E136C9DF13}"/>
    <cellStyle name="Normal 9 2 2 4 2 4 2 4" xfId="26925" xr:uid="{0C63E485-FE5B-4E49-B648-FC47946652D0}"/>
    <cellStyle name="Normal 9 2 2 4 2 4 3" xfId="7199" xr:uid="{2A5D82B2-08AF-4591-A9F3-269304FE08A7}"/>
    <cellStyle name="Normal 9 2 2 4 2 4 3 2" xfId="19006" xr:uid="{A6293719-F6C3-4094-A9D6-1EBABC3132B4}"/>
    <cellStyle name="Normal 9 2 2 4 2 4 3 2 2" xfId="41325" xr:uid="{7EDBB470-DD96-4F83-9C2A-6C6CAC7BDC2C}"/>
    <cellStyle name="Normal 9 2 2 4 2 4 3 3" xfId="29517" xr:uid="{C7A5B812-2047-4650-B896-BABD1889EC77}"/>
    <cellStyle name="Normal 9 2 2 4 2 4 4" xfId="13822" xr:uid="{57D7D830-DE14-4834-92D2-AFE3EE0F8445}"/>
    <cellStyle name="Normal 9 2 2 4 2 4 4 2" xfId="36141" xr:uid="{70747FE7-87C8-461A-BC8F-87C86506D01C}"/>
    <cellStyle name="Normal 9 2 2 4 2 4 5" xfId="24333" xr:uid="{11AC3093-C346-4438-917A-AC3A27DFEC9F}"/>
    <cellStyle name="Normal 9 2 2 4 2 5" xfId="3311" xr:uid="{9EBFA9DF-1380-4A7C-8734-4F001FA5C6B9}"/>
    <cellStyle name="Normal 9 2 2 4 2 5 2" xfId="8495" xr:uid="{5344F6DC-F367-4996-8E45-641F809D3513}"/>
    <cellStyle name="Normal 9 2 2 4 2 5 2 2" xfId="20302" xr:uid="{B77FA0A7-8B20-4738-87F8-D4E050AFBBE6}"/>
    <cellStyle name="Normal 9 2 2 4 2 5 2 2 2" xfId="42621" xr:uid="{9ED14F8B-6C61-43D1-8FA0-BED75A48BAB0}"/>
    <cellStyle name="Normal 9 2 2 4 2 5 2 3" xfId="30813" xr:uid="{F157A0C3-D11F-479C-9ED3-3E81E9902117}"/>
    <cellStyle name="Normal 9 2 2 4 2 5 3" xfId="15118" xr:uid="{BA6BF697-22F7-49B2-9B47-DAFC268895C5}"/>
    <cellStyle name="Normal 9 2 2 4 2 5 3 2" xfId="37437" xr:uid="{09ACD947-DC87-456B-9166-69C461DA92C5}"/>
    <cellStyle name="Normal 9 2 2 4 2 5 4" xfId="25629" xr:uid="{92A95009-7BE9-43EE-899C-CD104D501F97}"/>
    <cellStyle name="Normal 9 2 2 4 2 6" xfId="5903" xr:uid="{C117213C-8E0B-4E7F-8829-2A2D7B63CEEB}"/>
    <cellStyle name="Normal 9 2 2 4 2 6 2" xfId="17710" xr:uid="{4E2B7F83-0EA4-4AAB-BB1B-33A353E61949}"/>
    <cellStyle name="Normal 9 2 2 4 2 6 2 2" xfId="40029" xr:uid="{C1A24AC7-6C1E-449D-9EB6-D7D481BA5D3F}"/>
    <cellStyle name="Normal 9 2 2 4 2 6 3" xfId="28221" xr:uid="{35DB81F1-61EF-48ED-A83E-61AC8C5DC50A}"/>
    <cellStyle name="Normal 9 2 2 4 2 7" xfId="11207" xr:uid="{660E2EA7-6D37-4488-9D3B-7809117B9F1B}"/>
    <cellStyle name="Normal 9 2 2 4 2 7 2" xfId="33526" xr:uid="{013364BA-C23A-470F-A784-DA4C5C98E03F}"/>
    <cellStyle name="Normal 9 2 2 4 2 8" xfId="12526" xr:uid="{2622C51B-59AF-484F-88B1-D6E891325544}"/>
    <cellStyle name="Normal 9 2 2 4 2 8 2" xfId="34845" xr:uid="{FD8CF0E7-D4FC-4453-8C9D-FD679B29D6DA}"/>
    <cellStyle name="Normal 9 2 2 4 2 9" xfId="23014" xr:uid="{4395CE05-54E0-4EE9-827B-32B61B4CDF83}"/>
    <cellStyle name="Normal 9 2 2 4 3" xfId="881" xr:uid="{9C7C38AE-32B2-4B68-81D2-77CD88DEFA64}"/>
    <cellStyle name="Normal 9 2 2 4 3 2" xfId="1529" xr:uid="{2D29D460-1D65-4F84-ACCA-4B029F85FCC7}"/>
    <cellStyle name="Normal 9 2 2 4 3 2 2" xfId="2825" xr:uid="{B4FACAD5-6B70-4F83-A3FD-C5F113FA60B6}"/>
    <cellStyle name="Normal 9 2 2 4 3 2 2 2" xfId="5417" xr:uid="{A218BF16-BA8B-4E53-A4D1-56900E4A59E6}"/>
    <cellStyle name="Normal 9 2 2 4 3 2 2 2 2" xfId="10601" xr:uid="{4BC66859-4AF7-4DB4-AD5E-FABBD8AEDD8E}"/>
    <cellStyle name="Normal 9 2 2 4 3 2 2 2 2 2" xfId="22408" xr:uid="{1E039CBA-FFBE-43E9-9CC8-DFFE240329E5}"/>
    <cellStyle name="Normal 9 2 2 4 3 2 2 2 2 2 2" xfId="44727" xr:uid="{BE3D62AB-08B4-4DBA-AEA6-01D91CE411EB}"/>
    <cellStyle name="Normal 9 2 2 4 3 2 2 2 2 3" xfId="32919" xr:uid="{653CDEC6-4B47-48CC-965D-5030BE4E6E10}"/>
    <cellStyle name="Normal 9 2 2 4 3 2 2 2 3" xfId="17224" xr:uid="{BB53F628-5648-4267-8F86-9182694B694B}"/>
    <cellStyle name="Normal 9 2 2 4 3 2 2 2 3 2" xfId="39543" xr:uid="{D9037685-7234-4A50-A745-C34EBF1C3AF9}"/>
    <cellStyle name="Normal 9 2 2 4 3 2 2 2 4" xfId="27735" xr:uid="{8D76E4FF-8DB1-4215-91A2-D43506B4B836}"/>
    <cellStyle name="Normal 9 2 2 4 3 2 2 3" xfId="8009" xr:uid="{C60B33BE-CAA4-49A3-9A58-FDB1B09FE408}"/>
    <cellStyle name="Normal 9 2 2 4 3 2 2 3 2" xfId="19816" xr:uid="{04AA12E9-C045-4CAD-9964-50A6DC7AC2B7}"/>
    <cellStyle name="Normal 9 2 2 4 3 2 2 3 2 2" xfId="42135" xr:uid="{EA62CE80-6B86-4FD2-AF50-CA6663036E2F}"/>
    <cellStyle name="Normal 9 2 2 4 3 2 2 3 3" xfId="30327" xr:uid="{2B191D2F-AA9B-4E71-9262-44505DE7EF33}"/>
    <cellStyle name="Normal 9 2 2 4 3 2 2 4" xfId="14632" xr:uid="{882F1331-FD88-434F-872C-8BA6275CDAA4}"/>
    <cellStyle name="Normal 9 2 2 4 3 2 2 4 2" xfId="36951" xr:uid="{750C7FF1-09D7-47A2-B048-3FB5B6EFD5C9}"/>
    <cellStyle name="Normal 9 2 2 4 3 2 2 5" xfId="25143" xr:uid="{BC6C07B2-159F-4A93-B78D-F1F3713133FF}"/>
    <cellStyle name="Normal 9 2 2 4 3 2 3" xfId="4121" xr:uid="{4F6E4DE6-7DBB-432E-8125-BE22AE85D870}"/>
    <cellStyle name="Normal 9 2 2 4 3 2 3 2" xfId="9305" xr:uid="{A5D71B50-CBEB-4910-9DE6-CED90086A599}"/>
    <cellStyle name="Normal 9 2 2 4 3 2 3 2 2" xfId="21112" xr:uid="{8ABCACBA-3E53-4621-94AF-14D5EB95046E}"/>
    <cellStyle name="Normal 9 2 2 4 3 2 3 2 2 2" xfId="43431" xr:uid="{88E9F9D5-1CD7-45FF-9AFB-62C3F3018A33}"/>
    <cellStyle name="Normal 9 2 2 4 3 2 3 2 3" xfId="31623" xr:uid="{E528A5CE-9E63-4EB2-8135-BBD47DDA8816}"/>
    <cellStyle name="Normal 9 2 2 4 3 2 3 3" xfId="15928" xr:uid="{5D50FC55-5B77-41F8-B85E-6C2604ED8F89}"/>
    <cellStyle name="Normal 9 2 2 4 3 2 3 3 2" xfId="38247" xr:uid="{F709E552-AD81-4E7F-97BC-B69AEB2C520F}"/>
    <cellStyle name="Normal 9 2 2 4 3 2 3 4" xfId="26439" xr:uid="{C47C3EB5-1BF3-4708-8C68-1484414A023A}"/>
    <cellStyle name="Normal 9 2 2 4 3 2 4" xfId="6713" xr:uid="{C2422043-5373-46FE-9616-1027A5F578F4}"/>
    <cellStyle name="Normal 9 2 2 4 3 2 4 2" xfId="18520" xr:uid="{B1E53CE9-AF9E-4494-A23A-C3C15C7ED130}"/>
    <cellStyle name="Normal 9 2 2 4 3 2 4 2 2" xfId="40839" xr:uid="{AC6C8527-B966-4386-82DB-8AD480CFA1FD}"/>
    <cellStyle name="Normal 9 2 2 4 3 2 4 3" xfId="29031" xr:uid="{FA6D1593-BDFA-4F83-9CF0-8E64C6E87F12}"/>
    <cellStyle name="Normal 9 2 2 4 3 2 5" xfId="12040" xr:uid="{FC262F19-AC49-4C7B-80CA-63AFA5536ACE}"/>
    <cellStyle name="Normal 9 2 2 4 3 2 5 2" xfId="34359" xr:uid="{A8B47DE3-AF89-4777-BA79-D4DC3635EBB3}"/>
    <cellStyle name="Normal 9 2 2 4 3 2 6" xfId="13336" xr:uid="{A306BB1D-9AA6-461F-938B-3AE1FB7D74BD}"/>
    <cellStyle name="Normal 9 2 2 4 3 2 6 2" xfId="35655" xr:uid="{B70E43A4-9BB1-4CA4-BAB7-F6E4B6570B27}"/>
    <cellStyle name="Normal 9 2 2 4 3 2 7" xfId="23847" xr:uid="{0D45261B-8A5E-4465-BC8C-D76B6CD3B6D1}"/>
    <cellStyle name="Normal 9 2 2 4 3 3" xfId="2177" xr:uid="{F4B473A3-C1B7-40D7-A732-64CF655C9CEF}"/>
    <cellStyle name="Normal 9 2 2 4 3 3 2" xfId="4769" xr:uid="{6C845977-AC96-4A4A-BCD8-EC7024F7B286}"/>
    <cellStyle name="Normal 9 2 2 4 3 3 2 2" xfId="9953" xr:uid="{70D009F8-54FD-488F-9B4C-D822649F5C0C}"/>
    <cellStyle name="Normal 9 2 2 4 3 3 2 2 2" xfId="21760" xr:uid="{7EFB4B8A-12D2-4807-A95E-5DFE63CA8EBA}"/>
    <cellStyle name="Normal 9 2 2 4 3 3 2 2 2 2" xfId="44079" xr:uid="{5E14A4EF-84B8-4C39-850C-EB2CE8EAB112}"/>
    <cellStyle name="Normal 9 2 2 4 3 3 2 2 3" xfId="32271" xr:uid="{758A643D-E4AF-444D-BB64-1915AD1FD7BE}"/>
    <cellStyle name="Normal 9 2 2 4 3 3 2 3" xfId="16576" xr:uid="{EF92C9C8-8AFC-4CD5-A498-0970E24A24C6}"/>
    <cellStyle name="Normal 9 2 2 4 3 3 2 3 2" xfId="38895" xr:uid="{39926987-7024-49B9-988D-F4257513F584}"/>
    <cellStyle name="Normal 9 2 2 4 3 3 2 4" xfId="27087" xr:uid="{C40DAFCB-FDC6-4628-802B-94C1D8B83775}"/>
    <cellStyle name="Normal 9 2 2 4 3 3 3" xfId="7361" xr:uid="{69828B61-E1B0-4C08-86FC-C7642F318B90}"/>
    <cellStyle name="Normal 9 2 2 4 3 3 3 2" xfId="19168" xr:uid="{8583400B-1FA1-4C89-BC47-68CC1B4E705A}"/>
    <cellStyle name="Normal 9 2 2 4 3 3 3 2 2" xfId="41487" xr:uid="{8FF638FF-F905-4E61-B27B-2C10C6CAD88E}"/>
    <cellStyle name="Normal 9 2 2 4 3 3 3 3" xfId="29679" xr:uid="{CA4FA759-99DD-48E0-BA55-63CB09C18F95}"/>
    <cellStyle name="Normal 9 2 2 4 3 3 4" xfId="13984" xr:uid="{776EFF46-612A-4642-9B90-CC7793EB9935}"/>
    <cellStyle name="Normal 9 2 2 4 3 3 4 2" xfId="36303" xr:uid="{7C308484-A3BF-4C73-8AB8-D6BEF2AD8978}"/>
    <cellStyle name="Normal 9 2 2 4 3 3 5" xfId="24495" xr:uid="{5DAAB111-41F1-461F-93EA-73B87A433629}"/>
    <cellStyle name="Normal 9 2 2 4 3 4" xfId="3473" xr:uid="{D34441D7-6EC6-4F2F-B5F3-650F9E9BD28D}"/>
    <cellStyle name="Normal 9 2 2 4 3 4 2" xfId="8657" xr:uid="{E2397462-0FD9-4FDB-89D8-6F189F1F6A93}"/>
    <cellStyle name="Normal 9 2 2 4 3 4 2 2" xfId="20464" xr:uid="{2AF6ED81-2295-44DB-9789-F896DAB2A376}"/>
    <cellStyle name="Normal 9 2 2 4 3 4 2 2 2" xfId="42783" xr:uid="{BB4D911E-9EAC-4700-9B0E-B446A8362ABC}"/>
    <cellStyle name="Normal 9 2 2 4 3 4 2 3" xfId="30975" xr:uid="{D0278AA6-3E1F-4ADE-BE6F-63BA0CBAC607}"/>
    <cellStyle name="Normal 9 2 2 4 3 4 3" xfId="15280" xr:uid="{6448E3D9-52F3-4F57-9E32-5FE908C87441}"/>
    <cellStyle name="Normal 9 2 2 4 3 4 3 2" xfId="37599" xr:uid="{0C4D5AEC-F617-4BAA-8A8C-CDAB47CA60E3}"/>
    <cellStyle name="Normal 9 2 2 4 3 4 4" xfId="25791" xr:uid="{2BC19267-B098-4D86-B062-D38BF5CBA147}"/>
    <cellStyle name="Normal 9 2 2 4 3 5" xfId="6065" xr:uid="{78EE8C55-D0F1-477C-8B0C-B069B8DC6EAD}"/>
    <cellStyle name="Normal 9 2 2 4 3 5 2" xfId="17872" xr:uid="{47B2475A-4CD9-48D2-880F-97A887A3C518}"/>
    <cellStyle name="Normal 9 2 2 4 3 5 2 2" xfId="40191" xr:uid="{E402ACA3-E662-44C6-A7CC-90EA1B6F1FDB}"/>
    <cellStyle name="Normal 9 2 2 4 3 5 3" xfId="28383" xr:uid="{3952AEBD-9F54-4349-B046-A129A354BEBD}"/>
    <cellStyle name="Normal 9 2 2 4 3 6" xfId="11392" xr:uid="{B59ACC8B-D222-4319-A6CE-58F38AEEE769}"/>
    <cellStyle name="Normal 9 2 2 4 3 6 2" xfId="33711" xr:uid="{05ADF593-0922-4529-8FA5-65AB8607D27E}"/>
    <cellStyle name="Normal 9 2 2 4 3 7" xfId="12688" xr:uid="{1A765C8D-5CFA-4F04-ADF0-859FB401CB8C}"/>
    <cellStyle name="Normal 9 2 2 4 3 7 2" xfId="35007" xr:uid="{DC64C748-9F15-4150-830D-E3AE570F8A4A}"/>
    <cellStyle name="Normal 9 2 2 4 3 8" xfId="23199" xr:uid="{99563E5F-905A-4E36-9ACC-7AC109B8A4DD}"/>
    <cellStyle name="Normal 9 2 2 4 4" xfId="1205" xr:uid="{441FD828-ECB6-469A-A20F-BD83DCAB0F2E}"/>
    <cellStyle name="Normal 9 2 2 4 4 2" xfId="2501" xr:uid="{3FC248A3-C624-40BF-AB49-7627D5F812B1}"/>
    <cellStyle name="Normal 9 2 2 4 4 2 2" xfId="5093" xr:uid="{590B8BAE-6E21-49DC-9004-70E777F7A300}"/>
    <cellStyle name="Normal 9 2 2 4 4 2 2 2" xfId="10277" xr:uid="{E048B383-B031-492D-809B-0670EBE5D142}"/>
    <cellStyle name="Normal 9 2 2 4 4 2 2 2 2" xfId="22084" xr:uid="{EF274D44-D25A-496A-B70F-5DD518CA2A67}"/>
    <cellStyle name="Normal 9 2 2 4 4 2 2 2 2 2" xfId="44403" xr:uid="{35F3064A-61FD-47AB-80F5-D5B1EA6B4AA8}"/>
    <cellStyle name="Normal 9 2 2 4 4 2 2 2 3" xfId="32595" xr:uid="{82CB485A-8BA3-4187-89A4-431926822D72}"/>
    <cellStyle name="Normal 9 2 2 4 4 2 2 3" xfId="16900" xr:uid="{CB741432-00E8-4DEF-883C-B8359408B750}"/>
    <cellStyle name="Normal 9 2 2 4 4 2 2 3 2" xfId="39219" xr:uid="{A49A044E-8D6A-4A1B-AC24-EBA26CE8745F}"/>
    <cellStyle name="Normal 9 2 2 4 4 2 2 4" xfId="27411" xr:uid="{6AB53329-E5BA-43EF-8A47-B7D0BFA57E44}"/>
    <cellStyle name="Normal 9 2 2 4 4 2 3" xfId="7685" xr:uid="{CCC1EE0E-07E2-47FC-BD70-ED18BD12C88B}"/>
    <cellStyle name="Normal 9 2 2 4 4 2 3 2" xfId="19492" xr:uid="{9D65BAFA-1E8A-4EE2-B12C-DA1A60AFBB6F}"/>
    <cellStyle name="Normal 9 2 2 4 4 2 3 2 2" xfId="41811" xr:uid="{1F72E76E-574A-42A1-B6E4-9CDE52910157}"/>
    <cellStyle name="Normal 9 2 2 4 4 2 3 3" xfId="30003" xr:uid="{4CBC5944-7E8C-4033-AC41-C02A6010B795}"/>
    <cellStyle name="Normal 9 2 2 4 4 2 4" xfId="14308" xr:uid="{7DEBF43C-A725-4EAE-8C62-713ED105A2E2}"/>
    <cellStyle name="Normal 9 2 2 4 4 2 4 2" xfId="36627" xr:uid="{E5B14962-2A2E-4035-9A0D-E3CF74C6F510}"/>
    <cellStyle name="Normal 9 2 2 4 4 2 5" xfId="24819" xr:uid="{5D1F20D5-1EB7-490D-8BCB-A832CF940E96}"/>
    <cellStyle name="Normal 9 2 2 4 4 3" xfId="3797" xr:uid="{EE9B9909-8C7D-4F65-A2E9-11CE658BB9D9}"/>
    <cellStyle name="Normal 9 2 2 4 4 3 2" xfId="8981" xr:uid="{9ED46F66-6E6B-4831-8273-E72E3B0604EB}"/>
    <cellStyle name="Normal 9 2 2 4 4 3 2 2" xfId="20788" xr:uid="{28B3F20B-FA13-4487-ABD8-C3B63487D7D6}"/>
    <cellStyle name="Normal 9 2 2 4 4 3 2 2 2" xfId="43107" xr:uid="{066387C6-F9FD-4289-8D76-DF87EEDE9AFD}"/>
    <cellStyle name="Normal 9 2 2 4 4 3 2 3" xfId="31299" xr:uid="{58A9F658-C97D-4F10-ABE5-EB7177A27DA3}"/>
    <cellStyle name="Normal 9 2 2 4 4 3 3" xfId="15604" xr:uid="{59C82D90-CEC2-48C3-91CA-6E238F5452C4}"/>
    <cellStyle name="Normal 9 2 2 4 4 3 3 2" xfId="37923" xr:uid="{A61B4A45-45A8-4B7C-B8B6-7D293AFACBCD}"/>
    <cellStyle name="Normal 9 2 2 4 4 3 4" xfId="26115" xr:uid="{372FB145-245D-4C1F-B37C-219527781E0A}"/>
    <cellStyle name="Normal 9 2 2 4 4 4" xfId="6389" xr:uid="{5131CA0B-3910-458C-9F1D-7A7E3B812639}"/>
    <cellStyle name="Normal 9 2 2 4 4 4 2" xfId="18196" xr:uid="{C36EDA59-6A54-4600-AAE1-5526876F0047}"/>
    <cellStyle name="Normal 9 2 2 4 4 4 2 2" xfId="40515" xr:uid="{C7EF0BB8-3FDE-44D9-B0E8-9F2F5DD38E86}"/>
    <cellStyle name="Normal 9 2 2 4 4 4 3" xfId="28707" xr:uid="{A2CBBC7C-76C2-4255-9D8C-45C191B3615D}"/>
    <cellStyle name="Normal 9 2 2 4 4 5" xfId="11716" xr:uid="{76BDC507-DF2D-4647-AAE2-0D85E5ECEE29}"/>
    <cellStyle name="Normal 9 2 2 4 4 5 2" xfId="34035" xr:uid="{12345A9A-7463-4A58-B0BC-854DF928AC91}"/>
    <cellStyle name="Normal 9 2 2 4 4 6" xfId="13012" xr:uid="{75BBA405-3032-4E7A-ACED-2CA613E6F551}"/>
    <cellStyle name="Normal 9 2 2 4 4 6 2" xfId="35331" xr:uid="{E6B5CEBF-8E7E-4D19-9C51-22FFA3316C6D}"/>
    <cellStyle name="Normal 9 2 2 4 4 7" xfId="23523" xr:uid="{B207D733-8512-45E4-96EB-C64479DFB3F9}"/>
    <cellStyle name="Normal 9 2 2 4 5" xfId="1853" xr:uid="{295337B6-0B17-4AF1-B2C5-81FD00C37797}"/>
    <cellStyle name="Normal 9 2 2 4 5 2" xfId="4445" xr:uid="{24F2D696-38F0-4795-AE32-3922D7BBF8D5}"/>
    <cellStyle name="Normal 9 2 2 4 5 2 2" xfId="9629" xr:uid="{7C4E07DB-2CAB-447D-AF6B-7002F9004A7C}"/>
    <cellStyle name="Normal 9 2 2 4 5 2 2 2" xfId="21436" xr:uid="{4CD182A6-3E3F-4D10-89A8-800B72972D0D}"/>
    <cellStyle name="Normal 9 2 2 4 5 2 2 2 2" xfId="43755" xr:uid="{17973187-34D8-4AA5-9E87-49E826AF3EAD}"/>
    <cellStyle name="Normal 9 2 2 4 5 2 2 3" xfId="31947" xr:uid="{6D277FFE-CA6B-40C2-A8F2-829BEE56C034}"/>
    <cellStyle name="Normal 9 2 2 4 5 2 3" xfId="16252" xr:uid="{AAA6FB9C-6B39-472D-867C-EF4C12E3191D}"/>
    <cellStyle name="Normal 9 2 2 4 5 2 3 2" xfId="38571" xr:uid="{C6592404-D283-437D-B932-509C0E4403C2}"/>
    <cellStyle name="Normal 9 2 2 4 5 2 4" xfId="26763" xr:uid="{D97C3708-D478-4505-9480-8A8BA06A09BA}"/>
    <cellStyle name="Normal 9 2 2 4 5 3" xfId="7037" xr:uid="{1442DCAC-5DEF-4985-9C18-C945793A3E89}"/>
    <cellStyle name="Normal 9 2 2 4 5 3 2" xfId="18844" xr:uid="{4BD94438-03BB-48CE-91C2-DC40516FF577}"/>
    <cellStyle name="Normal 9 2 2 4 5 3 2 2" xfId="41163" xr:uid="{734CC8F2-6FB5-4D7A-AED9-46180F0D87AC}"/>
    <cellStyle name="Normal 9 2 2 4 5 3 3" xfId="29355" xr:uid="{72F2206A-DEA4-4580-B119-57CA428184F3}"/>
    <cellStyle name="Normal 9 2 2 4 5 4" xfId="13660" xr:uid="{36DDBED6-4D32-47C2-849F-EDDCE05665A7}"/>
    <cellStyle name="Normal 9 2 2 4 5 4 2" xfId="35979" xr:uid="{F28CB058-04C5-4182-B640-FC8769230B78}"/>
    <cellStyle name="Normal 9 2 2 4 5 5" xfId="24171" xr:uid="{8DFE113E-2335-4802-8C6A-25EBB6C09B2B}"/>
    <cellStyle name="Normal 9 2 2 4 6" xfId="3149" xr:uid="{9064DF8A-BBD4-41FA-8CA5-93062BBBAB1A}"/>
    <cellStyle name="Normal 9 2 2 4 6 2" xfId="8333" xr:uid="{BF5144DE-A534-40DD-BB83-59BC8FEB01A7}"/>
    <cellStyle name="Normal 9 2 2 4 6 2 2" xfId="20140" xr:uid="{E1CE707D-0801-4087-91F2-21390CDCE839}"/>
    <cellStyle name="Normal 9 2 2 4 6 2 2 2" xfId="42459" xr:uid="{4A9D3635-8C0A-4547-BED1-6F70BBD4AF4E}"/>
    <cellStyle name="Normal 9 2 2 4 6 2 3" xfId="30651" xr:uid="{DDBC764A-BCF1-4048-B801-FB810B890B35}"/>
    <cellStyle name="Normal 9 2 2 4 6 3" xfId="14956" xr:uid="{7029CA0F-FF4D-4E2E-BDC3-FBE56EF30D54}"/>
    <cellStyle name="Normal 9 2 2 4 6 3 2" xfId="37275" xr:uid="{0127335B-102F-47BD-A493-0550C3880C19}"/>
    <cellStyle name="Normal 9 2 2 4 6 4" xfId="25467" xr:uid="{CB6E95FB-CD59-4C84-A582-083D4F858134}"/>
    <cellStyle name="Normal 9 2 2 4 7" xfId="5741" xr:uid="{A00F789A-09BC-4D0A-BBF4-9F249FEC01B7}"/>
    <cellStyle name="Normal 9 2 2 4 7 2" xfId="17548" xr:uid="{C3C6210A-35DA-4056-910D-6D72D3D488E9}"/>
    <cellStyle name="Normal 9 2 2 4 7 2 2" xfId="39867" xr:uid="{DCFF7FA8-8CAA-407D-8C0C-BE307923C82E}"/>
    <cellStyle name="Normal 9 2 2 4 7 3" xfId="28059" xr:uid="{656CCAE6-1EF8-4C1F-B050-A52354BA91E0}"/>
    <cellStyle name="Normal 9 2 2 4 8" xfId="10973" xr:uid="{D91BF75E-3742-47BD-A895-38E23E134741}"/>
    <cellStyle name="Normal 9 2 2 4 8 2" xfId="33292" xr:uid="{EEB053F0-71E2-46D5-A82F-59A06CF088EB}"/>
    <cellStyle name="Normal 9 2 2 4 9" xfId="12364" xr:uid="{FBC064CD-6560-47D2-937C-993DDD4438F3}"/>
    <cellStyle name="Normal 9 2 2 4 9 2" xfId="34683" xr:uid="{D388B55C-7304-4801-A463-5DFE08A77246}"/>
    <cellStyle name="Normal 9 2 2 5" xfId="579" xr:uid="{53CA253F-7510-4FD4-92C7-F6181BAC0248}"/>
    <cellStyle name="Normal 9 2 2 5 2" xfId="962" xr:uid="{C9480227-5BEB-47B8-87F8-873434BA9AF6}"/>
    <cellStyle name="Normal 9 2 2 5 2 2" xfId="1610" xr:uid="{4B4C2E3E-F793-41AF-A045-076F0C191EC7}"/>
    <cellStyle name="Normal 9 2 2 5 2 2 2" xfId="2906" xr:uid="{F0CDC6DA-A985-4AF8-92B2-5CF17E344556}"/>
    <cellStyle name="Normal 9 2 2 5 2 2 2 2" xfId="5498" xr:uid="{569B005B-0B44-4D5F-AE54-0DFE12670A8A}"/>
    <cellStyle name="Normal 9 2 2 5 2 2 2 2 2" xfId="10682" xr:uid="{68883B69-4C81-4840-8AE6-1B62EFCEC108}"/>
    <cellStyle name="Normal 9 2 2 5 2 2 2 2 2 2" xfId="22489" xr:uid="{65E2DECB-F752-498A-A856-CD5F9728B209}"/>
    <cellStyle name="Normal 9 2 2 5 2 2 2 2 2 2 2" xfId="44808" xr:uid="{A4CC3452-A6B2-4110-9183-671378382182}"/>
    <cellStyle name="Normal 9 2 2 5 2 2 2 2 2 3" xfId="33000" xr:uid="{094BF180-92BB-4CC7-ABE0-A06E6D588F78}"/>
    <cellStyle name="Normal 9 2 2 5 2 2 2 2 3" xfId="17305" xr:uid="{7EC7CF1F-D174-4172-A795-56F6C18FB812}"/>
    <cellStyle name="Normal 9 2 2 5 2 2 2 2 3 2" xfId="39624" xr:uid="{CC42000E-507E-4F52-BBEB-ACC22D5C9AA6}"/>
    <cellStyle name="Normal 9 2 2 5 2 2 2 2 4" xfId="27816" xr:uid="{DC86B40D-15F1-4C5F-BF62-FB4DA25F34E1}"/>
    <cellStyle name="Normal 9 2 2 5 2 2 2 3" xfId="8090" xr:uid="{0FC06D48-7590-4C12-9F23-4BAC801525E0}"/>
    <cellStyle name="Normal 9 2 2 5 2 2 2 3 2" xfId="19897" xr:uid="{139F7632-45E4-476E-8CE4-2DB61C57D457}"/>
    <cellStyle name="Normal 9 2 2 5 2 2 2 3 2 2" xfId="42216" xr:uid="{D06DD999-1692-4079-8820-41CBF0D308B0}"/>
    <cellStyle name="Normal 9 2 2 5 2 2 2 3 3" xfId="30408" xr:uid="{0A518A37-F795-45BD-8860-F2A614357B13}"/>
    <cellStyle name="Normal 9 2 2 5 2 2 2 4" xfId="14713" xr:uid="{9A7AEB21-B7ED-4336-9DFE-58E85322CD9C}"/>
    <cellStyle name="Normal 9 2 2 5 2 2 2 4 2" xfId="37032" xr:uid="{F033614D-F674-4C87-9BB9-1F3B9EED921D}"/>
    <cellStyle name="Normal 9 2 2 5 2 2 2 5" xfId="25224" xr:uid="{5A35752B-E4B9-41AD-8DF7-05DDB1CA4959}"/>
    <cellStyle name="Normal 9 2 2 5 2 2 3" xfId="4202" xr:uid="{BA96A42B-AD60-45D9-A471-7EB862F0D143}"/>
    <cellStyle name="Normal 9 2 2 5 2 2 3 2" xfId="9386" xr:uid="{BC2DC60A-729D-4471-B667-64AA5A0B564B}"/>
    <cellStyle name="Normal 9 2 2 5 2 2 3 2 2" xfId="21193" xr:uid="{66397E9E-D866-410F-9CAC-D818D2F7451B}"/>
    <cellStyle name="Normal 9 2 2 5 2 2 3 2 2 2" xfId="43512" xr:uid="{97B1601B-9991-448E-A1B8-E53EC31D416C}"/>
    <cellStyle name="Normal 9 2 2 5 2 2 3 2 3" xfId="31704" xr:uid="{D4A61136-7909-409E-869C-9D9A1BB6BE71}"/>
    <cellStyle name="Normal 9 2 2 5 2 2 3 3" xfId="16009" xr:uid="{0575B220-297B-48BC-9874-FA24F54D49D2}"/>
    <cellStyle name="Normal 9 2 2 5 2 2 3 3 2" xfId="38328" xr:uid="{D205905B-4413-40F5-BF81-4464983EB5F5}"/>
    <cellStyle name="Normal 9 2 2 5 2 2 3 4" xfId="26520" xr:uid="{9B5454DA-AB47-4FEE-994F-4B6692B980F4}"/>
    <cellStyle name="Normal 9 2 2 5 2 2 4" xfId="6794" xr:uid="{DC77770C-CCC7-4FDA-88B8-3CE971E47EFA}"/>
    <cellStyle name="Normal 9 2 2 5 2 2 4 2" xfId="18601" xr:uid="{3AADC34F-2F3D-4E7A-B86C-FB55E7210CD7}"/>
    <cellStyle name="Normal 9 2 2 5 2 2 4 2 2" xfId="40920" xr:uid="{9711AC40-586C-4154-8275-A0B935FC9F8B}"/>
    <cellStyle name="Normal 9 2 2 5 2 2 4 3" xfId="29112" xr:uid="{BC2E3569-AFDD-47C5-BCA0-F7E8E4D8F3B4}"/>
    <cellStyle name="Normal 9 2 2 5 2 2 5" xfId="12121" xr:uid="{C8301F75-3A5D-46A0-B89D-134029340E73}"/>
    <cellStyle name="Normal 9 2 2 5 2 2 5 2" xfId="34440" xr:uid="{979A68EC-FF32-4E28-A19F-8FC160877989}"/>
    <cellStyle name="Normal 9 2 2 5 2 2 6" xfId="13417" xr:uid="{D06C4C98-07A6-480A-83B1-311975CB62CD}"/>
    <cellStyle name="Normal 9 2 2 5 2 2 6 2" xfId="35736" xr:uid="{A050978F-3264-4060-A713-D36B14C3145C}"/>
    <cellStyle name="Normal 9 2 2 5 2 2 7" xfId="23928" xr:uid="{CDFC66B4-6AE4-40C0-B010-FD40CC42548B}"/>
    <cellStyle name="Normal 9 2 2 5 2 3" xfId="2258" xr:uid="{45C125EA-71F3-47FE-BCA5-D8B7BCF14D93}"/>
    <cellStyle name="Normal 9 2 2 5 2 3 2" xfId="4850" xr:uid="{6E594BAE-F6B0-4FD0-8A50-5FB82CC3E9C8}"/>
    <cellStyle name="Normal 9 2 2 5 2 3 2 2" xfId="10034" xr:uid="{501A502F-DB72-44CE-82F1-5D32EB9A0296}"/>
    <cellStyle name="Normal 9 2 2 5 2 3 2 2 2" xfId="21841" xr:uid="{DC98EB96-53B4-4B42-8D83-3D5FBDFFC63C}"/>
    <cellStyle name="Normal 9 2 2 5 2 3 2 2 2 2" xfId="44160" xr:uid="{176C5BBC-783E-4EE3-B3F5-4311C97FF076}"/>
    <cellStyle name="Normal 9 2 2 5 2 3 2 2 3" xfId="32352" xr:uid="{6B943700-3B27-408F-AC7C-E2B36591E93D}"/>
    <cellStyle name="Normal 9 2 2 5 2 3 2 3" xfId="16657" xr:uid="{33214FDE-3490-4806-A5A0-E8BE5715E676}"/>
    <cellStyle name="Normal 9 2 2 5 2 3 2 3 2" xfId="38976" xr:uid="{E94AA2B6-2302-4E76-9613-46A8FA26DA5C}"/>
    <cellStyle name="Normal 9 2 2 5 2 3 2 4" xfId="27168" xr:uid="{DBBCBFF7-007B-48CE-B1D3-102D43302EAA}"/>
    <cellStyle name="Normal 9 2 2 5 2 3 3" xfId="7442" xr:uid="{3A1698D1-4380-4F4B-B903-4F39C3B2E4AC}"/>
    <cellStyle name="Normal 9 2 2 5 2 3 3 2" xfId="19249" xr:uid="{1E8A152D-DA2D-4F88-BB0F-2C265DF8D730}"/>
    <cellStyle name="Normal 9 2 2 5 2 3 3 2 2" xfId="41568" xr:uid="{285F29F3-243C-4E31-BF53-EABB22B28291}"/>
    <cellStyle name="Normal 9 2 2 5 2 3 3 3" xfId="29760" xr:uid="{EABACA86-B51A-4346-AE1C-3C5E97FC4840}"/>
    <cellStyle name="Normal 9 2 2 5 2 3 4" xfId="14065" xr:uid="{05D43C44-5DF7-4864-8213-12964D35B62B}"/>
    <cellStyle name="Normal 9 2 2 5 2 3 4 2" xfId="36384" xr:uid="{C53953B1-F542-4FDA-8176-8C544E5B659F}"/>
    <cellStyle name="Normal 9 2 2 5 2 3 5" xfId="24576" xr:uid="{5339C5D5-4928-41D8-A17A-03D5AD3F50D5}"/>
    <cellStyle name="Normal 9 2 2 5 2 4" xfId="3554" xr:uid="{B4697882-FBB7-40F8-8DD3-D79AA6FC643C}"/>
    <cellStyle name="Normal 9 2 2 5 2 4 2" xfId="8738" xr:uid="{1ED196CF-3E9E-4F44-835A-99B4EE37EBB5}"/>
    <cellStyle name="Normal 9 2 2 5 2 4 2 2" xfId="20545" xr:uid="{BB765DC8-393A-43D1-B35A-D13F4767D2F3}"/>
    <cellStyle name="Normal 9 2 2 5 2 4 2 2 2" xfId="42864" xr:uid="{DB57956A-E1C6-42E4-B6A8-E71438D15943}"/>
    <cellStyle name="Normal 9 2 2 5 2 4 2 3" xfId="31056" xr:uid="{FA07E215-7EA6-423D-A860-F16256C42A0F}"/>
    <cellStyle name="Normal 9 2 2 5 2 4 3" xfId="15361" xr:uid="{883356F0-9710-4CDF-ACD6-A83F37359F3F}"/>
    <cellStyle name="Normal 9 2 2 5 2 4 3 2" xfId="37680" xr:uid="{79F73929-5460-486D-BDEE-8314D3DDD589}"/>
    <cellStyle name="Normal 9 2 2 5 2 4 4" xfId="25872" xr:uid="{BC48DF9C-B71D-4178-93DC-5BF4AC268C30}"/>
    <cellStyle name="Normal 9 2 2 5 2 5" xfId="6146" xr:uid="{46616670-A27F-47DC-BAAF-E1BD6C3D8199}"/>
    <cellStyle name="Normal 9 2 2 5 2 5 2" xfId="17953" xr:uid="{2B0DB4B0-47F9-48A4-BB08-AE649F46B17E}"/>
    <cellStyle name="Normal 9 2 2 5 2 5 2 2" xfId="40272" xr:uid="{883D75F5-2F7C-4CDF-9AC9-550B78F21F42}"/>
    <cellStyle name="Normal 9 2 2 5 2 5 3" xfId="28464" xr:uid="{CCE5A428-03B6-4B89-92CA-34BA461EBF1B}"/>
    <cellStyle name="Normal 9 2 2 5 2 6" xfId="11473" xr:uid="{D228CEE9-EC6F-4036-B1D2-1E6A4896EF57}"/>
    <cellStyle name="Normal 9 2 2 5 2 6 2" xfId="33792" xr:uid="{AC01623D-77F2-44C2-82EF-C007B41B8F0F}"/>
    <cellStyle name="Normal 9 2 2 5 2 7" xfId="12769" xr:uid="{3C4C9E39-5328-4748-A27D-12B3A1EB4C83}"/>
    <cellStyle name="Normal 9 2 2 5 2 7 2" xfId="35088" xr:uid="{9A9F5E60-3754-4AE2-B97B-A1DCD647C29C}"/>
    <cellStyle name="Normal 9 2 2 5 2 8" xfId="23280" xr:uid="{936A05AE-D9D0-43AA-9C0B-849F30672FB6}"/>
    <cellStyle name="Normal 9 2 2 5 3" xfId="1286" xr:uid="{852FA0B6-7231-40DE-BD05-0A5108BC328C}"/>
    <cellStyle name="Normal 9 2 2 5 3 2" xfId="2582" xr:uid="{180D70FC-2F42-41DC-8CC7-C305003C9C44}"/>
    <cellStyle name="Normal 9 2 2 5 3 2 2" xfId="5174" xr:uid="{AB6B45D9-428F-43C4-A67A-043646DAF38B}"/>
    <cellStyle name="Normal 9 2 2 5 3 2 2 2" xfId="10358" xr:uid="{46E92FCF-58F8-4D1B-89BB-2EAABBD79BB9}"/>
    <cellStyle name="Normal 9 2 2 5 3 2 2 2 2" xfId="22165" xr:uid="{7C061D94-071E-4B82-BB77-6053007536C3}"/>
    <cellStyle name="Normal 9 2 2 5 3 2 2 2 2 2" xfId="44484" xr:uid="{A8D22EE6-DCEF-4010-ACBF-802488EF4735}"/>
    <cellStyle name="Normal 9 2 2 5 3 2 2 2 3" xfId="32676" xr:uid="{9939185D-3DA2-4FBA-B9DE-15B6CF09B642}"/>
    <cellStyle name="Normal 9 2 2 5 3 2 2 3" xfId="16981" xr:uid="{1DB2D23E-A7C3-4A6C-A47F-369ECB85482D}"/>
    <cellStyle name="Normal 9 2 2 5 3 2 2 3 2" xfId="39300" xr:uid="{D59A15A1-4557-4EE2-99C8-09587A676BA7}"/>
    <cellStyle name="Normal 9 2 2 5 3 2 2 4" xfId="27492" xr:uid="{C124DEB5-318A-49CD-A709-EB298D89C5A7}"/>
    <cellStyle name="Normal 9 2 2 5 3 2 3" xfId="7766" xr:uid="{28884D7F-3C86-46BD-982A-064F43DFFDF3}"/>
    <cellStyle name="Normal 9 2 2 5 3 2 3 2" xfId="19573" xr:uid="{5B10CF5E-054F-4F01-BBD8-A9F6AA46D253}"/>
    <cellStyle name="Normal 9 2 2 5 3 2 3 2 2" xfId="41892" xr:uid="{56C057F3-CAD9-4A60-AACD-8E0DD4D77A09}"/>
    <cellStyle name="Normal 9 2 2 5 3 2 3 3" xfId="30084" xr:uid="{E93D1BF2-1440-498F-92E3-17EBEDDDBAFA}"/>
    <cellStyle name="Normal 9 2 2 5 3 2 4" xfId="14389" xr:uid="{F57E2B80-7B46-4F26-B800-DDF5A26D97C0}"/>
    <cellStyle name="Normal 9 2 2 5 3 2 4 2" xfId="36708" xr:uid="{81959773-D317-4E8E-8A12-D485006704A8}"/>
    <cellStyle name="Normal 9 2 2 5 3 2 5" xfId="24900" xr:uid="{B3075B34-EC15-4537-9023-FFC208E1A2AB}"/>
    <cellStyle name="Normal 9 2 2 5 3 3" xfId="3878" xr:uid="{BAC61369-B885-4B22-99C4-8C84BB63B72F}"/>
    <cellStyle name="Normal 9 2 2 5 3 3 2" xfId="9062" xr:uid="{E16A02BD-FFC7-4F66-A24B-D2CE850F0F30}"/>
    <cellStyle name="Normal 9 2 2 5 3 3 2 2" xfId="20869" xr:uid="{03E6D624-E11F-44AC-959E-51B88D4FEC00}"/>
    <cellStyle name="Normal 9 2 2 5 3 3 2 2 2" xfId="43188" xr:uid="{0DCD7EFE-60F6-406F-AEE5-9E51C0A2CD21}"/>
    <cellStyle name="Normal 9 2 2 5 3 3 2 3" xfId="31380" xr:uid="{1AC9FE22-87B0-4060-A860-E0B0D1F9FBE6}"/>
    <cellStyle name="Normal 9 2 2 5 3 3 3" xfId="15685" xr:uid="{E009BE98-4DD9-4323-BCFF-7B59ED643394}"/>
    <cellStyle name="Normal 9 2 2 5 3 3 3 2" xfId="38004" xr:uid="{EDEB5DF8-A64B-43FF-A632-C9716BB9C137}"/>
    <cellStyle name="Normal 9 2 2 5 3 3 4" xfId="26196" xr:uid="{8C82E304-E4E6-4317-84CB-16824F50B30B}"/>
    <cellStyle name="Normal 9 2 2 5 3 4" xfId="6470" xr:uid="{7C315A5E-137A-4DB9-AFD6-694003276AB1}"/>
    <cellStyle name="Normal 9 2 2 5 3 4 2" xfId="18277" xr:uid="{822A028D-2FF9-487E-8941-B4B69E0895BB}"/>
    <cellStyle name="Normal 9 2 2 5 3 4 2 2" xfId="40596" xr:uid="{53DDCC21-FEE3-4392-8D02-1B8C42EE5E53}"/>
    <cellStyle name="Normal 9 2 2 5 3 4 3" xfId="28788" xr:uid="{10AB7B3D-1723-4499-B4B1-3458E9217F05}"/>
    <cellStyle name="Normal 9 2 2 5 3 5" xfId="11797" xr:uid="{C1123D0E-B6E0-45C4-A4C2-2388A4D8A3F7}"/>
    <cellStyle name="Normal 9 2 2 5 3 5 2" xfId="34116" xr:uid="{A28B798A-D48A-41D2-BF63-75434DC12027}"/>
    <cellStyle name="Normal 9 2 2 5 3 6" xfId="13093" xr:uid="{C5CC2F3A-C720-4367-8A1D-AA3C8A2877A9}"/>
    <cellStyle name="Normal 9 2 2 5 3 6 2" xfId="35412" xr:uid="{46F8767D-051B-4C7F-9334-5E24C3BED6FC}"/>
    <cellStyle name="Normal 9 2 2 5 3 7" xfId="23604" xr:uid="{871DA0D4-7F78-47B2-B1F5-354DBA54CDC4}"/>
    <cellStyle name="Normal 9 2 2 5 4" xfId="1934" xr:uid="{FAD40E39-814D-470E-9B30-DAF585237CC6}"/>
    <cellStyle name="Normal 9 2 2 5 4 2" xfId="4526" xr:uid="{42B97665-151A-465C-8ABC-705B8CF5B40C}"/>
    <cellStyle name="Normal 9 2 2 5 4 2 2" xfId="9710" xr:uid="{3DC6B536-B052-41D9-BECC-733A521F23BB}"/>
    <cellStyle name="Normal 9 2 2 5 4 2 2 2" xfId="21517" xr:uid="{26CC685F-12BE-445E-8F8D-170B1480DB02}"/>
    <cellStyle name="Normal 9 2 2 5 4 2 2 2 2" xfId="43836" xr:uid="{2FA89685-BB20-4712-B063-C53187BC1F2C}"/>
    <cellStyle name="Normal 9 2 2 5 4 2 2 3" xfId="32028" xr:uid="{3B677260-294D-4BF8-9062-3CB54A8A4773}"/>
    <cellStyle name="Normal 9 2 2 5 4 2 3" xfId="16333" xr:uid="{A3DE0875-F6FA-4709-BFD7-971E812740FF}"/>
    <cellStyle name="Normal 9 2 2 5 4 2 3 2" xfId="38652" xr:uid="{4AA55B6C-6B5D-4664-BF56-8B0C3E842F46}"/>
    <cellStyle name="Normal 9 2 2 5 4 2 4" xfId="26844" xr:uid="{578EC835-7C34-4FA6-8FD4-5304E663577D}"/>
    <cellStyle name="Normal 9 2 2 5 4 3" xfId="7118" xr:uid="{567AC1AF-9E76-4871-9501-0CED943C52FE}"/>
    <cellStyle name="Normal 9 2 2 5 4 3 2" xfId="18925" xr:uid="{08943A8C-7B28-4193-9A21-1794BE7D3FCD}"/>
    <cellStyle name="Normal 9 2 2 5 4 3 2 2" xfId="41244" xr:uid="{E297A249-0C72-40C3-8AF6-72E7EDD6BAC4}"/>
    <cellStyle name="Normal 9 2 2 5 4 3 3" xfId="29436" xr:uid="{949ABC57-CE63-47A9-871C-5DF8F58E21D0}"/>
    <cellStyle name="Normal 9 2 2 5 4 4" xfId="13741" xr:uid="{FA1DCBF9-95B3-4FF8-8B89-25A5E64F5523}"/>
    <cellStyle name="Normal 9 2 2 5 4 4 2" xfId="36060" xr:uid="{29706634-723A-45EB-A48C-FD6716CF4914}"/>
    <cellStyle name="Normal 9 2 2 5 4 5" xfId="24252" xr:uid="{2D5F5E0C-83F7-4EEC-9316-0A4EEECF6A84}"/>
    <cellStyle name="Normal 9 2 2 5 5" xfId="3230" xr:uid="{C4D6B37F-9545-4327-83C3-62FCD8AD84EF}"/>
    <cellStyle name="Normal 9 2 2 5 5 2" xfId="8414" xr:uid="{EB2F1E36-29B1-4BEF-9737-2C50FA583109}"/>
    <cellStyle name="Normal 9 2 2 5 5 2 2" xfId="20221" xr:uid="{0EFC36C0-83C7-4E9F-8639-E6DD66483F79}"/>
    <cellStyle name="Normal 9 2 2 5 5 2 2 2" xfId="42540" xr:uid="{696980DA-F783-4BE2-84B6-503CE81E75A9}"/>
    <cellStyle name="Normal 9 2 2 5 5 2 3" xfId="30732" xr:uid="{2F0BDEDE-5129-4B45-B58C-F06D296C8B49}"/>
    <cellStyle name="Normal 9 2 2 5 5 3" xfId="15037" xr:uid="{4CD3B42D-73E9-4D96-9B1C-C093E1939395}"/>
    <cellStyle name="Normal 9 2 2 5 5 3 2" xfId="37356" xr:uid="{22360547-DDEC-4F89-B3C8-931FCA5B1607}"/>
    <cellStyle name="Normal 9 2 2 5 5 4" xfId="25548" xr:uid="{29E6CD0E-CE28-4601-AF09-9F2D00769CE0}"/>
    <cellStyle name="Normal 9 2 2 5 6" xfId="5822" xr:uid="{63E5F949-7B7A-4B81-BC5B-CEF00574A6B3}"/>
    <cellStyle name="Normal 9 2 2 5 6 2" xfId="17629" xr:uid="{434CDD17-8EEA-4E86-833E-26F35FD8DBB6}"/>
    <cellStyle name="Normal 9 2 2 5 6 2 2" xfId="39948" xr:uid="{0AEEE13D-DAF1-45F7-B67D-F3EA26B36D4E}"/>
    <cellStyle name="Normal 9 2 2 5 6 3" xfId="28140" xr:uid="{86D4BE7F-47E9-4C05-A7F0-A9A4E2EE5FDC}"/>
    <cellStyle name="Normal 9 2 2 5 7" xfId="11090" xr:uid="{FE556D7D-38BA-45EF-B37B-A5C7BEF68957}"/>
    <cellStyle name="Normal 9 2 2 5 7 2" xfId="33409" xr:uid="{3F63DD24-F029-423B-A918-0D3A221C5C02}"/>
    <cellStyle name="Normal 9 2 2 5 8" xfId="12445" xr:uid="{403D982E-4739-4308-B9DF-E2DF0AC75EB6}"/>
    <cellStyle name="Normal 9 2 2 5 8 2" xfId="34764" xr:uid="{266DB96A-324E-4CA5-8D1E-B1156046C96F}"/>
    <cellStyle name="Normal 9 2 2 5 9" xfId="22897" xr:uid="{2362F0B0-34D3-4876-B825-EF9E9D8FB73B}"/>
    <cellStyle name="Normal 9 2 2 6" xfId="800" xr:uid="{2AF1A41C-4178-4156-B402-2AFE90306C8F}"/>
    <cellStyle name="Normal 9 2 2 6 2" xfId="1448" xr:uid="{17F6403A-79E6-4DD2-B961-EA121ED31B48}"/>
    <cellStyle name="Normal 9 2 2 6 2 2" xfId="2744" xr:uid="{35CF857B-91DE-4196-8120-4DF55DB0801F}"/>
    <cellStyle name="Normal 9 2 2 6 2 2 2" xfId="5336" xr:uid="{E373C5A8-DC48-4AA9-AAC6-EE9EAA2DEAA5}"/>
    <cellStyle name="Normal 9 2 2 6 2 2 2 2" xfId="10520" xr:uid="{68D0B657-491F-40E0-A7C7-D266594FA5A1}"/>
    <cellStyle name="Normal 9 2 2 6 2 2 2 2 2" xfId="22327" xr:uid="{40863619-7A93-4033-9537-F7E390B7B544}"/>
    <cellStyle name="Normal 9 2 2 6 2 2 2 2 2 2" xfId="44646" xr:uid="{6B250553-8095-471D-9654-BC89D35BD07B}"/>
    <cellStyle name="Normal 9 2 2 6 2 2 2 2 3" xfId="32838" xr:uid="{24DD3E53-BC60-42EC-8194-A2C8E7427AE7}"/>
    <cellStyle name="Normal 9 2 2 6 2 2 2 3" xfId="17143" xr:uid="{C02754B4-33D8-4B76-B0B1-F44E668FA0F2}"/>
    <cellStyle name="Normal 9 2 2 6 2 2 2 3 2" xfId="39462" xr:uid="{031641BE-B402-496A-99A2-A8CD23BA72E0}"/>
    <cellStyle name="Normal 9 2 2 6 2 2 2 4" xfId="27654" xr:uid="{0B7CC2D0-6C2F-4FC1-AAD7-94D70F82B7CC}"/>
    <cellStyle name="Normal 9 2 2 6 2 2 3" xfId="7928" xr:uid="{573EA8C4-3441-4E3C-A5D5-86B324639D77}"/>
    <cellStyle name="Normal 9 2 2 6 2 2 3 2" xfId="19735" xr:uid="{49787520-33C6-474F-B90A-7A816EEB12CB}"/>
    <cellStyle name="Normal 9 2 2 6 2 2 3 2 2" xfId="42054" xr:uid="{F2B13AA5-A2F3-4DC8-B56D-FFFFA0FF2FBD}"/>
    <cellStyle name="Normal 9 2 2 6 2 2 3 3" xfId="30246" xr:uid="{9F1F5CEC-BB8C-4CC8-9F0B-5BAE39BF907C}"/>
    <cellStyle name="Normal 9 2 2 6 2 2 4" xfId="14551" xr:uid="{34AA8848-149F-4FF6-BD4A-DE994D9934E7}"/>
    <cellStyle name="Normal 9 2 2 6 2 2 4 2" xfId="36870" xr:uid="{230E1AA1-0DCB-4431-BE86-B5656980E769}"/>
    <cellStyle name="Normal 9 2 2 6 2 2 5" xfId="25062" xr:uid="{80675B12-02FD-4831-8E46-A9293303756B}"/>
    <cellStyle name="Normal 9 2 2 6 2 3" xfId="4040" xr:uid="{13DB8146-2FCB-46FC-A9E2-79B709DE4A49}"/>
    <cellStyle name="Normal 9 2 2 6 2 3 2" xfId="9224" xr:uid="{4C631170-2A40-4F70-8606-2DBC2AE68988}"/>
    <cellStyle name="Normal 9 2 2 6 2 3 2 2" xfId="21031" xr:uid="{D6685A6C-A1F6-4FC9-9030-40674F371C97}"/>
    <cellStyle name="Normal 9 2 2 6 2 3 2 2 2" xfId="43350" xr:uid="{46EB308F-2DDE-4B28-B308-87FBE9244B18}"/>
    <cellStyle name="Normal 9 2 2 6 2 3 2 3" xfId="31542" xr:uid="{41869B01-43BE-4E38-B24D-06D13F58BEEC}"/>
    <cellStyle name="Normal 9 2 2 6 2 3 3" xfId="15847" xr:uid="{7B0FCE2C-E0EB-486E-A37F-5E6A71CAD116}"/>
    <cellStyle name="Normal 9 2 2 6 2 3 3 2" xfId="38166" xr:uid="{CD67D3F1-2C66-4A5B-B2DC-68596A1FA3A1}"/>
    <cellStyle name="Normal 9 2 2 6 2 3 4" xfId="26358" xr:uid="{A2759485-0A36-4322-9AFC-FD31014534AB}"/>
    <cellStyle name="Normal 9 2 2 6 2 4" xfId="6632" xr:uid="{D5EE94DB-7777-4AED-8977-DD2D20587E21}"/>
    <cellStyle name="Normal 9 2 2 6 2 4 2" xfId="18439" xr:uid="{3033E88E-9C75-4BE9-9BDD-7EEE413148B2}"/>
    <cellStyle name="Normal 9 2 2 6 2 4 2 2" xfId="40758" xr:uid="{C1B955AF-2296-485B-91A1-7F1FAE19D416}"/>
    <cellStyle name="Normal 9 2 2 6 2 4 3" xfId="28950" xr:uid="{871F8ED4-42F3-48A0-9F40-57AD0D8C506A}"/>
    <cellStyle name="Normal 9 2 2 6 2 5" xfId="11959" xr:uid="{F8B2CC21-D871-4744-8E19-F05CCD94773A}"/>
    <cellStyle name="Normal 9 2 2 6 2 5 2" xfId="34278" xr:uid="{F27EE083-517C-432D-8FD7-0564171A43D3}"/>
    <cellStyle name="Normal 9 2 2 6 2 6" xfId="13255" xr:uid="{967AD66B-A0AE-47AB-853C-4D236E13FB78}"/>
    <cellStyle name="Normal 9 2 2 6 2 6 2" xfId="35574" xr:uid="{920CE8F3-88C5-4263-B75B-332432D12112}"/>
    <cellStyle name="Normal 9 2 2 6 2 7" xfId="23766" xr:uid="{F0E5B054-72D1-459A-8B9B-328E07039EE3}"/>
    <cellStyle name="Normal 9 2 2 6 3" xfId="2096" xr:uid="{AFF6D882-38A0-402E-BFC8-4D101271CA4C}"/>
    <cellStyle name="Normal 9 2 2 6 3 2" xfId="4688" xr:uid="{E26EB56B-5793-4885-9B2E-8B1612C49A0D}"/>
    <cellStyle name="Normal 9 2 2 6 3 2 2" xfId="9872" xr:uid="{1E4E54AC-8586-4890-ADF9-238230E72F38}"/>
    <cellStyle name="Normal 9 2 2 6 3 2 2 2" xfId="21679" xr:uid="{3A9B9CF1-CFB5-441F-A8E3-41330448BC80}"/>
    <cellStyle name="Normal 9 2 2 6 3 2 2 2 2" xfId="43998" xr:uid="{95E196D0-50EF-42D2-99C2-8A53AA68CEF6}"/>
    <cellStyle name="Normal 9 2 2 6 3 2 2 3" xfId="32190" xr:uid="{862542B5-B3DD-4EBB-A371-C061EFEB0B1D}"/>
    <cellStyle name="Normal 9 2 2 6 3 2 3" xfId="16495" xr:uid="{78CEBCD8-DD0A-411F-B428-F8040F024D91}"/>
    <cellStyle name="Normal 9 2 2 6 3 2 3 2" xfId="38814" xr:uid="{C0DA17F9-C6CF-4A3A-B08A-C5E2F3BBE038}"/>
    <cellStyle name="Normal 9 2 2 6 3 2 4" xfId="27006" xr:uid="{3EC8F31B-5ACA-489D-A6ED-D7E51820E70B}"/>
    <cellStyle name="Normal 9 2 2 6 3 3" xfId="7280" xr:uid="{493F42B6-FA59-4926-B2E8-443BF9D56243}"/>
    <cellStyle name="Normal 9 2 2 6 3 3 2" xfId="19087" xr:uid="{30617D05-D63B-4CA2-ACD4-7098BF5D73C2}"/>
    <cellStyle name="Normal 9 2 2 6 3 3 2 2" xfId="41406" xr:uid="{7839716C-AB07-417F-ADAC-BB76A04D0207}"/>
    <cellStyle name="Normal 9 2 2 6 3 3 3" xfId="29598" xr:uid="{26127127-AFD5-45D1-94D0-4646D13C28E8}"/>
    <cellStyle name="Normal 9 2 2 6 3 4" xfId="13903" xr:uid="{A0EEB683-2BEB-4A26-8C2E-226C959166FF}"/>
    <cellStyle name="Normal 9 2 2 6 3 4 2" xfId="36222" xr:uid="{E65B6959-76E0-47A2-AAED-EA743373E030}"/>
    <cellStyle name="Normal 9 2 2 6 3 5" xfId="24414" xr:uid="{3E786BC2-2A89-41DA-910C-28DE78B8C691}"/>
    <cellStyle name="Normal 9 2 2 6 4" xfId="3392" xr:uid="{EE5946DB-FBED-4F49-9111-FE59E54F0E00}"/>
    <cellStyle name="Normal 9 2 2 6 4 2" xfId="8576" xr:uid="{6642ECE4-CAFA-4795-9F95-90609CBCF581}"/>
    <cellStyle name="Normal 9 2 2 6 4 2 2" xfId="20383" xr:uid="{7779C070-4E80-4D39-9778-918F8C6922DF}"/>
    <cellStyle name="Normal 9 2 2 6 4 2 2 2" xfId="42702" xr:uid="{B04CB84E-9674-43DA-ADA4-B2275F532AE4}"/>
    <cellStyle name="Normal 9 2 2 6 4 2 3" xfId="30894" xr:uid="{DCC06A3A-CB09-4DEE-88D1-E9806B385576}"/>
    <cellStyle name="Normal 9 2 2 6 4 3" xfId="15199" xr:uid="{B64CE6AC-A6A8-4BE3-B5E2-C1DE72B8FF1A}"/>
    <cellStyle name="Normal 9 2 2 6 4 3 2" xfId="37518" xr:uid="{FAAC1C50-E286-483B-8007-047AC963B0B5}"/>
    <cellStyle name="Normal 9 2 2 6 4 4" xfId="25710" xr:uid="{8574CE1A-2806-4D3B-8F7F-CAF226576999}"/>
    <cellStyle name="Normal 9 2 2 6 5" xfId="5984" xr:uid="{A479F78D-93B8-4701-8072-75D2220BED13}"/>
    <cellStyle name="Normal 9 2 2 6 5 2" xfId="17791" xr:uid="{5CCDFF60-A196-4285-A981-94FDD5DD1F89}"/>
    <cellStyle name="Normal 9 2 2 6 5 2 2" xfId="40110" xr:uid="{0696F94A-778F-44D9-9A27-54DD2FF992B9}"/>
    <cellStyle name="Normal 9 2 2 6 5 3" xfId="28302" xr:uid="{336048D8-1236-4C9D-8DD0-C11872B8A37A}"/>
    <cellStyle name="Normal 9 2 2 6 6" xfId="11311" xr:uid="{B3E6C955-D3B6-4B95-B90F-9A525C16F7C7}"/>
    <cellStyle name="Normal 9 2 2 6 6 2" xfId="33630" xr:uid="{13220184-D02E-4736-B04E-AEBB386EBFBB}"/>
    <cellStyle name="Normal 9 2 2 6 7" xfId="12607" xr:uid="{A1B2E711-9AA5-4E33-BB62-BC60287F52AF}"/>
    <cellStyle name="Normal 9 2 2 6 7 2" xfId="34926" xr:uid="{1BB46CC7-A0DF-48C8-B39E-EB2E41329969}"/>
    <cellStyle name="Normal 9 2 2 6 8" xfId="23118" xr:uid="{2A829C7B-8668-4B15-A34F-DD0A0335EF70}"/>
    <cellStyle name="Normal 9 2 2 7" xfId="1124" xr:uid="{35FDCDDB-F373-47A7-B2E2-CC0AC6851179}"/>
    <cellStyle name="Normal 9 2 2 7 2" xfId="2420" xr:uid="{957684C8-4533-473C-A9A6-8B4B58EB50F9}"/>
    <cellStyle name="Normal 9 2 2 7 2 2" xfId="5012" xr:uid="{3889AD63-626E-44A9-9B4C-70C2D754E8AE}"/>
    <cellStyle name="Normal 9 2 2 7 2 2 2" xfId="10196" xr:uid="{F3CC3319-DA87-4AE0-B0B1-B577D4F1E21D}"/>
    <cellStyle name="Normal 9 2 2 7 2 2 2 2" xfId="22003" xr:uid="{EA9A4BE6-7661-4372-BA4F-19982F15883B}"/>
    <cellStyle name="Normal 9 2 2 7 2 2 2 2 2" xfId="44322" xr:uid="{7B236671-8234-495C-A16C-40185E1B38D3}"/>
    <cellStyle name="Normal 9 2 2 7 2 2 2 3" xfId="32514" xr:uid="{BA52BFD1-943F-44F4-AD90-7A1EE4C11523}"/>
    <cellStyle name="Normal 9 2 2 7 2 2 3" xfId="16819" xr:uid="{6D6122C7-897C-4DD4-8C4D-11FCC1C4C21C}"/>
    <cellStyle name="Normal 9 2 2 7 2 2 3 2" xfId="39138" xr:uid="{39CF6FFB-507F-4AE0-AE20-DC2B6FB1CBD1}"/>
    <cellStyle name="Normal 9 2 2 7 2 2 4" xfId="27330" xr:uid="{DFD671CE-8EA0-4B6D-8173-D015595A4668}"/>
    <cellStyle name="Normal 9 2 2 7 2 3" xfId="7604" xr:uid="{E21536BA-6861-4610-8821-BA239D2B2138}"/>
    <cellStyle name="Normal 9 2 2 7 2 3 2" xfId="19411" xr:uid="{8B5FA586-D0C9-41C5-A015-1E5CB7E66B55}"/>
    <cellStyle name="Normal 9 2 2 7 2 3 2 2" xfId="41730" xr:uid="{F6491C9E-3A84-4418-9CAA-EC9FC7194A96}"/>
    <cellStyle name="Normal 9 2 2 7 2 3 3" xfId="29922" xr:uid="{DC8C6D85-1ECD-4F05-8503-AB9BEC42DA96}"/>
    <cellStyle name="Normal 9 2 2 7 2 4" xfId="14227" xr:uid="{765ACBD6-7F1D-4AD4-9B0C-7993BB946925}"/>
    <cellStyle name="Normal 9 2 2 7 2 4 2" xfId="36546" xr:uid="{8D3D57FE-9B63-4DFC-87C9-7BBB3647452E}"/>
    <cellStyle name="Normal 9 2 2 7 2 5" xfId="24738" xr:uid="{FB5F1636-AF6B-4727-8A3B-772AFE812EC4}"/>
    <cellStyle name="Normal 9 2 2 7 3" xfId="3716" xr:uid="{DF95A1AA-300A-4D89-9922-DE3EB01C9987}"/>
    <cellStyle name="Normal 9 2 2 7 3 2" xfId="8900" xr:uid="{CE2ADF4E-9020-49DD-BE10-7A489FD1F90F}"/>
    <cellStyle name="Normal 9 2 2 7 3 2 2" xfId="20707" xr:uid="{E874D9B3-2F50-4E10-BABF-115275B01653}"/>
    <cellStyle name="Normal 9 2 2 7 3 2 2 2" xfId="43026" xr:uid="{1569A76D-C985-498C-B63B-037984605826}"/>
    <cellStyle name="Normal 9 2 2 7 3 2 3" xfId="31218" xr:uid="{C35C93DA-3AA9-47D1-BB89-FAA8C6392E75}"/>
    <cellStyle name="Normal 9 2 2 7 3 3" xfId="15523" xr:uid="{7660F534-C668-40F2-89FB-1FBF2E3A95F5}"/>
    <cellStyle name="Normal 9 2 2 7 3 3 2" xfId="37842" xr:uid="{70905D5C-06B5-4937-8575-DE01C6F66F0F}"/>
    <cellStyle name="Normal 9 2 2 7 3 4" xfId="26034" xr:uid="{3BEDFE09-94A9-4D93-BCAD-09A5FAAE9D28}"/>
    <cellStyle name="Normal 9 2 2 7 4" xfId="6308" xr:uid="{9299EA95-2664-411D-B9D5-8748C2C9830F}"/>
    <cellStyle name="Normal 9 2 2 7 4 2" xfId="18115" xr:uid="{F74E6A6A-BC35-4275-ADB8-1FD838948F00}"/>
    <cellStyle name="Normal 9 2 2 7 4 2 2" xfId="40434" xr:uid="{0CCD5523-43EB-4B45-A645-DC5FF877D16B}"/>
    <cellStyle name="Normal 9 2 2 7 4 3" xfId="28626" xr:uid="{8D19F05D-51A7-4C1E-B8AF-D307C222170A}"/>
    <cellStyle name="Normal 9 2 2 7 5" xfId="11635" xr:uid="{459041B1-864F-42C8-9F0C-ACBEFF7D66E1}"/>
    <cellStyle name="Normal 9 2 2 7 5 2" xfId="33954" xr:uid="{01A50E74-88BC-4100-ADA5-25B7F1427251}"/>
    <cellStyle name="Normal 9 2 2 7 6" xfId="12931" xr:uid="{7B8A7565-55A4-412C-9103-43A6D6A9F6F0}"/>
    <cellStyle name="Normal 9 2 2 7 6 2" xfId="35250" xr:uid="{F2C5BC00-9F15-40B7-B2EB-C209BD652980}"/>
    <cellStyle name="Normal 9 2 2 7 7" xfId="23442" xr:uid="{3871297C-471B-4955-B082-3E36A2B8C8CB}"/>
    <cellStyle name="Normal 9 2 2 8" xfId="1772" xr:uid="{7D00CAD0-2EE7-4F5E-AA3E-39D0B556783F}"/>
    <cellStyle name="Normal 9 2 2 8 2" xfId="4364" xr:uid="{67EAD42D-CE6B-4854-AE87-47BBC0AA30CF}"/>
    <cellStyle name="Normal 9 2 2 8 2 2" xfId="9548" xr:uid="{A0222941-7C6D-4C89-898A-791B6C1DBE5D}"/>
    <cellStyle name="Normal 9 2 2 8 2 2 2" xfId="21355" xr:uid="{D24551DE-B9F7-49EF-986B-9EA17B2E8C23}"/>
    <cellStyle name="Normal 9 2 2 8 2 2 2 2" xfId="43674" xr:uid="{F5C84B78-6350-4C79-BD4D-0E3FAB213318}"/>
    <cellStyle name="Normal 9 2 2 8 2 2 3" xfId="31866" xr:uid="{4ECD62AB-FD98-40C1-8B62-C58F6BA35DAC}"/>
    <cellStyle name="Normal 9 2 2 8 2 3" xfId="16171" xr:uid="{72C4CF19-6111-4349-8B13-9DFBD1B7F8E8}"/>
    <cellStyle name="Normal 9 2 2 8 2 3 2" xfId="38490" xr:uid="{2495A409-B764-4A26-BCB5-06C587EDC4CD}"/>
    <cellStyle name="Normal 9 2 2 8 2 4" xfId="26682" xr:uid="{62A83401-F8EA-4138-B823-57437A8525F7}"/>
    <cellStyle name="Normal 9 2 2 8 3" xfId="6956" xr:uid="{38C9A484-A81C-474A-8FAF-85715EB67878}"/>
    <cellStyle name="Normal 9 2 2 8 3 2" xfId="18763" xr:uid="{C785EBCD-1E2D-4425-9F93-58EAF8779B42}"/>
    <cellStyle name="Normal 9 2 2 8 3 2 2" xfId="41082" xr:uid="{C6A3C6D0-39C4-4709-81E9-FDEFB2D8605F}"/>
    <cellStyle name="Normal 9 2 2 8 3 3" xfId="29274" xr:uid="{D477ED72-3CDB-48D7-93E5-B4C17EC5F4E6}"/>
    <cellStyle name="Normal 9 2 2 8 4" xfId="13579" xr:uid="{D6C7E25D-9B10-498A-AD22-F7F57EE88204}"/>
    <cellStyle name="Normal 9 2 2 8 4 2" xfId="35898" xr:uid="{A3032622-859F-4471-997C-4AF1610BD8FC}"/>
    <cellStyle name="Normal 9 2 2 8 5" xfId="24090" xr:uid="{DEF584DF-272E-43BA-8D37-7F88ECC1DFA7}"/>
    <cellStyle name="Normal 9 2 2 9" xfId="3068" xr:uid="{74FF3437-1445-4F5B-8335-C5BC78C6AD51}"/>
    <cellStyle name="Normal 9 2 2 9 2" xfId="8252" xr:uid="{BC650B7E-EFE8-4DDB-9DB5-118D7A18605E}"/>
    <cellStyle name="Normal 9 2 2 9 2 2" xfId="20059" xr:uid="{E434E2DD-13CC-49D0-B119-CAD58C71E49B}"/>
    <cellStyle name="Normal 9 2 2 9 2 2 2" xfId="42378" xr:uid="{070FB2BF-9B2C-46C8-BB00-25E29D2217DB}"/>
    <cellStyle name="Normal 9 2 2 9 2 3" xfId="30570" xr:uid="{4B8E06D4-2584-4AC4-A26B-70D132824890}"/>
    <cellStyle name="Normal 9 2 2 9 3" xfId="14875" xr:uid="{81EAB5D8-99EF-425D-95CD-17340BC87A9E}"/>
    <cellStyle name="Normal 9 2 2 9 3 2" xfId="37194" xr:uid="{F1C61E8D-92F3-4A39-8010-208D0FE37511}"/>
    <cellStyle name="Normal 9 2 2 9 4" xfId="25386" xr:uid="{D97D17F4-05C6-4E27-BF53-68F7AB2DADA5}"/>
    <cellStyle name="Normal 9 2 3" xfId="364" xr:uid="{161820CA-5331-4EAA-9D21-98F255891147}"/>
    <cellStyle name="Normal 9 2 3 10" xfId="5669" xr:uid="{142998E8-FA34-481A-A981-9DC4067A5F0B}"/>
    <cellStyle name="Normal 9 2 3 10 2" xfId="17476" xr:uid="{07E46CAD-815B-4CC6-8723-E77CD1172CDF}"/>
    <cellStyle name="Normal 9 2 3 10 2 2" xfId="39795" xr:uid="{E1AA4274-4A3D-4521-89F2-DAB6A0C3FE91}"/>
    <cellStyle name="Normal 9 2 3 10 3" xfId="27987" xr:uid="{071B4C91-F3F8-4409-BD8C-C426BAB19A85}"/>
    <cellStyle name="Normal 9 2 3 11" xfId="10870" xr:uid="{25D8F302-1D0A-415A-93AA-13377992633F}"/>
    <cellStyle name="Normal 9 2 3 11 2" xfId="33189" xr:uid="{4BE8CB32-AF0B-42C9-848D-339D52209D2F}"/>
    <cellStyle name="Normal 9 2 3 12" xfId="12292" xr:uid="{9469C5C5-70E0-4B89-BCB9-3CE0AEC577BF}"/>
    <cellStyle name="Normal 9 2 3 12 2" xfId="34611" xr:uid="{1F30F7E4-FF8D-4694-A0F6-B91FC61E970D}"/>
    <cellStyle name="Normal 9 2 3 13" xfId="22677" xr:uid="{BD60FEC9-C9A6-4FE6-9CFD-FB6FB7876FDA}"/>
    <cellStyle name="Normal 9 2 3 2" xfId="391" xr:uid="{0CE4EF70-C5D6-45B3-B36E-EEB1B9E71CDE}"/>
    <cellStyle name="Normal 9 2 3 2 10" xfId="12319" xr:uid="{C7E98703-247B-4EFC-B92C-A04D64DD40BD}"/>
    <cellStyle name="Normal 9 2 3 2 10 2" xfId="34638" xr:uid="{CA96FE3A-48D8-48AA-B505-DA798D925FA8}"/>
    <cellStyle name="Normal 9 2 3 2 11" xfId="22704" xr:uid="{CD1D71C3-22A0-4B66-8957-797F53F3CE26}"/>
    <cellStyle name="Normal 9 2 3 2 2" xfId="504" xr:uid="{85C2A483-1B53-49B8-A445-6B9FB1BB267E}"/>
    <cellStyle name="Normal 9 2 3 2 2 10" xfId="22821" xr:uid="{654F1CD4-B1B7-4B53-990F-2DCF888B291A}"/>
    <cellStyle name="Normal 9 2 3 2 2 2" xfId="737" xr:uid="{DC045542-673B-4713-BC72-A5853A222E3C}"/>
    <cellStyle name="Normal 9 2 3 2 2 2 2" xfId="1079" xr:uid="{031AAC03-7CCB-440C-9FCB-E873F0385076}"/>
    <cellStyle name="Normal 9 2 3 2 2 2 2 2" xfId="1727" xr:uid="{DD718243-7F4C-46F2-B682-B897D7EAD577}"/>
    <cellStyle name="Normal 9 2 3 2 2 2 2 2 2" xfId="3023" xr:uid="{CC6BF5B0-780E-4803-8275-ABBB7AFEFB90}"/>
    <cellStyle name="Normal 9 2 3 2 2 2 2 2 2 2" xfId="5615" xr:uid="{A282AEC6-B5D7-4E33-B871-9CFC2442719A}"/>
    <cellStyle name="Normal 9 2 3 2 2 2 2 2 2 2 2" xfId="10799" xr:uid="{2C080CC2-BDFD-43D0-81F0-94FF1C2CC5A7}"/>
    <cellStyle name="Normal 9 2 3 2 2 2 2 2 2 2 2 2" xfId="22606" xr:uid="{6F98199F-8216-40FD-95A4-8E7A255386DD}"/>
    <cellStyle name="Normal 9 2 3 2 2 2 2 2 2 2 2 2 2" xfId="44925" xr:uid="{A487405C-845C-4720-BF8C-E0CD430AFFAA}"/>
    <cellStyle name="Normal 9 2 3 2 2 2 2 2 2 2 2 3" xfId="33117" xr:uid="{59F76B88-913F-4677-A410-BBD8EE3017D0}"/>
    <cellStyle name="Normal 9 2 3 2 2 2 2 2 2 2 3" xfId="17422" xr:uid="{38641E6C-A812-4A46-973E-B475C5D4C47E}"/>
    <cellStyle name="Normal 9 2 3 2 2 2 2 2 2 2 3 2" xfId="39741" xr:uid="{3E1E5823-86A4-40C4-8DF5-8053F17DE548}"/>
    <cellStyle name="Normal 9 2 3 2 2 2 2 2 2 2 4" xfId="27933" xr:uid="{C27B7588-6F6E-437A-8C05-F6D634710898}"/>
    <cellStyle name="Normal 9 2 3 2 2 2 2 2 2 3" xfId="8207" xr:uid="{FE8B6B6A-F8A6-4974-AB14-7C77EED7620B}"/>
    <cellStyle name="Normal 9 2 3 2 2 2 2 2 2 3 2" xfId="20014" xr:uid="{D16F5E36-4C64-48E5-BA16-7A8CC79474B5}"/>
    <cellStyle name="Normal 9 2 3 2 2 2 2 2 2 3 2 2" xfId="42333" xr:uid="{D9EE374A-64BB-4FBB-AA5E-8E748F8303B0}"/>
    <cellStyle name="Normal 9 2 3 2 2 2 2 2 2 3 3" xfId="30525" xr:uid="{80B118EF-ABFC-4734-B0A5-A63E77BF4BE8}"/>
    <cellStyle name="Normal 9 2 3 2 2 2 2 2 2 4" xfId="14830" xr:uid="{A904D3C9-F9EC-4AAA-8EA4-F24F139235F8}"/>
    <cellStyle name="Normal 9 2 3 2 2 2 2 2 2 4 2" xfId="37149" xr:uid="{296BC66C-223B-4754-99A5-5EC05F50DC0D}"/>
    <cellStyle name="Normal 9 2 3 2 2 2 2 2 2 5" xfId="25341" xr:uid="{901B8245-9AC6-4D25-8DBC-A73CA3C4BB6E}"/>
    <cellStyle name="Normal 9 2 3 2 2 2 2 2 3" xfId="4319" xr:uid="{81237D65-0850-4056-8605-A701F8EA1959}"/>
    <cellStyle name="Normal 9 2 3 2 2 2 2 2 3 2" xfId="9503" xr:uid="{CD901CDF-AF1B-4024-B70A-EC73B35B9122}"/>
    <cellStyle name="Normal 9 2 3 2 2 2 2 2 3 2 2" xfId="21310" xr:uid="{41D60406-B1BE-4994-A66A-BE08809C6027}"/>
    <cellStyle name="Normal 9 2 3 2 2 2 2 2 3 2 2 2" xfId="43629" xr:uid="{45A2F7E6-3148-45B0-B9B1-DEC35885365A}"/>
    <cellStyle name="Normal 9 2 3 2 2 2 2 2 3 2 3" xfId="31821" xr:uid="{97595415-0D12-45F7-AAF4-20904D3C494F}"/>
    <cellStyle name="Normal 9 2 3 2 2 2 2 2 3 3" xfId="16126" xr:uid="{1C70A663-FC3D-453A-9C50-01958E5A6C37}"/>
    <cellStyle name="Normal 9 2 3 2 2 2 2 2 3 3 2" xfId="38445" xr:uid="{BCF784E8-A638-45E2-A7BF-F8F96550C7D4}"/>
    <cellStyle name="Normal 9 2 3 2 2 2 2 2 3 4" xfId="26637" xr:uid="{3EC04750-493D-46E6-8D5E-EE7B2E911F8B}"/>
    <cellStyle name="Normal 9 2 3 2 2 2 2 2 4" xfId="6911" xr:uid="{91140CEB-FA58-4A52-9146-466941F1EB5F}"/>
    <cellStyle name="Normal 9 2 3 2 2 2 2 2 4 2" xfId="18718" xr:uid="{8DC613D2-2A76-40AD-827F-920FA6D7A264}"/>
    <cellStyle name="Normal 9 2 3 2 2 2 2 2 4 2 2" xfId="41037" xr:uid="{3E5BE2D5-BF05-4D13-8B96-74AEC3AE3FBD}"/>
    <cellStyle name="Normal 9 2 3 2 2 2 2 2 4 3" xfId="29229" xr:uid="{EB853F15-58A8-454E-B77E-EEC82DD3609A}"/>
    <cellStyle name="Normal 9 2 3 2 2 2 2 2 5" xfId="12238" xr:uid="{746BFE37-CDE1-43F0-B3AC-6C8327C09B72}"/>
    <cellStyle name="Normal 9 2 3 2 2 2 2 2 5 2" xfId="34557" xr:uid="{798AD887-CCB4-480D-8173-D3ED77D3F86E}"/>
    <cellStyle name="Normal 9 2 3 2 2 2 2 2 6" xfId="13534" xr:uid="{E571C0F8-0577-4F4E-8A9A-27A74E9108A2}"/>
    <cellStyle name="Normal 9 2 3 2 2 2 2 2 6 2" xfId="35853" xr:uid="{DE9A9CEC-1D4A-416C-946C-C91C73A9701A}"/>
    <cellStyle name="Normal 9 2 3 2 2 2 2 2 7" xfId="24045" xr:uid="{351B7B20-F962-425E-BAEA-EE28049781AD}"/>
    <cellStyle name="Normal 9 2 3 2 2 2 2 3" xfId="2375" xr:uid="{9C2A1306-A2B8-48AF-931F-530A869F2BB7}"/>
    <cellStyle name="Normal 9 2 3 2 2 2 2 3 2" xfId="4967" xr:uid="{BD32B3EC-91A7-4902-AD03-0E9FB8112316}"/>
    <cellStyle name="Normal 9 2 3 2 2 2 2 3 2 2" xfId="10151" xr:uid="{AF94709E-BA55-45B1-A4C9-A7E9FB548DE8}"/>
    <cellStyle name="Normal 9 2 3 2 2 2 2 3 2 2 2" xfId="21958" xr:uid="{B09A3B07-4A01-4818-A9CB-925D22F73E9C}"/>
    <cellStyle name="Normal 9 2 3 2 2 2 2 3 2 2 2 2" xfId="44277" xr:uid="{EFDF3A3E-36CB-4E7E-B442-F6DDE32D037C}"/>
    <cellStyle name="Normal 9 2 3 2 2 2 2 3 2 2 3" xfId="32469" xr:uid="{7AC55DCD-B0EF-486C-8C04-C7609545EFB4}"/>
    <cellStyle name="Normal 9 2 3 2 2 2 2 3 2 3" xfId="16774" xr:uid="{5911FB7E-8491-4508-88EF-6E70622C6B2D}"/>
    <cellStyle name="Normal 9 2 3 2 2 2 2 3 2 3 2" xfId="39093" xr:uid="{4F1EE97A-4402-41D0-8C38-6D1586F11DB3}"/>
    <cellStyle name="Normal 9 2 3 2 2 2 2 3 2 4" xfId="27285" xr:uid="{453FF9D7-6ED2-4430-9315-B76CC7D729BD}"/>
    <cellStyle name="Normal 9 2 3 2 2 2 2 3 3" xfId="7559" xr:uid="{E161F7D8-7D72-4982-A3B6-88CBA963AEC4}"/>
    <cellStyle name="Normal 9 2 3 2 2 2 2 3 3 2" xfId="19366" xr:uid="{D3760957-54B8-4091-8BD0-5B5031D05B38}"/>
    <cellStyle name="Normal 9 2 3 2 2 2 2 3 3 2 2" xfId="41685" xr:uid="{0A0F8010-5C59-42B0-8DD8-29FBFC31401F}"/>
    <cellStyle name="Normal 9 2 3 2 2 2 2 3 3 3" xfId="29877" xr:uid="{4F0641BD-9FA2-4042-B588-0373FF36C031}"/>
    <cellStyle name="Normal 9 2 3 2 2 2 2 3 4" xfId="14182" xr:uid="{2F6DE620-8434-4B1C-A3DA-051448D685C1}"/>
    <cellStyle name="Normal 9 2 3 2 2 2 2 3 4 2" xfId="36501" xr:uid="{3B9B4B13-2101-413E-8612-02DBD412E12C}"/>
    <cellStyle name="Normal 9 2 3 2 2 2 2 3 5" xfId="24693" xr:uid="{BBCCBE72-A490-4F60-B54A-C9C7E23C9117}"/>
    <cellStyle name="Normal 9 2 3 2 2 2 2 4" xfId="3671" xr:uid="{593FE4E3-3ADA-4967-9634-209B20B24AE1}"/>
    <cellStyle name="Normal 9 2 3 2 2 2 2 4 2" xfId="8855" xr:uid="{26B28685-8E30-43D3-915E-A58BE84CCD58}"/>
    <cellStyle name="Normal 9 2 3 2 2 2 2 4 2 2" xfId="20662" xr:uid="{A6775376-7757-4356-9053-DACB5A3E02DF}"/>
    <cellStyle name="Normal 9 2 3 2 2 2 2 4 2 2 2" xfId="42981" xr:uid="{C05B19FF-8300-43EC-AB0C-58F3313BA3D3}"/>
    <cellStyle name="Normal 9 2 3 2 2 2 2 4 2 3" xfId="31173" xr:uid="{19A6AA3E-67D2-4028-AA94-D04F9F1810FE}"/>
    <cellStyle name="Normal 9 2 3 2 2 2 2 4 3" xfId="15478" xr:uid="{4D8A1CE8-118B-4FB6-BC0A-60B86CA0C4B5}"/>
    <cellStyle name="Normal 9 2 3 2 2 2 2 4 3 2" xfId="37797" xr:uid="{E507CFFA-E513-456D-8D94-74BE72F99F96}"/>
    <cellStyle name="Normal 9 2 3 2 2 2 2 4 4" xfId="25989" xr:uid="{44C38C54-2829-406E-A070-398EED4BA7BD}"/>
    <cellStyle name="Normal 9 2 3 2 2 2 2 5" xfId="6263" xr:uid="{AC9042ED-01F1-43E7-900F-5ED5879268FA}"/>
    <cellStyle name="Normal 9 2 3 2 2 2 2 5 2" xfId="18070" xr:uid="{BFCAC63C-6E10-4EF6-9FFC-B498248C2C01}"/>
    <cellStyle name="Normal 9 2 3 2 2 2 2 5 2 2" xfId="40389" xr:uid="{71E92B48-ACFA-48D1-BF6A-DD654FF3F5EE}"/>
    <cellStyle name="Normal 9 2 3 2 2 2 2 5 3" xfId="28581" xr:uid="{1DCF7E13-B723-4AA4-9FDA-B3E9100279AE}"/>
    <cellStyle name="Normal 9 2 3 2 2 2 2 6" xfId="11590" xr:uid="{0A976335-6C05-4D8B-9B1E-A5D4D1D36B30}"/>
    <cellStyle name="Normal 9 2 3 2 2 2 2 6 2" xfId="33909" xr:uid="{1E2DF4A7-511C-4268-BEFF-EBE2655B6B6D}"/>
    <cellStyle name="Normal 9 2 3 2 2 2 2 7" xfId="12886" xr:uid="{50071F84-EC85-4DA9-8C3E-5C29E29DAF84}"/>
    <cellStyle name="Normal 9 2 3 2 2 2 2 7 2" xfId="35205" xr:uid="{D1B57734-86E4-4930-9D47-9E78AE8874B1}"/>
    <cellStyle name="Normal 9 2 3 2 2 2 2 8" xfId="23397" xr:uid="{64C39151-8BEE-41BA-BE84-9964F303B6E6}"/>
    <cellStyle name="Normal 9 2 3 2 2 2 3" xfId="1403" xr:uid="{FC5E3A4E-0E80-4638-B384-D476F35C34F6}"/>
    <cellStyle name="Normal 9 2 3 2 2 2 3 2" xfId="2699" xr:uid="{41FC9888-6A5C-4AC1-827A-188D2DEB279F}"/>
    <cellStyle name="Normal 9 2 3 2 2 2 3 2 2" xfId="5291" xr:uid="{10C4C776-C656-4985-8AC9-F49F040D916C}"/>
    <cellStyle name="Normal 9 2 3 2 2 2 3 2 2 2" xfId="10475" xr:uid="{B3A1C51B-85FF-48BB-8933-CA2E2486C7A6}"/>
    <cellStyle name="Normal 9 2 3 2 2 2 3 2 2 2 2" xfId="22282" xr:uid="{C6B9C9DF-3571-41AD-A261-187D32021B89}"/>
    <cellStyle name="Normal 9 2 3 2 2 2 3 2 2 2 2 2" xfId="44601" xr:uid="{9A0E4E3D-5E06-4D75-BD40-01A541E07007}"/>
    <cellStyle name="Normal 9 2 3 2 2 2 3 2 2 2 3" xfId="32793" xr:uid="{53765F00-48C2-44BC-872F-85AF8B20D481}"/>
    <cellStyle name="Normal 9 2 3 2 2 2 3 2 2 3" xfId="17098" xr:uid="{94DA3165-CAE0-4B54-9312-A0D1A27E150A}"/>
    <cellStyle name="Normal 9 2 3 2 2 2 3 2 2 3 2" xfId="39417" xr:uid="{C596D00A-AB4A-43BA-B4C2-BD406D92A08D}"/>
    <cellStyle name="Normal 9 2 3 2 2 2 3 2 2 4" xfId="27609" xr:uid="{4104ED8D-3654-4F37-B8D7-EC4E8F73382C}"/>
    <cellStyle name="Normal 9 2 3 2 2 2 3 2 3" xfId="7883" xr:uid="{D5F5635A-B4CF-4FC3-B491-AF3A36446A9F}"/>
    <cellStyle name="Normal 9 2 3 2 2 2 3 2 3 2" xfId="19690" xr:uid="{E721DEF5-69F2-4742-92C2-3EC0817DED06}"/>
    <cellStyle name="Normal 9 2 3 2 2 2 3 2 3 2 2" xfId="42009" xr:uid="{B3BE47D1-7236-4E90-A61C-A05E6BC2D9D0}"/>
    <cellStyle name="Normal 9 2 3 2 2 2 3 2 3 3" xfId="30201" xr:uid="{8AA30E01-F2CA-43F7-83DF-19BECF21BE89}"/>
    <cellStyle name="Normal 9 2 3 2 2 2 3 2 4" xfId="14506" xr:uid="{B6BDC410-0EC1-4248-8058-89ECED391138}"/>
    <cellStyle name="Normal 9 2 3 2 2 2 3 2 4 2" xfId="36825" xr:uid="{CF83782C-48CA-4312-90A0-F97FEE32E60D}"/>
    <cellStyle name="Normal 9 2 3 2 2 2 3 2 5" xfId="25017" xr:uid="{DCF63AD6-4DB1-4149-B4D7-E072C6ED9A7A}"/>
    <cellStyle name="Normal 9 2 3 2 2 2 3 3" xfId="3995" xr:uid="{0FB548E9-4EC4-486B-8BBF-CA964802B706}"/>
    <cellStyle name="Normal 9 2 3 2 2 2 3 3 2" xfId="9179" xr:uid="{F73A0C73-C7D0-40AD-BDF0-315CE5B961A3}"/>
    <cellStyle name="Normal 9 2 3 2 2 2 3 3 2 2" xfId="20986" xr:uid="{DBAFF440-0083-4303-B8EF-A3CCAF302764}"/>
    <cellStyle name="Normal 9 2 3 2 2 2 3 3 2 2 2" xfId="43305" xr:uid="{E26D23F8-E8C3-4C10-863C-48008A139053}"/>
    <cellStyle name="Normal 9 2 3 2 2 2 3 3 2 3" xfId="31497" xr:uid="{9A75DCCC-9128-4D67-831C-0727A6A752DF}"/>
    <cellStyle name="Normal 9 2 3 2 2 2 3 3 3" xfId="15802" xr:uid="{45EC81FE-49E5-4BCB-9654-0C4A0257E343}"/>
    <cellStyle name="Normal 9 2 3 2 2 2 3 3 3 2" xfId="38121" xr:uid="{66D2C38F-B919-4A08-A3B2-ED625581A671}"/>
    <cellStyle name="Normal 9 2 3 2 2 2 3 3 4" xfId="26313" xr:uid="{8F225DC9-0AF3-4745-8939-9CD2C7FF3456}"/>
    <cellStyle name="Normal 9 2 3 2 2 2 3 4" xfId="6587" xr:uid="{B432E3E8-4461-4ECA-A498-36E57B9526BF}"/>
    <cellStyle name="Normal 9 2 3 2 2 2 3 4 2" xfId="18394" xr:uid="{F2EB47BF-438F-4119-BCE9-CC57EA2FD775}"/>
    <cellStyle name="Normal 9 2 3 2 2 2 3 4 2 2" xfId="40713" xr:uid="{298B8F21-40B1-4F6E-93DA-43D7736DDEA9}"/>
    <cellStyle name="Normal 9 2 3 2 2 2 3 4 3" xfId="28905" xr:uid="{3820D3CA-0A8C-4801-A246-D3373FDF44F3}"/>
    <cellStyle name="Normal 9 2 3 2 2 2 3 5" xfId="11914" xr:uid="{BDA3A2E9-784B-4E88-8094-2C693E976486}"/>
    <cellStyle name="Normal 9 2 3 2 2 2 3 5 2" xfId="34233" xr:uid="{86DCAFC7-49BC-4715-8BE4-CDE75A07A4D6}"/>
    <cellStyle name="Normal 9 2 3 2 2 2 3 6" xfId="13210" xr:uid="{7B117C15-B8C3-4A54-B896-76BD52BB5EB9}"/>
    <cellStyle name="Normal 9 2 3 2 2 2 3 6 2" xfId="35529" xr:uid="{BDEB69CC-8B88-4019-8F52-35364318CC31}"/>
    <cellStyle name="Normal 9 2 3 2 2 2 3 7" xfId="23721" xr:uid="{187854F7-243F-4C77-8240-832BE867ACB3}"/>
    <cellStyle name="Normal 9 2 3 2 2 2 4" xfId="2051" xr:uid="{2B5F1F27-DA3E-4AFD-903C-51458280C5A5}"/>
    <cellStyle name="Normal 9 2 3 2 2 2 4 2" xfId="4643" xr:uid="{E27FF035-4161-4773-87D3-118254C56B60}"/>
    <cellStyle name="Normal 9 2 3 2 2 2 4 2 2" xfId="9827" xr:uid="{540847FA-1D47-4369-AC85-4DBAD6876FAA}"/>
    <cellStyle name="Normal 9 2 3 2 2 2 4 2 2 2" xfId="21634" xr:uid="{2065633B-A265-4C2D-B8EA-67086EBDDE5E}"/>
    <cellStyle name="Normal 9 2 3 2 2 2 4 2 2 2 2" xfId="43953" xr:uid="{BC59857E-DD8E-4152-9058-019A48629C88}"/>
    <cellStyle name="Normal 9 2 3 2 2 2 4 2 2 3" xfId="32145" xr:uid="{5F28D30E-C981-4873-90C9-F4E279D28A6C}"/>
    <cellStyle name="Normal 9 2 3 2 2 2 4 2 3" xfId="16450" xr:uid="{5C1F1169-E1A3-4B5E-B6B3-4037C93B3CA3}"/>
    <cellStyle name="Normal 9 2 3 2 2 2 4 2 3 2" xfId="38769" xr:uid="{66B434DA-0F6C-446D-8A4B-1D904C190FEA}"/>
    <cellStyle name="Normal 9 2 3 2 2 2 4 2 4" xfId="26961" xr:uid="{C63AB13B-897A-4F4B-8280-403C56F821FC}"/>
    <cellStyle name="Normal 9 2 3 2 2 2 4 3" xfId="7235" xr:uid="{59C19C8C-BE15-4D60-B7CC-2EF088FFB9E1}"/>
    <cellStyle name="Normal 9 2 3 2 2 2 4 3 2" xfId="19042" xr:uid="{6426ACFE-077F-402B-A723-BB40D1CBA4B5}"/>
    <cellStyle name="Normal 9 2 3 2 2 2 4 3 2 2" xfId="41361" xr:uid="{14767160-1A57-4FD7-94A9-AA73BCC47408}"/>
    <cellStyle name="Normal 9 2 3 2 2 2 4 3 3" xfId="29553" xr:uid="{4BD63A14-E19E-49D9-BBF5-412CC094D14E}"/>
    <cellStyle name="Normal 9 2 3 2 2 2 4 4" xfId="13858" xr:uid="{6C5B6C75-E4CE-4A54-9E96-F15307C74D98}"/>
    <cellStyle name="Normal 9 2 3 2 2 2 4 4 2" xfId="36177" xr:uid="{12833179-A7BF-4C25-A970-C392B7B55B22}"/>
    <cellStyle name="Normal 9 2 3 2 2 2 4 5" xfId="24369" xr:uid="{F9359AB5-2CAB-4DCC-A1D3-7F083E068AD5}"/>
    <cellStyle name="Normal 9 2 3 2 2 2 5" xfId="3347" xr:uid="{35F7BC81-E91F-4303-BCFA-EE4912064B82}"/>
    <cellStyle name="Normal 9 2 3 2 2 2 5 2" xfId="8531" xr:uid="{CA07888E-D884-49E1-B6BB-4F3F1183C4A4}"/>
    <cellStyle name="Normal 9 2 3 2 2 2 5 2 2" xfId="20338" xr:uid="{B0551C8C-C3B8-4FC7-A2D4-9EAB618BB01B}"/>
    <cellStyle name="Normal 9 2 3 2 2 2 5 2 2 2" xfId="42657" xr:uid="{3E00D5EA-EE90-4399-B38B-EFCC6F4244F3}"/>
    <cellStyle name="Normal 9 2 3 2 2 2 5 2 3" xfId="30849" xr:uid="{B85F8D46-11F5-47AD-830F-D8767CE265C2}"/>
    <cellStyle name="Normal 9 2 3 2 2 2 5 3" xfId="15154" xr:uid="{237AA764-4D45-434A-9FA3-36DB2DE5BA9E}"/>
    <cellStyle name="Normal 9 2 3 2 2 2 5 3 2" xfId="37473" xr:uid="{9EF36A9B-06F7-4A5C-B2A4-C726EDB5822B}"/>
    <cellStyle name="Normal 9 2 3 2 2 2 5 4" xfId="25665" xr:uid="{D99B7615-80F5-4B56-932A-5E530C129E6D}"/>
    <cellStyle name="Normal 9 2 3 2 2 2 6" xfId="5939" xr:uid="{1135C99E-2184-431C-BD6A-5FCE533053AA}"/>
    <cellStyle name="Normal 9 2 3 2 2 2 6 2" xfId="17746" xr:uid="{4223AB2E-1156-4836-A00F-846458FC8F65}"/>
    <cellStyle name="Normal 9 2 3 2 2 2 6 2 2" xfId="40065" xr:uid="{59C09BDD-B3CD-4378-A81F-5B604F51FE43}"/>
    <cellStyle name="Normal 9 2 3 2 2 2 6 3" xfId="28257" xr:uid="{530A36D2-0983-47E5-9DC9-1B5B08D7C65E}"/>
    <cellStyle name="Normal 9 2 3 2 2 2 7" xfId="11248" xr:uid="{B47221D9-C5AA-478D-B2B4-99AF4C1342EE}"/>
    <cellStyle name="Normal 9 2 3 2 2 2 7 2" xfId="33567" xr:uid="{5D95E5B5-84D1-4307-BF63-B4E9BFA24421}"/>
    <cellStyle name="Normal 9 2 3 2 2 2 8" xfId="12562" xr:uid="{E2819FC3-9AE5-4D31-9ADB-F2196826E597}"/>
    <cellStyle name="Normal 9 2 3 2 2 2 8 2" xfId="34881" xr:uid="{6DB19589-BB6A-416C-A170-479260443F2C}"/>
    <cellStyle name="Normal 9 2 3 2 2 2 9" xfId="23055" xr:uid="{6FCE13A3-0822-4259-BBC9-6C5734D9D16F}"/>
    <cellStyle name="Normal 9 2 3 2 2 3" xfId="917" xr:uid="{842108E7-A290-4DD9-86A3-8CBE80D889ED}"/>
    <cellStyle name="Normal 9 2 3 2 2 3 2" xfId="1565" xr:uid="{87AE79D6-0F5F-4275-B22C-E4B317CD0F39}"/>
    <cellStyle name="Normal 9 2 3 2 2 3 2 2" xfId="2861" xr:uid="{ACA2B920-3E83-4CD3-80F1-23190112FA7B}"/>
    <cellStyle name="Normal 9 2 3 2 2 3 2 2 2" xfId="5453" xr:uid="{5431590D-5DE4-4D3B-A589-00AEF8090458}"/>
    <cellStyle name="Normal 9 2 3 2 2 3 2 2 2 2" xfId="10637" xr:uid="{E5FB9363-01EB-4722-AB41-53CEA758848B}"/>
    <cellStyle name="Normal 9 2 3 2 2 3 2 2 2 2 2" xfId="22444" xr:uid="{2317EBC2-63BF-423A-B60E-76C128A36621}"/>
    <cellStyle name="Normal 9 2 3 2 2 3 2 2 2 2 2 2" xfId="44763" xr:uid="{F37CF63C-B192-4CEC-A5F3-A6C739A50E56}"/>
    <cellStyle name="Normal 9 2 3 2 2 3 2 2 2 2 3" xfId="32955" xr:uid="{AF49A5C0-BCB3-4835-B335-F7F416835897}"/>
    <cellStyle name="Normal 9 2 3 2 2 3 2 2 2 3" xfId="17260" xr:uid="{EA253308-D3B1-4328-99DC-B2AA43302568}"/>
    <cellStyle name="Normal 9 2 3 2 2 3 2 2 2 3 2" xfId="39579" xr:uid="{91209DB0-5E99-4E5A-80CF-58306D29F44A}"/>
    <cellStyle name="Normal 9 2 3 2 2 3 2 2 2 4" xfId="27771" xr:uid="{0077C4DE-2A5F-43F4-B323-3A81CE6854AC}"/>
    <cellStyle name="Normal 9 2 3 2 2 3 2 2 3" xfId="8045" xr:uid="{9CA399A9-062B-46A5-AE2A-F151CE939EA4}"/>
    <cellStyle name="Normal 9 2 3 2 2 3 2 2 3 2" xfId="19852" xr:uid="{789033C8-140D-4D93-BBAD-470B9F82580F}"/>
    <cellStyle name="Normal 9 2 3 2 2 3 2 2 3 2 2" xfId="42171" xr:uid="{BA052D6A-6637-41F9-AD4E-9C633DE95720}"/>
    <cellStyle name="Normal 9 2 3 2 2 3 2 2 3 3" xfId="30363" xr:uid="{FAFCA5A4-A7EB-491A-BF56-1420D86F5590}"/>
    <cellStyle name="Normal 9 2 3 2 2 3 2 2 4" xfId="14668" xr:uid="{D90E081A-F84E-48AB-B713-21E77C42AB10}"/>
    <cellStyle name="Normal 9 2 3 2 2 3 2 2 4 2" xfId="36987" xr:uid="{58407E9E-4890-4E5A-8363-B9EE2F8447F3}"/>
    <cellStyle name="Normal 9 2 3 2 2 3 2 2 5" xfId="25179" xr:uid="{1C99A537-C507-45D9-A75E-149EECA6E0C6}"/>
    <cellStyle name="Normal 9 2 3 2 2 3 2 3" xfId="4157" xr:uid="{9CEBC83B-42B1-4B22-B009-95EEF51A5F58}"/>
    <cellStyle name="Normal 9 2 3 2 2 3 2 3 2" xfId="9341" xr:uid="{D8E648FB-2054-473C-8396-AE1D58AC302A}"/>
    <cellStyle name="Normal 9 2 3 2 2 3 2 3 2 2" xfId="21148" xr:uid="{DC85E240-3B58-444F-9AD1-C59AF3D20699}"/>
    <cellStyle name="Normal 9 2 3 2 2 3 2 3 2 2 2" xfId="43467" xr:uid="{13047B37-75D1-4497-B61A-601D2CEE68DC}"/>
    <cellStyle name="Normal 9 2 3 2 2 3 2 3 2 3" xfId="31659" xr:uid="{0ABAF317-7E5E-46DF-BD67-55C1CFD0D990}"/>
    <cellStyle name="Normal 9 2 3 2 2 3 2 3 3" xfId="15964" xr:uid="{94DD980A-DAD6-4DB5-9A73-FD0B46161638}"/>
    <cellStyle name="Normal 9 2 3 2 2 3 2 3 3 2" xfId="38283" xr:uid="{D4BF990D-3E8C-4815-A08D-7A6AD77A6FC2}"/>
    <cellStyle name="Normal 9 2 3 2 2 3 2 3 4" xfId="26475" xr:uid="{4EA8129E-E102-4082-A68D-80BE3CB208B5}"/>
    <cellStyle name="Normal 9 2 3 2 2 3 2 4" xfId="6749" xr:uid="{A6C85E34-F416-484E-8EB2-5409AF04ED27}"/>
    <cellStyle name="Normal 9 2 3 2 2 3 2 4 2" xfId="18556" xr:uid="{32C2B992-2465-4444-9C66-FF3C06D75667}"/>
    <cellStyle name="Normal 9 2 3 2 2 3 2 4 2 2" xfId="40875" xr:uid="{00F049F8-8B9F-4A8B-B4AB-38BAC189C709}"/>
    <cellStyle name="Normal 9 2 3 2 2 3 2 4 3" xfId="29067" xr:uid="{24287AD5-6431-4559-A771-A060C2F532E8}"/>
    <cellStyle name="Normal 9 2 3 2 2 3 2 5" xfId="12076" xr:uid="{9C91FB84-6A6C-4808-9C9B-9343677AF635}"/>
    <cellStyle name="Normal 9 2 3 2 2 3 2 5 2" xfId="34395" xr:uid="{47312906-B82A-494C-9952-B6A6CFBA2C00}"/>
    <cellStyle name="Normal 9 2 3 2 2 3 2 6" xfId="13372" xr:uid="{B29E94C8-9711-486F-8157-D04010FCAD7B}"/>
    <cellStyle name="Normal 9 2 3 2 2 3 2 6 2" xfId="35691" xr:uid="{1640A177-91FC-459F-8F9E-2BA085C4D6BA}"/>
    <cellStyle name="Normal 9 2 3 2 2 3 2 7" xfId="23883" xr:uid="{7C8B23B6-3333-4567-985F-759B7EE219F7}"/>
    <cellStyle name="Normal 9 2 3 2 2 3 3" xfId="2213" xr:uid="{E38FECB8-8E93-4F22-8075-7AE7D1BA70D3}"/>
    <cellStyle name="Normal 9 2 3 2 2 3 3 2" xfId="4805" xr:uid="{0BFBFFE0-97C4-464B-A1D0-AFF9CD3F39BE}"/>
    <cellStyle name="Normal 9 2 3 2 2 3 3 2 2" xfId="9989" xr:uid="{3778F090-F832-437E-BA94-8B24813D1511}"/>
    <cellStyle name="Normal 9 2 3 2 2 3 3 2 2 2" xfId="21796" xr:uid="{E9C8617D-8A51-42F4-9712-34619B018591}"/>
    <cellStyle name="Normal 9 2 3 2 2 3 3 2 2 2 2" xfId="44115" xr:uid="{432F4F2E-E492-4B26-B465-5F0683A8A197}"/>
    <cellStyle name="Normal 9 2 3 2 2 3 3 2 2 3" xfId="32307" xr:uid="{6BAD1825-8154-4D0D-9703-2987EEFED1B9}"/>
    <cellStyle name="Normal 9 2 3 2 2 3 3 2 3" xfId="16612" xr:uid="{137969CE-D3FD-4A77-9EAA-60A08FABCDA3}"/>
    <cellStyle name="Normal 9 2 3 2 2 3 3 2 3 2" xfId="38931" xr:uid="{3769FAC1-AF2E-42EB-8F28-3C68B34B74DF}"/>
    <cellStyle name="Normal 9 2 3 2 2 3 3 2 4" xfId="27123" xr:uid="{C0E04954-2B0F-4DBE-9082-08D372153F24}"/>
    <cellStyle name="Normal 9 2 3 2 2 3 3 3" xfId="7397" xr:uid="{769223B1-CF7C-465A-B3F0-9AB8016B6DAE}"/>
    <cellStyle name="Normal 9 2 3 2 2 3 3 3 2" xfId="19204" xr:uid="{42640F39-FDDD-4553-A74F-F93F6D645829}"/>
    <cellStyle name="Normal 9 2 3 2 2 3 3 3 2 2" xfId="41523" xr:uid="{08C9F665-56FB-41F4-9517-4E50E66E7BA7}"/>
    <cellStyle name="Normal 9 2 3 2 2 3 3 3 3" xfId="29715" xr:uid="{413DBE10-D92E-4C1E-AAF3-8DDBB1DA62E5}"/>
    <cellStyle name="Normal 9 2 3 2 2 3 3 4" xfId="14020" xr:uid="{B2B594AD-ED20-4817-8069-21C7015ADD3D}"/>
    <cellStyle name="Normal 9 2 3 2 2 3 3 4 2" xfId="36339" xr:uid="{0243FE36-654E-4BAE-AE96-9EAFC85F9864}"/>
    <cellStyle name="Normal 9 2 3 2 2 3 3 5" xfId="24531" xr:uid="{AFB71FFA-B996-41F1-BF00-39BC73C1B74C}"/>
    <cellStyle name="Normal 9 2 3 2 2 3 4" xfId="3509" xr:uid="{84F27394-73FB-4A9E-94C7-21181B6E97C9}"/>
    <cellStyle name="Normal 9 2 3 2 2 3 4 2" xfId="8693" xr:uid="{E316CDAE-F7DE-4EDC-B86D-1E365DD77342}"/>
    <cellStyle name="Normal 9 2 3 2 2 3 4 2 2" xfId="20500" xr:uid="{EB692109-736A-4B1C-8243-D37EB9900D13}"/>
    <cellStyle name="Normal 9 2 3 2 2 3 4 2 2 2" xfId="42819" xr:uid="{E3F3C9D1-0348-44E9-925C-261820A22C26}"/>
    <cellStyle name="Normal 9 2 3 2 2 3 4 2 3" xfId="31011" xr:uid="{17A8FD91-9E99-4A78-BDD4-890BE10A8936}"/>
    <cellStyle name="Normal 9 2 3 2 2 3 4 3" xfId="15316" xr:uid="{09CDF2AD-9899-4A1F-8895-DCCA1DC4DB47}"/>
    <cellStyle name="Normal 9 2 3 2 2 3 4 3 2" xfId="37635" xr:uid="{B702A913-B8F1-4672-AD17-69940D765492}"/>
    <cellStyle name="Normal 9 2 3 2 2 3 4 4" xfId="25827" xr:uid="{FC7F4CA8-818A-4100-BDB4-D0A518BC02BF}"/>
    <cellStyle name="Normal 9 2 3 2 2 3 5" xfId="6101" xr:uid="{C72A9EDB-8E39-46CC-93AA-15AB136ADB8A}"/>
    <cellStyle name="Normal 9 2 3 2 2 3 5 2" xfId="17908" xr:uid="{A3709354-B46B-4C0E-9772-04F87F3CEB1E}"/>
    <cellStyle name="Normal 9 2 3 2 2 3 5 2 2" xfId="40227" xr:uid="{C442D191-645A-4AE3-BB02-4AF9FB69AEA5}"/>
    <cellStyle name="Normal 9 2 3 2 2 3 5 3" xfId="28419" xr:uid="{3C39C37B-2BE1-4BCC-9220-66895B010DF5}"/>
    <cellStyle name="Normal 9 2 3 2 2 3 6" xfId="11428" xr:uid="{86434ECC-9CDE-4AA7-AAB8-D8C3DC627127}"/>
    <cellStyle name="Normal 9 2 3 2 2 3 6 2" xfId="33747" xr:uid="{FA3E106D-0F99-4064-A13E-EB37D910433A}"/>
    <cellStyle name="Normal 9 2 3 2 2 3 7" xfId="12724" xr:uid="{BB26EF0C-666A-4028-86C2-265C05D784EE}"/>
    <cellStyle name="Normal 9 2 3 2 2 3 7 2" xfId="35043" xr:uid="{3CA6866B-518E-4F5B-B4D6-C5CF3F48FB2C}"/>
    <cellStyle name="Normal 9 2 3 2 2 3 8" xfId="23235" xr:uid="{D1DBCA3D-F014-4AFC-ADED-572658AAF957}"/>
    <cellStyle name="Normal 9 2 3 2 2 4" xfId="1241" xr:uid="{748F9012-0A18-4E21-B153-467434FE96D9}"/>
    <cellStyle name="Normal 9 2 3 2 2 4 2" xfId="2537" xr:uid="{88B53661-2BF5-477F-B1F3-0DDB40E98A64}"/>
    <cellStyle name="Normal 9 2 3 2 2 4 2 2" xfId="5129" xr:uid="{C4196047-49F0-4431-9802-1AE4F3C347EA}"/>
    <cellStyle name="Normal 9 2 3 2 2 4 2 2 2" xfId="10313" xr:uid="{09D0D446-8309-4B4A-9C65-CE32F5090BD9}"/>
    <cellStyle name="Normal 9 2 3 2 2 4 2 2 2 2" xfId="22120" xr:uid="{EC23D9A1-509E-4277-AFDD-209176F1EA05}"/>
    <cellStyle name="Normal 9 2 3 2 2 4 2 2 2 2 2" xfId="44439" xr:uid="{3B839BF3-4ED2-4BA8-9633-F232FBEFB110}"/>
    <cellStyle name="Normal 9 2 3 2 2 4 2 2 2 3" xfId="32631" xr:uid="{4F765DDC-5B6D-4691-A7BD-F4D4529A517A}"/>
    <cellStyle name="Normal 9 2 3 2 2 4 2 2 3" xfId="16936" xr:uid="{6A343883-29CA-4B17-A472-052F39479CEA}"/>
    <cellStyle name="Normal 9 2 3 2 2 4 2 2 3 2" xfId="39255" xr:uid="{69C36CC6-126E-4C7F-BD29-E21D15B077EF}"/>
    <cellStyle name="Normal 9 2 3 2 2 4 2 2 4" xfId="27447" xr:uid="{8C05758A-70AF-49AB-82D5-8F7D1B262845}"/>
    <cellStyle name="Normal 9 2 3 2 2 4 2 3" xfId="7721" xr:uid="{11A83FF2-761F-40CE-8006-00149AEC504A}"/>
    <cellStyle name="Normal 9 2 3 2 2 4 2 3 2" xfId="19528" xr:uid="{1E64B1A7-2BFB-43D3-B893-36398BC9A3EB}"/>
    <cellStyle name="Normal 9 2 3 2 2 4 2 3 2 2" xfId="41847" xr:uid="{DE94CDC3-2F0F-4DC0-806C-F3DE0C089003}"/>
    <cellStyle name="Normal 9 2 3 2 2 4 2 3 3" xfId="30039" xr:uid="{BD5F5BB9-53DD-47B5-8EA4-3868160C3AEB}"/>
    <cellStyle name="Normal 9 2 3 2 2 4 2 4" xfId="14344" xr:uid="{1C84667D-BBB8-4CA1-A156-8C6AC4B1979B}"/>
    <cellStyle name="Normal 9 2 3 2 2 4 2 4 2" xfId="36663" xr:uid="{A877076D-3316-43BA-9950-7E6AF548FD63}"/>
    <cellStyle name="Normal 9 2 3 2 2 4 2 5" xfId="24855" xr:uid="{D14ECB09-649B-4F58-A00E-0788B4939E4A}"/>
    <cellStyle name="Normal 9 2 3 2 2 4 3" xfId="3833" xr:uid="{C0176312-0F15-4A91-B405-5BC8524EC3FE}"/>
    <cellStyle name="Normal 9 2 3 2 2 4 3 2" xfId="9017" xr:uid="{03D6A608-2CB6-4FD4-9F44-1BD15F576C8F}"/>
    <cellStyle name="Normal 9 2 3 2 2 4 3 2 2" xfId="20824" xr:uid="{CD173D36-A2F5-41CB-A007-9A63AF50F9B6}"/>
    <cellStyle name="Normal 9 2 3 2 2 4 3 2 2 2" xfId="43143" xr:uid="{BDE60825-4C21-4FB9-A860-9AD2D0372DCE}"/>
    <cellStyle name="Normal 9 2 3 2 2 4 3 2 3" xfId="31335" xr:uid="{AB26BE7A-B71F-41FB-9307-C0ECB2C3B215}"/>
    <cellStyle name="Normal 9 2 3 2 2 4 3 3" xfId="15640" xr:uid="{82ABE0A9-529E-4F47-B547-9144638C0D26}"/>
    <cellStyle name="Normal 9 2 3 2 2 4 3 3 2" xfId="37959" xr:uid="{07B3385C-03C0-41A7-9566-2FD801AACD91}"/>
    <cellStyle name="Normal 9 2 3 2 2 4 3 4" xfId="26151" xr:uid="{0954744F-D939-4722-8ABC-60E5CD9049CD}"/>
    <cellStyle name="Normal 9 2 3 2 2 4 4" xfId="6425" xr:uid="{FD3E4C6B-4EB0-4712-965D-660B90C202BE}"/>
    <cellStyle name="Normal 9 2 3 2 2 4 4 2" xfId="18232" xr:uid="{09B129A0-734E-44DD-B65A-66B84938D744}"/>
    <cellStyle name="Normal 9 2 3 2 2 4 4 2 2" xfId="40551" xr:uid="{EA8CB6E3-2CB8-4D61-869E-721ECC924F5E}"/>
    <cellStyle name="Normal 9 2 3 2 2 4 4 3" xfId="28743" xr:uid="{B403116D-83C1-4D20-9DEA-DA0D9AD6AC06}"/>
    <cellStyle name="Normal 9 2 3 2 2 4 5" xfId="11752" xr:uid="{846E90F9-8318-4F6B-BEB1-A5DADF257AD3}"/>
    <cellStyle name="Normal 9 2 3 2 2 4 5 2" xfId="34071" xr:uid="{DE5ABA13-F064-4CA7-8D50-421BF37769D0}"/>
    <cellStyle name="Normal 9 2 3 2 2 4 6" xfId="13048" xr:uid="{A9C5B93C-36E6-44DB-BA39-1F089F5F7FB9}"/>
    <cellStyle name="Normal 9 2 3 2 2 4 6 2" xfId="35367" xr:uid="{44A1CC50-6B43-46B5-A5A2-4D663920C5CD}"/>
    <cellStyle name="Normal 9 2 3 2 2 4 7" xfId="23559" xr:uid="{1D44AA5B-607C-4FBC-98C8-CEC727040718}"/>
    <cellStyle name="Normal 9 2 3 2 2 5" xfId="1889" xr:uid="{C5F59777-A466-495D-AC65-ACD9632F57F3}"/>
    <cellStyle name="Normal 9 2 3 2 2 5 2" xfId="4481" xr:uid="{8C5FEFD6-8ADB-4246-BB40-B365DA0D6BE8}"/>
    <cellStyle name="Normal 9 2 3 2 2 5 2 2" xfId="9665" xr:uid="{1958A877-D0A3-41BF-9AFB-31496546750E}"/>
    <cellStyle name="Normal 9 2 3 2 2 5 2 2 2" xfId="21472" xr:uid="{4C5E04B9-6F68-4899-9E2E-06D9A32E7199}"/>
    <cellStyle name="Normal 9 2 3 2 2 5 2 2 2 2" xfId="43791" xr:uid="{FBE96A33-F3C2-49F1-A799-F79F0FA2A1CD}"/>
    <cellStyle name="Normal 9 2 3 2 2 5 2 2 3" xfId="31983" xr:uid="{5AC09156-831A-43ED-83FC-DAB843206010}"/>
    <cellStyle name="Normal 9 2 3 2 2 5 2 3" xfId="16288" xr:uid="{89B70C21-4215-465A-B6EF-F7D9E9B7E901}"/>
    <cellStyle name="Normal 9 2 3 2 2 5 2 3 2" xfId="38607" xr:uid="{E1ACB915-CDD9-48C6-898B-952109FD9323}"/>
    <cellStyle name="Normal 9 2 3 2 2 5 2 4" xfId="26799" xr:uid="{56D9275B-BB01-416D-B043-8205DF961F41}"/>
    <cellStyle name="Normal 9 2 3 2 2 5 3" xfId="7073" xr:uid="{14980D1A-1135-46B0-BC47-3E67D2C70747}"/>
    <cellStyle name="Normal 9 2 3 2 2 5 3 2" xfId="18880" xr:uid="{55BB3A1A-A9A2-43B2-9214-FB6BFA759B16}"/>
    <cellStyle name="Normal 9 2 3 2 2 5 3 2 2" xfId="41199" xr:uid="{28BC4B9C-4973-4839-A461-4E89DA5500AE}"/>
    <cellStyle name="Normal 9 2 3 2 2 5 3 3" xfId="29391" xr:uid="{DEBE742D-7EED-4134-A11C-E5ADF2B35D88}"/>
    <cellStyle name="Normal 9 2 3 2 2 5 4" xfId="13696" xr:uid="{05C66C70-21D2-42A7-A591-EB9C83AEE070}"/>
    <cellStyle name="Normal 9 2 3 2 2 5 4 2" xfId="36015" xr:uid="{F54EB106-6B64-4717-9A7C-DDD388E6690A}"/>
    <cellStyle name="Normal 9 2 3 2 2 5 5" xfId="24207" xr:uid="{88BBE1D3-CCA5-499C-BFA4-C831A34E32BE}"/>
    <cellStyle name="Normal 9 2 3 2 2 6" xfId="3185" xr:uid="{3988E60F-8BD8-4760-B8B4-A9A49A78DD9C}"/>
    <cellStyle name="Normal 9 2 3 2 2 6 2" xfId="8369" xr:uid="{26B9C3BC-E6BC-4426-81C2-91D91712B425}"/>
    <cellStyle name="Normal 9 2 3 2 2 6 2 2" xfId="20176" xr:uid="{335E906D-E47E-46D7-81D3-56158822D22D}"/>
    <cellStyle name="Normal 9 2 3 2 2 6 2 2 2" xfId="42495" xr:uid="{E79AA4B5-DAFA-4F0D-A0BA-9C5F18AE8E3F}"/>
    <cellStyle name="Normal 9 2 3 2 2 6 2 3" xfId="30687" xr:uid="{A1716CEF-FEEF-4731-A49B-9080E1044287}"/>
    <cellStyle name="Normal 9 2 3 2 2 6 3" xfId="14992" xr:uid="{2457D242-04DE-4058-AA13-2825D2D6CE0E}"/>
    <cellStyle name="Normal 9 2 3 2 2 6 3 2" xfId="37311" xr:uid="{B8A2E9C8-899E-4A88-8A01-F6A7D35C0724}"/>
    <cellStyle name="Normal 9 2 3 2 2 6 4" xfId="25503" xr:uid="{7D0875F5-401F-4EB9-936A-0C2AE77321CE}"/>
    <cellStyle name="Normal 9 2 3 2 2 7" xfId="5777" xr:uid="{846B0EAC-894B-4057-A57D-8612BAA68464}"/>
    <cellStyle name="Normal 9 2 3 2 2 7 2" xfId="17584" xr:uid="{44DCBBCE-F566-4DA2-A88A-A8213F53E6BC}"/>
    <cellStyle name="Normal 9 2 3 2 2 7 2 2" xfId="39903" xr:uid="{7D7BFF7B-F32D-4172-91EC-A67C043E241F}"/>
    <cellStyle name="Normal 9 2 3 2 2 7 3" xfId="28095" xr:uid="{40FBC4E8-5FA2-48D2-A37D-648162EB8E90}"/>
    <cellStyle name="Normal 9 2 3 2 2 8" xfId="11014" xr:uid="{9DD21017-5EAE-4CC5-BABE-2CD62AE8C22D}"/>
    <cellStyle name="Normal 9 2 3 2 2 8 2" xfId="33333" xr:uid="{AFEEB4A2-3E8A-4B60-BFD5-988F5C37D0D9}"/>
    <cellStyle name="Normal 9 2 3 2 2 9" xfId="12400" xr:uid="{A086CC0B-AAE9-4EE4-B3B3-559AA8091E63}"/>
    <cellStyle name="Normal 9 2 3 2 2 9 2" xfId="34719" xr:uid="{AA8552CC-62D7-4575-AE3E-D0036091750A}"/>
    <cellStyle name="Normal 9 2 3 2 3" xfId="620" xr:uid="{E842ADD4-EB87-46A4-9B00-08CEBA07CE9C}"/>
    <cellStyle name="Normal 9 2 3 2 3 2" xfId="998" xr:uid="{890D2242-9A90-4CE0-8FE2-008C814D3B09}"/>
    <cellStyle name="Normal 9 2 3 2 3 2 2" xfId="1646" xr:uid="{CDD5B817-E392-46F7-91C0-2BA289011A2E}"/>
    <cellStyle name="Normal 9 2 3 2 3 2 2 2" xfId="2942" xr:uid="{04243D72-E9E7-471A-9BD4-BBA56AEFB73F}"/>
    <cellStyle name="Normal 9 2 3 2 3 2 2 2 2" xfId="5534" xr:uid="{6F77B800-B35E-4D6D-BE4A-F8B1F7D1447E}"/>
    <cellStyle name="Normal 9 2 3 2 3 2 2 2 2 2" xfId="10718" xr:uid="{77BA911D-7125-494E-8EEC-DEE236D748D1}"/>
    <cellStyle name="Normal 9 2 3 2 3 2 2 2 2 2 2" xfId="22525" xr:uid="{E8DE69FE-130E-4960-98A7-0FFC3C3916B7}"/>
    <cellStyle name="Normal 9 2 3 2 3 2 2 2 2 2 2 2" xfId="44844" xr:uid="{91DF2184-8C73-489E-BDCA-C0AEB5AF1FA8}"/>
    <cellStyle name="Normal 9 2 3 2 3 2 2 2 2 2 3" xfId="33036" xr:uid="{7221A56C-4074-4895-A0C3-B8F8211EF60E}"/>
    <cellStyle name="Normal 9 2 3 2 3 2 2 2 2 3" xfId="17341" xr:uid="{678F284A-1A6F-453B-B525-1C7E46275611}"/>
    <cellStyle name="Normal 9 2 3 2 3 2 2 2 2 3 2" xfId="39660" xr:uid="{6B371865-5878-40CF-B12B-65E0A0AA2805}"/>
    <cellStyle name="Normal 9 2 3 2 3 2 2 2 2 4" xfId="27852" xr:uid="{A4480EDA-B351-44A5-891B-DF628263248C}"/>
    <cellStyle name="Normal 9 2 3 2 3 2 2 2 3" xfId="8126" xr:uid="{DC07E4E8-3B22-448E-A13F-3EAA0F2B1BDE}"/>
    <cellStyle name="Normal 9 2 3 2 3 2 2 2 3 2" xfId="19933" xr:uid="{668AEC49-1AC5-47BB-A9A5-D2C25DBC2236}"/>
    <cellStyle name="Normal 9 2 3 2 3 2 2 2 3 2 2" xfId="42252" xr:uid="{64561230-1359-448D-A4B1-2629E818287F}"/>
    <cellStyle name="Normal 9 2 3 2 3 2 2 2 3 3" xfId="30444" xr:uid="{F395ABE1-816F-476B-A44E-204E4AFD6866}"/>
    <cellStyle name="Normal 9 2 3 2 3 2 2 2 4" xfId="14749" xr:uid="{F4E996E2-5950-4F1B-BE31-EF244C71C168}"/>
    <cellStyle name="Normal 9 2 3 2 3 2 2 2 4 2" xfId="37068" xr:uid="{6B3F345A-D235-475D-BA82-3E7A9D785FC7}"/>
    <cellStyle name="Normal 9 2 3 2 3 2 2 2 5" xfId="25260" xr:uid="{1E352B95-B459-42C6-805A-435B47B24DFA}"/>
    <cellStyle name="Normal 9 2 3 2 3 2 2 3" xfId="4238" xr:uid="{FF1FCBE8-6DF1-4518-8B8E-9CD57052DC2E}"/>
    <cellStyle name="Normal 9 2 3 2 3 2 2 3 2" xfId="9422" xr:uid="{C0290106-7819-4FFA-B968-B20D438137D3}"/>
    <cellStyle name="Normal 9 2 3 2 3 2 2 3 2 2" xfId="21229" xr:uid="{5E631843-0E98-4D1A-BA44-82383AF7E5EF}"/>
    <cellStyle name="Normal 9 2 3 2 3 2 2 3 2 2 2" xfId="43548" xr:uid="{0CA70166-AC08-42A4-888A-CC343A430BE4}"/>
    <cellStyle name="Normal 9 2 3 2 3 2 2 3 2 3" xfId="31740" xr:uid="{0C150A67-9A2B-4C6D-8C02-1EC4D7022EBF}"/>
    <cellStyle name="Normal 9 2 3 2 3 2 2 3 3" xfId="16045" xr:uid="{C9F8D179-B9A2-4AFE-AFD1-261C9C446EC2}"/>
    <cellStyle name="Normal 9 2 3 2 3 2 2 3 3 2" xfId="38364" xr:uid="{FE52F3AB-31A4-4774-AA9D-86A9BC345605}"/>
    <cellStyle name="Normal 9 2 3 2 3 2 2 3 4" xfId="26556" xr:uid="{B2AB178C-8AF2-42F7-902C-9524E135D187}"/>
    <cellStyle name="Normal 9 2 3 2 3 2 2 4" xfId="6830" xr:uid="{733581E6-163C-4028-A901-97C24F4CE0AE}"/>
    <cellStyle name="Normal 9 2 3 2 3 2 2 4 2" xfId="18637" xr:uid="{A681A581-05E7-4B48-8431-5E97E3C7F198}"/>
    <cellStyle name="Normal 9 2 3 2 3 2 2 4 2 2" xfId="40956" xr:uid="{D9EFB31F-B620-4CC4-A0B3-B8516283A306}"/>
    <cellStyle name="Normal 9 2 3 2 3 2 2 4 3" xfId="29148" xr:uid="{0E883E29-73C8-4FD3-9BA7-0C482AE7DCB4}"/>
    <cellStyle name="Normal 9 2 3 2 3 2 2 5" xfId="12157" xr:uid="{F1E1933F-64CF-4C3A-81D5-F454CA957AFE}"/>
    <cellStyle name="Normal 9 2 3 2 3 2 2 5 2" xfId="34476" xr:uid="{9328022A-D8C2-4877-97D5-693A813C303E}"/>
    <cellStyle name="Normal 9 2 3 2 3 2 2 6" xfId="13453" xr:uid="{CA4E17F5-C2EF-46BB-BC59-1EA5BBC041CD}"/>
    <cellStyle name="Normal 9 2 3 2 3 2 2 6 2" xfId="35772" xr:uid="{B6936D99-BF4C-40B3-BEA5-CE956A796AB7}"/>
    <cellStyle name="Normal 9 2 3 2 3 2 2 7" xfId="23964" xr:uid="{2C085B12-112E-4ADA-B7B1-7151987469C8}"/>
    <cellStyle name="Normal 9 2 3 2 3 2 3" xfId="2294" xr:uid="{A61411C2-1FAC-410A-87C4-4224FEA951E2}"/>
    <cellStyle name="Normal 9 2 3 2 3 2 3 2" xfId="4886" xr:uid="{FC5C687F-C24F-4A7F-A4E7-A96524E8A6DB}"/>
    <cellStyle name="Normal 9 2 3 2 3 2 3 2 2" xfId="10070" xr:uid="{4429D734-24D8-4F70-AE1B-3B5B73AD71B0}"/>
    <cellStyle name="Normal 9 2 3 2 3 2 3 2 2 2" xfId="21877" xr:uid="{CD0B71D3-2C40-4574-AB3E-C075847932E4}"/>
    <cellStyle name="Normal 9 2 3 2 3 2 3 2 2 2 2" xfId="44196" xr:uid="{C0ACBCE5-A4DF-46A3-A7E6-312F8778ABF8}"/>
    <cellStyle name="Normal 9 2 3 2 3 2 3 2 2 3" xfId="32388" xr:uid="{3E8B2B3B-71BE-47E7-8B81-B713918EA711}"/>
    <cellStyle name="Normal 9 2 3 2 3 2 3 2 3" xfId="16693" xr:uid="{586877B1-87E2-4193-9CB5-126FFE6AB030}"/>
    <cellStyle name="Normal 9 2 3 2 3 2 3 2 3 2" xfId="39012" xr:uid="{842E6576-25AA-4EBF-80EB-0F67D42CCCC4}"/>
    <cellStyle name="Normal 9 2 3 2 3 2 3 2 4" xfId="27204" xr:uid="{C109CE13-72EF-4E45-B083-4C380AB7CF01}"/>
    <cellStyle name="Normal 9 2 3 2 3 2 3 3" xfId="7478" xr:uid="{DC780FD8-E7D3-4F04-A70A-CDB28096C8C8}"/>
    <cellStyle name="Normal 9 2 3 2 3 2 3 3 2" xfId="19285" xr:uid="{C2F62B7C-DD2B-4AAC-8C25-2CEBDE275C7C}"/>
    <cellStyle name="Normal 9 2 3 2 3 2 3 3 2 2" xfId="41604" xr:uid="{6DD728CD-BA8D-4CCB-9EE1-08BD5CD785B8}"/>
    <cellStyle name="Normal 9 2 3 2 3 2 3 3 3" xfId="29796" xr:uid="{ECE25055-6A02-421B-8E15-22943A968173}"/>
    <cellStyle name="Normal 9 2 3 2 3 2 3 4" xfId="14101" xr:uid="{F940ECB2-8B6E-4D40-9E14-EEA7A42B9C42}"/>
    <cellStyle name="Normal 9 2 3 2 3 2 3 4 2" xfId="36420" xr:uid="{53CB4132-8D7B-42E5-973B-BB0B9D94A5DA}"/>
    <cellStyle name="Normal 9 2 3 2 3 2 3 5" xfId="24612" xr:uid="{D2EBDCCD-A801-4FA2-AD01-E5E50220FF90}"/>
    <cellStyle name="Normal 9 2 3 2 3 2 4" xfId="3590" xr:uid="{09F06CDC-1C09-4AF9-9F9A-93ABB166C625}"/>
    <cellStyle name="Normal 9 2 3 2 3 2 4 2" xfId="8774" xr:uid="{DA9708CE-4DC1-464E-B0D9-11F57F69326A}"/>
    <cellStyle name="Normal 9 2 3 2 3 2 4 2 2" xfId="20581" xr:uid="{CCD55892-7308-484B-8BA7-B4C6133A9BB4}"/>
    <cellStyle name="Normal 9 2 3 2 3 2 4 2 2 2" xfId="42900" xr:uid="{3B81DF74-5891-48C7-A68C-5CDF7187B5EC}"/>
    <cellStyle name="Normal 9 2 3 2 3 2 4 2 3" xfId="31092" xr:uid="{00E086DD-E555-4A3D-8D9E-556A3B0C426D}"/>
    <cellStyle name="Normal 9 2 3 2 3 2 4 3" xfId="15397" xr:uid="{6F6F6AAD-8678-4848-83FE-96992AC17E5F}"/>
    <cellStyle name="Normal 9 2 3 2 3 2 4 3 2" xfId="37716" xr:uid="{95ACD5DD-B3AC-440A-9AD1-66E876D23CDB}"/>
    <cellStyle name="Normal 9 2 3 2 3 2 4 4" xfId="25908" xr:uid="{E7411461-8300-4A20-8509-6D5D823939C6}"/>
    <cellStyle name="Normal 9 2 3 2 3 2 5" xfId="6182" xr:uid="{18500D2A-163D-4737-8F40-0751C6E1DF6E}"/>
    <cellStyle name="Normal 9 2 3 2 3 2 5 2" xfId="17989" xr:uid="{2B9D02B0-D53D-4AF8-A25A-F71D2A62C0D6}"/>
    <cellStyle name="Normal 9 2 3 2 3 2 5 2 2" xfId="40308" xr:uid="{925CC68B-BB11-43BA-ABDE-97F6E179F646}"/>
    <cellStyle name="Normal 9 2 3 2 3 2 5 3" xfId="28500" xr:uid="{D05A5E5B-AC5E-48F9-9242-FC0F15197795}"/>
    <cellStyle name="Normal 9 2 3 2 3 2 6" xfId="11509" xr:uid="{89F224CE-113C-4F04-A78B-3EB5F21F3598}"/>
    <cellStyle name="Normal 9 2 3 2 3 2 6 2" xfId="33828" xr:uid="{F3B5EA27-9945-4E3E-9672-7A2B6C273134}"/>
    <cellStyle name="Normal 9 2 3 2 3 2 7" xfId="12805" xr:uid="{8CA4923C-2DDC-47A7-ACBA-F5A7B4F58020}"/>
    <cellStyle name="Normal 9 2 3 2 3 2 7 2" xfId="35124" xr:uid="{16498835-5D50-4140-A024-FB3763D4EBDD}"/>
    <cellStyle name="Normal 9 2 3 2 3 2 8" xfId="23316" xr:uid="{6F035D0F-7E4D-4165-9CED-23581B656E33}"/>
    <cellStyle name="Normal 9 2 3 2 3 3" xfId="1322" xr:uid="{3B8FC95F-0DF6-47F8-AC49-8F0F60DCACE0}"/>
    <cellStyle name="Normal 9 2 3 2 3 3 2" xfId="2618" xr:uid="{663F3312-A328-4802-BF84-ACC03868647A}"/>
    <cellStyle name="Normal 9 2 3 2 3 3 2 2" xfId="5210" xr:uid="{CD6E2B7E-1A32-47F3-BFB2-60D8A2FD0FEF}"/>
    <cellStyle name="Normal 9 2 3 2 3 3 2 2 2" xfId="10394" xr:uid="{0AD91621-29B1-42A3-8BBE-456A54F42838}"/>
    <cellStyle name="Normal 9 2 3 2 3 3 2 2 2 2" xfId="22201" xr:uid="{E11DEDCD-10DC-41B8-8FEB-5CE50A717D0F}"/>
    <cellStyle name="Normal 9 2 3 2 3 3 2 2 2 2 2" xfId="44520" xr:uid="{C29206B6-5728-4944-943A-B31446EFD9F4}"/>
    <cellStyle name="Normal 9 2 3 2 3 3 2 2 2 3" xfId="32712" xr:uid="{DB9AEC20-5A5F-40BB-87C5-43FB546EF6B8}"/>
    <cellStyle name="Normal 9 2 3 2 3 3 2 2 3" xfId="17017" xr:uid="{2D8D98B0-70CA-4F86-A03F-046FED71CD2B}"/>
    <cellStyle name="Normal 9 2 3 2 3 3 2 2 3 2" xfId="39336" xr:uid="{5BC7A170-F342-4943-B6AC-C3BAEFDAA97F}"/>
    <cellStyle name="Normal 9 2 3 2 3 3 2 2 4" xfId="27528" xr:uid="{522BD0B7-90F7-4F13-943C-9FA13DFD2E98}"/>
    <cellStyle name="Normal 9 2 3 2 3 3 2 3" xfId="7802" xr:uid="{91EFB159-AFD1-4790-8F65-CE0DC29F09F2}"/>
    <cellStyle name="Normal 9 2 3 2 3 3 2 3 2" xfId="19609" xr:uid="{F7FC1349-326D-4467-8C37-DE44C10F5498}"/>
    <cellStyle name="Normal 9 2 3 2 3 3 2 3 2 2" xfId="41928" xr:uid="{829DE5FC-C103-413F-8C93-40F0E35BD55D}"/>
    <cellStyle name="Normal 9 2 3 2 3 3 2 3 3" xfId="30120" xr:uid="{B918D898-1C1F-42ED-81AE-9EC70335699F}"/>
    <cellStyle name="Normal 9 2 3 2 3 3 2 4" xfId="14425" xr:uid="{B6E04E66-2E31-48A9-9230-0687A00F485D}"/>
    <cellStyle name="Normal 9 2 3 2 3 3 2 4 2" xfId="36744" xr:uid="{CB16F32B-917D-4181-8409-4EC086F0C3BA}"/>
    <cellStyle name="Normal 9 2 3 2 3 3 2 5" xfId="24936" xr:uid="{3E3EE368-7C26-44F6-BB84-E5BA0C3AC40B}"/>
    <cellStyle name="Normal 9 2 3 2 3 3 3" xfId="3914" xr:uid="{0C803E5A-2C4A-4A4B-84FE-A79E6F5683EB}"/>
    <cellStyle name="Normal 9 2 3 2 3 3 3 2" xfId="9098" xr:uid="{D2974873-627B-46EC-8260-9CF96257B997}"/>
    <cellStyle name="Normal 9 2 3 2 3 3 3 2 2" xfId="20905" xr:uid="{DBA21816-D97A-43F4-B5F2-08D116BF7DB1}"/>
    <cellStyle name="Normal 9 2 3 2 3 3 3 2 2 2" xfId="43224" xr:uid="{522D6DD2-42F4-4050-B110-8072AAA1975F}"/>
    <cellStyle name="Normal 9 2 3 2 3 3 3 2 3" xfId="31416" xr:uid="{539A4A20-E8C8-44FD-8983-ECCB2362E80A}"/>
    <cellStyle name="Normal 9 2 3 2 3 3 3 3" xfId="15721" xr:uid="{663A4E9C-EE7B-4832-B8B3-B24A6C2412A8}"/>
    <cellStyle name="Normal 9 2 3 2 3 3 3 3 2" xfId="38040" xr:uid="{78FB477B-2E9A-4C12-B461-A03E8891F215}"/>
    <cellStyle name="Normal 9 2 3 2 3 3 3 4" xfId="26232" xr:uid="{31F05579-41EC-4EBA-A346-541264248B47}"/>
    <cellStyle name="Normal 9 2 3 2 3 3 4" xfId="6506" xr:uid="{656182FD-F6EC-4336-AA64-3A828874C2CA}"/>
    <cellStyle name="Normal 9 2 3 2 3 3 4 2" xfId="18313" xr:uid="{F2E0140A-8DC2-42FC-8A06-B1A4C13F3694}"/>
    <cellStyle name="Normal 9 2 3 2 3 3 4 2 2" xfId="40632" xr:uid="{78F2A2ED-73ED-4D2E-A72F-0B2457D33A89}"/>
    <cellStyle name="Normal 9 2 3 2 3 3 4 3" xfId="28824" xr:uid="{B65B20AD-7B88-4D2A-A72B-AF73ACAEE3A4}"/>
    <cellStyle name="Normal 9 2 3 2 3 3 5" xfId="11833" xr:uid="{88D9F4D5-F764-484C-91A6-1F092C553B46}"/>
    <cellStyle name="Normal 9 2 3 2 3 3 5 2" xfId="34152" xr:uid="{F0725774-97B0-4C83-8D8E-03A1D76393F6}"/>
    <cellStyle name="Normal 9 2 3 2 3 3 6" xfId="13129" xr:uid="{C22152CA-8622-4317-991C-94EC11CC7B80}"/>
    <cellStyle name="Normal 9 2 3 2 3 3 6 2" xfId="35448" xr:uid="{790C3D87-73DE-4EEB-B0E5-9A18CD4C0275}"/>
    <cellStyle name="Normal 9 2 3 2 3 3 7" xfId="23640" xr:uid="{56EB385A-CBEB-484B-B97C-C81824160C78}"/>
    <cellStyle name="Normal 9 2 3 2 3 4" xfId="1970" xr:uid="{9F487451-11DD-4385-A42A-D76247C3C875}"/>
    <cellStyle name="Normal 9 2 3 2 3 4 2" xfId="4562" xr:uid="{24C10B96-AE4A-420A-81C8-08526567D09E}"/>
    <cellStyle name="Normal 9 2 3 2 3 4 2 2" xfId="9746" xr:uid="{09E65308-1169-43E6-851B-ACCC5E00785E}"/>
    <cellStyle name="Normal 9 2 3 2 3 4 2 2 2" xfId="21553" xr:uid="{95F6D715-E0E2-4F23-B9C0-F5F8B80B6012}"/>
    <cellStyle name="Normal 9 2 3 2 3 4 2 2 2 2" xfId="43872" xr:uid="{21A70BB8-D087-4F3B-BD10-FCDFB09C5E72}"/>
    <cellStyle name="Normal 9 2 3 2 3 4 2 2 3" xfId="32064" xr:uid="{A0CAFACC-E4E9-4292-BAD0-74A05B5EC683}"/>
    <cellStyle name="Normal 9 2 3 2 3 4 2 3" xfId="16369" xr:uid="{CD98D87A-A152-42DA-A9F2-CCA382C22701}"/>
    <cellStyle name="Normal 9 2 3 2 3 4 2 3 2" xfId="38688" xr:uid="{F4F4DBF8-8056-4A93-974D-FEC101606F2E}"/>
    <cellStyle name="Normal 9 2 3 2 3 4 2 4" xfId="26880" xr:uid="{2A98F415-EC24-43B7-BD35-2CAA839B86C9}"/>
    <cellStyle name="Normal 9 2 3 2 3 4 3" xfId="7154" xr:uid="{19780C2C-4E86-4CBF-B492-3DFD62FCF3E7}"/>
    <cellStyle name="Normal 9 2 3 2 3 4 3 2" xfId="18961" xr:uid="{3867215A-2C10-49BD-A016-F1BB15270E36}"/>
    <cellStyle name="Normal 9 2 3 2 3 4 3 2 2" xfId="41280" xr:uid="{F0E854AD-98FD-44ED-92FD-3F1AFB079065}"/>
    <cellStyle name="Normal 9 2 3 2 3 4 3 3" xfId="29472" xr:uid="{81B6618F-340C-4E68-AE3C-0A40BC2B0503}"/>
    <cellStyle name="Normal 9 2 3 2 3 4 4" xfId="13777" xr:uid="{AB90D4A3-4460-4E0D-93F7-9A616CFC27E7}"/>
    <cellStyle name="Normal 9 2 3 2 3 4 4 2" xfId="36096" xr:uid="{7352A8A2-C0FB-412C-97E7-8F28F55F03F0}"/>
    <cellStyle name="Normal 9 2 3 2 3 4 5" xfId="24288" xr:uid="{8D91EF5D-D5C0-454F-B4B4-70816109B7C5}"/>
    <cellStyle name="Normal 9 2 3 2 3 5" xfId="3266" xr:uid="{AA0615CB-CEC6-4674-8897-3714428DD9B5}"/>
    <cellStyle name="Normal 9 2 3 2 3 5 2" xfId="8450" xr:uid="{404C8F9E-7A49-4060-A920-610D5CC6E8B4}"/>
    <cellStyle name="Normal 9 2 3 2 3 5 2 2" xfId="20257" xr:uid="{A96A3947-E6AC-434B-B573-889850919B3E}"/>
    <cellStyle name="Normal 9 2 3 2 3 5 2 2 2" xfId="42576" xr:uid="{C4AD7AEA-E793-4DB8-BAE9-4F79F778DB97}"/>
    <cellStyle name="Normal 9 2 3 2 3 5 2 3" xfId="30768" xr:uid="{77BB5E2A-3BD1-4670-AFDA-52EFE914917E}"/>
    <cellStyle name="Normal 9 2 3 2 3 5 3" xfId="15073" xr:uid="{3E18B165-3C81-47CB-B415-B0E7F6C5A34E}"/>
    <cellStyle name="Normal 9 2 3 2 3 5 3 2" xfId="37392" xr:uid="{63F25B24-EB10-4BEE-9B0A-D832736D4927}"/>
    <cellStyle name="Normal 9 2 3 2 3 5 4" xfId="25584" xr:uid="{69128129-94BD-472E-A0EB-999130C862C1}"/>
    <cellStyle name="Normal 9 2 3 2 3 6" xfId="5858" xr:uid="{B2FCC4A2-D793-46E3-BA8D-C5960FCC25D9}"/>
    <cellStyle name="Normal 9 2 3 2 3 6 2" xfId="17665" xr:uid="{28357BDF-2F41-4446-B5E5-4DB17D087508}"/>
    <cellStyle name="Normal 9 2 3 2 3 6 2 2" xfId="39984" xr:uid="{6DE784DE-F6D6-4583-90A0-468ECF9278F1}"/>
    <cellStyle name="Normal 9 2 3 2 3 6 3" xfId="28176" xr:uid="{E1CBB8E8-AB41-4552-A7B9-D860EF7BC5D8}"/>
    <cellStyle name="Normal 9 2 3 2 3 7" xfId="11131" xr:uid="{AE126A61-C1F3-452B-B52F-E648F07D48CA}"/>
    <cellStyle name="Normal 9 2 3 2 3 7 2" xfId="33450" xr:uid="{DD376F07-4817-4001-862D-44676BC98B56}"/>
    <cellStyle name="Normal 9 2 3 2 3 8" xfId="12481" xr:uid="{A5AB65D7-5C27-49FB-96B5-41351B514FE4}"/>
    <cellStyle name="Normal 9 2 3 2 3 8 2" xfId="34800" xr:uid="{724EC2EE-7172-440E-88E5-F8132FFA0318}"/>
    <cellStyle name="Normal 9 2 3 2 3 9" xfId="22938" xr:uid="{C12CDC4E-DF9D-4EB5-8993-9890C864AA8D}"/>
    <cellStyle name="Normal 9 2 3 2 4" xfId="836" xr:uid="{415E0395-C3EE-4BC7-B848-6DF92F15DF27}"/>
    <cellStyle name="Normal 9 2 3 2 4 2" xfId="1484" xr:uid="{FBD2F704-2AA1-430E-9246-51AD8DF37D00}"/>
    <cellStyle name="Normal 9 2 3 2 4 2 2" xfId="2780" xr:uid="{0279FA46-EC01-43BB-92CF-91C4826FD720}"/>
    <cellStyle name="Normal 9 2 3 2 4 2 2 2" xfId="5372" xr:uid="{352060EC-AABC-4A11-9057-9C2CFB9EBB5D}"/>
    <cellStyle name="Normal 9 2 3 2 4 2 2 2 2" xfId="10556" xr:uid="{3E301240-B123-4E2F-8604-658D53216064}"/>
    <cellStyle name="Normal 9 2 3 2 4 2 2 2 2 2" xfId="22363" xr:uid="{833EAB2C-CA60-4639-A96C-4091F1250EC4}"/>
    <cellStyle name="Normal 9 2 3 2 4 2 2 2 2 2 2" xfId="44682" xr:uid="{66FC800F-DCC5-4590-9D1E-9DE697A191E5}"/>
    <cellStyle name="Normal 9 2 3 2 4 2 2 2 2 3" xfId="32874" xr:uid="{9F723EBD-7EE8-4DF3-803D-C69DB961DD33}"/>
    <cellStyle name="Normal 9 2 3 2 4 2 2 2 3" xfId="17179" xr:uid="{5471A7E8-8760-427F-B749-73D9683F33FE}"/>
    <cellStyle name="Normal 9 2 3 2 4 2 2 2 3 2" xfId="39498" xr:uid="{902F79EB-50AC-49E5-87F3-245A2B983F38}"/>
    <cellStyle name="Normal 9 2 3 2 4 2 2 2 4" xfId="27690" xr:uid="{DD833194-F048-497A-8F72-8CE11F53DB04}"/>
    <cellStyle name="Normal 9 2 3 2 4 2 2 3" xfId="7964" xr:uid="{DC020843-0F1C-4877-8255-E8F20454778F}"/>
    <cellStyle name="Normal 9 2 3 2 4 2 2 3 2" xfId="19771" xr:uid="{C80FC7B1-86BE-46E0-9CF0-01EE4EF10335}"/>
    <cellStyle name="Normal 9 2 3 2 4 2 2 3 2 2" xfId="42090" xr:uid="{FBD4234B-03B7-4501-9E6F-7F550B289974}"/>
    <cellStyle name="Normal 9 2 3 2 4 2 2 3 3" xfId="30282" xr:uid="{F7DF8756-568A-46BA-BE4F-562A52B3EC13}"/>
    <cellStyle name="Normal 9 2 3 2 4 2 2 4" xfId="14587" xr:uid="{33260F32-37BD-4AE8-A61A-2FCF7E150BEF}"/>
    <cellStyle name="Normal 9 2 3 2 4 2 2 4 2" xfId="36906" xr:uid="{5E64650A-8762-4967-AB1F-A704FF894876}"/>
    <cellStyle name="Normal 9 2 3 2 4 2 2 5" xfId="25098" xr:uid="{15D9FCF7-9554-4CDF-8BF0-3F38C5A16068}"/>
    <cellStyle name="Normal 9 2 3 2 4 2 3" xfId="4076" xr:uid="{E4EC2770-434C-40D7-9C1D-3E2A1514C5BE}"/>
    <cellStyle name="Normal 9 2 3 2 4 2 3 2" xfId="9260" xr:uid="{CC31F4C0-52C7-4C28-8439-FFED6456E5BB}"/>
    <cellStyle name="Normal 9 2 3 2 4 2 3 2 2" xfId="21067" xr:uid="{4E59E062-8EEF-49B5-99EE-B54BF9A456BF}"/>
    <cellStyle name="Normal 9 2 3 2 4 2 3 2 2 2" xfId="43386" xr:uid="{08E0FBE4-88F9-421C-89A7-90490C892A41}"/>
    <cellStyle name="Normal 9 2 3 2 4 2 3 2 3" xfId="31578" xr:uid="{3791B3E7-F81F-4390-8790-DB96FC66F99A}"/>
    <cellStyle name="Normal 9 2 3 2 4 2 3 3" xfId="15883" xr:uid="{DEC5BE80-1971-4F9E-BDB9-C6B07A67562C}"/>
    <cellStyle name="Normal 9 2 3 2 4 2 3 3 2" xfId="38202" xr:uid="{0892C198-E826-4D43-AA91-B71AFD446CEF}"/>
    <cellStyle name="Normal 9 2 3 2 4 2 3 4" xfId="26394" xr:uid="{B13AD82A-E83D-4871-A20D-69A09C48E1EA}"/>
    <cellStyle name="Normal 9 2 3 2 4 2 4" xfId="6668" xr:uid="{07AFA59C-AC9F-42D8-8881-23D67FD1ED7E}"/>
    <cellStyle name="Normal 9 2 3 2 4 2 4 2" xfId="18475" xr:uid="{6A980D7E-0871-4919-8527-DDD50D2C9AA2}"/>
    <cellStyle name="Normal 9 2 3 2 4 2 4 2 2" xfId="40794" xr:uid="{347A6E9A-0FB4-4842-B744-A432F3080E2C}"/>
    <cellStyle name="Normal 9 2 3 2 4 2 4 3" xfId="28986" xr:uid="{5BA38C01-09F1-4342-9F60-506A3832646D}"/>
    <cellStyle name="Normal 9 2 3 2 4 2 5" xfId="11995" xr:uid="{1094E711-5D16-40EF-A327-9A611E1448E6}"/>
    <cellStyle name="Normal 9 2 3 2 4 2 5 2" xfId="34314" xr:uid="{3791F4FA-2234-42A0-8C39-585FC07B1232}"/>
    <cellStyle name="Normal 9 2 3 2 4 2 6" xfId="13291" xr:uid="{CE80DFCB-4C8F-4051-B7EB-3A1985CE2AC0}"/>
    <cellStyle name="Normal 9 2 3 2 4 2 6 2" xfId="35610" xr:uid="{738EB8DB-B8A1-4594-8109-1D985DBAC42E}"/>
    <cellStyle name="Normal 9 2 3 2 4 2 7" xfId="23802" xr:uid="{FB2851E9-FDB6-42BA-90DE-1E81E5A75E63}"/>
    <cellStyle name="Normal 9 2 3 2 4 3" xfId="2132" xr:uid="{DC6D3C8C-AF1A-44F6-BF60-C10F713EEE16}"/>
    <cellStyle name="Normal 9 2 3 2 4 3 2" xfId="4724" xr:uid="{1205BD32-DF83-45D2-A51D-C36098A69899}"/>
    <cellStyle name="Normal 9 2 3 2 4 3 2 2" xfId="9908" xr:uid="{B94F8367-0373-4DF9-AE10-9862831D2590}"/>
    <cellStyle name="Normal 9 2 3 2 4 3 2 2 2" xfId="21715" xr:uid="{46F9839F-C972-442B-99E7-83CAA0E41EBF}"/>
    <cellStyle name="Normal 9 2 3 2 4 3 2 2 2 2" xfId="44034" xr:uid="{28D64C68-3208-4D52-9824-24EF4A1527B0}"/>
    <cellStyle name="Normal 9 2 3 2 4 3 2 2 3" xfId="32226" xr:uid="{E31F62EA-F26F-4F5A-87BA-F59A6B51FE3D}"/>
    <cellStyle name="Normal 9 2 3 2 4 3 2 3" xfId="16531" xr:uid="{8954AAB5-63BC-4D30-8D6F-3AD920A07E54}"/>
    <cellStyle name="Normal 9 2 3 2 4 3 2 3 2" xfId="38850" xr:uid="{8A215C5C-840D-462C-97D5-D32B815AC106}"/>
    <cellStyle name="Normal 9 2 3 2 4 3 2 4" xfId="27042" xr:uid="{399E6368-B760-464A-923A-2DFADEE3C92F}"/>
    <cellStyle name="Normal 9 2 3 2 4 3 3" xfId="7316" xr:uid="{B5C6FCB7-423E-4B1A-8DAB-E00973D3850D}"/>
    <cellStyle name="Normal 9 2 3 2 4 3 3 2" xfId="19123" xr:uid="{02525372-E541-4E6A-8A1B-F46DAA13C8B5}"/>
    <cellStyle name="Normal 9 2 3 2 4 3 3 2 2" xfId="41442" xr:uid="{36C347D0-741E-4F74-A3D6-624BECCBDF01}"/>
    <cellStyle name="Normal 9 2 3 2 4 3 3 3" xfId="29634" xr:uid="{5F8D45A3-316F-4E2B-AAB6-7A372C302BA4}"/>
    <cellStyle name="Normal 9 2 3 2 4 3 4" xfId="13939" xr:uid="{894B0DD8-7C6A-421A-B545-09DE7C0023FE}"/>
    <cellStyle name="Normal 9 2 3 2 4 3 4 2" xfId="36258" xr:uid="{D0C3C81D-EA0A-4CA9-B1A2-9F7C846D86E4}"/>
    <cellStyle name="Normal 9 2 3 2 4 3 5" xfId="24450" xr:uid="{686F7F1F-1439-4F34-AA9B-0004849C7D98}"/>
    <cellStyle name="Normal 9 2 3 2 4 4" xfId="3428" xr:uid="{1F2B445F-5289-4544-BE25-EF3E81D5D9DE}"/>
    <cellStyle name="Normal 9 2 3 2 4 4 2" xfId="8612" xr:uid="{F5B9C017-A129-4039-B8EC-E03487504DA5}"/>
    <cellStyle name="Normal 9 2 3 2 4 4 2 2" xfId="20419" xr:uid="{076F7BE6-7736-4482-BB87-0B5511AF31EE}"/>
    <cellStyle name="Normal 9 2 3 2 4 4 2 2 2" xfId="42738" xr:uid="{525D4FD6-839C-49C7-A399-DC7800644743}"/>
    <cellStyle name="Normal 9 2 3 2 4 4 2 3" xfId="30930" xr:uid="{6F708D27-7CB7-4172-BC78-8845F61F3937}"/>
    <cellStyle name="Normal 9 2 3 2 4 4 3" xfId="15235" xr:uid="{A0E8C045-47AD-4579-989C-625347681E9E}"/>
    <cellStyle name="Normal 9 2 3 2 4 4 3 2" xfId="37554" xr:uid="{63520726-DBEF-428E-BF82-8790331B029D}"/>
    <cellStyle name="Normal 9 2 3 2 4 4 4" xfId="25746" xr:uid="{FA8E7295-B0EF-4731-BBED-9240932B5E17}"/>
    <cellStyle name="Normal 9 2 3 2 4 5" xfId="6020" xr:uid="{5ED9F92D-9E1C-4571-B677-8D81231FBCF0}"/>
    <cellStyle name="Normal 9 2 3 2 4 5 2" xfId="17827" xr:uid="{5860DB02-4E00-423E-8DDC-88EB7A0D4216}"/>
    <cellStyle name="Normal 9 2 3 2 4 5 2 2" xfId="40146" xr:uid="{2F80175B-B777-4368-88F2-B27E203D3EA9}"/>
    <cellStyle name="Normal 9 2 3 2 4 5 3" xfId="28338" xr:uid="{1744A2C6-F7C7-49AC-9D05-A03298E0184C}"/>
    <cellStyle name="Normal 9 2 3 2 4 6" xfId="11347" xr:uid="{6963D33C-AB53-4F28-AD2A-4B8BA6BDED3B}"/>
    <cellStyle name="Normal 9 2 3 2 4 6 2" xfId="33666" xr:uid="{1EE3672C-ED79-4856-B4E5-AB078390AABD}"/>
    <cellStyle name="Normal 9 2 3 2 4 7" xfId="12643" xr:uid="{50E824D4-6CA6-4237-BE65-E981C1DD3188}"/>
    <cellStyle name="Normal 9 2 3 2 4 7 2" xfId="34962" xr:uid="{301BE4C6-9C14-44E5-B470-2695991F2230}"/>
    <cellStyle name="Normal 9 2 3 2 4 8" xfId="23154" xr:uid="{8735CFC5-0C41-4815-BCB6-24768AF80319}"/>
    <cellStyle name="Normal 9 2 3 2 5" xfId="1160" xr:uid="{EEB2A14A-1224-4A5C-82FD-6F6873A62F43}"/>
    <cellStyle name="Normal 9 2 3 2 5 2" xfId="2456" xr:uid="{89841BA9-5834-417B-825E-44EEEF0C403F}"/>
    <cellStyle name="Normal 9 2 3 2 5 2 2" xfId="5048" xr:uid="{3A815334-134A-413B-B7AB-F367815C678E}"/>
    <cellStyle name="Normal 9 2 3 2 5 2 2 2" xfId="10232" xr:uid="{AFAF51E1-F705-415D-843D-82A951A761F7}"/>
    <cellStyle name="Normal 9 2 3 2 5 2 2 2 2" xfId="22039" xr:uid="{295B6253-6C86-4D11-89C7-3DBE590266F1}"/>
    <cellStyle name="Normal 9 2 3 2 5 2 2 2 2 2" xfId="44358" xr:uid="{054ECF57-60A9-47F0-A298-3D3FCFBDC35B}"/>
    <cellStyle name="Normal 9 2 3 2 5 2 2 2 3" xfId="32550" xr:uid="{C720268F-B9AA-457D-9D6B-C7C3050C80A6}"/>
    <cellStyle name="Normal 9 2 3 2 5 2 2 3" xfId="16855" xr:uid="{A3F49B3E-7B48-4983-A1DF-61FFEACA86F8}"/>
    <cellStyle name="Normal 9 2 3 2 5 2 2 3 2" xfId="39174" xr:uid="{4FE2BA97-C8C6-4D7F-9A20-EF9783D3A190}"/>
    <cellStyle name="Normal 9 2 3 2 5 2 2 4" xfId="27366" xr:uid="{364A5544-91EE-4DE3-90F5-D935C804A464}"/>
    <cellStyle name="Normal 9 2 3 2 5 2 3" xfId="7640" xr:uid="{72363615-7ECC-4423-AD8D-DF1BCE226660}"/>
    <cellStyle name="Normal 9 2 3 2 5 2 3 2" xfId="19447" xr:uid="{0929E017-CAA8-4C2D-9280-9657461C71D0}"/>
    <cellStyle name="Normal 9 2 3 2 5 2 3 2 2" xfId="41766" xr:uid="{4AC8C0EC-E1C9-44C6-BC9F-D46C9DD07013}"/>
    <cellStyle name="Normal 9 2 3 2 5 2 3 3" xfId="29958" xr:uid="{78EB13A9-BE35-4739-BDFC-4BCDCD91F48F}"/>
    <cellStyle name="Normal 9 2 3 2 5 2 4" xfId="14263" xr:uid="{517D3B84-A2EB-494E-9E68-A57A04306930}"/>
    <cellStyle name="Normal 9 2 3 2 5 2 4 2" xfId="36582" xr:uid="{1F68F7A5-F49A-479E-B74E-6D74E0EE9852}"/>
    <cellStyle name="Normal 9 2 3 2 5 2 5" xfId="24774" xr:uid="{654D572D-CFFD-4A48-B7E9-C43B2C68032E}"/>
    <cellStyle name="Normal 9 2 3 2 5 3" xfId="3752" xr:uid="{C9CB54E3-0585-4180-8658-F82205CDF579}"/>
    <cellStyle name="Normal 9 2 3 2 5 3 2" xfId="8936" xr:uid="{1016070B-9822-4DF2-8F7A-EF9A16F07824}"/>
    <cellStyle name="Normal 9 2 3 2 5 3 2 2" xfId="20743" xr:uid="{C26179ED-6C25-4641-9D20-A78EE3957BF2}"/>
    <cellStyle name="Normal 9 2 3 2 5 3 2 2 2" xfId="43062" xr:uid="{886433C5-0043-4D63-9820-17BC34DC5745}"/>
    <cellStyle name="Normal 9 2 3 2 5 3 2 3" xfId="31254" xr:uid="{CE4FB5DE-175E-463D-ACC1-4F2011A13DAB}"/>
    <cellStyle name="Normal 9 2 3 2 5 3 3" xfId="15559" xr:uid="{97F8C445-2BA2-43AE-99A4-8601A39BC2CC}"/>
    <cellStyle name="Normal 9 2 3 2 5 3 3 2" xfId="37878" xr:uid="{E4C7E0DA-383E-4FA2-BEDD-28AA0072BF4C}"/>
    <cellStyle name="Normal 9 2 3 2 5 3 4" xfId="26070" xr:uid="{72321FD8-C53F-47D3-8387-3EECBA86D764}"/>
    <cellStyle name="Normal 9 2 3 2 5 4" xfId="6344" xr:uid="{86D3FAD3-0312-41EE-934E-64648FE77A10}"/>
    <cellStyle name="Normal 9 2 3 2 5 4 2" xfId="18151" xr:uid="{3EDD854D-C878-4D96-B558-CDB3F9854EAA}"/>
    <cellStyle name="Normal 9 2 3 2 5 4 2 2" xfId="40470" xr:uid="{24174496-91A4-4B62-9C22-D1909A379CD9}"/>
    <cellStyle name="Normal 9 2 3 2 5 4 3" xfId="28662" xr:uid="{C2677ED8-4C48-4184-AC68-A5B082DA80E3}"/>
    <cellStyle name="Normal 9 2 3 2 5 5" xfId="11671" xr:uid="{32044AC7-48A4-47B8-AC9B-3FE900E6CC25}"/>
    <cellStyle name="Normal 9 2 3 2 5 5 2" xfId="33990" xr:uid="{8182954E-6453-4B4B-A4D6-9C102DD31F96}"/>
    <cellStyle name="Normal 9 2 3 2 5 6" xfId="12967" xr:uid="{86BF8E67-9127-45E4-9778-9B9DAE7A3251}"/>
    <cellStyle name="Normal 9 2 3 2 5 6 2" xfId="35286" xr:uid="{8BFBC216-D5FE-4B4E-8B2C-8FE3D77AF216}"/>
    <cellStyle name="Normal 9 2 3 2 5 7" xfId="23478" xr:uid="{67DBB9F8-D23F-48EA-B8EB-633BA6A83FE6}"/>
    <cellStyle name="Normal 9 2 3 2 6" xfId="1808" xr:uid="{3CFA3998-A7C2-405D-BA6E-8D93C22CF776}"/>
    <cellStyle name="Normal 9 2 3 2 6 2" xfId="4400" xr:uid="{FAA9C31B-9C1B-4B0C-9086-54F719364BE1}"/>
    <cellStyle name="Normal 9 2 3 2 6 2 2" xfId="9584" xr:uid="{120105BE-52CC-42CD-A54A-911A85E8AFEA}"/>
    <cellStyle name="Normal 9 2 3 2 6 2 2 2" xfId="21391" xr:uid="{C0553E3A-AF08-4345-9F3E-D1E1529B9911}"/>
    <cellStyle name="Normal 9 2 3 2 6 2 2 2 2" xfId="43710" xr:uid="{4C0325D5-8348-4EC0-A29F-B5A40BB8ACA0}"/>
    <cellStyle name="Normal 9 2 3 2 6 2 2 3" xfId="31902" xr:uid="{E1F5ACAC-B5C7-47B7-A6CA-99B36FBAC2E7}"/>
    <cellStyle name="Normal 9 2 3 2 6 2 3" xfId="16207" xr:uid="{973D71EA-490A-4420-857E-FD156ABE6845}"/>
    <cellStyle name="Normal 9 2 3 2 6 2 3 2" xfId="38526" xr:uid="{07531390-5480-43D2-BAB5-0F9F4FBA9DA5}"/>
    <cellStyle name="Normal 9 2 3 2 6 2 4" xfId="26718" xr:uid="{33A99AAC-ADD7-48D9-82A7-546CEEBAC4EF}"/>
    <cellStyle name="Normal 9 2 3 2 6 3" xfId="6992" xr:uid="{57FEADE2-AF91-4D29-97E4-830348256BEE}"/>
    <cellStyle name="Normal 9 2 3 2 6 3 2" xfId="18799" xr:uid="{6A69C1C8-B481-48F0-A501-E5CEBED8EF89}"/>
    <cellStyle name="Normal 9 2 3 2 6 3 2 2" xfId="41118" xr:uid="{C9961A38-F2CF-4E32-A58B-4559FF7752E6}"/>
    <cellStyle name="Normal 9 2 3 2 6 3 3" xfId="29310" xr:uid="{79450B2A-B24E-43C5-9951-AA9ACC54988F}"/>
    <cellStyle name="Normal 9 2 3 2 6 4" xfId="13615" xr:uid="{6D40573F-979A-4AF4-824A-72BFD3B54367}"/>
    <cellStyle name="Normal 9 2 3 2 6 4 2" xfId="35934" xr:uid="{685A2269-5C9F-49C4-9639-6D89008188B7}"/>
    <cellStyle name="Normal 9 2 3 2 6 5" xfId="24126" xr:uid="{E59FD30D-6314-458A-8F09-ECADB5B980DF}"/>
    <cellStyle name="Normal 9 2 3 2 7" xfId="3104" xr:uid="{E811FC71-0B0A-44E9-9E5D-60DA7B5C6586}"/>
    <cellStyle name="Normal 9 2 3 2 7 2" xfId="8288" xr:uid="{0FD52A8C-AEEA-4195-A9ED-95F88521F5DB}"/>
    <cellStyle name="Normal 9 2 3 2 7 2 2" xfId="20095" xr:uid="{9DB87D71-CF37-48A9-B23F-31B887976DD2}"/>
    <cellStyle name="Normal 9 2 3 2 7 2 2 2" xfId="42414" xr:uid="{76E1CCA8-8012-4493-9FBF-6BB525EA67EB}"/>
    <cellStyle name="Normal 9 2 3 2 7 2 3" xfId="30606" xr:uid="{97ABBC0B-BBCC-4F38-A893-8281F56E9C7A}"/>
    <cellStyle name="Normal 9 2 3 2 7 3" xfId="14911" xr:uid="{A61AFE4D-9190-4991-98A9-24F54C0BDA91}"/>
    <cellStyle name="Normal 9 2 3 2 7 3 2" xfId="37230" xr:uid="{EA2634A2-94ED-40B3-A4EC-21FC76EF9163}"/>
    <cellStyle name="Normal 9 2 3 2 7 4" xfId="25422" xr:uid="{D345CA5C-1B13-4BC1-A075-51055F713965}"/>
    <cellStyle name="Normal 9 2 3 2 8" xfId="5696" xr:uid="{8B44AFD2-0746-4946-AED4-89484F6A98E2}"/>
    <cellStyle name="Normal 9 2 3 2 8 2" xfId="17503" xr:uid="{443FF1A6-9C4D-48EA-9C0F-1D21DA3B12B1}"/>
    <cellStyle name="Normal 9 2 3 2 8 2 2" xfId="39822" xr:uid="{BFC38C3A-2D43-47CB-8E02-1084D8D94B22}"/>
    <cellStyle name="Normal 9 2 3 2 8 3" xfId="28014" xr:uid="{977AE82C-138D-478D-B128-D57E3E05EFC2}"/>
    <cellStyle name="Normal 9 2 3 2 9" xfId="10897" xr:uid="{F128AD15-55D2-43DE-8EFF-ADE846EB02C8}"/>
    <cellStyle name="Normal 9 2 3 2 9 2" xfId="33216" xr:uid="{285D0812-F894-4899-9F2B-6B8ED809B92C}"/>
    <cellStyle name="Normal 9 2 3 3" xfId="433" xr:uid="{8175A413-0F27-495B-8574-1E90BAA704BF}"/>
    <cellStyle name="Normal 9 2 3 3 10" xfId="12346" xr:uid="{F9977691-CD6F-4E60-9D92-1839C6977FE4}"/>
    <cellStyle name="Normal 9 2 3 3 10 2" xfId="34665" xr:uid="{97E686D1-EF00-43EC-998F-493822EC5A61}"/>
    <cellStyle name="Normal 9 2 3 3 11" xfId="22749" xr:uid="{EE79B8A4-C797-495E-854D-435A26F5198C}"/>
    <cellStyle name="Normal 9 2 3 3 2" xfId="549" xr:uid="{2E2B1344-7567-4CD1-BAC7-8D1E2A773368}"/>
    <cellStyle name="Normal 9 2 3 3 2 10" xfId="22866" xr:uid="{59DD7356-B74D-4156-A366-41FE0F5F119C}"/>
    <cellStyle name="Normal 9 2 3 3 2 2" xfId="782" xr:uid="{03903B82-46A1-4C6C-8538-9C101CD321B1}"/>
    <cellStyle name="Normal 9 2 3 3 2 2 2" xfId="1106" xr:uid="{B39E9EBC-81C1-4BD4-B233-E4DC32CDF981}"/>
    <cellStyle name="Normal 9 2 3 3 2 2 2 2" xfId="1754" xr:uid="{48B20875-9DA2-41FD-9D06-D249638A31B3}"/>
    <cellStyle name="Normal 9 2 3 3 2 2 2 2 2" xfId="3050" xr:uid="{51E6E2D4-5161-4285-A0F4-E2FB0F860528}"/>
    <cellStyle name="Normal 9 2 3 3 2 2 2 2 2 2" xfId="5642" xr:uid="{E8C74A2C-273B-4062-BDFB-5DDB32F5C983}"/>
    <cellStyle name="Normal 9 2 3 3 2 2 2 2 2 2 2" xfId="10826" xr:uid="{A83C3F11-4481-4CCC-96F1-FA149D6F6194}"/>
    <cellStyle name="Normal 9 2 3 3 2 2 2 2 2 2 2 2" xfId="22633" xr:uid="{34E21CE8-0B18-4AC2-8CB6-A7A41E0AA480}"/>
    <cellStyle name="Normal 9 2 3 3 2 2 2 2 2 2 2 2 2" xfId="44952" xr:uid="{53B51410-0805-4F6F-BC2F-2F8934D7FB03}"/>
    <cellStyle name="Normal 9 2 3 3 2 2 2 2 2 2 2 3" xfId="33144" xr:uid="{6EEC3570-DADE-4068-8674-17C77ED2B030}"/>
    <cellStyle name="Normal 9 2 3 3 2 2 2 2 2 2 3" xfId="17449" xr:uid="{3230070A-F7C5-4F29-BF23-26ABDDFEAC29}"/>
    <cellStyle name="Normal 9 2 3 3 2 2 2 2 2 2 3 2" xfId="39768" xr:uid="{9130A394-8D4A-4935-9B5A-B35113C9F8B5}"/>
    <cellStyle name="Normal 9 2 3 3 2 2 2 2 2 2 4" xfId="27960" xr:uid="{16EE09C1-9680-4E51-9488-635F3342DBBC}"/>
    <cellStyle name="Normal 9 2 3 3 2 2 2 2 2 3" xfId="8234" xr:uid="{B34EC874-4419-42B2-9EF7-FD03B9C134EF}"/>
    <cellStyle name="Normal 9 2 3 3 2 2 2 2 2 3 2" xfId="20041" xr:uid="{1958FE86-F2B6-4FF2-8A32-569750CE5473}"/>
    <cellStyle name="Normal 9 2 3 3 2 2 2 2 2 3 2 2" xfId="42360" xr:uid="{0146D974-CAC6-4722-BE67-FA7CD03BD839}"/>
    <cellStyle name="Normal 9 2 3 3 2 2 2 2 2 3 3" xfId="30552" xr:uid="{B2EBBCAB-2855-4FF6-B247-10382867690A}"/>
    <cellStyle name="Normal 9 2 3 3 2 2 2 2 2 4" xfId="14857" xr:uid="{68E91C1C-F347-4E03-BF81-13A4BCB1C956}"/>
    <cellStyle name="Normal 9 2 3 3 2 2 2 2 2 4 2" xfId="37176" xr:uid="{F970542B-3206-4E57-BAC5-C36D99EBC11B}"/>
    <cellStyle name="Normal 9 2 3 3 2 2 2 2 2 5" xfId="25368" xr:uid="{CB78BF45-AB77-4EC3-8BBB-C0E0B093EF09}"/>
    <cellStyle name="Normal 9 2 3 3 2 2 2 2 3" xfId="4346" xr:uid="{017C81A2-6AFA-48FA-B638-8C10E9A038C6}"/>
    <cellStyle name="Normal 9 2 3 3 2 2 2 2 3 2" xfId="9530" xr:uid="{05D2A3AF-DCE9-439D-8529-499E2999E78B}"/>
    <cellStyle name="Normal 9 2 3 3 2 2 2 2 3 2 2" xfId="21337" xr:uid="{09629640-9CB7-4BB9-8E9A-A2398A9B1A44}"/>
    <cellStyle name="Normal 9 2 3 3 2 2 2 2 3 2 2 2" xfId="43656" xr:uid="{FC9512CE-9375-4772-BE12-9EA194184346}"/>
    <cellStyle name="Normal 9 2 3 3 2 2 2 2 3 2 3" xfId="31848" xr:uid="{65D7066D-6A45-4CB3-9215-EF467460E014}"/>
    <cellStyle name="Normal 9 2 3 3 2 2 2 2 3 3" xfId="16153" xr:uid="{AE8BEE6A-9BF9-4A76-B797-FC8FD86B0D6F}"/>
    <cellStyle name="Normal 9 2 3 3 2 2 2 2 3 3 2" xfId="38472" xr:uid="{BFC5388A-931D-40F3-83A6-D72044DD97D0}"/>
    <cellStyle name="Normal 9 2 3 3 2 2 2 2 3 4" xfId="26664" xr:uid="{7436B7BE-7ED9-4C2F-A0DB-DF52C1934E52}"/>
    <cellStyle name="Normal 9 2 3 3 2 2 2 2 4" xfId="6938" xr:uid="{F138CE21-F788-4DA1-8F4A-B4F0ED805459}"/>
    <cellStyle name="Normal 9 2 3 3 2 2 2 2 4 2" xfId="18745" xr:uid="{B7AC16FD-952B-47AC-B2AB-D19B01E324FB}"/>
    <cellStyle name="Normal 9 2 3 3 2 2 2 2 4 2 2" xfId="41064" xr:uid="{B37E5935-DE73-4DC1-A98F-61896046E327}"/>
    <cellStyle name="Normal 9 2 3 3 2 2 2 2 4 3" xfId="29256" xr:uid="{93327FF1-B846-4D63-8036-5BA95139E8D3}"/>
    <cellStyle name="Normal 9 2 3 3 2 2 2 2 5" xfId="12265" xr:uid="{32D716E6-CAE8-4788-856E-F46249EC99B7}"/>
    <cellStyle name="Normal 9 2 3 3 2 2 2 2 5 2" xfId="34584" xr:uid="{D22AFB06-7134-4A9C-9BC6-4D22A5CC632F}"/>
    <cellStyle name="Normal 9 2 3 3 2 2 2 2 6" xfId="13561" xr:uid="{0909E333-9DF6-4DEE-ADC0-63E8C64AE272}"/>
    <cellStyle name="Normal 9 2 3 3 2 2 2 2 6 2" xfId="35880" xr:uid="{6C54B8AA-7B86-4153-91DA-06C216914C2C}"/>
    <cellStyle name="Normal 9 2 3 3 2 2 2 2 7" xfId="24072" xr:uid="{19AD9EF8-B846-407A-BE3B-A6F3EA7E867A}"/>
    <cellStyle name="Normal 9 2 3 3 2 2 2 3" xfId="2402" xr:uid="{EF74200E-2EDC-44AB-9976-ED2B7DCCD6BE}"/>
    <cellStyle name="Normal 9 2 3 3 2 2 2 3 2" xfId="4994" xr:uid="{B7E4161C-B764-4B9B-80A2-9DE590897E9A}"/>
    <cellStyle name="Normal 9 2 3 3 2 2 2 3 2 2" xfId="10178" xr:uid="{34BED598-9324-4ECB-9573-DCCC737B2721}"/>
    <cellStyle name="Normal 9 2 3 3 2 2 2 3 2 2 2" xfId="21985" xr:uid="{18E17E3F-2010-4CA9-8309-568C2FD70B45}"/>
    <cellStyle name="Normal 9 2 3 3 2 2 2 3 2 2 2 2" xfId="44304" xr:uid="{C509745F-5B11-4CFB-A94D-71D0A6BA0256}"/>
    <cellStyle name="Normal 9 2 3 3 2 2 2 3 2 2 3" xfId="32496" xr:uid="{4AC77949-EED3-434B-B0B6-880763CF3BA3}"/>
    <cellStyle name="Normal 9 2 3 3 2 2 2 3 2 3" xfId="16801" xr:uid="{52656DA7-1CD3-4A1C-A12F-AD81EB4CBB0C}"/>
    <cellStyle name="Normal 9 2 3 3 2 2 2 3 2 3 2" xfId="39120" xr:uid="{6C1F9433-2940-4A8F-BB89-BE4D1A14D41F}"/>
    <cellStyle name="Normal 9 2 3 3 2 2 2 3 2 4" xfId="27312" xr:uid="{3C3AA12E-5791-4A9B-BA99-E4168CBDAA7B}"/>
    <cellStyle name="Normal 9 2 3 3 2 2 2 3 3" xfId="7586" xr:uid="{EA8A2EC5-99A3-4E4D-82FE-EEF5453AB499}"/>
    <cellStyle name="Normal 9 2 3 3 2 2 2 3 3 2" xfId="19393" xr:uid="{813C41F6-4CCA-4521-93B4-09057F1D1B02}"/>
    <cellStyle name="Normal 9 2 3 3 2 2 2 3 3 2 2" xfId="41712" xr:uid="{BE6296F0-1667-4B05-8C84-110A38779949}"/>
    <cellStyle name="Normal 9 2 3 3 2 2 2 3 3 3" xfId="29904" xr:uid="{850ADDE8-903E-425D-85A7-4F9BF09967F9}"/>
    <cellStyle name="Normal 9 2 3 3 2 2 2 3 4" xfId="14209" xr:uid="{962F700F-3242-4CF8-BAF5-FC448CDCA616}"/>
    <cellStyle name="Normal 9 2 3 3 2 2 2 3 4 2" xfId="36528" xr:uid="{4B44E667-4138-447E-9270-A617D086CA49}"/>
    <cellStyle name="Normal 9 2 3 3 2 2 2 3 5" xfId="24720" xr:uid="{FCF58263-6537-4B83-849A-37FE88987F91}"/>
    <cellStyle name="Normal 9 2 3 3 2 2 2 4" xfId="3698" xr:uid="{4B8A79C7-DCBF-4475-8E98-346DDDABE6BE}"/>
    <cellStyle name="Normal 9 2 3 3 2 2 2 4 2" xfId="8882" xr:uid="{FAAF15E3-56F6-4B8B-AC90-E4DDD5AA9F15}"/>
    <cellStyle name="Normal 9 2 3 3 2 2 2 4 2 2" xfId="20689" xr:uid="{AC93D537-9D9F-43FC-B51A-87BEDA7FAB75}"/>
    <cellStyle name="Normal 9 2 3 3 2 2 2 4 2 2 2" xfId="43008" xr:uid="{8E413F93-170A-496D-9CD6-4D5A5C387C68}"/>
    <cellStyle name="Normal 9 2 3 3 2 2 2 4 2 3" xfId="31200" xr:uid="{44079F89-2A28-46DB-A0E0-11A4A6BC987E}"/>
    <cellStyle name="Normal 9 2 3 3 2 2 2 4 3" xfId="15505" xr:uid="{E0E179C5-28F8-448C-85DC-962C89E7A54C}"/>
    <cellStyle name="Normal 9 2 3 3 2 2 2 4 3 2" xfId="37824" xr:uid="{37FE10A7-9006-4625-9D89-CD234CC4A332}"/>
    <cellStyle name="Normal 9 2 3 3 2 2 2 4 4" xfId="26016" xr:uid="{843F3EA0-7033-40E9-AB73-162BA39A9E61}"/>
    <cellStyle name="Normal 9 2 3 3 2 2 2 5" xfId="6290" xr:uid="{2A1B32DE-F4AD-46D3-8944-F3217CBB8EEC}"/>
    <cellStyle name="Normal 9 2 3 3 2 2 2 5 2" xfId="18097" xr:uid="{3589F686-FF56-425E-8257-B5DB917D315E}"/>
    <cellStyle name="Normal 9 2 3 3 2 2 2 5 2 2" xfId="40416" xr:uid="{C78C2814-E54C-4EE0-9AB6-3A0B3C02BC14}"/>
    <cellStyle name="Normal 9 2 3 3 2 2 2 5 3" xfId="28608" xr:uid="{CD9E5277-EA73-4E55-8D74-617C60A0D953}"/>
    <cellStyle name="Normal 9 2 3 3 2 2 2 6" xfId="11617" xr:uid="{9B2AB63E-499F-4919-9D39-9E9A85C89974}"/>
    <cellStyle name="Normal 9 2 3 3 2 2 2 6 2" xfId="33936" xr:uid="{ECDD0F0A-0F23-411F-BBF2-58FC77C14B21}"/>
    <cellStyle name="Normal 9 2 3 3 2 2 2 7" xfId="12913" xr:uid="{8F367233-926C-4053-8FCC-9CE8ECFF2CF7}"/>
    <cellStyle name="Normal 9 2 3 3 2 2 2 7 2" xfId="35232" xr:uid="{01089542-0A02-4A39-BBF4-EC2D744FAC7D}"/>
    <cellStyle name="Normal 9 2 3 3 2 2 2 8" xfId="23424" xr:uid="{37D78DE4-D78E-46EE-835A-79A8D56692D0}"/>
    <cellStyle name="Normal 9 2 3 3 2 2 3" xfId="1430" xr:uid="{6671FA04-CDC4-434F-B39D-27B69123DE98}"/>
    <cellStyle name="Normal 9 2 3 3 2 2 3 2" xfId="2726" xr:uid="{660147B3-AC0C-46F2-B008-702B900CE766}"/>
    <cellStyle name="Normal 9 2 3 3 2 2 3 2 2" xfId="5318" xr:uid="{89DE45CE-432E-4C45-8DC3-A4C432B189F0}"/>
    <cellStyle name="Normal 9 2 3 3 2 2 3 2 2 2" xfId="10502" xr:uid="{D812071C-9336-422A-BB57-7B039ADDD613}"/>
    <cellStyle name="Normal 9 2 3 3 2 2 3 2 2 2 2" xfId="22309" xr:uid="{BCD3F24F-FAC3-457E-B319-98167C9614C2}"/>
    <cellStyle name="Normal 9 2 3 3 2 2 3 2 2 2 2 2" xfId="44628" xr:uid="{9D61B33A-3E9C-4471-8783-F7F35FDBC065}"/>
    <cellStyle name="Normal 9 2 3 3 2 2 3 2 2 2 3" xfId="32820" xr:uid="{46BFE1A0-6330-4C5D-8BFF-076DDAD9A33F}"/>
    <cellStyle name="Normal 9 2 3 3 2 2 3 2 2 3" xfId="17125" xr:uid="{A839A735-87A6-476C-A0D8-A4E9926E5F73}"/>
    <cellStyle name="Normal 9 2 3 3 2 2 3 2 2 3 2" xfId="39444" xr:uid="{68A447EA-662E-48CE-972A-65F06B4BF763}"/>
    <cellStyle name="Normal 9 2 3 3 2 2 3 2 2 4" xfId="27636" xr:uid="{8CE5F9E0-1AD7-48BE-A237-8104EBBB06C6}"/>
    <cellStyle name="Normal 9 2 3 3 2 2 3 2 3" xfId="7910" xr:uid="{9B1AC9EC-2747-4C0E-BDED-DADB16EFA8B4}"/>
    <cellStyle name="Normal 9 2 3 3 2 2 3 2 3 2" xfId="19717" xr:uid="{945E5998-11E6-4818-B9FB-3E693835A649}"/>
    <cellStyle name="Normal 9 2 3 3 2 2 3 2 3 2 2" xfId="42036" xr:uid="{A5938D6F-141F-4D6F-A190-048696372B8D}"/>
    <cellStyle name="Normal 9 2 3 3 2 2 3 2 3 3" xfId="30228" xr:uid="{37D8D049-BADB-4E23-BBBD-6E824276B182}"/>
    <cellStyle name="Normal 9 2 3 3 2 2 3 2 4" xfId="14533" xr:uid="{C4D9E397-A091-4A27-A5FF-3F84FDB56468}"/>
    <cellStyle name="Normal 9 2 3 3 2 2 3 2 4 2" xfId="36852" xr:uid="{D027E4F8-DE89-434F-85C8-39F8894754E5}"/>
    <cellStyle name="Normal 9 2 3 3 2 2 3 2 5" xfId="25044" xr:uid="{E1C764E5-9FBA-4128-9195-B7287C640779}"/>
    <cellStyle name="Normal 9 2 3 3 2 2 3 3" xfId="4022" xr:uid="{2AD698EB-CC64-46C2-9884-6818C34F9032}"/>
    <cellStyle name="Normal 9 2 3 3 2 2 3 3 2" xfId="9206" xr:uid="{548C9A08-0ED5-4A66-A176-2E11910309EB}"/>
    <cellStyle name="Normal 9 2 3 3 2 2 3 3 2 2" xfId="21013" xr:uid="{4138E825-953B-4CEB-86DF-53CE899AB573}"/>
    <cellStyle name="Normal 9 2 3 3 2 2 3 3 2 2 2" xfId="43332" xr:uid="{F0BA09CB-FF1D-43BD-9845-4F36F41724CD}"/>
    <cellStyle name="Normal 9 2 3 3 2 2 3 3 2 3" xfId="31524" xr:uid="{A26ADCE9-3811-415F-9A49-BAA90F96AD1E}"/>
    <cellStyle name="Normal 9 2 3 3 2 2 3 3 3" xfId="15829" xr:uid="{3C5492BE-E40C-46FE-A9C2-E2099D610996}"/>
    <cellStyle name="Normal 9 2 3 3 2 2 3 3 3 2" xfId="38148" xr:uid="{7601EEE9-DFAD-4465-A0BD-8218AE70E5A0}"/>
    <cellStyle name="Normal 9 2 3 3 2 2 3 3 4" xfId="26340" xr:uid="{DA8D576A-49BF-4C09-86C7-3B82861FDFFE}"/>
    <cellStyle name="Normal 9 2 3 3 2 2 3 4" xfId="6614" xr:uid="{F7D17BF9-4214-4C56-83CC-83E813D994C8}"/>
    <cellStyle name="Normal 9 2 3 3 2 2 3 4 2" xfId="18421" xr:uid="{4CD4B532-A78F-4440-9EE5-B118B7EF6D93}"/>
    <cellStyle name="Normal 9 2 3 3 2 2 3 4 2 2" xfId="40740" xr:uid="{E58FC529-7963-4A60-A0DF-9B3C79CFF335}"/>
    <cellStyle name="Normal 9 2 3 3 2 2 3 4 3" xfId="28932" xr:uid="{8253ADE9-FEB2-488B-A550-E3CF4035E043}"/>
    <cellStyle name="Normal 9 2 3 3 2 2 3 5" xfId="11941" xr:uid="{70232246-52A4-4AA9-AEBD-7A82772139AA}"/>
    <cellStyle name="Normal 9 2 3 3 2 2 3 5 2" xfId="34260" xr:uid="{43F5D28F-E778-43F6-890D-1352D1F24EED}"/>
    <cellStyle name="Normal 9 2 3 3 2 2 3 6" xfId="13237" xr:uid="{B41023D7-78EE-4B3F-B3A5-292F19103A66}"/>
    <cellStyle name="Normal 9 2 3 3 2 2 3 6 2" xfId="35556" xr:uid="{F856D4A6-74AB-4669-A7C2-210E22BB1187}"/>
    <cellStyle name="Normal 9 2 3 3 2 2 3 7" xfId="23748" xr:uid="{5CFDFED1-852D-469D-8C3F-D5A9B1BE9619}"/>
    <cellStyle name="Normal 9 2 3 3 2 2 4" xfId="2078" xr:uid="{9C87027D-AD24-4965-80E2-1B7A0AF1E64A}"/>
    <cellStyle name="Normal 9 2 3 3 2 2 4 2" xfId="4670" xr:uid="{D0B193DB-4B2B-48D7-904D-40CC1D8D82B7}"/>
    <cellStyle name="Normal 9 2 3 3 2 2 4 2 2" xfId="9854" xr:uid="{7E6071F6-2679-4625-BCF7-38BCBDF2E5FD}"/>
    <cellStyle name="Normal 9 2 3 3 2 2 4 2 2 2" xfId="21661" xr:uid="{ABB5D673-D4E9-4CB9-82DB-E82E2D9EE860}"/>
    <cellStyle name="Normal 9 2 3 3 2 2 4 2 2 2 2" xfId="43980" xr:uid="{C4DB8883-D3CA-464A-A0E3-2E52E5C4E368}"/>
    <cellStyle name="Normal 9 2 3 3 2 2 4 2 2 3" xfId="32172" xr:uid="{D03B5458-4C04-408F-B272-DC36D969839B}"/>
    <cellStyle name="Normal 9 2 3 3 2 2 4 2 3" xfId="16477" xr:uid="{95E8F62D-4E21-4E51-B308-364E46214833}"/>
    <cellStyle name="Normal 9 2 3 3 2 2 4 2 3 2" xfId="38796" xr:uid="{EB474BF2-989F-47C4-95A2-AC27BC6D6DB0}"/>
    <cellStyle name="Normal 9 2 3 3 2 2 4 2 4" xfId="26988" xr:uid="{9A64F397-EC8E-458F-8CFD-5694CAB765C2}"/>
    <cellStyle name="Normal 9 2 3 3 2 2 4 3" xfId="7262" xr:uid="{809EA435-B752-44EA-9492-C8B79D396F55}"/>
    <cellStyle name="Normal 9 2 3 3 2 2 4 3 2" xfId="19069" xr:uid="{8061B9C4-4F7C-4145-BC95-BB92BFA50595}"/>
    <cellStyle name="Normal 9 2 3 3 2 2 4 3 2 2" xfId="41388" xr:uid="{C8E2E294-299A-4DC2-9467-3F1D330EA65A}"/>
    <cellStyle name="Normal 9 2 3 3 2 2 4 3 3" xfId="29580" xr:uid="{24C6C4D7-E1E5-4333-8A06-9F34D7035AFF}"/>
    <cellStyle name="Normal 9 2 3 3 2 2 4 4" xfId="13885" xr:uid="{1911EAB8-96AD-4F66-8A3D-9F70EC58683B}"/>
    <cellStyle name="Normal 9 2 3 3 2 2 4 4 2" xfId="36204" xr:uid="{96DEDE51-518F-44D9-9778-9F6B8B68FCD1}"/>
    <cellStyle name="Normal 9 2 3 3 2 2 4 5" xfId="24396" xr:uid="{9D1FE9FB-0C57-49A0-826D-5BEC0D7D0DC6}"/>
    <cellStyle name="Normal 9 2 3 3 2 2 5" xfId="3374" xr:uid="{02035D8C-F47F-43DE-82C4-77A1E51A340D}"/>
    <cellStyle name="Normal 9 2 3 3 2 2 5 2" xfId="8558" xr:uid="{1D0AE2CE-E65F-4CD0-80A5-01078156FF41}"/>
    <cellStyle name="Normal 9 2 3 3 2 2 5 2 2" xfId="20365" xr:uid="{A4921DCB-EE89-43D8-A1DA-A6777FC8EFA9}"/>
    <cellStyle name="Normal 9 2 3 3 2 2 5 2 2 2" xfId="42684" xr:uid="{5A93120C-5A72-4BF2-8088-36A2D322588C}"/>
    <cellStyle name="Normal 9 2 3 3 2 2 5 2 3" xfId="30876" xr:uid="{C1B7F53B-B290-4AB0-B9B9-E461C11C434E}"/>
    <cellStyle name="Normal 9 2 3 3 2 2 5 3" xfId="15181" xr:uid="{449ADA6F-1174-4EFE-AF28-0244D4F4395F}"/>
    <cellStyle name="Normal 9 2 3 3 2 2 5 3 2" xfId="37500" xr:uid="{D751E586-CE62-4D60-A2E9-D2A16661252A}"/>
    <cellStyle name="Normal 9 2 3 3 2 2 5 4" xfId="25692" xr:uid="{BD305FFA-1D3F-46DF-9478-B61620A09477}"/>
    <cellStyle name="Normal 9 2 3 3 2 2 6" xfId="5966" xr:uid="{3BADF491-A705-4A42-A1A5-BB6739B2A462}"/>
    <cellStyle name="Normal 9 2 3 3 2 2 6 2" xfId="17773" xr:uid="{957313EA-4BDB-4A53-9BB8-A60DE5B11FCB}"/>
    <cellStyle name="Normal 9 2 3 3 2 2 6 2 2" xfId="40092" xr:uid="{CE87FDFD-FB47-416D-9311-66A8AC5E2E5C}"/>
    <cellStyle name="Normal 9 2 3 3 2 2 6 3" xfId="28284" xr:uid="{22621DA6-0171-4222-A94F-022AFC017DBF}"/>
    <cellStyle name="Normal 9 2 3 3 2 2 7" xfId="11293" xr:uid="{2CCF24D6-521B-4769-B865-6A634D0CCF84}"/>
    <cellStyle name="Normal 9 2 3 3 2 2 7 2" xfId="33612" xr:uid="{B9F1B78F-BBD5-46D8-9DC3-BFCDA9A90489}"/>
    <cellStyle name="Normal 9 2 3 3 2 2 8" xfId="12589" xr:uid="{B4D8BFCF-69B5-4A5B-A77C-1356E7CF8F7F}"/>
    <cellStyle name="Normal 9 2 3 3 2 2 8 2" xfId="34908" xr:uid="{7D34F4B6-8223-44E4-BBE1-732B6A0E6BF2}"/>
    <cellStyle name="Normal 9 2 3 3 2 2 9" xfId="23100" xr:uid="{B57BAE53-5D28-469F-B1F7-8E65FEB50363}"/>
    <cellStyle name="Normal 9 2 3 3 2 3" xfId="944" xr:uid="{ACCEE3AB-A1E3-483C-B209-493D05AC0D6C}"/>
    <cellStyle name="Normal 9 2 3 3 2 3 2" xfId="1592" xr:uid="{6C31F2A6-9422-4A66-B199-D4DBB7AE1AF3}"/>
    <cellStyle name="Normal 9 2 3 3 2 3 2 2" xfId="2888" xr:uid="{C7B234BD-FEDF-4068-AD38-6EE88074353E}"/>
    <cellStyle name="Normal 9 2 3 3 2 3 2 2 2" xfId="5480" xr:uid="{4931038B-EEA4-4FBD-9BC8-BA692EBB1BA9}"/>
    <cellStyle name="Normal 9 2 3 3 2 3 2 2 2 2" xfId="10664" xr:uid="{A931DC4B-01BA-4BEC-904D-D29DA5A69D1D}"/>
    <cellStyle name="Normal 9 2 3 3 2 3 2 2 2 2 2" xfId="22471" xr:uid="{49C7B132-53B1-4CA2-98BF-AF0C50F9C983}"/>
    <cellStyle name="Normal 9 2 3 3 2 3 2 2 2 2 2 2" xfId="44790" xr:uid="{E6555918-91C3-40EC-8112-C66C8614FCEA}"/>
    <cellStyle name="Normal 9 2 3 3 2 3 2 2 2 2 3" xfId="32982" xr:uid="{ECC0D07E-25CF-40B4-8C69-B4941D8733C5}"/>
    <cellStyle name="Normal 9 2 3 3 2 3 2 2 2 3" xfId="17287" xr:uid="{7067591E-1CF8-44AE-8A0C-362C9EB859C8}"/>
    <cellStyle name="Normal 9 2 3 3 2 3 2 2 2 3 2" xfId="39606" xr:uid="{7D05F111-9476-4C25-859E-65CB01862322}"/>
    <cellStyle name="Normal 9 2 3 3 2 3 2 2 2 4" xfId="27798" xr:uid="{F621C9F6-285C-47C7-9151-2A5C57196A9F}"/>
    <cellStyle name="Normal 9 2 3 3 2 3 2 2 3" xfId="8072" xr:uid="{9727C514-0489-4325-A811-347A60C72756}"/>
    <cellStyle name="Normal 9 2 3 3 2 3 2 2 3 2" xfId="19879" xr:uid="{A384BDB1-178C-4C75-BFC8-B079F1E6B73E}"/>
    <cellStyle name="Normal 9 2 3 3 2 3 2 2 3 2 2" xfId="42198" xr:uid="{A804CB82-4AB2-4CF9-82AC-B0DD71893471}"/>
    <cellStyle name="Normal 9 2 3 3 2 3 2 2 3 3" xfId="30390" xr:uid="{8850C53D-D11C-4055-A93C-3F6248BC19D9}"/>
    <cellStyle name="Normal 9 2 3 3 2 3 2 2 4" xfId="14695" xr:uid="{E0F4DE20-60D3-4421-8971-626EFB8E7410}"/>
    <cellStyle name="Normal 9 2 3 3 2 3 2 2 4 2" xfId="37014" xr:uid="{053851B9-94D0-495A-A1C0-07173BAC6A9E}"/>
    <cellStyle name="Normal 9 2 3 3 2 3 2 2 5" xfId="25206" xr:uid="{16A14D01-E609-4D8B-98FA-7F8F9C0340E4}"/>
    <cellStyle name="Normal 9 2 3 3 2 3 2 3" xfId="4184" xr:uid="{501B30BA-841F-4CCA-A449-D4E86F4AADE9}"/>
    <cellStyle name="Normal 9 2 3 3 2 3 2 3 2" xfId="9368" xr:uid="{9BF487B5-951D-40A8-8577-0B0BD587815C}"/>
    <cellStyle name="Normal 9 2 3 3 2 3 2 3 2 2" xfId="21175" xr:uid="{06A62438-1B7D-4DBA-B8D0-279EEB438C0D}"/>
    <cellStyle name="Normal 9 2 3 3 2 3 2 3 2 2 2" xfId="43494" xr:uid="{900FB94C-E988-489D-889A-E4F7C77022B0}"/>
    <cellStyle name="Normal 9 2 3 3 2 3 2 3 2 3" xfId="31686" xr:uid="{72DA76C1-22A0-4592-A64E-85CE1F915925}"/>
    <cellStyle name="Normal 9 2 3 3 2 3 2 3 3" xfId="15991" xr:uid="{B6AB0EDF-C80B-432B-BC1B-A05284B722C9}"/>
    <cellStyle name="Normal 9 2 3 3 2 3 2 3 3 2" xfId="38310" xr:uid="{543B54C4-C4EE-490A-8700-24DF9D5C3D66}"/>
    <cellStyle name="Normal 9 2 3 3 2 3 2 3 4" xfId="26502" xr:uid="{114B9678-B9FE-422A-86AF-96AB52450AA5}"/>
    <cellStyle name="Normal 9 2 3 3 2 3 2 4" xfId="6776" xr:uid="{9A29814C-6A1C-4145-86F3-5AFA645CBEAB}"/>
    <cellStyle name="Normal 9 2 3 3 2 3 2 4 2" xfId="18583" xr:uid="{A452D3F7-EFCA-45A6-9BDF-E416C8E4D1DF}"/>
    <cellStyle name="Normal 9 2 3 3 2 3 2 4 2 2" xfId="40902" xr:uid="{08306C92-454F-407E-909D-30D7831E833D}"/>
    <cellStyle name="Normal 9 2 3 3 2 3 2 4 3" xfId="29094" xr:uid="{98B79AD1-AFFC-4E4A-A8DB-AF10D5F8ADD7}"/>
    <cellStyle name="Normal 9 2 3 3 2 3 2 5" xfId="12103" xr:uid="{61172F65-B227-409A-9BB9-9A7F309C559F}"/>
    <cellStyle name="Normal 9 2 3 3 2 3 2 5 2" xfId="34422" xr:uid="{D2142FE5-DD00-4147-AF86-BD5940267242}"/>
    <cellStyle name="Normal 9 2 3 3 2 3 2 6" xfId="13399" xr:uid="{96F17DEF-4AC1-4543-8D3D-D97710864B36}"/>
    <cellStyle name="Normal 9 2 3 3 2 3 2 6 2" xfId="35718" xr:uid="{3AEB8EDA-0057-466D-B4E1-A8FE73EC1B1D}"/>
    <cellStyle name="Normal 9 2 3 3 2 3 2 7" xfId="23910" xr:uid="{C1FC5FF2-287E-410C-A8C3-61604E7D470C}"/>
    <cellStyle name="Normal 9 2 3 3 2 3 3" xfId="2240" xr:uid="{CC0475D9-0F3E-4CF5-BF17-5F1584168D0F}"/>
    <cellStyle name="Normal 9 2 3 3 2 3 3 2" xfId="4832" xr:uid="{C67B1AF7-DCD5-4068-8AF9-1A9C241A310B}"/>
    <cellStyle name="Normal 9 2 3 3 2 3 3 2 2" xfId="10016" xr:uid="{FBA85DE7-7566-431A-BFA4-0ED0ED845879}"/>
    <cellStyle name="Normal 9 2 3 3 2 3 3 2 2 2" xfId="21823" xr:uid="{E25F9806-415E-4519-B33D-63B587629AFF}"/>
    <cellStyle name="Normal 9 2 3 3 2 3 3 2 2 2 2" xfId="44142" xr:uid="{0DAAB69E-D8FE-4794-B8FB-A063C13F6877}"/>
    <cellStyle name="Normal 9 2 3 3 2 3 3 2 2 3" xfId="32334" xr:uid="{1483CFD0-E15F-4CFB-9030-EE682E466B3A}"/>
    <cellStyle name="Normal 9 2 3 3 2 3 3 2 3" xfId="16639" xr:uid="{56108FF7-E29F-4928-B566-9C2D25E879E0}"/>
    <cellStyle name="Normal 9 2 3 3 2 3 3 2 3 2" xfId="38958" xr:uid="{7F963F80-C608-48F8-BC75-EE504B04A2CE}"/>
    <cellStyle name="Normal 9 2 3 3 2 3 3 2 4" xfId="27150" xr:uid="{BD6A3F1D-076F-44C3-808D-FFB3DFA38C6D}"/>
    <cellStyle name="Normal 9 2 3 3 2 3 3 3" xfId="7424" xr:uid="{2BBD3F52-8588-4524-8423-90221EE41FAD}"/>
    <cellStyle name="Normal 9 2 3 3 2 3 3 3 2" xfId="19231" xr:uid="{C41957B1-8042-4135-A909-8DB9343C5A56}"/>
    <cellStyle name="Normal 9 2 3 3 2 3 3 3 2 2" xfId="41550" xr:uid="{2A92C9FA-5BB2-4E0B-BE26-0057724AFCBF}"/>
    <cellStyle name="Normal 9 2 3 3 2 3 3 3 3" xfId="29742" xr:uid="{0E5095A2-4D73-47B4-B7DD-60F670104416}"/>
    <cellStyle name="Normal 9 2 3 3 2 3 3 4" xfId="14047" xr:uid="{5AE9027F-F14D-4DB7-9424-8EE13E0504F4}"/>
    <cellStyle name="Normal 9 2 3 3 2 3 3 4 2" xfId="36366" xr:uid="{9234B706-F4FD-47A5-8032-E6DB4420A090}"/>
    <cellStyle name="Normal 9 2 3 3 2 3 3 5" xfId="24558" xr:uid="{1B101B11-2835-4333-BF0E-9A54D0DBC86B}"/>
    <cellStyle name="Normal 9 2 3 3 2 3 4" xfId="3536" xr:uid="{324B8052-F8FC-49CB-B9D4-E6BBBB6E438F}"/>
    <cellStyle name="Normal 9 2 3 3 2 3 4 2" xfId="8720" xr:uid="{787963C4-DA72-42E8-A731-BE0A2FC54799}"/>
    <cellStyle name="Normal 9 2 3 3 2 3 4 2 2" xfId="20527" xr:uid="{A307F4A0-5D7B-4675-B061-FFC20C52C499}"/>
    <cellStyle name="Normal 9 2 3 3 2 3 4 2 2 2" xfId="42846" xr:uid="{96A81121-A163-4599-BBB2-A5E65AF128DD}"/>
    <cellStyle name="Normal 9 2 3 3 2 3 4 2 3" xfId="31038" xr:uid="{682D2F55-62FA-4524-AEB6-8D2203EE9816}"/>
    <cellStyle name="Normal 9 2 3 3 2 3 4 3" xfId="15343" xr:uid="{3D5EE0CD-53EC-46CA-9C0E-18D93911F273}"/>
    <cellStyle name="Normal 9 2 3 3 2 3 4 3 2" xfId="37662" xr:uid="{7BB31C96-4532-423D-B712-16A551E0280F}"/>
    <cellStyle name="Normal 9 2 3 3 2 3 4 4" xfId="25854" xr:uid="{9B824BEA-4944-487B-934A-7EA0EA4D21C9}"/>
    <cellStyle name="Normal 9 2 3 3 2 3 5" xfId="6128" xr:uid="{917027C2-396F-4545-B9C2-D34DD9190A7F}"/>
    <cellStyle name="Normal 9 2 3 3 2 3 5 2" xfId="17935" xr:uid="{7A1FA158-8D5F-40F5-9D86-0E9F427B2803}"/>
    <cellStyle name="Normal 9 2 3 3 2 3 5 2 2" xfId="40254" xr:uid="{97AAC340-7674-48AD-B5C4-7F08282467C3}"/>
    <cellStyle name="Normal 9 2 3 3 2 3 5 3" xfId="28446" xr:uid="{F633128C-71F9-4F7A-A5F4-E5555BE9C12A}"/>
    <cellStyle name="Normal 9 2 3 3 2 3 6" xfId="11455" xr:uid="{3B31B24C-596C-48CE-A5D0-D646609969D7}"/>
    <cellStyle name="Normal 9 2 3 3 2 3 6 2" xfId="33774" xr:uid="{93783BC9-52BB-4826-BD12-B8584F1C81B3}"/>
    <cellStyle name="Normal 9 2 3 3 2 3 7" xfId="12751" xr:uid="{8E778935-9F9F-4FD3-8577-F55477A83D7C}"/>
    <cellStyle name="Normal 9 2 3 3 2 3 7 2" xfId="35070" xr:uid="{BAB8001C-5428-4C73-A87E-194153CA34F9}"/>
    <cellStyle name="Normal 9 2 3 3 2 3 8" xfId="23262" xr:uid="{AB348F9A-66C7-4FC6-A5E8-AED4E10462A9}"/>
    <cellStyle name="Normal 9 2 3 3 2 4" xfId="1268" xr:uid="{ABD12C32-FF49-4ECA-BC35-995173963C60}"/>
    <cellStyle name="Normal 9 2 3 3 2 4 2" xfId="2564" xr:uid="{EEE0BE6F-AC51-439E-99BB-53B292D2BEBF}"/>
    <cellStyle name="Normal 9 2 3 3 2 4 2 2" xfId="5156" xr:uid="{217F84B6-2F19-4188-B1AA-03971DAC7CEE}"/>
    <cellStyle name="Normal 9 2 3 3 2 4 2 2 2" xfId="10340" xr:uid="{33D0937D-613E-4CF5-BE3D-E2966A2322D7}"/>
    <cellStyle name="Normal 9 2 3 3 2 4 2 2 2 2" xfId="22147" xr:uid="{B7C77463-75B3-45F4-81D3-7EC05C2AAA39}"/>
    <cellStyle name="Normal 9 2 3 3 2 4 2 2 2 2 2" xfId="44466" xr:uid="{8F1F620B-7829-4146-B620-80295B5BBD9A}"/>
    <cellStyle name="Normal 9 2 3 3 2 4 2 2 2 3" xfId="32658" xr:uid="{7AB61AE5-10E5-494D-B1AF-8FFA6763C4EC}"/>
    <cellStyle name="Normal 9 2 3 3 2 4 2 2 3" xfId="16963" xr:uid="{A9A171E7-35D4-4B51-A9AE-9DA814D118C1}"/>
    <cellStyle name="Normal 9 2 3 3 2 4 2 2 3 2" xfId="39282" xr:uid="{587C984F-2162-4BB9-93D7-AAD13FF28F0D}"/>
    <cellStyle name="Normal 9 2 3 3 2 4 2 2 4" xfId="27474" xr:uid="{86F886A8-D52C-47A3-9F09-A8ACB6436C67}"/>
    <cellStyle name="Normal 9 2 3 3 2 4 2 3" xfId="7748" xr:uid="{9B9969AF-303A-4DB1-9E8D-B038CB992CF7}"/>
    <cellStyle name="Normal 9 2 3 3 2 4 2 3 2" xfId="19555" xr:uid="{B6D234DD-BE03-4938-82FC-F75DE4EEE0FF}"/>
    <cellStyle name="Normal 9 2 3 3 2 4 2 3 2 2" xfId="41874" xr:uid="{D681A2F9-8E82-4520-96A0-8830AC6973E0}"/>
    <cellStyle name="Normal 9 2 3 3 2 4 2 3 3" xfId="30066" xr:uid="{D6D6E695-926D-4252-BE41-16DAE34B9528}"/>
    <cellStyle name="Normal 9 2 3 3 2 4 2 4" xfId="14371" xr:uid="{CD2B568A-0A28-47ED-84E3-52AD70705B54}"/>
    <cellStyle name="Normal 9 2 3 3 2 4 2 4 2" xfId="36690" xr:uid="{3F83FF02-D01E-4070-87D8-137315202F71}"/>
    <cellStyle name="Normal 9 2 3 3 2 4 2 5" xfId="24882" xr:uid="{D744E27E-C085-4330-B4EC-31D8D31D34B5}"/>
    <cellStyle name="Normal 9 2 3 3 2 4 3" xfId="3860" xr:uid="{4144A92C-59F3-4815-876B-B67F84ECB71B}"/>
    <cellStyle name="Normal 9 2 3 3 2 4 3 2" xfId="9044" xr:uid="{671EF26C-3BCA-4443-BED3-176D3A0A932D}"/>
    <cellStyle name="Normal 9 2 3 3 2 4 3 2 2" xfId="20851" xr:uid="{E613ABD7-2A12-4626-AAF1-2EEFC87FF76C}"/>
    <cellStyle name="Normal 9 2 3 3 2 4 3 2 2 2" xfId="43170" xr:uid="{45BA8D59-530A-4DC7-86C1-5C7CB698DFC5}"/>
    <cellStyle name="Normal 9 2 3 3 2 4 3 2 3" xfId="31362" xr:uid="{4BA81A3E-1DDD-423E-809A-A6B405AB1B72}"/>
    <cellStyle name="Normal 9 2 3 3 2 4 3 3" xfId="15667" xr:uid="{E87F7985-85C8-44A1-B0C5-058EA51783E8}"/>
    <cellStyle name="Normal 9 2 3 3 2 4 3 3 2" xfId="37986" xr:uid="{579FAB4A-2BF0-44D3-A0CE-DE7490A9417D}"/>
    <cellStyle name="Normal 9 2 3 3 2 4 3 4" xfId="26178" xr:uid="{5B6F57F8-01E8-4DDC-82B1-B3747C0A241E}"/>
    <cellStyle name="Normal 9 2 3 3 2 4 4" xfId="6452" xr:uid="{02CD6F4E-326F-4EFB-AE76-CE7D4815E95C}"/>
    <cellStyle name="Normal 9 2 3 3 2 4 4 2" xfId="18259" xr:uid="{D76D0B93-E323-489E-B3EA-0B760D186DDB}"/>
    <cellStyle name="Normal 9 2 3 3 2 4 4 2 2" xfId="40578" xr:uid="{50F0997B-0A62-4FF0-957F-4E1025A0266D}"/>
    <cellStyle name="Normal 9 2 3 3 2 4 4 3" xfId="28770" xr:uid="{FEE817FD-DEEF-4072-9631-5A04C623EB24}"/>
    <cellStyle name="Normal 9 2 3 3 2 4 5" xfId="11779" xr:uid="{DB3F1187-ABA1-4D43-85A5-5590BE0D366A}"/>
    <cellStyle name="Normal 9 2 3 3 2 4 5 2" xfId="34098" xr:uid="{4DA60A36-CC58-4EF1-9023-8D66A296CB34}"/>
    <cellStyle name="Normal 9 2 3 3 2 4 6" xfId="13075" xr:uid="{C11D5037-DE8E-408A-BC85-9CB1DE2A5BFD}"/>
    <cellStyle name="Normal 9 2 3 3 2 4 6 2" xfId="35394" xr:uid="{72C53652-C7EC-493A-A227-9FC3988C937E}"/>
    <cellStyle name="Normal 9 2 3 3 2 4 7" xfId="23586" xr:uid="{45AC5CEC-06D3-440F-B016-8FD91CD1AFFE}"/>
    <cellStyle name="Normal 9 2 3 3 2 5" xfId="1916" xr:uid="{299444D3-3257-4996-80AF-DB451B40FED0}"/>
    <cellStyle name="Normal 9 2 3 3 2 5 2" xfId="4508" xr:uid="{CD45E290-DA26-4FD1-858A-D455223575EF}"/>
    <cellStyle name="Normal 9 2 3 3 2 5 2 2" xfId="9692" xr:uid="{4C4B278E-22A3-4D6C-A347-29859691B9E2}"/>
    <cellStyle name="Normal 9 2 3 3 2 5 2 2 2" xfId="21499" xr:uid="{6C9ACE57-80E9-4AFE-AAB9-FB4A4861801D}"/>
    <cellStyle name="Normal 9 2 3 3 2 5 2 2 2 2" xfId="43818" xr:uid="{93B5D301-C31B-4A9A-A1F4-347B46EAB5EE}"/>
    <cellStyle name="Normal 9 2 3 3 2 5 2 2 3" xfId="32010" xr:uid="{4E7ED6D3-7944-4A7A-99E7-8C237203A405}"/>
    <cellStyle name="Normal 9 2 3 3 2 5 2 3" xfId="16315" xr:uid="{39B36A4E-33E0-4DFE-A8BE-6F3083C7288B}"/>
    <cellStyle name="Normal 9 2 3 3 2 5 2 3 2" xfId="38634" xr:uid="{15F7A756-67D7-4097-9375-6A1F6906F170}"/>
    <cellStyle name="Normal 9 2 3 3 2 5 2 4" xfId="26826" xr:uid="{0FC5223C-D842-4652-9620-C76AB2D64377}"/>
    <cellStyle name="Normal 9 2 3 3 2 5 3" xfId="7100" xr:uid="{F4DDADB9-7BC1-4F7D-8C31-1C5DE58C0445}"/>
    <cellStyle name="Normal 9 2 3 3 2 5 3 2" xfId="18907" xr:uid="{C7713191-8039-47CA-B442-2FC9AE1E6557}"/>
    <cellStyle name="Normal 9 2 3 3 2 5 3 2 2" xfId="41226" xr:uid="{39F38937-9B5E-4521-AC67-BDC11B6785C4}"/>
    <cellStyle name="Normal 9 2 3 3 2 5 3 3" xfId="29418" xr:uid="{3A07AD33-9917-42D3-8A47-9EE8AE0BAD6E}"/>
    <cellStyle name="Normal 9 2 3 3 2 5 4" xfId="13723" xr:uid="{86EBE264-DD39-469C-A6C9-8DE8B9FD7CD6}"/>
    <cellStyle name="Normal 9 2 3 3 2 5 4 2" xfId="36042" xr:uid="{FBC14A3C-655C-4F52-9DEA-CDA91BF2ADC0}"/>
    <cellStyle name="Normal 9 2 3 3 2 5 5" xfId="24234" xr:uid="{89FE82B6-98E3-461F-984A-C0ED9180BD9F}"/>
    <cellStyle name="Normal 9 2 3 3 2 6" xfId="3212" xr:uid="{AA92C9CB-290B-46EE-97DA-37B361045C7D}"/>
    <cellStyle name="Normal 9 2 3 3 2 6 2" xfId="8396" xr:uid="{B3FFFE93-9423-4300-9FA6-12670BA2CBCE}"/>
    <cellStyle name="Normal 9 2 3 3 2 6 2 2" xfId="20203" xr:uid="{809A9C30-F53F-43F7-8F9A-AC5FD51E7773}"/>
    <cellStyle name="Normal 9 2 3 3 2 6 2 2 2" xfId="42522" xr:uid="{C56768A3-C875-4029-85E9-21468F85F49D}"/>
    <cellStyle name="Normal 9 2 3 3 2 6 2 3" xfId="30714" xr:uid="{DC92EF2B-40D3-4944-8EC1-808069A77814}"/>
    <cellStyle name="Normal 9 2 3 3 2 6 3" xfId="15019" xr:uid="{B7A30CDE-7C18-4F6C-8324-EE3FA6F1255E}"/>
    <cellStyle name="Normal 9 2 3 3 2 6 3 2" xfId="37338" xr:uid="{C22D19F7-139A-4158-852B-48EB1516BDFB}"/>
    <cellStyle name="Normal 9 2 3 3 2 6 4" xfId="25530" xr:uid="{4BBBD2D0-49C0-4117-B33D-F69A50741942}"/>
    <cellStyle name="Normal 9 2 3 3 2 7" xfId="5804" xr:uid="{5231AD71-2145-43B9-B667-6F2A26AF868A}"/>
    <cellStyle name="Normal 9 2 3 3 2 7 2" xfId="17611" xr:uid="{B1D8E520-4498-418A-8DB3-F4D6DF55DC1D}"/>
    <cellStyle name="Normal 9 2 3 3 2 7 2 2" xfId="39930" xr:uid="{11FC3BC8-C4F2-4DE1-A64E-0B2B2B57D8F3}"/>
    <cellStyle name="Normal 9 2 3 3 2 7 3" xfId="28122" xr:uid="{D3476AF0-D3D7-4B95-8CB9-6B54F7EB3D6C}"/>
    <cellStyle name="Normal 9 2 3 3 2 8" xfId="11059" xr:uid="{74E45DAD-D0F0-4251-B959-19C2EAF20B6B}"/>
    <cellStyle name="Normal 9 2 3 3 2 8 2" xfId="33378" xr:uid="{221C75A8-BDE8-4B79-97A6-27FDC167BF1C}"/>
    <cellStyle name="Normal 9 2 3 3 2 9" xfId="12427" xr:uid="{A47AEF5A-0EA6-4D6E-A5A5-4EA5E31C19F0}"/>
    <cellStyle name="Normal 9 2 3 3 2 9 2" xfId="34746" xr:uid="{295A4CC4-A1D4-4EC8-B5B3-C52F78153D21}"/>
    <cellStyle name="Normal 9 2 3 3 3" xfId="665" xr:uid="{98FC20A0-B8E4-44EE-AE8F-C78AF2FB601D}"/>
    <cellStyle name="Normal 9 2 3 3 3 2" xfId="1025" xr:uid="{D286AD7F-5E50-4E46-8EEB-505461A3DCA5}"/>
    <cellStyle name="Normal 9 2 3 3 3 2 2" xfId="1673" xr:uid="{EB404CE3-7834-4903-BABE-04747D0719B7}"/>
    <cellStyle name="Normal 9 2 3 3 3 2 2 2" xfId="2969" xr:uid="{E06FD902-E525-439F-AD69-A169ACA60956}"/>
    <cellStyle name="Normal 9 2 3 3 3 2 2 2 2" xfId="5561" xr:uid="{13C0A670-A07C-4467-9749-0D096D44B662}"/>
    <cellStyle name="Normal 9 2 3 3 3 2 2 2 2 2" xfId="10745" xr:uid="{345EC2F2-A28E-4877-89F9-F49F860680C4}"/>
    <cellStyle name="Normal 9 2 3 3 3 2 2 2 2 2 2" xfId="22552" xr:uid="{F9321831-C696-4464-81C1-2B8AD02696E2}"/>
    <cellStyle name="Normal 9 2 3 3 3 2 2 2 2 2 2 2" xfId="44871" xr:uid="{895DC890-8E50-40D5-9A9C-0682DB2672DF}"/>
    <cellStyle name="Normal 9 2 3 3 3 2 2 2 2 2 3" xfId="33063" xr:uid="{4C0231FC-60C4-48C2-A6DD-F17B184B2EDF}"/>
    <cellStyle name="Normal 9 2 3 3 3 2 2 2 2 3" xfId="17368" xr:uid="{3B6E20F1-55B1-412B-AF61-A9B1F7CD2E61}"/>
    <cellStyle name="Normal 9 2 3 3 3 2 2 2 2 3 2" xfId="39687" xr:uid="{0A6349C3-01DD-47F9-9D3C-428779CD02E8}"/>
    <cellStyle name="Normal 9 2 3 3 3 2 2 2 2 4" xfId="27879" xr:uid="{2556828C-0687-484A-8B68-B83D4C1B31C9}"/>
    <cellStyle name="Normal 9 2 3 3 3 2 2 2 3" xfId="8153" xr:uid="{2C721C30-2735-41C1-AC9A-237E4A2BD5C2}"/>
    <cellStyle name="Normal 9 2 3 3 3 2 2 2 3 2" xfId="19960" xr:uid="{3E67F359-7B43-4396-9FDE-E08C59C30F40}"/>
    <cellStyle name="Normal 9 2 3 3 3 2 2 2 3 2 2" xfId="42279" xr:uid="{08E5C816-C4F8-41F1-A4CC-BA527924D21C}"/>
    <cellStyle name="Normal 9 2 3 3 3 2 2 2 3 3" xfId="30471" xr:uid="{E6C3897D-6D75-44CE-9124-3C093CE1558A}"/>
    <cellStyle name="Normal 9 2 3 3 3 2 2 2 4" xfId="14776" xr:uid="{3593F16F-7F0E-4744-AF14-1CC554D00603}"/>
    <cellStyle name="Normal 9 2 3 3 3 2 2 2 4 2" xfId="37095" xr:uid="{AEC0418F-6715-4B82-99F3-FD49BECADB95}"/>
    <cellStyle name="Normal 9 2 3 3 3 2 2 2 5" xfId="25287" xr:uid="{79B1B31B-E590-4474-A5CD-4EA80FB5F063}"/>
    <cellStyle name="Normal 9 2 3 3 3 2 2 3" xfId="4265" xr:uid="{9A291349-FC81-4E49-A5F7-D7A4D92FF78E}"/>
    <cellStyle name="Normal 9 2 3 3 3 2 2 3 2" xfId="9449" xr:uid="{ECB1EAA4-5550-4E33-A5C5-D7F550FACF6B}"/>
    <cellStyle name="Normal 9 2 3 3 3 2 2 3 2 2" xfId="21256" xr:uid="{88895CA8-3BE3-497F-B416-118B4BFBA133}"/>
    <cellStyle name="Normal 9 2 3 3 3 2 2 3 2 2 2" xfId="43575" xr:uid="{7F1A43C6-AA80-43B9-B313-AEC7B2D51CF1}"/>
    <cellStyle name="Normal 9 2 3 3 3 2 2 3 2 3" xfId="31767" xr:uid="{81658DE6-C855-4795-BC7E-E13CDDB121DC}"/>
    <cellStyle name="Normal 9 2 3 3 3 2 2 3 3" xfId="16072" xr:uid="{F39BDBBB-C0BD-4984-B4E7-9A7CCBD9EF14}"/>
    <cellStyle name="Normal 9 2 3 3 3 2 2 3 3 2" xfId="38391" xr:uid="{9F982895-1D8E-4258-923F-A69001AFD828}"/>
    <cellStyle name="Normal 9 2 3 3 3 2 2 3 4" xfId="26583" xr:uid="{51F61704-9CE4-42E2-B90D-CA3971FA5D5F}"/>
    <cellStyle name="Normal 9 2 3 3 3 2 2 4" xfId="6857" xr:uid="{052F7900-C550-4D78-8025-D46DAAD15B4E}"/>
    <cellStyle name="Normal 9 2 3 3 3 2 2 4 2" xfId="18664" xr:uid="{1A85FAFC-A7EA-43C8-969A-83DDC1EF4ADF}"/>
    <cellStyle name="Normal 9 2 3 3 3 2 2 4 2 2" xfId="40983" xr:uid="{838AEDFE-C240-4BC5-AFC2-F9B1CDDF500B}"/>
    <cellStyle name="Normal 9 2 3 3 3 2 2 4 3" xfId="29175" xr:uid="{D7BF407E-46C4-45FC-B096-060FF4D6FFDA}"/>
    <cellStyle name="Normal 9 2 3 3 3 2 2 5" xfId="12184" xr:uid="{7AB909D3-8F93-4178-8DFC-E2D834242843}"/>
    <cellStyle name="Normal 9 2 3 3 3 2 2 5 2" xfId="34503" xr:uid="{BF3E42A9-1526-4F58-9E02-CCB69F25BFC6}"/>
    <cellStyle name="Normal 9 2 3 3 3 2 2 6" xfId="13480" xr:uid="{4E85F0AB-BDFE-4A8E-88E3-C14AC8D8B573}"/>
    <cellStyle name="Normal 9 2 3 3 3 2 2 6 2" xfId="35799" xr:uid="{208FC82A-7F35-413B-BA3F-2C485ACF4F27}"/>
    <cellStyle name="Normal 9 2 3 3 3 2 2 7" xfId="23991" xr:uid="{79462ED0-2041-4CB6-9BA5-ECD1A455E891}"/>
    <cellStyle name="Normal 9 2 3 3 3 2 3" xfId="2321" xr:uid="{B906D337-3035-4B1C-BFDA-17F92F9B746A}"/>
    <cellStyle name="Normal 9 2 3 3 3 2 3 2" xfId="4913" xr:uid="{755ABB5F-D235-4F7C-8F07-41EDB586EACE}"/>
    <cellStyle name="Normal 9 2 3 3 3 2 3 2 2" xfId="10097" xr:uid="{785BE61E-7787-48B4-9626-F4C9F78D3CEB}"/>
    <cellStyle name="Normal 9 2 3 3 3 2 3 2 2 2" xfId="21904" xr:uid="{22A59D19-4B17-4B39-925D-97D250969915}"/>
    <cellStyle name="Normal 9 2 3 3 3 2 3 2 2 2 2" xfId="44223" xr:uid="{374EB77A-F802-4388-BAD7-174AF35FE133}"/>
    <cellStyle name="Normal 9 2 3 3 3 2 3 2 2 3" xfId="32415" xr:uid="{F888BF73-D9D5-48AA-AE69-9002F282E5F9}"/>
    <cellStyle name="Normal 9 2 3 3 3 2 3 2 3" xfId="16720" xr:uid="{223508CE-B543-424A-8105-00356FC4EC5B}"/>
    <cellStyle name="Normal 9 2 3 3 3 2 3 2 3 2" xfId="39039" xr:uid="{65F8152F-8801-4CC7-B260-D633651F41FE}"/>
    <cellStyle name="Normal 9 2 3 3 3 2 3 2 4" xfId="27231" xr:uid="{D624C25D-F71D-42FD-8FFE-6BA87D40E95A}"/>
    <cellStyle name="Normal 9 2 3 3 3 2 3 3" xfId="7505" xr:uid="{62C29711-8784-4DCC-87D3-75681D2E74CC}"/>
    <cellStyle name="Normal 9 2 3 3 3 2 3 3 2" xfId="19312" xr:uid="{9F31340C-F250-4981-B77E-0FED1CC783C7}"/>
    <cellStyle name="Normal 9 2 3 3 3 2 3 3 2 2" xfId="41631" xr:uid="{14F76486-E0FB-4C5F-9244-5898845B4901}"/>
    <cellStyle name="Normal 9 2 3 3 3 2 3 3 3" xfId="29823" xr:uid="{8FF22004-3E95-4D22-B282-BF462EAF1497}"/>
    <cellStyle name="Normal 9 2 3 3 3 2 3 4" xfId="14128" xr:uid="{C3DA5327-050F-4CC1-B28D-66958B4D5046}"/>
    <cellStyle name="Normal 9 2 3 3 3 2 3 4 2" xfId="36447" xr:uid="{7856E851-4437-49E4-B03F-A0621846FF0E}"/>
    <cellStyle name="Normal 9 2 3 3 3 2 3 5" xfId="24639" xr:uid="{A48EA3AF-816D-4383-AB8E-BA17B201E000}"/>
    <cellStyle name="Normal 9 2 3 3 3 2 4" xfId="3617" xr:uid="{DD7F354B-AFD8-45C2-90A9-D507DDFB7F4B}"/>
    <cellStyle name="Normal 9 2 3 3 3 2 4 2" xfId="8801" xr:uid="{18FA3D9C-EAC8-42FE-9180-3FAA9A40AA05}"/>
    <cellStyle name="Normal 9 2 3 3 3 2 4 2 2" xfId="20608" xr:uid="{45E6F1D3-F2FA-4FD4-9BA9-525A124D8662}"/>
    <cellStyle name="Normal 9 2 3 3 3 2 4 2 2 2" xfId="42927" xr:uid="{1ACC692D-0097-4D63-9FDF-38489562E528}"/>
    <cellStyle name="Normal 9 2 3 3 3 2 4 2 3" xfId="31119" xr:uid="{983F3055-52A5-4DA0-9B67-B55445CC6A11}"/>
    <cellStyle name="Normal 9 2 3 3 3 2 4 3" xfId="15424" xr:uid="{5A97E960-A69C-4160-AA81-27B572DF3992}"/>
    <cellStyle name="Normal 9 2 3 3 3 2 4 3 2" xfId="37743" xr:uid="{31B5FCA2-6750-4B52-894A-3C20C91EADAE}"/>
    <cellStyle name="Normal 9 2 3 3 3 2 4 4" xfId="25935" xr:uid="{47C34398-BBE7-4C6E-B403-4BEB756FBBE0}"/>
    <cellStyle name="Normal 9 2 3 3 3 2 5" xfId="6209" xr:uid="{F3A65E49-886E-42EE-AA80-39974C18E991}"/>
    <cellStyle name="Normal 9 2 3 3 3 2 5 2" xfId="18016" xr:uid="{ECF70287-2293-4389-A22F-A4E0B961FA84}"/>
    <cellStyle name="Normal 9 2 3 3 3 2 5 2 2" xfId="40335" xr:uid="{E68C45D9-0149-4EBE-8404-F391B391683C}"/>
    <cellStyle name="Normal 9 2 3 3 3 2 5 3" xfId="28527" xr:uid="{D5D6F979-2D45-4B62-8E52-3BCFAA9C4B96}"/>
    <cellStyle name="Normal 9 2 3 3 3 2 6" xfId="11536" xr:uid="{4AF13C82-653D-4920-9E47-1B1D5EA2824F}"/>
    <cellStyle name="Normal 9 2 3 3 3 2 6 2" xfId="33855" xr:uid="{D7354612-35AA-4054-9511-F844C675248F}"/>
    <cellStyle name="Normal 9 2 3 3 3 2 7" xfId="12832" xr:uid="{B729DCCD-F0AD-4F76-AA9E-82ECB266D2F8}"/>
    <cellStyle name="Normal 9 2 3 3 3 2 7 2" xfId="35151" xr:uid="{EBDCE7CB-09DB-4FED-8605-5128F9F2387C}"/>
    <cellStyle name="Normal 9 2 3 3 3 2 8" xfId="23343" xr:uid="{7F70A8A9-1475-4D7D-AD07-945C558EA4DD}"/>
    <cellStyle name="Normal 9 2 3 3 3 3" xfId="1349" xr:uid="{ADBB29C6-2748-4A3C-889B-8C851BD0B745}"/>
    <cellStyle name="Normal 9 2 3 3 3 3 2" xfId="2645" xr:uid="{7252B188-EB64-4724-B292-3B3DF415A518}"/>
    <cellStyle name="Normal 9 2 3 3 3 3 2 2" xfId="5237" xr:uid="{6DD55AE7-36D5-4E49-9EC4-69D818D3982F}"/>
    <cellStyle name="Normal 9 2 3 3 3 3 2 2 2" xfId="10421" xr:uid="{F35CE4F5-5973-424B-B150-365F9E8CCC0A}"/>
    <cellStyle name="Normal 9 2 3 3 3 3 2 2 2 2" xfId="22228" xr:uid="{23EB4DBB-6B92-4721-B148-751E003573FC}"/>
    <cellStyle name="Normal 9 2 3 3 3 3 2 2 2 2 2" xfId="44547" xr:uid="{095A1F50-3492-4049-92D1-CF215EC26A14}"/>
    <cellStyle name="Normal 9 2 3 3 3 3 2 2 2 3" xfId="32739" xr:uid="{01E6B28C-E2C8-4C2D-BF8E-302BDE7E9F21}"/>
    <cellStyle name="Normal 9 2 3 3 3 3 2 2 3" xfId="17044" xr:uid="{740751F6-904C-4857-B5BE-98876C06D04E}"/>
    <cellStyle name="Normal 9 2 3 3 3 3 2 2 3 2" xfId="39363" xr:uid="{DFFE1460-8666-44A2-91EF-BB4CC91B7274}"/>
    <cellStyle name="Normal 9 2 3 3 3 3 2 2 4" xfId="27555" xr:uid="{BF7DCCF6-F94E-496C-9FAF-32E78B8D037A}"/>
    <cellStyle name="Normal 9 2 3 3 3 3 2 3" xfId="7829" xr:uid="{5B0DAF75-9D69-4466-B5F8-68F4574FE30D}"/>
    <cellStyle name="Normal 9 2 3 3 3 3 2 3 2" xfId="19636" xr:uid="{D770D857-76D5-4C1A-ABB1-0880A038DAA5}"/>
    <cellStyle name="Normal 9 2 3 3 3 3 2 3 2 2" xfId="41955" xr:uid="{B23EB5D5-B2A4-4ADE-917C-8831AFF62AFA}"/>
    <cellStyle name="Normal 9 2 3 3 3 3 2 3 3" xfId="30147" xr:uid="{B4F52D59-5F76-4F0B-919A-FED6704DB466}"/>
    <cellStyle name="Normal 9 2 3 3 3 3 2 4" xfId="14452" xr:uid="{487A9C2C-C3E9-497C-9A31-77F002CA844A}"/>
    <cellStyle name="Normal 9 2 3 3 3 3 2 4 2" xfId="36771" xr:uid="{93F23248-A7B7-4E99-9E9D-41BBD623D0E2}"/>
    <cellStyle name="Normal 9 2 3 3 3 3 2 5" xfId="24963" xr:uid="{D9E2A1BD-FB95-406B-BE88-2943078B30A3}"/>
    <cellStyle name="Normal 9 2 3 3 3 3 3" xfId="3941" xr:uid="{05FE0643-D9C7-401F-9AD4-6ECC9453452F}"/>
    <cellStyle name="Normal 9 2 3 3 3 3 3 2" xfId="9125" xr:uid="{C85DFAF3-AB7E-41A2-B220-6AA306A3ACCB}"/>
    <cellStyle name="Normal 9 2 3 3 3 3 3 2 2" xfId="20932" xr:uid="{2AB90C0E-8D3F-4B23-84FE-82A90285C2BA}"/>
    <cellStyle name="Normal 9 2 3 3 3 3 3 2 2 2" xfId="43251" xr:uid="{CD80781F-8440-43E0-A309-359869837F9C}"/>
    <cellStyle name="Normal 9 2 3 3 3 3 3 2 3" xfId="31443" xr:uid="{457D8630-869B-4CC4-8C5F-51D230F69680}"/>
    <cellStyle name="Normal 9 2 3 3 3 3 3 3" xfId="15748" xr:uid="{642CBFD3-C921-4172-A57B-E8B20C6DB3D4}"/>
    <cellStyle name="Normal 9 2 3 3 3 3 3 3 2" xfId="38067" xr:uid="{969453C9-4250-4E22-9D9C-FFA25C340C65}"/>
    <cellStyle name="Normal 9 2 3 3 3 3 3 4" xfId="26259" xr:uid="{36526EB1-8688-4EF9-B57D-7A439A537D94}"/>
    <cellStyle name="Normal 9 2 3 3 3 3 4" xfId="6533" xr:uid="{90856195-6B0B-46FA-B487-3B0392DB715C}"/>
    <cellStyle name="Normal 9 2 3 3 3 3 4 2" xfId="18340" xr:uid="{61D517E3-859E-4712-B980-800C15EB0B47}"/>
    <cellStyle name="Normal 9 2 3 3 3 3 4 2 2" xfId="40659" xr:uid="{3C2FDC7E-77C1-48D5-BC43-B26BAB65A8CD}"/>
    <cellStyle name="Normal 9 2 3 3 3 3 4 3" xfId="28851" xr:uid="{F260B0D2-5B35-43AB-B665-555FFDAA9890}"/>
    <cellStyle name="Normal 9 2 3 3 3 3 5" xfId="11860" xr:uid="{779558E2-7C3C-4B55-9C22-E484D701DCB3}"/>
    <cellStyle name="Normal 9 2 3 3 3 3 5 2" xfId="34179" xr:uid="{A1E2F885-3B14-4F05-B560-8A2C53A3C06F}"/>
    <cellStyle name="Normal 9 2 3 3 3 3 6" xfId="13156" xr:uid="{A07A8F50-CAEA-4A48-987E-BE65CEDD9964}"/>
    <cellStyle name="Normal 9 2 3 3 3 3 6 2" xfId="35475" xr:uid="{08646BA7-77DE-455B-ABE1-B64CA6372574}"/>
    <cellStyle name="Normal 9 2 3 3 3 3 7" xfId="23667" xr:uid="{16FFEED3-BE50-4EC1-8DE3-6A8C36C53AAE}"/>
    <cellStyle name="Normal 9 2 3 3 3 4" xfId="1997" xr:uid="{FA418CCE-2EC2-405D-9593-3FA614DE10EC}"/>
    <cellStyle name="Normal 9 2 3 3 3 4 2" xfId="4589" xr:uid="{DEC61B0A-6BFB-4E6F-AD46-557E14E612A1}"/>
    <cellStyle name="Normal 9 2 3 3 3 4 2 2" xfId="9773" xr:uid="{24F87B4D-C68F-40C9-A112-F70035532DFC}"/>
    <cellStyle name="Normal 9 2 3 3 3 4 2 2 2" xfId="21580" xr:uid="{C93709CD-F007-4D8B-B126-3E9DC29A8F7C}"/>
    <cellStyle name="Normal 9 2 3 3 3 4 2 2 2 2" xfId="43899" xr:uid="{50AE2159-7821-41CE-96B1-2BC14EB76F16}"/>
    <cellStyle name="Normal 9 2 3 3 3 4 2 2 3" xfId="32091" xr:uid="{1890956D-F73B-4167-A2F8-2C48FC8570CA}"/>
    <cellStyle name="Normal 9 2 3 3 3 4 2 3" xfId="16396" xr:uid="{9EDA008B-0311-4CAB-B3F9-4C8837DB7DBF}"/>
    <cellStyle name="Normal 9 2 3 3 3 4 2 3 2" xfId="38715" xr:uid="{032B7A48-F28B-4EDD-8F83-CC07E63755C3}"/>
    <cellStyle name="Normal 9 2 3 3 3 4 2 4" xfId="26907" xr:uid="{0C5DFBB9-ABDE-46E9-97A8-D49F2713A576}"/>
    <cellStyle name="Normal 9 2 3 3 3 4 3" xfId="7181" xr:uid="{60E4F2FA-F12D-44D9-AED6-9FD698AE0468}"/>
    <cellStyle name="Normal 9 2 3 3 3 4 3 2" xfId="18988" xr:uid="{75E7CB8A-2020-4998-A297-3F41097605A2}"/>
    <cellStyle name="Normal 9 2 3 3 3 4 3 2 2" xfId="41307" xr:uid="{78393EAE-5F07-499D-A76D-4B85164D8B7D}"/>
    <cellStyle name="Normal 9 2 3 3 3 4 3 3" xfId="29499" xr:uid="{8FACBA73-7CAA-4722-90C0-21B864C07380}"/>
    <cellStyle name="Normal 9 2 3 3 3 4 4" xfId="13804" xr:uid="{607FD0D4-2A25-4242-8CAC-938F773FFBD0}"/>
    <cellStyle name="Normal 9 2 3 3 3 4 4 2" xfId="36123" xr:uid="{5B184039-F62C-4B2F-859E-A9439CCB0607}"/>
    <cellStyle name="Normal 9 2 3 3 3 4 5" xfId="24315" xr:uid="{245BEBF6-2992-4E9D-BA76-663A08AF82D3}"/>
    <cellStyle name="Normal 9 2 3 3 3 5" xfId="3293" xr:uid="{5181CD7A-F1BB-4286-9ECF-B0C18AA9D0BA}"/>
    <cellStyle name="Normal 9 2 3 3 3 5 2" xfId="8477" xr:uid="{260076DD-207F-41F2-8531-DAFBC6B2F1C9}"/>
    <cellStyle name="Normal 9 2 3 3 3 5 2 2" xfId="20284" xr:uid="{660E4131-D588-4ADA-843A-63CE449F1FCA}"/>
    <cellStyle name="Normal 9 2 3 3 3 5 2 2 2" xfId="42603" xr:uid="{DBDF76E9-E069-4F7E-AC49-E01708150990}"/>
    <cellStyle name="Normal 9 2 3 3 3 5 2 3" xfId="30795" xr:uid="{DECDBDC3-9A35-4935-9086-2BAACCBB33EC}"/>
    <cellStyle name="Normal 9 2 3 3 3 5 3" xfId="15100" xr:uid="{5C7C41AC-D54D-456F-83D7-53F4C7F57182}"/>
    <cellStyle name="Normal 9 2 3 3 3 5 3 2" xfId="37419" xr:uid="{CA3CADB6-C047-43BE-813A-1C93740BD4C5}"/>
    <cellStyle name="Normal 9 2 3 3 3 5 4" xfId="25611" xr:uid="{E647FB63-4FBA-4F8B-9A4A-28F1FBCCD9B2}"/>
    <cellStyle name="Normal 9 2 3 3 3 6" xfId="5885" xr:uid="{F26933E7-B2AC-469C-BB80-23B7B3134B37}"/>
    <cellStyle name="Normal 9 2 3 3 3 6 2" xfId="17692" xr:uid="{66BF5E4B-B839-4FB2-AB79-19817EBD66FE}"/>
    <cellStyle name="Normal 9 2 3 3 3 6 2 2" xfId="40011" xr:uid="{9060866A-09B3-4940-8DC8-CD8D873DCF19}"/>
    <cellStyle name="Normal 9 2 3 3 3 6 3" xfId="28203" xr:uid="{CF5A15AE-16C9-42E3-8113-905D183F5363}"/>
    <cellStyle name="Normal 9 2 3 3 3 7" xfId="11176" xr:uid="{E435BF0E-C277-4434-9F17-4F4A515020A3}"/>
    <cellStyle name="Normal 9 2 3 3 3 7 2" xfId="33495" xr:uid="{8DC826EC-F97D-45A8-8316-E443A8C41ECE}"/>
    <cellStyle name="Normal 9 2 3 3 3 8" xfId="12508" xr:uid="{67003991-4354-480F-97FF-CA6E25F2E4ED}"/>
    <cellStyle name="Normal 9 2 3 3 3 8 2" xfId="34827" xr:uid="{7C6B31A2-B6F7-4CA5-A066-C1843AFF9201}"/>
    <cellStyle name="Normal 9 2 3 3 3 9" xfId="22983" xr:uid="{44D1EB8B-0CCB-4D59-887B-FFC39B04F4DC}"/>
    <cellStyle name="Normal 9 2 3 3 4" xfId="863" xr:uid="{38F59652-CDD3-4CFE-9F79-5099482EE9DD}"/>
    <cellStyle name="Normal 9 2 3 3 4 2" xfId="1511" xr:uid="{F61751C6-95BB-4BA0-A2F5-7DB5A6600DBC}"/>
    <cellStyle name="Normal 9 2 3 3 4 2 2" xfId="2807" xr:uid="{82E44903-206E-4E5A-876A-FE06EF96D125}"/>
    <cellStyle name="Normal 9 2 3 3 4 2 2 2" xfId="5399" xr:uid="{D8EAA036-0D9B-4663-ACE1-CE095F6F2DF1}"/>
    <cellStyle name="Normal 9 2 3 3 4 2 2 2 2" xfId="10583" xr:uid="{422151AC-777D-4A62-9920-4C5DC79683A3}"/>
    <cellStyle name="Normal 9 2 3 3 4 2 2 2 2 2" xfId="22390" xr:uid="{61796158-EC7D-4381-876D-12DE3E990BD4}"/>
    <cellStyle name="Normal 9 2 3 3 4 2 2 2 2 2 2" xfId="44709" xr:uid="{E627F843-C0BE-41FA-97C8-19772398966A}"/>
    <cellStyle name="Normal 9 2 3 3 4 2 2 2 2 3" xfId="32901" xr:uid="{35E699EB-934F-4DA7-9E33-3B9FD478E55A}"/>
    <cellStyle name="Normal 9 2 3 3 4 2 2 2 3" xfId="17206" xr:uid="{F73876A0-85FD-4723-A7BC-CFC3876696CF}"/>
    <cellStyle name="Normal 9 2 3 3 4 2 2 2 3 2" xfId="39525" xr:uid="{21C034CD-0ED5-423D-9013-BA3D528AAC1B}"/>
    <cellStyle name="Normal 9 2 3 3 4 2 2 2 4" xfId="27717" xr:uid="{625F72D3-66D2-4CD9-81D2-9566A689CF13}"/>
    <cellStyle name="Normal 9 2 3 3 4 2 2 3" xfId="7991" xr:uid="{15BBC48E-C00D-45B7-9DC9-C67DC612C365}"/>
    <cellStyle name="Normal 9 2 3 3 4 2 2 3 2" xfId="19798" xr:uid="{28903161-104D-45C8-AAF7-01F6DFE79CCC}"/>
    <cellStyle name="Normal 9 2 3 3 4 2 2 3 2 2" xfId="42117" xr:uid="{D030ED08-024B-4590-BA15-36E851FF32AA}"/>
    <cellStyle name="Normal 9 2 3 3 4 2 2 3 3" xfId="30309" xr:uid="{78C72246-4F30-42D1-9E75-899772B42266}"/>
    <cellStyle name="Normal 9 2 3 3 4 2 2 4" xfId="14614" xr:uid="{FF3E8BEE-5989-477C-BB01-37C51D34ED18}"/>
    <cellStyle name="Normal 9 2 3 3 4 2 2 4 2" xfId="36933" xr:uid="{4321ED51-5136-4272-BD0E-C6DA5340230F}"/>
    <cellStyle name="Normal 9 2 3 3 4 2 2 5" xfId="25125" xr:uid="{17F646A2-EEE1-4E56-AD8A-C67E0A6A8959}"/>
    <cellStyle name="Normal 9 2 3 3 4 2 3" xfId="4103" xr:uid="{4029F1DE-29FF-4942-A61B-27D8E6B200D7}"/>
    <cellStyle name="Normal 9 2 3 3 4 2 3 2" xfId="9287" xr:uid="{E8802A74-7692-40B3-92E5-4FD9E361D163}"/>
    <cellStyle name="Normal 9 2 3 3 4 2 3 2 2" xfId="21094" xr:uid="{280B506B-CA6A-4023-9501-6EF6ECEEC974}"/>
    <cellStyle name="Normal 9 2 3 3 4 2 3 2 2 2" xfId="43413" xr:uid="{FE5F0C5D-B1B3-4AA3-9E36-F254106A6366}"/>
    <cellStyle name="Normal 9 2 3 3 4 2 3 2 3" xfId="31605" xr:uid="{5F1C10BF-C06B-47F3-AC99-57781BF7B55A}"/>
    <cellStyle name="Normal 9 2 3 3 4 2 3 3" xfId="15910" xr:uid="{599AD768-AF5F-41CA-8F67-1A0D76252C8C}"/>
    <cellStyle name="Normal 9 2 3 3 4 2 3 3 2" xfId="38229" xr:uid="{70886C6C-797E-4746-B249-F6C28686BC3A}"/>
    <cellStyle name="Normal 9 2 3 3 4 2 3 4" xfId="26421" xr:uid="{A1CAAD7D-20AB-410D-BAD0-670041E9BD65}"/>
    <cellStyle name="Normal 9 2 3 3 4 2 4" xfId="6695" xr:uid="{83C25F3D-D856-42A0-93EB-B88DE62594BE}"/>
    <cellStyle name="Normal 9 2 3 3 4 2 4 2" xfId="18502" xr:uid="{A05C8D5F-FA88-4785-A3EA-08F2D532F477}"/>
    <cellStyle name="Normal 9 2 3 3 4 2 4 2 2" xfId="40821" xr:uid="{245FAE34-72C3-4A02-99D4-FD4878DE16D1}"/>
    <cellStyle name="Normal 9 2 3 3 4 2 4 3" xfId="29013" xr:uid="{4BAD259A-47B1-4B70-97C0-E13E9D6C3B08}"/>
    <cellStyle name="Normal 9 2 3 3 4 2 5" xfId="12022" xr:uid="{0871BA89-66BF-47B6-B3A4-CF2320CA84C3}"/>
    <cellStyle name="Normal 9 2 3 3 4 2 5 2" xfId="34341" xr:uid="{D232216A-7441-46C1-985C-F1402D90902E}"/>
    <cellStyle name="Normal 9 2 3 3 4 2 6" xfId="13318" xr:uid="{BF34F4BF-4D96-434D-BCD5-87808C3CE929}"/>
    <cellStyle name="Normal 9 2 3 3 4 2 6 2" xfId="35637" xr:uid="{CE0ED31F-7C61-42E1-BF4B-D776B99ADE41}"/>
    <cellStyle name="Normal 9 2 3 3 4 2 7" xfId="23829" xr:uid="{4F7A276F-59D1-4873-B32D-EE3384C13BCE}"/>
    <cellStyle name="Normal 9 2 3 3 4 3" xfId="2159" xr:uid="{63078374-0276-43A3-BB10-F5586A5544F1}"/>
    <cellStyle name="Normal 9 2 3 3 4 3 2" xfId="4751" xr:uid="{0BB83C70-6D46-462B-99E9-849BA02FB730}"/>
    <cellStyle name="Normal 9 2 3 3 4 3 2 2" xfId="9935" xr:uid="{F4E2BBAF-ED8D-4C95-9692-1DFE7904D98F}"/>
    <cellStyle name="Normal 9 2 3 3 4 3 2 2 2" xfId="21742" xr:uid="{6E27DE14-9AC0-4E2F-831B-F7B06C339BEB}"/>
    <cellStyle name="Normal 9 2 3 3 4 3 2 2 2 2" xfId="44061" xr:uid="{48D37BCA-2E87-4870-8C6E-51F1881C0B65}"/>
    <cellStyle name="Normal 9 2 3 3 4 3 2 2 3" xfId="32253" xr:uid="{1B7CAA8E-B18E-45DD-86E3-E0A0F68FF39D}"/>
    <cellStyle name="Normal 9 2 3 3 4 3 2 3" xfId="16558" xr:uid="{A6FA8BB6-6489-40FA-BD4D-E9454AB1F2C6}"/>
    <cellStyle name="Normal 9 2 3 3 4 3 2 3 2" xfId="38877" xr:uid="{E6C19076-97BE-471B-90BF-A158C19BD13F}"/>
    <cellStyle name="Normal 9 2 3 3 4 3 2 4" xfId="27069" xr:uid="{AD1B841B-E53C-4E73-8B0B-ABD0CCB39E06}"/>
    <cellStyle name="Normal 9 2 3 3 4 3 3" xfId="7343" xr:uid="{D8464643-85A9-48E7-A3BA-4AC2D0FCA0FF}"/>
    <cellStyle name="Normal 9 2 3 3 4 3 3 2" xfId="19150" xr:uid="{D1453BA0-BE48-44AE-9703-61DDF4EE8F2F}"/>
    <cellStyle name="Normal 9 2 3 3 4 3 3 2 2" xfId="41469" xr:uid="{2CAB7BF8-09CA-40EE-80AF-3D6A6513D92B}"/>
    <cellStyle name="Normal 9 2 3 3 4 3 3 3" xfId="29661" xr:uid="{AD5841AA-97B8-4A66-A6EB-88ECDE926894}"/>
    <cellStyle name="Normal 9 2 3 3 4 3 4" xfId="13966" xr:uid="{E7E56A6A-83E3-4578-94BE-A18C42F318AD}"/>
    <cellStyle name="Normal 9 2 3 3 4 3 4 2" xfId="36285" xr:uid="{3A2EB31D-00AE-41D7-83F6-988F38FD0099}"/>
    <cellStyle name="Normal 9 2 3 3 4 3 5" xfId="24477" xr:uid="{275D93E0-B75F-42DB-A6AD-D23F3E0A3020}"/>
    <cellStyle name="Normal 9 2 3 3 4 4" xfId="3455" xr:uid="{5A2124C0-59CD-4705-92A7-2D7BBD62695F}"/>
    <cellStyle name="Normal 9 2 3 3 4 4 2" xfId="8639" xr:uid="{92EB9B65-1889-4431-91ED-C3FBEB86D5B8}"/>
    <cellStyle name="Normal 9 2 3 3 4 4 2 2" xfId="20446" xr:uid="{A65B7A40-E359-4FDC-A950-9157DA96C123}"/>
    <cellStyle name="Normal 9 2 3 3 4 4 2 2 2" xfId="42765" xr:uid="{94E87548-4F0B-4294-BEDA-2FC93F64D6B8}"/>
    <cellStyle name="Normal 9 2 3 3 4 4 2 3" xfId="30957" xr:uid="{33C662A0-28AB-49BD-B792-F0F5E7B17147}"/>
    <cellStyle name="Normal 9 2 3 3 4 4 3" xfId="15262" xr:uid="{775DE1B9-13A3-4124-B11B-BCDE5AE57457}"/>
    <cellStyle name="Normal 9 2 3 3 4 4 3 2" xfId="37581" xr:uid="{5543D5DF-8407-4AC4-864A-0DD98E3CF47A}"/>
    <cellStyle name="Normal 9 2 3 3 4 4 4" xfId="25773" xr:uid="{6608D7EA-EE57-4DD0-881E-061B34B11558}"/>
    <cellStyle name="Normal 9 2 3 3 4 5" xfId="6047" xr:uid="{1C815E7D-7436-44E3-8EFD-A574F72AAB1D}"/>
    <cellStyle name="Normal 9 2 3 3 4 5 2" xfId="17854" xr:uid="{347B97BD-0562-41CE-BC10-B36BB5357BD5}"/>
    <cellStyle name="Normal 9 2 3 3 4 5 2 2" xfId="40173" xr:uid="{260A06F4-8622-439C-8578-9CEC1A2F914C}"/>
    <cellStyle name="Normal 9 2 3 3 4 5 3" xfId="28365" xr:uid="{3400AC71-EF77-4826-94D2-8A600A554BEB}"/>
    <cellStyle name="Normal 9 2 3 3 4 6" xfId="11374" xr:uid="{C5D9795F-06C7-4680-8F56-C924534F77BC}"/>
    <cellStyle name="Normal 9 2 3 3 4 6 2" xfId="33693" xr:uid="{91A88B6E-F80E-4E94-8569-1ABBC1856E4A}"/>
    <cellStyle name="Normal 9 2 3 3 4 7" xfId="12670" xr:uid="{8794409F-72D3-447B-B227-773B2D32E1F1}"/>
    <cellStyle name="Normal 9 2 3 3 4 7 2" xfId="34989" xr:uid="{B7E2DBD7-5904-420B-9267-4E00DFE89457}"/>
    <cellStyle name="Normal 9 2 3 3 4 8" xfId="23181" xr:uid="{B6B5C8BE-7EF5-439A-8D8A-A2A64F0E0153}"/>
    <cellStyle name="Normal 9 2 3 3 5" xfId="1187" xr:uid="{26CE03E2-B337-4D27-B8C8-A78A6A25D913}"/>
    <cellStyle name="Normal 9 2 3 3 5 2" xfId="2483" xr:uid="{DF102F71-1ECF-426B-8903-F62F907041F5}"/>
    <cellStyle name="Normal 9 2 3 3 5 2 2" xfId="5075" xr:uid="{2393CF8C-E019-4607-8D8E-8912A4342582}"/>
    <cellStyle name="Normal 9 2 3 3 5 2 2 2" xfId="10259" xr:uid="{7231C008-B8AE-40E9-9474-2F9D6CC4CB18}"/>
    <cellStyle name="Normal 9 2 3 3 5 2 2 2 2" xfId="22066" xr:uid="{4D38797D-BE04-4D7E-8FDE-7A23CBEDFFA0}"/>
    <cellStyle name="Normal 9 2 3 3 5 2 2 2 2 2" xfId="44385" xr:uid="{DA4ACAD4-D22E-4A8B-A27B-8997F2B21F3B}"/>
    <cellStyle name="Normal 9 2 3 3 5 2 2 2 3" xfId="32577" xr:uid="{6ECE1116-25A6-4713-A39F-1A6C8DC8A5D0}"/>
    <cellStyle name="Normal 9 2 3 3 5 2 2 3" xfId="16882" xr:uid="{6BB9B613-837E-4951-8A00-D484DB3CF186}"/>
    <cellStyle name="Normal 9 2 3 3 5 2 2 3 2" xfId="39201" xr:uid="{FBF366B8-84E7-4E0A-B102-CFC968C98706}"/>
    <cellStyle name="Normal 9 2 3 3 5 2 2 4" xfId="27393" xr:uid="{A7C790B7-E8D7-4888-985C-5A0043C53189}"/>
    <cellStyle name="Normal 9 2 3 3 5 2 3" xfId="7667" xr:uid="{E9DB941A-1AC2-402E-89BD-8ACBFC2BA263}"/>
    <cellStyle name="Normal 9 2 3 3 5 2 3 2" xfId="19474" xr:uid="{F697E8AB-00D2-406F-9980-E1CF9B914261}"/>
    <cellStyle name="Normal 9 2 3 3 5 2 3 2 2" xfId="41793" xr:uid="{326F2523-BAD5-4F0D-94BC-92C82F3F2C1A}"/>
    <cellStyle name="Normal 9 2 3 3 5 2 3 3" xfId="29985" xr:uid="{C2D831BB-849A-40F0-9D9C-6E897BB47B15}"/>
    <cellStyle name="Normal 9 2 3 3 5 2 4" xfId="14290" xr:uid="{A47207D5-B35B-4447-9D7E-4497BA61F1FC}"/>
    <cellStyle name="Normal 9 2 3 3 5 2 4 2" xfId="36609" xr:uid="{677F57DA-337C-48CA-AA9F-0B50661D3D97}"/>
    <cellStyle name="Normal 9 2 3 3 5 2 5" xfId="24801" xr:uid="{11370BF1-8EF5-4C63-A90F-7C442507D1E4}"/>
    <cellStyle name="Normal 9 2 3 3 5 3" xfId="3779" xr:uid="{DADDF1CD-7506-4E41-9823-5E419CB7BA77}"/>
    <cellStyle name="Normal 9 2 3 3 5 3 2" xfId="8963" xr:uid="{310CC74D-11D7-453F-B9F8-E909532C0B83}"/>
    <cellStyle name="Normal 9 2 3 3 5 3 2 2" xfId="20770" xr:uid="{66BA7ED2-074C-4ECE-BDB4-F68223CB2F3A}"/>
    <cellStyle name="Normal 9 2 3 3 5 3 2 2 2" xfId="43089" xr:uid="{4712AD10-ABAD-400A-8083-224B20988D6C}"/>
    <cellStyle name="Normal 9 2 3 3 5 3 2 3" xfId="31281" xr:uid="{3186059B-5962-490F-994D-55DAF12D1B26}"/>
    <cellStyle name="Normal 9 2 3 3 5 3 3" xfId="15586" xr:uid="{912B9D97-FB1E-41A8-B74D-936C22EA32C0}"/>
    <cellStyle name="Normal 9 2 3 3 5 3 3 2" xfId="37905" xr:uid="{103FF710-5865-46E3-AEA3-93BBEF0A2FF0}"/>
    <cellStyle name="Normal 9 2 3 3 5 3 4" xfId="26097" xr:uid="{44330EA3-E70E-4F3D-B0F0-47E97A23848B}"/>
    <cellStyle name="Normal 9 2 3 3 5 4" xfId="6371" xr:uid="{5D67BDD6-3CC2-4620-AC59-FADCFB770ED0}"/>
    <cellStyle name="Normal 9 2 3 3 5 4 2" xfId="18178" xr:uid="{35884126-4831-4722-9795-2526310C121E}"/>
    <cellStyle name="Normal 9 2 3 3 5 4 2 2" xfId="40497" xr:uid="{40453DF3-C2E2-4F7B-B62C-C3737AF5810F}"/>
    <cellStyle name="Normal 9 2 3 3 5 4 3" xfId="28689" xr:uid="{6A51CC55-DD33-4C8C-97F5-698FD2FE9D0F}"/>
    <cellStyle name="Normal 9 2 3 3 5 5" xfId="11698" xr:uid="{0F0DD0B0-3969-4F6A-A458-1054A9FD2767}"/>
    <cellStyle name="Normal 9 2 3 3 5 5 2" xfId="34017" xr:uid="{B9CD0FED-DD2F-45C5-9F64-40F19A50758D}"/>
    <cellStyle name="Normal 9 2 3 3 5 6" xfId="12994" xr:uid="{CBCDC322-3925-47D6-A5D7-3BF6DB93621A}"/>
    <cellStyle name="Normal 9 2 3 3 5 6 2" xfId="35313" xr:uid="{9771C5D8-E47A-4F05-A519-7C104C8C02EF}"/>
    <cellStyle name="Normal 9 2 3 3 5 7" xfId="23505" xr:uid="{4026B59B-A55A-489F-A93D-1C52F8CD6D9F}"/>
    <cellStyle name="Normal 9 2 3 3 6" xfId="1835" xr:uid="{368B2A85-E881-443D-985E-24238F08DC17}"/>
    <cellStyle name="Normal 9 2 3 3 6 2" xfId="4427" xr:uid="{366467E0-8E90-460D-A3AB-66FDDC34DCB2}"/>
    <cellStyle name="Normal 9 2 3 3 6 2 2" xfId="9611" xr:uid="{CC5DCB50-CB10-44F4-A64B-57B88D65E114}"/>
    <cellStyle name="Normal 9 2 3 3 6 2 2 2" xfId="21418" xr:uid="{FD4047FF-7ECB-4EB4-8B0A-D140D1F4077C}"/>
    <cellStyle name="Normal 9 2 3 3 6 2 2 2 2" xfId="43737" xr:uid="{B3A19688-2D0E-408C-995D-3F79BB793D82}"/>
    <cellStyle name="Normal 9 2 3 3 6 2 2 3" xfId="31929" xr:uid="{BA7EAD14-07AC-43C2-BC78-CD4235D41A89}"/>
    <cellStyle name="Normal 9 2 3 3 6 2 3" xfId="16234" xr:uid="{C1496038-C1C2-4C5C-A339-442F6A25EC60}"/>
    <cellStyle name="Normal 9 2 3 3 6 2 3 2" xfId="38553" xr:uid="{5240AA70-66D1-4964-9208-8E44191AB7DA}"/>
    <cellStyle name="Normal 9 2 3 3 6 2 4" xfId="26745" xr:uid="{8C7169A6-0AF4-4571-A7FA-838FA17FE53F}"/>
    <cellStyle name="Normal 9 2 3 3 6 3" xfId="7019" xr:uid="{3A2FA793-D6BE-4F97-A6D3-F9EE571634AA}"/>
    <cellStyle name="Normal 9 2 3 3 6 3 2" xfId="18826" xr:uid="{198F3BFA-202A-4A79-9103-FE8A213F21FC}"/>
    <cellStyle name="Normal 9 2 3 3 6 3 2 2" xfId="41145" xr:uid="{933F3EA1-44E8-47AB-A327-CDA20B6681FD}"/>
    <cellStyle name="Normal 9 2 3 3 6 3 3" xfId="29337" xr:uid="{E298B731-0C57-4FC4-85D3-7C1BECCB3A60}"/>
    <cellStyle name="Normal 9 2 3 3 6 4" xfId="13642" xr:uid="{70A46136-7EC9-494E-9E4B-CADFC13CC3C6}"/>
    <cellStyle name="Normal 9 2 3 3 6 4 2" xfId="35961" xr:uid="{0592553A-E5E1-4675-B1C1-F3E39CECB207}"/>
    <cellStyle name="Normal 9 2 3 3 6 5" xfId="24153" xr:uid="{61B14924-48BB-4DA0-912E-18ED913B9DE3}"/>
    <cellStyle name="Normal 9 2 3 3 7" xfId="3131" xr:uid="{9983A346-E284-42C7-8EE1-C643095BD6C1}"/>
    <cellStyle name="Normal 9 2 3 3 7 2" xfId="8315" xr:uid="{DC18D840-7AEB-4555-B2CF-95BE5975C92B}"/>
    <cellStyle name="Normal 9 2 3 3 7 2 2" xfId="20122" xr:uid="{B8806C7A-1F51-499E-A764-DC7A4FD98189}"/>
    <cellStyle name="Normal 9 2 3 3 7 2 2 2" xfId="42441" xr:uid="{F8B12B97-7D77-4F39-AEE0-9D5147EBDB73}"/>
    <cellStyle name="Normal 9 2 3 3 7 2 3" xfId="30633" xr:uid="{DFA68032-3764-44A6-809B-5C9D8983DB5C}"/>
    <cellStyle name="Normal 9 2 3 3 7 3" xfId="14938" xr:uid="{26C477B0-4C7C-4F4D-BF02-0BB7297282B6}"/>
    <cellStyle name="Normal 9 2 3 3 7 3 2" xfId="37257" xr:uid="{A287080F-147C-40ED-B8DB-EB5EA5EC54D2}"/>
    <cellStyle name="Normal 9 2 3 3 7 4" xfId="25449" xr:uid="{4D414A5A-E203-4116-9DDA-3F6EA6898639}"/>
    <cellStyle name="Normal 9 2 3 3 8" xfId="5723" xr:uid="{B9D2BC60-39B5-40E0-ACCD-19A29B5015D7}"/>
    <cellStyle name="Normal 9 2 3 3 8 2" xfId="17530" xr:uid="{7182D2E6-DAB3-4A7C-82B2-924EF1142E87}"/>
    <cellStyle name="Normal 9 2 3 3 8 2 2" xfId="39849" xr:uid="{F62F9BA2-1189-4614-B9A3-289628DF1A98}"/>
    <cellStyle name="Normal 9 2 3 3 8 3" xfId="28041" xr:uid="{A9C0A39A-1762-445D-9616-3EB21EF2694B}"/>
    <cellStyle name="Normal 9 2 3 3 9" xfId="10942" xr:uid="{E14BA94B-0901-4795-B894-1F5339788FEF}"/>
    <cellStyle name="Normal 9 2 3 3 9 2" xfId="33261" xr:uid="{CDD0932C-3CAB-4006-BA20-E9F58BCCBC15}"/>
    <cellStyle name="Normal 9 2 3 4" xfId="477" xr:uid="{ED8A274D-A648-47F1-A2EE-707B320D7763}"/>
    <cellStyle name="Normal 9 2 3 4 10" xfId="22794" xr:uid="{7D633563-2D9D-4B99-97DB-E5D4CA13BC12}"/>
    <cellStyle name="Normal 9 2 3 4 2" xfId="710" xr:uid="{D6347EE0-7C38-46A5-B582-97D3CABA05D7}"/>
    <cellStyle name="Normal 9 2 3 4 2 2" xfId="1052" xr:uid="{F4718075-889B-478C-A3D7-3501F1796A8D}"/>
    <cellStyle name="Normal 9 2 3 4 2 2 2" xfId="1700" xr:uid="{9A4AA2B0-4828-41C0-A497-B368ED209D7D}"/>
    <cellStyle name="Normal 9 2 3 4 2 2 2 2" xfId="2996" xr:uid="{FD214706-F7F6-4997-9763-0DF7702282C0}"/>
    <cellStyle name="Normal 9 2 3 4 2 2 2 2 2" xfId="5588" xr:uid="{C6724CCA-3215-437A-80E1-F5C49E66570D}"/>
    <cellStyle name="Normal 9 2 3 4 2 2 2 2 2 2" xfId="10772" xr:uid="{D214AADA-EAA5-4559-BCA8-57FD6CCD6DBB}"/>
    <cellStyle name="Normal 9 2 3 4 2 2 2 2 2 2 2" xfId="22579" xr:uid="{3622DF0E-6974-4C5C-9477-0DD7CEB88536}"/>
    <cellStyle name="Normal 9 2 3 4 2 2 2 2 2 2 2 2" xfId="44898" xr:uid="{69083106-B47D-48A5-BFC6-6B479439F594}"/>
    <cellStyle name="Normal 9 2 3 4 2 2 2 2 2 2 3" xfId="33090" xr:uid="{9131CBBD-D7FD-497B-B7B9-018E61F5FE81}"/>
    <cellStyle name="Normal 9 2 3 4 2 2 2 2 2 3" xfId="17395" xr:uid="{6DB6EF25-4A2D-48A2-AF9C-2B1D975896C0}"/>
    <cellStyle name="Normal 9 2 3 4 2 2 2 2 2 3 2" xfId="39714" xr:uid="{AAD26CE7-CC92-4FE7-902B-FD986DBD30BE}"/>
    <cellStyle name="Normal 9 2 3 4 2 2 2 2 2 4" xfId="27906" xr:uid="{1CA0BC8D-D2A9-439E-969B-7F8D62AED8DB}"/>
    <cellStyle name="Normal 9 2 3 4 2 2 2 2 3" xfId="8180" xr:uid="{34AFB0EF-99B2-46D9-BCE3-882CDFEBC15E}"/>
    <cellStyle name="Normal 9 2 3 4 2 2 2 2 3 2" xfId="19987" xr:uid="{EC28ECC2-A790-444E-AB11-6522467D109C}"/>
    <cellStyle name="Normal 9 2 3 4 2 2 2 2 3 2 2" xfId="42306" xr:uid="{C6696C2D-17D2-4CD0-A7D8-AE687FD35DD5}"/>
    <cellStyle name="Normal 9 2 3 4 2 2 2 2 3 3" xfId="30498" xr:uid="{88A2DE04-C63E-496A-9AF1-DE8231D13D11}"/>
    <cellStyle name="Normal 9 2 3 4 2 2 2 2 4" xfId="14803" xr:uid="{336BE82C-3510-49C6-9CFE-1D39C3E7644D}"/>
    <cellStyle name="Normal 9 2 3 4 2 2 2 2 4 2" xfId="37122" xr:uid="{6AB4BA34-1CBC-4C4E-A21A-8EA86727D037}"/>
    <cellStyle name="Normal 9 2 3 4 2 2 2 2 5" xfId="25314" xr:uid="{FE187253-973B-462D-A1A9-1D0A61671662}"/>
    <cellStyle name="Normal 9 2 3 4 2 2 2 3" xfId="4292" xr:uid="{D5CC02A7-87E9-48D7-AC12-4026BCB26228}"/>
    <cellStyle name="Normal 9 2 3 4 2 2 2 3 2" xfId="9476" xr:uid="{D7E8085E-B30C-457B-9D91-0787C8BA2975}"/>
    <cellStyle name="Normal 9 2 3 4 2 2 2 3 2 2" xfId="21283" xr:uid="{D265EB99-A49F-4D87-84F7-8A3595B4DBBB}"/>
    <cellStyle name="Normal 9 2 3 4 2 2 2 3 2 2 2" xfId="43602" xr:uid="{1CDFE80D-0FD1-4D05-AE2D-BE26677BAAA7}"/>
    <cellStyle name="Normal 9 2 3 4 2 2 2 3 2 3" xfId="31794" xr:uid="{0ADDDBDB-71CA-4CF8-B284-8F24406EDF49}"/>
    <cellStyle name="Normal 9 2 3 4 2 2 2 3 3" xfId="16099" xr:uid="{701F72B6-15E5-4B4B-9438-087D6CBCA089}"/>
    <cellStyle name="Normal 9 2 3 4 2 2 2 3 3 2" xfId="38418" xr:uid="{EA7D396B-BFD8-45CF-AFD9-15B0152AD1EC}"/>
    <cellStyle name="Normal 9 2 3 4 2 2 2 3 4" xfId="26610" xr:uid="{8BEE8ADC-1C7C-4858-BA8D-26F64BDE9F1C}"/>
    <cellStyle name="Normal 9 2 3 4 2 2 2 4" xfId="6884" xr:uid="{17811348-6ED8-4FBA-ABC6-6981BFF9075A}"/>
    <cellStyle name="Normal 9 2 3 4 2 2 2 4 2" xfId="18691" xr:uid="{5F585B0D-1DDB-4723-88AF-02A8CD1C70E2}"/>
    <cellStyle name="Normal 9 2 3 4 2 2 2 4 2 2" xfId="41010" xr:uid="{81421D59-C891-4B1F-9DB8-C8F2198972CF}"/>
    <cellStyle name="Normal 9 2 3 4 2 2 2 4 3" xfId="29202" xr:uid="{01416DD8-982A-4311-9141-D46BBD309891}"/>
    <cellStyle name="Normal 9 2 3 4 2 2 2 5" xfId="12211" xr:uid="{1959FC53-18AD-4A63-8CBB-C7F8AD596018}"/>
    <cellStyle name="Normal 9 2 3 4 2 2 2 5 2" xfId="34530" xr:uid="{ED01AAF4-616E-41FB-BD64-6A64FD0812BE}"/>
    <cellStyle name="Normal 9 2 3 4 2 2 2 6" xfId="13507" xr:uid="{009D2A1D-4DEC-495A-A90B-FC50DCF559C8}"/>
    <cellStyle name="Normal 9 2 3 4 2 2 2 6 2" xfId="35826" xr:uid="{F556D080-5E20-4EA0-9C04-A4831300C984}"/>
    <cellStyle name="Normal 9 2 3 4 2 2 2 7" xfId="24018" xr:uid="{02CF1F5E-ED7B-48B3-8F2A-8C602693C5CD}"/>
    <cellStyle name="Normal 9 2 3 4 2 2 3" xfId="2348" xr:uid="{2EEB3E8A-816D-4F96-8C96-3233DBD58EFF}"/>
    <cellStyle name="Normal 9 2 3 4 2 2 3 2" xfId="4940" xr:uid="{E9E5905F-06B3-470F-A5D6-5987D880D082}"/>
    <cellStyle name="Normal 9 2 3 4 2 2 3 2 2" xfId="10124" xr:uid="{C4B03CD1-2B57-4181-8579-45E8933E4946}"/>
    <cellStyle name="Normal 9 2 3 4 2 2 3 2 2 2" xfId="21931" xr:uid="{72E920C2-D580-45E1-A0C8-1749D217C03E}"/>
    <cellStyle name="Normal 9 2 3 4 2 2 3 2 2 2 2" xfId="44250" xr:uid="{91A26515-B369-4EE2-B38C-900DCB638405}"/>
    <cellStyle name="Normal 9 2 3 4 2 2 3 2 2 3" xfId="32442" xr:uid="{6FB8F91F-0BFF-44D1-B46E-F98FEDACC8A0}"/>
    <cellStyle name="Normal 9 2 3 4 2 2 3 2 3" xfId="16747" xr:uid="{C0446A20-4E57-4174-B5C0-AFBD5DFCE38F}"/>
    <cellStyle name="Normal 9 2 3 4 2 2 3 2 3 2" xfId="39066" xr:uid="{42E2E2CD-EC6A-4960-98AB-9CBEE0F0BB9B}"/>
    <cellStyle name="Normal 9 2 3 4 2 2 3 2 4" xfId="27258" xr:uid="{476F0784-0745-477D-9AB9-7E8AA1E38F45}"/>
    <cellStyle name="Normal 9 2 3 4 2 2 3 3" xfId="7532" xr:uid="{58751066-98AF-4CCB-B6CE-283F5B77FB59}"/>
    <cellStyle name="Normal 9 2 3 4 2 2 3 3 2" xfId="19339" xr:uid="{786F782D-11EF-4913-8C2F-EFF2A290F2D2}"/>
    <cellStyle name="Normal 9 2 3 4 2 2 3 3 2 2" xfId="41658" xr:uid="{E3EE1A1B-B144-4E07-8557-F20858237C14}"/>
    <cellStyle name="Normal 9 2 3 4 2 2 3 3 3" xfId="29850" xr:uid="{9AC40654-526A-4C52-A28C-AAA6EBF2E377}"/>
    <cellStyle name="Normal 9 2 3 4 2 2 3 4" xfId="14155" xr:uid="{291BFAE5-3D5B-4537-A145-DBF7FA4B4059}"/>
    <cellStyle name="Normal 9 2 3 4 2 2 3 4 2" xfId="36474" xr:uid="{96DD6AE7-28B8-427D-A4F0-BBCB5192CB70}"/>
    <cellStyle name="Normal 9 2 3 4 2 2 3 5" xfId="24666" xr:uid="{118F8FC0-209A-496B-A516-976E676E505C}"/>
    <cellStyle name="Normal 9 2 3 4 2 2 4" xfId="3644" xr:uid="{E3CFDA96-0EB2-44F5-9CF4-D22F02B8BD4C}"/>
    <cellStyle name="Normal 9 2 3 4 2 2 4 2" xfId="8828" xr:uid="{033A3E4F-DB2E-4C15-88FA-9A77B3BC8EE9}"/>
    <cellStyle name="Normal 9 2 3 4 2 2 4 2 2" xfId="20635" xr:uid="{9F5F6AF3-A4AB-4A78-9761-3BAD82C73878}"/>
    <cellStyle name="Normal 9 2 3 4 2 2 4 2 2 2" xfId="42954" xr:uid="{2262140F-3AE9-42D4-AAB6-CF892914EC6F}"/>
    <cellStyle name="Normal 9 2 3 4 2 2 4 2 3" xfId="31146" xr:uid="{D7DC6684-E058-439C-BB57-C02915798259}"/>
    <cellStyle name="Normal 9 2 3 4 2 2 4 3" xfId="15451" xr:uid="{EF42FB08-BD63-4002-AB03-7676E7A41C7E}"/>
    <cellStyle name="Normal 9 2 3 4 2 2 4 3 2" xfId="37770" xr:uid="{A4DAD97A-C7A1-4AEA-90E9-66F92CAE8AEB}"/>
    <cellStyle name="Normal 9 2 3 4 2 2 4 4" xfId="25962" xr:uid="{A36B4D3C-A236-4AB9-82ED-F27E7C65FA34}"/>
    <cellStyle name="Normal 9 2 3 4 2 2 5" xfId="6236" xr:uid="{F17AC971-F70F-402A-932A-52BCAE7B2DE9}"/>
    <cellStyle name="Normal 9 2 3 4 2 2 5 2" xfId="18043" xr:uid="{13896A1E-B67A-4256-B62F-3F2F25C85736}"/>
    <cellStyle name="Normal 9 2 3 4 2 2 5 2 2" xfId="40362" xr:uid="{775EC00A-C4A0-44AC-B35C-56E8751541BB}"/>
    <cellStyle name="Normal 9 2 3 4 2 2 5 3" xfId="28554" xr:uid="{A2AA79C4-1BA8-475B-830D-F0BB72299F24}"/>
    <cellStyle name="Normal 9 2 3 4 2 2 6" xfId="11563" xr:uid="{71C1648D-C484-47CD-B871-DAC04442DB75}"/>
    <cellStyle name="Normal 9 2 3 4 2 2 6 2" xfId="33882" xr:uid="{959D0D92-5516-48BD-88B5-D226EC8B4585}"/>
    <cellStyle name="Normal 9 2 3 4 2 2 7" xfId="12859" xr:uid="{0F15FDAD-5E79-4C91-9E06-956B6C5844A3}"/>
    <cellStyle name="Normal 9 2 3 4 2 2 7 2" xfId="35178" xr:uid="{A72A6101-45E7-4480-8EAC-73B39E13262A}"/>
    <cellStyle name="Normal 9 2 3 4 2 2 8" xfId="23370" xr:uid="{8576D6F5-F9E9-4219-9B27-CB1F64E82DFA}"/>
    <cellStyle name="Normal 9 2 3 4 2 3" xfId="1376" xr:uid="{F7799118-7391-47DF-8D36-E4DD34236FF8}"/>
    <cellStyle name="Normal 9 2 3 4 2 3 2" xfId="2672" xr:uid="{2E0943FF-3AA1-4CD0-811F-32C308372009}"/>
    <cellStyle name="Normal 9 2 3 4 2 3 2 2" xfId="5264" xr:uid="{8FE54D43-20FC-496F-8E1E-8FA1EC50BFAD}"/>
    <cellStyle name="Normal 9 2 3 4 2 3 2 2 2" xfId="10448" xr:uid="{C7CEC486-EC25-4FE5-9DF2-6716C53E1D8F}"/>
    <cellStyle name="Normal 9 2 3 4 2 3 2 2 2 2" xfId="22255" xr:uid="{48DC2A45-68B4-446F-8CA9-21BC646A0A49}"/>
    <cellStyle name="Normal 9 2 3 4 2 3 2 2 2 2 2" xfId="44574" xr:uid="{E1F3F0C9-909A-4BDE-B81D-4F2F6304C64D}"/>
    <cellStyle name="Normal 9 2 3 4 2 3 2 2 2 3" xfId="32766" xr:uid="{C42BD117-FBFC-44CA-92B6-0D29E446EC1E}"/>
    <cellStyle name="Normal 9 2 3 4 2 3 2 2 3" xfId="17071" xr:uid="{D94A31D3-87BD-45BA-96E5-6FE4C1D76FB8}"/>
    <cellStyle name="Normal 9 2 3 4 2 3 2 2 3 2" xfId="39390" xr:uid="{EF2FB229-415D-46B7-9F6B-DDDD892B1607}"/>
    <cellStyle name="Normal 9 2 3 4 2 3 2 2 4" xfId="27582" xr:uid="{034BA33E-8A25-4AFA-87ED-0A50286336E6}"/>
    <cellStyle name="Normal 9 2 3 4 2 3 2 3" xfId="7856" xr:uid="{93287C79-0C33-4F84-828D-79AA8100019A}"/>
    <cellStyle name="Normal 9 2 3 4 2 3 2 3 2" xfId="19663" xr:uid="{ABA9429E-60A5-4BD9-9D6D-C50B0C9FFBC4}"/>
    <cellStyle name="Normal 9 2 3 4 2 3 2 3 2 2" xfId="41982" xr:uid="{4CCCD3BD-414A-4059-B6AA-155BFEF3424D}"/>
    <cellStyle name="Normal 9 2 3 4 2 3 2 3 3" xfId="30174" xr:uid="{D582287D-408D-42C0-8D2D-9995990E8802}"/>
    <cellStyle name="Normal 9 2 3 4 2 3 2 4" xfId="14479" xr:uid="{51195286-A2D1-44AE-A37D-8F4BCCE961C0}"/>
    <cellStyle name="Normal 9 2 3 4 2 3 2 4 2" xfId="36798" xr:uid="{EDC943D1-AB39-4CEC-BBDD-DB20B9969DF1}"/>
    <cellStyle name="Normal 9 2 3 4 2 3 2 5" xfId="24990" xr:uid="{D61CDB9C-A9F6-4EAE-836E-89D3BCFB1BDB}"/>
    <cellStyle name="Normal 9 2 3 4 2 3 3" xfId="3968" xr:uid="{54A11196-359B-4C85-BD15-5A6ECBD3DF86}"/>
    <cellStyle name="Normal 9 2 3 4 2 3 3 2" xfId="9152" xr:uid="{BF5B0454-E51B-4256-BD33-AC417463B096}"/>
    <cellStyle name="Normal 9 2 3 4 2 3 3 2 2" xfId="20959" xr:uid="{E8ECAD10-35AD-4730-82B1-DC296F7F6BB2}"/>
    <cellStyle name="Normal 9 2 3 4 2 3 3 2 2 2" xfId="43278" xr:uid="{9016D6D7-5E46-401E-95CB-8F8CF172B8F6}"/>
    <cellStyle name="Normal 9 2 3 4 2 3 3 2 3" xfId="31470" xr:uid="{94C60A5F-BE1C-4916-B16F-8A894CEE7047}"/>
    <cellStyle name="Normal 9 2 3 4 2 3 3 3" xfId="15775" xr:uid="{C541D255-CCED-4103-82DB-61E1CA9027C2}"/>
    <cellStyle name="Normal 9 2 3 4 2 3 3 3 2" xfId="38094" xr:uid="{A0D977F9-63CE-4203-B9D0-E69E7C2DDE0A}"/>
    <cellStyle name="Normal 9 2 3 4 2 3 3 4" xfId="26286" xr:uid="{AE24CA86-6B3A-4CBD-8D70-10480EA57D4E}"/>
    <cellStyle name="Normal 9 2 3 4 2 3 4" xfId="6560" xr:uid="{063D8CE9-113A-4212-B728-B324A9191E6D}"/>
    <cellStyle name="Normal 9 2 3 4 2 3 4 2" xfId="18367" xr:uid="{75F8ED9C-5A26-4307-B51E-12392554928B}"/>
    <cellStyle name="Normal 9 2 3 4 2 3 4 2 2" xfId="40686" xr:uid="{7AD5211D-F136-4EED-BD76-4C7E378B903F}"/>
    <cellStyle name="Normal 9 2 3 4 2 3 4 3" xfId="28878" xr:uid="{0A1175DB-7B96-47B3-96A0-94EC48F39A1B}"/>
    <cellStyle name="Normal 9 2 3 4 2 3 5" xfId="11887" xr:uid="{B45FD67D-5A88-435C-954A-AC88119AF426}"/>
    <cellStyle name="Normal 9 2 3 4 2 3 5 2" xfId="34206" xr:uid="{BBED0E48-0BC0-4C7C-AF43-F62A49B27F84}"/>
    <cellStyle name="Normal 9 2 3 4 2 3 6" xfId="13183" xr:uid="{CA2CA488-4186-4CF0-B282-705F661B90CD}"/>
    <cellStyle name="Normal 9 2 3 4 2 3 6 2" xfId="35502" xr:uid="{75ACAB87-4A87-47FA-9143-165079580C26}"/>
    <cellStyle name="Normal 9 2 3 4 2 3 7" xfId="23694" xr:uid="{C3E24B7B-0F3A-4DFD-9C74-F2F381E20C7B}"/>
    <cellStyle name="Normal 9 2 3 4 2 4" xfId="2024" xr:uid="{F5AACA5B-DCB0-4EB9-868A-99851EF74DD8}"/>
    <cellStyle name="Normal 9 2 3 4 2 4 2" xfId="4616" xr:uid="{D9A5D751-CE9A-433B-8DF2-882F35FC5746}"/>
    <cellStyle name="Normal 9 2 3 4 2 4 2 2" xfId="9800" xr:uid="{3576CE13-3476-4558-8A4B-1B685CB32E31}"/>
    <cellStyle name="Normal 9 2 3 4 2 4 2 2 2" xfId="21607" xr:uid="{7C51232C-9512-43CE-801B-9533CD92234F}"/>
    <cellStyle name="Normal 9 2 3 4 2 4 2 2 2 2" xfId="43926" xr:uid="{85A825DF-2176-4F99-83C3-D0BA015E83E6}"/>
    <cellStyle name="Normal 9 2 3 4 2 4 2 2 3" xfId="32118" xr:uid="{FE6143B6-B4C8-4F65-9F9E-989E83EC558F}"/>
    <cellStyle name="Normal 9 2 3 4 2 4 2 3" xfId="16423" xr:uid="{E8E413E5-80C0-4A70-A95B-B59EBD571473}"/>
    <cellStyle name="Normal 9 2 3 4 2 4 2 3 2" xfId="38742" xr:uid="{82EC8947-97EF-467A-BE8F-C89FFA3CAB13}"/>
    <cellStyle name="Normal 9 2 3 4 2 4 2 4" xfId="26934" xr:uid="{28FB4E96-D211-4CD5-AC45-770ECDE6DEE1}"/>
    <cellStyle name="Normal 9 2 3 4 2 4 3" xfId="7208" xr:uid="{3A6F0976-754D-4EC0-9B1E-A4FA061F1665}"/>
    <cellStyle name="Normal 9 2 3 4 2 4 3 2" xfId="19015" xr:uid="{D8483911-B86C-4082-B9A7-7196B7FEDF51}"/>
    <cellStyle name="Normal 9 2 3 4 2 4 3 2 2" xfId="41334" xr:uid="{97F1DAF4-E23F-4BD0-8925-CC2476D1B80C}"/>
    <cellStyle name="Normal 9 2 3 4 2 4 3 3" xfId="29526" xr:uid="{80E04DF6-EA94-465D-A503-F032DC06B01A}"/>
    <cellStyle name="Normal 9 2 3 4 2 4 4" xfId="13831" xr:uid="{585E63E7-0079-452A-A5F0-0A96B8F4FAC0}"/>
    <cellStyle name="Normal 9 2 3 4 2 4 4 2" xfId="36150" xr:uid="{12C37F57-4222-473E-909F-18A78C3D419E}"/>
    <cellStyle name="Normal 9 2 3 4 2 4 5" xfId="24342" xr:uid="{BAF97E7E-A35E-4397-819A-8DDBD8C17FBF}"/>
    <cellStyle name="Normal 9 2 3 4 2 5" xfId="3320" xr:uid="{75296EAB-2BF5-419E-A290-83907B18D14B}"/>
    <cellStyle name="Normal 9 2 3 4 2 5 2" xfId="8504" xr:uid="{FFB1CF8C-372F-40FA-A2BC-2031C6D267BE}"/>
    <cellStyle name="Normal 9 2 3 4 2 5 2 2" xfId="20311" xr:uid="{E4D484E4-C2E0-4A87-BEDB-E94E7BF1E236}"/>
    <cellStyle name="Normal 9 2 3 4 2 5 2 2 2" xfId="42630" xr:uid="{4157A0A0-1991-4275-9759-5E8C860C2B1E}"/>
    <cellStyle name="Normal 9 2 3 4 2 5 2 3" xfId="30822" xr:uid="{DA6D1723-3808-4A7A-AD27-B3D5221253CA}"/>
    <cellStyle name="Normal 9 2 3 4 2 5 3" xfId="15127" xr:uid="{4826B5BA-EA79-42BD-A5EA-00D434EE17EA}"/>
    <cellStyle name="Normal 9 2 3 4 2 5 3 2" xfId="37446" xr:uid="{F0B76092-994F-4141-B5E7-0F596C39000A}"/>
    <cellStyle name="Normal 9 2 3 4 2 5 4" xfId="25638" xr:uid="{25A0F581-A7CC-4178-8BE7-46C9D7FD0D02}"/>
    <cellStyle name="Normal 9 2 3 4 2 6" xfId="5912" xr:uid="{606D4ACE-D5AF-4703-939B-F0346EA7154A}"/>
    <cellStyle name="Normal 9 2 3 4 2 6 2" xfId="17719" xr:uid="{F9A0786F-81F1-4B4E-8AE8-AB35F4419B3F}"/>
    <cellStyle name="Normal 9 2 3 4 2 6 2 2" xfId="40038" xr:uid="{FEB5EA41-07E4-423D-825A-11D26F945C21}"/>
    <cellStyle name="Normal 9 2 3 4 2 6 3" xfId="28230" xr:uid="{5049139E-4567-4BDA-89DF-D54DC43B2702}"/>
    <cellStyle name="Normal 9 2 3 4 2 7" xfId="11221" xr:uid="{22384241-46CB-469A-B825-F2776436CCF3}"/>
    <cellStyle name="Normal 9 2 3 4 2 7 2" xfId="33540" xr:uid="{87BBFE2A-ABAA-46FB-B9A0-135E9BECB383}"/>
    <cellStyle name="Normal 9 2 3 4 2 8" xfId="12535" xr:uid="{A7A1E817-71C5-4377-93B0-B738E866D800}"/>
    <cellStyle name="Normal 9 2 3 4 2 8 2" xfId="34854" xr:uid="{E801F87D-FAD1-4E1E-A43E-C4A0DC7995D6}"/>
    <cellStyle name="Normal 9 2 3 4 2 9" xfId="23028" xr:uid="{B66CCB59-0084-4DD3-B840-25090A312786}"/>
    <cellStyle name="Normal 9 2 3 4 3" xfId="890" xr:uid="{94DAFCC0-7F6F-4EDD-829A-F5FA34A426DF}"/>
    <cellStyle name="Normal 9 2 3 4 3 2" xfId="1538" xr:uid="{B842C769-CACE-4D1F-A14D-1AA4367219EC}"/>
    <cellStyle name="Normal 9 2 3 4 3 2 2" xfId="2834" xr:uid="{C44E3342-25C7-40DD-AFC5-7ACEF8F4DAE7}"/>
    <cellStyle name="Normal 9 2 3 4 3 2 2 2" xfId="5426" xr:uid="{D976740A-A290-43B2-82EC-17CF8C5F5BC8}"/>
    <cellStyle name="Normal 9 2 3 4 3 2 2 2 2" xfId="10610" xr:uid="{7474155B-C7FF-477B-B065-392792E14287}"/>
    <cellStyle name="Normal 9 2 3 4 3 2 2 2 2 2" xfId="22417" xr:uid="{2DC03F44-D90D-4B05-88A4-F6EE0F572F71}"/>
    <cellStyle name="Normal 9 2 3 4 3 2 2 2 2 2 2" xfId="44736" xr:uid="{BE68ED9A-E3BB-4CB7-98BD-DA8A69A3E058}"/>
    <cellStyle name="Normal 9 2 3 4 3 2 2 2 2 3" xfId="32928" xr:uid="{D0BD1FBA-7C49-44E8-AE2E-563219C8658C}"/>
    <cellStyle name="Normal 9 2 3 4 3 2 2 2 3" xfId="17233" xr:uid="{5DE286F1-A3D0-400F-A21A-1B1AFA10C607}"/>
    <cellStyle name="Normal 9 2 3 4 3 2 2 2 3 2" xfId="39552" xr:uid="{5C1BE928-00F0-4FAD-AF3B-5DC460353E93}"/>
    <cellStyle name="Normal 9 2 3 4 3 2 2 2 4" xfId="27744" xr:uid="{EFB8C585-3E29-4119-8785-B8AF3771CC2E}"/>
    <cellStyle name="Normal 9 2 3 4 3 2 2 3" xfId="8018" xr:uid="{11355F7C-8F6C-4B73-BEF6-0FBD3DFE6E50}"/>
    <cellStyle name="Normal 9 2 3 4 3 2 2 3 2" xfId="19825" xr:uid="{991193D9-301B-487E-B658-B07AA294AFA6}"/>
    <cellStyle name="Normal 9 2 3 4 3 2 2 3 2 2" xfId="42144" xr:uid="{EE61F13C-A466-4EE1-98A1-22FDEE656D64}"/>
    <cellStyle name="Normal 9 2 3 4 3 2 2 3 3" xfId="30336" xr:uid="{8335D998-A5E2-4AB6-90C2-9BA5E517C52B}"/>
    <cellStyle name="Normal 9 2 3 4 3 2 2 4" xfId="14641" xr:uid="{07961CB4-9284-4DF4-A7C1-D4C58A8E52BD}"/>
    <cellStyle name="Normal 9 2 3 4 3 2 2 4 2" xfId="36960" xr:uid="{587B641C-56E9-4331-9EFF-E37A9950486C}"/>
    <cellStyle name="Normal 9 2 3 4 3 2 2 5" xfId="25152" xr:uid="{96F6EEE3-CFC0-438F-8679-0433187CF4EA}"/>
    <cellStyle name="Normal 9 2 3 4 3 2 3" xfId="4130" xr:uid="{FA53D6C1-7F49-4A97-841D-AF53E7E63F22}"/>
    <cellStyle name="Normal 9 2 3 4 3 2 3 2" xfId="9314" xr:uid="{8FB7EC58-695F-434D-A1D9-9F9EC253DAAB}"/>
    <cellStyle name="Normal 9 2 3 4 3 2 3 2 2" xfId="21121" xr:uid="{1DF694E4-23E9-4318-AE08-26EB52E9FAEC}"/>
    <cellStyle name="Normal 9 2 3 4 3 2 3 2 2 2" xfId="43440" xr:uid="{7F9C3403-9358-4861-BBD8-702EB83DE7E9}"/>
    <cellStyle name="Normal 9 2 3 4 3 2 3 2 3" xfId="31632" xr:uid="{FBE54D68-F26E-464F-9496-A53EBCCB1017}"/>
    <cellStyle name="Normal 9 2 3 4 3 2 3 3" xfId="15937" xr:uid="{EB9BD599-C4B8-4607-8358-AE80BCBD3D65}"/>
    <cellStyle name="Normal 9 2 3 4 3 2 3 3 2" xfId="38256" xr:uid="{39C16BAC-CFFB-4716-8E35-2FA0E1319A84}"/>
    <cellStyle name="Normal 9 2 3 4 3 2 3 4" xfId="26448" xr:uid="{AF1C1076-312F-4393-9F37-11BB837CC7CB}"/>
    <cellStyle name="Normal 9 2 3 4 3 2 4" xfId="6722" xr:uid="{AE144799-570E-4DA1-948C-3B15131AB173}"/>
    <cellStyle name="Normal 9 2 3 4 3 2 4 2" xfId="18529" xr:uid="{F7D0FB59-21C4-4653-A916-BF1B1339B3B9}"/>
    <cellStyle name="Normal 9 2 3 4 3 2 4 2 2" xfId="40848" xr:uid="{EE06FF68-5B07-46EB-ACC0-B0382F50402D}"/>
    <cellStyle name="Normal 9 2 3 4 3 2 4 3" xfId="29040" xr:uid="{CE55CF96-8577-473E-83B8-F2075499BD85}"/>
    <cellStyle name="Normal 9 2 3 4 3 2 5" xfId="12049" xr:uid="{9131866A-B94F-4263-BE5F-546B185F594D}"/>
    <cellStyle name="Normal 9 2 3 4 3 2 5 2" xfId="34368" xr:uid="{E71F9707-EAE4-4697-8A82-1C6143E4B39A}"/>
    <cellStyle name="Normal 9 2 3 4 3 2 6" xfId="13345" xr:uid="{96EB65D0-016E-4851-8A1E-7F529168481A}"/>
    <cellStyle name="Normal 9 2 3 4 3 2 6 2" xfId="35664" xr:uid="{300D0996-7896-411F-8627-D492ED943048}"/>
    <cellStyle name="Normal 9 2 3 4 3 2 7" xfId="23856" xr:uid="{6D2DA405-918B-48AE-BCFE-2D38338F6020}"/>
    <cellStyle name="Normal 9 2 3 4 3 3" xfId="2186" xr:uid="{7A4C75E1-03FA-4163-ADB6-388AECA6D95C}"/>
    <cellStyle name="Normal 9 2 3 4 3 3 2" xfId="4778" xr:uid="{FBED7A11-4690-46C7-8538-896207C55DB0}"/>
    <cellStyle name="Normal 9 2 3 4 3 3 2 2" xfId="9962" xr:uid="{140D860E-4F5F-4886-8958-ADCF60C00E69}"/>
    <cellStyle name="Normal 9 2 3 4 3 3 2 2 2" xfId="21769" xr:uid="{B6607A1C-D77E-46F7-A1F8-D1DFA1FFE45E}"/>
    <cellStyle name="Normal 9 2 3 4 3 3 2 2 2 2" xfId="44088" xr:uid="{838A5AAD-D6DE-46F7-899A-675A1E33D831}"/>
    <cellStyle name="Normal 9 2 3 4 3 3 2 2 3" xfId="32280" xr:uid="{E264B101-3DE0-42C6-9970-49B39A206D41}"/>
    <cellStyle name="Normal 9 2 3 4 3 3 2 3" xfId="16585" xr:uid="{C3BFB3D0-E8D6-4633-A1F1-A46C8D12D7EA}"/>
    <cellStyle name="Normal 9 2 3 4 3 3 2 3 2" xfId="38904" xr:uid="{BD7A24FF-1CDD-4AF4-9F89-B39E22ADE8D9}"/>
    <cellStyle name="Normal 9 2 3 4 3 3 2 4" xfId="27096" xr:uid="{3A93F261-B5A4-4608-8308-C7211994D761}"/>
    <cellStyle name="Normal 9 2 3 4 3 3 3" xfId="7370" xr:uid="{3B563C94-AE46-41BE-9509-88FE2C0C571E}"/>
    <cellStyle name="Normal 9 2 3 4 3 3 3 2" xfId="19177" xr:uid="{47F62BAE-E048-416F-9B3E-4493BE891835}"/>
    <cellStyle name="Normal 9 2 3 4 3 3 3 2 2" xfId="41496" xr:uid="{7376AF86-4972-4C6F-9BD3-1FE91B12562F}"/>
    <cellStyle name="Normal 9 2 3 4 3 3 3 3" xfId="29688" xr:uid="{A29F22EE-4828-40D8-8E28-FDF2AF77A343}"/>
    <cellStyle name="Normal 9 2 3 4 3 3 4" xfId="13993" xr:uid="{6A3235BA-3C57-485E-AD57-9AC061BDEB22}"/>
    <cellStyle name="Normal 9 2 3 4 3 3 4 2" xfId="36312" xr:uid="{A7EBABFC-F809-4782-8DA6-2A18B8065858}"/>
    <cellStyle name="Normal 9 2 3 4 3 3 5" xfId="24504" xr:uid="{2DC87823-3EF0-4F69-A9C1-4064B11CD8A4}"/>
    <cellStyle name="Normal 9 2 3 4 3 4" xfId="3482" xr:uid="{1BF51E27-9668-4D70-AE02-648E7DD7A855}"/>
    <cellStyle name="Normal 9 2 3 4 3 4 2" xfId="8666" xr:uid="{336B9506-C350-4B26-B0EE-DF0B477CAE93}"/>
    <cellStyle name="Normal 9 2 3 4 3 4 2 2" xfId="20473" xr:uid="{BED5B576-8004-4AD7-9F4A-3E05B61E995B}"/>
    <cellStyle name="Normal 9 2 3 4 3 4 2 2 2" xfId="42792" xr:uid="{46980A5B-E931-4A21-9A6F-D50A32AD74C6}"/>
    <cellStyle name="Normal 9 2 3 4 3 4 2 3" xfId="30984" xr:uid="{D5423057-3740-4C4E-96C0-9E224102C9A9}"/>
    <cellStyle name="Normal 9 2 3 4 3 4 3" xfId="15289" xr:uid="{8E7CD469-7995-4B82-8CDB-5AADB3E5EDF3}"/>
    <cellStyle name="Normal 9 2 3 4 3 4 3 2" xfId="37608" xr:uid="{A9CF91F7-86C6-4029-8524-20CA2494EE99}"/>
    <cellStyle name="Normal 9 2 3 4 3 4 4" xfId="25800" xr:uid="{063D2633-2754-4A2B-AC2C-007D8497DD38}"/>
    <cellStyle name="Normal 9 2 3 4 3 5" xfId="6074" xr:uid="{417251C5-BA03-4805-B491-5FA648F4F462}"/>
    <cellStyle name="Normal 9 2 3 4 3 5 2" xfId="17881" xr:uid="{0D4F6E16-81F0-45B5-8D62-73BE429B2803}"/>
    <cellStyle name="Normal 9 2 3 4 3 5 2 2" xfId="40200" xr:uid="{D3F6FAF3-A367-4E7C-ACF2-849F07087B84}"/>
    <cellStyle name="Normal 9 2 3 4 3 5 3" xfId="28392" xr:uid="{4F4129A8-958B-4347-B649-A747E97FA551}"/>
    <cellStyle name="Normal 9 2 3 4 3 6" xfId="11401" xr:uid="{E7FDE73C-E362-48BE-BC2B-B0BBFEFDCFE9}"/>
    <cellStyle name="Normal 9 2 3 4 3 6 2" xfId="33720" xr:uid="{25D4425C-747F-41A7-9A22-E4F67EAD8715}"/>
    <cellStyle name="Normal 9 2 3 4 3 7" xfId="12697" xr:uid="{3D87BE89-83A1-413E-9FC8-32D29CC2769E}"/>
    <cellStyle name="Normal 9 2 3 4 3 7 2" xfId="35016" xr:uid="{612A4643-0B98-4845-882C-F1E7EC11ECB7}"/>
    <cellStyle name="Normal 9 2 3 4 3 8" xfId="23208" xr:uid="{348E4425-8D7F-4214-9EBD-090AC0E181BD}"/>
    <cellStyle name="Normal 9 2 3 4 4" xfId="1214" xr:uid="{C9F47B2E-7E7D-4E59-88A3-3564DF63025F}"/>
    <cellStyle name="Normal 9 2 3 4 4 2" xfId="2510" xr:uid="{3FF1A87A-2995-468F-8ED5-CE72779FC4E6}"/>
    <cellStyle name="Normal 9 2 3 4 4 2 2" xfId="5102" xr:uid="{1DE7F716-33F1-45B8-A65A-31B26AC3FF0A}"/>
    <cellStyle name="Normal 9 2 3 4 4 2 2 2" xfId="10286" xr:uid="{E2ECC67B-D1A9-4598-BE91-E63CACA2AFF5}"/>
    <cellStyle name="Normal 9 2 3 4 4 2 2 2 2" xfId="22093" xr:uid="{2D4CA63A-CB73-4ECD-B462-E886628916FD}"/>
    <cellStyle name="Normal 9 2 3 4 4 2 2 2 2 2" xfId="44412" xr:uid="{3D8C3AE8-9C58-475A-BB2C-474280260028}"/>
    <cellStyle name="Normal 9 2 3 4 4 2 2 2 3" xfId="32604" xr:uid="{82BD92A6-0AB3-48EE-8480-97F6DADE4C63}"/>
    <cellStyle name="Normal 9 2 3 4 4 2 2 3" xfId="16909" xr:uid="{8E19C8D5-22D4-4D71-9484-1382534EFEBB}"/>
    <cellStyle name="Normal 9 2 3 4 4 2 2 3 2" xfId="39228" xr:uid="{8662E80F-2A04-4F9A-8ED2-698A91DADE75}"/>
    <cellStyle name="Normal 9 2 3 4 4 2 2 4" xfId="27420" xr:uid="{DCD8BBDF-F62A-4DF5-AC64-21F43FCD1315}"/>
    <cellStyle name="Normal 9 2 3 4 4 2 3" xfId="7694" xr:uid="{9CB9B1B4-1AEB-40D3-927E-1C18EA93D913}"/>
    <cellStyle name="Normal 9 2 3 4 4 2 3 2" xfId="19501" xr:uid="{A73DEDAE-85B1-4CE5-84BC-5F7658F10BC4}"/>
    <cellStyle name="Normal 9 2 3 4 4 2 3 2 2" xfId="41820" xr:uid="{0510610F-5A2F-4E8F-9722-C9E83320ACDC}"/>
    <cellStyle name="Normal 9 2 3 4 4 2 3 3" xfId="30012" xr:uid="{8A63BC51-1CFC-4878-ACF9-B6F6CF017218}"/>
    <cellStyle name="Normal 9 2 3 4 4 2 4" xfId="14317" xr:uid="{0FDCB799-7483-4CC9-B10A-95CC66BAC2F5}"/>
    <cellStyle name="Normal 9 2 3 4 4 2 4 2" xfId="36636" xr:uid="{5B58E849-8D19-4A92-8B51-815EF6656D54}"/>
    <cellStyle name="Normal 9 2 3 4 4 2 5" xfId="24828" xr:uid="{E6ADE25E-34B1-441A-B0AD-5671BE601325}"/>
    <cellStyle name="Normal 9 2 3 4 4 3" xfId="3806" xr:uid="{CA90F0F8-9587-4907-B1B6-66084C2CEA66}"/>
    <cellStyle name="Normal 9 2 3 4 4 3 2" xfId="8990" xr:uid="{9576A778-372E-40AA-B39E-D8B01E9D16E9}"/>
    <cellStyle name="Normal 9 2 3 4 4 3 2 2" xfId="20797" xr:uid="{10DEB38E-4B9C-4512-9B39-6A85C9EC7B0A}"/>
    <cellStyle name="Normal 9 2 3 4 4 3 2 2 2" xfId="43116" xr:uid="{20A427D7-6180-41E8-BBE6-F8923E3C35AE}"/>
    <cellStyle name="Normal 9 2 3 4 4 3 2 3" xfId="31308" xr:uid="{2CBC7FC6-A699-4455-9E99-DBF4C85D9B08}"/>
    <cellStyle name="Normal 9 2 3 4 4 3 3" xfId="15613" xr:uid="{26421866-D5B3-48B1-96C3-1F8A051A78A9}"/>
    <cellStyle name="Normal 9 2 3 4 4 3 3 2" xfId="37932" xr:uid="{200BB879-9C55-4330-8B00-59EAEBFD97E5}"/>
    <cellStyle name="Normal 9 2 3 4 4 3 4" xfId="26124" xr:uid="{2BE60F8E-20D4-4796-8C65-E7B66D1A5617}"/>
    <cellStyle name="Normal 9 2 3 4 4 4" xfId="6398" xr:uid="{283683A8-909D-4A97-8E31-A8BFA0541B60}"/>
    <cellStyle name="Normal 9 2 3 4 4 4 2" xfId="18205" xr:uid="{882D0FC7-D4F9-4C6A-8054-292AEB3E8F80}"/>
    <cellStyle name="Normal 9 2 3 4 4 4 2 2" xfId="40524" xr:uid="{771EB916-D7C3-4095-963E-F1AFEA0A30A4}"/>
    <cellStyle name="Normal 9 2 3 4 4 4 3" xfId="28716" xr:uid="{D4F14222-0002-477B-91CF-3B9C1FD5A7F9}"/>
    <cellStyle name="Normal 9 2 3 4 4 5" xfId="11725" xr:uid="{B7F504BD-93F4-41E6-9271-5DED3D21F6E3}"/>
    <cellStyle name="Normal 9 2 3 4 4 5 2" xfId="34044" xr:uid="{8F7BE493-8C96-4BDE-89DB-0636F7EA76EF}"/>
    <cellStyle name="Normal 9 2 3 4 4 6" xfId="13021" xr:uid="{56AFC676-8838-4C68-8FF1-F55F1F7A6B55}"/>
    <cellStyle name="Normal 9 2 3 4 4 6 2" xfId="35340" xr:uid="{FBD61496-8368-4F26-AEE3-00A3215CC66D}"/>
    <cellStyle name="Normal 9 2 3 4 4 7" xfId="23532" xr:uid="{BD677CE7-8637-4C9B-A7CD-9964C141AD7E}"/>
    <cellStyle name="Normal 9 2 3 4 5" xfId="1862" xr:uid="{1A046144-B9AC-4994-A931-58D52A3C0F8D}"/>
    <cellStyle name="Normal 9 2 3 4 5 2" xfId="4454" xr:uid="{968F65EF-ACD8-4DD7-BAEE-C7787AB11992}"/>
    <cellStyle name="Normal 9 2 3 4 5 2 2" xfId="9638" xr:uid="{FC2287E5-EE87-451D-919A-F588C5F6A8B4}"/>
    <cellStyle name="Normal 9 2 3 4 5 2 2 2" xfId="21445" xr:uid="{AA07F77C-0877-4D21-935E-2B8B937F821C}"/>
    <cellStyle name="Normal 9 2 3 4 5 2 2 2 2" xfId="43764" xr:uid="{FB15525A-ACF3-4C74-B924-2BA8B4A325C0}"/>
    <cellStyle name="Normal 9 2 3 4 5 2 2 3" xfId="31956" xr:uid="{8A5CCC4B-FD11-4DE1-8259-A3382160F7EA}"/>
    <cellStyle name="Normal 9 2 3 4 5 2 3" xfId="16261" xr:uid="{944777DD-EB69-4BA2-BC3B-02D54155CEEB}"/>
    <cellStyle name="Normal 9 2 3 4 5 2 3 2" xfId="38580" xr:uid="{ABD05792-B00A-4C84-87DD-2EEF91B2CCB3}"/>
    <cellStyle name="Normal 9 2 3 4 5 2 4" xfId="26772" xr:uid="{9DE988BB-1A5B-4510-A118-19315F4AE870}"/>
    <cellStyle name="Normal 9 2 3 4 5 3" xfId="7046" xr:uid="{B64B2480-AAE8-4633-B4E2-A09B3A2FD443}"/>
    <cellStyle name="Normal 9 2 3 4 5 3 2" xfId="18853" xr:uid="{5A0FC4AB-6CFA-4AFD-819D-87EDE55E7060}"/>
    <cellStyle name="Normal 9 2 3 4 5 3 2 2" xfId="41172" xr:uid="{1AE1620E-B21C-4C1F-AC76-C8C1BB56DCA7}"/>
    <cellStyle name="Normal 9 2 3 4 5 3 3" xfId="29364" xr:uid="{FCB5AD83-6F24-40AE-AB04-233306AAA15D}"/>
    <cellStyle name="Normal 9 2 3 4 5 4" xfId="13669" xr:uid="{038575EB-7ABF-4979-98CE-181AE845D1CE}"/>
    <cellStyle name="Normal 9 2 3 4 5 4 2" xfId="35988" xr:uid="{BA845A83-B8F1-4699-B7F8-B71B46D3671F}"/>
    <cellStyle name="Normal 9 2 3 4 5 5" xfId="24180" xr:uid="{C0A4D731-1715-4AC3-B8AB-066533B2528D}"/>
    <cellStyle name="Normal 9 2 3 4 6" xfId="3158" xr:uid="{08F08AFF-52DC-4410-A2D7-C68C5D26E301}"/>
    <cellStyle name="Normal 9 2 3 4 6 2" xfId="8342" xr:uid="{F038726E-4F56-4ACF-99BD-1C7674503257}"/>
    <cellStyle name="Normal 9 2 3 4 6 2 2" xfId="20149" xr:uid="{C306C580-A3CC-40C5-AA41-31A1E88A8C59}"/>
    <cellStyle name="Normal 9 2 3 4 6 2 2 2" xfId="42468" xr:uid="{F3CF6C7F-1932-4C95-B5B0-CF47765C3A6D}"/>
    <cellStyle name="Normal 9 2 3 4 6 2 3" xfId="30660" xr:uid="{16E24D56-9EAE-4E38-AD62-2B02F83DBDBE}"/>
    <cellStyle name="Normal 9 2 3 4 6 3" xfId="14965" xr:uid="{D8C67538-D038-43BF-9D3A-F9FE2F30902D}"/>
    <cellStyle name="Normal 9 2 3 4 6 3 2" xfId="37284" xr:uid="{58E156D1-A3AE-4E64-B169-B5332B7B3170}"/>
    <cellStyle name="Normal 9 2 3 4 6 4" xfId="25476" xr:uid="{72A50C72-7324-4A38-8873-AD9C980B974F}"/>
    <cellStyle name="Normal 9 2 3 4 7" xfId="5750" xr:uid="{6B4E7087-ACB7-45EF-A09C-CDC269815A2C}"/>
    <cellStyle name="Normal 9 2 3 4 7 2" xfId="17557" xr:uid="{1AB0E03C-A082-4622-A55E-0CFB123D6ED8}"/>
    <cellStyle name="Normal 9 2 3 4 7 2 2" xfId="39876" xr:uid="{CE38F5A3-C0C3-40F3-8B7C-D06A07A67A98}"/>
    <cellStyle name="Normal 9 2 3 4 7 3" xfId="28068" xr:uid="{FDBC0309-B43F-4C52-9A16-0F5BADFBB34A}"/>
    <cellStyle name="Normal 9 2 3 4 8" xfId="10987" xr:uid="{3DE36D06-0607-4F9C-944B-13BF904DA68D}"/>
    <cellStyle name="Normal 9 2 3 4 8 2" xfId="33306" xr:uid="{4D1A63E5-DFAE-4B4C-917F-CAB240880C82}"/>
    <cellStyle name="Normal 9 2 3 4 9" xfId="12373" xr:uid="{50F52E4F-70F1-49C4-A163-A4B6EE1D1236}"/>
    <cellStyle name="Normal 9 2 3 4 9 2" xfId="34692" xr:uid="{B3E90438-1EF1-4F5F-A193-56F89CC617C4}"/>
    <cellStyle name="Normal 9 2 3 5" xfId="593" xr:uid="{E9D8A285-C80D-4241-9A21-2EED2C07EC18}"/>
    <cellStyle name="Normal 9 2 3 5 2" xfId="971" xr:uid="{F45598CB-F144-463E-823F-E53D052079A5}"/>
    <cellStyle name="Normal 9 2 3 5 2 2" xfId="1619" xr:uid="{7000A739-4334-4A5F-9066-502470349AFF}"/>
    <cellStyle name="Normal 9 2 3 5 2 2 2" xfId="2915" xr:uid="{DABC156B-732C-4B57-8427-7216AEA1BD84}"/>
    <cellStyle name="Normal 9 2 3 5 2 2 2 2" xfId="5507" xr:uid="{8B5AE527-E6F8-4BE0-8DE9-883FE9185FE3}"/>
    <cellStyle name="Normal 9 2 3 5 2 2 2 2 2" xfId="10691" xr:uid="{CAE40221-C813-496C-942E-4935A0CE0AFB}"/>
    <cellStyle name="Normal 9 2 3 5 2 2 2 2 2 2" xfId="22498" xr:uid="{654C26A5-FBFC-4236-893D-F4A932B0B6FD}"/>
    <cellStyle name="Normal 9 2 3 5 2 2 2 2 2 2 2" xfId="44817" xr:uid="{51E0452B-EB6D-45EB-8DBB-825793A66EA4}"/>
    <cellStyle name="Normal 9 2 3 5 2 2 2 2 2 3" xfId="33009" xr:uid="{F63153BC-3562-4945-9D1E-66C8A240BCCD}"/>
    <cellStyle name="Normal 9 2 3 5 2 2 2 2 3" xfId="17314" xr:uid="{96BEBF5B-3B9E-4A45-8482-E07F0E6504D0}"/>
    <cellStyle name="Normal 9 2 3 5 2 2 2 2 3 2" xfId="39633" xr:uid="{0D2CA5D7-2096-4A27-AF8A-4CEF4015671D}"/>
    <cellStyle name="Normal 9 2 3 5 2 2 2 2 4" xfId="27825" xr:uid="{2650F3A6-37AE-43FC-BD9A-30E6E2B1E09B}"/>
    <cellStyle name="Normal 9 2 3 5 2 2 2 3" xfId="8099" xr:uid="{310924ED-48C1-4406-BF68-19EA570BC0D6}"/>
    <cellStyle name="Normal 9 2 3 5 2 2 2 3 2" xfId="19906" xr:uid="{38D6CC25-6329-4BC3-969F-AFBD005E9B36}"/>
    <cellStyle name="Normal 9 2 3 5 2 2 2 3 2 2" xfId="42225" xr:uid="{258272A4-2677-454B-BE33-794E22C98EF7}"/>
    <cellStyle name="Normal 9 2 3 5 2 2 2 3 3" xfId="30417" xr:uid="{9968AFD4-0E83-4A59-B2DB-60E488895230}"/>
    <cellStyle name="Normal 9 2 3 5 2 2 2 4" xfId="14722" xr:uid="{EEC4452D-1F6C-4602-814B-1DB9D2AEEE3D}"/>
    <cellStyle name="Normal 9 2 3 5 2 2 2 4 2" xfId="37041" xr:uid="{522196F9-DE58-401A-961C-7AF46F82BC93}"/>
    <cellStyle name="Normal 9 2 3 5 2 2 2 5" xfId="25233" xr:uid="{9C250C72-2B19-4927-B9F0-78D8348733C6}"/>
    <cellStyle name="Normal 9 2 3 5 2 2 3" xfId="4211" xr:uid="{7AC36C5A-C5F0-4D80-B99D-6159D1167A01}"/>
    <cellStyle name="Normal 9 2 3 5 2 2 3 2" xfId="9395" xr:uid="{86265BAF-915C-44B9-B2A0-EECED1D25469}"/>
    <cellStyle name="Normal 9 2 3 5 2 2 3 2 2" xfId="21202" xr:uid="{B8052EB8-2AB2-4801-AC90-A6A11405DCD7}"/>
    <cellStyle name="Normal 9 2 3 5 2 2 3 2 2 2" xfId="43521" xr:uid="{BDEB5C21-CE33-4C6B-B430-DC691CC47504}"/>
    <cellStyle name="Normal 9 2 3 5 2 2 3 2 3" xfId="31713" xr:uid="{CDB65113-116C-48F2-9C1D-A9E8C194AAEC}"/>
    <cellStyle name="Normal 9 2 3 5 2 2 3 3" xfId="16018" xr:uid="{4A1C63A6-A035-4446-B504-BF6CCF0535AC}"/>
    <cellStyle name="Normal 9 2 3 5 2 2 3 3 2" xfId="38337" xr:uid="{0737FE95-FCF1-4B8B-83AB-4DF9143E40E7}"/>
    <cellStyle name="Normal 9 2 3 5 2 2 3 4" xfId="26529" xr:uid="{8D704925-2052-4B41-818E-FEBF46E07822}"/>
    <cellStyle name="Normal 9 2 3 5 2 2 4" xfId="6803" xr:uid="{CB4DACD7-CEB6-43A4-B2CC-7BB7FE389B45}"/>
    <cellStyle name="Normal 9 2 3 5 2 2 4 2" xfId="18610" xr:uid="{53EC9368-5516-4CB9-94ED-86AD2B839464}"/>
    <cellStyle name="Normal 9 2 3 5 2 2 4 2 2" xfId="40929" xr:uid="{FE55DFCA-5CAD-4D43-8D71-B0CA3E0A2545}"/>
    <cellStyle name="Normal 9 2 3 5 2 2 4 3" xfId="29121" xr:uid="{E8F6D658-C5C9-4CBB-A6FA-3879AD06734C}"/>
    <cellStyle name="Normal 9 2 3 5 2 2 5" xfId="12130" xr:uid="{0204EEE0-BB34-4B61-8FF4-1E6193B2ECD4}"/>
    <cellStyle name="Normal 9 2 3 5 2 2 5 2" xfId="34449" xr:uid="{6FE09274-B902-4AF6-92A1-B29FC119FCA8}"/>
    <cellStyle name="Normal 9 2 3 5 2 2 6" xfId="13426" xr:uid="{55135FC0-B6E8-43C5-9B55-286A524AE32D}"/>
    <cellStyle name="Normal 9 2 3 5 2 2 6 2" xfId="35745" xr:uid="{D5BFA1A3-0C08-4023-9F02-509D8B5C5D41}"/>
    <cellStyle name="Normal 9 2 3 5 2 2 7" xfId="23937" xr:uid="{58074AA5-21DE-4E60-BE65-EFCF6BA849A1}"/>
    <cellStyle name="Normal 9 2 3 5 2 3" xfId="2267" xr:uid="{04363479-129C-492B-9803-BF5E8599CC0C}"/>
    <cellStyle name="Normal 9 2 3 5 2 3 2" xfId="4859" xr:uid="{4ED81FE7-34EC-46D3-9F8C-EFC5A5AE2E59}"/>
    <cellStyle name="Normal 9 2 3 5 2 3 2 2" xfId="10043" xr:uid="{CCB9746B-8489-4B73-BD29-E2BFE1BE4AB9}"/>
    <cellStyle name="Normal 9 2 3 5 2 3 2 2 2" xfId="21850" xr:uid="{01EBE928-530D-4EB1-B3FC-149D0AA7D5BF}"/>
    <cellStyle name="Normal 9 2 3 5 2 3 2 2 2 2" xfId="44169" xr:uid="{690D39AE-009F-4312-A24A-79B3DD15AA3A}"/>
    <cellStyle name="Normal 9 2 3 5 2 3 2 2 3" xfId="32361" xr:uid="{6395996B-C04F-4E85-9D03-A9F06348CC08}"/>
    <cellStyle name="Normal 9 2 3 5 2 3 2 3" xfId="16666" xr:uid="{66E68676-6C8A-432D-8426-0C9E745E8731}"/>
    <cellStyle name="Normal 9 2 3 5 2 3 2 3 2" xfId="38985" xr:uid="{8A1E4B8D-3FEB-4B41-ACAA-BFC8877CA02A}"/>
    <cellStyle name="Normal 9 2 3 5 2 3 2 4" xfId="27177" xr:uid="{B523BDC0-52CF-4F1E-8798-E538071433BC}"/>
    <cellStyle name="Normal 9 2 3 5 2 3 3" xfId="7451" xr:uid="{9CD6E26F-747F-459E-9BCA-A48559E82BB0}"/>
    <cellStyle name="Normal 9 2 3 5 2 3 3 2" xfId="19258" xr:uid="{2F02E5C3-679C-4FD1-8E58-0BDCD55C3FAD}"/>
    <cellStyle name="Normal 9 2 3 5 2 3 3 2 2" xfId="41577" xr:uid="{64FBB308-C7AF-49D1-B354-27404FD864F2}"/>
    <cellStyle name="Normal 9 2 3 5 2 3 3 3" xfId="29769" xr:uid="{EAD431F8-AFFE-4E76-BD96-2E9960EA9979}"/>
    <cellStyle name="Normal 9 2 3 5 2 3 4" xfId="14074" xr:uid="{D2631E27-78BB-4546-9B24-C2BD7807674F}"/>
    <cellStyle name="Normal 9 2 3 5 2 3 4 2" xfId="36393" xr:uid="{87456728-707A-4154-AEC6-8DAD661818D7}"/>
    <cellStyle name="Normal 9 2 3 5 2 3 5" xfId="24585" xr:uid="{17391D2A-0A65-46BB-889C-B9AC1F7A762A}"/>
    <cellStyle name="Normal 9 2 3 5 2 4" xfId="3563" xr:uid="{0B840D41-0383-47AD-87CC-7BD5295223B8}"/>
    <cellStyle name="Normal 9 2 3 5 2 4 2" xfId="8747" xr:uid="{78FAE767-2179-4F14-B72B-275D178C447B}"/>
    <cellStyle name="Normal 9 2 3 5 2 4 2 2" xfId="20554" xr:uid="{A55A3F20-B6D0-468B-9FBF-B3B27805860C}"/>
    <cellStyle name="Normal 9 2 3 5 2 4 2 2 2" xfId="42873" xr:uid="{6995617E-0326-4E12-BEF3-DD23CAEF7A57}"/>
    <cellStyle name="Normal 9 2 3 5 2 4 2 3" xfId="31065" xr:uid="{5AFB47CA-8F2B-41FD-8669-46943AC9A36E}"/>
    <cellStyle name="Normal 9 2 3 5 2 4 3" xfId="15370" xr:uid="{C4F8E4D7-8FDF-48A2-ADCD-A3885F4D2801}"/>
    <cellStyle name="Normal 9 2 3 5 2 4 3 2" xfId="37689" xr:uid="{4DD6C31F-F86F-48A2-89B7-D9F838F39AAB}"/>
    <cellStyle name="Normal 9 2 3 5 2 4 4" xfId="25881" xr:uid="{B606C5A8-A235-4E6D-B126-7E793AAFEA48}"/>
    <cellStyle name="Normal 9 2 3 5 2 5" xfId="6155" xr:uid="{62D6D009-E537-4897-84D2-007914FD34A7}"/>
    <cellStyle name="Normal 9 2 3 5 2 5 2" xfId="17962" xr:uid="{9A25F3E5-0853-4F46-9E48-7460DBB4D476}"/>
    <cellStyle name="Normal 9 2 3 5 2 5 2 2" xfId="40281" xr:uid="{33CE02B9-65C5-4DD1-9822-EA21669D3EC6}"/>
    <cellStyle name="Normal 9 2 3 5 2 5 3" xfId="28473" xr:uid="{CDE6C5D8-B948-4F1F-A085-C9C8FCD29809}"/>
    <cellStyle name="Normal 9 2 3 5 2 6" xfId="11482" xr:uid="{DC07061B-90DA-4CBD-8CF0-0CCC83C86C29}"/>
    <cellStyle name="Normal 9 2 3 5 2 6 2" xfId="33801" xr:uid="{181E4D5B-1ECA-4C2E-8519-30E43F8F17B2}"/>
    <cellStyle name="Normal 9 2 3 5 2 7" xfId="12778" xr:uid="{43135B11-3D5E-4085-9D28-60820BA3217C}"/>
    <cellStyle name="Normal 9 2 3 5 2 7 2" xfId="35097" xr:uid="{77621CD2-87B2-4651-9813-D2752F200846}"/>
    <cellStyle name="Normal 9 2 3 5 2 8" xfId="23289" xr:uid="{50426E34-F2A3-4BCF-A27A-B69B4EBA54E8}"/>
    <cellStyle name="Normal 9 2 3 5 3" xfId="1295" xr:uid="{B4D0E60E-EB08-4579-9219-F45D8EC68F55}"/>
    <cellStyle name="Normal 9 2 3 5 3 2" xfId="2591" xr:uid="{1ECC9567-AEBF-440D-BA6C-A9F654C6CEEA}"/>
    <cellStyle name="Normal 9 2 3 5 3 2 2" xfId="5183" xr:uid="{48A91DD7-AFE7-4765-860B-56D138287F55}"/>
    <cellStyle name="Normal 9 2 3 5 3 2 2 2" xfId="10367" xr:uid="{3802A82A-AFB3-42EF-A828-A38A9827C88D}"/>
    <cellStyle name="Normal 9 2 3 5 3 2 2 2 2" xfId="22174" xr:uid="{CEE195A5-EF54-47E9-983D-C42EFAE1A90F}"/>
    <cellStyle name="Normal 9 2 3 5 3 2 2 2 2 2" xfId="44493" xr:uid="{88B6CC3F-6DAD-4CF9-B89E-E9CC28E74AC8}"/>
    <cellStyle name="Normal 9 2 3 5 3 2 2 2 3" xfId="32685" xr:uid="{51CDCBFD-7E6C-4D3B-AC8F-4B02523F1DA4}"/>
    <cellStyle name="Normal 9 2 3 5 3 2 2 3" xfId="16990" xr:uid="{760FDB1D-7EF6-41B4-9121-77B7E872E825}"/>
    <cellStyle name="Normal 9 2 3 5 3 2 2 3 2" xfId="39309" xr:uid="{5C6E78F9-845A-43AE-A995-895045828B8D}"/>
    <cellStyle name="Normal 9 2 3 5 3 2 2 4" xfId="27501" xr:uid="{E018E3DD-CBF0-43F8-9054-A5D935089722}"/>
    <cellStyle name="Normal 9 2 3 5 3 2 3" xfId="7775" xr:uid="{C42970C0-E117-40F7-8DA0-CF2905A43B55}"/>
    <cellStyle name="Normal 9 2 3 5 3 2 3 2" xfId="19582" xr:uid="{ED90C17E-39EE-4D98-86DD-61461249A807}"/>
    <cellStyle name="Normal 9 2 3 5 3 2 3 2 2" xfId="41901" xr:uid="{7FF634B1-7E89-4FCB-8A21-71716AD38F3C}"/>
    <cellStyle name="Normal 9 2 3 5 3 2 3 3" xfId="30093" xr:uid="{09045721-D887-4074-844E-F6D81F06AE2A}"/>
    <cellStyle name="Normal 9 2 3 5 3 2 4" xfId="14398" xr:uid="{53084C75-8273-4055-87C9-EB810BF9E660}"/>
    <cellStyle name="Normal 9 2 3 5 3 2 4 2" xfId="36717" xr:uid="{ECAAC913-CC78-4E53-81B9-4DCA975F3C9B}"/>
    <cellStyle name="Normal 9 2 3 5 3 2 5" xfId="24909" xr:uid="{943BF789-FB71-4E7D-8C9E-9D71342B1615}"/>
    <cellStyle name="Normal 9 2 3 5 3 3" xfId="3887" xr:uid="{138A9CE3-926E-42CA-AE32-3CF87F434366}"/>
    <cellStyle name="Normal 9 2 3 5 3 3 2" xfId="9071" xr:uid="{CE52512D-097A-4508-8423-AC42CE7B71AD}"/>
    <cellStyle name="Normal 9 2 3 5 3 3 2 2" xfId="20878" xr:uid="{9D523A43-1C4F-4882-A318-D4630A71656C}"/>
    <cellStyle name="Normal 9 2 3 5 3 3 2 2 2" xfId="43197" xr:uid="{2169C916-A5A6-4B93-8BC2-4AEBAB185265}"/>
    <cellStyle name="Normal 9 2 3 5 3 3 2 3" xfId="31389" xr:uid="{36182725-C27E-404E-811B-082C5BE8C2CD}"/>
    <cellStyle name="Normal 9 2 3 5 3 3 3" xfId="15694" xr:uid="{E9730CB8-715F-464B-931B-8C187AEE569C}"/>
    <cellStyle name="Normal 9 2 3 5 3 3 3 2" xfId="38013" xr:uid="{31C9BFA7-26B9-4B13-B5DE-D6B22A5D86B3}"/>
    <cellStyle name="Normal 9 2 3 5 3 3 4" xfId="26205" xr:uid="{DE136027-B90E-4119-8FE6-E89465381F7F}"/>
    <cellStyle name="Normal 9 2 3 5 3 4" xfId="6479" xr:uid="{683E3F06-F00F-45F4-90B5-581BE0947FFE}"/>
    <cellStyle name="Normal 9 2 3 5 3 4 2" xfId="18286" xr:uid="{5E55044D-4CCB-4F89-8BA2-FC4CA8BBF5BF}"/>
    <cellStyle name="Normal 9 2 3 5 3 4 2 2" xfId="40605" xr:uid="{A8902BF2-870B-44AF-8BB8-89A0A6A56D58}"/>
    <cellStyle name="Normal 9 2 3 5 3 4 3" xfId="28797" xr:uid="{F8905754-7629-413B-B843-9FB529A5BCB2}"/>
    <cellStyle name="Normal 9 2 3 5 3 5" xfId="11806" xr:uid="{F5D37FE9-69CF-43DC-BD15-7D6585C233DA}"/>
    <cellStyle name="Normal 9 2 3 5 3 5 2" xfId="34125" xr:uid="{0412544A-F6A3-468F-BF3E-71AA8691E973}"/>
    <cellStyle name="Normal 9 2 3 5 3 6" xfId="13102" xr:uid="{8ADFA1A0-41E1-40B3-9A57-D5616DDB8C29}"/>
    <cellStyle name="Normal 9 2 3 5 3 6 2" xfId="35421" xr:uid="{6FEA8EBF-BADE-49F8-B7B3-DC32065310F7}"/>
    <cellStyle name="Normal 9 2 3 5 3 7" xfId="23613" xr:uid="{91FA398F-CBB7-4008-9AAD-EA8DD351479C}"/>
    <cellStyle name="Normal 9 2 3 5 4" xfId="1943" xr:uid="{EC0ACD0E-4E60-411B-A50D-44B4529C03C6}"/>
    <cellStyle name="Normal 9 2 3 5 4 2" xfId="4535" xr:uid="{459FB3F6-054F-4B96-9F8B-8151D3E0BCAD}"/>
    <cellStyle name="Normal 9 2 3 5 4 2 2" xfId="9719" xr:uid="{7620E0DE-26A9-4503-B97B-0E3E60009152}"/>
    <cellStyle name="Normal 9 2 3 5 4 2 2 2" xfId="21526" xr:uid="{AFCBDAB1-5999-4DA7-9E91-92143BC94C11}"/>
    <cellStyle name="Normal 9 2 3 5 4 2 2 2 2" xfId="43845" xr:uid="{4D74BF02-05B7-40DF-8201-95E65C3C8FEC}"/>
    <cellStyle name="Normal 9 2 3 5 4 2 2 3" xfId="32037" xr:uid="{58270FB1-C13E-4109-9F80-625C7E1B1E54}"/>
    <cellStyle name="Normal 9 2 3 5 4 2 3" xfId="16342" xr:uid="{04C7739C-164B-4929-A3FF-D3FF1E1CAF10}"/>
    <cellStyle name="Normal 9 2 3 5 4 2 3 2" xfId="38661" xr:uid="{2BC506D3-9836-4560-9CBF-C82C3629B894}"/>
    <cellStyle name="Normal 9 2 3 5 4 2 4" xfId="26853" xr:uid="{D2BEC26E-5544-4DE7-8E80-440B21C2FBA8}"/>
    <cellStyle name="Normal 9 2 3 5 4 3" xfId="7127" xr:uid="{E25BC174-0BFA-4AC2-A9ED-6CF37DB7BE92}"/>
    <cellStyle name="Normal 9 2 3 5 4 3 2" xfId="18934" xr:uid="{8C474973-1213-40B0-9259-30E6CFCA9750}"/>
    <cellStyle name="Normal 9 2 3 5 4 3 2 2" xfId="41253" xr:uid="{8D824046-1EAD-4982-A56B-5050AB51EDC6}"/>
    <cellStyle name="Normal 9 2 3 5 4 3 3" xfId="29445" xr:uid="{A4A56C24-45C5-4BB2-AF34-132E19D7149A}"/>
    <cellStyle name="Normal 9 2 3 5 4 4" xfId="13750" xr:uid="{64D7366C-232D-47CE-A63C-56AE5D23EA25}"/>
    <cellStyle name="Normal 9 2 3 5 4 4 2" xfId="36069" xr:uid="{F64564C3-95F9-45D8-802D-FF579BA84703}"/>
    <cellStyle name="Normal 9 2 3 5 4 5" xfId="24261" xr:uid="{C1C702F6-8F8B-44ED-B76A-4271FC493960}"/>
    <cellStyle name="Normal 9 2 3 5 5" xfId="3239" xr:uid="{ECCC9575-0084-4C20-B9C0-8F8CC89F61AD}"/>
    <cellStyle name="Normal 9 2 3 5 5 2" xfId="8423" xr:uid="{2C3C6BC9-73D9-455F-A243-6A9569C89D55}"/>
    <cellStyle name="Normal 9 2 3 5 5 2 2" xfId="20230" xr:uid="{6712C73E-5CB9-4F37-BFB5-6655E5A446BE}"/>
    <cellStyle name="Normal 9 2 3 5 5 2 2 2" xfId="42549" xr:uid="{E0D20941-733B-41D1-96E2-6C2C1E1F114D}"/>
    <cellStyle name="Normal 9 2 3 5 5 2 3" xfId="30741" xr:uid="{2FF9A751-46C0-4507-8BC7-F469C9F71823}"/>
    <cellStyle name="Normal 9 2 3 5 5 3" xfId="15046" xr:uid="{B906A2FF-9313-4156-AE4D-253E4227AB85}"/>
    <cellStyle name="Normal 9 2 3 5 5 3 2" xfId="37365" xr:uid="{65C96A33-439A-4A8C-9BA5-BEACCE1202A1}"/>
    <cellStyle name="Normal 9 2 3 5 5 4" xfId="25557" xr:uid="{204F276B-CC04-48ED-A3CE-E11E9A077BB7}"/>
    <cellStyle name="Normal 9 2 3 5 6" xfId="5831" xr:uid="{E200A538-0F15-4FD6-BD3B-0AF6513E4125}"/>
    <cellStyle name="Normal 9 2 3 5 6 2" xfId="17638" xr:uid="{B727B10E-6808-4F8A-BA24-96E28305D5AE}"/>
    <cellStyle name="Normal 9 2 3 5 6 2 2" xfId="39957" xr:uid="{94A20EDC-EE34-437F-B854-E5E39C87420E}"/>
    <cellStyle name="Normal 9 2 3 5 6 3" xfId="28149" xr:uid="{D05159C2-C737-4924-AFA8-C1E24ECE4054}"/>
    <cellStyle name="Normal 9 2 3 5 7" xfId="11104" xr:uid="{3D5FBBA6-F775-4EEB-877B-A07CCEC0615A}"/>
    <cellStyle name="Normal 9 2 3 5 7 2" xfId="33423" xr:uid="{169DFE6D-AD55-4C1F-8819-47A9B6430FBC}"/>
    <cellStyle name="Normal 9 2 3 5 8" xfId="12454" xr:uid="{98E52FA2-D908-400B-B250-25D3EABE0042}"/>
    <cellStyle name="Normal 9 2 3 5 8 2" xfId="34773" xr:uid="{C52AEB58-18D2-450D-B689-16AACDB5E175}"/>
    <cellStyle name="Normal 9 2 3 5 9" xfId="22911" xr:uid="{A2CB929B-9FDD-4CFF-94F9-5228C0DA7914}"/>
    <cellStyle name="Normal 9 2 3 6" xfId="809" xr:uid="{21F5E014-9ABD-40DB-932E-CC727AF40EC3}"/>
    <cellStyle name="Normal 9 2 3 6 2" xfId="1457" xr:uid="{D96A3BF6-A884-4B1D-9D4D-04A2AB8E52E6}"/>
    <cellStyle name="Normal 9 2 3 6 2 2" xfId="2753" xr:uid="{EA57FF5F-4D05-4218-9947-C31A1D4D91B0}"/>
    <cellStyle name="Normal 9 2 3 6 2 2 2" xfId="5345" xr:uid="{E1839DEB-95F5-482E-AF39-D085FBFA48FF}"/>
    <cellStyle name="Normal 9 2 3 6 2 2 2 2" xfId="10529" xr:uid="{79759EC6-1DFF-4328-A94E-F0777EAAFAA3}"/>
    <cellStyle name="Normal 9 2 3 6 2 2 2 2 2" xfId="22336" xr:uid="{484E6B99-B56E-47F7-ADC2-675994E6DBE3}"/>
    <cellStyle name="Normal 9 2 3 6 2 2 2 2 2 2" xfId="44655" xr:uid="{467253BA-3615-40CD-A2AB-680D015460CE}"/>
    <cellStyle name="Normal 9 2 3 6 2 2 2 2 3" xfId="32847" xr:uid="{C531FFBB-AFE7-476E-947A-D5218432D76C}"/>
    <cellStyle name="Normal 9 2 3 6 2 2 2 3" xfId="17152" xr:uid="{3703186C-4088-45BE-AC1A-85BB07044DA3}"/>
    <cellStyle name="Normal 9 2 3 6 2 2 2 3 2" xfId="39471" xr:uid="{F300FD0E-8B0D-4EC8-B23A-5FDC307AAA11}"/>
    <cellStyle name="Normal 9 2 3 6 2 2 2 4" xfId="27663" xr:uid="{03779D93-25D1-4172-99CE-5FA7D3692AA8}"/>
    <cellStyle name="Normal 9 2 3 6 2 2 3" xfId="7937" xr:uid="{165743F7-ECAD-42B7-A7DC-6105F509BC9E}"/>
    <cellStyle name="Normal 9 2 3 6 2 2 3 2" xfId="19744" xr:uid="{BF2D51F0-946B-4E21-BC0F-981317F49007}"/>
    <cellStyle name="Normal 9 2 3 6 2 2 3 2 2" xfId="42063" xr:uid="{AD7FB205-5E6D-47F5-8511-9A81D36503AB}"/>
    <cellStyle name="Normal 9 2 3 6 2 2 3 3" xfId="30255" xr:uid="{576209E0-716E-4B48-B1D7-2B0CB16D2B57}"/>
    <cellStyle name="Normal 9 2 3 6 2 2 4" xfId="14560" xr:uid="{1B4184CF-891D-4B39-84C4-89D1AA05652E}"/>
    <cellStyle name="Normal 9 2 3 6 2 2 4 2" xfId="36879" xr:uid="{CCE25E05-2240-4CA4-A9D9-1303F4152BD4}"/>
    <cellStyle name="Normal 9 2 3 6 2 2 5" xfId="25071" xr:uid="{5BE6ECB3-4489-46AA-B280-678A93727AA0}"/>
    <cellStyle name="Normal 9 2 3 6 2 3" xfId="4049" xr:uid="{86BB06E8-96C3-4D46-B34D-1CBBF72F9153}"/>
    <cellStyle name="Normal 9 2 3 6 2 3 2" xfId="9233" xr:uid="{B05EED83-9235-4DBE-8AF8-62DA63A0D840}"/>
    <cellStyle name="Normal 9 2 3 6 2 3 2 2" xfId="21040" xr:uid="{73687C09-DB10-4134-9211-FCCFD7F55235}"/>
    <cellStyle name="Normal 9 2 3 6 2 3 2 2 2" xfId="43359" xr:uid="{766CD34F-3DEC-46C3-BB0B-3F5A816A279D}"/>
    <cellStyle name="Normal 9 2 3 6 2 3 2 3" xfId="31551" xr:uid="{7681F1B0-FB1D-4A5C-BE4F-E90D51A9AC3E}"/>
    <cellStyle name="Normal 9 2 3 6 2 3 3" xfId="15856" xr:uid="{4D16873E-9213-467E-B673-A306B9285307}"/>
    <cellStyle name="Normal 9 2 3 6 2 3 3 2" xfId="38175" xr:uid="{933A77A3-38A0-44D8-AD6F-45D222E8C72C}"/>
    <cellStyle name="Normal 9 2 3 6 2 3 4" xfId="26367" xr:uid="{6E2D8388-4A70-4891-BB0C-B08E7499C2C1}"/>
    <cellStyle name="Normal 9 2 3 6 2 4" xfId="6641" xr:uid="{4E16BA61-6AAC-4074-B05A-DCAB9A862621}"/>
    <cellStyle name="Normal 9 2 3 6 2 4 2" xfId="18448" xr:uid="{34234CFD-FB44-4424-8DC4-481862A6B567}"/>
    <cellStyle name="Normal 9 2 3 6 2 4 2 2" xfId="40767" xr:uid="{C4219D2A-F416-4DA8-8336-B4E551D35C17}"/>
    <cellStyle name="Normal 9 2 3 6 2 4 3" xfId="28959" xr:uid="{25B5B084-7885-4C3C-A0DC-0E6DB322A5C6}"/>
    <cellStyle name="Normal 9 2 3 6 2 5" xfId="11968" xr:uid="{24682379-D684-487A-99F7-A49785F91ECE}"/>
    <cellStyle name="Normal 9 2 3 6 2 5 2" xfId="34287" xr:uid="{41561548-D2F2-4EE0-81A0-81080C4474E1}"/>
    <cellStyle name="Normal 9 2 3 6 2 6" xfId="13264" xr:uid="{D7632583-DF8E-4603-AE6A-06765A04DBAB}"/>
    <cellStyle name="Normal 9 2 3 6 2 6 2" xfId="35583" xr:uid="{FB210C82-EA65-45CD-AEF1-5ACC9CF17A35}"/>
    <cellStyle name="Normal 9 2 3 6 2 7" xfId="23775" xr:uid="{6B4C6DD4-82DA-4EE6-A721-7DA253FF4AD7}"/>
    <cellStyle name="Normal 9 2 3 6 3" xfId="2105" xr:uid="{FD50C53B-9BDC-43A4-8DEA-590D2D9B5CF4}"/>
    <cellStyle name="Normal 9 2 3 6 3 2" xfId="4697" xr:uid="{EA18F6C9-78ED-4280-8626-AA2B77D37480}"/>
    <cellStyle name="Normal 9 2 3 6 3 2 2" xfId="9881" xr:uid="{539727A1-2B02-4411-A5FB-3071E7807D41}"/>
    <cellStyle name="Normal 9 2 3 6 3 2 2 2" xfId="21688" xr:uid="{32147369-6652-4002-ADDD-4CC693C6732C}"/>
    <cellStyle name="Normal 9 2 3 6 3 2 2 2 2" xfId="44007" xr:uid="{ED3400A2-CA62-41AA-A171-A5C2D0CA2624}"/>
    <cellStyle name="Normal 9 2 3 6 3 2 2 3" xfId="32199" xr:uid="{10BFA547-BCDF-48F9-ACFD-934730E1483B}"/>
    <cellStyle name="Normal 9 2 3 6 3 2 3" xfId="16504" xr:uid="{6355C5B5-7D05-421C-A63D-7498BE471122}"/>
    <cellStyle name="Normal 9 2 3 6 3 2 3 2" xfId="38823" xr:uid="{755739DF-2FE4-481A-BD89-3D763455448C}"/>
    <cellStyle name="Normal 9 2 3 6 3 2 4" xfId="27015" xr:uid="{8018E456-DE1C-4383-82D4-C8C59E208B2F}"/>
    <cellStyle name="Normal 9 2 3 6 3 3" xfId="7289" xr:uid="{681AAE29-C0C1-493A-99FD-18C5D62A1327}"/>
    <cellStyle name="Normal 9 2 3 6 3 3 2" xfId="19096" xr:uid="{62B19FFF-59FD-4F04-A98A-9EF308D22776}"/>
    <cellStyle name="Normal 9 2 3 6 3 3 2 2" xfId="41415" xr:uid="{E121DE56-4516-4C5E-A6B6-4F6B1DF93B6B}"/>
    <cellStyle name="Normal 9 2 3 6 3 3 3" xfId="29607" xr:uid="{5D80DE72-600F-4DAF-A821-2B597F462AE5}"/>
    <cellStyle name="Normal 9 2 3 6 3 4" xfId="13912" xr:uid="{2F2D9E07-F278-4C6D-BAC9-A29B30AD188B}"/>
    <cellStyle name="Normal 9 2 3 6 3 4 2" xfId="36231" xr:uid="{29F17FC1-98FE-444D-8DA3-F97477623D93}"/>
    <cellStyle name="Normal 9 2 3 6 3 5" xfId="24423" xr:uid="{D5AD7784-C9F2-4044-BC3A-55BE4291E6BD}"/>
    <cellStyle name="Normal 9 2 3 6 4" xfId="3401" xr:uid="{AB948B53-5062-4AAF-9011-43A001EFB010}"/>
    <cellStyle name="Normal 9 2 3 6 4 2" xfId="8585" xr:uid="{E7FFB080-FD49-4203-9ACF-3EBA404AFA41}"/>
    <cellStyle name="Normal 9 2 3 6 4 2 2" xfId="20392" xr:uid="{0A0F1D3F-6E5D-4E8D-A4EF-BFB7E4746C7C}"/>
    <cellStyle name="Normal 9 2 3 6 4 2 2 2" xfId="42711" xr:uid="{333C5D86-BD31-433B-BF8F-42B7D6709D97}"/>
    <cellStyle name="Normal 9 2 3 6 4 2 3" xfId="30903" xr:uid="{006EFF89-841D-4A8A-AB31-AD11C0879D67}"/>
    <cellStyle name="Normal 9 2 3 6 4 3" xfId="15208" xr:uid="{4A5F68A0-798C-4912-847C-0EC4104560A8}"/>
    <cellStyle name="Normal 9 2 3 6 4 3 2" xfId="37527" xr:uid="{473C4B1B-4602-4106-AC9F-F41B1818CB76}"/>
    <cellStyle name="Normal 9 2 3 6 4 4" xfId="25719" xr:uid="{B9A58E54-5D52-4893-9315-5C34B50D6A2F}"/>
    <cellStyle name="Normal 9 2 3 6 5" xfId="5993" xr:uid="{BCDEC6DE-605D-4A32-B153-BA12A89C0EE7}"/>
    <cellStyle name="Normal 9 2 3 6 5 2" xfId="17800" xr:uid="{488BFEFC-CA8E-40DF-8022-CDFA68D70C2F}"/>
    <cellStyle name="Normal 9 2 3 6 5 2 2" xfId="40119" xr:uid="{8CD7AFEB-3210-4181-87F4-8B5998FE90DE}"/>
    <cellStyle name="Normal 9 2 3 6 5 3" xfId="28311" xr:uid="{36F36E60-F9A0-4C9F-A88A-37A85E0297BD}"/>
    <cellStyle name="Normal 9 2 3 6 6" xfId="11320" xr:uid="{4302CB19-E86B-4710-B4C4-2FE963923252}"/>
    <cellStyle name="Normal 9 2 3 6 6 2" xfId="33639" xr:uid="{C6AAC9D9-74C5-482C-B633-94CF78735FC7}"/>
    <cellStyle name="Normal 9 2 3 6 7" xfId="12616" xr:uid="{2C8ED4D9-7531-43CA-B041-835E370D1101}"/>
    <cellStyle name="Normal 9 2 3 6 7 2" xfId="34935" xr:uid="{2EF7EC2A-ED55-49E5-BB71-5AD3A12434C1}"/>
    <cellStyle name="Normal 9 2 3 6 8" xfId="23127" xr:uid="{F1319AE6-D737-403A-83E5-03C9D623A6CC}"/>
    <cellStyle name="Normal 9 2 3 7" xfId="1133" xr:uid="{AA5BD4A4-E6F9-43E3-9FE5-58CC5176E58E}"/>
    <cellStyle name="Normal 9 2 3 7 2" xfId="2429" xr:uid="{CE62E301-F7DB-48BC-A50B-9765DCFF1E13}"/>
    <cellStyle name="Normal 9 2 3 7 2 2" xfId="5021" xr:uid="{C6FDDF30-DF36-44D1-98F0-54C50EEEA16A}"/>
    <cellStyle name="Normal 9 2 3 7 2 2 2" xfId="10205" xr:uid="{B0C466A8-8371-440C-908D-CFB82418B073}"/>
    <cellStyle name="Normal 9 2 3 7 2 2 2 2" xfId="22012" xr:uid="{16400699-1063-4055-8A2E-F758A92F33F7}"/>
    <cellStyle name="Normal 9 2 3 7 2 2 2 2 2" xfId="44331" xr:uid="{DC9D7C5C-3243-4124-B0DE-6D6CA7BBDE5F}"/>
    <cellStyle name="Normal 9 2 3 7 2 2 2 3" xfId="32523" xr:uid="{0A509DBA-70AA-4C2C-9C95-A06888CFC476}"/>
    <cellStyle name="Normal 9 2 3 7 2 2 3" xfId="16828" xr:uid="{7F3E77D2-72CF-4AC7-A031-FF6741163E17}"/>
    <cellStyle name="Normal 9 2 3 7 2 2 3 2" xfId="39147" xr:uid="{8A8ED74A-7232-4D10-8DE5-37A6C53C9B11}"/>
    <cellStyle name="Normal 9 2 3 7 2 2 4" xfId="27339" xr:uid="{2F56D80B-03B3-486A-8939-27461D7B8D3E}"/>
    <cellStyle name="Normal 9 2 3 7 2 3" xfId="7613" xr:uid="{7B56639E-69EB-41B7-BA84-0EBDFC99BD75}"/>
    <cellStyle name="Normal 9 2 3 7 2 3 2" xfId="19420" xr:uid="{FA7CE49E-CE24-4C9B-B09B-E00015D3C2EB}"/>
    <cellStyle name="Normal 9 2 3 7 2 3 2 2" xfId="41739" xr:uid="{747EE635-0423-4FC3-A57C-69C8D906C651}"/>
    <cellStyle name="Normal 9 2 3 7 2 3 3" xfId="29931" xr:uid="{BAADCC5A-61F6-4502-AEA8-2927CF5384B0}"/>
    <cellStyle name="Normal 9 2 3 7 2 4" xfId="14236" xr:uid="{E9A8DF57-4D8D-4D3F-A4D8-7755382D6A54}"/>
    <cellStyle name="Normal 9 2 3 7 2 4 2" xfId="36555" xr:uid="{38D378F3-17B5-4B06-8F2A-3C004DA9AAFB}"/>
    <cellStyle name="Normal 9 2 3 7 2 5" xfId="24747" xr:uid="{F170D624-0206-478A-B44C-C1556C5E7228}"/>
    <cellStyle name="Normal 9 2 3 7 3" xfId="3725" xr:uid="{D1A2CE60-03E3-47F4-BDD2-E412046E759E}"/>
    <cellStyle name="Normal 9 2 3 7 3 2" xfId="8909" xr:uid="{305E455D-3AE8-4197-973B-754F001A33CE}"/>
    <cellStyle name="Normal 9 2 3 7 3 2 2" xfId="20716" xr:uid="{51D6CBC7-6806-42C7-BE5B-4E421D065563}"/>
    <cellStyle name="Normal 9 2 3 7 3 2 2 2" xfId="43035" xr:uid="{2B7527BE-9F01-4398-BCC4-784FCE234860}"/>
    <cellStyle name="Normal 9 2 3 7 3 2 3" xfId="31227" xr:uid="{302BFB16-7113-4C46-BE7E-7FE4A68F2FC1}"/>
    <cellStyle name="Normal 9 2 3 7 3 3" xfId="15532" xr:uid="{8D270BEE-AC95-44B8-9368-A014EE6151A4}"/>
    <cellStyle name="Normal 9 2 3 7 3 3 2" xfId="37851" xr:uid="{223D1588-4979-4A3F-83CC-C666F5F4AE34}"/>
    <cellStyle name="Normal 9 2 3 7 3 4" xfId="26043" xr:uid="{3D6E9FB5-9584-4C9B-9A98-78347F9DCAC9}"/>
    <cellStyle name="Normal 9 2 3 7 4" xfId="6317" xr:uid="{80556B6E-6A10-41C6-9948-D8BBE8D8540F}"/>
    <cellStyle name="Normal 9 2 3 7 4 2" xfId="18124" xr:uid="{13CE5DC4-CCCF-4D77-8725-F4742E520197}"/>
    <cellStyle name="Normal 9 2 3 7 4 2 2" xfId="40443" xr:uid="{4D245552-A350-4F41-B425-3A988AB7AC08}"/>
    <cellStyle name="Normal 9 2 3 7 4 3" xfId="28635" xr:uid="{F423279D-9062-43C2-B561-3DD704312B92}"/>
    <cellStyle name="Normal 9 2 3 7 5" xfId="11644" xr:uid="{DF535346-CFDC-4A68-86C4-6668022C8655}"/>
    <cellStyle name="Normal 9 2 3 7 5 2" xfId="33963" xr:uid="{294D91C2-9A30-4FA8-9F08-8BD99F212874}"/>
    <cellStyle name="Normal 9 2 3 7 6" xfId="12940" xr:uid="{7F5961C1-2CCE-47B5-9B4C-6ECFF86F6057}"/>
    <cellStyle name="Normal 9 2 3 7 6 2" xfId="35259" xr:uid="{64775C4B-F278-431E-819C-5B9711CF37BD}"/>
    <cellStyle name="Normal 9 2 3 7 7" xfId="23451" xr:uid="{486D90C4-8578-4126-AC11-73B6FF0DB03B}"/>
    <cellStyle name="Normal 9 2 3 8" xfId="1781" xr:uid="{F246A56F-F816-4AEE-8043-8CE6B417FA4C}"/>
    <cellStyle name="Normal 9 2 3 8 2" xfId="4373" xr:uid="{613FB1DD-1D7F-4BE9-AE5E-8607895A3696}"/>
    <cellStyle name="Normal 9 2 3 8 2 2" xfId="9557" xr:uid="{131F0A28-FF76-4649-B692-2C83C77168D8}"/>
    <cellStyle name="Normal 9 2 3 8 2 2 2" xfId="21364" xr:uid="{0EDEE1CD-03A9-4159-8937-A7D25B07DCB9}"/>
    <cellStyle name="Normal 9 2 3 8 2 2 2 2" xfId="43683" xr:uid="{114C9FFB-2474-4423-AE62-3A900652CB7C}"/>
    <cellStyle name="Normal 9 2 3 8 2 2 3" xfId="31875" xr:uid="{8618D804-8ED9-4654-9D9A-2092CB323440}"/>
    <cellStyle name="Normal 9 2 3 8 2 3" xfId="16180" xr:uid="{09DF998A-CF40-4EB1-BC1D-18587C2E8F1B}"/>
    <cellStyle name="Normal 9 2 3 8 2 3 2" xfId="38499" xr:uid="{D05260CA-0B68-4D56-A2D1-8B200FE1841D}"/>
    <cellStyle name="Normal 9 2 3 8 2 4" xfId="26691" xr:uid="{D5E40CA0-55C1-4431-922D-2CC11B9B80AD}"/>
    <cellStyle name="Normal 9 2 3 8 3" xfId="6965" xr:uid="{9063803F-A3CA-4E86-AE37-055DCE65C96A}"/>
    <cellStyle name="Normal 9 2 3 8 3 2" xfId="18772" xr:uid="{4E475C15-C067-4B52-83A9-964C0A4358F9}"/>
    <cellStyle name="Normal 9 2 3 8 3 2 2" xfId="41091" xr:uid="{F41B760F-9A2C-4385-8043-563EFFF89AEC}"/>
    <cellStyle name="Normal 9 2 3 8 3 3" xfId="29283" xr:uid="{EDA0C754-1AEC-41C7-B26C-4271B2ED22E1}"/>
    <cellStyle name="Normal 9 2 3 8 4" xfId="13588" xr:uid="{FEB8400D-7A04-452D-8BBF-455C63FD9A09}"/>
    <cellStyle name="Normal 9 2 3 8 4 2" xfId="35907" xr:uid="{E1DED47B-99F6-4BEC-BAAF-E3DC9761AD41}"/>
    <cellStyle name="Normal 9 2 3 8 5" xfId="24099" xr:uid="{F6A8B5D7-01AE-4FEA-8DDC-4B94258E605A}"/>
    <cellStyle name="Normal 9 2 3 9" xfId="3077" xr:uid="{914D9DC7-E7F2-4556-BFF9-1C9F66B3C023}"/>
    <cellStyle name="Normal 9 2 3 9 2" xfId="8261" xr:uid="{56DB2C53-DB18-48F3-B6F4-1DFC8468FADF}"/>
    <cellStyle name="Normal 9 2 3 9 2 2" xfId="20068" xr:uid="{3DDCC55F-E3DF-4E4E-A30C-BDD642FE9043}"/>
    <cellStyle name="Normal 9 2 3 9 2 2 2" xfId="42387" xr:uid="{B6E76A8D-14C3-4BC4-9841-B65045DA2620}"/>
    <cellStyle name="Normal 9 2 3 9 2 3" xfId="30579" xr:uid="{674EFFF0-5366-4A34-BD2E-5E77661B0744}"/>
    <cellStyle name="Normal 9 2 3 9 3" xfId="14884" xr:uid="{D549BC7E-6EAD-4252-AEAD-C5A9967ED1E0}"/>
    <cellStyle name="Normal 9 2 3 9 3 2" xfId="37203" xr:uid="{DF4C02D1-3F8F-4123-8B4E-09780410F875}"/>
    <cellStyle name="Normal 9 2 3 9 4" xfId="25395" xr:uid="{9225C565-4471-4DC0-BF36-5517B0474145}"/>
    <cellStyle name="Normal 9 2 4" xfId="373" xr:uid="{7D3A163B-F621-485F-BC79-EFF2C6D34230}"/>
    <cellStyle name="Normal 9 2 4 10" xfId="12301" xr:uid="{1AB1D8BD-2E21-457B-8A70-B22D88EEC982}"/>
    <cellStyle name="Normal 9 2 4 10 2" xfId="34620" xr:uid="{9572DF4F-6A7D-4870-BEC1-3D8DFEBF3C5F}"/>
    <cellStyle name="Normal 9 2 4 11" xfId="22686" xr:uid="{65A6447A-F8C4-488E-A8B9-938BF4C2E483}"/>
    <cellStyle name="Normal 9 2 4 2" xfId="486" xr:uid="{2878108C-567A-49FE-9B47-28E38225ADDF}"/>
    <cellStyle name="Normal 9 2 4 2 10" xfId="22803" xr:uid="{BFF29F79-D925-4AE3-B656-445A310E1A48}"/>
    <cellStyle name="Normal 9 2 4 2 2" xfId="719" xr:uid="{BF1D9600-1D38-41C6-87D5-E6026868164D}"/>
    <cellStyle name="Normal 9 2 4 2 2 2" xfId="1061" xr:uid="{72B72D74-B0A7-4D65-8C22-4FEF22BF5AAF}"/>
    <cellStyle name="Normal 9 2 4 2 2 2 2" xfId="1709" xr:uid="{C81F0AB3-8B21-46FB-A704-4A405CB8435E}"/>
    <cellStyle name="Normal 9 2 4 2 2 2 2 2" xfId="3005" xr:uid="{B15B1DD4-CAE7-499D-BCD8-486A78419FA3}"/>
    <cellStyle name="Normal 9 2 4 2 2 2 2 2 2" xfId="5597" xr:uid="{416D14CB-E992-4A04-8DAA-F0B995504105}"/>
    <cellStyle name="Normal 9 2 4 2 2 2 2 2 2 2" xfId="10781" xr:uid="{B403C943-BE52-4996-B21D-BFA4C4811A78}"/>
    <cellStyle name="Normal 9 2 4 2 2 2 2 2 2 2 2" xfId="22588" xr:uid="{3A5B6E2C-2CFD-4628-9EB0-7ECCF3658979}"/>
    <cellStyle name="Normal 9 2 4 2 2 2 2 2 2 2 2 2" xfId="44907" xr:uid="{B1F4B089-5AEC-4F29-B372-7224FB22C338}"/>
    <cellStyle name="Normal 9 2 4 2 2 2 2 2 2 2 3" xfId="33099" xr:uid="{9F2E6992-B63B-461A-83F3-618DB4F4AA07}"/>
    <cellStyle name="Normal 9 2 4 2 2 2 2 2 2 3" xfId="17404" xr:uid="{6195B52B-118C-43E9-998D-66EB68B98E04}"/>
    <cellStyle name="Normal 9 2 4 2 2 2 2 2 2 3 2" xfId="39723" xr:uid="{BAC8001E-1554-4EEC-AE3F-A2608107AEC0}"/>
    <cellStyle name="Normal 9 2 4 2 2 2 2 2 2 4" xfId="27915" xr:uid="{7393B992-B773-41AD-B597-2098B73E6B78}"/>
    <cellStyle name="Normal 9 2 4 2 2 2 2 2 3" xfId="8189" xr:uid="{05D6EDF5-FDB7-4085-9785-7511D5ACDBCC}"/>
    <cellStyle name="Normal 9 2 4 2 2 2 2 2 3 2" xfId="19996" xr:uid="{61EB0C65-66BD-4D42-954F-5D00A0B6D703}"/>
    <cellStyle name="Normal 9 2 4 2 2 2 2 2 3 2 2" xfId="42315" xr:uid="{1745B4E0-0E02-4EAB-AD35-B3DB8DDADA68}"/>
    <cellStyle name="Normal 9 2 4 2 2 2 2 2 3 3" xfId="30507" xr:uid="{657BD58E-C95F-48C9-8DA2-01CD2CF58530}"/>
    <cellStyle name="Normal 9 2 4 2 2 2 2 2 4" xfId="14812" xr:uid="{9322413C-3A10-4AD9-9EC6-F471EAAE322D}"/>
    <cellStyle name="Normal 9 2 4 2 2 2 2 2 4 2" xfId="37131" xr:uid="{DD571151-806A-4218-82EB-38732149AF79}"/>
    <cellStyle name="Normal 9 2 4 2 2 2 2 2 5" xfId="25323" xr:uid="{1F749615-8E9E-4B02-89F2-7BA997BCD880}"/>
    <cellStyle name="Normal 9 2 4 2 2 2 2 3" xfId="4301" xr:uid="{6526D9C7-A117-4E46-AB90-18CF4BB0341D}"/>
    <cellStyle name="Normal 9 2 4 2 2 2 2 3 2" xfId="9485" xr:uid="{599AAB22-0421-4BB9-9F9B-78664F80C45B}"/>
    <cellStyle name="Normal 9 2 4 2 2 2 2 3 2 2" xfId="21292" xr:uid="{B74FCEB8-C21C-49F8-A6B6-F0CF83FE3204}"/>
    <cellStyle name="Normal 9 2 4 2 2 2 2 3 2 2 2" xfId="43611" xr:uid="{A7BD3933-2AB4-4345-AF31-120AF5D48CCA}"/>
    <cellStyle name="Normal 9 2 4 2 2 2 2 3 2 3" xfId="31803" xr:uid="{AD33D7B5-9731-4826-AFF1-3C1536185C23}"/>
    <cellStyle name="Normal 9 2 4 2 2 2 2 3 3" xfId="16108" xr:uid="{164DA555-62DD-4586-9B2F-A1D9D6415F40}"/>
    <cellStyle name="Normal 9 2 4 2 2 2 2 3 3 2" xfId="38427" xr:uid="{CF2A8E20-7DA0-4372-AE88-73A8785818CC}"/>
    <cellStyle name="Normal 9 2 4 2 2 2 2 3 4" xfId="26619" xr:uid="{01E5270F-E98C-418D-968E-4C24A3B77422}"/>
    <cellStyle name="Normal 9 2 4 2 2 2 2 4" xfId="6893" xr:uid="{8CDB50E5-9663-4C2C-8643-1C7401C06F1E}"/>
    <cellStyle name="Normal 9 2 4 2 2 2 2 4 2" xfId="18700" xr:uid="{08F9CC83-E632-4E7E-8DFB-A0F198695DEB}"/>
    <cellStyle name="Normal 9 2 4 2 2 2 2 4 2 2" xfId="41019" xr:uid="{189A12BF-4353-41F9-80AA-A1EF3459E6FD}"/>
    <cellStyle name="Normal 9 2 4 2 2 2 2 4 3" xfId="29211" xr:uid="{BD4AFF60-F68B-4411-B840-B09F3EB1FD98}"/>
    <cellStyle name="Normal 9 2 4 2 2 2 2 5" xfId="12220" xr:uid="{7FB63BE4-985A-470E-8B67-A9C80C0EC31B}"/>
    <cellStyle name="Normal 9 2 4 2 2 2 2 5 2" xfId="34539" xr:uid="{9AA03702-0B1E-4AD4-A50A-F439F7C9D417}"/>
    <cellStyle name="Normal 9 2 4 2 2 2 2 6" xfId="13516" xr:uid="{639326C9-E0E2-42D1-B19D-C98169C5A716}"/>
    <cellStyle name="Normal 9 2 4 2 2 2 2 6 2" xfId="35835" xr:uid="{F4F9A5E5-5CEC-4817-B162-1EFAB340BE7A}"/>
    <cellStyle name="Normal 9 2 4 2 2 2 2 7" xfId="24027" xr:uid="{92F1FB4B-649B-4146-9E3B-38F56479F1FA}"/>
    <cellStyle name="Normal 9 2 4 2 2 2 3" xfId="2357" xr:uid="{AF8C7FD6-43B3-426B-8A46-719A9E779979}"/>
    <cellStyle name="Normal 9 2 4 2 2 2 3 2" xfId="4949" xr:uid="{EA5719CD-8B93-4622-A327-DABDE12E285B}"/>
    <cellStyle name="Normal 9 2 4 2 2 2 3 2 2" xfId="10133" xr:uid="{61608B2E-AF87-400A-A1AA-E8DB24C9E46A}"/>
    <cellStyle name="Normal 9 2 4 2 2 2 3 2 2 2" xfId="21940" xr:uid="{5DC1EE19-6FD5-449A-8042-F55104DC6319}"/>
    <cellStyle name="Normal 9 2 4 2 2 2 3 2 2 2 2" xfId="44259" xr:uid="{88B45B44-04E0-423F-AAD7-ECD3EAB29CC0}"/>
    <cellStyle name="Normal 9 2 4 2 2 2 3 2 2 3" xfId="32451" xr:uid="{C5FB7433-994B-4044-B4FA-EC9C8DDB3D5B}"/>
    <cellStyle name="Normal 9 2 4 2 2 2 3 2 3" xfId="16756" xr:uid="{07240014-1C2B-4644-840D-6C464C146899}"/>
    <cellStyle name="Normal 9 2 4 2 2 2 3 2 3 2" xfId="39075" xr:uid="{72CB32A9-701E-4A00-9EE3-443189148F02}"/>
    <cellStyle name="Normal 9 2 4 2 2 2 3 2 4" xfId="27267" xr:uid="{81E5B04D-B319-4493-B238-56071A60D847}"/>
    <cellStyle name="Normal 9 2 4 2 2 2 3 3" xfId="7541" xr:uid="{8442F77D-0507-417C-85C4-7802304BA617}"/>
    <cellStyle name="Normal 9 2 4 2 2 2 3 3 2" xfId="19348" xr:uid="{E07C3033-7606-4AD2-B02C-386CB8866C0C}"/>
    <cellStyle name="Normal 9 2 4 2 2 2 3 3 2 2" xfId="41667" xr:uid="{D245C316-EC24-4891-9DDF-3E7D04CC7BE2}"/>
    <cellStyle name="Normal 9 2 4 2 2 2 3 3 3" xfId="29859" xr:uid="{5C8AC89E-CE4C-4E1E-BF79-291349DE98A7}"/>
    <cellStyle name="Normal 9 2 4 2 2 2 3 4" xfId="14164" xr:uid="{72F3CA23-68E5-422F-9FB3-698623C1ED6F}"/>
    <cellStyle name="Normal 9 2 4 2 2 2 3 4 2" xfId="36483" xr:uid="{237A0156-17D7-42E9-9B2C-06DDC21F17EB}"/>
    <cellStyle name="Normal 9 2 4 2 2 2 3 5" xfId="24675" xr:uid="{B21D8767-E573-47D8-AC2C-3F7D017696A1}"/>
    <cellStyle name="Normal 9 2 4 2 2 2 4" xfId="3653" xr:uid="{28BBCECF-253B-4B40-87CD-D078B763ED17}"/>
    <cellStyle name="Normal 9 2 4 2 2 2 4 2" xfId="8837" xr:uid="{72C06B74-B393-4080-908E-474FEEBE37DD}"/>
    <cellStyle name="Normal 9 2 4 2 2 2 4 2 2" xfId="20644" xr:uid="{F1D96F0A-2E5E-486A-8F0C-E4D4A09884E4}"/>
    <cellStyle name="Normal 9 2 4 2 2 2 4 2 2 2" xfId="42963" xr:uid="{B330C5D0-EEAC-49AF-8461-0330F1C717E1}"/>
    <cellStyle name="Normal 9 2 4 2 2 2 4 2 3" xfId="31155" xr:uid="{8737F61E-834D-490C-9E42-05F74FA469C7}"/>
    <cellStyle name="Normal 9 2 4 2 2 2 4 3" xfId="15460" xr:uid="{05242A6D-4013-4C28-AA08-657705A2F50B}"/>
    <cellStyle name="Normal 9 2 4 2 2 2 4 3 2" xfId="37779" xr:uid="{AA28DC64-FDAE-40A2-A864-79C0CBFFD06B}"/>
    <cellStyle name="Normal 9 2 4 2 2 2 4 4" xfId="25971" xr:uid="{B760FD42-56C9-4A93-BD0B-E8E33DB4ABFB}"/>
    <cellStyle name="Normal 9 2 4 2 2 2 5" xfId="6245" xr:uid="{35394C29-372B-4B5A-AB4C-6681D725EFFC}"/>
    <cellStyle name="Normal 9 2 4 2 2 2 5 2" xfId="18052" xr:uid="{09BD584D-67A2-4133-850F-4EEE50C9CBF9}"/>
    <cellStyle name="Normal 9 2 4 2 2 2 5 2 2" xfId="40371" xr:uid="{984C7A01-AB59-49F8-A576-BFDD59389B37}"/>
    <cellStyle name="Normal 9 2 4 2 2 2 5 3" xfId="28563" xr:uid="{3FF370EC-D988-489E-BFBF-D724594C6E77}"/>
    <cellStyle name="Normal 9 2 4 2 2 2 6" xfId="11572" xr:uid="{CFB80386-E867-4357-BDDB-333269580A9B}"/>
    <cellStyle name="Normal 9 2 4 2 2 2 6 2" xfId="33891" xr:uid="{F1604A44-4080-4A3C-BA15-D0BEF868ED97}"/>
    <cellStyle name="Normal 9 2 4 2 2 2 7" xfId="12868" xr:uid="{FE9A52F7-F484-4D59-BFCD-B8FD666F37DB}"/>
    <cellStyle name="Normal 9 2 4 2 2 2 7 2" xfId="35187" xr:uid="{F2AF98BD-151A-4F22-BE8F-DA275DD06707}"/>
    <cellStyle name="Normal 9 2 4 2 2 2 8" xfId="23379" xr:uid="{100691D9-2539-4D7D-8A62-B91985ABDD60}"/>
    <cellStyle name="Normal 9 2 4 2 2 3" xfId="1385" xr:uid="{1833FF55-0B00-4487-B702-88FC1498235E}"/>
    <cellStyle name="Normal 9 2 4 2 2 3 2" xfId="2681" xr:uid="{FD43F71A-D8E4-4D95-91DE-CEA622D77D9E}"/>
    <cellStyle name="Normal 9 2 4 2 2 3 2 2" xfId="5273" xr:uid="{C9441A22-D41A-41E9-B983-5D1FF1FFACA8}"/>
    <cellStyle name="Normal 9 2 4 2 2 3 2 2 2" xfId="10457" xr:uid="{7D6B91B2-EE84-4A12-AEAA-210293B91E49}"/>
    <cellStyle name="Normal 9 2 4 2 2 3 2 2 2 2" xfId="22264" xr:uid="{8A5B59EF-6853-41C6-BCFC-1697CE5AC372}"/>
    <cellStyle name="Normal 9 2 4 2 2 3 2 2 2 2 2" xfId="44583" xr:uid="{7E35F7AF-E956-49FD-B848-414B29C0CD99}"/>
    <cellStyle name="Normal 9 2 4 2 2 3 2 2 2 3" xfId="32775" xr:uid="{F2DEDC0D-6A79-4B69-8187-D88C2847E038}"/>
    <cellStyle name="Normal 9 2 4 2 2 3 2 2 3" xfId="17080" xr:uid="{B35C254B-F70B-4B33-B1F4-B60E4AD70F94}"/>
    <cellStyle name="Normal 9 2 4 2 2 3 2 2 3 2" xfId="39399" xr:uid="{6F3E9DF9-4F3D-44E8-9F9C-21CC2965B032}"/>
    <cellStyle name="Normal 9 2 4 2 2 3 2 2 4" xfId="27591" xr:uid="{CE058815-704F-4A38-92D5-F5F17F20F57D}"/>
    <cellStyle name="Normal 9 2 4 2 2 3 2 3" xfId="7865" xr:uid="{A68922D4-AE3A-4A6E-A5CE-0365D0A90ED3}"/>
    <cellStyle name="Normal 9 2 4 2 2 3 2 3 2" xfId="19672" xr:uid="{9898B25B-80A7-4C23-8284-8D2464DCF5E5}"/>
    <cellStyle name="Normal 9 2 4 2 2 3 2 3 2 2" xfId="41991" xr:uid="{9DDC125C-4749-4CE5-A02A-C1A3E6042388}"/>
    <cellStyle name="Normal 9 2 4 2 2 3 2 3 3" xfId="30183" xr:uid="{283399EA-3137-44D8-9B66-590031DB0F36}"/>
    <cellStyle name="Normal 9 2 4 2 2 3 2 4" xfId="14488" xr:uid="{A58D16AA-68CC-4F1F-9D0B-1DB433130414}"/>
    <cellStyle name="Normal 9 2 4 2 2 3 2 4 2" xfId="36807" xr:uid="{E7ED1E91-DCA4-418C-8CA1-FC3F732C5A31}"/>
    <cellStyle name="Normal 9 2 4 2 2 3 2 5" xfId="24999" xr:uid="{DC4EE80F-2F53-4760-9B90-6EB0E71EFF08}"/>
    <cellStyle name="Normal 9 2 4 2 2 3 3" xfId="3977" xr:uid="{F1A1EECC-F1C2-48DD-928E-0074E3944ABB}"/>
    <cellStyle name="Normal 9 2 4 2 2 3 3 2" xfId="9161" xr:uid="{B5498532-55A0-4EED-95A2-6E4338D32616}"/>
    <cellStyle name="Normal 9 2 4 2 2 3 3 2 2" xfId="20968" xr:uid="{FA2BC159-87CB-4E3F-BD1F-4FFDDB2900E3}"/>
    <cellStyle name="Normal 9 2 4 2 2 3 3 2 2 2" xfId="43287" xr:uid="{45DEFD69-0B49-4BD4-9653-1A0EA401B1A4}"/>
    <cellStyle name="Normal 9 2 4 2 2 3 3 2 3" xfId="31479" xr:uid="{485FDC49-C8B9-4C3F-8811-A97A0734FAC0}"/>
    <cellStyle name="Normal 9 2 4 2 2 3 3 3" xfId="15784" xr:uid="{47E17AB8-B027-494A-8658-B20DBE5465B5}"/>
    <cellStyle name="Normal 9 2 4 2 2 3 3 3 2" xfId="38103" xr:uid="{D5AF4CFF-F86B-4C3F-AB79-EAE7F65DFAC9}"/>
    <cellStyle name="Normal 9 2 4 2 2 3 3 4" xfId="26295" xr:uid="{7EC8E253-6423-4278-B325-104147F9A3D2}"/>
    <cellStyle name="Normal 9 2 4 2 2 3 4" xfId="6569" xr:uid="{6CAC5508-292E-4018-85FD-CF697D71586D}"/>
    <cellStyle name="Normal 9 2 4 2 2 3 4 2" xfId="18376" xr:uid="{F9CF50CD-5520-46AB-963D-41B4442E6B53}"/>
    <cellStyle name="Normal 9 2 4 2 2 3 4 2 2" xfId="40695" xr:uid="{9A9B900A-C7AD-448E-A7D9-8F836817DBFE}"/>
    <cellStyle name="Normal 9 2 4 2 2 3 4 3" xfId="28887" xr:uid="{DA0BE179-40D3-430B-9A33-AA771FD9DD24}"/>
    <cellStyle name="Normal 9 2 4 2 2 3 5" xfId="11896" xr:uid="{08DE8ECA-8DBC-42F6-ACEC-C81FFF51F6DD}"/>
    <cellStyle name="Normal 9 2 4 2 2 3 5 2" xfId="34215" xr:uid="{E22E340B-D3C1-4700-A37A-CD571A2B3997}"/>
    <cellStyle name="Normal 9 2 4 2 2 3 6" xfId="13192" xr:uid="{0B7B4322-78EC-4C35-AC1C-C6838CA0F10A}"/>
    <cellStyle name="Normal 9 2 4 2 2 3 6 2" xfId="35511" xr:uid="{2F3C09D0-8EC7-4F6E-8EFB-3DF1C0FF683F}"/>
    <cellStyle name="Normal 9 2 4 2 2 3 7" xfId="23703" xr:uid="{1FCFB7AA-D720-4084-85BC-C58517C4205D}"/>
    <cellStyle name="Normal 9 2 4 2 2 4" xfId="2033" xr:uid="{ABA2568A-BD95-4ECB-9B9B-6F618123A501}"/>
    <cellStyle name="Normal 9 2 4 2 2 4 2" xfId="4625" xr:uid="{D6D32C04-CF44-4804-99C3-5E5333A6C58C}"/>
    <cellStyle name="Normal 9 2 4 2 2 4 2 2" xfId="9809" xr:uid="{675DB9B7-6C19-47AB-9C04-5A5C99171208}"/>
    <cellStyle name="Normal 9 2 4 2 2 4 2 2 2" xfId="21616" xr:uid="{3B520CB6-C545-4E91-ABA4-4901BFFF8DBD}"/>
    <cellStyle name="Normal 9 2 4 2 2 4 2 2 2 2" xfId="43935" xr:uid="{08196F33-DFB4-43F5-8E91-6BB109F9DEEF}"/>
    <cellStyle name="Normal 9 2 4 2 2 4 2 2 3" xfId="32127" xr:uid="{943F8C83-FBEB-4E06-998E-AA46AB3338EC}"/>
    <cellStyle name="Normal 9 2 4 2 2 4 2 3" xfId="16432" xr:uid="{4AFD0ADF-7C1D-4601-AC85-F6B811DEF56C}"/>
    <cellStyle name="Normal 9 2 4 2 2 4 2 3 2" xfId="38751" xr:uid="{D5B62B01-A8D2-41A4-B0E4-24E0A18695C6}"/>
    <cellStyle name="Normal 9 2 4 2 2 4 2 4" xfId="26943" xr:uid="{5E51B222-1138-4298-9ED9-58444287A996}"/>
    <cellStyle name="Normal 9 2 4 2 2 4 3" xfId="7217" xr:uid="{89FDB09C-3C99-4AEF-9773-45C345FEF9AC}"/>
    <cellStyle name="Normal 9 2 4 2 2 4 3 2" xfId="19024" xr:uid="{C3A7843B-FC39-4BCC-AC87-04BC284FDC51}"/>
    <cellStyle name="Normal 9 2 4 2 2 4 3 2 2" xfId="41343" xr:uid="{069C1AB5-E5F5-463D-B803-2B49DED02236}"/>
    <cellStyle name="Normal 9 2 4 2 2 4 3 3" xfId="29535" xr:uid="{26E4D7EA-DA12-49A0-A00F-A3EA876D150A}"/>
    <cellStyle name="Normal 9 2 4 2 2 4 4" xfId="13840" xr:uid="{2F78BC38-437B-4590-8177-E1AE8BD144F6}"/>
    <cellStyle name="Normal 9 2 4 2 2 4 4 2" xfId="36159" xr:uid="{D976E0D0-396B-4E71-91D9-2B2B00530F4B}"/>
    <cellStyle name="Normal 9 2 4 2 2 4 5" xfId="24351" xr:uid="{121226BC-A854-48EC-950E-F5A30083E9C8}"/>
    <cellStyle name="Normal 9 2 4 2 2 5" xfId="3329" xr:uid="{2393EAB7-EADC-468A-8CD2-3394AA5F69CF}"/>
    <cellStyle name="Normal 9 2 4 2 2 5 2" xfId="8513" xr:uid="{8D4E717F-03D6-42FD-8763-D7FCF04E7638}"/>
    <cellStyle name="Normal 9 2 4 2 2 5 2 2" xfId="20320" xr:uid="{459E685C-5F2F-4E92-9F30-7B360EF7363E}"/>
    <cellStyle name="Normal 9 2 4 2 2 5 2 2 2" xfId="42639" xr:uid="{31DE5983-3890-4C80-BDF4-4338534C4343}"/>
    <cellStyle name="Normal 9 2 4 2 2 5 2 3" xfId="30831" xr:uid="{35400A65-AF38-42F3-BDFC-6ECB929C82D0}"/>
    <cellStyle name="Normal 9 2 4 2 2 5 3" xfId="15136" xr:uid="{6E898136-F979-4293-A3E5-B3F2C509D23C}"/>
    <cellStyle name="Normal 9 2 4 2 2 5 3 2" xfId="37455" xr:uid="{E916AAF6-49EA-4937-847D-6466BC394AC4}"/>
    <cellStyle name="Normal 9 2 4 2 2 5 4" xfId="25647" xr:uid="{2D904817-574A-4581-86B3-8143A0983F63}"/>
    <cellStyle name="Normal 9 2 4 2 2 6" xfId="5921" xr:uid="{BBB9E40B-C553-42BC-84DE-4A5EDF4DD654}"/>
    <cellStyle name="Normal 9 2 4 2 2 6 2" xfId="17728" xr:uid="{EDFCF069-2D86-4F09-AE63-46AA2C4786CC}"/>
    <cellStyle name="Normal 9 2 4 2 2 6 2 2" xfId="40047" xr:uid="{9DC190DC-FBC0-47EA-BA16-8D15463ADCCB}"/>
    <cellStyle name="Normal 9 2 4 2 2 6 3" xfId="28239" xr:uid="{11C5F79F-DF4E-4381-AAE4-6600130C39BD}"/>
    <cellStyle name="Normal 9 2 4 2 2 7" xfId="11230" xr:uid="{8CF0A285-7AB1-45A5-9E80-AB26EB93D502}"/>
    <cellStyle name="Normal 9 2 4 2 2 7 2" xfId="33549" xr:uid="{8F9EB5F9-7A8F-4B84-8550-CD75A979183A}"/>
    <cellStyle name="Normal 9 2 4 2 2 8" xfId="12544" xr:uid="{9877B51A-5456-4339-B5F2-A6670984E63F}"/>
    <cellStyle name="Normal 9 2 4 2 2 8 2" xfId="34863" xr:uid="{96177692-26F2-46FB-A4AA-D894A2F4622E}"/>
    <cellStyle name="Normal 9 2 4 2 2 9" xfId="23037" xr:uid="{7B18B942-71BD-4F21-B650-E3CE90B0EF54}"/>
    <cellStyle name="Normal 9 2 4 2 3" xfId="899" xr:uid="{CC442D62-0DAD-4283-9C64-B4B3BF4A0CCC}"/>
    <cellStyle name="Normal 9 2 4 2 3 2" xfId="1547" xr:uid="{56832C9A-A6A9-4F60-933D-F10436644C06}"/>
    <cellStyle name="Normal 9 2 4 2 3 2 2" xfId="2843" xr:uid="{0338559A-0409-4DB5-9C86-5ADC5963670D}"/>
    <cellStyle name="Normal 9 2 4 2 3 2 2 2" xfId="5435" xr:uid="{2E034097-6584-4304-9E5D-1489771A5EDD}"/>
    <cellStyle name="Normal 9 2 4 2 3 2 2 2 2" xfId="10619" xr:uid="{DBBDFE59-D792-4B06-A7D3-6ADDC4973EAF}"/>
    <cellStyle name="Normal 9 2 4 2 3 2 2 2 2 2" xfId="22426" xr:uid="{828DECC3-2817-457C-9DC8-B60E2980BDED}"/>
    <cellStyle name="Normal 9 2 4 2 3 2 2 2 2 2 2" xfId="44745" xr:uid="{40A6DE21-863E-41ED-A52A-9B576FB8912F}"/>
    <cellStyle name="Normal 9 2 4 2 3 2 2 2 2 3" xfId="32937" xr:uid="{4D51E505-CBEE-445E-B9F7-E47535121328}"/>
    <cellStyle name="Normal 9 2 4 2 3 2 2 2 3" xfId="17242" xr:uid="{FE1B5DDB-9B4C-48B3-9E0A-C7BC558B5A7F}"/>
    <cellStyle name="Normal 9 2 4 2 3 2 2 2 3 2" xfId="39561" xr:uid="{79B7642C-BEF3-4E19-8019-F0D2F8FFE45D}"/>
    <cellStyle name="Normal 9 2 4 2 3 2 2 2 4" xfId="27753" xr:uid="{F00BF79E-6073-47B6-B374-23312D21766A}"/>
    <cellStyle name="Normal 9 2 4 2 3 2 2 3" xfId="8027" xr:uid="{46C29750-720F-4880-8CA7-C51A963012B8}"/>
    <cellStyle name="Normal 9 2 4 2 3 2 2 3 2" xfId="19834" xr:uid="{545A9176-50F4-47EE-9E03-8E9082997EBA}"/>
    <cellStyle name="Normal 9 2 4 2 3 2 2 3 2 2" xfId="42153" xr:uid="{A2A93B40-B6A0-46ED-97BA-5ED754427247}"/>
    <cellStyle name="Normal 9 2 4 2 3 2 2 3 3" xfId="30345" xr:uid="{F535E54F-8AA4-42F7-BEC3-47491E9AFB45}"/>
    <cellStyle name="Normal 9 2 4 2 3 2 2 4" xfId="14650" xr:uid="{AE29D7AE-D4C3-46C7-95FD-E8DEDB69B494}"/>
    <cellStyle name="Normal 9 2 4 2 3 2 2 4 2" xfId="36969" xr:uid="{FA62EEE3-E439-4C59-85A5-587C240A65DE}"/>
    <cellStyle name="Normal 9 2 4 2 3 2 2 5" xfId="25161" xr:uid="{831CDD5D-6441-4A27-ACA9-B10EF51731C6}"/>
    <cellStyle name="Normal 9 2 4 2 3 2 3" xfId="4139" xr:uid="{DA65BB86-C7E8-4F78-9EE0-6CF10F554B6B}"/>
    <cellStyle name="Normal 9 2 4 2 3 2 3 2" xfId="9323" xr:uid="{7A1652BA-0C93-4CB0-987B-DE2148352FB0}"/>
    <cellStyle name="Normal 9 2 4 2 3 2 3 2 2" xfId="21130" xr:uid="{61F4CE11-863C-4824-B00F-F8FED81C6EF3}"/>
    <cellStyle name="Normal 9 2 4 2 3 2 3 2 2 2" xfId="43449" xr:uid="{16593A0E-D38D-414B-8B34-A56EF5D4A028}"/>
    <cellStyle name="Normal 9 2 4 2 3 2 3 2 3" xfId="31641" xr:uid="{8797BD8F-0F53-454C-B29D-9AF68D46443B}"/>
    <cellStyle name="Normal 9 2 4 2 3 2 3 3" xfId="15946" xr:uid="{A739B5DB-2A11-4E5D-BA5E-219104A900CE}"/>
    <cellStyle name="Normal 9 2 4 2 3 2 3 3 2" xfId="38265" xr:uid="{9F72E29A-1CDA-4D46-878A-417B33478C7D}"/>
    <cellStyle name="Normal 9 2 4 2 3 2 3 4" xfId="26457" xr:uid="{287A0AD3-8D06-46DA-A226-0B4105C2B9DB}"/>
    <cellStyle name="Normal 9 2 4 2 3 2 4" xfId="6731" xr:uid="{87F6AE5A-303D-46DF-B123-A8E05658537E}"/>
    <cellStyle name="Normal 9 2 4 2 3 2 4 2" xfId="18538" xr:uid="{88BE0F10-8327-4510-ACE7-F2B7EBB57029}"/>
    <cellStyle name="Normal 9 2 4 2 3 2 4 2 2" xfId="40857" xr:uid="{BA4829CC-69ED-4265-9FC0-401201F6C74F}"/>
    <cellStyle name="Normal 9 2 4 2 3 2 4 3" xfId="29049" xr:uid="{D7C8A828-F48B-417C-AF6D-A913B0E4A413}"/>
    <cellStyle name="Normal 9 2 4 2 3 2 5" xfId="12058" xr:uid="{E4AE7CC5-1ACF-4899-8C70-E64A1D4055DE}"/>
    <cellStyle name="Normal 9 2 4 2 3 2 5 2" xfId="34377" xr:uid="{5FCEAD1D-6BEC-4B1D-8C7F-5E516580057F}"/>
    <cellStyle name="Normal 9 2 4 2 3 2 6" xfId="13354" xr:uid="{68ADF940-1D99-407A-9DC5-424BF679A499}"/>
    <cellStyle name="Normal 9 2 4 2 3 2 6 2" xfId="35673" xr:uid="{3DC8030B-95F7-4250-BAC4-17760CAEE5F4}"/>
    <cellStyle name="Normal 9 2 4 2 3 2 7" xfId="23865" xr:uid="{213D6E7B-03F7-4B95-99CB-EBC8EB36397D}"/>
    <cellStyle name="Normal 9 2 4 2 3 3" xfId="2195" xr:uid="{C5AE6EF3-013A-4C66-8A81-A8046CD2F8E0}"/>
    <cellStyle name="Normal 9 2 4 2 3 3 2" xfId="4787" xr:uid="{52BB6E55-6163-42FC-BE41-E2A97355BD25}"/>
    <cellStyle name="Normal 9 2 4 2 3 3 2 2" xfId="9971" xr:uid="{00FD7CF1-3246-4B28-8197-89D9285F5EEE}"/>
    <cellStyle name="Normal 9 2 4 2 3 3 2 2 2" xfId="21778" xr:uid="{0788E425-64E5-4A2C-B7AF-2BE90D674CC3}"/>
    <cellStyle name="Normal 9 2 4 2 3 3 2 2 2 2" xfId="44097" xr:uid="{3F08B962-53F3-4883-BC75-C83E3E5DA466}"/>
    <cellStyle name="Normal 9 2 4 2 3 3 2 2 3" xfId="32289" xr:uid="{97C9AF55-BCF0-463C-B61F-7ED47ACEA371}"/>
    <cellStyle name="Normal 9 2 4 2 3 3 2 3" xfId="16594" xr:uid="{CD2DB576-2C4A-4834-AFB8-D72F930DABCA}"/>
    <cellStyle name="Normal 9 2 4 2 3 3 2 3 2" xfId="38913" xr:uid="{C15C3E89-AD6D-4220-BF93-7A7A6611C0C9}"/>
    <cellStyle name="Normal 9 2 4 2 3 3 2 4" xfId="27105" xr:uid="{A66E7BD8-5280-4911-8E95-5F0112E60C0D}"/>
    <cellStyle name="Normal 9 2 4 2 3 3 3" xfId="7379" xr:uid="{D9EF6C18-1C5F-460F-909F-FE7F59C5B59C}"/>
    <cellStyle name="Normal 9 2 4 2 3 3 3 2" xfId="19186" xr:uid="{6F8E1E90-C542-4FD2-BB2D-C40A591418C3}"/>
    <cellStyle name="Normal 9 2 4 2 3 3 3 2 2" xfId="41505" xr:uid="{BFB76345-092D-4B8F-8EBD-8759E75868F1}"/>
    <cellStyle name="Normal 9 2 4 2 3 3 3 3" xfId="29697" xr:uid="{DF214F46-37E1-4137-ACC8-34F2496F6A39}"/>
    <cellStyle name="Normal 9 2 4 2 3 3 4" xfId="14002" xr:uid="{1184535B-E9A1-4236-9E22-A345348E0CCD}"/>
    <cellStyle name="Normal 9 2 4 2 3 3 4 2" xfId="36321" xr:uid="{FF372AF3-F7D0-43D9-B16C-F715AD270FD2}"/>
    <cellStyle name="Normal 9 2 4 2 3 3 5" xfId="24513" xr:uid="{1CD4FDA4-5C62-4426-AE26-01455FE951B4}"/>
    <cellStyle name="Normal 9 2 4 2 3 4" xfId="3491" xr:uid="{1D7FD73C-348D-4BC0-B4B7-EDF8AF67BDC7}"/>
    <cellStyle name="Normal 9 2 4 2 3 4 2" xfId="8675" xr:uid="{A73290AF-39F7-41ED-92F4-9A3C1D03F9F8}"/>
    <cellStyle name="Normal 9 2 4 2 3 4 2 2" xfId="20482" xr:uid="{48A7FE0B-213C-49C1-88D2-5ECC8FE733E2}"/>
    <cellStyle name="Normal 9 2 4 2 3 4 2 2 2" xfId="42801" xr:uid="{C1492FDE-FB0A-4C8C-AC63-41C7937D7217}"/>
    <cellStyle name="Normal 9 2 4 2 3 4 2 3" xfId="30993" xr:uid="{872A0F72-9C4C-4FE1-BAA4-4F5BC0F96335}"/>
    <cellStyle name="Normal 9 2 4 2 3 4 3" xfId="15298" xr:uid="{53E734CB-4272-4229-99BB-381B1D6B0211}"/>
    <cellStyle name="Normal 9 2 4 2 3 4 3 2" xfId="37617" xr:uid="{D9315DCF-5076-4AD2-AF66-31A8545D974C}"/>
    <cellStyle name="Normal 9 2 4 2 3 4 4" xfId="25809" xr:uid="{F75D9E07-F3C9-47B2-BF81-2DAEED4187B0}"/>
    <cellStyle name="Normal 9 2 4 2 3 5" xfId="6083" xr:uid="{F882CC31-D7D4-4943-BA54-D0A46E8CF573}"/>
    <cellStyle name="Normal 9 2 4 2 3 5 2" xfId="17890" xr:uid="{BAA364CB-39F2-45C9-8658-10F01B80CC9C}"/>
    <cellStyle name="Normal 9 2 4 2 3 5 2 2" xfId="40209" xr:uid="{BE34C56C-FB87-494C-AE31-5D76FD527DE3}"/>
    <cellStyle name="Normal 9 2 4 2 3 5 3" xfId="28401" xr:uid="{B437FAB1-B228-4083-83DD-CAE12B136B40}"/>
    <cellStyle name="Normal 9 2 4 2 3 6" xfId="11410" xr:uid="{8AC46D6B-3D42-4CC1-80BF-5C7553AB3BEE}"/>
    <cellStyle name="Normal 9 2 4 2 3 6 2" xfId="33729" xr:uid="{7E467B8B-5245-4F21-B21B-8DB31DA78E54}"/>
    <cellStyle name="Normal 9 2 4 2 3 7" xfId="12706" xr:uid="{D949079F-A89F-416D-AA7C-B2B56E2FE61C}"/>
    <cellStyle name="Normal 9 2 4 2 3 7 2" xfId="35025" xr:uid="{EDA7361B-C3CC-4EFA-9F7F-8CED49A484A1}"/>
    <cellStyle name="Normal 9 2 4 2 3 8" xfId="23217" xr:uid="{F8B04B7F-CCE9-4BB9-B27A-DEDF10FDE2DC}"/>
    <cellStyle name="Normal 9 2 4 2 4" xfId="1223" xr:uid="{11A88FC0-A103-41EE-A5C3-9C3D6EC3B0CB}"/>
    <cellStyle name="Normal 9 2 4 2 4 2" xfId="2519" xr:uid="{4E64577F-DED7-4A43-B641-1C3E688564B3}"/>
    <cellStyle name="Normal 9 2 4 2 4 2 2" xfId="5111" xr:uid="{AF5D7F56-2414-43D9-B39E-AC3DB014CE6B}"/>
    <cellStyle name="Normal 9 2 4 2 4 2 2 2" xfId="10295" xr:uid="{551174C1-759E-4CC8-9C53-455FC5487072}"/>
    <cellStyle name="Normal 9 2 4 2 4 2 2 2 2" xfId="22102" xr:uid="{0E1FC468-7CE7-4573-A6BE-BC16C64BA968}"/>
    <cellStyle name="Normal 9 2 4 2 4 2 2 2 2 2" xfId="44421" xr:uid="{354845DB-ECBF-47CC-9E54-508AA9D0D856}"/>
    <cellStyle name="Normal 9 2 4 2 4 2 2 2 3" xfId="32613" xr:uid="{A905A0D8-3768-423F-AEC6-86A50E8BE647}"/>
    <cellStyle name="Normal 9 2 4 2 4 2 2 3" xfId="16918" xr:uid="{ED1F3314-B641-4375-BD5A-C230DFC2F411}"/>
    <cellStyle name="Normal 9 2 4 2 4 2 2 3 2" xfId="39237" xr:uid="{4DA43E18-713A-4840-83CF-2796BCC5047A}"/>
    <cellStyle name="Normal 9 2 4 2 4 2 2 4" xfId="27429" xr:uid="{DFAD99C2-9C83-4511-8045-5044013D4E49}"/>
    <cellStyle name="Normal 9 2 4 2 4 2 3" xfId="7703" xr:uid="{A76A1ACD-D4A8-4849-84AB-0E11D94B850F}"/>
    <cellStyle name="Normal 9 2 4 2 4 2 3 2" xfId="19510" xr:uid="{2CB5089E-37E2-46C7-B07C-73B7F155955C}"/>
    <cellStyle name="Normal 9 2 4 2 4 2 3 2 2" xfId="41829" xr:uid="{2982B9E8-595A-4536-A0D2-2DB2AAD9F363}"/>
    <cellStyle name="Normal 9 2 4 2 4 2 3 3" xfId="30021" xr:uid="{489050AD-A048-48E3-96BB-7BABDD705983}"/>
    <cellStyle name="Normal 9 2 4 2 4 2 4" xfId="14326" xr:uid="{F1D1870C-3933-4247-85C6-899F02E14105}"/>
    <cellStyle name="Normal 9 2 4 2 4 2 4 2" xfId="36645" xr:uid="{ED96A58A-AD45-4EFA-A983-9EE3D1290B33}"/>
    <cellStyle name="Normal 9 2 4 2 4 2 5" xfId="24837" xr:uid="{EE03F30F-9E3A-4350-A4D8-71335AEEAE4D}"/>
    <cellStyle name="Normal 9 2 4 2 4 3" xfId="3815" xr:uid="{0CF76DED-1A39-4CDF-A511-D67D2FED1E7B}"/>
    <cellStyle name="Normal 9 2 4 2 4 3 2" xfId="8999" xr:uid="{1C61A5EB-0EAB-452E-9E9A-97100707D219}"/>
    <cellStyle name="Normal 9 2 4 2 4 3 2 2" xfId="20806" xr:uid="{2129ABDB-A1E3-4386-9F1C-AF2D7918E499}"/>
    <cellStyle name="Normal 9 2 4 2 4 3 2 2 2" xfId="43125" xr:uid="{60667EB2-037E-4E08-A78B-4B166EE6A815}"/>
    <cellStyle name="Normal 9 2 4 2 4 3 2 3" xfId="31317" xr:uid="{F934DB46-EAC1-4A0A-A19C-1C86CCF70849}"/>
    <cellStyle name="Normal 9 2 4 2 4 3 3" xfId="15622" xr:uid="{7C788599-DC6D-4CB3-9338-5250AE6872A7}"/>
    <cellStyle name="Normal 9 2 4 2 4 3 3 2" xfId="37941" xr:uid="{73654A88-5A72-4A90-B5E0-73B272C58C4B}"/>
    <cellStyle name="Normal 9 2 4 2 4 3 4" xfId="26133" xr:uid="{CE3FABBE-3A49-44C6-B8AD-40EFCC6D83F8}"/>
    <cellStyle name="Normal 9 2 4 2 4 4" xfId="6407" xr:uid="{AADDBB7F-9808-4BE9-BE9E-8923506B3EF8}"/>
    <cellStyle name="Normal 9 2 4 2 4 4 2" xfId="18214" xr:uid="{26FCCCED-1F48-4EC6-BB9D-5D877E74AF4E}"/>
    <cellStyle name="Normal 9 2 4 2 4 4 2 2" xfId="40533" xr:uid="{0B5C1446-56C7-4CB2-A5AC-431A53084612}"/>
    <cellStyle name="Normal 9 2 4 2 4 4 3" xfId="28725" xr:uid="{FD554772-EB86-44C8-A98E-8F13B0ACAFA8}"/>
    <cellStyle name="Normal 9 2 4 2 4 5" xfId="11734" xr:uid="{76E43D57-DBD6-4C18-937A-1F9269187918}"/>
    <cellStyle name="Normal 9 2 4 2 4 5 2" xfId="34053" xr:uid="{F6B67426-C418-4F34-A1D4-127DAC23D93E}"/>
    <cellStyle name="Normal 9 2 4 2 4 6" xfId="13030" xr:uid="{7C0C3A24-BC6B-46B6-AF35-51AA677DAB87}"/>
    <cellStyle name="Normal 9 2 4 2 4 6 2" xfId="35349" xr:uid="{0C2DAD7B-7FE4-4945-991B-F9E49F1B0C68}"/>
    <cellStyle name="Normal 9 2 4 2 4 7" xfId="23541" xr:uid="{D52F8592-5473-4B41-AAFF-90722122D425}"/>
    <cellStyle name="Normal 9 2 4 2 5" xfId="1871" xr:uid="{35A97D53-3BC7-408E-AAA3-D7BFFB943EA7}"/>
    <cellStyle name="Normal 9 2 4 2 5 2" xfId="4463" xr:uid="{8697BB7E-F8ED-44FE-8C0E-2B3BC7BEC9CF}"/>
    <cellStyle name="Normal 9 2 4 2 5 2 2" xfId="9647" xr:uid="{EB097453-FAD7-434C-A760-FB21BD3269E7}"/>
    <cellStyle name="Normal 9 2 4 2 5 2 2 2" xfId="21454" xr:uid="{1A03C9A2-5868-46D0-939B-C4C93D823548}"/>
    <cellStyle name="Normal 9 2 4 2 5 2 2 2 2" xfId="43773" xr:uid="{C7FAA320-CE22-414A-8650-6C2A2A379AFA}"/>
    <cellStyle name="Normal 9 2 4 2 5 2 2 3" xfId="31965" xr:uid="{839FE155-C113-4ABD-ACDA-EACC3B2DE33A}"/>
    <cellStyle name="Normal 9 2 4 2 5 2 3" xfId="16270" xr:uid="{60FA6766-F246-4487-9E3F-E3C33F901FC7}"/>
    <cellStyle name="Normal 9 2 4 2 5 2 3 2" xfId="38589" xr:uid="{B320DA88-1DFB-4437-A59D-39BFB6CADA78}"/>
    <cellStyle name="Normal 9 2 4 2 5 2 4" xfId="26781" xr:uid="{ECB75860-E30D-47F1-B69A-3CBF59D6E553}"/>
    <cellStyle name="Normal 9 2 4 2 5 3" xfId="7055" xr:uid="{A34D7EE5-6F11-467F-81B7-98A89716B0FD}"/>
    <cellStyle name="Normal 9 2 4 2 5 3 2" xfId="18862" xr:uid="{040F90A1-00A0-45B2-A35A-3B54D125C741}"/>
    <cellStyle name="Normal 9 2 4 2 5 3 2 2" xfId="41181" xr:uid="{450BABC4-7A33-4882-8BF6-573788EC75E8}"/>
    <cellStyle name="Normal 9 2 4 2 5 3 3" xfId="29373" xr:uid="{79A8915A-8686-4088-B182-70BC4DAA2644}"/>
    <cellStyle name="Normal 9 2 4 2 5 4" xfId="13678" xr:uid="{4C2396EA-7AC2-4836-984B-1F7BD49F8F2F}"/>
    <cellStyle name="Normal 9 2 4 2 5 4 2" xfId="35997" xr:uid="{3366FF94-E435-4F36-BE98-8E17D66C3BA3}"/>
    <cellStyle name="Normal 9 2 4 2 5 5" xfId="24189" xr:uid="{B0056FA3-048E-49BB-A59A-DEC77463E051}"/>
    <cellStyle name="Normal 9 2 4 2 6" xfId="3167" xr:uid="{380436F7-75D5-40AF-BEF7-E8E265E0E1B6}"/>
    <cellStyle name="Normal 9 2 4 2 6 2" xfId="8351" xr:uid="{A503B519-0D31-4325-8B89-DF758EBDEF59}"/>
    <cellStyle name="Normal 9 2 4 2 6 2 2" xfId="20158" xr:uid="{A7D29EC1-067A-4494-B111-0DF14C2FEF57}"/>
    <cellStyle name="Normal 9 2 4 2 6 2 2 2" xfId="42477" xr:uid="{35EEBE44-6F05-4226-AEE4-E91817F1DF76}"/>
    <cellStyle name="Normal 9 2 4 2 6 2 3" xfId="30669" xr:uid="{302FA722-DBA2-4C17-B73F-6FF932514970}"/>
    <cellStyle name="Normal 9 2 4 2 6 3" xfId="14974" xr:uid="{57089EA5-0637-4733-85E3-96E512BD45C7}"/>
    <cellStyle name="Normal 9 2 4 2 6 3 2" xfId="37293" xr:uid="{31D83CC3-278A-43C5-AACF-05B6558B0F04}"/>
    <cellStyle name="Normal 9 2 4 2 6 4" xfId="25485" xr:uid="{AD01A863-A2C2-4E9E-9017-FC6C87E6AB8C}"/>
    <cellStyle name="Normal 9 2 4 2 7" xfId="5759" xr:uid="{2649C3D4-58A0-4473-B4CC-B4311C85103F}"/>
    <cellStyle name="Normal 9 2 4 2 7 2" xfId="17566" xr:uid="{B688C7A3-F032-4F3A-94EB-DA8C1298B2FD}"/>
    <cellStyle name="Normal 9 2 4 2 7 2 2" xfId="39885" xr:uid="{9D2DC95A-E938-4285-B7A5-C6E6E3819C36}"/>
    <cellStyle name="Normal 9 2 4 2 7 3" xfId="28077" xr:uid="{87D5D8FC-C904-4BDE-A285-19A4221186DF}"/>
    <cellStyle name="Normal 9 2 4 2 8" xfId="10996" xr:uid="{2CA14E0C-A697-4451-B1C6-8C8918953B06}"/>
    <cellStyle name="Normal 9 2 4 2 8 2" xfId="33315" xr:uid="{E183DC2A-C53A-4052-93CF-F3F7EE50E658}"/>
    <cellStyle name="Normal 9 2 4 2 9" xfId="12382" xr:uid="{59132F93-73DA-41DA-96B3-BD2A0AB68B27}"/>
    <cellStyle name="Normal 9 2 4 2 9 2" xfId="34701" xr:uid="{519739F2-5309-4410-9866-8C9EB4F35D43}"/>
    <cellStyle name="Normal 9 2 4 3" xfId="602" xr:uid="{A5385A2D-D043-4B16-95D6-BF08363FA9D9}"/>
    <cellStyle name="Normal 9 2 4 3 2" xfId="980" xr:uid="{EF33C955-655C-499A-9706-152E4DE82A97}"/>
    <cellStyle name="Normal 9 2 4 3 2 2" xfId="1628" xr:uid="{E3B3B45D-ADA4-4A45-A4DC-D6DF4AF4C519}"/>
    <cellStyle name="Normal 9 2 4 3 2 2 2" xfId="2924" xr:uid="{20FDBF9E-A257-43C5-9204-988C15160CAE}"/>
    <cellStyle name="Normal 9 2 4 3 2 2 2 2" xfId="5516" xr:uid="{6725EDD1-EFC1-4C6B-A1D1-FE9E101A650D}"/>
    <cellStyle name="Normal 9 2 4 3 2 2 2 2 2" xfId="10700" xr:uid="{A5C7B51E-F70F-48BC-ADEC-B8C31F252319}"/>
    <cellStyle name="Normal 9 2 4 3 2 2 2 2 2 2" xfId="22507" xr:uid="{F3449520-7448-4A5E-AF36-AA37C573CA62}"/>
    <cellStyle name="Normal 9 2 4 3 2 2 2 2 2 2 2" xfId="44826" xr:uid="{B7D3C8CA-65BC-43F0-A497-A0426FCF26F1}"/>
    <cellStyle name="Normal 9 2 4 3 2 2 2 2 2 3" xfId="33018" xr:uid="{FFD89B12-0263-4238-8D1C-3B60C3D967F0}"/>
    <cellStyle name="Normal 9 2 4 3 2 2 2 2 3" xfId="17323" xr:uid="{054D1643-3F8E-4B52-9086-3F029217D151}"/>
    <cellStyle name="Normal 9 2 4 3 2 2 2 2 3 2" xfId="39642" xr:uid="{91CA3FCB-49CD-42E6-91CF-F5FA135FB150}"/>
    <cellStyle name="Normal 9 2 4 3 2 2 2 2 4" xfId="27834" xr:uid="{47412658-D93B-468A-A339-5B9A9F34E4D3}"/>
    <cellStyle name="Normal 9 2 4 3 2 2 2 3" xfId="8108" xr:uid="{94053921-7908-4C3E-9F61-A37699F7E09F}"/>
    <cellStyle name="Normal 9 2 4 3 2 2 2 3 2" xfId="19915" xr:uid="{F63A8768-F88C-4E90-B098-E404FD5D6AB9}"/>
    <cellStyle name="Normal 9 2 4 3 2 2 2 3 2 2" xfId="42234" xr:uid="{3327FEC1-F343-410E-B58C-5CDC2DD5B9BC}"/>
    <cellStyle name="Normal 9 2 4 3 2 2 2 3 3" xfId="30426" xr:uid="{FF0B1F5E-2FF6-4D7B-AC5A-C73B84F6EB99}"/>
    <cellStyle name="Normal 9 2 4 3 2 2 2 4" xfId="14731" xr:uid="{F4590F1D-4EC3-4A27-998B-66AE64B4C44F}"/>
    <cellStyle name="Normal 9 2 4 3 2 2 2 4 2" xfId="37050" xr:uid="{37D95D61-7904-4083-AC87-D611362D2F12}"/>
    <cellStyle name="Normal 9 2 4 3 2 2 2 5" xfId="25242" xr:uid="{8DD45D89-3EFD-4F31-B0C9-367BD5927956}"/>
    <cellStyle name="Normal 9 2 4 3 2 2 3" xfId="4220" xr:uid="{6418510C-B3DB-4A89-A17D-7CC1B689CAF1}"/>
    <cellStyle name="Normal 9 2 4 3 2 2 3 2" xfId="9404" xr:uid="{0E5B39A4-D71E-4AC5-A8AD-8230CC7DED1F}"/>
    <cellStyle name="Normal 9 2 4 3 2 2 3 2 2" xfId="21211" xr:uid="{7B24BF2C-A49C-4178-B172-14E15DCDBE6C}"/>
    <cellStyle name="Normal 9 2 4 3 2 2 3 2 2 2" xfId="43530" xr:uid="{D1206245-E7D0-447E-A973-E6E9D7BE06DB}"/>
    <cellStyle name="Normal 9 2 4 3 2 2 3 2 3" xfId="31722" xr:uid="{87FFF15B-3C2B-497C-B3FF-45EE41F01278}"/>
    <cellStyle name="Normal 9 2 4 3 2 2 3 3" xfId="16027" xr:uid="{3FE569EE-64D5-4B04-87FC-D9A151BFE535}"/>
    <cellStyle name="Normal 9 2 4 3 2 2 3 3 2" xfId="38346" xr:uid="{163938B5-02CE-4543-920F-EB9FA4686A30}"/>
    <cellStyle name="Normal 9 2 4 3 2 2 3 4" xfId="26538" xr:uid="{F0CE7B59-EC30-4EFB-A5FD-3AB3F836CEC0}"/>
    <cellStyle name="Normal 9 2 4 3 2 2 4" xfId="6812" xr:uid="{33C9212B-288E-458D-B7EC-74A79A0593F8}"/>
    <cellStyle name="Normal 9 2 4 3 2 2 4 2" xfId="18619" xr:uid="{1C8ACB9C-B726-4F41-A677-A84515D6559F}"/>
    <cellStyle name="Normal 9 2 4 3 2 2 4 2 2" xfId="40938" xr:uid="{30EB5FAE-6855-4A45-8665-516FA55BE3C1}"/>
    <cellStyle name="Normal 9 2 4 3 2 2 4 3" xfId="29130" xr:uid="{B60CD2AB-B025-40FE-BB28-7A1310B4E1FC}"/>
    <cellStyle name="Normal 9 2 4 3 2 2 5" xfId="12139" xr:uid="{83C631AF-092D-4AAC-8BB5-19A3AF103F72}"/>
    <cellStyle name="Normal 9 2 4 3 2 2 5 2" xfId="34458" xr:uid="{1C176CC8-F75E-49CA-8590-59800DC5AFE0}"/>
    <cellStyle name="Normal 9 2 4 3 2 2 6" xfId="13435" xr:uid="{1686D6F6-9883-4D7D-B9AF-CC5607BBD902}"/>
    <cellStyle name="Normal 9 2 4 3 2 2 6 2" xfId="35754" xr:uid="{343FD5D1-D70D-4470-B5A7-550BBC0D0C63}"/>
    <cellStyle name="Normal 9 2 4 3 2 2 7" xfId="23946" xr:uid="{5A065D71-A422-42A4-9E61-E1231F83CA1E}"/>
    <cellStyle name="Normal 9 2 4 3 2 3" xfId="2276" xr:uid="{17207069-11EA-41C8-9172-2A46661C0C28}"/>
    <cellStyle name="Normal 9 2 4 3 2 3 2" xfId="4868" xr:uid="{AF53AB8A-3298-4C21-96C4-82D3B3EA51C1}"/>
    <cellStyle name="Normal 9 2 4 3 2 3 2 2" xfId="10052" xr:uid="{71F12E45-88CB-45D7-B0ED-59731469DECF}"/>
    <cellStyle name="Normal 9 2 4 3 2 3 2 2 2" xfId="21859" xr:uid="{C7C90F6E-9C39-40A0-BD97-63101F869A1F}"/>
    <cellStyle name="Normal 9 2 4 3 2 3 2 2 2 2" xfId="44178" xr:uid="{4D7FB405-CEAD-41EB-88A5-43D260D0CC8D}"/>
    <cellStyle name="Normal 9 2 4 3 2 3 2 2 3" xfId="32370" xr:uid="{13FA1F4C-6444-4699-80ED-EB84B63AF26D}"/>
    <cellStyle name="Normal 9 2 4 3 2 3 2 3" xfId="16675" xr:uid="{39AAF6D9-D573-4A15-84AC-3294C975F449}"/>
    <cellStyle name="Normal 9 2 4 3 2 3 2 3 2" xfId="38994" xr:uid="{E3D94170-4424-45C9-AE09-06123E7F160C}"/>
    <cellStyle name="Normal 9 2 4 3 2 3 2 4" xfId="27186" xr:uid="{9926607E-9EE1-4BCF-986E-B9DCBCECA777}"/>
    <cellStyle name="Normal 9 2 4 3 2 3 3" xfId="7460" xr:uid="{9058F4C6-9C38-41C0-9273-80A3A4C0D256}"/>
    <cellStyle name="Normal 9 2 4 3 2 3 3 2" xfId="19267" xr:uid="{8AA02CB3-649D-49F2-97FD-4142129F1A68}"/>
    <cellStyle name="Normal 9 2 4 3 2 3 3 2 2" xfId="41586" xr:uid="{145CDB49-0309-4F86-AF95-36C52976E444}"/>
    <cellStyle name="Normal 9 2 4 3 2 3 3 3" xfId="29778" xr:uid="{710755CA-1AFB-4994-A53A-4CF6BF0DF357}"/>
    <cellStyle name="Normal 9 2 4 3 2 3 4" xfId="14083" xr:uid="{B18E0A25-C417-4457-B1F7-2090A7387251}"/>
    <cellStyle name="Normal 9 2 4 3 2 3 4 2" xfId="36402" xr:uid="{F5D19040-2A11-48CA-A043-0049959B3506}"/>
    <cellStyle name="Normal 9 2 4 3 2 3 5" xfId="24594" xr:uid="{91B51B58-CCB6-42AF-974A-B0AD95707854}"/>
    <cellStyle name="Normal 9 2 4 3 2 4" xfId="3572" xr:uid="{9DB53726-2504-4214-BA43-691701525D45}"/>
    <cellStyle name="Normal 9 2 4 3 2 4 2" xfId="8756" xr:uid="{FE6DB268-D4CB-4D2D-9276-9F0CE2107AC2}"/>
    <cellStyle name="Normal 9 2 4 3 2 4 2 2" xfId="20563" xr:uid="{DFDA5D8B-36F4-41EA-8448-5716F076B8D4}"/>
    <cellStyle name="Normal 9 2 4 3 2 4 2 2 2" xfId="42882" xr:uid="{4C16A243-C5FD-434E-80CC-F16C29548378}"/>
    <cellStyle name="Normal 9 2 4 3 2 4 2 3" xfId="31074" xr:uid="{EA922077-D4D6-4A7A-A3A4-76B7EE4D7DD5}"/>
    <cellStyle name="Normal 9 2 4 3 2 4 3" xfId="15379" xr:uid="{CAAA5FB3-D39A-42F3-96A6-66EDFDCDE089}"/>
    <cellStyle name="Normal 9 2 4 3 2 4 3 2" xfId="37698" xr:uid="{AA9E30B6-13C5-4AC5-94E7-BC1B6BC6EA8A}"/>
    <cellStyle name="Normal 9 2 4 3 2 4 4" xfId="25890" xr:uid="{583E930F-C404-4626-85EE-9623FA3C008E}"/>
    <cellStyle name="Normal 9 2 4 3 2 5" xfId="6164" xr:uid="{026460B6-F00A-490A-A76B-B86759A63713}"/>
    <cellStyle name="Normal 9 2 4 3 2 5 2" xfId="17971" xr:uid="{A74397A0-CD43-4B54-B806-3F1ABAC3AC11}"/>
    <cellStyle name="Normal 9 2 4 3 2 5 2 2" xfId="40290" xr:uid="{627E2D85-7C69-4F03-8AA7-8DAD4067E7B3}"/>
    <cellStyle name="Normal 9 2 4 3 2 5 3" xfId="28482" xr:uid="{684DD9A4-B914-4BB6-A01D-37AFFD5DD095}"/>
    <cellStyle name="Normal 9 2 4 3 2 6" xfId="11491" xr:uid="{647E5BD3-08CD-42E0-82FD-1FC29DF88E62}"/>
    <cellStyle name="Normal 9 2 4 3 2 6 2" xfId="33810" xr:uid="{3BB1BECD-92D5-4882-854A-A406B3AFEF11}"/>
    <cellStyle name="Normal 9 2 4 3 2 7" xfId="12787" xr:uid="{04A60D94-B993-467A-85A0-07251F4339F9}"/>
    <cellStyle name="Normal 9 2 4 3 2 7 2" xfId="35106" xr:uid="{A306C37C-4272-443B-B9C2-A6175027A943}"/>
    <cellStyle name="Normal 9 2 4 3 2 8" xfId="23298" xr:uid="{0B911397-EBFA-4C56-9A58-07CBB43EEDEE}"/>
    <cellStyle name="Normal 9 2 4 3 3" xfId="1304" xr:uid="{941730BE-9808-4B99-92C1-08DFF86B03A6}"/>
    <cellStyle name="Normal 9 2 4 3 3 2" xfId="2600" xr:uid="{798E5E79-4D55-4D28-831C-4A7467B034B7}"/>
    <cellStyle name="Normal 9 2 4 3 3 2 2" xfId="5192" xr:uid="{1AEF18A3-5785-4042-8DFF-479D4E337E1F}"/>
    <cellStyle name="Normal 9 2 4 3 3 2 2 2" xfId="10376" xr:uid="{554C8D1F-5519-417C-9DC6-A9BD37424B3E}"/>
    <cellStyle name="Normal 9 2 4 3 3 2 2 2 2" xfId="22183" xr:uid="{7693F169-BB1C-492C-BA86-9B82915B8DDE}"/>
    <cellStyle name="Normal 9 2 4 3 3 2 2 2 2 2" xfId="44502" xr:uid="{FF11F518-CA10-4E01-A162-B9050C935B85}"/>
    <cellStyle name="Normal 9 2 4 3 3 2 2 2 3" xfId="32694" xr:uid="{16F8F1D3-9276-48E9-8A2B-759E4C513154}"/>
    <cellStyle name="Normal 9 2 4 3 3 2 2 3" xfId="16999" xr:uid="{65F7B149-4A8A-4254-BA3D-93C8E068AA87}"/>
    <cellStyle name="Normal 9 2 4 3 3 2 2 3 2" xfId="39318" xr:uid="{E7EA698F-D5F9-41D6-8777-60A0C5914531}"/>
    <cellStyle name="Normal 9 2 4 3 3 2 2 4" xfId="27510" xr:uid="{9E46DA84-9092-4A53-BC07-BA5D675F189A}"/>
    <cellStyle name="Normal 9 2 4 3 3 2 3" xfId="7784" xr:uid="{91334509-2998-42A5-87C8-6E4FC1C9163A}"/>
    <cellStyle name="Normal 9 2 4 3 3 2 3 2" xfId="19591" xr:uid="{9FF8F8C4-4831-4B0E-AE91-AB04921D2992}"/>
    <cellStyle name="Normal 9 2 4 3 3 2 3 2 2" xfId="41910" xr:uid="{065A73DA-22AB-48C0-BB4F-E803650E8BAE}"/>
    <cellStyle name="Normal 9 2 4 3 3 2 3 3" xfId="30102" xr:uid="{FF9E0C56-4ABA-4CB8-A69D-4D6413688B51}"/>
    <cellStyle name="Normal 9 2 4 3 3 2 4" xfId="14407" xr:uid="{231A4B9A-9FC0-4419-B51F-949425C0CBB0}"/>
    <cellStyle name="Normal 9 2 4 3 3 2 4 2" xfId="36726" xr:uid="{23F54912-C32D-4E17-9C74-66C23D577865}"/>
    <cellStyle name="Normal 9 2 4 3 3 2 5" xfId="24918" xr:uid="{BF3DBCED-DF77-4922-83B6-805EC6E4A693}"/>
    <cellStyle name="Normal 9 2 4 3 3 3" xfId="3896" xr:uid="{8DB7D093-B81C-4454-8DA8-724B3319EA9F}"/>
    <cellStyle name="Normal 9 2 4 3 3 3 2" xfId="9080" xr:uid="{824819C3-F74A-4DB0-B11B-A6498B83FE8F}"/>
    <cellStyle name="Normal 9 2 4 3 3 3 2 2" xfId="20887" xr:uid="{0EE3E57C-A5C7-4A5B-877A-85BD3E1CC4EB}"/>
    <cellStyle name="Normal 9 2 4 3 3 3 2 2 2" xfId="43206" xr:uid="{078204BC-7C85-4926-A8F9-A880D8FE8705}"/>
    <cellStyle name="Normal 9 2 4 3 3 3 2 3" xfId="31398" xr:uid="{A1346867-E21D-43E4-B81E-9963CF37758C}"/>
    <cellStyle name="Normal 9 2 4 3 3 3 3" xfId="15703" xr:uid="{65D793AC-7784-47FB-A5EA-4903E897EA91}"/>
    <cellStyle name="Normal 9 2 4 3 3 3 3 2" xfId="38022" xr:uid="{67458100-91B3-4C83-966E-4469705DD4FC}"/>
    <cellStyle name="Normal 9 2 4 3 3 3 4" xfId="26214" xr:uid="{0592A36A-09FE-452D-BE50-C45B528A6466}"/>
    <cellStyle name="Normal 9 2 4 3 3 4" xfId="6488" xr:uid="{A99F0ABE-7130-43D1-A72D-439618427B8C}"/>
    <cellStyle name="Normal 9 2 4 3 3 4 2" xfId="18295" xr:uid="{223B3AEA-AB41-471D-B64C-32D8606C0BA8}"/>
    <cellStyle name="Normal 9 2 4 3 3 4 2 2" xfId="40614" xr:uid="{F089FAD9-3AE5-4FAF-B818-72DFC64C457D}"/>
    <cellStyle name="Normal 9 2 4 3 3 4 3" xfId="28806" xr:uid="{28443F17-56DE-4C33-A6CB-A7E9E79CDBD0}"/>
    <cellStyle name="Normal 9 2 4 3 3 5" xfId="11815" xr:uid="{C557E7D8-8C28-4208-B94D-A60A6CBF0890}"/>
    <cellStyle name="Normal 9 2 4 3 3 5 2" xfId="34134" xr:uid="{BE3D6572-2702-4339-A8D3-0BCE633B3ABB}"/>
    <cellStyle name="Normal 9 2 4 3 3 6" xfId="13111" xr:uid="{EA21B4E8-34BC-4E3E-A0AE-A2B6E1F68A94}"/>
    <cellStyle name="Normal 9 2 4 3 3 6 2" xfId="35430" xr:uid="{DC630421-DE5D-452A-BF24-92E55190610D}"/>
    <cellStyle name="Normal 9 2 4 3 3 7" xfId="23622" xr:uid="{A51FE66B-F8F6-4297-9DAB-51D573D2BFDE}"/>
    <cellStyle name="Normal 9 2 4 3 4" xfId="1952" xr:uid="{21CA4A1D-D672-45A1-8705-F0F70A27E53F}"/>
    <cellStyle name="Normal 9 2 4 3 4 2" xfId="4544" xr:uid="{B34CC14E-3EE6-46FD-BF90-F81539381E33}"/>
    <cellStyle name="Normal 9 2 4 3 4 2 2" xfId="9728" xr:uid="{67868950-3009-4A53-A08E-882789C07936}"/>
    <cellStyle name="Normal 9 2 4 3 4 2 2 2" xfId="21535" xr:uid="{0E9020C6-FE9E-4D45-B0F1-190C37C53D60}"/>
    <cellStyle name="Normal 9 2 4 3 4 2 2 2 2" xfId="43854" xr:uid="{97E0F47A-EBB2-487C-A33A-F65D2202D072}"/>
    <cellStyle name="Normal 9 2 4 3 4 2 2 3" xfId="32046" xr:uid="{579EED37-B1C5-498C-959C-B4FD1ED0CFD7}"/>
    <cellStyle name="Normal 9 2 4 3 4 2 3" xfId="16351" xr:uid="{C372589B-0F4F-4AE5-9B0B-D2A97EBE31C9}"/>
    <cellStyle name="Normal 9 2 4 3 4 2 3 2" xfId="38670" xr:uid="{0F901315-EC50-4FAC-AFBB-FEF3C8FD946A}"/>
    <cellStyle name="Normal 9 2 4 3 4 2 4" xfId="26862" xr:uid="{F472206A-91DE-43F4-968F-FC7CA84C4554}"/>
    <cellStyle name="Normal 9 2 4 3 4 3" xfId="7136" xr:uid="{C77E9F23-257B-4731-9FE1-38CCBE86F8F5}"/>
    <cellStyle name="Normal 9 2 4 3 4 3 2" xfId="18943" xr:uid="{10FA9DF3-50B1-4756-93B3-279B554EB912}"/>
    <cellStyle name="Normal 9 2 4 3 4 3 2 2" xfId="41262" xr:uid="{B302BBF8-A371-4ED2-8211-C02E86EFAF88}"/>
    <cellStyle name="Normal 9 2 4 3 4 3 3" xfId="29454" xr:uid="{E9DBB3D6-A1B2-4A88-8EED-ECB2167F2A95}"/>
    <cellStyle name="Normal 9 2 4 3 4 4" xfId="13759" xr:uid="{3C44695C-C6B7-4023-A782-C17854FEA9CD}"/>
    <cellStyle name="Normal 9 2 4 3 4 4 2" xfId="36078" xr:uid="{9F9F223B-5E0D-4370-92B2-F2D0AFBD1FC8}"/>
    <cellStyle name="Normal 9 2 4 3 4 5" xfId="24270" xr:uid="{A6C95FC3-2EAF-4DB9-AFB2-4F0B7387972F}"/>
    <cellStyle name="Normal 9 2 4 3 5" xfId="3248" xr:uid="{80654DE4-C811-4E06-BA83-3AF6A47937F4}"/>
    <cellStyle name="Normal 9 2 4 3 5 2" xfId="8432" xr:uid="{8DBFA449-5B01-4490-A54A-24B558C5EBEB}"/>
    <cellStyle name="Normal 9 2 4 3 5 2 2" xfId="20239" xr:uid="{97FA15F4-7261-4A3D-BD6C-9513743FE206}"/>
    <cellStyle name="Normal 9 2 4 3 5 2 2 2" xfId="42558" xr:uid="{8C822E46-D355-4CA3-BF7B-9CB26037D30D}"/>
    <cellStyle name="Normal 9 2 4 3 5 2 3" xfId="30750" xr:uid="{A2D7EADE-57AD-4611-8332-BFEBE195E3FA}"/>
    <cellStyle name="Normal 9 2 4 3 5 3" xfId="15055" xr:uid="{BF091B80-8EA5-463B-8BF6-8CD001A95363}"/>
    <cellStyle name="Normal 9 2 4 3 5 3 2" xfId="37374" xr:uid="{9007C394-9C6C-4707-961E-EA1732DBBC29}"/>
    <cellStyle name="Normal 9 2 4 3 5 4" xfId="25566" xr:uid="{D9DEEF10-100A-4AC8-8BD0-60A9410EF958}"/>
    <cellStyle name="Normal 9 2 4 3 6" xfId="5840" xr:uid="{59C19E64-ED8D-45AA-AC88-73A61382B1D6}"/>
    <cellStyle name="Normal 9 2 4 3 6 2" xfId="17647" xr:uid="{9A138E94-8EAC-44EB-B3D6-27057F5CF06B}"/>
    <cellStyle name="Normal 9 2 4 3 6 2 2" xfId="39966" xr:uid="{0CEC3076-BC05-4F89-B47A-ECC391AE7876}"/>
    <cellStyle name="Normal 9 2 4 3 6 3" xfId="28158" xr:uid="{B60E84E6-62D9-408A-BEDD-EC367BF9323C}"/>
    <cellStyle name="Normal 9 2 4 3 7" xfId="11113" xr:uid="{AFFD1D6F-0632-415E-9A44-4A00E3BF9CBD}"/>
    <cellStyle name="Normal 9 2 4 3 7 2" xfId="33432" xr:uid="{9A8FABC9-C6E4-4034-A1EB-07DE8968ED61}"/>
    <cellStyle name="Normal 9 2 4 3 8" xfId="12463" xr:uid="{6CB79ECF-7C6D-4B44-B317-4784E8360C57}"/>
    <cellStyle name="Normal 9 2 4 3 8 2" xfId="34782" xr:uid="{3B5BDFE1-8486-447C-8BD2-EFCD4F6C5B6B}"/>
    <cellStyle name="Normal 9 2 4 3 9" xfId="22920" xr:uid="{E25E5D01-F08D-42E3-8E43-263015C8FC5B}"/>
    <cellStyle name="Normal 9 2 4 4" xfId="818" xr:uid="{FCF90636-39C4-405E-B9EF-6E11F7AB50B1}"/>
    <cellStyle name="Normal 9 2 4 4 2" xfId="1466" xr:uid="{3C3AE3A7-94EF-410F-9732-1B2E16D7EF8D}"/>
    <cellStyle name="Normal 9 2 4 4 2 2" xfId="2762" xr:uid="{D4800110-FB22-40C7-AFF6-E8CF423A0834}"/>
    <cellStyle name="Normal 9 2 4 4 2 2 2" xfId="5354" xr:uid="{532203E2-B314-4BA3-89BE-18ECEAF9312F}"/>
    <cellStyle name="Normal 9 2 4 4 2 2 2 2" xfId="10538" xr:uid="{51C3F5C1-9C1B-4BAF-9ED7-A70BA6B1D562}"/>
    <cellStyle name="Normal 9 2 4 4 2 2 2 2 2" xfId="22345" xr:uid="{FAB7245A-CEAA-44E4-A0CA-6B56BFB0FD22}"/>
    <cellStyle name="Normal 9 2 4 4 2 2 2 2 2 2" xfId="44664" xr:uid="{C85F3FB2-BC65-485E-917C-CE49C2E71C47}"/>
    <cellStyle name="Normal 9 2 4 4 2 2 2 2 3" xfId="32856" xr:uid="{901C3C1E-1F41-49BB-8FFE-4ADF99377A93}"/>
    <cellStyle name="Normal 9 2 4 4 2 2 2 3" xfId="17161" xr:uid="{DF29DD87-A608-4100-A7B5-3ED5512DFF17}"/>
    <cellStyle name="Normal 9 2 4 4 2 2 2 3 2" xfId="39480" xr:uid="{8CAEAC2B-9F87-49B1-9F42-8BB4F3E7ADFB}"/>
    <cellStyle name="Normal 9 2 4 4 2 2 2 4" xfId="27672" xr:uid="{E64BA9ED-D5D0-428D-A26E-FC8605D69D79}"/>
    <cellStyle name="Normal 9 2 4 4 2 2 3" xfId="7946" xr:uid="{C2031EC7-7684-471F-8AA4-D03069E66D9E}"/>
    <cellStyle name="Normal 9 2 4 4 2 2 3 2" xfId="19753" xr:uid="{F56026D3-22A3-4AC3-A971-5DFE00E18D84}"/>
    <cellStyle name="Normal 9 2 4 4 2 2 3 2 2" xfId="42072" xr:uid="{41B8EB7C-9994-4665-BC9F-5B83C234F8E4}"/>
    <cellStyle name="Normal 9 2 4 4 2 2 3 3" xfId="30264" xr:uid="{AAB6FBAF-BFAF-4308-9514-7D32E4816759}"/>
    <cellStyle name="Normal 9 2 4 4 2 2 4" xfId="14569" xr:uid="{0E00FB24-B866-474C-B692-1FCA9674138A}"/>
    <cellStyle name="Normal 9 2 4 4 2 2 4 2" xfId="36888" xr:uid="{D623D6E8-983C-4408-B623-7C882D97C9D5}"/>
    <cellStyle name="Normal 9 2 4 4 2 2 5" xfId="25080" xr:uid="{3C286876-B982-472E-AF9C-81961FA1BA59}"/>
    <cellStyle name="Normal 9 2 4 4 2 3" xfId="4058" xr:uid="{E48E5D68-4EEA-4973-AE93-4B5B89110768}"/>
    <cellStyle name="Normal 9 2 4 4 2 3 2" xfId="9242" xr:uid="{3FD51978-51C2-4182-B240-7F8161826070}"/>
    <cellStyle name="Normal 9 2 4 4 2 3 2 2" xfId="21049" xr:uid="{E8C0227F-C9EF-4107-9633-C97B6FCBF0BF}"/>
    <cellStyle name="Normal 9 2 4 4 2 3 2 2 2" xfId="43368" xr:uid="{991EC123-FE8A-4296-B5F2-FC7136F53682}"/>
    <cellStyle name="Normal 9 2 4 4 2 3 2 3" xfId="31560" xr:uid="{EA373F11-502B-4266-A6B9-A22149BBDDBC}"/>
    <cellStyle name="Normal 9 2 4 4 2 3 3" xfId="15865" xr:uid="{2CC41CB9-14A5-4FAA-952C-6F4EF718ED6E}"/>
    <cellStyle name="Normal 9 2 4 4 2 3 3 2" xfId="38184" xr:uid="{281C0370-065B-4688-B34D-5BA5580119E3}"/>
    <cellStyle name="Normal 9 2 4 4 2 3 4" xfId="26376" xr:uid="{00739AA9-ADC4-460F-9CE7-5D8B7BAFDF91}"/>
    <cellStyle name="Normal 9 2 4 4 2 4" xfId="6650" xr:uid="{11803EA1-7AEC-46FA-8599-8B2F92B7FFD1}"/>
    <cellStyle name="Normal 9 2 4 4 2 4 2" xfId="18457" xr:uid="{997B273D-8303-4489-8F0A-3244C736267A}"/>
    <cellStyle name="Normal 9 2 4 4 2 4 2 2" xfId="40776" xr:uid="{27B25560-D4FE-4C82-8658-7C186D01082E}"/>
    <cellStyle name="Normal 9 2 4 4 2 4 3" xfId="28968" xr:uid="{C6340BA0-A9A2-4F1A-A2CE-BB4CB55C896A}"/>
    <cellStyle name="Normal 9 2 4 4 2 5" xfId="11977" xr:uid="{B060DB61-3B5A-4A01-9DAD-3B15C35FA0C8}"/>
    <cellStyle name="Normal 9 2 4 4 2 5 2" xfId="34296" xr:uid="{3DEBBBCE-CF81-4F71-840D-29D8CE11637D}"/>
    <cellStyle name="Normal 9 2 4 4 2 6" xfId="13273" xr:uid="{D829FB83-244A-41B5-A949-A5338168B7EE}"/>
    <cellStyle name="Normal 9 2 4 4 2 6 2" xfId="35592" xr:uid="{B4A73B8B-A58C-429E-A735-949CFED77C58}"/>
    <cellStyle name="Normal 9 2 4 4 2 7" xfId="23784" xr:uid="{EF49F410-B5A6-4EE7-8685-6C9CB694C9A1}"/>
    <cellStyle name="Normal 9 2 4 4 3" xfId="2114" xr:uid="{FFEEE97B-47F8-4872-87D5-49916AFA4B02}"/>
    <cellStyle name="Normal 9 2 4 4 3 2" xfId="4706" xr:uid="{6C14AA82-74EE-4E42-87EE-C3942E8DB92C}"/>
    <cellStyle name="Normal 9 2 4 4 3 2 2" xfId="9890" xr:uid="{3550B428-60D1-4F86-8B47-4963D204702E}"/>
    <cellStyle name="Normal 9 2 4 4 3 2 2 2" xfId="21697" xr:uid="{F870E357-3B8D-425D-8631-26FC746C0FDF}"/>
    <cellStyle name="Normal 9 2 4 4 3 2 2 2 2" xfId="44016" xr:uid="{242827C9-22B5-4695-A13C-B5CB829D28A0}"/>
    <cellStyle name="Normal 9 2 4 4 3 2 2 3" xfId="32208" xr:uid="{C3645D93-30E0-46E5-9CDB-60057D1B6BE7}"/>
    <cellStyle name="Normal 9 2 4 4 3 2 3" xfId="16513" xr:uid="{B4BB62B2-9BED-4F41-A9D9-C27B7BDE4AF3}"/>
    <cellStyle name="Normal 9 2 4 4 3 2 3 2" xfId="38832" xr:uid="{97CC279F-DAF6-4EB2-A703-E711BEBFE5BD}"/>
    <cellStyle name="Normal 9 2 4 4 3 2 4" xfId="27024" xr:uid="{2C746219-C1EA-42EB-8BD5-6887EC807B01}"/>
    <cellStyle name="Normal 9 2 4 4 3 3" xfId="7298" xr:uid="{C5E17EAE-BB3A-4A85-9BBD-96784AAF7904}"/>
    <cellStyle name="Normal 9 2 4 4 3 3 2" xfId="19105" xr:uid="{CFF15DF6-DEAD-418A-8641-2259FDDCED35}"/>
    <cellStyle name="Normal 9 2 4 4 3 3 2 2" xfId="41424" xr:uid="{DB770C2B-1CC6-4C13-B6E5-26B04F3AF500}"/>
    <cellStyle name="Normal 9 2 4 4 3 3 3" xfId="29616" xr:uid="{04A2F80E-8623-46B0-AF38-3080F41E4FD4}"/>
    <cellStyle name="Normal 9 2 4 4 3 4" xfId="13921" xr:uid="{05150B49-B3FD-4CDA-91AD-E61D21B887BF}"/>
    <cellStyle name="Normal 9 2 4 4 3 4 2" xfId="36240" xr:uid="{9422B58C-612B-49DF-8DCC-FD8329DEB9DD}"/>
    <cellStyle name="Normal 9 2 4 4 3 5" xfId="24432" xr:uid="{79EB1591-4DFA-466D-9031-418AA4F787E8}"/>
    <cellStyle name="Normal 9 2 4 4 4" xfId="3410" xr:uid="{AA7FF026-ABF8-4725-B554-61D18804A5B7}"/>
    <cellStyle name="Normal 9 2 4 4 4 2" xfId="8594" xr:uid="{4340C693-FB4C-4130-9F8D-CA794F4E9D22}"/>
    <cellStyle name="Normal 9 2 4 4 4 2 2" xfId="20401" xr:uid="{02A2E76E-8D84-49FA-B197-D9E59ABB0ED3}"/>
    <cellStyle name="Normal 9 2 4 4 4 2 2 2" xfId="42720" xr:uid="{457D63A0-B0B6-4D36-AFA3-00D9747C3A08}"/>
    <cellStyle name="Normal 9 2 4 4 4 2 3" xfId="30912" xr:uid="{DDB393FA-416B-4783-A7A7-4E3443373D00}"/>
    <cellStyle name="Normal 9 2 4 4 4 3" xfId="15217" xr:uid="{2545E5CC-9FCD-4C05-8A1B-5E747E50E3A6}"/>
    <cellStyle name="Normal 9 2 4 4 4 3 2" xfId="37536" xr:uid="{11F4642F-B70B-47AC-A948-1215A02A8612}"/>
    <cellStyle name="Normal 9 2 4 4 4 4" xfId="25728" xr:uid="{E4D47A6D-9144-4A12-A4F5-414A36FF9F21}"/>
    <cellStyle name="Normal 9 2 4 4 5" xfId="6002" xr:uid="{D09146DE-3F36-40E6-86A6-93F027AD6ACC}"/>
    <cellStyle name="Normal 9 2 4 4 5 2" xfId="17809" xr:uid="{6E78B2CC-0D13-496F-A83D-8493DE8A7EDF}"/>
    <cellStyle name="Normal 9 2 4 4 5 2 2" xfId="40128" xr:uid="{A1AE36DF-7735-4969-8247-6317D4A3D163}"/>
    <cellStyle name="Normal 9 2 4 4 5 3" xfId="28320" xr:uid="{73F3062A-84F0-4273-87F6-7EF076F6BD20}"/>
    <cellStyle name="Normal 9 2 4 4 6" xfId="11329" xr:uid="{BEA79103-872F-48B7-9F3D-263CEF2E142F}"/>
    <cellStyle name="Normal 9 2 4 4 6 2" xfId="33648" xr:uid="{7342A4AB-11B1-4B6F-90F0-2A3D0A6FFB2F}"/>
    <cellStyle name="Normal 9 2 4 4 7" xfId="12625" xr:uid="{6DF9CE1E-9293-410A-BE68-8427C793005E}"/>
    <cellStyle name="Normal 9 2 4 4 7 2" xfId="34944" xr:uid="{C4C8A91A-507E-4E79-9900-933D3DC5506D}"/>
    <cellStyle name="Normal 9 2 4 4 8" xfId="23136" xr:uid="{00AAEDA1-95C4-4BF8-AE29-B9D94C69FAE3}"/>
    <cellStyle name="Normal 9 2 4 5" xfId="1142" xr:uid="{E63F768E-0770-4B43-B209-306F7D4FF7E4}"/>
    <cellStyle name="Normal 9 2 4 5 2" xfId="2438" xr:uid="{D5D0A84E-8323-4FC6-B270-759D2D550E3A}"/>
    <cellStyle name="Normal 9 2 4 5 2 2" xfId="5030" xr:uid="{6EA0E563-337E-4E71-A63E-3C6296B62863}"/>
    <cellStyle name="Normal 9 2 4 5 2 2 2" xfId="10214" xr:uid="{33E07EF1-9AD5-4DE1-A6C6-6BB53CC793CB}"/>
    <cellStyle name="Normal 9 2 4 5 2 2 2 2" xfId="22021" xr:uid="{7F8937B4-A7B4-43EF-A7FE-D8999498A67B}"/>
    <cellStyle name="Normal 9 2 4 5 2 2 2 2 2" xfId="44340" xr:uid="{F83F575A-5B5B-4113-9D58-46A10E3E52DE}"/>
    <cellStyle name="Normal 9 2 4 5 2 2 2 3" xfId="32532" xr:uid="{062E27A1-BB43-4500-A92D-066DDA796DDE}"/>
    <cellStyle name="Normal 9 2 4 5 2 2 3" xfId="16837" xr:uid="{0BA9EE01-E6A2-402E-BB68-FC4BAACA0B6E}"/>
    <cellStyle name="Normal 9 2 4 5 2 2 3 2" xfId="39156" xr:uid="{7CBC763C-9CC6-4AC7-A914-B8ECBDF44036}"/>
    <cellStyle name="Normal 9 2 4 5 2 2 4" xfId="27348" xr:uid="{57E44322-1AC6-4408-9424-3EBBF4405081}"/>
    <cellStyle name="Normal 9 2 4 5 2 3" xfId="7622" xr:uid="{78866E71-285D-461F-9105-737971F3040B}"/>
    <cellStyle name="Normal 9 2 4 5 2 3 2" xfId="19429" xr:uid="{0206A5EC-D60E-45FD-B6FC-D90F7C99DCE7}"/>
    <cellStyle name="Normal 9 2 4 5 2 3 2 2" xfId="41748" xr:uid="{2AB00D52-2EC3-4EF9-AFC7-EE68E587C5EE}"/>
    <cellStyle name="Normal 9 2 4 5 2 3 3" xfId="29940" xr:uid="{7E6B7F2E-CCCD-43FC-9975-73A29DABA29A}"/>
    <cellStyle name="Normal 9 2 4 5 2 4" xfId="14245" xr:uid="{6F9FE433-133C-4C10-94FE-1621A4210FA8}"/>
    <cellStyle name="Normal 9 2 4 5 2 4 2" xfId="36564" xr:uid="{884BF973-1B25-4A30-9F49-57C2189269FB}"/>
    <cellStyle name="Normal 9 2 4 5 2 5" xfId="24756" xr:uid="{7D319CA8-3AC4-49E7-8CFC-7ADA6886F5A3}"/>
    <cellStyle name="Normal 9 2 4 5 3" xfId="3734" xr:uid="{C08A676A-8F82-44F1-9028-5E5F7E7C2083}"/>
    <cellStyle name="Normal 9 2 4 5 3 2" xfId="8918" xr:uid="{3D5D5A87-7CD6-4C33-8645-C830DF0728FD}"/>
    <cellStyle name="Normal 9 2 4 5 3 2 2" xfId="20725" xr:uid="{BB06D427-D8ED-47C9-9998-56670407B956}"/>
    <cellStyle name="Normal 9 2 4 5 3 2 2 2" xfId="43044" xr:uid="{01BE408E-5AE6-4FE6-969F-581FDF7DB5D1}"/>
    <cellStyle name="Normal 9 2 4 5 3 2 3" xfId="31236" xr:uid="{0AF05D3F-73C6-4725-AACD-E587AE41EFA6}"/>
    <cellStyle name="Normal 9 2 4 5 3 3" xfId="15541" xr:uid="{2BEAE654-D127-4A55-8466-D838572E97E4}"/>
    <cellStyle name="Normal 9 2 4 5 3 3 2" xfId="37860" xr:uid="{20E499CC-202B-46C9-9F5A-F47386EA8715}"/>
    <cellStyle name="Normal 9 2 4 5 3 4" xfId="26052" xr:uid="{55BAFBBC-66BB-4746-B510-979E3D860EF7}"/>
    <cellStyle name="Normal 9 2 4 5 4" xfId="6326" xr:uid="{94981C3B-5F15-4034-AB60-438B2047046E}"/>
    <cellStyle name="Normal 9 2 4 5 4 2" xfId="18133" xr:uid="{6FB455A2-83EA-48D5-91CD-52F76BB32C9C}"/>
    <cellStyle name="Normal 9 2 4 5 4 2 2" xfId="40452" xr:uid="{D69FD777-F524-46B4-AC35-E61AF2B3FEDE}"/>
    <cellStyle name="Normal 9 2 4 5 4 3" xfId="28644" xr:uid="{B23286A2-4708-414E-83F5-4F4DE2FFDB43}"/>
    <cellStyle name="Normal 9 2 4 5 5" xfId="11653" xr:uid="{356EA35E-9F66-429F-9F71-42F6A4ECCBB8}"/>
    <cellStyle name="Normal 9 2 4 5 5 2" xfId="33972" xr:uid="{7DDCC0AE-F67D-4063-A809-9DAE50338B23}"/>
    <cellStyle name="Normal 9 2 4 5 6" xfId="12949" xr:uid="{2ACFBBC3-798D-4FBF-8CEC-AA0D305521A5}"/>
    <cellStyle name="Normal 9 2 4 5 6 2" xfId="35268" xr:uid="{928879A2-F5C3-4CFF-9831-FB15DD3C86EA}"/>
    <cellStyle name="Normal 9 2 4 5 7" xfId="23460" xr:uid="{739AC966-E4D8-4069-A264-6E8F108A91A9}"/>
    <cellStyle name="Normal 9 2 4 6" xfId="1790" xr:uid="{C76CB35F-9EA6-4E1B-95D7-94E8BCD8782F}"/>
    <cellStyle name="Normal 9 2 4 6 2" xfId="4382" xr:uid="{8C28DA4B-3D93-4797-B701-384AC7CA42CE}"/>
    <cellStyle name="Normal 9 2 4 6 2 2" xfId="9566" xr:uid="{4B5D528F-DF05-450B-A73E-DF9FD2806546}"/>
    <cellStyle name="Normal 9 2 4 6 2 2 2" xfId="21373" xr:uid="{2BCFB353-7A1F-4B3C-B8EB-EE3DD60794F1}"/>
    <cellStyle name="Normal 9 2 4 6 2 2 2 2" xfId="43692" xr:uid="{C6C70E14-9F26-400B-A0AA-17402FA59ABF}"/>
    <cellStyle name="Normal 9 2 4 6 2 2 3" xfId="31884" xr:uid="{88E2A9E7-00DB-48D7-850F-BFCBC2E18CC2}"/>
    <cellStyle name="Normal 9 2 4 6 2 3" xfId="16189" xr:uid="{A04B74A5-35E1-4F47-904D-5DBCB78B5A6C}"/>
    <cellStyle name="Normal 9 2 4 6 2 3 2" xfId="38508" xr:uid="{E02D3DF2-0113-41D2-A9BD-2506D4961E52}"/>
    <cellStyle name="Normal 9 2 4 6 2 4" xfId="26700" xr:uid="{0E0592DB-5DB7-4C13-9448-18EC12796307}"/>
    <cellStyle name="Normal 9 2 4 6 3" xfId="6974" xr:uid="{083502E8-FA31-42A4-B5AB-BE03277A6531}"/>
    <cellStyle name="Normal 9 2 4 6 3 2" xfId="18781" xr:uid="{72844E5A-1E3E-4789-8A10-F83FAAA6475A}"/>
    <cellStyle name="Normal 9 2 4 6 3 2 2" xfId="41100" xr:uid="{67C4223E-3008-4E6E-8532-FF51EEE3F3A1}"/>
    <cellStyle name="Normal 9 2 4 6 3 3" xfId="29292" xr:uid="{45E334BF-3297-43C3-85CE-BDC0BEFDCFE8}"/>
    <cellStyle name="Normal 9 2 4 6 4" xfId="13597" xr:uid="{E6795F48-FDE5-4FFD-95B2-2222F1940214}"/>
    <cellStyle name="Normal 9 2 4 6 4 2" xfId="35916" xr:uid="{D555E392-D6FC-4210-BAA3-90C704D26E07}"/>
    <cellStyle name="Normal 9 2 4 6 5" xfId="24108" xr:uid="{DFF3D645-931C-4FC7-8E8C-F8B53C9F02E2}"/>
    <cellStyle name="Normal 9 2 4 7" xfId="3086" xr:uid="{51AB7274-D3BE-4100-80DB-827F762E79E2}"/>
    <cellStyle name="Normal 9 2 4 7 2" xfId="8270" xr:uid="{F60BD755-A0A5-4BDB-B7C8-9CCDBACDAFA2}"/>
    <cellStyle name="Normal 9 2 4 7 2 2" xfId="20077" xr:uid="{BED2E669-02EC-40FD-BD37-2DE3A736DE7F}"/>
    <cellStyle name="Normal 9 2 4 7 2 2 2" xfId="42396" xr:uid="{6CBA0774-0EC1-4E09-9F95-B233FF2A9886}"/>
    <cellStyle name="Normal 9 2 4 7 2 3" xfId="30588" xr:uid="{42E3A763-C850-4B15-8B4D-11312AD84ECD}"/>
    <cellStyle name="Normal 9 2 4 7 3" xfId="14893" xr:uid="{902F14D4-1E53-4AFC-968B-F564FD883D92}"/>
    <cellStyle name="Normal 9 2 4 7 3 2" xfId="37212" xr:uid="{B7FBC1DF-E958-4138-B9D8-B811A8944802}"/>
    <cellStyle name="Normal 9 2 4 7 4" xfId="25404" xr:uid="{177E1ABA-6CD3-48FF-8FDB-ED48971EF8B0}"/>
    <cellStyle name="Normal 9 2 4 8" xfId="5678" xr:uid="{C8F67F3A-61F6-48A7-9391-DB61A9739D37}"/>
    <cellStyle name="Normal 9 2 4 8 2" xfId="17485" xr:uid="{275E4911-76A4-45CB-8057-5757ECED202B}"/>
    <cellStyle name="Normal 9 2 4 8 2 2" xfId="39804" xr:uid="{E67A6780-6BF2-4FF9-B9B7-79CF0BCA335A}"/>
    <cellStyle name="Normal 9 2 4 8 3" xfId="27996" xr:uid="{180E2A9C-ACAC-4417-B079-E59F5EA83657}"/>
    <cellStyle name="Normal 9 2 4 9" xfId="10879" xr:uid="{D136628A-D05D-4DF6-9021-BE73C99F97C8}"/>
    <cellStyle name="Normal 9 2 4 9 2" xfId="33198" xr:uid="{0431D78F-1C0F-4801-9611-C3D3E81D90E3}"/>
    <cellStyle name="Normal 9 2 5" xfId="404" xr:uid="{53D08DAA-C9AD-4402-B54E-D913BC742168}"/>
    <cellStyle name="Normal 9 2 5 10" xfId="12328" xr:uid="{FAE5790A-6ED8-4C59-8E77-A2A241F72794}"/>
    <cellStyle name="Normal 9 2 5 10 2" xfId="34647" xr:uid="{76A0132C-9E23-49E3-83D7-2CC8299E558D}"/>
    <cellStyle name="Normal 9 2 5 11" xfId="22718" xr:uid="{EAD7AF77-DC4B-4C49-9CB6-9C9369EA95B1}"/>
    <cellStyle name="Normal 9 2 5 2" xfId="518" xr:uid="{17D81986-7768-4AEE-A07F-78AA11D2DB14}"/>
    <cellStyle name="Normal 9 2 5 2 10" xfId="22835" xr:uid="{DD0B4E42-88B9-4053-A11A-E6399385C9CE}"/>
    <cellStyle name="Normal 9 2 5 2 2" xfId="751" xr:uid="{E1C29BB9-2F59-4A14-B478-9D50D6A6083E}"/>
    <cellStyle name="Normal 9 2 5 2 2 2" xfId="1088" xr:uid="{96B68885-14C9-4B1A-81ED-AE0C7241C1BF}"/>
    <cellStyle name="Normal 9 2 5 2 2 2 2" xfId="1736" xr:uid="{66C2FE84-FF45-4F2A-9B60-7E7BBCAEA549}"/>
    <cellStyle name="Normal 9 2 5 2 2 2 2 2" xfId="3032" xr:uid="{806AC814-F344-4245-9330-0D0A06233D84}"/>
    <cellStyle name="Normal 9 2 5 2 2 2 2 2 2" xfId="5624" xr:uid="{4BAAD6AB-9ADE-4AFD-ADBF-71A13473C5C1}"/>
    <cellStyle name="Normal 9 2 5 2 2 2 2 2 2 2" xfId="10808" xr:uid="{64A31CDE-5142-490D-930D-265F7D14155A}"/>
    <cellStyle name="Normal 9 2 5 2 2 2 2 2 2 2 2" xfId="22615" xr:uid="{A9AE31C2-94C2-415A-93F0-6C9E48AA0D1C}"/>
    <cellStyle name="Normal 9 2 5 2 2 2 2 2 2 2 2 2" xfId="44934" xr:uid="{4DAB0EB5-0343-463E-AB71-8E86355B9CDB}"/>
    <cellStyle name="Normal 9 2 5 2 2 2 2 2 2 2 3" xfId="33126" xr:uid="{99FB0D81-4992-4457-8C72-A07A08C5F1B2}"/>
    <cellStyle name="Normal 9 2 5 2 2 2 2 2 2 3" xfId="17431" xr:uid="{68AD8C6C-EA3E-4587-9896-B349B0596576}"/>
    <cellStyle name="Normal 9 2 5 2 2 2 2 2 2 3 2" xfId="39750" xr:uid="{2E6D6325-FD34-426E-8A5A-8629C52BD247}"/>
    <cellStyle name="Normal 9 2 5 2 2 2 2 2 2 4" xfId="27942" xr:uid="{A4381784-60AA-4E24-A7B8-7840A38C2CFC}"/>
    <cellStyle name="Normal 9 2 5 2 2 2 2 2 3" xfId="8216" xr:uid="{A4DAC63B-C2EF-4BD0-934D-BD17F5A25A90}"/>
    <cellStyle name="Normal 9 2 5 2 2 2 2 2 3 2" xfId="20023" xr:uid="{45ED2D76-D638-42D2-8627-B8DFD3C95E3A}"/>
    <cellStyle name="Normal 9 2 5 2 2 2 2 2 3 2 2" xfId="42342" xr:uid="{42E7F5D5-E964-4929-99E9-FA8592B1C6DE}"/>
    <cellStyle name="Normal 9 2 5 2 2 2 2 2 3 3" xfId="30534" xr:uid="{D4CE6FEE-C83A-49ED-B99A-02A359F96AB2}"/>
    <cellStyle name="Normal 9 2 5 2 2 2 2 2 4" xfId="14839" xr:uid="{39CAF8F3-5A31-4F54-BF3C-4E599DD8A8B9}"/>
    <cellStyle name="Normal 9 2 5 2 2 2 2 2 4 2" xfId="37158" xr:uid="{DAC201EB-3766-4BB4-8076-392A86BDC6AE}"/>
    <cellStyle name="Normal 9 2 5 2 2 2 2 2 5" xfId="25350" xr:uid="{DA292412-E9F6-4B6B-A127-3D22902B9BBD}"/>
    <cellStyle name="Normal 9 2 5 2 2 2 2 3" xfId="4328" xr:uid="{589DAD13-8EF3-4BE8-8D6B-5828344B671B}"/>
    <cellStyle name="Normal 9 2 5 2 2 2 2 3 2" xfId="9512" xr:uid="{A7D4EB72-A5A1-428D-A650-1054FE3811B4}"/>
    <cellStyle name="Normal 9 2 5 2 2 2 2 3 2 2" xfId="21319" xr:uid="{161B0165-D761-4727-AA35-C35A580E4C2D}"/>
    <cellStyle name="Normal 9 2 5 2 2 2 2 3 2 2 2" xfId="43638" xr:uid="{89B54F92-D0BC-40B7-962D-5FD844793EE7}"/>
    <cellStyle name="Normal 9 2 5 2 2 2 2 3 2 3" xfId="31830" xr:uid="{80CA2402-1D5B-40E5-97A8-A6898348E3CD}"/>
    <cellStyle name="Normal 9 2 5 2 2 2 2 3 3" xfId="16135" xr:uid="{069C38D7-4DB8-4A7C-80BF-2A25FCDFCB3E}"/>
    <cellStyle name="Normal 9 2 5 2 2 2 2 3 3 2" xfId="38454" xr:uid="{4CBF4C44-1EF3-41BB-9B19-EFDCC5F8CEBB}"/>
    <cellStyle name="Normal 9 2 5 2 2 2 2 3 4" xfId="26646" xr:uid="{1AD86CD6-3DC3-494E-873F-CB1323391774}"/>
    <cellStyle name="Normal 9 2 5 2 2 2 2 4" xfId="6920" xr:uid="{873E1DD2-3186-41D0-BB6F-8B598BCD132D}"/>
    <cellStyle name="Normal 9 2 5 2 2 2 2 4 2" xfId="18727" xr:uid="{8B613F1E-5BFD-4ADE-B9A9-49A14FF9A7B2}"/>
    <cellStyle name="Normal 9 2 5 2 2 2 2 4 2 2" xfId="41046" xr:uid="{FDDD5294-7B93-48B3-A095-72238764B634}"/>
    <cellStyle name="Normal 9 2 5 2 2 2 2 4 3" xfId="29238" xr:uid="{D9165E6E-BC93-450A-9C56-052678F06DD2}"/>
    <cellStyle name="Normal 9 2 5 2 2 2 2 5" xfId="12247" xr:uid="{CF3342E2-B3BE-4CAC-9D7F-05E896985E93}"/>
    <cellStyle name="Normal 9 2 5 2 2 2 2 5 2" xfId="34566" xr:uid="{96D697E1-AF4C-4F0C-B3A6-7158893D808A}"/>
    <cellStyle name="Normal 9 2 5 2 2 2 2 6" xfId="13543" xr:uid="{3B62791A-FEC2-483A-805C-0EC3BF70EE35}"/>
    <cellStyle name="Normal 9 2 5 2 2 2 2 6 2" xfId="35862" xr:uid="{6B43F036-A5F8-4467-9522-2677672637D6}"/>
    <cellStyle name="Normal 9 2 5 2 2 2 2 7" xfId="24054" xr:uid="{C89D06B0-9A4F-4453-8FD5-571C401179DF}"/>
    <cellStyle name="Normal 9 2 5 2 2 2 3" xfId="2384" xr:uid="{A44EB27C-3742-439C-AA30-0621A38BE53E}"/>
    <cellStyle name="Normal 9 2 5 2 2 2 3 2" xfId="4976" xr:uid="{0A87373F-6C51-4ABF-82CE-B1871B73D305}"/>
    <cellStyle name="Normal 9 2 5 2 2 2 3 2 2" xfId="10160" xr:uid="{17E9EB23-A631-4306-903E-CC97395B8EE0}"/>
    <cellStyle name="Normal 9 2 5 2 2 2 3 2 2 2" xfId="21967" xr:uid="{A7367D95-4A06-4EC0-8988-1099F268A1F0}"/>
    <cellStyle name="Normal 9 2 5 2 2 2 3 2 2 2 2" xfId="44286" xr:uid="{4905BB70-587D-405D-8595-12AF1642C081}"/>
    <cellStyle name="Normal 9 2 5 2 2 2 3 2 2 3" xfId="32478" xr:uid="{16CAB00B-77C8-4E25-B224-C6127222DB96}"/>
    <cellStyle name="Normal 9 2 5 2 2 2 3 2 3" xfId="16783" xr:uid="{592C07EE-3BAC-46B2-A783-7F97C7C0830C}"/>
    <cellStyle name="Normal 9 2 5 2 2 2 3 2 3 2" xfId="39102" xr:uid="{A7AF0BAC-0A3A-4512-8F15-FA72B270FA7E}"/>
    <cellStyle name="Normal 9 2 5 2 2 2 3 2 4" xfId="27294" xr:uid="{E24BDE06-E761-4A5A-A7D2-423938527D46}"/>
    <cellStyle name="Normal 9 2 5 2 2 2 3 3" xfId="7568" xr:uid="{39A6B842-77A8-49E8-8EF6-526C80253D3F}"/>
    <cellStyle name="Normal 9 2 5 2 2 2 3 3 2" xfId="19375" xr:uid="{D4D585ED-4CAE-4D19-B13C-A0FED595868C}"/>
    <cellStyle name="Normal 9 2 5 2 2 2 3 3 2 2" xfId="41694" xr:uid="{FB6D6D10-4ECB-4B1F-9F66-C85E42A169CB}"/>
    <cellStyle name="Normal 9 2 5 2 2 2 3 3 3" xfId="29886" xr:uid="{B072AD43-206E-41BA-B1CB-4BFE3BB83971}"/>
    <cellStyle name="Normal 9 2 5 2 2 2 3 4" xfId="14191" xr:uid="{884569D1-D13D-42F3-91B3-72AA8A6CC4E0}"/>
    <cellStyle name="Normal 9 2 5 2 2 2 3 4 2" xfId="36510" xr:uid="{337E7306-82FF-4492-952A-9960C4849349}"/>
    <cellStyle name="Normal 9 2 5 2 2 2 3 5" xfId="24702" xr:uid="{A0C8D4C9-D9F5-424B-81A4-B754993049FA}"/>
    <cellStyle name="Normal 9 2 5 2 2 2 4" xfId="3680" xr:uid="{230725B5-E48E-48DF-A0AD-7FC4E189710B}"/>
    <cellStyle name="Normal 9 2 5 2 2 2 4 2" xfId="8864" xr:uid="{734B7445-B1E6-46C2-9BFC-C258EF2ED52B}"/>
    <cellStyle name="Normal 9 2 5 2 2 2 4 2 2" xfId="20671" xr:uid="{8601D21E-85F2-4333-984A-3B7DF1CAC096}"/>
    <cellStyle name="Normal 9 2 5 2 2 2 4 2 2 2" xfId="42990" xr:uid="{E9326D80-2FDD-4979-9CFA-D4FBBC4C5D45}"/>
    <cellStyle name="Normal 9 2 5 2 2 2 4 2 3" xfId="31182" xr:uid="{508D2D37-337D-4FBD-B173-96773F265DE2}"/>
    <cellStyle name="Normal 9 2 5 2 2 2 4 3" xfId="15487" xr:uid="{2DA22F4D-C1CF-462B-9512-8D1F8ED73F84}"/>
    <cellStyle name="Normal 9 2 5 2 2 2 4 3 2" xfId="37806" xr:uid="{A0F0B2A4-AF2B-4443-93E3-121F79C6DC05}"/>
    <cellStyle name="Normal 9 2 5 2 2 2 4 4" xfId="25998" xr:uid="{FA69A9DC-67CD-4ECB-B24D-90258C6C874D}"/>
    <cellStyle name="Normal 9 2 5 2 2 2 5" xfId="6272" xr:uid="{7E61FE68-AC0F-408E-9BCD-A155B7F696EC}"/>
    <cellStyle name="Normal 9 2 5 2 2 2 5 2" xfId="18079" xr:uid="{A73D5CA5-B6D5-4202-987A-0C29D0B3BECB}"/>
    <cellStyle name="Normal 9 2 5 2 2 2 5 2 2" xfId="40398" xr:uid="{146623D9-8BFC-49B8-8938-9BC740402C59}"/>
    <cellStyle name="Normal 9 2 5 2 2 2 5 3" xfId="28590" xr:uid="{53FEDBE5-AED1-42EA-8D16-54B378704584}"/>
    <cellStyle name="Normal 9 2 5 2 2 2 6" xfId="11599" xr:uid="{C9080677-89BA-4860-B38A-E9D9A68CC1D8}"/>
    <cellStyle name="Normal 9 2 5 2 2 2 6 2" xfId="33918" xr:uid="{2DA25E14-CCE5-418C-B8AF-7A284FD44156}"/>
    <cellStyle name="Normal 9 2 5 2 2 2 7" xfId="12895" xr:uid="{71ECCEAE-A4D9-42E5-AC60-78EC6AFD2E79}"/>
    <cellStyle name="Normal 9 2 5 2 2 2 7 2" xfId="35214" xr:uid="{CE083ECC-C318-40DB-8D87-9686420EF027}"/>
    <cellStyle name="Normal 9 2 5 2 2 2 8" xfId="23406" xr:uid="{0C93843D-13EA-4ED2-9990-7FDD5660EE5B}"/>
    <cellStyle name="Normal 9 2 5 2 2 3" xfId="1412" xr:uid="{F0E8F38C-B41E-41C1-B165-EDAD6B01C7FE}"/>
    <cellStyle name="Normal 9 2 5 2 2 3 2" xfId="2708" xr:uid="{E1689B02-E293-49F1-AF1B-B974202674C3}"/>
    <cellStyle name="Normal 9 2 5 2 2 3 2 2" xfId="5300" xr:uid="{4A755C05-699D-4A06-A830-BFC601733F55}"/>
    <cellStyle name="Normal 9 2 5 2 2 3 2 2 2" xfId="10484" xr:uid="{0CE6EA03-649B-4B59-A056-5A1C890328E1}"/>
    <cellStyle name="Normal 9 2 5 2 2 3 2 2 2 2" xfId="22291" xr:uid="{16283A9D-CD21-447A-A332-ACECBF1C9B21}"/>
    <cellStyle name="Normal 9 2 5 2 2 3 2 2 2 2 2" xfId="44610" xr:uid="{276BFA77-7353-4E0B-A587-7DC50A945A87}"/>
    <cellStyle name="Normal 9 2 5 2 2 3 2 2 2 3" xfId="32802" xr:uid="{6AF4126A-5A37-4C3E-8F8C-9EAA43E457CD}"/>
    <cellStyle name="Normal 9 2 5 2 2 3 2 2 3" xfId="17107" xr:uid="{73094C8F-F20E-41BF-9179-A629FBB66A1E}"/>
    <cellStyle name="Normal 9 2 5 2 2 3 2 2 3 2" xfId="39426" xr:uid="{53455599-41CE-4BE4-820B-BBAA88E59C62}"/>
    <cellStyle name="Normal 9 2 5 2 2 3 2 2 4" xfId="27618" xr:uid="{35BE9462-B536-43BE-B368-47DC7071C85A}"/>
    <cellStyle name="Normal 9 2 5 2 2 3 2 3" xfId="7892" xr:uid="{BB06D148-8A97-47F9-88DB-F6BD9BDFD520}"/>
    <cellStyle name="Normal 9 2 5 2 2 3 2 3 2" xfId="19699" xr:uid="{3130C289-084D-424F-87DB-D959E1176327}"/>
    <cellStyle name="Normal 9 2 5 2 2 3 2 3 2 2" xfId="42018" xr:uid="{99864E63-0096-48F2-8CB2-EF26E2D5F423}"/>
    <cellStyle name="Normal 9 2 5 2 2 3 2 3 3" xfId="30210" xr:uid="{934E09BA-BC68-4010-9AF1-D5E7629CDCAC}"/>
    <cellStyle name="Normal 9 2 5 2 2 3 2 4" xfId="14515" xr:uid="{72591C1F-D899-445F-BD97-35E55B79CDA4}"/>
    <cellStyle name="Normal 9 2 5 2 2 3 2 4 2" xfId="36834" xr:uid="{D2BB67C7-6A56-4242-A219-871242738847}"/>
    <cellStyle name="Normal 9 2 5 2 2 3 2 5" xfId="25026" xr:uid="{CD49F39E-2796-4042-947E-A7B327EED852}"/>
    <cellStyle name="Normal 9 2 5 2 2 3 3" xfId="4004" xr:uid="{C565D22D-544F-4E30-B046-283D7DD6C8F7}"/>
    <cellStyle name="Normal 9 2 5 2 2 3 3 2" xfId="9188" xr:uid="{24D41D91-8BD0-4EDA-BBD5-7C96A86A2177}"/>
    <cellStyle name="Normal 9 2 5 2 2 3 3 2 2" xfId="20995" xr:uid="{464EE6EE-6F24-4367-B52D-21233D9694DE}"/>
    <cellStyle name="Normal 9 2 5 2 2 3 3 2 2 2" xfId="43314" xr:uid="{7D9E8430-C17F-484C-AE62-6319C8243EAC}"/>
    <cellStyle name="Normal 9 2 5 2 2 3 3 2 3" xfId="31506" xr:uid="{F4E1FF92-A3D8-4BE0-A142-5A1EADFACA5B}"/>
    <cellStyle name="Normal 9 2 5 2 2 3 3 3" xfId="15811" xr:uid="{877286DF-C266-4209-993E-36C431FF2C16}"/>
    <cellStyle name="Normal 9 2 5 2 2 3 3 3 2" xfId="38130" xr:uid="{FF85FED0-B417-46A5-8DD6-4B1712490A7F}"/>
    <cellStyle name="Normal 9 2 5 2 2 3 3 4" xfId="26322" xr:uid="{A184102F-C9B0-4131-8B1E-F54DD20EE020}"/>
    <cellStyle name="Normal 9 2 5 2 2 3 4" xfId="6596" xr:uid="{31509396-1050-4F10-9F7E-FE38F0B6AEBF}"/>
    <cellStyle name="Normal 9 2 5 2 2 3 4 2" xfId="18403" xr:uid="{56453249-6008-46D0-AAB1-728E26022CA5}"/>
    <cellStyle name="Normal 9 2 5 2 2 3 4 2 2" xfId="40722" xr:uid="{3290DA5D-ECB2-44D3-8EDA-7501CD4550EB}"/>
    <cellStyle name="Normal 9 2 5 2 2 3 4 3" xfId="28914" xr:uid="{02E2F091-08E1-4E04-B244-ECA5D40D1C67}"/>
    <cellStyle name="Normal 9 2 5 2 2 3 5" xfId="11923" xr:uid="{B52537C1-DD07-40EF-A3FA-9168FF87B156}"/>
    <cellStyle name="Normal 9 2 5 2 2 3 5 2" xfId="34242" xr:uid="{BDAE8F04-B974-4F91-9252-F35CC6D6A6F4}"/>
    <cellStyle name="Normal 9 2 5 2 2 3 6" xfId="13219" xr:uid="{A828A92E-C27A-44E9-B9BA-20DFD2E61D65}"/>
    <cellStyle name="Normal 9 2 5 2 2 3 6 2" xfId="35538" xr:uid="{D308173B-26E2-4957-8E96-A438FC8F5503}"/>
    <cellStyle name="Normal 9 2 5 2 2 3 7" xfId="23730" xr:uid="{C6BA248D-73DF-462C-96C3-9008A312643C}"/>
    <cellStyle name="Normal 9 2 5 2 2 4" xfId="2060" xr:uid="{8F3D50F7-1021-4640-A4DA-3ECF3321295E}"/>
    <cellStyle name="Normal 9 2 5 2 2 4 2" xfId="4652" xr:uid="{5F88B214-7724-4D1A-9E73-48C9137BFCDF}"/>
    <cellStyle name="Normal 9 2 5 2 2 4 2 2" xfId="9836" xr:uid="{E5CCAF18-2367-437B-922F-F28DD9920AAC}"/>
    <cellStyle name="Normal 9 2 5 2 2 4 2 2 2" xfId="21643" xr:uid="{5806AB64-C208-49FE-A6EC-01B02ABD996C}"/>
    <cellStyle name="Normal 9 2 5 2 2 4 2 2 2 2" xfId="43962" xr:uid="{089E5702-2A56-4C2D-8284-4DE25B7BEC11}"/>
    <cellStyle name="Normal 9 2 5 2 2 4 2 2 3" xfId="32154" xr:uid="{C6CD97E8-213A-4355-BDA8-DCAEDB628588}"/>
    <cellStyle name="Normal 9 2 5 2 2 4 2 3" xfId="16459" xr:uid="{F560A33F-7DEA-4589-9E84-A6E2644F451C}"/>
    <cellStyle name="Normal 9 2 5 2 2 4 2 3 2" xfId="38778" xr:uid="{4FD91194-57E4-4D5D-9961-15195708F4E3}"/>
    <cellStyle name="Normal 9 2 5 2 2 4 2 4" xfId="26970" xr:uid="{F25F8DD5-806F-4C17-B27E-E654D614ADC8}"/>
    <cellStyle name="Normal 9 2 5 2 2 4 3" xfId="7244" xr:uid="{254034CB-0A87-42FE-9855-33F8CEAEE9D4}"/>
    <cellStyle name="Normal 9 2 5 2 2 4 3 2" xfId="19051" xr:uid="{4AB6A37C-0121-4365-A921-8295E0392997}"/>
    <cellStyle name="Normal 9 2 5 2 2 4 3 2 2" xfId="41370" xr:uid="{9D005800-70B8-4012-BB58-08D74E8F1886}"/>
    <cellStyle name="Normal 9 2 5 2 2 4 3 3" xfId="29562" xr:uid="{432D0F53-BDD9-46CB-B572-81AF75BAC82A}"/>
    <cellStyle name="Normal 9 2 5 2 2 4 4" xfId="13867" xr:uid="{0DD3651D-E2E7-44D1-913F-E05BFD3BA5A8}"/>
    <cellStyle name="Normal 9 2 5 2 2 4 4 2" xfId="36186" xr:uid="{94F93B03-EBF4-451B-8560-31499B24ACCB}"/>
    <cellStyle name="Normal 9 2 5 2 2 4 5" xfId="24378" xr:uid="{15C40F6E-B344-4E57-8727-772E96F91D37}"/>
    <cellStyle name="Normal 9 2 5 2 2 5" xfId="3356" xr:uid="{5EF4806A-F4D2-4906-8135-1F5DEA0224FA}"/>
    <cellStyle name="Normal 9 2 5 2 2 5 2" xfId="8540" xr:uid="{A6B2F388-1488-400E-9706-3AF820901E7E}"/>
    <cellStyle name="Normal 9 2 5 2 2 5 2 2" xfId="20347" xr:uid="{9A71E0F3-2CA8-4AC5-8933-E63D80CCAAF5}"/>
    <cellStyle name="Normal 9 2 5 2 2 5 2 2 2" xfId="42666" xr:uid="{93121171-1BC0-4680-82A2-2E6EADD66E57}"/>
    <cellStyle name="Normal 9 2 5 2 2 5 2 3" xfId="30858" xr:uid="{0B559882-9564-43D7-8338-12801A269586}"/>
    <cellStyle name="Normal 9 2 5 2 2 5 3" xfId="15163" xr:uid="{2E23101F-B3E2-44FD-A5F9-16ACDEC3E6EF}"/>
    <cellStyle name="Normal 9 2 5 2 2 5 3 2" xfId="37482" xr:uid="{F673CFEF-3D03-4B9C-8335-1FA4AA23249E}"/>
    <cellStyle name="Normal 9 2 5 2 2 5 4" xfId="25674" xr:uid="{72F0AB07-56F8-44D7-A6E8-AE53605D1320}"/>
    <cellStyle name="Normal 9 2 5 2 2 6" xfId="5948" xr:uid="{ADCE9CD2-F3BD-4C43-A740-925D1B295B3C}"/>
    <cellStyle name="Normal 9 2 5 2 2 6 2" xfId="17755" xr:uid="{4BF46BA0-03F2-4BED-B89C-28B80B012A11}"/>
    <cellStyle name="Normal 9 2 5 2 2 6 2 2" xfId="40074" xr:uid="{4FD92E86-77CE-46F9-9C03-597467A393F0}"/>
    <cellStyle name="Normal 9 2 5 2 2 6 3" xfId="28266" xr:uid="{D377D741-9D0D-43E4-9FA9-03C0AB0BE205}"/>
    <cellStyle name="Normal 9 2 5 2 2 7" xfId="11262" xr:uid="{B022A361-2D41-4D47-9860-64681B14A044}"/>
    <cellStyle name="Normal 9 2 5 2 2 7 2" xfId="33581" xr:uid="{9E48D4CA-BB8C-41F3-B651-660B04698FC8}"/>
    <cellStyle name="Normal 9 2 5 2 2 8" xfId="12571" xr:uid="{2A453718-02CE-4FF7-B845-0A2ED619F6CD}"/>
    <cellStyle name="Normal 9 2 5 2 2 8 2" xfId="34890" xr:uid="{30B92AEF-CFA9-4FD5-90EA-0CB45FE7D339}"/>
    <cellStyle name="Normal 9 2 5 2 2 9" xfId="23069" xr:uid="{10A53298-A764-4158-8524-85167BA74E5E}"/>
    <cellStyle name="Normal 9 2 5 2 3" xfId="926" xr:uid="{7B502D88-53F3-4D7B-92A7-DC0562822359}"/>
    <cellStyle name="Normal 9 2 5 2 3 2" xfId="1574" xr:uid="{D2E10AA1-3769-4FB3-B648-31C9CA19208D}"/>
    <cellStyle name="Normal 9 2 5 2 3 2 2" xfId="2870" xr:uid="{E71D8BE2-8EE6-4B2F-916C-3CEBECE441DD}"/>
    <cellStyle name="Normal 9 2 5 2 3 2 2 2" xfId="5462" xr:uid="{9B7D49D9-9883-472A-BEF1-955273A3D40A}"/>
    <cellStyle name="Normal 9 2 5 2 3 2 2 2 2" xfId="10646" xr:uid="{72C7EE13-789B-4292-B3ED-ABD050A770DE}"/>
    <cellStyle name="Normal 9 2 5 2 3 2 2 2 2 2" xfId="22453" xr:uid="{D03D57C0-64DE-42B2-B88B-0962239E76E8}"/>
    <cellStyle name="Normal 9 2 5 2 3 2 2 2 2 2 2" xfId="44772" xr:uid="{E88AD893-6510-475B-B5C9-FBB5E78755B7}"/>
    <cellStyle name="Normal 9 2 5 2 3 2 2 2 2 3" xfId="32964" xr:uid="{A6A38562-BBD1-49E3-94FF-47734B84098F}"/>
    <cellStyle name="Normal 9 2 5 2 3 2 2 2 3" xfId="17269" xr:uid="{169D580C-CCD5-4062-86BC-422CE198913C}"/>
    <cellStyle name="Normal 9 2 5 2 3 2 2 2 3 2" xfId="39588" xr:uid="{098383FE-F160-453A-9158-8EB83BA83B0F}"/>
    <cellStyle name="Normal 9 2 5 2 3 2 2 2 4" xfId="27780" xr:uid="{1DE296EF-B320-4B55-B069-A8068F07F45C}"/>
    <cellStyle name="Normal 9 2 5 2 3 2 2 3" xfId="8054" xr:uid="{34141E29-AD74-47AD-8DDD-A66B3A8CA36A}"/>
    <cellStyle name="Normal 9 2 5 2 3 2 2 3 2" xfId="19861" xr:uid="{EF058A2C-880D-42A9-BE60-E046A036BE8F}"/>
    <cellStyle name="Normal 9 2 5 2 3 2 2 3 2 2" xfId="42180" xr:uid="{FF4C7A8C-4A99-4453-89BC-E077E61D1433}"/>
    <cellStyle name="Normal 9 2 5 2 3 2 2 3 3" xfId="30372" xr:uid="{1EF0E137-4EBB-4137-BF01-19584BD50397}"/>
    <cellStyle name="Normal 9 2 5 2 3 2 2 4" xfId="14677" xr:uid="{055BD3E6-300E-44D3-A8DD-E5455609AE4D}"/>
    <cellStyle name="Normal 9 2 5 2 3 2 2 4 2" xfId="36996" xr:uid="{DEDA6247-892C-45D6-91C4-1C74E83EF91E}"/>
    <cellStyle name="Normal 9 2 5 2 3 2 2 5" xfId="25188" xr:uid="{3337F032-3710-42D6-959E-F0967F5786A2}"/>
    <cellStyle name="Normal 9 2 5 2 3 2 3" xfId="4166" xr:uid="{A4D8D753-F9C4-4F51-8027-FE5ABA9C7781}"/>
    <cellStyle name="Normal 9 2 5 2 3 2 3 2" xfId="9350" xr:uid="{ED3CE884-9810-4311-8E73-11EB43AF50EC}"/>
    <cellStyle name="Normal 9 2 5 2 3 2 3 2 2" xfId="21157" xr:uid="{0D33D0A7-D2F4-4807-B78F-C22784DEC638}"/>
    <cellStyle name="Normal 9 2 5 2 3 2 3 2 2 2" xfId="43476" xr:uid="{D1DFBB02-AB73-4359-893E-A8F9A0682EBD}"/>
    <cellStyle name="Normal 9 2 5 2 3 2 3 2 3" xfId="31668" xr:uid="{FA45317F-9E58-4B28-8701-631961BBE7A3}"/>
    <cellStyle name="Normal 9 2 5 2 3 2 3 3" xfId="15973" xr:uid="{2F7B253C-341D-462B-8F2D-2893FD291C78}"/>
    <cellStyle name="Normal 9 2 5 2 3 2 3 3 2" xfId="38292" xr:uid="{1C76341D-6FA6-4252-9668-AFCCD73D272F}"/>
    <cellStyle name="Normal 9 2 5 2 3 2 3 4" xfId="26484" xr:uid="{19ED3A5A-1FBF-4197-BD7E-4A76BA1F1BCC}"/>
    <cellStyle name="Normal 9 2 5 2 3 2 4" xfId="6758" xr:uid="{53BDD74A-7E25-45EF-9003-0CFA8EC298F9}"/>
    <cellStyle name="Normal 9 2 5 2 3 2 4 2" xfId="18565" xr:uid="{8FF36541-91C5-4145-AB6C-960F9B439E0A}"/>
    <cellStyle name="Normal 9 2 5 2 3 2 4 2 2" xfId="40884" xr:uid="{F4C021A6-3FD9-4185-9A43-B2026BBBA09E}"/>
    <cellStyle name="Normal 9 2 5 2 3 2 4 3" xfId="29076" xr:uid="{BA0F94C1-54C0-4668-A60D-C14794411689}"/>
    <cellStyle name="Normal 9 2 5 2 3 2 5" xfId="12085" xr:uid="{ADEB7655-32D3-4B08-A1C2-474B4D01B2A6}"/>
    <cellStyle name="Normal 9 2 5 2 3 2 5 2" xfId="34404" xr:uid="{0A94279B-3172-48F2-9B71-5575B8A33E95}"/>
    <cellStyle name="Normal 9 2 5 2 3 2 6" xfId="13381" xr:uid="{D081FE8E-4A54-446A-91C1-6AFAC1AE1283}"/>
    <cellStyle name="Normal 9 2 5 2 3 2 6 2" xfId="35700" xr:uid="{D400D32D-9F92-4FDE-A601-15406B77F6EA}"/>
    <cellStyle name="Normal 9 2 5 2 3 2 7" xfId="23892" xr:uid="{EFC4D8A2-890B-423C-A1C4-E5D8DA1F9998}"/>
    <cellStyle name="Normal 9 2 5 2 3 3" xfId="2222" xr:uid="{86EE4219-80CF-4DB9-904C-2C1D451F6204}"/>
    <cellStyle name="Normal 9 2 5 2 3 3 2" xfId="4814" xr:uid="{43E0351A-3542-423E-B17A-AB9B6A3132D8}"/>
    <cellStyle name="Normal 9 2 5 2 3 3 2 2" xfId="9998" xr:uid="{51F20B25-83FA-4AD1-B621-DE6CF6CF86BE}"/>
    <cellStyle name="Normal 9 2 5 2 3 3 2 2 2" xfId="21805" xr:uid="{39A2B00A-A07A-4BDB-B718-BF46D144962E}"/>
    <cellStyle name="Normal 9 2 5 2 3 3 2 2 2 2" xfId="44124" xr:uid="{B61E81F3-CE80-494C-8110-A30F81CC23F8}"/>
    <cellStyle name="Normal 9 2 5 2 3 3 2 2 3" xfId="32316" xr:uid="{C859725F-6993-4F56-8C43-CD648BCAB4BB}"/>
    <cellStyle name="Normal 9 2 5 2 3 3 2 3" xfId="16621" xr:uid="{75B2B6A3-19B3-4277-A2FE-B9E98D387C96}"/>
    <cellStyle name="Normal 9 2 5 2 3 3 2 3 2" xfId="38940" xr:uid="{DA8DB93F-5D2C-4850-ADAA-4F5A84B7A234}"/>
    <cellStyle name="Normal 9 2 5 2 3 3 2 4" xfId="27132" xr:uid="{AAAD93BB-66F6-4C89-86AC-BADF72724185}"/>
    <cellStyle name="Normal 9 2 5 2 3 3 3" xfId="7406" xr:uid="{02BD2BC3-2EC7-4391-B462-6D24CE356668}"/>
    <cellStyle name="Normal 9 2 5 2 3 3 3 2" xfId="19213" xr:uid="{BF8F2C63-4A2A-4CAB-8B39-FEE134103083}"/>
    <cellStyle name="Normal 9 2 5 2 3 3 3 2 2" xfId="41532" xr:uid="{FE7762F3-6E39-4249-A342-4DB6E11D340B}"/>
    <cellStyle name="Normal 9 2 5 2 3 3 3 3" xfId="29724" xr:uid="{223D79C2-05D5-47AF-B8EE-335B29B5B94D}"/>
    <cellStyle name="Normal 9 2 5 2 3 3 4" xfId="14029" xr:uid="{D94554C8-3E73-4690-83D5-33C0FEBD520A}"/>
    <cellStyle name="Normal 9 2 5 2 3 3 4 2" xfId="36348" xr:uid="{0B2EA34A-5767-43E1-B5B9-A1EBB6C2A4BB}"/>
    <cellStyle name="Normal 9 2 5 2 3 3 5" xfId="24540" xr:uid="{451FB373-8C3A-4A51-AC49-C919FA00C945}"/>
    <cellStyle name="Normal 9 2 5 2 3 4" xfId="3518" xr:uid="{F182F913-6C7D-4515-8C62-25D4D6FA97C1}"/>
    <cellStyle name="Normal 9 2 5 2 3 4 2" xfId="8702" xr:uid="{210682FB-AF37-4F12-9EE0-D6B2D6414110}"/>
    <cellStyle name="Normal 9 2 5 2 3 4 2 2" xfId="20509" xr:uid="{65579788-B69A-41A5-9BF7-C2BD099BE278}"/>
    <cellStyle name="Normal 9 2 5 2 3 4 2 2 2" xfId="42828" xr:uid="{14BA0AF2-6D39-4522-9F0A-8844E18CE8E5}"/>
    <cellStyle name="Normal 9 2 5 2 3 4 2 3" xfId="31020" xr:uid="{655454ED-E3D1-49AE-9478-D2DEBF461CCC}"/>
    <cellStyle name="Normal 9 2 5 2 3 4 3" xfId="15325" xr:uid="{A72D7C0E-5716-4200-A1A4-877042719E96}"/>
    <cellStyle name="Normal 9 2 5 2 3 4 3 2" xfId="37644" xr:uid="{0A0CE7D0-AF6B-487A-BE99-7A8E094F2F2A}"/>
    <cellStyle name="Normal 9 2 5 2 3 4 4" xfId="25836" xr:uid="{7FA482FA-AEA1-4D65-A407-2C9677746A68}"/>
    <cellStyle name="Normal 9 2 5 2 3 5" xfId="6110" xr:uid="{3087ECF3-260D-4514-A41B-72CCDDA8C652}"/>
    <cellStyle name="Normal 9 2 5 2 3 5 2" xfId="17917" xr:uid="{288BA799-DA4E-40F5-BFBD-7B7C0FA96760}"/>
    <cellStyle name="Normal 9 2 5 2 3 5 2 2" xfId="40236" xr:uid="{58AF901B-AFBA-4061-8A3C-7B7F1E56693A}"/>
    <cellStyle name="Normal 9 2 5 2 3 5 3" xfId="28428" xr:uid="{BB4851E7-5517-4DB9-B41A-FD8095DC8AD2}"/>
    <cellStyle name="Normal 9 2 5 2 3 6" xfId="11437" xr:uid="{6B5FF92E-2719-408E-9656-4BEE711E2292}"/>
    <cellStyle name="Normal 9 2 5 2 3 6 2" xfId="33756" xr:uid="{2994C92C-62BE-445D-AC4E-49F96D08F529}"/>
    <cellStyle name="Normal 9 2 5 2 3 7" xfId="12733" xr:uid="{A4A64384-5860-4730-9B40-6BDC0D0B8752}"/>
    <cellStyle name="Normal 9 2 5 2 3 7 2" xfId="35052" xr:uid="{8B5FB1C3-8C93-436D-9D8E-7089C66A42BD}"/>
    <cellStyle name="Normal 9 2 5 2 3 8" xfId="23244" xr:uid="{CDF85EF0-BB57-47F7-8B71-CD8D38FC152E}"/>
    <cellStyle name="Normal 9 2 5 2 4" xfId="1250" xr:uid="{C2678A77-680B-4680-BA96-F15F24DAA267}"/>
    <cellStyle name="Normal 9 2 5 2 4 2" xfId="2546" xr:uid="{CFD3E5C7-44F9-44E0-8628-397D90A2E271}"/>
    <cellStyle name="Normal 9 2 5 2 4 2 2" xfId="5138" xr:uid="{48D4E45E-4323-4A8B-816E-D5E1FAFA5BB2}"/>
    <cellStyle name="Normal 9 2 5 2 4 2 2 2" xfId="10322" xr:uid="{758B41A5-BE47-4B84-91B8-2874348AA9BF}"/>
    <cellStyle name="Normal 9 2 5 2 4 2 2 2 2" xfId="22129" xr:uid="{D04A0597-FED3-43D4-9C4D-851A129B4B37}"/>
    <cellStyle name="Normal 9 2 5 2 4 2 2 2 2 2" xfId="44448" xr:uid="{262020D2-7655-4B81-87BD-0F994CE50636}"/>
    <cellStyle name="Normal 9 2 5 2 4 2 2 2 3" xfId="32640" xr:uid="{6F7D1A9C-07AC-427D-9C72-4CD67FE31DB0}"/>
    <cellStyle name="Normal 9 2 5 2 4 2 2 3" xfId="16945" xr:uid="{642511F7-54DD-446B-BBDE-46200E131F40}"/>
    <cellStyle name="Normal 9 2 5 2 4 2 2 3 2" xfId="39264" xr:uid="{933D9B28-45CE-427E-A844-4A740E2EDF9A}"/>
    <cellStyle name="Normal 9 2 5 2 4 2 2 4" xfId="27456" xr:uid="{8A3E8E25-7F10-4C24-B218-B3C0E093F70B}"/>
    <cellStyle name="Normal 9 2 5 2 4 2 3" xfId="7730" xr:uid="{411B7215-0066-4643-A553-C525AB77D26A}"/>
    <cellStyle name="Normal 9 2 5 2 4 2 3 2" xfId="19537" xr:uid="{F356754B-74E2-45BC-8474-4BD25A0216B8}"/>
    <cellStyle name="Normal 9 2 5 2 4 2 3 2 2" xfId="41856" xr:uid="{FCD6E444-7F0E-4F5E-80B6-F2D3548CE6BC}"/>
    <cellStyle name="Normal 9 2 5 2 4 2 3 3" xfId="30048" xr:uid="{997E61B9-9DD4-4540-8C49-71782D572730}"/>
    <cellStyle name="Normal 9 2 5 2 4 2 4" xfId="14353" xr:uid="{B93BB14C-111C-4CB5-89CF-028BB444A755}"/>
    <cellStyle name="Normal 9 2 5 2 4 2 4 2" xfId="36672" xr:uid="{5A972BCE-F39A-4B11-B55B-C80B05DDF40A}"/>
    <cellStyle name="Normal 9 2 5 2 4 2 5" xfId="24864" xr:uid="{32B9FD1C-91CE-4490-8569-3EE5AA5D87D9}"/>
    <cellStyle name="Normal 9 2 5 2 4 3" xfId="3842" xr:uid="{0071CEEE-FC2D-47AA-BDA6-B5A6344ADE07}"/>
    <cellStyle name="Normal 9 2 5 2 4 3 2" xfId="9026" xr:uid="{DAE4AC2F-6330-4F0F-A58F-DED1669763E7}"/>
    <cellStyle name="Normal 9 2 5 2 4 3 2 2" xfId="20833" xr:uid="{C5036DBD-3774-4DE8-B5EB-2BDB0825EC01}"/>
    <cellStyle name="Normal 9 2 5 2 4 3 2 2 2" xfId="43152" xr:uid="{21E19274-0773-4CEA-9121-78B3444E8174}"/>
    <cellStyle name="Normal 9 2 5 2 4 3 2 3" xfId="31344" xr:uid="{3FB78705-5828-4A4C-8869-A2B330F5DED4}"/>
    <cellStyle name="Normal 9 2 5 2 4 3 3" xfId="15649" xr:uid="{FAE51148-A75F-403A-AB98-E8A06091177E}"/>
    <cellStyle name="Normal 9 2 5 2 4 3 3 2" xfId="37968" xr:uid="{F0435E95-F02C-4341-B754-330FF2B4FBBE}"/>
    <cellStyle name="Normal 9 2 5 2 4 3 4" xfId="26160" xr:uid="{485723E0-1CD2-4994-BA1F-1C298500067B}"/>
    <cellStyle name="Normal 9 2 5 2 4 4" xfId="6434" xr:uid="{2B4759E7-CA41-48FF-A25E-3F09945E340A}"/>
    <cellStyle name="Normal 9 2 5 2 4 4 2" xfId="18241" xr:uid="{3A0373E1-1399-4437-8249-889D78F171FE}"/>
    <cellStyle name="Normal 9 2 5 2 4 4 2 2" xfId="40560" xr:uid="{A9A06333-7250-4E75-BEE9-C2C3149BEAE5}"/>
    <cellStyle name="Normal 9 2 5 2 4 4 3" xfId="28752" xr:uid="{ACD8F578-1045-4A6A-BC08-521ABD35DF30}"/>
    <cellStyle name="Normal 9 2 5 2 4 5" xfId="11761" xr:uid="{5C62AE84-B938-40DF-BFF6-7F596A26337B}"/>
    <cellStyle name="Normal 9 2 5 2 4 5 2" xfId="34080" xr:uid="{FD9D1D3B-9F59-41D7-B9EF-47F31A54F97C}"/>
    <cellStyle name="Normal 9 2 5 2 4 6" xfId="13057" xr:uid="{FB31E309-805A-41AF-9F10-853D7D6587C5}"/>
    <cellStyle name="Normal 9 2 5 2 4 6 2" xfId="35376" xr:uid="{615BFC3E-4C18-4E7D-894D-BFF6CD265EB8}"/>
    <cellStyle name="Normal 9 2 5 2 4 7" xfId="23568" xr:uid="{776F9D94-6D99-403C-A3D6-5CD6E59BAB34}"/>
    <cellStyle name="Normal 9 2 5 2 5" xfId="1898" xr:uid="{26422267-9786-42E3-9644-0E56CFA3D537}"/>
    <cellStyle name="Normal 9 2 5 2 5 2" xfId="4490" xr:uid="{EFD85BD5-9E23-4CD9-AE78-F264B7824279}"/>
    <cellStyle name="Normal 9 2 5 2 5 2 2" xfId="9674" xr:uid="{607013E2-71B3-4E41-B6C2-669C3E22C7CE}"/>
    <cellStyle name="Normal 9 2 5 2 5 2 2 2" xfId="21481" xr:uid="{B7E7B042-CF60-4872-B711-64C709035907}"/>
    <cellStyle name="Normal 9 2 5 2 5 2 2 2 2" xfId="43800" xr:uid="{5B9940A1-976F-4922-AB4C-0EA1AE76EEA5}"/>
    <cellStyle name="Normal 9 2 5 2 5 2 2 3" xfId="31992" xr:uid="{12F2D56C-A96C-48D8-8E66-782C86FA1876}"/>
    <cellStyle name="Normal 9 2 5 2 5 2 3" xfId="16297" xr:uid="{305CD442-797A-4CAE-96CC-4EB6600B9F28}"/>
    <cellStyle name="Normal 9 2 5 2 5 2 3 2" xfId="38616" xr:uid="{BE074BEB-E9E8-4478-A699-46EABDBBEEB3}"/>
    <cellStyle name="Normal 9 2 5 2 5 2 4" xfId="26808" xr:uid="{65D4C33B-5C72-4D7C-9703-84BFCFA1C77D}"/>
    <cellStyle name="Normal 9 2 5 2 5 3" xfId="7082" xr:uid="{CCA98BD2-983C-4FFE-A2D6-4DCBC1ACA5CF}"/>
    <cellStyle name="Normal 9 2 5 2 5 3 2" xfId="18889" xr:uid="{6EAAEE62-10EA-43E1-AA2B-1DC24157862D}"/>
    <cellStyle name="Normal 9 2 5 2 5 3 2 2" xfId="41208" xr:uid="{84732235-3669-4926-8749-0973947C5FBE}"/>
    <cellStyle name="Normal 9 2 5 2 5 3 3" xfId="29400" xr:uid="{D573AA5E-B5C0-4BAD-BAE7-8F9140C98C0B}"/>
    <cellStyle name="Normal 9 2 5 2 5 4" xfId="13705" xr:uid="{83AEC033-5902-45D0-B607-7B00B593C835}"/>
    <cellStyle name="Normal 9 2 5 2 5 4 2" xfId="36024" xr:uid="{25366F63-CECB-4213-B6B9-9C03D6C121DB}"/>
    <cellStyle name="Normal 9 2 5 2 5 5" xfId="24216" xr:uid="{A71D581C-103E-4BFB-86C6-422576CA0551}"/>
    <cellStyle name="Normal 9 2 5 2 6" xfId="3194" xr:uid="{E71B753E-2860-4565-B8D7-2D63D350E042}"/>
    <cellStyle name="Normal 9 2 5 2 6 2" xfId="8378" xr:uid="{0DC49695-46AE-4790-84D9-6CD2A559CAE4}"/>
    <cellStyle name="Normal 9 2 5 2 6 2 2" xfId="20185" xr:uid="{8EF766EC-4AF0-4FBE-9520-504F6535DA23}"/>
    <cellStyle name="Normal 9 2 5 2 6 2 2 2" xfId="42504" xr:uid="{DE5F5281-0317-4311-B384-89F42E7E4303}"/>
    <cellStyle name="Normal 9 2 5 2 6 2 3" xfId="30696" xr:uid="{3D921478-3AED-40B2-A3A0-5CDD8C7AD464}"/>
    <cellStyle name="Normal 9 2 5 2 6 3" xfId="15001" xr:uid="{35579DDA-B429-4880-9DD6-DA1154DD9E4F}"/>
    <cellStyle name="Normal 9 2 5 2 6 3 2" xfId="37320" xr:uid="{2B85CB87-400B-4228-B418-D932D5762D8E}"/>
    <cellStyle name="Normal 9 2 5 2 6 4" xfId="25512" xr:uid="{8A5551A7-B128-444D-9EB0-C1CF4C465140}"/>
    <cellStyle name="Normal 9 2 5 2 7" xfId="5786" xr:uid="{D8DD9299-2193-4406-8790-6A9CE9F850C7}"/>
    <cellStyle name="Normal 9 2 5 2 7 2" xfId="17593" xr:uid="{A9A1E619-66A4-4127-BE03-CBB73638D787}"/>
    <cellStyle name="Normal 9 2 5 2 7 2 2" xfId="39912" xr:uid="{1F519D8F-6F04-4BCF-8A19-F2585C89046B}"/>
    <cellStyle name="Normal 9 2 5 2 7 3" xfId="28104" xr:uid="{3B250B1D-E988-4889-8261-C38AD2059BE1}"/>
    <cellStyle name="Normal 9 2 5 2 8" xfId="11028" xr:uid="{8A1DD5CA-8E38-414F-B2F6-FD9CC68A2EA3}"/>
    <cellStyle name="Normal 9 2 5 2 8 2" xfId="33347" xr:uid="{4663403A-2446-4BF1-9906-0378AA93BBB9}"/>
    <cellStyle name="Normal 9 2 5 2 9" xfId="12409" xr:uid="{A6972D38-7D1F-492F-A848-DABBBAA277B9}"/>
    <cellStyle name="Normal 9 2 5 2 9 2" xfId="34728" xr:uid="{C7505F6B-0BA4-4145-8E08-18D61C9D0C79}"/>
    <cellStyle name="Normal 9 2 5 3" xfId="634" xr:uid="{E9FCE453-10C3-435E-A6AE-F4F4042C62F2}"/>
    <cellStyle name="Normal 9 2 5 3 2" xfId="1007" xr:uid="{EB344C5C-0AE5-4883-B8F3-A36BB64CAC98}"/>
    <cellStyle name="Normal 9 2 5 3 2 2" xfId="1655" xr:uid="{14BF1DC4-A420-4760-B3BF-11A43324E3DA}"/>
    <cellStyle name="Normal 9 2 5 3 2 2 2" xfId="2951" xr:uid="{6E2F327E-AD5B-4042-A4D1-44B791A57567}"/>
    <cellStyle name="Normal 9 2 5 3 2 2 2 2" xfId="5543" xr:uid="{3A4FEF7C-AC75-4A8F-B85B-444BCAB5A0DA}"/>
    <cellStyle name="Normal 9 2 5 3 2 2 2 2 2" xfId="10727" xr:uid="{1EA86C64-DE8F-479A-80A3-F48F34B71E0F}"/>
    <cellStyle name="Normal 9 2 5 3 2 2 2 2 2 2" xfId="22534" xr:uid="{36DCE97E-1312-4FAF-8268-20FA2A12D2D3}"/>
    <cellStyle name="Normal 9 2 5 3 2 2 2 2 2 2 2" xfId="44853" xr:uid="{B43E3429-154B-4ECC-A93E-3AC57A830A64}"/>
    <cellStyle name="Normal 9 2 5 3 2 2 2 2 2 3" xfId="33045" xr:uid="{E453BADA-9E83-4EE4-B265-6EEB2ECA6849}"/>
    <cellStyle name="Normal 9 2 5 3 2 2 2 2 3" xfId="17350" xr:uid="{37112013-5A6A-4D42-BE3E-10A0BDC469C3}"/>
    <cellStyle name="Normal 9 2 5 3 2 2 2 2 3 2" xfId="39669" xr:uid="{E1530A2D-9874-42F0-9FC5-188241B81949}"/>
    <cellStyle name="Normal 9 2 5 3 2 2 2 2 4" xfId="27861" xr:uid="{40DC535A-D644-451B-8916-A7B9E69958AE}"/>
    <cellStyle name="Normal 9 2 5 3 2 2 2 3" xfId="8135" xr:uid="{AEB88290-B82B-4398-9ACC-EC59DB04218A}"/>
    <cellStyle name="Normal 9 2 5 3 2 2 2 3 2" xfId="19942" xr:uid="{2DBF5C12-A63C-469F-9EBB-987A49C036E3}"/>
    <cellStyle name="Normal 9 2 5 3 2 2 2 3 2 2" xfId="42261" xr:uid="{9C8AEDE2-705E-40F8-A670-DCE6ACE64830}"/>
    <cellStyle name="Normal 9 2 5 3 2 2 2 3 3" xfId="30453" xr:uid="{AD34895F-F297-4B03-92C7-1E6C0DC7DB27}"/>
    <cellStyle name="Normal 9 2 5 3 2 2 2 4" xfId="14758" xr:uid="{ECD2D0EB-0156-495E-BD5C-19B8CE6A91A5}"/>
    <cellStyle name="Normal 9 2 5 3 2 2 2 4 2" xfId="37077" xr:uid="{58914B08-49DD-41C2-9C37-D1652DA8D04C}"/>
    <cellStyle name="Normal 9 2 5 3 2 2 2 5" xfId="25269" xr:uid="{C247AA05-CC90-4C99-8A64-1C09CC8F1D58}"/>
    <cellStyle name="Normal 9 2 5 3 2 2 3" xfId="4247" xr:uid="{D4BA2267-B6F7-4DB8-9FEB-8AF423FF8587}"/>
    <cellStyle name="Normal 9 2 5 3 2 2 3 2" xfId="9431" xr:uid="{3854D8C0-5A14-4AE9-A533-D523D9A1A35F}"/>
    <cellStyle name="Normal 9 2 5 3 2 2 3 2 2" xfId="21238" xr:uid="{CEF16A01-DA86-48AB-93B7-AE0AC1F0DD63}"/>
    <cellStyle name="Normal 9 2 5 3 2 2 3 2 2 2" xfId="43557" xr:uid="{BD39F7C7-4DFB-4D7D-B5FD-37F3580F70A4}"/>
    <cellStyle name="Normal 9 2 5 3 2 2 3 2 3" xfId="31749" xr:uid="{302C981C-EAA0-45AD-8948-DE9DA83C2941}"/>
    <cellStyle name="Normal 9 2 5 3 2 2 3 3" xfId="16054" xr:uid="{B56AA749-B057-4D9A-8048-2A5B53C790CB}"/>
    <cellStyle name="Normal 9 2 5 3 2 2 3 3 2" xfId="38373" xr:uid="{E7F8A9EF-CB16-450C-85BD-7936CC27B3F5}"/>
    <cellStyle name="Normal 9 2 5 3 2 2 3 4" xfId="26565" xr:uid="{2A790A07-6D31-494A-BC52-77EF826D2210}"/>
    <cellStyle name="Normal 9 2 5 3 2 2 4" xfId="6839" xr:uid="{0A664348-5838-4AC0-909A-4F9D26BBE63D}"/>
    <cellStyle name="Normal 9 2 5 3 2 2 4 2" xfId="18646" xr:uid="{B60E3C7F-8A25-45B5-B691-41C054712975}"/>
    <cellStyle name="Normal 9 2 5 3 2 2 4 2 2" xfId="40965" xr:uid="{06543E20-06BF-4986-93AC-00CA4DDEE8B9}"/>
    <cellStyle name="Normal 9 2 5 3 2 2 4 3" xfId="29157" xr:uid="{1A6C5F0C-5B60-4A59-BE27-052226CF996E}"/>
    <cellStyle name="Normal 9 2 5 3 2 2 5" xfId="12166" xr:uid="{904564C1-9B52-48E9-99FE-86DAE745AB4F}"/>
    <cellStyle name="Normal 9 2 5 3 2 2 5 2" xfId="34485" xr:uid="{F18AAE67-008A-47C7-AC64-E720C2067A84}"/>
    <cellStyle name="Normal 9 2 5 3 2 2 6" xfId="13462" xr:uid="{97BAAE5E-D4A8-4F03-A47D-E74A1933650F}"/>
    <cellStyle name="Normal 9 2 5 3 2 2 6 2" xfId="35781" xr:uid="{C9FE22C2-A931-45BC-BF88-FAD306612E0A}"/>
    <cellStyle name="Normal 9 2 5 3 2 2 7" xfId="23973" xr:uid="{FB2CA398-0049-4C8D-809E-EA50DBD2065D}"/>
    <cellStyle name="Normal 9 2 5 3 2 3" xfId="2303" xr:uid="{A89B941B-C1EF-44ED-ADDF-4E9D22CD81F7}"/>
    <cellStyle name="Normal 9 2 5 3 2 3 2" xfId="4895" xr:uid="{0BF1B98F-D05E-41BA-82B4-4889328E8C3C}"/>
    <cellStyle name="Normal 9 2 5 3 2 3 2 2" xfId="10079" xr:uid="{58CDEDCA-3AAE-46FC-B5B9-D1B54F758483}"/>
    <cellStyle name="Normal 9 2 5 3 2 3 2 2 2" xfId="21886" xr:uid="{4E7B32FE-C5A6-4B23-BC4A-1A732EBE3122}"/>
    <cellStyle name="Normal 9 2 5 3 2 3 2 2 2 2" xfId="44205" xr:uid="{E100C01F-E11E-424F-A0EE-C01053CDB1B6}"/>
    <cellStyle name="Normal 9 2 5 3 2 3 2 2 3" xfId="32397" xr:uid="{D067E04C-59C2-4680-8A36-CC887170E50E}"/>
    <cellStyle name="Normal 9 2 5 3 2 3 2 3" xfId="16702" xr:uid="{A9DA0E15-3706-4D20-9BEC-3B86F4B7A815}"/>
    <cellStyle name="Normal 9 2 5 3 2 3 2 3 2" xfId="39021" xr:uid="{1C9166A6-11CB-4BA5-ABF6-89E407638E02}"/>
    <cellStyle name="Normal 9 2 5 3 2 3 2 4" xfId="27213" xr:uid="{305A3ADE-C428-4589-B27B-211DF8FF6FD8}"/>
    <cellStyle name="Normal 9 2 5 3 2 3 3" xfId="7487" xr:uid="{99B89529-9FAE-4A33-A8D6-8CF25969C179}"/>
    <cellStyle name="Normal 9 2 5 3 2 3 3 2" xfId="19294" xr:uid="{AC228F57-FE65-4A44-90C1-D40DBAF9E92E}"/>
    <cellStyle name="Normal 9 2 5 3 2 3 3 2 2" xfId="41613" xr:uid="{EDC20CAF-13A2-443D-B675-C0C29D3F9185}"/>
    <cellStyle name="Normal 9 2 5 3 2 3 3 3" xfId="29805" xr:uid="{9FEBFA24-08D3-4674-AAC7-434C1E5D3DDE}"/>
    <cellStyle name="Normal 9 2 5 3 2 3 4" xfId="14110" xr:uid="{634CD455-0B54-4933-AA28-31725C7CC981}"/>
    <cellStyle name="Normal 9 2 5 3 2 3 4 2" xfId="36429" xr:uid="{C5A8A87D-4886-4B96-9BA9-D5B0707DA1A6}"/>
    <cellStyle name="Normal 9 2 5 3 2 3 5" xfId="24621" xr:uid="{4D2C123C-ECBE-4179-BAB0-1F897E2E83D7}"/>
    <cellStyle name="Normal 9 2 5 3 2 4" xfId="3599" xr:uid="{FE4ABA9C-06D2-4FAD-A437-0A00405643D4}"/>
    <cellStyle name="Normal 9 2 5 3 2 4 2" xfId="8783" xr:uid="{38AE462C-1356-46CA-8756-C995A1EA95E9}"/>
    <cellStyle name="Normal 9 2 5 3 2 4 2 2" xfId="20590" xr:uid="{8E98EEB8-707D-40BD-9E78-70BF87AF1BFA}"/>
    <cellStyle name="Normal 9 2 5 3 2 4 2 2 2" xfId="42909" xr:uid="{D31AC117-4516-4E04-8974-F50418C0E970}"/>
    <cellStyle name="Normal 9 2 5 3 2 4 2 3" xfId="31101" xr:uid="{A30C41B0-37EF-4BE0-B3D4-D9380D289DE6}"/>
    <cellStyle name="Normal 9 2 5 3 2 4 3" xfId="15406" xr:uid="{733B9417-085F-4913-8F4F-B1FCA23B9F9B}"/>
    <cellStyle name="Normal 9 2 5 3 2 4 3 2" xfId="37725" xr:uid="{FCE41048-4311-4B28-A436-C66356CC2552}"/>
    <cellStyle name="Normal 9 2 5 3 2 4 4" xfId="25917" xr:uid="{29E8FA52-C70E-48D6-94B9-B7764BE17290}"/>
    <cellStyle name="Normal 9 2 5 3 2 5" xfId="6191" xr:uid="{703DBD12-DD88-4F2B-8085-0D1293E957D3}"/>
    <cellStyle name="Normal 9 2 5 3 2 5 2" xfId="17998" xr:uid="{9B9727CE-3B21-4193-B2EC-4015A6656624}"/>
    <cellStyle name="Normal 9 2 5 3 2 5 2 2" xfId="40317" xr:uid="{C25A7390-5215-4F43-AC5D-016C0B2467CB}"/>
    <cellStyle name="Normal 9 2 5 3 2 5 3" xfId="28509" xr:uid="{8817774F-21E9-4EC3-9C31-691A2A4A4AD2}"/>
    <cellStyle name="Normal 9 2 5 3 2 6" xfId="11518" xr:uid="{F6AC75B8-9154-490E-9576-8082327636FE}"/>
    <cellStyle name="Normal 9 2 5 3 2 6 2" xfId="33837" xr:uid="{557A68DE-920B-4EDB-BCCE-00A9158C57A2}"/>
    <cellStyle name="Normal 9 2 5 3 2 7" xfId="12814" xr:uid="{2271DC3C-D294-4811-8FD4-54F1E91624E4}"/>
    <cellStyle name="Normal 9 2 5 3 2 7 2" xfId="35133" xr:uid="{F7DE840F-1114-405C-8868-E92549E6E860}"/>
    <cellStyle name="Normal 9 2 5 3 2 8" xfId="23325" xr:uid="{9AE4ED65-ACFE-4FB4-B18B-3BD114F5EF0F}"/>
    <cellStyle name="Normal 9 2 5 3 3" xfId="1331" xr:uid="{88F08480-7815-4D02-9E70-48856A8BBBA1}"/>
    <cellStyle name="Normal 9 2 5 3 3 2" xfId="2627" xr:uid="{475B9B00-2F24-4A7F-ABB3-ED2D765B2858}"/>
    <cellStyle name="Normal 9 2 5 3 3 2 2" xfId="5219" xr:uid="{77EAE432-E22B-4051-8010-7EA608FAC985}"/>
    <cellStyle name="Normal 9 2 5 3 3 2 2 2" xfId="10403" xr:uid="{600A809D-7388-40CE-B782-135F1CF39B0C}"/>
    <cellStyle name="Normal 9 2 5 3 3 2 2 2 2" xfId="22210" xr:uid="{48270883-0D3D-45D3-A4B5-1F76250CD022}"/>
    <cellStyle name="Normal 9 2 5 3 3 2 2 2 2 2" xfId="44529" xr:uid="{F58882C5-8789-4E76-B0EA-59A5FBFBED8B}"/>
    <cellStyle name="Normal 9 2 5 3 3 2 2 2 3" xfId="32721" xr:uid="{FCE6CD8C-D480-448C-B29C-B1C492FB8DDC}"/>
    <cellStyle name="Normal 9 2 5 3 3 2 2 3" xfId="17026" xr:uid="{D5D2957C-01B3-487F-A5B5-D87112223913}"/>
    <cellStyle name="Normal 9 2 5 3 3 2 2 3 2" xfId="39345" xr:uid="{092044CA-6AB5-497F-AFF3-94921D53F842}"/>
    <cellStyle name="Normal 9 2 5 3 3 2 2 4" xfId="27537" xr:uid="{5B8D530F-3E64-49D8-8DC7-B94A24BA0C08}"/>
    <cellStyle name="Normal 9 2 5 3 3 2 3" xfId="7811" xr:uid="{7DD03312-6A57-4688-9B2B-13A7DDDAAEA3}"/>
    <cellStyle name="Normal 9 2 5 3 3 2 3 2" xfId="19618" xr:uid="{5613CBAC-2B5F-4992-B315-DBDE1AA2FD9D}"/>
    <cellStyle name="Normal 9 2 5 3 3 2 3 2 2" xfId="41937" xr:uid="{3AC56BB2-4EBB-468D-87DD-545BE4F79668}"/>
    <cellStyle name="Normal 9 2 5 3 3 2 3 3" xfId="30129" xr:uid="{CA023A3E-B8ED-48B7-A483-5DCD9C54C338}"/>
    <cellStyle name="Normal 9 2 5 3 3 2 4" xfId="14434" xr:uid="{D4DF9902-143A-4AED-A02F-2A7763F29DF5}"/>
    <cellStyle name="Normal 9 2 5 3 3 2 4 2" xfId="36753" xr:uid="{91405486-0387-47D6-820F-B8C6AE43FC5A}"/>
    <cellStyle name="Normal 9 2 5 3 3 2 5" xfId="24945" xr:uid="{A3B0E0C8-9646-407F-9B89-0F6F1556A6F2}"/>
    <cellStyle name="Normal 9 2 5 3 3 3" xfId="3923" xr:uid="{0C8B60B4-B300-45CD-8F47-E699DC11B98D}"/>
    <cellStyle name="Normal 9 2 5 3 3 3 2" xfId="9107" xr:uid="{BB09F6DD-DB4E-447E-B1E9-7CCFEECF03D0}"/>
    <cellStyle name="Normal 9 2 5 3 3 3 2 2" xfId="20914" xr:uid="{7613A71B-67B4-4983-B8FE-512E402B512D}"/>
    <cellStyle name="Normal 9 2 5 3 3 3 2 2 2" xfId="43233" xr:uid="{34D95B2C-1AB3-4240-B443-EB5B3623DC25}"/>
    <cellStyle name="Normal 9 2 5 3 3 3 2 3" xfId="31425" xr:uid="{EE8428C2-DA6C-44B1-8C6A-4A3E3245792E}"/>
    <cellStyle name="Normal 9 2 5 3 3 3 3" xfId="15730" xr:uid="{936006E2-8379-4912-9D12-E61A493DAE6A}"/>
    <cellStyle name="Normal 9 2 5 3 3 3 3 2" xfId="38049" xr:uid="{75D7F2AA-D27E-428D-991E-AF92FDB242D6}"/>
    <cellStyle name="Normal 9 2 5 3 3 3 4" xfId="26241" xr:uid="{A3C54FD5-B25D-4971-97E2-56341399F609}"/>
    <cellStyle name="Normal 9 2 5 3 3 4" xfId="6515" xr:uid="{6459FCC7-07F7-4EA0-8EB7-83CF276CDB49}"/>
    <cellStyle name="Normal 9 2 5 3 3 4 2" xfId="18322" xr:uid="{6BCF1C4C-1809-4AB1-8561-AD53BD700CEA}"/>
    <cellStyle name="Normal 9 2 5 3 3 4 2 2" xfId="40641" xr:uid="{6CFF2BB3-41FE-4190-9566-A1930590CC39}"/>
    <cellStyle name="Normal 9 2 5 3 3 4 3" xfId="28833" xr:uid="{92360176-B989-43A6-B206-EBFA0665FEE6}"/>
    <cellStyle name="Normal 9 2 5 3 3 5" xfId="11842" xr:uid="{8EF070CF-DA3D-43B5-8489-3EB750ACABC4}"/>
    <cellStyle name="Normal 9 2 5 3 3 5 2" xfId="34161" xr:uid="{A853390E-DDFD-4E99-A882-AD8D04B1C94C}"/>
    <cellStyle name="Normal 9 2 5 3 3 6" xfId="13138" xr:uid="{0FF55AC4-AC7E-4739-9F10-9E32B2812FAB}"/>
    <cellStyle name="Normal 9 2 5 3 3 6 2" xfId="35457" xr:uid="{FDFA1974-14A9-4691-BD03-A6873F631215}"/>
    <cellStyle name="Normal 9 2 5 3 3 7" xfId="23649" xr:uid="{E14A0A9C-4E25-4794-9B7C-3305CE7546AB}"/>
    <cellStyle name="Normal 9 2 5 3 4" xfId="1979" xr:uid="{778DBAF0-ACA9-416F-A482-D59CD2E9D987}"/>
    <cellStyle name="Normal 9 2 5 3 4 2" xfId="4571" xr:uid="{9686D90C-9420-4C7B-AE7F-62ECBEEA89A2}"/>
    <cellStyle name="Normal 9 2 5 3 4 2 2" xfId="9755" xr:uid="{B8EC1DFE-07A0-4E53-8684-7FEF70E6C633}"/>
    <cellStyle name="Normal 9 2 5 3 4 2 2 2" xfId="21562" xr:uid="{F85BBFCB-C170-4DA4-BED2-720E773C1B83}"/>
    <cellStyle name="Normal 9 2 5 3 4 2 2 2 2" xfId="43881" xr:uid="{E96F4E9A-B7EF-45B5-8E6E-0E24C6DCF64F}"/>
    <cellStyle name="Normal 9 2 5 3 4 2 2 3" xfId="32073" xr:uid="{47E09063-ECD8-40C0-9C5B-3E79E36222EB}"/>
    <cellStyle name="Normal 9 2 5 3 4 2 3" xfId="16378" xr:uid="{7960DF2A-8F7A-41C7-BF62-27EC07DB3A34}"/>
    <cellStyle name="Normal 9 2 5 3 4 2 3 2" xfId="38697" xr:uid="{755EF9E4-D93A-4E03-88A7-F89FE0641C81}"/>
    <cellStyle name="Normal 9 2 5 3 4 2 4" xfId="26889" xr:uid="{DF4A3BD0-39D8-42ED-B923-7FFA94C71BC3}"/>
    <cellStyle name="Normal 9 2 5 3 4 3" xfId="7163" xr:uid="{37FEF11D-1871-45DF-A836-92F29EC7D6D4}"/>
    <cellStyle name="Normal 9 2 5 3 4 3 2" xfId="18970" xr:uid="{A914D1B4-A850-4835-8B52-A2DA3D528B47}"/>
    <cellStyle name="Normal 9 2 5 3 4 3 2 2" xfId="41289" xr:uid="{F97223B9-DF80-4BC2-B6E0-F0A30C27BFBB}"/>
    <cellStyle name="Normal 9 2 5 3 4 3 3" xfId="29481" xr:uid="{6AE35391-E59A-4DBD-87F6-85EFB6BC1A65}"/>
    <cellStyle name="Normal 9 2 5 3 4 4" xfId="13786" xr:uid="{A4D0ABCC-E027-470E-841F-00D8418BD290}"/>
    <cellStyle name="Normal 9 2 5 3 4 4 2" xfId="36105" xr:uid="{AAE8265C-3FA1-4E33-BCF2-4103E7BFE760}"/>
    <cellStyle name="Normal 9 2 5 3 4 5" xfId="24297" xr:uid="{0B9C27F1-42C4-4CC7-9CC7-B04FD1CF17B6}"/>
    <cellStyle name="Normal 9 2 5 3 5" xfId="3275" xr:uid="{58491FF7-625C-4D33-B769-E242971D586C}"/>
    <cellStyle name="Normal 9 2 5 3 5 2" xfId="8459" xr:uid="{AAC0D1EB-9C1F-467D-8696-B8087C280BAE}"/>
    <cellStyle name="Normal 9 2 5 3 5 2 2" xfId="20266" xr:uid="{DE0C5E3D-BB77-4FEC-8922-6BF850DCCE3E}"/>
    <cellStyle name="Normal 9 2 5 3 5 2 2 2" xfId="42585" xr:uid="{8BDBA64C-BA37-4404-B6A8-5CD130C09677}"/>
    <cellStyle name="Normal 9 2 5 3 5 2 3" xfId="30777" xr:uid="{72B41189-9D8A-4657-AC94-EDEC77165914}"/>
    <cellStyle name="Normal 9 2 5 3 5 3" xfId="15082" xr:uid="{8F2E544F-A8E2-413F-9EDA-06B1A6492D50}"/>
    <cellStyle name="Normal 9 2 5 3 5 3 2" xfId="37401" xr:uid="{C38D28BD-4325-460C-86A4-28C880CF0D1E}"/>
    <cellStyle name="Normal 9 2 5 3 5 4" xfId="25593" xr:uid="{8302B7A8-FF8F-4804-8356-3C8B01341065}"/>
    <cellStyle name="Normal 9 2 5 3 6" xfId="5867" xr:uid="{E055D804-B0F8-47CF-9061-4BC4EAD65BAC}"/>
    <cellStyle name="Normal 9 2 5 3 6 2" xfId="17674" xr:uid="{90E10B2E-C1FA-4877-82AA-12E793A83AD0}"/>
    <cellStyle name="Normal 9 2 5 3 6 2 2" xfId="39993" xr:uid="{B8E648E1-DD46-4286-90FB-BA9F89AA8E6A}"/>
    <cellStyle name="Normal 9 2 5 3 6 3" xfId="28185" xr:uid="{7B182536-EF0D-4D18-880C-02FF9E64BF12}"/>
    <cellStyle name="Normal 9 2 5 3 7" xfId="11145" xr:uid="{116B7005-FF97-4678-9576-D6EEB835D268}"/>
    <cellStyle name="Normal 9 2 5 3 7 2" xfId="33464" xr:uid="{E7E678D4-B464-4016-94AF-AE4FEF96EF73}"/>
    <cellStyle name="Normal 9 2 5 3 8" xfId="12490" xr:uid="{65E8F6BA-2211-46B8-AE60-63563821A6A5}"/>
    <cellStyle name="Normal 9 2 5 3 8 2" xfId="34809" xr:uid="{04F6D9C9-07D9-47A4-AE55-0F00BD82C168}"/>
    <cellStyle name="Normal 9 2 5 3 9" xfId="22952" xr:uid="{17ECC5D8-682B-4E0C-B8FF-8FC43F76F104}"/>
    <cellStyle name="Normal 9 2 5 4" xfId="845" xr:uid="{2D1826B5-96D6-45AA-B47F-66A6F146442C}"/>
    <cellStyle name="Normal 9 2 5 4 2" xfId="1493" xr:uid="{C1C76DCF-7689-4EE5-8284-FC2D1C834F3D}"/>
    <cellStyle name="Normal 9 2 5 4 2 2" xfId="2789" xr:uid="{54E2774F-07B9-4498-AD7C-E7B165A984F5}"/>
    <cellStyle name="Normal 9 2 5 4 2 2 2" xfId="5381" xr:uid="{83F46A8F-CB0C-48CE-88E6-BC59A8EA8111}"/>
    <cellStyle name="Normal 9 2 5 4 2 2 2 2" xfId="10565" xr:uid="{B6EDFF03-2897-41BE-A1A9-1E7DDF527E05}"/>
    <cellStyle name="Normal 9 2 5 4 2 2 2 2 2" xfId="22372" xr:uid="{09814319-5C22-4B65-AB91-41046469158F}"/>
    <cellStyle name="Normal 9 2 5 4 2 2 2 2 2 2" xfId="44691" xr:uid="{B0790EBE-3075-4D9D-9C03-A0F134F351E6}"/>
    <cellStyle name="Normal 9 2 5 4 2 2 2 2 3" xfId="32883" xr:uid="{4CA0FB1B-1D3E-4EE2-95F6-9BC5A534D14A}"/>
    <cellStyle name="Normal 9 2 5 4 2 2 2 3" xfId="17188" xr:uid="{AD3B1943-F563-4C43-A7C3-428A57C8EFF6}"/>
    <cellStyle name="Normal 9 2 5 4 2 2 2 3 2" xfId="39507" xr:uid="{226E472E-551E-4937-858F-1C0EDE3ED26E}"/>
    <cellStyle name="Normal 9 2 5 4 2 2 2 4" xfId="27699" xr:uid="{1A64A47F-3437-4DB7-A677-C872CD212FB6}"/>
    <cellStyle name="Normal 9 2 5 4 2 2 3" xfId="7973" xr:uid="{A91A43F7-DDE7-43CA-92E8-D4CE33238229}"/>
    <cellStyle name="Normal 9 2 5 4 2 2 3 2" xfId="19780" xr:uid="{2CA8CC91-0D9C-4936-9683-B53FE18C30F7}"/>
    <cellStyle name="Normal 9 2 5 4 2 2 3 2 2" xfId="42099" xr:uid="{C706668C-BC9A-4176-9887-6CF1359E07DC}"/>
    <cellStyle name="Normal 9 2 5 4 2 2 3 3" xfId="30291" xr:uid="{960C5264-F2ED-49F3-8235-C0D42FAA077A}"/>
    <cellStyle name="Normal 9 2 5 4 2 2 4" xfId="14596" xr:uid="{97E8ED0E-3113-45A1-9BA0-706BA9B5284D}"/>
    <cellStyle name="Normal 9 2 5 4 2 2 4 2" xfId="36915" xr:uid="{B2727241-B64D-4AC9-AEE2-07C196F58F82}"/>
    <cellStyle name="Normal 9 2 5 4 2 2 5" xfId="25107" xr:uid="{BF5D9DFE-AC9F-4D8A-8861-65F6D23174ED}"/>
    <cellStyle name="Normal 9 2 5 4 2 3" xfId="4085" xr:uid="{81E1D0B0-9832-4A43-A29B-83FA380EBEDD}"/>
    <cellStyle name="Normal 9 2 5 4 2 3 2" xfId="9269" xr:uid="{51CB36C2-5B54-4AB7-AB9C-66013E118426}"/>
    <cellStyle name="Normal 9 2 5 4 2 3 2 2" xfId="21076" xr:uid="{A8D8AA02-90B4-4EA0-93A8-93DBBD04F607}"/>
    <cellStyle name="Normal 9 2 5 4 2 3 2 2 2" xfId="43395" xr:uid="{1F3AE990-1522-439C-B44E-9C442B5E8502}"/>
    <cellStyle name="Normal 9 2 5 4 2 3 2 3" xfId="31587" xr:uid="{090B35DA-CA37-423F-9592-27198A1DC3D4}"/>
    <cellStyle name="Normal 9 2 5 4 2 3 3" xfId="15892" xr:uid="{B60E9965-7D4A-4C69-847E-ED334A912189}"/>
    <cellStyle name="Normal 9 2 5 4 2 3 3 2" xfId="38211" xr:uid="{30FF4A50-DAC7-4595-A67D-42C0C4F79715}"/>
    <cellStyle name="Normal 9 2 5 4 2 3 4" xfId="26403" xr:uid="{BAFE1593-9BB3-4FC3-B886-17D169ECB445}"/>
    <cellStyle name="Normal 9 2 5 4 2 4" xfId="6677" xr:uid="{410AF079-DB26-4EF0-949C-578B9C05855A}"/>
    <cellStyle name="Normal 9 2 5 4 2 4 2" xfId="18484" xr:uid="{7857A5F5-93EF-4A6E-8975-ACB3F0B7E68D}"/>
    <cellStyle name="Normal 9 2 5 4 2 4 2 2" xfId="40803" xr:uid="{B09C1E6D-F83F-40C9-BC81-19F224F92EFF}"/>
    <cellStyle name="Normal 9 2 5 4 2 4 3" xfId="28995" xr:uid="{DC46B29E-92FB-485D-B656-DC9D61EB2140}"/>
    <cellStyle name="Normal 9 2 5 4 2 5" xfId="12004" xr:uid="{8259B0B1-020D-4736-B290-09AFCB9E566F}"/>
    <cellStyle name="Normal 9 2 5 4 2 5 2" xfId="34323" xr:uid="{EFBF2AEB-2D17-4318-A476-9FBAE0701C9F}"/>
    <cellStyle name="Normal 9 2 5 4 2 6" xfId="13300" xr:uid="{D05D4BA2-9435-4FEC-8B9C-39CCD3F94F7E}"/>
    <cellStyle name="Normal 9 2 5 4 2 6 2" xfId="35619" xr:uid="{C17F92B5-ED78-4369-9054-869A671DB76E}"/>
    <cellStyle name="Normal 9 2 5 4 2 7" xfId="23811" xr:uid="{44C6BC44-9299-48AA-BE2B-DA3C416F16A4}"/>
    <cellStyle name="Normal 9 2 5 4 3" xfId="2141" xr:uid="{6B0B8296-D95F-4657-AF40-9A5E0148A740}"/>
    <cellStyle name="Normal 9 2 5 4 3 2" xfId="4733" xr:uid="{D1BA9154-CC25-42B8-9867-404BA73D932E}"/>
    <cellStyle name="Normal 9 2 5 4 3 2 2" xfId="9917" xr:uid="{C95AB240-C26D-494B-BAAA-31C02E7AC180}"/>
    <cellStyle name="Normal 9 2 5 4 3 2 2 2" xfId="21724" xr:uid="{E95D5C48-E6F2-472B-935C-F71BFA3BF1DE}"/>
    <cellStyle name="Normal 9 2 5 4 3 2 2 2 2" xfId="44043" xr:uid="{575C5665-078B-4952-B054-00ECC9135A18}"/>
    <cellStyle name="Normal 9 2 5 4 3 2 2 3" xfId="32235" xr:uid="{E3650CC2-88C7-4AA5-B219-FCB491D4BC1F}"/>
    <cellStyle name="Normal 9 2 5 4 3 2 3" xfId="16540" xr:uid="{435153DB-71AB-46F2-BC72-4B499D05470D}"/>
    <cellStyle name="Normal 9 2 5 4 3 2 3 2" xfId="38859" xr:uid="{DCD8C53F-3111-42B1-88BB-CA8D75A88E71}"/>
    <cellStyle name="Normal 9 2 5 4 3 2 4" xfId="27051" xr:uid="{2AA96EFC-3706-4985-AD2D-286EE912639D}"/>
    <cellStyle name="Normal 9 2 5 4 3 3" xfId="7325" xr:uid="{94345F18-9624-42A9-A8B0-51C256CAD8A0}"/>
    <cellStyle name="Normal 9 2 5 4 3 3 2" xfId="19132" xr:uid="{612F310E-93F7-441D-901E-D2D64AD01D92}"/>
    <cellStyle name="Normal 9 2 5 4 3 3 2 2" xfId="41451" xr:uid="{F1802DA7-7417-4A2B-A41D-ADB42B17D236}"/>
    <cellStyle name="Normal 9 2 5 4 3 3 3" xfId="29643" xr:uid="{EEFDAF56-1FC3-49DD-95FD-9B52733471F5}"/>
    <cellStyle name="Normal 9 2 5 4 3 4" xfId="13948" xr:uid="{C65E2AA6-0916-4615-8875-8C372D2EEA62}"/>
    <cellStyle name="Normal 9 2 5 4 3 4 2" xfId="36267" xr:uid="{3C3D686F-F3C2-4B4C-BDF9-1FA816D7094A}"/>
    <cellStyle name="Normal 9 2 5 4 3 5" xfId="24459" xr:uid="{A222D5B4-F0C5-47DC-B08F-EB2D34B20360}"/>
    <cellStyle name="Normal 9 2 5 4 4" xfId="3437" xr:uid="{38FA39B2-2B22-4D99-B41A-65DECCB01EE1}"/>
    <cellStyle name="Normal 9 2 5 4 4 2" xfId="8621" xr:uid="{06EB563D-D323-4527-9EB1-643F4A3AFA07}"/>
    <cellStyle name="Normal 9 2 5 4 4 2 2" xfId="20428" xr:uid="{C6FCE0B9-7BCC-4112-8A3F-5CBAF02AC2AD}"/>
    <cellStyle name="Normal 9 2 5 4 4 2 2 2" xfId="42747" xr:uid="{F187F202-40ED-40B2-B0A9-5CCA0F8967B9}"/>
    <cellStyle name="Normal 9 2 5 4 4 2 3" xfId="30939" xr:uid="{6DA08D71-6C68-4A08-AF41-74E59A6E254E}"/>
    <cellStyle name="Normal 9 2 5 4 4 3" xfId="15244" xr:uid="{CF864590-F8BD-43F0-AE34-93894AD10721}"/>
    <cellStyle name="Normal 9 2 5 4 4 3 2" xfId="37563" xr:uid="{FD03D970-A6D4-4B39-A2BF-55027DA1FBE1}"/>
    <cellStyle name="Normal 9 2 5 4 4 4" xfId="25755" xr:uid="{CAF150E4-864B-485B-BEA8-8D0BAE845C7A}"/>
    <cellStyle name="Normal 9 2 5 4 5" xfId="6029" xr:uid="{07F64526-A03F-4BE2-8E54-9494E9A08EA0}"/>
    <cellStyle name="Normal 9 2 5 4 5 2" xfId="17836" xr:uid="{646510EF-2CD4-4361-958E-F488775ABDA5}"/>
    <cellStyle name="Normal 9 2 5 4 5 2 2" xfId="40155" xr:uid="{9F4DF609-38D7-4247-890E-655C2BBDF835}"/>
    <cellStyle name="Normal 9 2 5 4 5 3" xfId="28347" xr:uid="{CFA4B15C-2F02-4DBE-85E0-48F24D7CFF27}"/>
    <cellStyle name="Normal 9 2 5 4 6" xfId="11356" xr:uid="{9B586393-E69F-4EFB-AF1D-EFC936355DAA}"/>
    <cellStyle name="Normal 9 2 5 4 6 2" xfId="33675" xr:uid="{9B1671D4-248E-402A-8595-4AF57D668370}"/>
    <cellStyle name="Normal 9 2 5 4 7" xfId="12652" xr:uid="{081684C3-E9D4-468F-B8AA-28D7EE0488E4}"/>
    <cellStyle name="Normal 9 2 5 4 7 2" xfId="34971" xr:uid="{2922299F-79CA-4704-AE84-1FBE9C6AF18B}"/>
    <cellStyle name="Normal 9 2 5 4 8" xfId="23163" xr:uid="{2420F9E6-2DD2-45B3-9B7F-48D22E6CFC04}"/>
    <cellStyle name="Normal 9 2 5 5" xfId="1169" xr:uid="{D21AFD9E-1544-4790-B237-FA7004BE50EB}"/>
    <cellStyle name="Normal 9 2 5 5 2" xfId="2465" xr:uid="{D6FEEFE2-C687-4653-AB83-0DD35E75A9B3}"/>
    <cellStyle name="Normal 9 2 5 5 2 2" xfId="5057" xr:uid="{FC8985D2-3785-4BBE-85D8-733219EA9BEE}"/>
    <cellStyle name="Normal 9 2 5 5 2 2 2" xfId="10241" xr:uid="{90D7056A-6DEE-42E1-8E68-8CD0FAF112A1}"/>
    <cellStyle name="Normal 9 2 5 5 2 2 2 2" xfId="22048" xr:uid="{D1FF3249-9E99-4D7E-8022-091F8A9448F3}"/>
    <cellStyle name="Normal 9 2 5 5 2 2 2 2 2" xfId="44367" xr:uid="{2110B036-D553-4E18-91FA-B3ED0D7C1F40}"/>
    <cellStyle name="Normal 9 2 5 5 2 2 2 3" xfId="32559" xr:uid="{1858B694-6149-44C2-A985-6E07D00D2C1A}"/>
    <cellStyle name="Normal 9 2 5 5 2 2 3" xfId="16864" xr:uid="{216937B4-5EB6-44C3-96AE-B1EF8A683A36}"/>
    <cellStyle name="Normal 9 2 5 5 2 2 3 2" xfId="39183" xr:uid="{3D56D0D7-E621-4476-9762-18A76636B519}"/>
    <cellStyle name="Normal 9 2 5 5 2 2 4" xfId="27375" xr:uid="{84D9C924-C924-4F74-BD79-106FD9EDC509}"/>
    <cellStyle name="Normal 9 2 5 5 2 3" xfId="7649" xr:uid="{BAC58FE4-89CF-49F0-BA42-389C879D5B65}"/>
    <cellStyle name="Normal 9 2 5 5 2 3 2" xfId="19456" xr:uid="{D02912F9-E382-4D6B-8D2F-2045CE8DA2EB}"/>
    <cellStyle name="Normal 9 2 5 5 2 3 2 2" xfId="41775" xr:uid="{6B996E74-A7A8-4077-9982-3E3982BF7845}"/>
    <cellStyle name="Normal 9 2 5 5 2 3 3" xfId="29967" xr:uid="{F04F0175-A158-4C0A-AB87-FE3F71D2E91E}"/>
    <cellStyle name="Normal 9 2 5 5 2 4" xfId="14272" xr:uid="{D163DFBA-478C-4691-90B0-717F6561854E}"/>
    <cellStyle name="Normal 9 2 5 5 2 4 2" xfId="36591" xr:uid="{45493473-7F99-4951-9405-5B270B27EA6A}"/>
    <cellStyle name="Normal 9 2 5 5 2 5" xfId="24783" xr:uid="{3FA20469-724F-41A0-A29D-9ECA132752A7}"/>
    <cellStyle name="Normal 9 2 5 5 3" xfId="3761" xr:uid="{BE45723F-459C-430C-87C0-A0B58EB416BA}"/>
    <cellStyle name="Normal 9 2 5 5 3 2" xfId="8945" xr:uid="{27ED455A-9DFE-4091-8362-0EA3D54A59DC}"/>
    <cellStyle name="Normal 9 2 5 5 3 2 2" xfId="20752" xr:uid="{CDF3C8FE-57F2-4D4E-A5EF-683D3F4318BE}"/>
    <cellStyle name="Normal 9 2 5 5 3 2 2 2" xfId="43071" xr:uid="{47837362-841D-43DB-B140-DF081D5E86D0}"/>
    <cellStyle name="Normal 9 2 5 5 3 2 3" xfId="31263" xr:uid="{FFB710DC-EF51-41BF-8FFB-8926074E14BB}"/>
    <cellStyle name="Normal 9 2 5 5 3 3" xfId="15568" xr:uid="{18DA20D7-E91F-457A-88AE-625F837044DE}"/>
    <cellStyle name="Normal 9 2 5 5 3 3 2" xfId="37887" xr:uid="{0A82441D-68A0-46C2-AB4A-2DB305F64BC2}"/>
    <cellStyle name="Normal 9 2 5 5 3 4" xfId="26079" xr:uid="{D818E61C-59B7-46E8-9489-FFF59DD9930D}"/>
    <cellStyle name="Normal 9 2 5 5 4" xfId="6353" xr:uid="{FE39A5FF-628C-4220-B297-DAAB56FD6481}"/>
    <cellStyle name="Normal 9 2 5 5 4 2" xfId="18160" xr:uid="{5DB5C51E-9179-40E7-A280-76702C446987}"/>
    <cellStyle name="Normal 9 2 5 5 4 2 2" xfId="40479" xr:uid="{5F661537-1CDA-4B71-AFE8-EB42096DE676}"/>
    <cellStyle name="Normal 9 2 5 5 4 3" xfId="28671" xr:uid="{A88A7416-35B6-4BEE-A821-CE56AFA2E3EB}"/>
    <cellStyle name="Normal 9 2 5 5 5" xfId="11680" xr:uid="{4AAADA16-000F-4837-8EBB-00BC2B8624CC}"/>
    <cellStyle name="Normal 9 2 5 5 5 2" xfId="33999" xr:uid="{83B0B2B0-AAB3-4532-B9CF-032A423E7029}"/>
    <cellStyle name="Normal 9 2 5 5 6" xfId="12976" xr:uid="{D043F242-F2EF-4D7B-A6EA-25A0E5B18B18}"/>
    <cellStyle name="Normal 9 2 5 5 6 2" xfId="35295" xr:uid="{A1B17E7D-D7D4-44AE-926B-2F10D1E49AE3}"/>
    <cellStyle name="Normal 9 2 5 5 7" xfId="23487" xr:uid="{B912F631-6A9A-40BD-81F4-AF466CA79DF9}"/>
    <cellStyle name="Normal 9 2 5 6" xfId="1817" xr:uid="{29AA0628-C3AB-4CB7-A768-3C8EDF395B72}"/>
    <cellStyle name="Normal 9 2 5 6 2" xfId="4409" xr:uid="{487702D8-1146-473F-A18D-BF1F273F5FAB}"/>
    <cellStyle name="Normal 9 2 5 6 2 2" xfId="9593" xr:uid="{B884EF70-1ADE-48DC-91C8-BCC9254FF2C1}"/>
    <cellStyle name="Normal 9 2 5 6 2 2 2" xfId="21400" xr:uid="{E9F27456-6C93-4615-BB9F-76A37C55C288}"/>
    <cellStyle name="Normal 9 2 5 6 2 2 2 2" xfId="43719" xr:uid="{B964436A-F3AB-406D-BF5F-767E95C4B1BA}"/>
    <cellStyle name="Normal 9 2 5 6 2 2 3" xfId="31911" xr:uid="{31F9C2E7-F645-45CC-8563-DDCC1A210C2B}"/>
    <cellStyle name="Normal 9 2 5 6 2 3" xfId="16216" xr:uid="{27FCFC4F-1626-4E6F-9D29-F54626E5AE8B}"/>
    <cellStyle name="Normal 9 2 5 6 2 3 2" xfId="38535" xr:uid="{E341C764-E96A-46DF-AAD4-3C4BBFF45780}"/>
    <cellStyle name="Normal 9 2 5 6 2 4" xfId="26727" xr:uid="{9FB2712A-193D-42A8-AB30-1E78639C4211}"/>
    <cellStyle name="Normal 9 2 5 6 3" xfId="7001" xr:uid="{E95B2549-08AF-4287-8563-8ABCB7B3C46F}"/>
    <cellStyle name="Normal 9 2 5 6 3 2" xfId="18808" xr:uid="{866050BD-ECBB-4AC4-9248-F1B76CEB016D}"/>
    <cellStyle name="Normal 9 2 5 6 3 2 2" xfId="41127" xr:uid="{A299D046-9D9B-4D45-9E4A-E04086351EEB}"/>
    <cellStyle name="Normal 9 2 5 6 3 3" xfId="29319" xr:uid="{8C47219A-DD4D-4490-B9BD-3E1A3F222F4F}"/>
    <cellStyle name="Normal 9 2 5 6 4" xfId="13624" xr:uid="{9894E081-AF8B-4C70-8A54-7985A1F7E40A}"/>
    <cellStyle name="Normal 9 2 5 6 4 2" xfId="35943" xr:uid="{86651E5D-D3EE-4037-8302-6E6B179BFA7E}"/>
    <cellStyle name="Normal 9 2 5 6 5" xfId="24135" xr:uid="{ABF1DBDF-0D4F-474B-B3EF-A0A36B46679D}"/>
    <cellStyle name="Normal 9 2 5 7" xfId="3113" xr:uid="{39ECEBE2-3D56-4AD5-814E-0569DA34EB2F}"/>
    <cellStyle name="Normal 9 2 5 7 2" xfId="8297" xr:uid="{BD6CA2C9-5C2B-4E83-B4EB-49198EC8260E}"/>
    <cellStyle name="Normal 9 2 5 7 2 2" xfId="20104" xr:uid="{986541E9-FEFE-4986-B071-09979632B7B6}"/>
    <cellStyle name="Normal 9 2 5 7 2 2 2" xfId="42423" xr:uid="{BB36E2A4-4A6D-4AC7-A173-83C1D665F578}"/>
    <cellStyle name="Normal 9 2 5 7 2 3" xfId="30615" xr:uid="{76A1AD89-E618-403F-B458-BF8C9A40460A}"/>
    <cellStyle name="Normal 9 2 5 7 3" xfId="14920" xr:uid="{155A86D2-E43C-4E0D-816D-BF7875BBE560}"/>
    <cellStyle name="Normal 9 2 5 7 3 2" xfId="37239" xr:uid="{B7966155-FF78-4B2B-8B79-D3296248CF12}"/>
    <cellStyle name="Normal 9 2 5 7 4" xfId="25431" xr:uid="{7B307ECF-AF91-40CF-A295-885DE5F9571D}"/>
    <cellStyle name="Normal 9 2 5 8" xfId="5705" xr:uid="{764F14EA-CC23-4507-A663-40C8B49E946E}"/>
    <cellStyle name="Normal 9 2 5 8 2" xfId="17512" xr:uid="{F97CE564-8626-4E73-B442-399CA6FD7A1C}"/>
    <cellStyle name="Normal 9 2 5 8 2 2" xfId="39831" xr:uid="{D5DB8CD2-9D3C-4B79-A36E-4858693306D8}"/>
    <cellStyle name="Normal 9 2 5 8 3" xfId="28023" xr:uid="{2154193E-8EA1-419B-84D7-119DB0D9694E}"/>
    <cellStyle name="Normal 9 2 5 9" xfId="10911" xr:uid="{0D6D675D-D9F0-40A1-91D7-C3DB03062573}"/>
    <cellStyle name="Normal 9 2 5 9 2" xfId="33230" xr:uid="{1A9D311C-46DB-4D6E-8BD1-A8FE02D709FD}"/>
    <cellStyle name="Normal 9 2 6" xfId="446" xr:uid="{CACDAED2-2A4F-4FE0-BBB6-96840660F473}"/>
    <cellStyle name="Normal 9 2 6 10" xfId="22763" xr:uid="{DBFFC703-57EB-46C3-8C0C-B5BBCB31FF57}"/>
    <cellStyle name="Normal 9 2 6 2" xfId="679" xr:uid="{87C75E48-5A02-4F9A-B169-438889E2247A}"/>
    <cellStyle name="Normal 9 2 6 2 2" xfId="1034" xr:uid="{234E32BA-43FD-4D63-BC8A-4CB904B827F2}"/>
    <cellStyle name="Normal 9 2 6 2 2 2" xfId="1682" xr:uid="{3C7E19DE-EA41-46F3-A2D4-773D3FE258ED}"/>
    <cellStyle name="Normal 9 2 6 2 2 2 2" xfId="2978" xr:uid="{387E0949-B097-4398-80A0-12786279CB76}"/>
    <cellStyle name="Normal 9 2 6 2 2 2 2 2" xfId="5570" xr:uid="{F15B2BF4-A419-4A2F-A06F-29E16DD44567}"/>
    <cellStyle name="Normal 9 2 6 2 2 2 2 2 2" xfId="10754" xr:uid="{AAEDB873-ABF8-4C59-BAFC-E7AAD43E0B47}"/>
    <cellStyle name="Normal 9 2 6 2 2 2 2 2 2 2" xfId="22561" xr:uid="{BB3A64A9-95FD-4E7A-A47F-EF8D2EE584C6}"/>
    <cellStyle name="Normal 9 2 6 2 2 2 2 2 2 2 2" xfId="44880" xr:uid="{7EBCCBAA-3AF1-4615-8E5E-628AF71E069A}"/>
    <cellStyle name="Normal 9 2 6 2 2 2 2 2 2 3" xfId="33072" xr:uid="{8D24A721-7C38-4AB9-A40A-FDDE89594D2E}"/>
    <cellStyle name="Normal 9 2 6 2 2 2 2 2 3" xfId="17377" xr:uid="{42833D87-0B1D-4EED-A543-F4DC445B95DA}"/>
    <cellStyle name="Normal 9 2 6 2 2 2 2 2 3 2" xfId="39696" xr:uid="{8C4D1321-F357-44AD-BED7-75AEC8B4A469}"/>
    <cellStyle name="Normal 9 2 6 2 2 2 2 2 4" xfId="27888" xr:uid="{33D33A2A-9635-48EA-B89B-277149F1CC0A}"/>
    <cellStyle name="Normal 9 2 6 2 2 2 2 3" xfId="8162" xr:uid="{C2A3F9A6-87F3-4592-8648-86020C39B7AD}"/>
    <cellStyle name="Normal 9 2 6 2 2 2 2 3 2" xfId="19969" xr:uid="{9D82D374-4996-4415-B1E8-980F4CA0671A}"/>
    <cellStyle name="Normal 9 2 6 2 2 2 2 3 2 2" xfId="42288" xr:uid="{10962137-6EA1-46E1-A5E2-5C49C3B52431}"/>
    <cellStyle name="Normal 9 2 6 2 2 2 2 3 3" xfId="30480" xr:uid="{6B32BC9D-E04D-49ED-82FF-FDFFE4D26CA9}"/>
    <cellStyle name="Normal 9 2 6 2 2 2 2 4" xfId="14785" xr:uid="{C8E23B77-AB85-456C-8B36-0B6005A0CF4B}"/>
    <cellStyle name="Normal 9 2 6 2 2 2 2 4 2" xfId="37104" xr:uid="{3E9D54AD-5344-482B-A7D9-40DEE4B572DC}"/>
    <cellStyle name="Normal 9 2 6 2 2 2 2 5" xfId="25296" xr:uid="{9084855D-8DBB-49FB-9131-6AFCD323827B}"/>
    <cellStyle name="Normal 9 2 6 2 2 2 3" xfId="4274" xr:uid="{5450CAA1-18FD-4961-8DFE-62F9CAE6996D}"/>
    <cellStyle name="Normal 9 2 6 2 2 2 3 2" xfId="9458" xr:uid="{DC9A4857-5BD8-4BE4-9F00-B746D88E4C50}"/>
    <cellStyle name="Normal 9 2 6 2 2 2 3 2 2" xfId="21265" xr:uid="{0F388DCA-9820-434F-A4C0-C1D0C7951CD7}"/>
    <cellStyle name="Normal 9 2 6 2 2 2 3 2 2 2" xfId="43584" xr:uid="{F23AF4EA-91E7-4FF2-AA7A-549B2601B5CB}"/>
    <cellStyle name="Normal 9 2 6 2 2 2 3 2 3" xfId="31776" xr:uid="{DD371A17-C361-4E6B-BB9C-3F343272ACA0}"/>
    <cellStyle name="Normal 9 2 6 2 2 2 3 3" xfId="16081" xr:uid="{7BB5A7B4-DEC5-4EBF-AE06-4C4A9C08B8C7}"/>
    <cellStyle name="Normal 9 2 6 2 2 2 3 3 2" xfId="38400" xr:uid="{CB6AF664-A545-489B-A81D-417F08312117}"/>
    <cellStyle name="Normal 9 2 6 2 2 2 3 4" xfId="26592" xr:uid="{083A176D-6EF3-4B1A-8B47-21BE5AA70586}"/>
    <cellStyle name="Normal 9 2 6 2 2 2 4" xfId="6866" xr:uid="{6B74328A-933A-45E7-8AC6-C49FB48479AD}"/>
    <cellStyle name="Normal 9 2 6 2 2 2 4 2" xfId="18673" xr:uid="{0B79BC63-6392-4401-9A66-AFAC5D8396AA}"/>
    <cellStyle name="Normal 9 2 6 2 2 2 4 2 2" xfId="40992" xr:uid="{453A4688-AE5F-4CD4-89C2-E6085DE87B72}"/>
    <cellStyle name="Normal 9 2 6 2 2 2 4 3" xfId="29184" xr:uid="{A62025F9-2879-4495-86C7-9C95E510F82E}"/>
    <cellStyle name="Normal 9 2 6 2 2 2 5" xfId="12193" xr:uid="{61939507-058A-470B-B5B5-5478DC0E1BEC}"/>
    <cellStyle name="Normal 9 2 6 2 2 2 5 2" xfId="34512" xr:uid="{09B76A7D-CFF5-445D-904B-4A4B644B8147}"/>
    <cellStyle name="Normal 9 2 6 2 2 2 6" xfId="13489" xr:uid="{E6877F2D-4841-4643-A1B8-4D956117ED62}"/>
    <cellStyle name="Normal 9 2 6 2 2 2 6 2" xfId="35808" xr:uid="{39F9D103-D1E3-4AE1-8C26-E2C3DCE08879}"/>
    <cellStyle name="Normal 9 2 6 2 2 2 7" xfId="24000" xr:uid="{528EE0B4-5677-4DBB-BBC0-0A87F6CA4130}"/>
    <cellStyle name="Normal 9 2 6 2 2 3" xfId="2330" xr:uid="{F4639758-1DB8-42AA-AB6B-7D1324C93A5B}"/>
    <cellStyle name="Normal 9 2 6 2 2 3 2" xfId="4922" xr:uid="{59E1D66D-22FA-49F8-9202-D79655929EA7}"/>
    <cellStyle name="Normal 9 2 6 2 2 3 2 2" xfId="10106" xr:uid="{063DBFA1-DEA6-456C-916B-0F04F86CEFA1}"/>
    <cellStyle name="Normal 9 2 6 2 2 3 2 2 2" xfId="21913" xr:uid="{9EC76A6D-28CB-4F77-918D-D149763C1912}"/>
    <cellStyle name="Normal 9 2 6 2 2 3 2 2 2 2" xfId="44232" xr:uid="{41644616-2AC9-495E-8FCF-5AD68782A3F2}"/>
    <cellStyle name="Normal 9 2 6 2 2 3 2 2 3" xfId="32424" xr:uid="{5608AF85-88A5-4A28-B919-13DE37140495}"/>
    <cellStyle name="Normal 9 2 6 2 2 3 2 3" xfId="16729" xr:uid="{8B93539C-646C-4943-BF7B-3EEB64930F6E}"/>
    <cellStyle name="Normal 9 2 6 2 2 3 2 3 2" xfId="39048" xr:uid="{1C0C1FDF-B18E-43BA-8259-69042D848B38}"/>
    <cellStyle name="Normal 9 2 6 2 2 3 2 4" xfId="27240" xr:uid="{BC610393-C289-458A-8E06-B8F9E0AC40AB}"/>
    <cellStyle name="Normal 9 2 6 2 2 3 3" xfId="7514" xr:uid="{BB65897E-E12D-480C-84D9-E704FF18550F}"/>
    <cellStyle name="Normal 9 2 6 2 2 3 3 2" xfId="19321" xr:uid="{817F0FC2-7307-4D6A-9823-96B6D0A8B038}"/>
    <cellStyle name="Normal 9 2 6 2 2 3 3 2 2" xfId="41640" xr:uid="{B9869189-24A5-4FBE-898C-A1B60586DC32}"/>
    <cellStyle name="Normal 9 2 6 2 2 3 3 3" xfId="29832" xr:uid="{9CBCFAEB-115C-4CAA-A608-908787B92F00}"/>
    <cellStyle name="Normal 9 2 6 2 2 3 4" xfId="14137" xr:uid="{919BAE84-23E8-40CF-B9A5-6C82BB47FE1D}"/>
    <cellStyle name="Normal 9 2 6 2 2 3 4 2" xfId="36456" xr:uid="{AEADC175-8558-4F7F-9ACA-3A4348B187C2}"/>
    <cellStyle name="Normal 9 2 6 2 2 3 5" xfId="24648" xr:uid="{064DF577-1B87-46EF-8E24-8C5DE7CA797C}"/>
    <cellStyle name="Normal 9 2 6 2 2 4" xfId="3626" xr:uid="{C7AEE8DA-0A84-48BA-96B8-8B3559FAEB73}"/>
    <cellStyle name="Normal 9 2 6 2 2 4 2" xfId="8810" xr:uid="{A060C289-7C79-4750-B577-E5EEA2FEEA77}"/>
    <cellStyle name="Normal 9 2 6 2 2 4 2 2" xfId="20617" xr:uid="{3246C5A2-7CE1-478B-9256-306C8E48CDF1}"/>
    <cellStyle name="Normal 9 2 6 2 2 4 2 2 2" xfId="42936" xr:uid="{E5FB200B-AE04-44DD-822A-52F4D0D60CBC}"/>
    <cellStyle name="Normal 9 2 6 2 2 4 2 3" xfId="31128" xr:uid="{CD51F05E-8641-4522-9E86-7F0699C27B02}"/>
    <cellStyle name="Normal 9 2 6 2 2 4 3" xfId="15433" xr:uid="{D082BA22-17B3-4482-AF49-DF1A56D8C05D}"/>
    <cellStyle name="Normal 9 2 6 2 2 4 3 2" xfId="37752" xr:uid="{2A6C5CBD-EF89-4390-A0DC-03ED17892998}"/>
    <cellStyle name="Normal 9 2 6 2 2 4 4" xfId="25944" xr:uid="{DC45AA72-0FAF-4AC4-BF2D-A19AB43383CF}"/>
    <cellStyle name="Normal 9 2 6 2 2 5" xfId="6218" xr:uid="{5F8B6427-3194-441A-B497-0EC57E4D1B9E}"/>
    <cellStyle name="Normal 9 2 6 2 2 5 2" xfId="18025" xr:uid="{14371C6C-5D1F-4770-8414-3714EFF94E51}"/>
    <cellStyle name="Normal 9 2 6 2 2 5 2 2" xfId="40344" xr:uid="{08A2C115-7960-4BFC-9D9A-B1B7AB0D281B}"/>
    <cellStyle name="Normal 9 2 6 2 2 5 3" xfId="28536" xr:uid="{682EF05E-6796-43C2-A9D4-02D3D79292FB}"/>
    <cellStyle name="Normal 9 2 6 2 2 6" xfId="11545" xr:uid="{C11EB964-E9CE-46AF-8A4D-EE3161005480}"/>
    <cellStyle name="Normal 9 2 6 2 2 6 2" xfId="33864" xr:uid="{72703011-E233-43DC-8620-8EB09D923142}"/>
    <cellStyle name="Normal 9 2 6 2 2 7" xfId="12841" xr:uid="{EEC447FB-EC17-481B-97D4-339CD4E4E37B}"/>
    <cellStyle name="Normal 9 2 6 2 2 7 2" xfId="35160" xr:uid="{C39481FF-3293-4684-9EB7-823F566D856D}"/>
    <cellStyle name="Normal 9 2 6 2 2 8" xfId="23352" xr:uid="{6DCE1F7A-9149-4B8B-ADC4-52550ECB9493}"/>
    <cellStyle name="Normal 9 2 6 2 3" xfId="1358" xr:uid="{2810E1A9-DA8D-4495-90B9-67A80004F343}"/>
    <cellStyle name="Normal 9 2 6 2 3 2" xfId="2654" xr:uid="{79785DFC-D0E6-4936-AB2C-4A8A85A3F20D}"/>
    <cellStyle name="Normal 9 2 6 2 3 2 2" xfId="5246" xr:uid="{A26413E2-F319-4BB1-BD57-B0EEB7474D56}"/>
    <cellStyle name="Normal 9 2 6 2 3 2 2 2" xfId="10430" xr:uid="{1E9C6E24-CBDF-4782-8D55-E251F91B854F}"/>
    <cellStyle name="Normal 9 2 6 2 3 2 2 2 2" xfId="22237" xr:uid="{7252D0F1-6B69-4171-9654-E08992A171FA}"/>
    <cellStyle name="Normal 9 2 6 2 3 2 2 2 2 2" xfId="44556" xr:uid="{5F03E316-847B-4DC6-A5D1-01F61CA6F1EB}"/>
    <cellStyle name="Normal 9 2 6 2 3 2 2 2 3" xfId="32748" xr:uid="{84AC272D-44F5-43F3-A029-856F9EEA4BCF}"/>
    <cellStyle name="Normal 9 2 6 2 3 2 2 3" xfId="17053" xr:uid="{224638C7-A61F-4FCB-925C-53ECCA9E0583}"/>
    <cellStyle name="Normal 9 2 6 2 3 2 2 3 2" xfId="39372" xr:uid="{332CDEE9-9DB3-4268-84F7-5D3F43FB0995}"/>
    <cellStyle name="Normal 9 2 6 2 3 2 2 4" xfId="27564" xr:uid="{05D51C08-AAD3-425B-862F-B281A38F7E16}"/>
    <cellStyle name="Normal 9 2 6 2 3 2 3" xfId="7838" xr:uid="{40F9E77B-C984-41DF-9C18-7EEA77BA22A3}"/>
    <cellStyle name="Normal 9 2 6 2 3 2 3 2" xfId="19645" xr:uid="{97099513-3EC9-4619-B98D-1AA3FE9EA24A}"/>
    <cellStyle name="Normal 9 2 6 2 3 2 3 2 2" xfId="41964" xr:uid="{9B3C6106-E5CB-4478-9E6C-2923072737F7}"/>
    <cellStyle name="Normal 9 2 6 2 3 2 3 3" xfId="30156" xr:uid="{EA1CA251-E68D-44F3-92D3-32D419AC2C5F}"/>
    <cellStyle name="Normal 9 2 6 2 3 2 4" xfId="14461" xr:uid="{2760B915-0FA6-4E6D-9A0C-E9F5EE9E3154}"/>
    <cellStyle name="Normal 9 2 6 2 3 2 4 2" xfId="36780" xr:uid="{AEE474D8-EAF7-44D9-ADF9-7471F4D68D55}"/>
    <cellStyle name="Normal 9 2 6 2 3 2 5" xfId="24972" xr:uid="{D14861C7-FF57-4B75-B5F0-7BAF7FEB233B}"/>
    <cellStyle name="Normal 9 2 6 2 3 3" xfId="3950" xr:uid="{C96876F2-B627-44F2-8BBE-7968338ACAFA}"/>
    <cellStyle name="Normal 9 2 6 2 3 3 2" xfId="9134" xr:uid="{B28146BA-BB73-47E6-A559-B1D41A78CD9E}"/>
    <cellStyle name="Normal 9 2 6 2 3 3 2 2" xfId="20941" xr:uid="{5AD477DB-1CCE-48E3-ADC1-D245E08E5F85}"/>
    <cellStyle name="Normal 9 2 6 2 3 3 2 2 2" xfId="43260" xr:uid="{F5547884-4B5D-4F4C-B40F-149698DCBB42}"/>
    <cellStyle name="Normal 9 2 6 2 3 3 2 3" xfId="31452" xr:uid="{E81BDDC8-2CA2-498A-B888-08D1E4BDBDD2}"/>
    <cellStyle name="Normal 9 2 6 2 3 3 3" xfId="15757" xr:uid="{F7945946-3C46-468D-86E7-F6C11A2A90CA}"/>
    <cellStyle name="Normal 9 2 6 2 3 3 3 2" xfId="38076" xr:uid="{232754A4-8D84-4474-8C67-516C2F45B350}"/>
    <cellStyle name="Normal 9 2 6 2 3 3 4" xfId="26268" xr:uid="{293E9B28-36CC-425C-80F9-F3552364CE44}"/>
    <cellStyle name="Normal 9 2 6 2 3 4" xfId="6542" xr:uid="{0C71B6FF-CB83-4227-8770-B5F260B1B8E6}"/>
    <cellStyle name="Normal 9 2 6 2 3 4 2" xfId="18349" xr:uid="{A9193D6E-83B7-48A7-A90C-979FE4AA2EA9}"/>
    <cellStyle name="Normal 9 2 6 2 3 4 2 2" xfId="40668" xr:uid="{1C4B1F6F-F53B-442C-B236-AB4A0156FA22}"/>
    <cellStyle name="Normal 9 2 6 2 3 4 3" xfId="28860" xr:uid="{31108C43-8CC6-4623-AF7C-9B5818A7EE93}"/>
    <cellStyle name="Normal 9 2 6 2 3 5" xfId="11869" xr:uid="{4BF326F3-F431-47CD-82EF-3E16CC88E808}"/>
    <cellStyle name="Normal 9 2 6 2 3 5 2" xfId="34188" xr:uid="{C86872F3-0185-4BCA-901C-352BC984624B}"/>
    <cellStyle name="Normal 9 2 6 2 3 6" xfId="13165" xr:uid="{9C3BAE9F-13E9-4DEF-851A-84665CE0B976}"/>
    <cellStyle name="Normal 9 2 6 2 3 6 2" xfId="35484" xr:uid="{B5D4986E-190E-4F58-B1B5-D31826D6C283}"/>
    <cellStyle name="Normal 9 2 6 2 3 7" xfId="23676" xr:uid="{ECDA06E6-6361-41C0-8AB3-396843427C1E}"/>
    <cellStyle name="Normal 9 2 6 2 4" xfId="2006" xr:uid="{467DEA77-0132-45CA-BD66-9A777AE58A10}"/>
    <cellStyle name="Normal 9 2 6 2 4 2" xfId="4598" xr:uid="{F8566161-3186-4E2F-B012-CE692C6E7AF9}"/>
    <cellStyle name="Normal 9 2 6 2 4 2 2" xfId="9782" xr:uid="{23900CEE-08E3-412B-A726-0636F80E5E7D}"/>
    <cellStyle name="Normal 9 2 6 2 4 2 2 2" xfId="21589" xr:uid="{8537C2FA-29A2-46C4-BD2E-662CF01149CE}"/>
    <cellStyle name="Normal 9 2 6 2 4 2 2 2 2" xfId="43908" xr:uid="{66AF7187-DFBF-4EE0-822B-AB8FB16CB32F}"/>
    <cellStyle name="Normal 9 2 6 2 4 2 2 3" xfId="32100" xr:uid="{26B7CCDD-EDF3-41CF-8182-D6A69B8CE531}"/>
    <cellStyle name="Normal 9 2 6 2 4 2 3" xfId="16405" xr:uid="{AF22B1B8-3218-4C41-A20E-03F747CE734A}"/>
    <cellStyle name="Normal 9 2 6 2 4 2 3 2" xfId="38724" xr:uid="{E7E6FF79-2DE5-4174-ADCD-276BFDFDE73C}"/>
    <cellStyle name="Normal 9 2 6 2 4 2 4" xfId="26916" xr:uid="{CC3AC0A4-A06B-4E5C-90D1-64F5C654C2EF}"/>
    <cellStyle name="Normal 9 2 6 2 4 3" xfId="7190" xr:uid="{D8EB104C-83EA-4D5A-BAB1-77C7720EA821}"/>
    <cellStyle name="Normal 9 2 6 2 4 3 2" xfId="18997" xr:uid="{F7B33D73-1541-411E-9BCC-A44027EE5E96}"/>
    <cellStyle name="Normal 9 2 6 2 4 3 2 2" xfId="41316" xr:uid="{DBD9CC4E-F83A-4A89-8F66-189BCC4D0752}"/>
    <cellStyle name="Normal 9 2 6 2 4 3 3" xfId="29508" xr:uid="{E1415F5E-5534-47ED-AE9C-645368C7F2F5}"/>
    <cellStyle name="Normal 9 2 6 2 4 4" xfId="13813" xr:uid="{A395DE73-9D6D-4775-A84A-379015741617}"/>
    <cellStyle name="Normal 9 2 6 2 4 4 2" xfId="36132" xr:uid="{35F816BF-2AA9-40A4-A45B-BC781D26A5E9}"/>
    <cellStyle name="Normal 9 2 6 2 4 5" xfId="24324" xr:uid="{3EED1D8E-868E-4997-91E6-28BF57787E27}"/>
    <cellStyle name="Normal 9 2 6 2 5" xfId="3302" xr:uid="{159FFC21-2180-4192-A3B4-57017E4F035A}"/>
    <cellStyle name="Normal 9 2 6 2 5 2" xfId="8486" xr:uid="{6D7EE696-9BFA-44FE-B9B2-1464EF7FCA21}"/>
    <cellStyle name="Normal 9 2 6 2 5 2 2" xfId="20293" xr:uid="{2BF57FD7-E93A-4D01-ABDE-EC8F4D2B28E5}"/>
    <cellStyle name="Normal 9 2 6 2 5 2 2 2" xfId="42612" xr:uid="{20891DAA-EECE-4919-8152-5A37214681B7}"/>
    <cellStyle name="Normal 9 2 6 2 5 2 3" xfId="30804" xr:uid="{1C3017F1-C556-4318-9D37-CA0F8C136CFE}"/>
    <cellStyle name="Normal 9 2 6 2 5 3" xfId="15109" xr:uid="{67EE4B92-B261-4177-A593-BE4DE6466AF1}"/>
    <cellStyle name="Normal 9 2 6 2 5 3 2" xfId="37428" xr:uid="{BEE8F5D9-EA80-4FCD-AF4F-ACE964090BC3}"/>
    <cellStyle name="Normal 9 2 6 2 5 4" xfId="25620" xr:uid="{4BAF27D2-F15C-43D1-B70B-7F0C06F2EC01}"/>
    <cellStyle name="Normal 9 2 6 2 6" xfId="5894" xr:uid="{AECEAC13-117F-47A1-B5CF-608F1032744D}"/>
    <cellStyle name="Normal 9 2 6 2 6 2" xfId="17701" xr:uid="{E9F398A4-6261-48C3-83B0-23E004F30860}"/>
    <cellStyle name="Normal 9 2 6 2 6 2 2" xfId="40020" xr:uid="{C150C88E-EBB2-4560-831F-FB0A378C29B7}"/>
    <cellStyle name="Normal 9 2 6 2 6 3" xfId="28212" xr:uid="{ACE0846B-70B0-4C5E-AF76-80006BB49191}"/>
    <cellStyle name="Normal 9 2 6 2 7" xfId="11190" xr:uid="{5E0041E7-C01B-4B3E-80B2-707908804418}"/>
    <cellStyle name="Normal 9 2 6 2 7 2" xfId="33509" xr:uid="{B3B65C3C-0156-431E-9AB9-0E7B0DB6636B}"/>
    <cellStyle name="Normal 9 2 6 2 8" xfId="12517" xr:uid="{62194B42-05A0-4C87-B115-6B8214FFEA81}"/>
    <cellStyle name="Normal 9 2 6 2 8 2" xfId="34836" xr:uid="{9543CD20-0540-47F0-A456-0EADC8E02196}"/>
    <cellStyle name="Normal 9 2 6 2 9" xfId="22997" xr:uid="{19C9ECC2-E134-480F-A210-5ECCC0348057}"/>
    <cellStyle name="Normal 9 2 6 3" xfId="872" xr:uid="{D72EFBA3-7056-4978-91FE-28B0381B8715}"/>
    <cellStyle name="Normal 9 2 6 3 2" xfId="1520" xr:uid="{3A952005-D72C-40D0-8ABB-0C668B1A46A7}"/>
    <cellStyle name="Normal 9 2 6 3 2 2" xfId="2816" xr:uid="{855EFC28-54B8-48EF-B09D-DB4D659F9CFB}"/>
    <cellStyle name="Normal 9 2 6 3 2 2 2" xfId="5408" xr:uid="{3B5E2889-F21D-4BD3-A997-B9B677345A0B}"/>
    <cellStyle name="Normal 9 2 6 3 2 2 2 2" xfId="10592" xr:uid="{6E9CD02A-8572-4D41-86E7-A3B7A94EF4F0}"/>
    <cellStyle name="Normal 9 2 6 3 2 2 2 2 2" xfId="22399" xr:uid="{B9250A8B-296F-4CDB-8077-5A4AD51B1B15}"/>
    <cellStyle name="Normal 9 2 6 3 2 2 2 2 2 2" xfId="44718" xr:uid="{A27E0344-A1A1-47BE-98E4-07DB29338A9F}"/>
    <cellStyle name="Normal 9 2 6 3 2 2 2 2 3" xfId="32910" xr:uid="{970FA43F-1855-4E74-A44E-730AB76BB46C}"/>
    <cellStyle name="Normal 9 2 6 3 2 2 2 3" xfId="17215" xr:uid="{EF4889A9-60C5-4C6F-8D30-FDCAD0350E96}"/>
    <cellStyle name="Normal 9 2 6 3 2 2 2 3 2" xfId="39534" xr:uid="{B2459EF6-DF10-42EF-A665-94A80E61CEE9}"/>
    <cellStyle name="Normal 9 2 6 3 2 2 2 4" xfId="27726" xr:uid="{B8226112-5657-4EC6-B646-14D330F6C787}"/>
    <cellStyle name="Normal 9 2 6 3 2 2 3" xfId="8000" xr:uid="{864A357F-2D65-402B-94EF-B115E633BB52}"/>
    <cellStyle name="Normal 9 2 6 3 2 2 3 2" xfId="19807" xr:uid="{B89CAD76-52F1-4930-A4F9-060967A1A4C4}"/>
    <cellStyle name="Normal 9 2 6 3 2 2 3 2 2" xfId="42126" xr:uid="{34AFC8C6-3F18-4FB8-9B51-1F0AF421480A}"/>
    <cellStyle name="Normal 9 2 6 3 2 2 3 3" xfId="30318" xr:uid="{F14E25A6-50D1-4ADA-A0C6-351B794995F4}"/>
    <cellStyle name="Normal 9 2 6 3 2 2 4" xfId="14623" xr:uid="{FBFDCFE9-57A5-4C83-8226-29D8DEEC4298}"/>
    <cellStyle name="Normal 9 2 6 3 2 2 4 2" xfId="36942" xr:uid="{0445FFF0-F5CB-4BC2-9856-796D44877FC1}"/>
    <cellStyle name="Normal 9 2 6 3 2 2 5" xfId="25134" xr:uid="{A39884A6-EF0E-47C9-9D86-4683F3B17FCB}"/>
    <cellStyle name="Normal 9 2 6 3 2 3" xfId="4112" xr:uid="{85A5BEE6-F4B4-454D-B07E-E0E0AF9BF617}"/>
    <cellStyle name="Normal 9 2 6 3 2 3 2" xfId="9296" xr:uid="{0DB72731-C96C-46C1-A34E-6BDA1F83C3B6}"/>
    <cellStyle name="Normal 9 2 6 3 2 3 2 2" xfId="21103" xr:uid="{BC4C0F2F-77D7-4E2F-8E6A-5C46027E8973}"/>
    <cellStyle name="Normal 9 2 6 3 2 3 2 2 2" xfId="43422" xr:uid="{8ED36E60-D27D-41DC-8D04-57FD9669A4F4}"/>
    <cellStyle name="Normal 9 2 6 3 2 3 2 3" xfId="31614" xr:uid="{13472679-FA41-4768-96E0-369CA6CF0179}"/>
    <cellStyle name="Normal 9 2 6 3 2 3 3" xfId="15919" xr:uid="{FE79B0A0-3E6F-43DE-A111-1B54790BD167}"/>
    <cellStyle name="Normal 9 2 6 3 2 3 3 2" xfId="38238" xr:uid="{F2A2FDC4-57D0-4E50-9F3E-5A4246A94FAB}"/>
    <cellStyle name="Normal 9 2 6 3 2 3 4" xfId="26430" xr:uid="{2E8F5D04-D9C2-4FA0-BE27-653592A23ED8}"/>
    <cellStyle name="Normal 9 2 6 3 2 4" xfId="6704" xr:uid="{CA1441E7-06FE-4A75-BAD7-00CAB32EE344}"/>
    <cellStyle name="Normal 9 2 6 3 2 4 2" xfId="18511" xr:uid="{2214F7DC-CABD-438A-83A7-6141B1E4C707}"/>
    <cellStyle name="Normal 9 2 6 3 2 4 2 2" xfId="40830" xr:uid="{40F33F4F-7434-452C-8014-D92E85CE3A36}"/>
    <cellStyle name="Normal 9 2 6 3 2 4 3" xfId="29022" xr:uid="{44FF7C6B-A39A-4D42-9834-51F83F80DF44}"/>
    <cellStyle name="Normal 9 2 6 3 2 5" xfId="12031" xr:uid="{5BCADE09-E3CE-4731-A336-7427A8C45CBE}"/>
    <cellStyle name="Normal 9 2 6 3 2 5 2" xfId="34350" xr:uid="{E45FFED1-D43F-416C-8BF5-38447EA4AF09}"/>
    <cellStyle name="Normal 9 2 6 3 2 6" xfId="13327" xr:uid="{EE9F8E7C-3C3B-41C2-B0E3-E663610AFFA8}"/>
    <cellStyle name="Normal 9 2 6 3 2 6 2" xfId="35646" xr:uid="{7067B266-6CDF-4954-A16A-3EB58CA9BDBD}"/>
    <cellStyle name="Normal 9 2 6 3 2 7" xfId="23838" xr:uid="{32DFED10-C10A-49E9-A66F-6ED2690216CD}"/>
    <cellStyle name="Normal 9 2 6 3 3" xfId="2168" xr:uid="{549DF0F2-C385-4088-A941-5CB42C44CC2B}"/>
    <cellStyle name="Normal 9 2 6 3 3 2" xfId="4760" xr:uid="{237EC9EA-508B-4A2F-BA6E-DB60F7F2AD25}"/>
    <cellStyle name="Normal 9 2 6 3 3 2 2" xfId="9944" xr:uid="{712B7BF8-AF12-488F-B4B3-9C142182F045}"/>
    <cellStyle name="Normal 9 2 6 3 3 2 2 2" xfId="21751" xr:uid="{DD3335B9-EC24-4CA6-9367-0FDE813D8260}"/>
    <cellStyle name="Normal 9 2 6 3 3 2 2 2 2" xfId="44070" xr:uid="{7E4B435E-1D91-497C-B931-542D1133167D}"/>
    <cellStyle name="Normal 9 2 6 3 3 2 2 3" xfId="32262" xr:uid="{C2AF922C-787E-45A0-AF69-4FE542AF18E1}"/>
    <cellStyle name="Normal 9 2 6 3 3 2 3" xfId="16567" xr:uid="{59F69BEA-BBC0-4F58-BD61-2FE41D40BFFB}"/>
    <cellStyle name="Normal 9 2 6 3 3 2 3 2" xfId="38886" xr:uid="{356275FD-7811-4B30-BBE8-C88F08F732D9}"/>
    <cellStyle name="Normal 9 2 6 3 3 2 4" xfId="27078" xr:uid="{239DED9A-B369-485D-8C34-EE28F6F05F55}"/>
    <cellStyle name="Normal 9 2 6 3 3 3" xfId="7352" xr:uid="{6DC246DD-D799-4930-8FD6-9AE379356C0C}"/>
    <cellStyle name="Normal 9 2 6 3 3 3 2" xfId="19159" xr:uid="{1C230564-AD9D-4396-B78C-E3026661CD5A}"/>
    <cellStyle name="Normal 9 2 6 3 3 3 2 2" xfId="41478" xr:uid="{44F18DA1-A1AA-430A-9C1B-6E970282A80D}"/>
    <cellStyle name="Normal 9 2 6 3 3 3 3" xfId="29670" xr:uid="{DCE8D7A4-D327-49FD-86C5-5C34AC402C36}"/>
    <cellStyle name="Normal 9 2 6 3 3 4" xfId="13975" xr:uid="{E2F476A7-D286-4FAD-BB9F-2850021366D4}"/>
    <cellStyle name="Normal 9 2 6 3 3 4 2" xfId="36294" xr:uid="{FBA6AB84-565C-417A-9952-55BE02331C13}"/>
    <cellStyle name="Normal 9 2 6 3 3 5" xfId="24486" xr:uid="{FCCC429D-C2EC-49CE-9919-C0F235E94265}"/>
    <cellStyle name="Normal 9 2 6 3 4" xfId="3464" xr:uid="{A01A544B-2932-4CFC-AB8E-9550ECD4E820}"/>
    <cellStyle name="Normal 9 2 6 3 4 2" xfId="8648" xr:uid="{5C7BC0B6-D34D-4043-ACF3-F9C9C307AA08}"/>
    <cellStyle name="Normal 9 2 6 3 4 2 2" xfId="20455" xr:uid="{0C6C882A-A14D-41E6-9D9E-80372BBAD915}"/>
    <cellStyle name="Normal 9 2 6 3 4 2 2 2" xfId="42774" xr:uid="{7BB2230B-EFCA-4B76-AABE-981D15B8E4C4}"/>
    <cellStyle name="Normal 9 2 6 3 4 2 3" xfId="30966" xr:uid="{570A4C8D-26FC-4139-8CC3-DD4D0FF9182B}"/>
    <cellStyle name="Normal 9 2 6 3 4 3" xfId="15271" xr:uid="{EC5C8B69-695B-4875-A265-7DD26156BD16}"/>
    <cellStyle name="Normal 9 2 6 3 4 3 2" xfId="37590" xr:uid="{496A0FB3-4294-4480-98BC-AAF04BB6F76C}"/>
    <cellStyle name="Normal 9 2 6 3 4 4" xfId="25782" xr:uid="{1D7004D6-19C6-4C2D-8093-655A2088E10F}"/>
    <cellStyle name="Normal 9 2 6 3 5" xfId="6056" xr:uid="{249992C2-2484-43C7-B592-9C4FCD0AB2DA}"/>
    <cellStyle name="Normal 9 2 6 3 5 2" xfId="17863" xr:uid="{4C509CD8-D521-4FBF-912D-9BA7539BC11C}"/>
    <cellStyle name="Normal 9 2 6 3 5 2 2" xfId="40182" xr:uid="{62AC5CC8-8082-4C69-94F2-47406FFDBCD7}"/>
    <cellStyle name="Normal 9 2 6 3 5 3" xfId="28374" xr:uid="{F0157CD4-F764-4255-817D-43D73F7ED70E}"/>
    <cellStyle name="Normal 9 2 6 3 6" xfId="11383" xr:uid="{77EA940A-BFB2-46A5-A22F-C66D906FB1DC}"/>
    <cellStyle name="Normal 9 2 6 3 6 2" xfId="33702" xr:uid="{688CDAC4-F475-4346-9531-20CFDDDE1174}"/>
    <cellStyle name="Normal 9 2 6 3 7" xfId="12679" xr:uid="{6F9DFCAF-4BE2-44D4-8714-D4F645962EE0}"/>
    <cellStyle name="Normal 9 2 6 3 7 2" xfId="34998" xr:uid="{CA517747-6BD0-4BD0-B0A1-15D134BE577E}"/>
    <cellStyle name="Normal 9 2 6 3 8" xfId="23190" xr:uid="{96C447A6-8F91-409B-B628-D9EE869E79A0}"/>
    <cellStyle name="Normal 9 2 6 4" xfId="1196" xr:uid="{D0767644-7B5F-42C1-83D2-6AE8EBFF91B5}"/>
    <cellStyle name="Normal 9 2 6 4 2" xfId="2492" xr:uid="{33B15F6A-541D-4324-ABA2-595BFF0CB90A}"/>
    <cellStyle name="Normal 9 2 6 4 2 2" xfId="5084" xr:uid="{75777399-E8E6-4EEC-BF6E-0562905DD1D2}"/>
    <cellStyle name="Normal 9 2 6 4 2 2 2" xfId="10268" xr:uid="{782CD934-22A3-4F88-A276-6F602624F50C}"/>
    <cellStyle name="Normal 9 2 6 4 2 2 2 2" xfId="22075" xr:uid="{E6CA3823-32EE-4E97-9154-BA8CEEB5144E}"/>
    <cellStyle name="Normal 9 2 6 4 2 2 2 2 2" xfId="44394" xr:uid="{5EF6A4DF-B561-4902-B644-7D359848ACCD}"/>
    <cellStyle name="Normal 9 2 6 4 2 2 2 3" xfId="32586" xr:uid="{04E7B0D4-9676-454D-875C-C43F8D18F59A}"/>
    <cellStyle name="Normal 9 2 6 4 2 2 3" xfId="16891" xr:uid="{6B087A00-70B8-4B83-B630-136B071AE729}"/>
    <cellStyle name="Normal 9 2 6 4 2 2 3 2" xfId="39210" xr:uid="{9E97FB9F-1313-4288-8C0F-636200200173}"/>
    <cellStyle name="Normal 9 2 6 4 2 2 4" xfId="27402" xr:uid="{00A6DA36-B165-4B98-8DD3-9A937D5039E2}"/>
    <cellStyle name="Normal 9 2 6 4 2 3" xfId="7676" xr:uid="{C8669BB9-5F6A-4450-87FC-DB53AFE5B322}"/>
    <cellStyle name="Normal 9 2 6 4 2 3 2" xfId="19483" xr:uid="{C7EC566F-D3D1-4460-A8E8-29F1E08BF996}"/>
    <cellStyle name="Normal 9 2 6 4 2 3 2 2" xfId="41802" xr:uid="{62536720-C91A-4EC9-8DCE-FDDEBF3AF327}"/>
    <cellStyle name="Normal 9 2 6 4 2 3 3" xfId="29994" xr:uid="{B47BD806-580E-46CB-AA1D-31E1AC4A1817}"/>
    <cellStyle name="Normal 9 2 6 4 2 4" xfId="14299" xr:uid="{F374AE8F-250D-495C-ABCE-484CFCFE3459}"/>
    <cellStyle name="Normal 9 2 6 4 2 4 2" xfId="36618" xr:uid="{3E709ABE-1D52-4497-BDE8-CC42F4154E14}"/>
    <cellStyle name="Normal 9 2 6 4 2 5" xfId="24810" xr:uid="{CA445592-96E7-4889-8787-88F19A3643A6}"/>
    <cellStyle name="Normal 9 2 6 4 3" xfId="3788" xr:uid="{5724687D-5A08-4C78-95AE-C5A6C2A26657}"/>
    <cellStyle name="Normal 9 2 6 4 3 2" xfId="8972" xr:uid="{59D758FA-CBC7-41D2-88E6-43A38064C677}"/>
    <cellStyle name="Normal 9 2 6 4 3 2 2" xfId="20779" xr:uid="{0105597E-29B3-411F-9659-26A5DF5081AE}"/>
    <cellStyle name="Normal 9 2 6 4 3 2 2 2" xfId="43098" xr:uid="{E51E0498-A63E-43FF-BCC7-B8963A25F388}"/>
    <cellStyle name="Normal 9 2 6 4 3 2 3" xfId="31290" xr:uid="{18A3F3DF-A992-4B17-89D0-A168C7E4CCFF}"/>
    <cellStyle name="Normal 9 2 6 4 3 3" xfId="15595" xr:uid="{5B4DB991-25E2-474E-B19C-424EDF57ACAC}"/>
    <cellStyle name="Normal 9 2 6 4 3 3 2" xfId="37914" xr:uid="{8E581DCC-A6E3-4487-A976-381A5B89D51A}"/>
    <cellStyle name="Normal 9 2 6 4 3 4" xfId="26106" xr:uid="{B5F991D1-F6EB-43B1-A15F-6C29E753F65D}"/>
    <cellStyle name="Normal 9 2 6 4 4" xfId="6380" xr:uid="{107149D7-05AC-447B-B0BA-B7B1F458153C}"/>
    <cellStyle name="Normal 9 2 6 4 4 2" xfId="18187" xr:uid="{5457FEA9-8023-404A-A963-90D50FAEBFD7}"/>
    <cellStyle name="Normal 9 2 6 4 4 2 2" xfId="40506" xr:uid="{26EF0B22-E2CF-48B6-B00D-B26FF31A0075}"/>
    <cellStyle name="Normal 9 2 6 4 4 3" xfId="28698" xr:uid="{62EB04C8-A941-403C-897E-9E358522A013}"/>
    <cellStyle name="Normal 9 2 6 4 5" xfId="11707" xr:uid="{3796582E-6110-4029-A73D-1A62E78199DC}"/>
    <cellStyle name="Normal 9 2 6 4 5 2" xfId="34026" xr:uid="{5C87BF74-DA86-4799-862D-2B165B89D4F3}"/>
    <cellStyle name="Normal 9 2 6 4 6" xfId="13003" xr:uid="{9E845041-4B1E-4D3A-924E-A6FF4126055C}"/>
    <cellStyle name="Normal 9 2 6 4 6 2" xfId="35322" xr:uid="{6939239F-48B2-4A7C-83CB-06777CFD2BB9}"/>
    <cellStyle name="Normal 9 2 6 4 7" xfId="23514" xr:uid="{0E557240-F25A-4769-A02D-84DCDEB7477F}"/>
    <cellStyle name="Normal 9 2 6 5" xfId="1844" xr:uid="{15D197AD-5423-4B6D-B553-A49B99D38919}"/>
    <cellStyle name="Normal 9 2 6 5 2" xfId="4436" xr:uid="{9CB5EEFA-D84B-4EDB-BABF-51F4AABE4777}"/>
    <cellStyle name="Normal 9 2 6 5 2 2" xfId="9620" xr:uid="{551594D0-3720-411F-9A56-605F40AA2A9E}"/>
    <cellStyle name="Normal 9 2 6 5 2 2 2" xfId="21427" xr:uid="{09871B92-869D-442C-8F4D-1F1D3F894428}"/>
    <cellStyle name="Normal 9 2 6 5 2 2 2 2" xfId="43746" xr:uid="{A0D62C70-E254-44F8-B5BF-BCFDF5CE657A}"/>
    <cellStyle name="Normal 9 2 6 5 2 2 3" xfId="31938" xr:uid="{225A7CA6-1B44-4DF6-A2AB-604FAF4DAC7F}"/>
    <cellStyle name="Normal 9 2 6 5 2 3" xfId="16243" xr:uid="{C71E7C67-540E-4C9C-B1E2-3242F25EFD4A}"/>
    <cellStyle name="Normal 9 2 6 5 2 3 2" xfId="38562" xr:uid="{63BA8B52-8758-4EB4-8022-A2B851CE0F5B}"/>
    <cellStyle name="Normal 9 2 6 5 2 4" xfId="26754" xr:uid="{E0F3BDD5-1FF9-49D9-83AD-8017EEA0D3C3}"/>
    <cellStyle name="Normal 9 2 6 5 3" xfId="7028" xr:uid="{BA17E5F3-C720-4E91-A5F4-7FEA7361C38A}"/>
    <cellStyle name="Normal 9 2 6 5 3 2" xfId="18835" xr:uid="{9E801D4E-FD14-45E0-9E95-E5057A13033D}"/>
    <cellStyle name="Normal 9 2 6 5 3 2 2" xfId="41154" xr:uid="{738F74BA-730E-4A1B-980F-E0416ADF83A1}"/>
    <cellStyle name="Normal 9 2 6 5 3 3" xfId="29346" xr:uid="{0337AA9B-6E9C-421C-BC7D-318FEA22C582}"/>
    <cellStyle name="Normal 9 2 6 5 4" xfId="13651" xr:uid="{FCD4CD20-E13A-4102-AFC1-57097AFD4CA5}"/>
    <cellStyle name="Normal 9 2 6 5 4 2" xfId="35970" xr:uid="{88831545-AB98-49D9-91EC-4A9182050D1C}"/>
    <cellStyle name="Normal 9 2 6 5 5" xfId="24162" xr:uid="{8FC18F4C-82A6-44C0-86D6-C5636653FC16}"/>
    <cellStyle name="Normal 9 2 6 6" xfId="3140" xr:uid="{011AD7A4-14D5-4310-A12C-2984A57D5214}"/>
    <cellStyle name="Normal 9 2 6 6 2" xfId="8324" xr:uid="{198C3311-8E3B-4035-87C6-CCCBF425BE27}"/>
    <cellStyle name="Normal 9 2 6 6 2 2" xfId="20131" xr:uid="{068A6013-5022-4318-9CD0-2744B37C3A53}"/>
    <cellStyle name="Normal 9 2 6 6 2 2 2" xfId="42450" xr:uid="{2D17033A-1874-45D3-9660-B37BD20BE538}"/>
    <cellStyle name="Normal 9 2 6 6 2 3" xfId="30642" xr:uid="{A96CE9E3-4A4D-42FE-8DF0-7075A262AA4A}"/>
    <cellStyle name="Normal 9 2 6 6 3" xfId="14947" xr:uid="{FB298DE8-F26B-4540-83ED-68E8599731CB}"/>
    <cellStyle name="Normal 9 2 6 6 3 2" xfId="37266" xr:uid="{709F892F-A04C-4C4E-8F0D-590147D14994}"/>
    <cellStyle name="Normal 9 2 6 6 4" xfId="25458" xr:uid="{F6E37119-9C0D-4084-8D40-C58C71EA444A}"/>
    <cellStyle name="Normal 9 2 6 7" xfId="5732" xr:uid="{C07BE2D3-B512-4F12-83C4-C9EB22127C57}"/>
    <cellStyle name="Normal 9 2 6 7 2" xfId="17539" xr:uid="{004E3247-7FDF-4322-96F8-7FED7F932DD2}"/>
    <cellStyle name="Normal 9 2 6 7 2 2" xfId="39858" xr:uid="{15652F0F-1513-44EE-9CC5-849ADEF3FF36}"/>
    <cellStyle name="Normal 9 2 6 7 3" xfId="28050" xr:uid="{4DD098BC-0987-431A-B34B-83CE3EDA8531}"/>
    <cellStyle name="Normal 9 2 6 8" xfId="10956" xr:uid="{A3850445-66F8-458C-83D9-0D819D69AF62}"/>
    <cellStyle name="Normal 9 2 6 8 2" xfId="33275" xr:uid="{51A86C0A-2CE0-4CDA-A5F4-5022652A07A4}"/>
    <cellStyle name="Normal 9 2 6 9" xfId="12355" xr:uid="{9F9C9E08-642C-4AC2-8891-A99B81D6794E}"/>
    <cellStyle name="Normal 9 2 6 9 2" xfId="34674" xr:uid="{3BD8F895-A3F3-4770-9B7D-0D215284804C}"/>
    <cellStyle name="Normal 9 2 7" xfId="562" xr:uid="{997B8596-F29F-4448-B6C4-2ECC3D45A6E5}"/>
    <cellStyle name="Normal 9 2 7 2" xfId="953" xr:uid="{B798F787-7C4B-48AE-A453-00D649E16085}"/>
    <cellStyle name="Normal 9 2 7 2 2" xfId="1601" xr:uid="{01C55EB2-229F-4CC2-B95E-1B8B21A0B974}"/>
    <cellStyle name="Normal 9 2 7 2 2 2" xfId="2897" xr:uid="{6342B13E-0D0F-4406-87CF-AD8935BE56B0}"/>
    <cellStyle name="Normal 9 2 7 2 2 2 2" xfId="5489" xr:uid="{332BAA7F-1A95-416D-AC46-08691C6F0008}"/>
    <cellStyle name="Normal 9 2 7 2 2 2 2 2" xfId="10673" xr:uid="{32C5E5F1-37E7-4B34-BF9E-D3B3D1872622}"/>
    <cellStyle name="Normal 9 2 7 2 2 2 2 2 2" xfId="22480" xr:uid="{9BADE897-0599-4405-A48C-8570146FD1A9}"/>
    <cellStyle name="Normal 9 2 7 2 2 2 2 2 2 2" xfId="44799" xr:uid="{173E2328-B972-4107-B7AB-A12F1919EFF1}"/>
    <cellStyle name="Normal 9 2 7 2 2 2 2 2 3" xfId="32991" xr:uid="{6CD51A1D-D75D-407F-898B-433264333BE1}"/>
    <cellStyle name="Normal 9 2 7 2 2 2 2 3" xfId="17296" xr:uid="{E82F75F1-0153-41E7-96B7-04C79D0747FD}"/>
    <cellStyle name="Normal 9 2 7 2 2 2 2 3 2" xfId="39615" xr:uid="{D33871A2-DA0F-4F6D-9BAF-931F0CD35D03}"/>
    <cellStyle name="Normal 9 2 7 2 2 2 2 4" xfId="27807" xr:uid="{090D1F9F-D247-4014-A5A0-942F6BC5EF6B}"/>
    <cellStyle name="Normal 9 2 7 2 2 2 3" xfId="8081" xr:uid="{B15B3667-9929-4FB3-B498-FA2A47B294DA}"/>
    <cellStyle name="Normal 9 2 7 2 2 2 3 2" xfId="19888" xr:uid="{B79B1397-4143-4281-B53D-276B3082B3ED}"/>
    <cellStyle name="Normal 9 2 7 2 2 2 3 2 2" xfId="42207" xr:uid="{F0942ACB-D5E2-4E3D-A01E-4339D0B85964}"/>
    <cellStyle name="Normal 9 2 7 2 2 2 3 3" xfId="30399" xr:uid="{FC658C2A-B0FF-4126-8BF0-BAA2FE5885E7}"/>
    <cellStyle name="Normal 9 2 7 2 2 2 4" xfId="14704" xr:uid="{344427B3-0C7E-4180-8FCF-91AA4D2DDD81}"/>
    <cellStyle name="Normal 9 2 7 2 2 2 4 2" xfId="37023" xr:uid="{3409C1DB-B02E-4015-8952-9F83D4730CE3}"/>
    <cellStyle name="Normal 9 2 7 2 2 2 5" xfId="25215" xr:uid="{B30C7AB7-E9A3-4D94-9A85-680CCD777F0A}"/>
    <cellStyle name="Normal 9 2 7 2 2 3" xfId="4193" xr:uid="{540FFBC3-E7A7-4E60-AA59-AD7A2879FAF6}"/>
    <cellStyle name="Normal 9 2 7 2 2 3 2" xfId="9377" xr:uid="{617A6890-2BD3-400A-A8BE-50343D06AB51}"/>
    <cellStyle name="Normal 9 2 7 2 2 3 2 2" xfId="21184" xr:uid="{34EE3050-E175-4686-89FC-4EF9A88F5789}"/>
    <cellStyle name="Normal 9 2 7 2 2 3 2 2 2" xfId="43503" xr:uid="{5BC2C1EC-85B3-4C6A-BB25-10A81B42069E}"/>
    <cellStyle name="Normal 9 2 7 2 2 3 2 3" xfId="31695" xr:uid="{9DE8C617-7940-4A38-9D11-15C41F340815}"/>
    <cellStyle name="Normal 9 2 7 2 2 3 3" xfId="16000" xr:uid="{4FD7171C-3979-4CFB-BBD1-D190C3FB12B2}"/>
    <cellStyle name="Normal 9 2 7 2 2 3 3 2" xfId="38319" xr:uid="{1729E880-8C29-400A-8735-8A5B06CD167A}"/>
    <cellStyle name="Normal 9 2 7 2 2 3 4" xfId="26511" xr:uid="{499CAABD-3DD6-48DE-9BF8-3AFF823849A5}"/>
    <cellStyle name="Normal 9 2 7 2 2 4" xfId="6785" xr:uid="{75959D43-69CD-4141-ACDF-C6F02A96634B}"/>
    <cellStyle name="Normal 9 2 7 2 2 4 2" xfId="18592" xr:uid="{13D43778-6D94-428E-855B-4A57DA9A01A3}"/>
    <cellStyle name="Normal 9 2 7 2 2 4 2 2" xfId="40911" xr:uid="{B5EBC9BE-840D-4223-B35B-D3C2BDFF0FEF}"/>
    <cellStyle name="Normal 9 2 7 2 2 4 3" xfId="29103" xr:uid="{1BBB1338-EBE3-4871-AB80-CC588D8F534D}"/>
    <cellStyle name="Normal 9 2 7 2 2 5" xfId="12112" xr:uid="{3B7C2A80-C901-4044-A2AE-5C44E7DAE231}"/>
    <cellStyle name="Normal 9 2 7 2 2 5 2" xfId="34431" xr:uid="{9C024133-E510-4678-B363-2D286D0CC187}"/>
    <cellStyle name="Normal 9 2 7 2 2 6" xfId="13408" xr:uid="{3C0B277F-3F00-4F55-8936-2795B6956D6F}"/>
    <cellStyle name="Normal 9 2 7 2 2 6 2" xfId="35727" xr:uid="{B213265F-F274-4A50-807A-ADFB1C9306B7}"/>
    <cellStyle name="Normal 9 2 7 2 2 7" xfId="23919" xr:uid="{D00962A8-8FC6-4EDD-AB65-5244FC0959FA}"/>
    <cellStyle name="Normal 9 2 7 2 3" xfId="2249" xr:uid="{A20707CA-E3A9-4F1D-926B-4B541629A986}"/>
    <cellStyle name="Normal 9 2 7 2 3 2" xfId="4841" xr:uid="{12314613-72EC-4087-8AAB-C0415823C6C3}"/>
    <cellStyle name="Normal 9 2 7 2 3 2 2" xfId="10025" xr:uid="{55AB053B-64AF-46DF-9175-54E2E461DF9F}"/>
    <cellStyle name="Normal 9 2 7 2 3 2 2 2" xfId="21832" xr:uid="{021EE702-B06B-49C5-8E2A-817ACC565894}"/>
    <cellStyle name="Normal 9 2 7 2 3 2 2 2 2" xfId="44151" xr:uid="{ED6B6982-7817-454D-A66C-01F161D4E3D0}"/>
    <cellStyle name="Normal 9 2 7 2 3 2 2 3" xfId="32343" xr:uid="{A2F63B74-6DE8-478E-B151-DEE801ADFBE5}"/>
    <cellStyle name="Normal 9 2 7 2 3 2 3" xfId="16648" xr:uid="{0698292A-F2EE-475F-9F61-4DFB7B94279C}"/>
    <cellStyle name="Normal 9 2 7 2 3 2 3 2" xfId="38967" xr:uid="{36FDB3A3-F819-43B2-A52E-1F668B5A6D55}"/>
    <cellStyle name="Normal 9 2 7 2 3 2 4" xfId="27159" xr:uid="{2F8258AE-6566-4DF8-A5E4-617101A26E09}"/>
    <cellStyle name="Normal 9 2 7 2 3 3" xfId="7433" xr:uid="{2E72EAE5-013B-491A-8680-EB56E14721AD}"/>
    <cellStyle name="Normal 9 2 7 2 3 3 2" xfId="19240" xr:uid="{7D9B6439-8E88-4D55-A814-80563B1B600E}"/>
    <cellStyle name="Normal 9 2 7 2 3 3 2 2" xfId="41559" xr:uid="{ADA06549-9509-47D1-97B6-CBE4790E6F66}"/>
    <cellStyle name="Normal 9 2 7 2 3 3 3" xfId="29751" xr:uid="{9B06CF9A-8273-4D4A-B547-EF19CF75CF35}"/>
    <cellStyle name="Normal 9 2 7 2 3 4" xfId="14056" xr:uid="{CF5870FA-B04E-4BC3-90B0-5E8572BE725D}"/>
    <cellStyle name="Normal 9 2 7 2 3 4 2" xfId="36375" xr:uid="{6A62070D-D0F1-465A-B66E-73B59F22E004}"/>
    <cellStyle name="Normal 9 2 7 2 3 5" xfId="24567" xr:uid="{075D7922-2C8C-4D1D-8971-EA74746FF117}"/>
    <cellStyle name="Normal 9 2 7 2 4" xfId="3545" xr:uid="{2D0B8CEE-4068-4B84-BEF6-EBA8C32B87EB}"/>
    <cellStyle name="Normal 9 2 7 2 4 2" xfId="8729" xr:uid="{37C5116D-F544-4E84-8E57-63370E9EE4B9}"/>
    <cellStyle name="Normal 9 2 7 2 4 2 2" xfId="20536" xr:uid="{75E5EC06-960D-4CF1-A894-8071AB33D282}"/>
    <cellStyle name="Normal 9 2 7 2 4 2 2 2" xfId="42855" xr:uid="{CC0EF251-7B8E-4F8D-BA2E-62B8195A5F90}"/>
    <cellStyle name="Normal 9 2 7 2 4 2 3" xfId="31047" xr:uid="{45C82AAD-58BC-4AF7-BB42-46903BB6486C}"/>
    <cellStyle name="Normal 9 2 7 2 4 3" xfId="15352" xr:uid="{B8FACFE5-AB8C-4E82-BF53-00870E177E00}"/>
    <cellStyle name="Normal 9 2 7 2 4 3 2" xfId="37671" xr:uid="{C3EDC7CD-A819-4BBB-8E25-AF5B4999F42A}"/>
    <cellStyle name="Normal 9 2 7 2 4 4" xfId="25863" xr:uid="{63B67026-1193-47D7-82B4-1C5A681391D6}"/>
    <cellStyle name="Normal 9 2 7 2 5" xfId="6137" xr:uid="{EE90AC5A-DA37-4ED0-827C-4F6AF8FE3B78}"/>
    <cellStyle name="Normal 9 2 7 2 5 2" xfId="17944" xr:uid="{992AD228-94D5-4E19-96AB-576F0E24D02C}"/>
    <cellStyle name="Normal 9 2 7 2 5 2 2" xfId="40263" xr:uid="{ED4815E6-02E5-44B3-8EA3-CEFB6E7ADFED}"/>
    <cellStyle name="Normal 9 2 7 2 5 3" xfId="28455" xr:uid="{DC83F627-EF46-45D6-A4B2-84074C06498E}"/>
    <cellStyle name="Normal 9 2 7 2 6" xfId="11464" xr:uid="{CD42A6A5-696A-4D7D-BF30-2BBA8AAE92B3}"/>
    <cellStyle name="Normal 9 2 7 2 6 2" xfId="33783" xr:uid="{19423914-F059-4DF6-BA41-5915A11F31F7}"/>
    <cellStyle name="Normal 9 2 7 2 7" xfId="12760" xr:uid="{BEBCC1D2-C94C-420E-93B6-1AC9073C2903}"/>
    <cellStyle name="Normal 9 2 7 2 7 2" xfId="35079" xr:uid="{3711B0FB-335E-40DC-9FB7-6BA3188FEC10}"/>
    <cellStyle name="Normal 9 2 7 2 8" xfId="23271" xr:uid="{B47978C0-387F-40BB-88B6-6F1100BF39E9}"/>
    <cellStyle name="Normal 9 2 7 3" xfId="1277" xr:uid="{9CB8F764-3CBB-4A48-83B6-8ED9DACC8635}"/>
    <cellStyle name="Normal 9 2 7 3 2" xfId="2573" xr:uid="{8F027C0C-12F3-4EA0-BEE3-F79875509890}"/>
    <cellStyle name="Normal 9 2 7 3 2 2" xfId="5165" xr:uid="{912FEA07-3EC4-4057-B85E-A454B261447C}"/>
    <cellStyle name="Normal 9 2 7 3 2 2 2" xfId="10349" xr:uid="{E78E930C-0D41-47D7-9711-FDF109A423BD}"/>
    <cellStyle name="Normal 9 2 7 3 2 2 2 2" xfId="22156" xr:uid="{996EC727-F222-40D0-A0BC-3017C270D389}"/>
    <cellStyle name="Normal 9 2 7 3 2 2 2 2 2" xfId="44475" xr:uid="{D650CCAF-9D07-40E6-943E-22EA4C70AF47}"/>
    <cellStyle name="Normal 9 2 7 3 2 2 2 3" xfId="32667" xr:uid="{8FF851EF-06D5-4326-A7EC-4BAFDDE51DE5}"/>
    <cellStyle name="Normal 9 2 7 3 2 2 3" xfId="16972" xr:uid="{65B69CC5-6198-4F1A-8AA7-CF90EF2D4815}"/>
    <cellStyle name="Normal 9 2 7 3 2 2 3 2" xfId="39291" xr:uid="{FC400FAF-5A91-489F-8852-EBDF550FF4CE}"/>
    <cellStyle name="Normal 9 2 7 3 2 2 4" xfId="27483" xr:uid="{159F930E-3C58-4877-8F27-B55E21DD074B}"/>
    <cellStyle name="Normal 9 2 7 3 2 3" xfId="7757" xr:uid="{42F4028D-C96B-4755-BFB4-10093B3BAA2B}"/>
    <cellStyle name="Normal 9 2 7 3 2 3 2" xfId="19564" xr:uid="{C2C9AA20-BFA8-4EA7-A0BC-6CE8E2436A80}"/>
    <cellStyle name="Normal 9 2 7 3 2 3 2 2" xfId="41883" xr:uid="{3858DDE9-A624-411A-B79A-6A2561691516}"/>
    <cellStyle name="Normal 9 2 7 3 2 3 3" xfId="30075" xr:uid="{D0DEA416-9F22-47D7-92D7-3C22E8828369}"/>
    <cellStyle name="Normal 9 2 7 3 2 4" xfId="14380" xr:uid="{4E85F142-B56B-4FD4-9D64-0604E44537B2}"/>
    <cellStyle name="Normal 9 2 7 3 2 4 2" xfId="36699" xr:uid="{D635B648-03F1-45AD-B9F7-EEEF642282B6}"/>
    <cellStyle name="Normal 9 2 7 3 2 5" xfId="24891" xr:uid="{44E8197A-0BBC-4BB6-9339-8E86BFB89FD2}"/>
    <cellStyle name="Normal 9 2 7 3 3" xfId="3869" xr:uid="{74937B99-401B-4623-B55E-71EC347FAEF7}"/>
    <cellStyle name="Normal 9 2 7 3 3 2" xfId="9053" xr:uid="{21DEC8EA-C6D1-4AF2-ACFC-56D5A9AF0881}"/>
    <cellStyle name="Normal 9 2 7 3 3 2 2" xfId="20860" xr:uid="{B07BCF30-DBD0-4B15-994C-CCE90AF34A83}"/>
    <cellStyle name="Normal 9 2 7 3 3 2 2 2" xfId="43179" xr:uid="{0B14B40D-D7AD-4552-AEC1-2D7222A3F19A}"/>
    <cellStyle name="Normal 9 2 7 3 3 2 3" xfId="31371" xr:uid="{EC9C4949-7A89-459F-96CB-AC3CB244B9BA}"/>
    <cellStyle name="Normal 9 2 7 3 3 3" xfId="15676" xr:uid="{C8CC0E90-ED7E-46FA-A759-DF1B9FFC098E}"/>
    <cellStyle name="Normal 9 2 7 3 3 3 2" xfId="37995" xr:uid="{8B07B25F-7670-48E6-BE80-182F8FA6B598}"/>
    <cellStyle name="Normal 9 2 7 3 3 4" xfId="26187" xr:uid="{E1E3F225-E129-43C7-8273-763B2B963863}"/>
    <cellStyle name="Normal 9 2 7 3 4" xfId="6461" xr:uid="{25F962D3-F74A-44EF-B8DF-08D4FCAEE6E7}"/>
    <cellStyle name="Normal 9 2 7 3 4 2" xfId="18268" xr:uid="{5B88FF03-7022-4591-944E-61D66F4A2ADB}"/>
    <cellStyle name="Normal 9 2 7 3 4 2 2" xfId="40587" xr:uid="{B65A578D-074C-4E8B-8941-70B5B6A1EF05}"/>
    <cellStyle name="Normal 9 2 7 3 4 3" xfId="28779" xr:uid="{92D5E21E-95F9-46EC-ACEC-69249E32296E}"/>
    <cellStyle name="Normal 9 2 7 3 5" xfId="11788" xr:uid="{61F8A268-2F39-4C0F-8C56-D4FC0DF9C094}"/>
    <cellStyle name="Normal 9 2 7 3 5 2" xfId="34107" xr:uid="{A9599D55-6FE0-4057-BE17-07DACD844835}"/>
    <cellStyle name="Normal 9 2 7 3 6" xfId="13084" xr:uid="{AD6E28DB-B86B-4479-B21C-7028336B0FFE}"/>
    <cellStyle name="Normal 9 2 7 3 6 2" xfId="35403" xr:uid="{315622CF-8117-41F1-B194-21E9317900AB}"/>
    <cellStyle name="Normal 9 2 7 3 7" xfId="23595" xr:uid="{5B51A481-E024-49CD-9791-5E9DFE0ED57A}"/>
    <cellStyle name="Normal 9 2 7 4" xfId="1925" xr:uid="{A07EBDB8-74E8-4564-829B-9322B9C6D0E9}"/>
    <cellStyle name="Normal 9 2 7 4 2" xfId="4517" xr:uid="{20BD7923-19F1-4315-B9C8-BDDBFE60E639}"/>
    <cellStyle name="Normal 9 2 7 4 2 2" xfId="9701" xr:uid="{0CFEBA52-378A-4D8B-906C-8DA214BCA502}"/>
    <cellStyle name="Normal 9 2 7 4 2 2 2" xfId="21508" xr:uid="{4D9CF8BB-06FD-475A-ABC5-D67BB68CC702}"/>
    <cellStyle name="Normal 9 2 7 4 2 2 2 2" xfId="43827" xr:uid="{C8A76EC0-ECA2-4F17-8947-6DCC8640859A}"/>
    <cellStyle name="Normal 9 2 7 4 2 2 3" xfId="32019" xr:uid="{F7640CF0-7886-4F46-B1FE-2E13F556AA8C}"/>
    <cellStyle name="Normal 9 2 7 4 2 3" xfId="16324" xr:uid="{0BF4B92A-CDD3-4096-B461-851F57F7170D}"/>
    <cellStyle name="Normal 9 2 7 4 2 3 2" xfId="38643" xr:uid="{16DAD22C-DD11-4A27-9BEE-D155E5D07D93}"/>
    <cellStyle name="Normal 9 2 7 4 2 4" xfId="26835" xr:uid="{19162083-C839-4BDB-B0A1-A28309F13E42}"/>
    <cellStyle name="Normal 9 2 7 4 3" xfId="7109" xr:uid="{A331A0A1-8394-4C52-8169-79AB7A2EAA29}"/>
    <cellStyle name="Normal 9 2 7 4 3 2" xfId="18916" xr:uid="{FB124E67-58BF-4708-BD97-7874EBDACD4A}"/>
    <cellStyle name="Normal 9 2 7 4 3 2 2" xfId="41235" xr:uid="{6C553262-93F9-40B9-9352-7095DDE56063}"/>
    <cellStyle name="Normal 9 2 7 4 3 3" xfId="29427" xr:uid="{F3871666-7258-48A5-8E85-28FE7138D921}"/>
    <cellStyle name="Normal 9 2 7 4 4" xfId="13732" xr:uid="{2A791B4D-3C15-48A1-8F0F-6653AD892EC5}"/>
    <cellStyle name="Normal 9 2 7 4 4 2" xfId="36051" xr:uid="{F7A8A4EC-9052-4174-BED8-D46BDBDB2E93}"/>
    <cellStyle name="Normal 9 2 7 4 5" xfId="24243" xr:uid="{030F4A61-5DEA-430C-980E-C45D8E546496}"/>
    <cellStyle name="Normal 9 2 7 5" xfId="3221" xr:uid="{BB73658D-0A63-4981-824B-91007FF5C80B}"/>
    <cellStyle name="Normal 9 2 7 5 2" xfId="8405" xr:uid="{38C9E901-C96A-4E8B-B1A2-219919EC88BF}"/>
    <cellStyle name="Normal 9 2 7 5 2 2" xfId="20212" xr:uid="{998708F8-0A4D-4F86-B374-20256F53F126}"/>
    <cellStyle name="Normal 9 2 7 5 2 2 2" xfId="42531" xr:uid="{E6D0901A-C8BF-4A1C-B05F-AFC7B13D81AC}"/>
    <cellStyle name="Normal 9 2 7 5 2 3" xfId="30723" xr:uid="{5BD6CAEE-49C0-45E3-9826-2E5D38EE3BAC}"/>
    <cellStyle name="Normal 9 2 7 5 3" xfId="15028" xr:uid="{4C372A53-26EA-42A2-84F6-BEDEBCCBA14B}"/>
    <cellStyle name="Normal 9 2 7 5 3 2" xfId="37347" xr:uid="{94958352-F709-43F1-BF8F-2F17410F0859}"/>
    <cellStyle name="Normal 9 2 7 5 4" xfId="25539" xr:uid="{F8AF54DA-2357-48E7-BDAC-BBDAD8C12CB0}"/>
    <cellStyle name="Normal 9 2 7 6" xfId="5813" xr:uid="{88B4D47C-3DFD-4EB3-B172-FCEC30B12390}"/>
    <cellStyle name="Normal 9 2 7 6 2" xfId="17620" xr:uid="{E05ED921-6AC5-4404-B054-E2AB2647E4E9}"/>
    <cellStyle name="Normal 9 2 7 6 2 2" xfId="39939" xr:uid="{1F543539-6A02-4384-BB6C-B3C05EF67A5A}"/>
    <cellStyle name="Normal 9 2 7 6 3" xfId="28131" xr:uid="{5BD46588-3FE3-4FD0-850B-AC9490C7EDDE}"/>
    <cellStyle name="Normal 9 2 7 7" xfId="11073" xr:uid="{BD34A07A-581F-4BCE-B4BE-A9A29F525B6A}"/>
    <cellStyle name="Normal 9 2 7 7 2" xfId="33392" xr:uid="{BDA402E3-8CCC-41DF-BBE1-6065780490FE}"/>
    <cellStyle name="Normal 9 2 7 8" xfId="12436" xr:uid="{6A485EE4-377A-47F2-A86F-7AE45BCC5925}"/>
    <cellStyle name="Normal 9 2 7 8 2" xfId="34755" xr:uid="{42D67E05-F3D1-4943-8A78-4A13D236E57E}"/>
    <cellStyle name="Normal 9 2 7 9" xfId="22880" xr:uid="{5F316347-639A-4BA2-AC22-CC1A1402C28F}"/>
    <cellStyle name="Normal 9 2 8" xfId="791" xr:uid="{9B2965EE-CE52-4A40-9AB8-54E3045A3001}"/>
    <cellStyle name="Normal 9 2 8 2" xfId="1439" xr:uid="{63FDF60B-806B-4957-AC09-40EBF8ABEEB5}"/>
    <cellStyle name="Normal 9 2 8 2 2" xfId="2735" xr:uid="{CD2636A3-ECD6-4BBF-B234-3C02D1CDABF1}"/>
    <cellStyle name="Normal 9 2 8 2 2 2" xfId="5327" xr:uid="{0AE6882D-1C3C-4FFF-9E57-478E93E16293}"/>
    <cellStyle name="Normal 9 2 8 2 2 2 2" xfId="10511" xr:uid="{CC3AF109-5D17-406B-BE96-44C8413CAA76}"/>
    <cellStyle name="Normal 9 2 8 2 2 2 2 2" xfId="22318" xr:uid="{DB05A7DD-5F92-4BD3-8B3C-08C334BA736D}"/>
    <cellStyle name="Normal 9 2 8 2 2 2 2 2 2" xfId="44637" xr:uid="{56A3B093-AFD0-47C2-8A69-4DBD03B5E330}"/>
    <cellStyle name="Normal 9 2 8 2 2 2 2 3" xfId="32829" xr:uid="{B5F6C52F-90E1-4C89-9929-7C7E248D1F4F}"/>
    <cellStyle name="Normal 9 2 8 2 2 2 3" xfId="17134" xr:uid="{C3585CE8-7A57-4D46-A9A4-8057B10068DC}"/>
    <cellStyle name="Normal 9 2 8 2 2 2 3 2" xfId="39453" xr:uid="{20449405-0A99-47BD-8372-1C7BA4F3690E}"/>
    <cellStyle name="Normal 9 2 8 2 2 2 4" xfId="27645" xr:uid="{5D27586D-6BA9-4411-81FE-D856FDB3BAE1}"/>
    <cellStyle name="Normal 9 2 8 2 2 3" xfId="7919" xr:uid="{FD782DAB-DBDC-4113-AA17-438F25F6A0AD}"/>
    <cellStyle name="Normal 9 2 8 2 2 3 2" xfId="19726" xr:uid="{F39E7C86-BD1E-467F-BDD0-0318D3383654}"/>
    <cellStyle name="Normal 9 2 8 2 2 3 2 2" xfId="42045" xr:uid="{247994A7-D20F-42C9-B3BD-E760BB5DB886}"/>
    <cellStyle name="Normal 9 2 8 2 2 3 3" xfId="30237" xr:uid="{CF7E5789-D760-4A50-8D36-8AF9FE4CCDA6}"/>
    <cellStyle name="Normal 9 2 8 2 2 4" xfId="14542" xr:uid="{62B17909-58D2-4349-ADFE-4DAA9634CCEB}"/>
    <cellStyle name="Normal 9 2 8 2 2 4 2" xfId="36861" xr:uid="{A108517B-2A69-42E3-9AD3-1BB02563AC2D}"/>
    <cellStyle name="Normal 9 2 8 2 2 5" xfId="25053" xr:uid="{E2AF8D81-F12A-40B1-849B-3C5B76F1E5B0}"/>
    <cellStyle name="Normal 9 2 8 2 3" xfId="4031" xr:uid="{D77F7279-31A4-4AA2-B591-A1ECCA8417C2}"/>
    <cellStyle name="Normal 9 2 8 2 3 2" xfId="9215" xr:uid="{682A966E-223A-401C-99EB-555E05DD4442}"/>
    <cellStyle name="Normal 9 2 8 2 3 2 2" xfId="21022" xr:uid="{6C99F245-C76B-41A0-8C43-2274B77F4349}"/>
    <cellStyle name="Normal 9 2 8 2 3 2 2 2" xfId="43341" xr:uid="{3912FB6E-4835-4AFC-85E7-9442FB1CB54D}"/>
    <cellStyle name="Normal 9 2 8 2 3 2 3" xfId="31533" xr:uid="{411CB355-C8FA-42BB-A609-54D9E643A92B}"/>
    <cellStyle name="Normal 9 2 8 2 3 3" xfId="15838" xr:uid="{EF226771-FF85-4FAE-B969-FC8EE549B2F1}"/>
    <cellStyle name="Normal 9 2 8 2 3 3 2" xfId="38157" xr:uid="{87415E07-7776-4AA6-952D-09C9A73741E4}"/>
    <cellStyle name="Normal 9 2 8 2 3 4" xfId="26349" xr:uid="{6420CE31-79D8-4C7D-9A63-62B427FAD9AF}"/>
    <cellStyle name="Normal 9 2 8 2 4" xfId="6623" xr:uid="{D0B0CB0E-E3D0-4743-86A0-9D33C89AD88F}"/>
    <cellStyle name="Normal 9 2 8 2 4 2" xfId="18430" xr:uid="{0FC82052-4BDB-4831-8A56-27B80820FC73}"/>
    <cellStyle name="Normal 9 2 8 2 4 2 2" xfId="40749" xr:uid="{E255EE23-7995-4706-8C61-4A003EB06509}"/>
    <cellStyle name="Normal 9 2 8 2 4 3" xfId="28941" xr:uid="{7EAAEE99-9240-4E00-9C56-CEF89D4411F3}"/>
    <cellStyle name="Normal 9 2 8 2 5" xfId="11950" xr:uid="{EBBC45E2-DF72-47C3-9CD7-67478DFED2B0}"/>
    <cellStyle name="Normal 9 2 8 2 5 2" xfId="34269" xr:uid="{1CCA7274-08BE-44E9-BD4F-2D884362BE8F}"/>
    <cellStyle name="Normal 9 2 8 2 6" xfId="13246" xr:uid="{BE236F31-CD5F-47F9-987A-A1C4E26F1331}"/>
    <cellStyle name="Normal 9 2 8 2 6 2" xfId="35565" xr:uid="{2E68BC8A-E067-4313-B647-B937445D7443}"/>
    <cellStyle name="Normal 9 2 8 2 7" xfId="23757" xr:uid="{A3EF379A-9EF9-4BA2-955C-A7E9C1F65E46}"/>
    <cellStyle name="Normal 9 2 8 3" xfId="2087" xr:uid="{29045D96-1EBE-40C4-8207-35DAE638EA9D}"/>
    <cellStyle name="Normal 9 2 8 3 2" xfId="4679" xr:uid="{4D82E9C6-A96B-486D-A508-52D861823CCD}"/>
    <cellStyle name="Normal 9 2 8 3 2 2" xfId="9863" xr:uid="{82617779-7916-4551-A4F3-F7241ADC279B}"/>
    <cellStyle name="Normal 9 2 8 3 2 2 2" xfId="21670" xr:uid="{8F272D2E-905A-47BC-95F4-D9865156141D}"/>
    <cellStyle name="Normal 9 2 8 3 2 2 2 2" xfId="43989" xr:uid="{D90D5BCD-0470-4DEA-8D52-804CC840F665}"/>
    <cellStyle name="Normal 9 2 8 3 2 2 3" xfId="32181" xr:uid="{F255730D-355E-42D5-9706-A68E4C61A690}"/>
    <cellStyle name="Normal 9 2 8 3 2 3" xfId="16486" xr:uid="{C85F04DB-2599-40B0-8652-5BB7C7185B0C}"/>
    <cellStyle name="Normal 9 2 8 3 2 3 2" xfId="38805" xr:uid="{48D61FA9-53C3-4399-A8DB-80674649FD39}"/>
    <cellStyle name="Normal 9 2 8 3 2 4" xfId="26997" xr:uid="{BDEDBC1F-7B4F-4017-8856-34E257C649C5}"/>
    <cellStyle name="Normal 9 2 8 3 3" xfId="7271" xr:uid="{3B07FC7E-B875-4C25-83AF-ABC863972F3E}"/>
    <cellStyle name="Normal 9 2 8 3 3 2" xfId="19078" xr:uid="{7ECF4F7B-00A8-4302-AF82-D5F346129B5A}"/>
    <cellStyle name="Normal 9 2 8 3 3 2 2" xfId="41397" xr:uid="{BD2DF054-33F6-4C13-BE7C-FDB64974B2BF}"/>
    <cellStyle name="Normal 9 2 8 3 3 3" xfId="29589" xr:uid="{D5F5214C-EAD9-4897-A522-D2436EA458CA}"/>
    <cellStyle name="Normal 9 2 8 3 4" xfId="13894" xr:uid="{84F6DA56-FD45-4CAF-BF08-3F7330B93AAC}"/>
    <cellStyle name="Normal 9 2 8 3 4 2" xfId="36213" xr:uid="{4C068F32-C7A0-4893-B2C6-82C2E0DD783C}"/>
    <cellStyle name="Normal 9 2 8 3 5" xfId="24405" xr:uid="{FFAF237A-57BA-4500-B50C-20DADEBFC8BE}"/>
    <cellStyle name="Normal 9 2 8 4" xfId="3383" xr:uid="{ED54F961-48E9-4354-A7C5-B8C8A3263C90}"/>
    <cellStyle name="Normal 9 2 8 4 2" xfId="8567" xr:uid="{F7971CB1-92AA-4D6C-A46F-F8512D0F877D}"/>
    <cellStyle name="Normal 9 2 8 4 2 2" xfId="20374" xr:uid="{AE767756-5031-4E97-922D-46B846B3A730}"/>
    <cellStyle name="Normal 9 2 8 4 2 2 2" xfId="42693" xr:uid="{AF8F0154-378A-49CD-A93D-8F4075F3F7CB}"/>
    <cellStyle name="Normal 9 2 8 4 2 3" xfId="30885" xr:uid="{F85FC484-A74C-44C1-954F-674866D2225B}"/>
    <cellStyle name="Normal 9 2 8 4 3" xfId="15190" xr:uid="{C2EC9C3D-6D70-4124-89DD-647ECE0E34F7}"/>
    <cellStyle name="Normal 9 2 8 4 3 2" xfId="37509" xr:uid="{D073AFAE-DFE1-4A3F-972F-2BD0857D942C}"/>
    <cellStyle name="Normal 9 2 8 4 4" xfId="25701" xr:uid="{26631D67-A3D8-4707-A626-30A1F9F45C0E}"/>
    <cellStyle name="Normal 9 2 8 5" xfId="5975" xr:uid="{985A725B-B97F-43AF-9B4E-59381C8E244E}"/>
    <cellStyle name="Normal 9 2 8 5 2" xfId="17782" xr:uid="{BAAA78F5-48C1-402C-9100-AEA726CAF22E}"/>
    <cellStyle name="Normal 9 2 8 5 2 2" xfId="40101" xr:uid="{7F5CDE82-E9C0-4C8F-A63A-A2A9E97B76E2}"/>
    <cellStyle name="Normal 9 2 8 5 3" xfId="28293" xr:uid="{E2F244C7-DC5A-4007-9AF6-56DF31756151}"/>
    <cellStyle name="Normal 9 2 8 6" xfId="11302" xr:uid="{E1623D52-640E-413D-9617-E8CF016AB3CE}"/>
    <cellStyle name="Normal 9 2 8 6 2" xfId="33621" xr:uid="{E71BB2C9-741B-4C65-AF36-048CDBE3B409}"/>
    <cellStyle name="Normal 9 2 8 7" xfId="12598" xr:uid="{85B413D2-D4F8-4842-8721-911D1E96DE6D}"/>
    <cellStyle name="Normal 9 2 8 7 2" xfId="34917" xr:uid="{5EE3ABE2-3F87-4639-87AF-40CAE82A2617}"/>
    <cellStyle name="Normal 9 2 8 8" xfId="23109" xr:uid="{9CF6B7F1-E68E-49E9-8692-C19345FAA11D}"/>
    <cellStyle name="Normal 9 2 9" xfId="1115" xr:uid="{366BAFEF-AD43-49FF-BFAA-7CC14B24F337}"/>
    <cellStyle name="Normal 9 2 9 2" xfId="2411" xr:uid="{4586A06C-646B-40D5-9974-7F8717AA2733}"/>
    <cellStyle name="Normal 9 2 9 2 2" xfId="5003" xr:uid="{0A93CAD6-4CC6-407F-A504-EE374EBCBD40}"/>
    <cellStyle name="Normal 9 2 9 2 2 2" xfId="10187" xr:uid="{C19027DD-7AF1-4267-9F3A-200946264DD7}"/>
    <cellStyle name="Normal 9 2 9 2 2 2 2" xfId="21994" xr:uid="{8C4A14C8-24D8-4D5C-B546-950105072EC7}"/>
    <cellStyle name="Normal 9 2 9 2 2 2 2 2" xfId="44313" xr:uid="{508F3838-8195-4732-B49B-48520EF4CCC7}"/>
    <cellStyle name="Normal 9 2 9 2 2 2 3" xfId="32505" xr:uid="{A3A59E4D-5CA5-4ADF-9070-4CCE07951FD3}"/>
    <cellStyle name="Normal 9 2 9 2 2 3" xfId="16810" xr:uid="{CD2A3010-D9E3-4ACC-8EA2-CDE0F2113C66}"/>
    <cellStyle name="Normal 9 2 9 2 2 3 2" xfId="39129" xr:uid="{0A23CE62-7EE9-401C-92FC-F328A06B96F8}"/>
    <cellStyle name="Normal 9 2 9 2 2 4" xfId="27321" xr:uid="{89A5C0B4-692D-448E-BCA6-4E7CB7A1EDCF}"/>
    <cellStyle name="Normal 9 2 9 2 3" xfId="7595" xr:uid="{12AAA32D-5A80-466E-82ED-BAC7A02CD662}"/>
    <cellStyle name="Normal 9 2 9 2 3 2" xfId="19402" xr:uid="{A0990249-777B-4249-8C7F-DDA879441DC7}"/>
    <cellStyle name="Normal 9 2 9 2 3 2 2" xfId="41721" xr:uid="{26C7C608-4FE7-42E5-AE74-8D57F4BDBD86}"/>
    <cellStyle name="Normal 9 2 9 2 3 3" xfId="29913" xr:uid="{284DFC51-43E0-455E-9252-BF7728D62120}"/>
    <cellStyle name="Normal 9 2 9 2 4" xfId="14218" xr:uid="{25EAC37C-1DC5-4F64-BA8D-D64539BA91BD}"/>
    <cellStyle name="Normal 9 2 9 2 4 2" xfId="36537" xr:uid="{27A74EEA-F11E-410A-A380-2648CEE9C99E}"/>
    <cellStyle name="Normal 9 2 9 2 5" xfId="24729" xr:uid="{6209D5D0-E1BD-4A10-A36E-4A8D84890642}"/>
    <cellStyle name="Normal 9 2 9 3" xfId="3707" xr:uid="{22A096A6-C976-4AAB-8D07-20FF171BE2A5}"/>
    <cellStyle name="Normal 9 2 9 3 2" xfId="8891" xr:uid="{AC4234AC-E818-4C24-8BBB-9DE8FC589171}"/>
    <cellStyle name="Normal 9 2 9 3 2 2" xfId="20698" xr:uid="{26249BC2-336E-4A8C-BA6D-4D840F6C72C4}"/>
    <cellStyle name="Normal 9 2 9 3 2 2 2" xfId="43017" xr:uid="{C70DEE8C-721C-4188-AAF3-3B79135133D6}"/>
    <cellStyle name="Normal 9 2 9 3 2 3" xfId="31209" xr:uid="{5BA8DA2A-50CC-452B-B0C8-7C3CAE7D2891}"/>
    <cellStyle name="Normal 9 2 9 3 3" xfId="15514" xr:uid="{56D30528-5381-44A3-AC20-3D825C8400EB}"/>
    <cellStyle name="Normal 9 2 9 3 3 2" xfId="37833" xr:uid="{5ADA56F4-F3EF-4A7F-B52D-50CE44545078}"/>
    <cellStyle name="Normal 9 2 9 3 4" xfId="26025" xr:uid="{B72F0587-7A20-47EA-B954-86651D97A72C}"/>
    <cellStyle name="Normal 9 2 9 4" xfId="6299" xr:uid="{A1F7F42C-240B-4A27-8A47-29AB8E772D49}"/>
    <cellStyle name="Normal 9 2 9 4 2" xfId="18106" xr:uid="{06CBE39D-00E4-4C05-860B-E3080C6DF889}"/>
    <cellStyle name="Normal 9 2 9 4 2 2" xfId="40425" xr:uid="{F8C4B616-DC06-4197-AB0D-1200E626BF90}"/>
    <cellStyle name="Normal 9 2 9 4 3" xfId="28617" xr:uid="{4BA1B4FC-F2A3-4129-8903-5BF80F020842}"/>
    <cellStyle name="Normal 9 2 9 5" xfId="11626" xr:uid="{129DF885-24B6-4F23-B33E-8C1C3FE5DA6B}"/>
    <cellStyle name="Normal 9 2 9 5 2" xfId="33945" xr:uid="{21DBBD9D-5D18-4B38-B517-53B3B8F84A30}"/>
    <cellStyle name="Normal 9 2 9 6" xfId="12922" xr:uid="{FAA896C8-4BB2-4981-8B04-CD05DBC33B41}"/>
    <cellStyle name="Normal 9 2 9 6 2" xfId="35241" xr:uid="{C2E62901-0266-4E5A-AC10-CD54703D919B}"/>
    <cellStyle name="Normal 9 2 9 7" xfId="23433" xr:uid="{FEB6A811-6363-42FC-877F-5D78C49A5222}"/>
    <cellStyle name="Normal 9 20" xfId="45004" xr:uid="{C817C56A-98E5-46F9-A2A0-A50F5870FD90}"/>
    <cellStyle name="Normal 9 21" xfId="45061" xr:uid="{C6D1DC10-F36B-40FC-8CB2-E9AB19366D40}"/>
    <cellStyle name="Normal 9 22" xfId="193" xr:uid="{A0E5A690-2F04-4F75-81DE-83778CDB1E26}"/>
    <cellStyle name="Normal 9 3" xfId="142" xr:uid="{00000000-0005-0000-0000-00008B000000}"/>
    <cellStyle name="Normal 9 3 10" xfId="1764" xr:uid="{7AC7FCDC-EADB-4D40-813F-F53601EF84F0}"/>
    <cellStyle name="Normal 9 3 10 2" xfId="4356" xr:uid="{9481A11A-72FE-48B7-B64C-1BCC4B31AB5F}"/>
    <cellStyle name="Normal 9 3 10 2 2" xfId="9540" xr:uid="{B89FC228-A163-42AE-95A1-3D2808D9DF59}"/>
    <cellStyle name="Normal 9 3 10 2 2 2" xfId="21347" xr:uid="{2BF750E4-4324-4A34-AA80-3F5D175F2688}"/>
    <cellStyle name="Normal 9 3 10 2 2 2 2" xfId="43666" xr:uid="{7897EE18-B92C-4BE8-B473-AA09A4D04B8E}"/>
    <cellStyle name="Normal 9 3 10 2 2 3" xfId="31858" xr:uid="{EF1E652D-5D39-4124-9F00-81126C6935CC}"/>
    <cellStyle name="Normal 9 3 10 2 3" xfId="16163" xr:uid="{4EED7E1C-D93A-40D7-B62A-3817574348D2}"/>
    <cellStyle name="Normal 9 3 10 2 3 2" xfId="38482" xr:uid="{A195BB74-4D5F-4219-B042-B23388AB5E9E}"/>
    <cellStyle name="Normal 9 3 10 2 4" xfId="26674" xr:uid="{71813CAD-CC4A-43A8-ABB1-3823D44705E8}"/>
    <cellStyle name="Normal 9 3 10 3" xfId="6948" xr:uid="{41ECD810-4996-4D85-A776-0A220C43C810}"/>
    <cellStyle name="Normal 9 3 10 3 2" xfId="18755" xr:uid="{4CE2D5DA-245A-48C3-9BC9-F406B025F47A}"/>
    <cellStyle name="Normal 9 3 10 3 2 2" xfId="41074" xr:uid="{E6CE9DC7-39B2-4A44-9E45-5187C1ABC75E}"/>
    <cellStyle name="Normal 9 3 10 3 3" xfId="29266" xr:uid="{2C3F6F73-FF55-40A4-AC5B-C9E661B65629}"/>
    <cellStyle name="Normal 9 3 10 4" xfId="13571" xr:uid="{39850F66-BE55-449E-A5FF-009E23766E42}"/>
    <cellStyle name="Normal 9 3 10 4 2" xfId="35890" xr:uid="{39E50AA2-6FC1-4E18-95C3-EA33DE1EBE45}"/>
    <cellStyle name="Normal 9 3 10 5" xfId="24082" xr:uid="{FD7AF87F-49DF-4E34-A741-E3474D509F10}"/>
    <cellStyle name="Normal 9 3 11" xfId="3060" xr:uid="{F42B439E-EC34-488F-96B2-9592692E3CCF}"/>
    <cellStyle name="Normal 9 3 11 2" xfId="8244" xr:uid="{5CD6DCA4-284D-4E16-90CF-CA869E4D0A41}"/>
    <cellStyle name="Normal 9 3 11 2 2" xfId="20051" xr:uid="{0AECC343-48DE-4260-8867-3DE54D4F96A7}"/>
    <cellStyle name="Normal 9 3 11 2 2 2" xfId="42370" xr:uid="{4CFF4370-355B-472A-AF75-B4D32C52F4D4}"/>
    <cellStyle name="Normal 9 3 11 2 3" xfId="30562" xr:uid="{7756DAF6-167F-4A14-8CA2-588FCB6CFE09}"/>
    <cellStyle name="Normal 9 3 11 3" xfId="14867" xr:uid="{97C9E711-35BA-44D4-91D0-FD828B23F7BC}"/>
    <cellStyle name="Normal 9 3 11 3 2" xfId="37186" xr:uid="{ECE14B93-9E12-4642-8225-4366FB493761}"/>
    <cellStyle name="Normal 9 3 11 4" xfId="25378" xr:uid="{1426D961-D58A-4513-B40E-ABC82196F5EE}"/>
    <cellStyle name="Normal 9 3 12" xfId="5652" xr:uid="{F786C9B4-8F42-47DD-933D-8A3E38E66392}"/>
    <cellStyle name="Normal 9 3 12 2" xfId="17459" xr:uid="{0BF2857D-7D38-45C8-A595-25B40372FD58}"/>
    <cellStyle name="Normal 9 3 12 2 2" xfId="39778" xr:uid="{A3318CAE-0483-4E61-A665-C5FA7406450F}"/>
    <cellStyle name="Normal 9 3 12 3" xfId="27970" xr:uid="{A9668BD9-F6B1-4CF5-BA6B-2E52B9C6DD07}"/>
    <cellStyle name="Normal 9 3 13" xfId="10840" xr:uid="{F97623EE-88A6-4039-B788-CA2914F0E5A1}"/>
    <cellStyle name="Normal 9 3 13 2" xfId="33159" xr:uid="{F658E1A9-0947-44E6-80E6-44252266F89A}"/>
    <cellStyle name="Normal 9 3 14" xfId="12275" xr:uid="{AAD5B137-F594-4350-998B-856AEE2227F3}"/>
    <cellStyle name="Normal 9 3 14 2" xfId="34594" xr:uid="{F4E1A380-CF6F-41D4-9DE7-0E7C9AFED38F}"/>
    <cellStyle name="Normal 9 3 15" xfId="22647" xr:uid="{5B0C14A2-A343-47DA-858E-D75B46FF4B4B}"/>
    <cellStyle name="Normal 9 3 16" xfId="338" xr:uid="{19E1FA7B-9EA2-4B44-9927-A3D6BFBD501E}"/>
    <cellStyle name="Normal 9 3 17" xfId="45009" xr:uid="{0920ED0A-D738-4A44-BC77-0339150DD958}"/>
    <cellStyle name="Normal 9 3 18" xfId="45064" xr:uid="{59C9705A-4384-404C-AE85-293E25C12D0D}"/>
    <cellStyle name="Normal 9 3 19" xfId="195" xr:uid="{AAC9F3D1-416C-488C-B411-A0435510190F}"/>
    <cellStyle name="Normal 9 3 2" xfId="352" xr:uid="{57B479CC-73A3-4F6F-93CA-101568CD5865}"/>
    <cellStyle name="Normal 9 3 2 10" xfId="5661" xr:uid="{6AFE93E5-46BA-47AB-A0C7-DE5A15273B0F}"/>
    <cellStyle name="Normal 9 3 2 10 2" xfId="17468" xr:uid="{03632B98-3A58-4AB3-91F1-962088341412}"/>
    <cellStyle name="Normal 9 3 2 10 2 2" xfId="39787" xr:uid="{0540E0AB-02B0-481D-8FEA-1C454F030573}"/>
    <cellStyle name="Normal 9 3 2 10 3" xfId="27979" xr:uid="{99B5E9F5-CC75-4725-9AFE-C552567349DB}"/>
    <cellStyle name="Normal 9 3 2 11" xfId="10857" xr:uid="{C433FCD2-0247-4914-99A8-8EB90F3E1001}"/>
    <cellStyle name="Normal 9 3 2 11 2" xfId="33176" xr:uid="{FFEE4F57-938B-45D8-82B4-77C38F8386BB}"/>
    <cellStyle name="Normal 9 3 2 12" xfId="12284" xr:uid="{9B5A5156-972B-4EF1-8911-542694571082}"/>
    <cellStyle name="Normal 9 3 2 12 2" xfId="34603" xr:uid="{A49568BE-BF6C-4053-8016-F359D2AA7DCA}"/>
    <cellStyle name="Normal 9 3 2 13" xfId="22664" xr:uid="{3F004008-40AC-469C-8112-E3BF113A412F}"/>
    <cellStyle name="Normal 9 3 2 14" xfId="45040" xr:uid="{D8A4455E-A0BB-4DF6-ABC0-A2B8A179927C}"/>
    <cellStyle name="Normal 9 3 2 15" xfId="45070" xr:uid="{8A8419B9-E7B4-4B97-89AE-2279976926F5}"/>
    <cellStyle name="Normal 9 3 2 2" xfId="383" xr:uid="{597B4177-1E98-4959-AB6C-B1F27C049358}"/>
    <cellStyle name="Normal 9 3 2 2 10" xfId="12311" xr:uid="{2ABDDD9C-C111-4222-8BF0-DA42B7EE4656}"/>
    <cellStyle name="Normal 9 3 2 2 10 2" xfId="34630" xr:uid="{B44D542C-1A3C-4CCC-ABED-D9B33353ADE5}"/>
    <cellStyle name="Normal 9 3 2 2 11" xfId="22696" xr:uid="{F65AFB5E-18F6-4AFF-9175-52FEAD1D1E3E}"/>
    <cellStyle name="Normal 9 3 2 2 2" xfId="496" xr:uid="{8AA3ED15-F6E2-4F5B-BC95-FD018B5C6F51}"/>
    <cellStyle name="Normal 9 3 2 2 2 10" xfId="22813" xr:uid="{28B3A570-A04C-43A6-95ED-872AB0205116}"/>
    <cellStyle name="Normal 9 3 2 2 2 2" xfId="729" xr:uid="{E12459BD-EF33-4D39-8A6E-D3B4DACA92A3}"/>
    <cellStyle name="Normal 9 3 2 2 2 2 2" xfId="1071" xr:uid="{37C0E657-D277-4F8B-B96D-F52897AD2353}"/>
    <cellStyle name="Normal 9 3 2 2 2 2 2 2" xfId="1719" xr:uid="{F92498FD-69CF-4C40-8862-0C2F0A7AFF11}"/>
    <cellStyle name="Normal 9 3 2 2 2 2 2 2 2" xfId="3015" xr:uid="{0F33DC62-3B6B-4C45-A8FE-B639F775F86F}"/>
    <cellStyle name="Normal 9 3 2 2 2 2 2 2 2 2" xfId="5607" xr:uid="{0F10A909-0ED0-4562-A46B-72EFA978E2C5}"/>
    <cellStyle name="Normal 9 3 2 2 2 2 2 2 2 2 2" xfId="10791" xr:uid="{A1956543-12CE-41D9-8B09-A7D5F142CB81}"/>
    <cellStyle name="Normal 9 3 2 2 2 2 2 2 2 2 2 2" xfId="22598" xr:uid="{0FEEBBA0-D456-4EA0-8AEE-219A957C04C0}"/>
    <cellStyle name="Normal 9 3 2 2 2 2 2 2 2 2 2 2 2" xfId="44917" xr:uid="{54E3A290-4810-4A3A-B39B-3942109A9A21}"/>
    <cellStyle name="Normal 9 3 2 2 2 2 2 2 2 2 2 3" xfId="33109" xr:uid="{3236D931-76A7-4DA4-B265-ED1BC6D80475}"/>
    <cellStyle name="Normal 9 3 2 2 2 2 2 2 2 2 3" xfId="17414" xr:uid="{919BEB1D-8236-4AAB-8948-BB2192ED6FD6}"/>
    <cellStyle name="Normal 9 3 2 2 2 2 2 2 2 2 3 2" xfId="39733" xr:uid="{C472DB4F-7481-4225-B2A0-4CE7AFDC2D38}"/>
    <cellStyle name="Normal 9 3 2 2 2 2 2 2 2 2 4" xfId="27925" xr:uid="{882B3462-810B-4A3C-B811-9DBFA856C532}"/>
    <cellStyle name="Normal 9 3 2 2 2 2 2 2 2 3" xfId="8199" xr:uid="{8FA046E5-5093-4164-A170-8AC7DFDCCBD3}"/>
    <cellStyle name="Normal 9 3 2 2 2 2 2 2 2 3 2" xfId="20006" xr:uid="{73EC0E4D-56B0-406F-B097-147467EF7D12}"/>
    <cellStyle name="Normal 9 3 2 2 2 2 2 2 2 3 2 2" xfId="42325" xr:uid="{6EBB7D40-3A87-4ECE-8B6A-4756EBBB0666}"/>
    <cellStyle name="Normal 9 3 2 2 2 2 2 2 2 3 3" xfId="30517" xr:uid="{A571A7CD-4C95-4AED-BAB1-0B6681F1D075}"/>
    <cellStyle name="Normal 9 3 2 2 2 2 2 2 2 4" xfId="14822" xr:uid="{3D27D956-399D-4031-A996-49229EAF363A}"/>
    <cellStyle name="Normal 9 3 2 2 2 2 2 2 2 4 2" xfId="37141" xr:uid="{2A642F69-2F27-48B8-AC5F-38D6B0D6B2C9}"/>
    <cellStyle name="Normal 9 3 2 2 2 2 2 2 2 5" xfId="25333" xr:uid="{8EC51FFD-D0BA-4497-8BC9-FF35F82BE20A}"/>
    <cellStyle name="Normal 9 3 2 2 2 2 2 2 3" xfId="4311" xr:uid="{720A8B9D-B074-481B-81BB-579A3DF1F996}"/>
    <cellStyle name="Normal 9 3 2 2 2 2 2 2 3 2" xfId="9495" xr:uid="{34908264-9B04-401B-AE57-0BEE91C0D306}"/>
    <cellStyle name="Normal 9 3 2 2 2 2 2 2 3 2 2" xfId="21302" xr:uid="{1B1CB7C8-D63E-4E3D-9864-95BB441CF913}"/>
    <cellStyle name="Normal 9 3 2 2 2 2 2 2 3 2 2 2" xfId="43621" xr:uid="{389381EB-4537-41EB-BD5E-59EBFBCBC666}"/>
    <cellStyle name="Normal 9 3 2 2 2 2 2 2 3 2 3" xfId="31813" xr:uid="{4A05C299-68C4-40DC-B997-CBC5EB801FA5}"/>
    <cellStyle name="Normal 9 3 2 2 2 2 2 2 3 3" xfId="16118" xr:uid="{2DAB5863-4033-438F-8470-F259A24E0F7B}"/>
    <cellStyle name="Normal 9 3 2 2 2 2 2 2 3 3 2" xfId="38437" xr:uid="{DC4BA791-58B3-4872-AE64-3A06509A6F83}"/>
    <cellStyle name="Normal 9 3 2 2 2 2 2 2 3 4" xfId="26629" xr:uid="{FBB4C613-18B6-4C71-B307-8A1A57DBFF08}"/>
    <cellStyle name="Normal 9 3 2 2 2 2 2 2 4" xfId="6903" xr:uid="{C1006C13-4624-491D-9714-C4F89C45C3AA}"/>
    <cellStyle name="Normal 9 3 2 2 2 2 2 2 4 2" xfId="18710" xr:uid="{A5258C76-D637-43A5-A342-4B702F096D1C}"/>
    <cellStyle name="Normal 9 3 2 2 2 2 2 2 4 2 2" xfId="41029" xr:uid="{765577FB-1B57-43CA-9B5C-F6008654651F}"/>
    <cellStyle name="Normal 9 3 2 2 2 2 2 2 4 3" xfId="29221" xr:uid="{2A2911E1-A880-4339-A580-4895B4872993}"/>
    <cellStyle name="Normal 9 3 2 2 2 2 2 2 5" xfId="12230" xr:uid="{887FB813-6195-413A-870C-140F7C1680F3}"/>
    <cellStyle name="Normal 9 3 2 2 2 2 2 2 5 2" xfId="34549" xr:uid="{F2F159D1-5274-4989-AE94-377E597A4E7F}"/>
    <cellStyle name="Normal 9 3 2 2 2 2 2 2 6" xfId="13526" xr:uid="{BD3ED179-751E-413C-BFF8-F52FDAD663C2}"/>
    <cellStyle name="Normal 9 3 2 2 2 2 2 2 6 2" xfId="35845" xr:uid="{0AD985F6-A46B-40EB-A26C-D2E6486D6511}"/>
    <cellStyle name="Normal 9 3 2 2 2 2 2 2 7" xfId="24037" xr:uid="{ECFF1C8D-463E-48F8-A106-4B709D97576A}"/>
    <cellStyle name="Normal 9 3 2 2 2 2 2 3" xfId="2367" xr:uid="{FED2AD30-69CA-452A-8AB6-B9139EA05BC6}"/>
    <cellStyle name="Normal 9 3 2 2 2 2 2 3 2" xfId="4959" xr:uid="{5982AFCD-2ECB-46DC-B412-98A87EF8133F}"/>
    <cellStyle name="Normal 9 3 2 2 2 2 2 3 2 2" xfId="10143" xr:uid="{864823DD-573D-4FB4-BB69-603D5F2CA8C6}"/>
    <cellStyle name="Normal 9 3 2 2 2 2 2 3 2 2 2" xfId="21950" xr:uid="{79B422E1-5159-4003-9991-3DC37879AD80}"/>
    <cellStyle name="Normal 9 3 2 2 2 2 2 3 2 2 2 2" xfId="44269" xr:uid="{88E218B5-4DA7-4C66-8CC1-32295880B040}"/>
    <cellStyle name="Normal 9 3 2 2 2 2 2 3 2 2 3" xfId="32461" xr:uid="{34880989-AB72-4A7B-9312-F529100EF88C}"/>
    <cellStyle name="Normal 9 3 2 2 2 2 2 3 2 3" xfId="16766" xr:uid="{FF7B02A5-CCED-4047-A8C4-F357932CAE44}"/>
    <cellStyle name="Normal 9 3 2 2 2 2 2 3 2 3 2" xfId="39085" xr:uid="{14DF011D-7380-4203-99D0-8EF01E94AA7D}"/>
    <cellStyle name="Normal 9 3 2 2 2 2 2 3 2 4" xfId="27277" xr:uid="{3A08C8A1-CE4B-4A82-B6FB-E36A68CC70BA}"/>
    <cellStyle name="Normal 9 3 2 2 2 2 2 3 3" xfId="7551" xr:uid="{D794FA78-BA60-4FA7-9AF7-8100C9CC907D}"/>
    <cellStyle name="Normal 9 3 2 2 2 2 2 3 3 2" xfId="19358" xr:uid="{66EE238C-64CD-4004-A9A3-032B672D1AB7}"/>
    <cellStyle name="Normal 9 3 2 2 2 2 2 3 3 2 2" xfId="41677" xr:uid="{72D46DF3-A7FA-4C8E-954E-DD5820388861}"/>
    <cellStyle name="Normal 9 3 2 2 2 2 2 3 3 3" xfId="29869" xr:uid="{F2D2A71D-2A8A-4C62-BC36-F47D01A7B4A9}"/>
    <cellStyle name="Normal 9 3 2 2 2 2 2 3 4" xfId="14174" xr:uid="{E20085AD-0684-460D-8EF4-927F8AEA893E}"/>
    <cellStyle name="Normal 9 3 2 2 2 2 2 3 4 2" xfId="36493" xr:uid="{A539BB98-EF04-4988-A9EE-C870E56C61DB}"/>
    <cellStyle name="Normal 9 3 2 2 2 2 2 3 5" xfId="24685" xr:uid="{7386C855-8655-463F-9CED-13E063D34D95}"/>
    <cellStyle name="Normal 9 3 2 2 2 2 2 4" xfId="3663" xr:uid="{CBDC593D-43B9-41B2-BC7B-2FB258A8ABEB}"/>
    <cellStyle name="Normal 9 3 2 2 2 2 2 4 2" xfId="8847" xr:uid="{AF15D33D-C320-4AAD-96B7-7C269DE6D200}"/>
    <cellStyle name="Normal 9 3 2 2 2 2 2 4 2 2" xfId="20654" xr:uid="{71A4270B-B4C2-4248-B63F-EA1FBB15A080}"/>
    <cellStyle name="Normal 9 3 2 2 2 2 2 4 2 2 2" xfId="42973" xr:uid="{EC73C994-68A7-4BD4-8E9F-48D5A861CAD6}"/>
    <cellStyle name="Normal 9 3 2 2 2 2 2 4 2 3" xfId="31165" xr:uid="{6F3F7291-8141-4427-8166-A24DE4F1B17B}"/>
    <cellStyle name="Normal 9 3 2 2 2 2 2 4 3" xfId="15470" xr:uid="{965C8F1F-0108-4EDB-A48D-423B02DF1D56}"/>
    <cellStyle name="Normal 9 3 2 2 2 2 2 4 3 2" xfId="37789" xr:uid="{27187160-48D9-489E-83C8-373C8EB0B838}"/>
    <cellStyle name="Normal 9 3 2 2 2 2 2 4 4" xfId="25981" xr:uid="{D9588268-919D-4E8D-AFFF-2C56C7B0D569}"/>
    <cellStyle name="Normal 9 3 2 2 2 2 2 5" xfId="6255" xr:uid="{D8EFAF6D-725A-45F2-9FDC-6B1E621CE56B}"/>
    <cellStyle name="Normal 9 3 2 2 2 2 2 5 2" xfId="18062" xr:uid="{A658C2CC-7C04-49E2-81DF-23ED9A24A402}"/>
    <cellStyle name="Normal 9 3 2 2 2 2 2 5 2 2" xfId="40381" xr:uid="{FB8051FD-D06A-462A-A847-0519A62EAE2B}"/>
    <cellStyle name="Normal 9 3 2 2 2 2 2 5 3" xfId="28573" xr:uid="{19D7E0EC-2A37-4081-83BA-FACA84935D56}"/>
    <cellStyle name="Normal 9 3 2 2 2 2 2 6" xfId="11582" xr:uid="{BB37842A-B965-4C94-8AC1-447A1638D8E3}"/>
    <cellStyle name="Normal 9 3 2 2 2 2 2 6 2" xfId="33901" xr:uid="{60A6F4F4-1191-4372-A522-3731E9C933B2}"/>
    <cellStyle name="Normal 9 3 2 2 2 2 2 7" xfId="12878" xr:uid="{4A26CCDD-AC91-43D8-B187-AD1AA51540F2}"/>
    <cellStyle name="Normal 9 3 2 2 2 2 2 7 2" xfId="35197" xr:uid="{343685C9-A5CF-4764-A0E5-02B05903D9DF}"/>
    <cellStyle name="Normal 9 3 2 2 2 2 2 8" xfId="23389" xr:uid="{9A7F5852-11F5-42C5-AE84-672857DC0AF3}"/>
    <cellStyle name="Normal 9 3 2 2 2 2 3" xfId="1395" xr:uid="{E601EE6B-9DF6-4CDB-90B1-2B7B07173C78}"/>
    <cellStyle name="Normal 9 3 2 2 2 2 3 2" xfId="2691" xr:uid="{1A97934E-2EF2-4E52-A761-C22BF5BCD242}"/>
    <cellStyle name="Normal 9 3 2 2 2 2 3 2 2" xfId="5283" xr:uid="{F7C08D81-CFDF-4703-9F66-F854BE9931EB}"/>
    <cellStyle name="Normal 9 3 2 2 2 2 3 2 2 2" xfId="10467" xr:uid="{4F2AA077-8117-414E-8F95-073667ECFBB3}"/>
    <cellStyle name="Normal 9 3 2 2 2 2 3 2 2 2 2" xfId="22274" xr:uid="{2609AB7E-A98F-48C8-924E-E0E22171C58F}"/>
    <cellStyle name="Normal 9 3 2 2 2 2 3 2 2 2 2 2" xfId="44593" xr:uid="{E4499CF7-5654-46AC-A22C-AC1D19C87E41}"/>
    <cellStyle name="Normal 9 3 2 2 2 2 3 2 2 2 3" xfId="32785" xr:uid="{0C308DBF-CF95-4AC4-BE3C-43FD9E717A13}"/>
    <cellStyle name="Normal 9 3 2 2 2 2 3 2 2 3" xfId="17090" xr:uid="{D9ACFA54-B1CC-41C6-9554-7CB5A60EEFAA}"/>
    <cellStyle name="Normal 9 3 2 2 2 2 3 2 2 3 2" xfId="39409" xr:uid="{EC09CC70-B67E-4CC2-84B1-DA11760CA2EF}"/>
    <cellStyle name="Normal 9 3 2 2 2 2 3 2 2 4" xfId="27601" xr:uid="{6C377D89-3902-456D-A3D0-6B01567F884C}"/>
    <cellStyle name="Normal 9 3 2 2 2 2 3 2 3" xfId="7875" xr:uid="{74D83FF4-3883-4832-93D0-659722EE09E6}"/>
    <cellStyle name="Normal 9 3 2 2 2 2 3 2 3 2" xfId="19682" xr:uid="{586863CB-E51F-4BA4-9AC0-C2451832D870}"/>
    <cellStyle name="Normal 9 3 2 2 2 2 3 2 3 2 2" xfId="42001" xr:uid="{D3EEBD4A-8D80-497A-90BD-2E99C22DDDAB}"/>
    <cellStyle name="Normal 9 3 2 2 2 2 3 2 3 3" xfId="30193" xr:uid="{913DAC5A-E6AE-496F-90D6-4DD50A1859DE}"/>
    <cellStyle name="Normal 9 3 2 2 2 2 3 2 4" xfId="14498" xr:uid="{C316602C-96C6-4FF2-A0C6-BB5C8CF11601}"/>
    <cellStyle name="Normal 9 3 2 2 2 2 3 2 4 2" xfId="36817" xr:uid="{C835176E-DEC9-43BD-B56F-EE5D1C1465B5}"/>
    <cellStyle name="Normal 9 3 2 2 2 2 3 2 5" xfId="25009" xr:uid="{9980BAC2-F0EE-4C48-AF16-7AC08138CBCE}"/>
    <cellStyle name="Normal 9 3 2 2 2 2 3 3" xfId="3987" xr:uid="{5CC7231F-A9F2-45B6-B498-366A0D3D2E53}"/>
    <cellStyle name="Normal 9 3 2 2 2 2 3 3 2" xfId="9171" xr:uid="{7AB6DF96-1E13-47B6-875F-4E405DDB6C43}"/>
    <cellStyle name="Normal 9 3 2 2 2 2 3 3 2 2" xfId="20978" xr:uid="{854DBC88-E57F-410D-934B-C0B9FF79B700}"/>
    <cellStyle name="Normal 9 3 2 2 2 2 3 3 2 2 2" xfId="43297" xr:uid="{281D0527-E2FD-4290-BBF1-07BCF0B24D13}"/>
    <cellStyle name="Normal 9 3 2 2 2 2 3 3 2 3" xfId="31489" xr:uid="{8CA76B0B-C2FA-406D-83FC-B54F3BA5A517}"/>
    <cellStyle name="Normal 9 3 2 2 2 2 3 3 3" xfId="15794" xr:uid="{CD74D613-6D6E-41F7-8EFB-D9028DAB59B0}"/>
    <cellStyle name="Normal 9 3 2 2 2 2 3 3 3 2" xfId="38113" xr:uid="{3CEED2E0-92E7-489D-8402-2A481254A95C}"/>
    <cellStyle name="Normal 9 3 2 2 2 2 3 3 4" xfId="26305" xr:uid="{E67950AC-4AD8-4B8A-972D-D33B003E8BF0}"/>
    <cellStyle name="Normal 9 3 2 2 2 2 3 4" xfId="6579" xr:uid="{2BCA0E0C-6623-4675-BEB2-356BF88E6413}"/>
    <cellStyle name="Normal 9 3 2 2 2 2 3 4 2" xfId="18386" xr:uid="{15EF447A-DF74-47C2-A9D8-6BAED263A9DD}"/>
    <cellStyle name="Normal 9 3 2 2 2 2 3 4 2 2" xfId="40705" xr:uid="{4A88CF53-F639-45A4-9209-FA772CAB41C9}"/>
    <cellStyle name="Normal 9 3 2 2 2 2 3 4 3" xfId="28897" xr:uid="{03D2488D-E628-4CA6-B9DF-C844549951CA}"/>
    <cellStyle name="Normal 9 3 2 2 2 2 3 5" xfId="11906" xr:uid="{48BADED5-62AF-4C2F-BED7-29EE6A6830EB}"/>
    <cellStyle name="Normal 9 3 2 2 2 2 3 5 2" xfId="34225" xr:uid="{A4E0BA89-A31F-4ABF-B691-0B7B1FAD3B95}"/>
    <cellStyle name="Normal 9 3 2 2 2 2 3 6" xfId="13202" xr:uid="{9793EB97-4305-452E-8691-287C0ED0123B}"/>
    <cellStyle name="Normal 9 3 2 2 2 2 3 6 2" xfId="35521" xr:uid="{4F6E1B8B-094B-4C25-B843-FC3A37B206FC}"/>
    <cellStyle name="Normal 9 3 2 2 2 2 3 7" xfId="23713" xr:uid="{CB02EC12-9684-411A-818C-8DB1833CAFA0}"/>
    <cellStyle name="Normal 9 3 2 2 2 2 4" xfId="2043" xr:uid="{9186E9E2-5F3F-4AC8-A6E5-06997A67090D}"/>
    <cellStyle name="Normal 9 3 2 2 2 2 4 2" xfId="4635" xr:uid="{8CEE2AA5-89D4-427D-83E3-46D98CD285D9}"/>
    <cellStyle name="Normal 9 3 2 2 2 2 4 2 2" xfId="9819" xr:uid="{41E75333-D1AB-41AA-8A53-3F80486EFEF1}"/>
    <cellStyle name="Normal 9 3 2 2 2 2 4 2 2 2" xfId="21626" xr:uid="{9BFCDF2D-E6CB-4487-9928-24F1507F62B5}"/>
    <cellStyle name="Normal 9 3 2 2 2 2 4 2 2 2 2" xfId="43945" xr:uid="{8285300A-1886-4CDD-B16D-FD2D86A85550}"/>
    <cellStyle name="Normal 9 3 2 2 2 2 4 2 2 3" xfId="32137" xr:uid="{29F6E70A-9883-42E8-8612-58750499D953}"/>
    <cellStyle name="Normal 9 3 2 2 2 2 4 2 3" xfId="16442" xr:uid="{DB7A14E5-50FC-4271-B03E-ACB1B5D64950}"/>
    <cellStyle name="Normal 9 3 2 2 2 2 4 2 3 2" xfId="38761" xr:uid="{BDD0D955-476B-427B-8347-B4CA40FF9F5F}"/>
    <cellStyle name="Normal 9 3 2 2 2 2 4 2 4" xfId="26953" xr:uid="{3C5ED74C-37C9-4E30-8F75-80ACF76EBCC4}"/>
    <cellStyle name="Normal 9 3 2 2 2 2 4 3" xfId="7227" xr:uid="{E003FB82-7C2E-4368-BAE8-FF9CC5944DEB}"/>
    <cellStyle name="Normal 9 3 2 2 2 2 4 3 2" xfId="19034" xr:uid="{9405E435-F73D-4A2E-95F2-9B26B8B2272A}"/>
    <cellStyle name="Normal 9 3 2 2 2 2 4 3 2 2" xfId="41353" xr:uid="{20420A6C-42F6-4F82-A5BA-90FA0905B191}"/>
    <cellStyle name="Normal 9 3 2 2 2 2 4 3 3" xfId="29545" xr:uid="{1E7B3193-BE4F-4039-A19D-7CEA057B89E9}"/>
    <cellStyle name="Normal 9 3 2 2 2 2 4 4" xfId="13850" xr:uid="{8C14DD12-AC4D-4CA9-A42C-EAFF3CBE46FE}"/>
    <cellStyle name="Normal 9 3 2 2 2 2 4 4 2" xfId="36169" xr:uid="{A79C9CD1-4E09-4401-B3E9-CF9B5B1B159A}"/>
    <cellStyle name="Normal 9 3 2 2 2 2 4 5" xfId="24361" xr:uid="{579F7787-081E-4B7E-8E91-F784AE2677E9}"/>
    <cellStyle name="Normal 9 3 2 2 2 2 5" xfId="3339" xr:uid="{DF74BFB3-A0FB-4B94-B0F3-B489076B5607}"/>
    <cellStyle name="Normal 9 3 2 2 2 2 5 2" xfId="8523" xr:uid="{C292BED3-3D34-4350-B9D2-945E6FD70CC1}"/>
    <cellStyle name="Normal 9 3 2 2 2 2 5 2 2" xfId="20330" xr:uid="{AFF10141-17BB-4975-AF03-F52351BE0B50}"/>
    <cellStyle name="Normal 9 3 2 2 2 2 5 2 2 2" xfId="42649" xr:uid="{D18F39A6-E793-4DE1-8C81-11BC7F5DCF11}"/>
    <cellStyle name="Normal 9 3 2 2 2 2 5 2 3" xfId="30841" xr:uid="{887F9FB6-8594-4974-96A8-F56C8414B401}"/>
    <cellStyle name="Normal 9 3 2 2 2 2 5 3" xfId="15146" xr:uid="{61425DB4-6112-408E-9DE3-A04987BB9917}"/>
    <cellStyle name="Normal 9 3 2 2 2 2 5 3 2" xfId="37465" xr:uid="{785FB0DD-52AD-44A0-97C9-F1409A15B37D}"/>
    <cellStyle name="Normal 9 3 2 2 2 2 5 4" xfId="25657" xr:uid="{9CEFEE83-2E79-4705-BCE1-6C9EE8A8DA61}"/>
    <cellStyle name="Normal 9 3 2 2 2 2 6" xfId="5931" xr:uid="{3DCC7DB9-4EDC-4528-84E2-B99A2A8BB180}"/>
    <cellStyle name="Normal 9 3 2 2 2 2 6 2" xfId="17738" xr:uid="{C09A06F2-9496-4314-9315-83CBA0059A0D}"/>
    <cellStyle name="Normal 9 3 2 2 2 2 6 2 2" xfId="40057" xr:uid="{FB111411-09AC-4DA8-AFF2-5BC11D0B1F6F}"/>
    <cellStyle name="Normal 9 3 2 2 2 2 6 3" xfId="28249" xr:uid="{07EA789B-A4CA-42F2-BC65-233D785EC457}"/>
    <cellStyle name="Normal 9 3 2 2 2 2 7" xfId="11240" xr:uid="{B8C73753-69A7-445C-B102-CA3B8282FB42}"/>
    <cellStyle name="Normal 9 3 2 2 2 2 7 2" xfId="33559" xr:uid="{EE12358D-C2BA-4CC1-8106-F40313C71C31}"/>
    <cellStyle name="Normal 9 3 2 2 2 2 8" xfId="12554" xr:uid="{F073B8E0-99F1-4298-A5FD-4C240A9055AC}"/>
    <cellStyle name="Normal 9 3 2 2 2 2 8 2" xfId="34873" xr:uid="{3EADDDB3-82D7-4EA0-8684-8C2FD8EF0C91}"/>
    <cellStyle name="Normal 9 3 2 2 2 2 9" xfId="23047" xr:uid="{E1C0110A-F3BA-493A-B6D9-11623A29B69C}"/>
    <cellStyle name="Normal 9 3 2 2 2 3" xfId="909" xr:uid="{59E84A04-D58D-4061-B178-E03C3578386B}"/>
    <cellStyle name="Normal 9 3 2 2 2 3 2" xfId="1557" xr:uid="{A63904D7-6964-4E76-BC68-D4E5D43E7395}"/>
    <cellStyle name="Normal 9 3 2 2 2 3 2 2" xfId="2853" xr:uid="{4F40EE88-F821-4F87-A16D-CA59E1C52613}"/>
    <cellStyle name="Normal 9 3 2 2 2 3 2 2 2" xfId="5445" xr:uid="{CC044E53-82CC-458A-9E27-6149C43D0CAB}"/>
    <cellStyle name="Normal 9 3 2 2 2 3 2 2 2 2" xfId="10629" xr:uid="{15DA9C53-5ADF-4242-B126-5A7E12334CA4}"/>
    <cellStyle name="Normal 9 3 2 2 2 3 2 2 2 2 2" xfId="22436" xr:uid="{B61B952E-2333-4DAB-A864-5734CE252C99}"/>
    <cellStyle name="Normal 9 3 2 2 2 3 2 2 2 2 2 2" xfId="44755" xr:uid="{AAC49C76-6F51-4BBD-BA67-42EF502084FF}"/>
    <cellStyle name="Normal 9 3 2 2 2 3 2 2 2 2 3" xfId="32947" xr:uid="{39AFE0A9-5ABF-44E2-894E-34446A5C893B}"/>
    <cellStyle name="Normal 9 3 2 2 2 3 2 2 2 3" xfId="17252" xr:uid="{3531C7E6-3036-4E0B-8FA0-561D7C25EB7D}"/>
    <cellStyle name="Normal 9 3 2 2 2 3 2 2 2 3 2" xfId="39571" xr:uid="{86A1EE1C-E346-4723-B1A6-ED2673BCB48D}"/>
    <cellStyle name="Normal 9 3 2 2 2 3 2 2 2 4" xfId="27763" xr:uid="{4A740E60-90E6-4B79-9574-B1DEC94C31A6}"/>
    <cellStyle name="Normal 9 3 2 2 2 3 2 2 3" xfId="8037" xr:uid="{F6E55DAF-18F4-461D-BF95-85288E534429}"/>
    <cellStyle name="Normal 9 3 2 2 2 3 2 2 3 2" xfId="19844" xr:uid="{9A2B0AC9-4887-4562-AD93-1F0FE692CE60}"/>
    <cellStyle name="Normal 9 3 2 2 2 3 2 2 3 2 2" xfId="42163" xr:uid="{DD488C40-8592-4075-8576-0ADD0AA5E2BF}"/>
    <cellStyle name="Normal 9 3 2 2 2 3 2 2 3 3" xfId="30355" xr:uid="{8B772B41-6F5F-42E2-9E39-382CDD631490}"/>
    <cellStyle name="Normal 9 3 2 2 2 3 2 2 4" xfId="14660" xr:uid="{D6999FF1-A6AB-4789-84A4-D73359236264}"/>
    <cellStyle name="Normal 9 3 2 2 2 3 2 2 4 2" xfId="36979" xr:uid="{008AB71B-5895-4EF4-A66F-87FEF1E91F7C}"/>
    <cellStyle name="Normal 9 3 2 2 2 3 2 2 5" xfId="25171" xr:uid="{4496CD5C-1A6E-414E-AF58-002A8A957F49}"/>
    <cellStyle name="Normal 9 3 2 2 2 3 2 3" xfId="4149" xr:uid="{7255D8F7-FCA5-45CE-A242-6FD3665E62F6}"/>
    <cellStyle name="Normal 9 3 2 2 2 3 2 3 2" xfId="9333" xr:uid="{BC7743CF-153D-41C6-AE64-CF5B012CF9E4}"/>
    <cellStyle name="Normal 9 3 2 2 2 3 2 3 2 2" xfId="21140" xr:uid="{F5B19276-4396-4862-B574-F83E36CC2D49}"/>
    <cellStyle name="Normal 9 3 2 2 2 3 2 3 2 2 2" xfId="43459" xr:uid="{A2A96508-7876-497D-AC06-EB9B8392C556}"/>
    <cellStyle name="Normal 9 3 2 2 2 3 2 3 2 3" xfId="31651" xr:uid="{A66AD066-AD58-467F-B53F-B367A5B70E9D}"/>
    <cellStyle name="Normal 9 3 2 2 2 3 2 3 3" xfId="15956" xr:uid="{37C81071-F0E9-4696-8AD2-83F5B7F1C695}"/>
    <cellStyle name="Normal 9 3 2 2 2 3 2 3 3 2" xfId="38275" xr:uid="{33223849-2940-434D-B14C-EA63434E7252}"/>
    <cellStyle name="Normal 9 3 2 2 2 3 2 3 4" xfId="26467" xr:uid="{20A83251-E0D9-4E4B-8B15-3214F3949BE3}"/>
    <cellStyle name="Normal 9 3 2 2 2 3 2 4" xfId="6741" xr:uid="{615961FE-B87C-4A61-9DFF-C5F9AD7A2E49}"/>
    <cellStyle name="Normal 9 3 2 2 2 3 2 4 2" xfId="18548" xr:uid="{9F464224-5E3A-4FE3-8FD3-7C7371A62BE7}"/>
    <cellStyle name="Normal 9 3 2 2 2 3 2 4 2 2" xfId="40867" xr:uid="{51DC75C1-C61A-4DCD-BA7C-FBDFF950B024}"/>
    <cellStyle name="Normal 9 3 2 2 2 3 2 4 3" xfId="29059" xr:uid="{4F6B5420-5A67-4C5B-B7FE-EE3E2C99AAE4}"/>
    <cellStyle name="Normal 9 3 2 2 2 3 2 5" xfId="12068" xr:uid="{44BC565A-19CF-44F1-AD6A-B09FBB573618}"/>
    <cellStyle name="Normal 9 3 2 2 2 3 2 5 2" xfId="34387" xr:uid="{AF1E8ED7-F017-489E-9F5A-2319957EBFBC}"/>
    <cellStyle name="Normal 9 3 2 2 2 3 2 6" xfId="13364" xr:uid="{A56C0D13-A434-4FC0-AD49-0786A02D0C73}"/>
    <cellStyle name="Normal 9 3 2 2 2 3 2 6 2" xfId="35683" xr:uid="{FAE58C95-0303-4060-B393-4D5E90D63760}"/>
    <cellStyle name="Normal 9 3 2 2 2 3 2 7" xfId="23875" xr:uid="{D969C1BF-9B35-4177-B18D-7698A3A02B81}"/>
    <cellStyle name="Normal 9 3 2 2 2 3 3" xfId="2205" xr:uid="{9645D43B-4FF2-4609-9F5D-14EF63123136}"/>
    <cellStyle name="Normal 9 3 2 2 2 3 3 2" xfId="4797" xr:uid="{47A1EF2A-059D-4A5C-B5C5-8B923B971FD7}"/>
    <cellStyle name="Normal 9 3 2 2 2 3 3 2 2" xfId="9981" xr:uid="{687147F6-3A84-443C-9424-5CE4C16455CE}"/>
    <cellStyle name="Normal 9 3 2 2 2 3 3 2 2 2" xfId="21788" xr:uid="{0CC5B975-1D73-40E7-9758-83C8AD82E3D7}"/>
    <cellStyle name="Normal 9 3 2 2 2 3 3 2 2 2 2" xfId="44107" xr:uid="{16DEF4A2-EB45-4F80-9967-15F6D32550E0}"/>
    <cellStyle name="Normal 9 3 2 2 2 3 3 2 2 3" xfId="32299" xr:uid="{992D462E-06EF-4D70-8291-CB069EBD1D6E}"/>
    <cellStyle name="Normal 9 3 2 2 2 3 3 2 3" xfId="16604" xr:uid="{986515BD-54BB-4E2E-97EE-05ADFF009E80}"/>
    <cellStyle name="Normal 9 3 2 2 2 3 3 2 3 2" xfId="38923" xr:uid="{974D7E21-DA84-4FC8-B608-CE90BCE7B56A}"/>
    <cellStyle name="Normal 9 3 2 2 2 3 3 2 4" xfId="27115" xr:uid="{52E8401A-8E63-4D90-8B65-E00B868CF101}"/>
    <cellStyle name="Normal 9 3 2 2 2 3 3 3" xfId="7389" xr:uid="{64F49ABF-FF2D-4B38-8F2F-02FEB63109FD}"/>
    <cellStyle name="Normal 9 3 2 2 2 3 3 3 2" xfId="19196" xr:uid="{1E822F21-B7CC-42B3-A8BB-89F6182635CE}"/>
    <cellStyle name="Normal 9 3 2 2 2 3 3 3 2 2" xfId="41515" xr:uid="{21A8D124-4BDC-4C96-AD69-B8DE2715C429}"/>
    <cellStyle name="Normal 9 3 2 2 2 3 3 3 3" xfId="29707" xr:uid="{7B9F8122-FA98-4819-82FB-6544FFA44599}"/>
    <cellStyle name="Normal 9 3 2 2 2 3 3 4" xfId="14012" xr:uid="{4DADAFE1-826B-49CF-9B70-7C0B278AED4D}"/>
    <cellStyle name="Normal 9 3 2 2 2 3 3 4 2" xfId="36331" xr:uid="{BBB23BBD-7EE5-490E-9E77-AAE12D74884F}"/>
    <cellStyle name="Normal 9 3 2 2 2 3 3 5" xfId="24523" xr:uid="{5172F6DB-AB42-4095-9C57-4CCBA9DE06E9}"/>
    <cellStyle name="Normal 9 3 2 2 2 3 4" xfId="3501" xr:uid="{557CD779-A10D-483D-9FF3-32FB59CAA62D}"/>
    <cellStyle name="Normal 9 3 2 2 2 3 4 2" xfId="8685" xr:uid="{5C0642EE-3B56-4BF5-8BF1-728568808075}"/>
    <cellStyle name="Normal 9 3 2 2 2 3 4 2 2" xfId="20492" xr:uid="{84949EFC-E4D2-4370-8F0F-7E726D085CAA}"/>
    <cellStyle name="Normal 9 3 2 2 2 3 4 2 2 2" xfId="42811" xr:uid="{57FDA69A-FDF1-4734-9567-7638F3F9CA15}"/>
    <cellStyle name="Normal 9 3 2 2 2 3 4 2 3" xfId="31003" xr:uid="{6EC6FBBF-3988-4C0E-84DE-65F7638A596D}"/>
    <cellStyle name="Normal 9 3 2 2 2 3 4 3" xfId="15308" xr:uid="{9166BF0F-9FE3-4535-A41A-A56D472E2816}"/>
    <cellStyle name="Normal 9 3 2 2 2 3 4 3 2" xfId="37627" xr:uid="{6D38AAB8-D2F2-4AE0-BD46-0FBDF7AE8776}"/>
    <cellStyle name="Normal 9 3 2 2 2 3 4 4" xfId="25819" xr:uid="{C42FD276-988A-44F7-BCE3-B100013C7667}"/>
    <cellStyle name="Normal 9 3 2 2 2 3 5" xfId="6093" xr:uid="{96D77095-8719-4208-A7F8-FA229DA969AC}"/>
    <cellStyle name="Normal 9 3 2 2 2 3 5 2" xfId="17900" xr:uid="{881BBCA9-2A80-4A5B-8508-64C4800265EA}"/>
    <cellStyle name="Normal 9 3 2 2 2 3 5 2 2" xfId="40219" xr:uid="{BD0EBCE4-4D5B-4245-866C-3C54041E7C8B}"/>
    <cellStyle name="Normal 9 3 2 2 2 3 5 3" xfId="28411" xr:uid="{1441EDAA-D5CE-4761-BEF3-288533C369E7}"/>
    <cellStyle name="Normal 9 3 2 2 2 3 6" xfId="11420" xr:uid="{1091C7FC-53BC-4800-BC85-92AEF2E74601}"/>
    <cellStyle name="Normal 9 3 2 2 2 3 6 2" xfId="33739" xr:uid="{F974F3CA-DA86-4EC7-B71A-6C22888CA67A}"/>
    <cellStyle name="Normal 9 3 2 2 2 3 7" xfId="12716" xr:uid="{9BED60A6-D72D-4EA0-93F0-08D8848D2752}"/>
    <cellStyle name="Normal 9 3 2 2 2 3 7 2" xfId="35035" xr:uid="{0B95E1AC-ECBE-4436-9ECE-A97973F4EDE3}"/>
    <cellStyle name="Normal 9 3 2 2 2 3 8" xfId="23227" xr:uid="{D3F29468-4C73-4770-A672-75D33DAD1649}"/>
    <cellStyle name="Normal 9 3 2 2 2 4" xfId="1233" xr:uid="{C0C33D61-6CEE-41BD-941C-B6B775108C31}"/>
    <cellStyle name="Normal 9 3 2 2 2 4 2" xfId="2529" xr:uid="{F00E6781-1200-46CB-B322-961986977561}"/>
    <cellStyle name="Normal 9 3 2 2 2 4 2 2" xfId="5121" xr:uid="{B08E6A89-B386-4494-AF8F-9160A9FD98C0}"/>
    <cellStyle name="Normal 9 3 2 2 2 4 2 2 2" xfId="10305" xr:uid="{6DCC04DC-03DB-4F32-9E2D-EE54629013BD}"/>
    <cellStyle name="Normal 9 3 2 2 2 4 2 2 2 2" xfId="22112" xr:uid="{F30B80F4-067D-4111-9354-A8C3A08AF82A}"/>
    <cellStyle name="Normal 9 3 2 2 2 4 2 2 2 2 2" xfId="44431" xr:uid="{9F715240-6F59-4AE1-8825-E8FBBB241240}"/>
    <cellStyle name="Normal 9 3 2 2 2 4 2 2 2 3" xfId="32623" xr:uid="{BF39672A-B4FD-4FD5-8DFB-47EB50D37896}"/>
    <cellStyle name="Normal 9 3 2 2 2 4 2 2 3" xfId="16928" xr:uid="{5C0B194F-8D42-4B4B-8F95-5BC5D5487411}"/>
    <cellStyle name="Normal 9 3 2 2 2 4 2 2 3 2" xfId="39247" xr:uid="{EF1FB212-6444-4D87-935A-C846F4017F01}"/>
    <cellStyle name="Normal 9 3 2 2 2 4 2 2 4" xfId="27439" xr:uid="{3D19F2C1-3E0E-482E-B74B-5358ADE33293}"/>
    <cellStyle name="Normal 9 3 2 2 2 4 2 3" xfId="7713" xr:uid="{C1AC21FE-AD1D-4E44-A8A8-8B8B90637066}"/>
    <cellStyle name="Normal 9 3 2 2 2 4 2 3 2" xfId="19520" xr:uid="{38625C34-F383-443B-A85C-3644D9C3E03D}"/>
    <cellStyle name="Normal 9 3 2 2 2 4 2 3 2 2" xfId="41839" xr:uid="{2471D5EA-0745-406C-9012-D9D42840546B}"/>
    <cellStyle name="Normal 9 3 2 2 2 4 2 3 3" xfId="30031" xr:uid="{35E1085B-2135-47E2-BAFC-B407AB86B4E5}"/>
    <cellStyle name="Normal 9 3 2 2 2 4 2 4" xfId="14336" xr:uid="{4EE54AC4-F063-4D0D-B5BC-EE0279F2106C}"/>
    <cellStyle name="Normal 9 3 2 2 2 4 2 4 2" xfId="36655" xr:uid="{0D8787EA-3226-42D1-8A85-394EAFFDC8E5}"/>
    <cellStyle name="Normal 9 3 2 2 2 4 2 5" xfId="24847" xr:uid="{38A37C35-C253-457E-82C3-523445E2FC4D}"/>
    <cellStyle name="Normal 9 3 2 2 2 4 3" xfId="3825" xr:uid="{CF16558C-D90C-4BD1-8C02-184A3BA7B2A4}"/>
    <cellStyle name="Normal 9 3 2 2 2 4 3 2" xfId="9009" xr:uid="{E97547EC-A34B-44BE-94EB-559389D7BB7F}"/>
    <cellStyle name="Normal 9 3 2 2 2 4 3 2 2" xfId="20816" xr:uid="{E6E33E39-1CE5-4F70-A38E-818C8ED835BE}"/>
    <cellStyle name="Normal 9 3 2 2 2 4 3 2 2 2" xfId="43135" xr:uid="{76FF0CDB-92FF-4034-AAE8-92D1B3C6E292}"/>
    <cellStyle name="Normal 9 3 2 2 2 4 3 2 3" xfId="31327" xr:uid="{761C39E3-4C06-4C36-8E49-35A91BB139E0}"/>
    <cellStyle name="Normal 9 3 2 2 2 4 3 3" xfId="15632" xr:uid="{930BA367-B951-4201-BD63-63391F2C683A}"/>
    <cellStyle name="Normal 9 3 2 2 2 4 3 3 2" xfId="37951" xr:uid="{CB76559A-B030-473D-A312-23C1B8036F76}"/>
    <cellStyle name="Normal 9 3 2 2 2 4 3 4" xfId="26143" xr:uid="{DCE46462-0FE0-493F-806B-6766CE0A285D}"/>
    <cellStyle name="Normal 9 3 2 2 2 4 4" xfId="6417" xr:uid="{D187AFEC-22CB-4FC0-B64A-F878DE0F25D1}"/>
    <cellStyle name="Normal 9 3 2 2 2 4 4 2" xfId="18224" xr:uid="{879803AA-EF7D-474B-941B-FE45CBCF7936}"/>
    <cellStyle name="Normal 9 3 2 2 2 4 4 2 2" xfId="40543" xr:uid="{30BFED33-1632-477A-B118-3ED06833E8A4}"/>
    <cellStyle name="Normal 9 3 2 2 2 4 4 3" xfId="28735" xr:uid="{C3357636-334E-4DB5-8316-127F48EB3586}"/>
    <cellStyle name="Normal 9 3 2 2 2 4 5" xfId="11744" xr:uid="{F6176816-161B-436C-BA51-63AF44C243B0}"/>
    <cellStyle name="Normal 9 3 2 2 2 4 5 2" xfId="34063" xr:uid="{4A7B1C5E-5C74-44CA-B1A9-74528EFFEB3A}"/>
    <cellStyle name="Normal 9 3 2 2 2 4 6" xfId="13040" xr:uid="{575EC4AF-AEB6-46A4-95A8-C633D106453B}"/>
    <cellStyle name="Normal 9 3 2 2 2 4 6 2" xfId="35359" xr:uid="{22D8C8E8-C36D-43BF-BB07-318AD92D9D4A}"/>
    <cellStyle name="Normal 9 3 2 2 2 4 7" xfId="23551" xr:uid="{B51CB209-9BFB-4888-AE43-D0BC12A544E8}"/>
    <cellStyle name="Normal 9 3 2 2 2 5" xfId="1881" xr:uid="{BD302B56-35CD-4A52-802F-5D676AA6A6C8}"/>
    <cellStyle name="Normal 9 3 2 2 2 5 2" xfId="4473" xr:uid="{55E384E7-F623-4755-84D0-0B7FF9377607}"/>
    <cellStyle name="Normal 9 3 2 2 2 5 2 2" xfId="9657" xr:uid="{BB086717-1588-4F41-9D00-32A00439A9FE}"/>
    <cellStyle name="Normal 9 3 2 2 2 5 2 2 2" xfId="21464" xr:uid="{A6FB089A-A1EB-4A62-A868-F9E58F0B27D3}"/>
    <cellStyle name="Normal 9 3 2 2 2 5 2 2 2 2" xfId="43783" xr:uid="{7F00EE7C-BF91-4098-BD4D-41B8128719FF}"/>
    <cellStyle name="Normal 9 3 2 2 2 5 2 2 3" xfId="31975" xr:uid="{263F41B8-FAAF-4910-85AF-48544D6339A9}"/>
    <cellStyle name="Normal 9 3 2 2 2 5 2 3" xfId="16280" xr:uid="{1195E740-7258-4A25-8EBA-791546B27C48}"/>
    <cellStyle name="Normal 9 3 2 2 2 5 2 3 2" xfId="38599" xr:uid="{D91C5ACF-74DD-4B5A-AA35-5DCD953103C8}"/>
    <cellStyle name="Normal 9 3 2 2 2 5 2 4" xfId="26791" xr:uid="{59C561FA-C61C-48F7-9D1B-6EA201EC9967}"/>
    <cellStyle name="Normal 9 3 2 2 2 5 3" xfId="7065" xr:uid="{6449BA32-6EA5-41D7-AAC0-096538D7A4D8}"/>
    <cellStyle name="Normal 9 3 2 2 2 5 3 2" xfId="18872" xr:uid="{8CC3B296-71FE-4CAF-BFD1-56CC83758F9D}"/>
    <cellStyle name="Normal 9 3 2 2 2 5 3 2 2" xfId="41191" xr:uid="{8E37B407-4DDC-42EE-9F30-813ECD41F859}"/>
    <cellStyle name="Normal 9 3 2 2 2 5 3 3" xfId="29383" xr:uid="{8D4EBC80-7430-4AF3-AF6F-1D811563D23B}"/>
    <cellStyle name="Normal 9 3 2 2 2 5 4" xfId="13688" xr:uid="{EC7724E6-EA31-4204-A119-8077F546956F}"/>
    <cellStyle name="Normal 9 3 2 2 2 5 4 2" xfId="36007" xr:uid="{FD2B64C2-D780-4CF5-8A6D-1696A9EC3A57}"/>
    <cellStyle name="Normal 9 3 2 2 2 5 5" xfId="24199" xr:uid="{0EFA3501-F2A8-4D63-B573-859A528DA330}"/>
    <cellStyle name="Normal 9 3 2 2 2 6" xfId="3177" xr:uid="{430BEDDF-395E-4B77-A586-B2C6BAA55A37}"/>
    <cellStyle name="Normal 9 3 2 2 2 6 2" xfId="8361" xr:uid="{DD94C0C1-2298-4D89-8665-A5F2C0B86F5B}"/>
    <cellStyle name="Normal 9 3 2 2 2 6 2 2" xfId="20168" xr:uid="{9E027085-BDBF-477C-89C3-43D5D8C65EAF}"/>
    <cellStyle name="Normal 9 3 2 2 2 6 2 2 2" xfId="42487" xr:uid="{7FB1C55A-F36C-45EF-99A0-DE0BC86F189F}"/>
    <cellStyle name="Normal 9 3 2 2 2 6 2 3" xfId="30679" xr:uid="{F5C5B0BC-F2D9-436E-A1AA-8E35639D8E22}"/>
    <cellStyle name="Normal 9 3 2 2 2 6 3" xfId="14984" xr:uid="{7439DDBE-E04A-482B-A625-10AA3785918F}"/>
    <cellStyle name="Normal 9 3 2 2 2 6 3 2" xfId="37303" xr:uid="{AC940BD0-57D0-4F17-B384-14C1442DE3AC}"/>
    <cellStyle name="Normal 9 3 2 2 2 6 4" xfId="25495" xr:uid="{7CC7F284-C80C-4C8F-9667-A28C7F6D0A86}"/>
    <cellStyle name="Normal 9 3 2 2 2 7" xfId="5769" xr:uid="{1030FD07-F169-4C8D-B3AC-EE81B7368493}"/>
    <cellStyle name="Normal 9 3 2 2 2 7 2" xfId="17576" xr:uid="{712191C8-0235-4086-B503-D256B6C82B5F}"/>
    <cellStyle name="Normal 9 3 2 2 2 7 2 2" xfId="39895" xr:uid="{7C8B7E00-50E9-4AD9-BFD3-626334776D3C}"/>
    <cellStyle name="Normal 9 3 2 2 2 7 3" xfId="28087" xr:uid="{04875F2B-FD6F-4C2E-9B20-4A3D447F4D78}"/>
    <cellStyle name="Normal 9 3 2 2 2 8" xfId="11006" xr:uid="{363117A5-D97F-4616-A0C5-8328618AB4F3}"/>
    <cellStyle name="Normal 9 3 2 2 2 8 2" xfId="33325" xr:uid="{D5F60203-0F22-44E5-8788-930D5361BBA8}"/>
    <cellStyle name="Normal 9 3 2 2 2 9" xfId="12392" xr:uid="{C79FF27C-D07D-4E0A-8A40-B6FACC0874EF}"/>
    <cellStyle name="Normal 9 3 2 2 2 9 2" xfId="34711" xr:uid="{3E4DA272-B647-4E7A-934C-29D75E0BAEC6}"/>
    <cellStyle name="Normal 9 3 2 2 3" xfId="612" xr:uid="{F347BE78-8829-49DA-921D-391F4DD9FE8B}"/>
    <cellStyle name="Normal 9 3 2 2 3 2" xfId="990" xr:uid="{14C6C27E-50A9-45BA-8AAF-FFC4593EFCDD}"/>
    <cellStyle name="Normal 9 3 2 2 3 2 2" xfId="1638" xr:uid="{C5243526-0BA1-4DAF-BE59-4919CD962630}"/>
    <cellStyle name="Normal 9 3 2 2 3 2 2 2" xfId="2934" xr:uid="{EF95BA5F-3D2E-4A74-8BEE-0148686BA57B}"/>
    <cellStyle name="Normal 9 3 2 2 3 2 2 2 2" xfId="5526" xr:uid="{8C29FCA8-F26D-46B2-987E-AF0BA3593C43}"/>
    <cellStyle name="Normal 9 3 2 2 3 2 2 2 2 2" xfId="10710" xr:uid="{6A179DBB-E343-46CD-BFE2-6D2D1ECF4E68}"/>
    <cellStyle name="Normal 9 3 2 2 3 2 2 2 2 2 2" xfId="22517" xr:uid="{FF378AFE-0B1C-4DB7-BC76-38C17971BDED}"/>
    <cellStyle name="Normal 9 3 2 2 3 2 2 2 2 2 2 2" xfId="44836" xr:uid="{92289ECB-F62E-4E4C-9080-806DC34D38F4}"/>
    <cellStyle name="Normal 9 3 2 2 3 2 2 2 2 2 3" xfId="33028" xr:uid="{A6B85BE2-6655-4031-84B0-4EB190AEC88F}"/>
    <cellStyle name="Normal 9 3 2 2 3 2 2 2 2 3" xfId="17333" xr:uid="{AFDF8B8D-D3C3-4203-B00C-CFDCEEECB7E5}"/>
    <cellStyle name="Normal 9 3 2 2 3 2 2 2 2 3 2" xfId="39652" xr:uid="{5A57ACE5-011F-41A1-8AB9-F6FD899B75C3}"/>
    <cellStyle name="Normal 9 3 2 2 3 2 2 2 2 4" xfId="27844" xr:uid="{CB79F7B5-CD6C-491F-81B8-3D2A80763116}"/>
    <cellStyle name="Normal 9 3 2 2 3 2 2 2 3" xfId="8118" xr:uid="{A766EAEC-4629-4AEB-A757-1282DC3B7312}"/>
    <cellStyle name="Normal 9 3 2 2 3 2 2 2 3 2" xfId="19925" xr:uid="{47B08A9C-F76E-4E61-9C00-15DED9B1769C}"/>
    <cellStyle name="Normal 9 3 2 2 3 2 2 2 3 2 2" xfId="42244" xr:uid="{73CD9190-49AF-446B-94B9-09F886966025}"/>
    <cellStyle name="Normal 9 3 2 2 3 2 2 2 3 3" xfId="30436" xr:uid="{15D30605-08F5-4951-9512-D409D08834CF}"/>
    <cellStyle name="Normal 9 3 2 2 3 2 2 2 4" xfId="14741" xr:uid="{3DE48534-F4A1-4F61-AD65-07F8AA197E54}"/>
    <cellStyle name="Normal 9 3 2 2 3 2 2 2 4 2" xfId="37060" xr:uid="{077B4FD6-2160-4617-A2F9-6C96BA58DD1B}"/>
    <cellStyle name="Normal 9 3 2 2 3 2 2 2 5" xfId="25252" xr:uid="{4A7BBF03-6C2D-41B7-B7AA-E594CBBAA7A0}"/>
    <cellStyle name="Normal 9 3 2 2 3 2 2 3" xfId="4230" xr:uid="{90A26A31-C0A0-4503-92DA-15A16A9A4760}"/>
    <cellStyle name="Normal 9 3 2 2 3 2 2 3 2" xfId="9414" xr:uid="{E8926F5E-1BCB-4363-BD21-EA6AC6C7B601}"/>
    <cellStyle name="Normal 9 3 2 2 3 2 2 3 2 2" xfId="21221" xr:uid="{FF9F4F86-A5E2-47A4-A70F-9FEFF4792BEC}"/>
    <cellStyle name="Normal 9 3 2 2 3 2 2 3 2 2 2" xfId="43540" xr:uid="{C9FC0EE4-73C9-4FCA-817F-FC6CFF40F66E}"/>
    <cellStyle name="Normal 9 3 2 2 3 2 2 3 2 3" xfId="31732" xr:uid="{B0F3A1AB-1278-44E4-A7C8-270B3FADEBFE}"/>
    <cellStyle name="Normal 9 3 2 2 3 2 2 3 3" xfId="16037" xr:uid="{0A8D58D2-7574-43D4-9CF5-B0739F5A6B07}"/>
    <cellStyle name="Normal 9 3 2 2 3 2 2 3 3 2" xfId="38356" xr:uid="{AA29744A-2E62-4C34-996F-B3D43C25F056}"/>
    <cellStyle name="Normal 9 3 2 2 3 2 2 3 4" xfId="26548" xr:uid="{99C1B7D9-CA2B-4833-AD65-B002C321C306}"/>
    <cellStyle name="Normal 9 3 2 2 3 2 2 4" xfId="6822" xr:uid="{952FA171-565F-4768-821B-3837B1FADFDD}"/>
    <cellStyle name="Normal 9 3 2 2 3 2 2 4 2" xfId="18629" xr:uid="{38438B09-CB16-428B-A37C-E4F981C273BD}"/>
    <cellStyle name="Normal 9 3 2 2 3 2 2 4 2 2" xfId="40948" xr:uid="{13840170-0CBC-4C69-8EDE-053645964F9F}"/>
    <cellStyle name="Normal 9 3 2 2 3 2 2 4 3" xfId="29140" xr:uid="{14060E67-12F9-4E52-BE81-5FA1A5B08AA5}"/>
    <cellStyle name="Normal 9 3 2 2 3 2 2 5" xfId="12149" xr:uid="{00F80975-06F2-4F3F-B338-4FEF3A433E74}"/>
    <cellStyle name="Normal 9 3 2 2 3 2 2 5 2" xfId="34468" xr:uid="{44A3B36D-3C79-4342-BAAF-14DF34D79EB6}"/>
    <cellStyle name="Normal 9 3 2 2 3 2 2 6" xfId="13445" xr:uid="{74997CAD-5B6E-4B30-9C77-B72BFCFE73B2}"/>
    <cellStyle name="Normal 9 3 2 2 3 2 2 6 2" xfId="35764" xr:uid="{24E4C319-C55A-42BC-B603-C1BB4EE9469E}"/>
    <cellStyle name="Normal 9 3 2 2 3 2 2 7" xfId="23956" xr:uid="{10DF94FF-D53F-4F1B-9535-F47A10A46DC9}"/>
    <cellStyle name="Normal 9 3 2 2 3 2 3" xfId="2286" xr:uid="{3EB519D3-B8F0-4360-84F1-E861D9CBF2AF}"/>
    <cellStyle name="Normal 9 3 2 2 3 2 3 2" xfId="4878" xr:uid="{F480EED9-4510-4250-BB79-F00DA33424A4}"/>
    <cellStyle name="Normal 9 3 2 2 3 2 3 2 2" xfId="10062" xr:uid="{AF3B3511-9249-43D4-99E5-75FBC6067795}"/>
    <cellStyle name="Normal 9 3 2 2 3 2 3 2 2 2" xfId="21869" xr:uid="{B79A2628-6F87-4BA1-B417-2F1500B911B2}"/>
    <cellStyle name="Normal 9 3 2 2 3 2 3 2 2 2 2" xfId="44188" xr:uid="{A1FA8556-CB85-40B5-BFFF-D82F99B3024C}"/>
    <cellStyle name="Normal 9 3 2 2 3 2 3 2 2 3" xfId="32380" xr:uid="{08518942-64F2-4315-ABFD-4B90038B13A3}"/>
    <cellStyle name="Normal 9 3 2 2 3 2 3 2 3" xfId="16685" xr:uid="{50B0B8D5-02D4-473C-8CB5-0BA3322349CF}"/>
    <cellStyle name="Normal 9 3 2 2 3 2 3 2 3 2" xfId="39004" xr:uid="{55ED89AA-B90B-4CFA-8C62-79EA1A582960}"/>
    <cellStyle name="Normal 9 3 2 2 3 2 3 2 4" xfId="27196" xr:uid="{CC7374E1-2E78-41D5-80E8-BAD299568E6A}"/>
    <cellStyle name="Normal 9 3 2 2 3 2 3 3" xfId="7470" xr:uid="{21183D5B-96F7-4A31-828E-7963C5D2A45F}"/>
    <cellStyle name="Normal 9 3 2 2 3 2 3 3 2" xfId="19277" xr:uid="{2942E464-6348-44B4-BAAB-C21B5AD51AF1}"/>
    <cellStyle name="Normal 9 3 2 2 3 2 3 3 2 2" xfId="41596" xr:uid="{031EDD53-2AA5-4D80-923C-02C8EEFCF5FC}"/>
    <cellStyle name="Normal 9 3 2 2 3 2 3 3 3" xfId="29788" xr:uid="{CD76C968-A601-469A-B75D-C7A782094228}"/>
    <cellStyle name="Normal 9 3 2 2 3 2 3 4" xfId="14093" xr:uid="{8BE47D96-EC3F-407F-BDD1-068E79E42137}"/>
    <cellStyle name="Normal 9 3 2 2 3 2 3 4 2" xfId="36412" xr:uid="{9CD8A6D6-A84F-4A72-81EF-14E8955EED60}"/>
    <cellStyle name="Normal 9 3 2 2 3 2 3 5" xfId="24604" xr:uid="{1ABAB780-E845-425F-ACCB-C696AB1D4359}"/>
    <cellStyle name="Normal 9 3 2 2 3 2 4" xfId="3582" xr:uid="{25FB494E-AEB7-46A0-A7F7-7655B70D3EBC}"/>
    <cellStyle name="Normal 9 3 2 2 3 2 4 2" xfId="8766" xr:uid="{F11DA211-B30F-44B6-9059-2347578A32A9}"/>
    <cellStyle name="Normal 9 3 2 2 3 2 4 2 2" xfId="20573" xr:uid="{F7C1A88C-D334-4799-BF71-A1AAEBFC248B}"/>
    <cellStyle name="Normal 9 3 2 2 3 2 4 2 2 2" xfId="42892" xr:uid="{5BF3FB16-A5F1-4814-9111-142AF4F14E30}"/>
    <cellStyle name="Normal 9 3 2 2 3 2 4 2 3" xfId="31084" xr:uid="{B2ED2614-F457-4A8F-8DD9-216AA3706EE5}"/>
    <cellStyle name="Normal 9 3 2 2 3 2 4 3" xfId="15389" xr:uid="{F98B3DD4-4BC4-4115-80D7-17B751B85410}"/>
    <cellStyle name="Normal 9 3 2 2 3 2 4 3 2" xfId="37708" xr:uid="{69ED0D68-9C0C-4B9A-B750-B38B73C1D18A}"/>
    <cellStyle name="Normal 9 3 2 2 3 2 4 4" xfId="25900" xr:uid="{559F1809-44A8-42BC-AE85-07B59E108799}"/>
    <cellStyle name="Normal 9 3 2 2 3 2 5" xfId="6174" xr:uid="{99661FFD-D88F-4BEE-819C-ADD38D3CB19D}"/>
    <cellStyle name="Normal 9 3 2 2 3 2 5 2" xfId="17981" xr:uid="{1054C3FD-FA8A-4D96-BCE5-0C30F3083F89}"/>
    <cellStyle name="Normal 9 3 2 2 3 2 5 2 2" xfId="40300" xr:uid="{3FA3F782-A573-4544-9754-725E683BB099}"/>
    <cellStyle name="Normal 9 3 2 2 3 2 5 3" xfId="28492" xr:uid="{F12953D3-FF93-41F8-BE8C-7272114BFF24}"/>
    <cellStyle name="Normal 9 3 2 2 3 2 6" xfId="11501" xr:uid="{E37530C5-340F-4F5B-BC5B-E9AFC4B24791}"/>
    <cellStyle name="Normal 9 3 2 2 3 2 6 2" xfId="33820" xr:uid="{C319EBC3-F979-4CAD-AF23-5CCCF28BE5A7}"/>
    <cellStyle name="Normal 9 3 2 2 3 2 7" xfId="12797" xr:uid="{AB6108B3-4E5B-4B09-A1EC-6A18CC24F9CF}"/>
    <cellStyle name="Normal 9 3 2 2 3 2 7 2" xfId="35116" xr:uid="{3273AC58-884D-4845-830F-E41DE9F41B91}"/>
    <cellStyle name="Normal 9 3 2 2 3 2 8" xfId="23308" xr:uid="{79A68568-1F9A-4FC9-B5E9-5D7B6D92863E}"/>
    <cellStyle name="Normal 9 3 2 2 3 3" xfId="1314" xr:uid="{D8CB2F8F-45DE-418D-8CC1-0B137C9AF45F}"/>
    <cellStyle name="Normal 9 3 2 2 3 3 2" xfId="2610" xr:uid="{ED1E0B84-A290-48A7-9CF3-89B63A5769BD}"/>
    <cellStyle name="Normal 9 3 2 2 3 3 2 2" xfId="5202" xr:uid="{85254B92-0CB7-4978-8F6C-B994F987D422}"/>
    <cellStyle name="Normal 9 3 2 2 3 3 2 2 2" xfId="10386" xr:uid="{28DD8968-2346-464B-9043-4B138B572DCE}"/>
    <cellStyle name="Normal 9 3 2 2 3 3 2 2 2 2" xfId="22193" xr:uid="{DA4C5409-5B6A-4203-9542-714271E2854C}"/>
    <cellStyle name="Normal 9 3 2 2 3 3 2 2 2 2 2" xfId="44512" xr:uid="{D3A9000F-F1CB-4945-B945-A6FCD726A370}"/>
    <cellStyle name="Normal 9 3 2 2 3 3 2 2 2 3" xfId="32704" xr:uid="{CFC98B60-8AE8-407E-9621-C0A9CA2AD64A}"/>
    <cellStyle name="Normal 9 3 2 2 3 3 2 2 3" xfId="17009" xr:uid="{9ACBD68A-D5C7-467D-BD3B-ADCD0172A47F}"/>
    <cellStyle name="Normal 9 3 2 2 3 3 2 2 3 2" xfId="39328" xr:uid="{99FFCBA4-0F8D-42E5-961B-F3D595FD4FEF}"/>
    <cellStyle name="Normal 9 3 2 2 3 3 2 2 4" xfId="27520" xr:uid="{C6153220-EBF3-42E8-B6B4-643DC9F2BE1E}"/>
    <cellStyle name="Normal 9 3 2 2 3 3 2 3" xfId="7794" xr:uid="{B5550348-C58A-4D86-AC65-030C088DA95B}"/>
    <cellStyle name="Normal 9 3 2 2 3 3 2 3 2" xfId="19601" xr:uid="{B7887E86-2AF9-446A-8155-CA6EA9E4205C}"/>
    <cellStyle name="Normal 9 3 2 2 3 3 2 3 2 2" xfId="41920" xr:uid="{106FC7C8-882A-4682-B262-536EE82BC0E3}"/>
    <cellStyle name="Normal 9 3 2 2 3 3 2 3 3" xfId="30112" xr:uid="{E8F42AB3-493A-4A18-A229-1FAA90E6BD24}"/>
    <cellStyle name="Normal 9 3 2 2 3 3 2 4" xfId="14417" xr:uid="{B3197F9F-5323-465E-814B-3C81401B20D5}"/>
    <cellStyle name="Normal 9 3 2 2 3 3 2 4 2" xfId="36736" xr:uid="{711AAF1C-4881-4FDF-81C6-AC3AD04A71FE}"/>
    <cellStyle name="Normal 9 3 2 2 3 3 2 5" xfId="24928" xr:uid="{A1761154-98BD-4AF1-8333-A8D73A4A569E}"/>
    <cellStyle name="Normal 9 3 2 2 3 3 3" xfId="3906" xr:uid="{CEC1C4C3-D0EC-46FA-9E08-D24495FAA6CA}"/>
    <cellStyle name="Normal 9 3 2 2 3 3 3 2" xfId="9090" xr:uid="{39A11B82-3A2F-4843-96AB-34D94502DD7B}"/>
    <cellStyle name="Normal 9 3 2 2 3 3 3 2 2" xfId="20897" xr:uid="{599E831A-465B-4066-A22B-C8ED05FB76F2}"/>
    <cellStyle name="Normal 9 3 2 2 3 3 3 2 2 2" xfId="43216" xr:uid="{0C7C5AC1-9920-448C-B9D0-3096D289D837}"/>
    <cellStyle name="Normal 9 3 2 2 3 3 3 2 3" xfId="31408" xr:uid="{6A7458DA-7775-429B-BD39-7150269D6676}"/>
    <cellStyle name="Normal 9 3 2 2 3 3 3 3" xfId="15713" xr:uid="{DBB13265-D937-45B6-AEFC-611C5D1413F9}"/>
    <cellStyle name="Normal 9 3 2 2 3 3 3 3 2" xfId="38032" xr:uid="{F697CCC8-2B13-4AEC-867C-0C9010629971}"/>
    <cellStyle name="Normal 9 3 2 2 3 3 3 4" xfId="26224" xr:uid="{9A88DDD1-5D0C-48CB-B370-97DA40D025DB}"/>
    <cellStyle name="Normal 9 3 2 2 3 3 4" xfId="6498" xr:uid="{802AAF7F-F3DC-480B-899D-CCBD8FCD2AC2}"/>
    <cellStyle name="Normal 9 3 2 2 3 3 4 2" xfId="18305" xr:uid="{9F0ABE05-83E7-4354-8552-1E5EA923EAEE}"/>
    <cellStyle name="Normal 9 3 2 2 3 3 4 2 2" xfId="40624" xr:uid="{861D4AF9-678A-488D-8900-83FED3032191}"/>
    <cellStyle name="Normal 9 3 2 2 3 3 4 3" xfId="28816" xr:uid="{CD402591-E141-4B86-964C-9DF0F5C8D9E5}"/>
    <cellStyle name="Normal 9 3 2 2 3 3 5" xfId="11825" xr:uid="{57369DBC-5BF1-4013-B741-AA9002C2B335}"/>
    <cellStyle name="Normal 9 3 2 2 3 3 5 2" xfId="34144" xr:uid="{87C5CA30-55FC-47C4-AB28-1CA0B57B64AB}"/>
    <cellStyle name="Normal 9 3 2 2 3 3 6" xfId="13121" xr:uid="{5440D39D-C1F5-4291-844D-13109085469E}"/>
    <cellStyle name="Normal 9 3 2 2 3 3 6 2" xfId="35440" xr:uid="{DD91AEAC-8447-4171-A079-B42399AABA55}"/>
    <cellStyle name="Normal 9 3 2 2 3 3 7" xfId="23632" xr:uid="{8799B3A8-161A-4B41-AB7A-0CD42448B6E2}"/>
    <cellStyle name="Normal 9 3 2 2 3 4" xfId="1962" xr:uid="{AFA0E17C-0760-46A1-94FB-DE20388E63BE}"/>
    <cellStyle name="Normal 9 3 2 2 3 4 2" xfId="4554" xr:uid="{5847EA93-B9E4-44B8-9108-9F90CF1ECAA4}"/>
    <cellStyle name="Normal 9 3 2 2 3 4 2 2" xfId="9738" xr:uid="{1FAA25D9-D227-4D43-BEEB-B080CCCF62B9}"/>
    <cellStyle name="Normal 9 3 2 2 3 4 2 2 2" xfId="21545" xr:uid="{59780B70-8EF9-4FDF-BAF8-74654CB8AB49}"/>
    <cellStyle name="Normal 9 3 2 2 3 4 2 2 2 2" xfId="43864" xr:uid="{3344F00C-51CA-4856-AA04-8D676B7F783A}"/>
    <cellStyle name="Normal 9 3 2 2 3 4 2 2 3" xfId="32056" xr:uid="{7DF19488-AD98-4B89-B99E-0345CB964C90}"/>
    <cellStyle name="Normal 9 3 2 2 3 4 2 3" xfId="16361" xr:uid="{0D4C4E54-3D38-45B2-A350-076CC4A6C24C}"/>
    <cellStyle name="Normal 9 3 2 2 3 4 2 3 2" xfId="38680" xr:uid="{9250C98E-0E32-4D17-BE7E-D6635C8ED2A5}"/>
    <cellStyle name="Normal 9 3 2 2 3 4 2 4" xfId="26872" xr:uid="{ACACCB6B-3116-4C02-B756-F5A7C75E4BD6}"/>
    <cellStyle name="Normal 9 3 2 2 3 4 3" xfId="7146" xr:uid="{21A75DD3-E7DF-4184-AB0E-A192E46856BD}"/>
    <cellStyle name="Normal 9 3 2 2 3 4 3 2" xfId="18953" xr:uid="{E2BF5E22-B574-4AD6-B0D5-9877E6E58EB2}"/>
    <cellStyle name="Normal 9 3 2 2 3 4 3 2 2" xfId="41272" xr:uid="{B2F01335-CD14-49FC-97C2-794A2D5D04D0}"/>
    <cellStyle name="Normal 9 3 2 2 3 4 3 3" xfId="29464" xr:uid="{272E6931-7177-43F3-B3C7-04E75B6259BD}"/>
    <cellStyle name="Normal 9 3 2 2 3 4 4" xfId="13769" xr:uid="{48512F6A-6545-40C7-A282-AC95E274C761}"/>
    <cellStyle name="Normal 9 3 2 2 3 4 4 2" xfId="36088" xr:uid="{DF319ACE-3063-45AE-9751-F5AFAFCD6744}"/>
    <cellStyle name="Normal 9 3 2 2 3 4 5" xfId="24280" xr:uid="{54E6BB26-AC69-42B1-B23F-D2FBD1D52C73}"/>
    <cellStyle name="Normal 9 3 2 2 3 5" xfId="3258" xr:uid="{1A251427-4102-409A-ABFF-0514BD3B61AD}"/>
    <cellStyle name="Normal 9 3 2 2 3 5 2" xfId="8442" xr:uid="{FE17399D-6E61-45C4-BD58-7F0D9F82A8AC}"/>
    <cellStyle name="Normal 9 3 2 2 3 5 2 2" xfId="20249" xr:uid="{0A3456AD-60F9-474A-95F5-636887E8914E}"/>
    <cellStyle name="Normal 9 3 2 2 3 5 2 2 2" xfId="42568" xr:uid="{F3060251-269F-4AD3-8A45-F495EDAE6263}"/>
    <cellStyle name="Normal 9 3 2 2 3 5 2 3" xfId="30760" xr:uid="{9C04E008-9A83-4F1E-8012-992AD2A2A326}"/>
    <cellStyle name="Normal 9 3 2 2 3 5 3" xfId="15065" xr:uid="{6CC4A58E-7180-47A5-BF5E-FA4762E55DA3}"/>
    <cellStyle name="Normal 9 3 2 2 3 5 3 2" xfId="37384" xr:uid="{49A17FEB-261D-4617-A8EB-1D5FF789ABFD}"/>
    <cellStyle name="Normal 9 3 2 2 3 5 4" xfId="25576" xr:uid="{A7BBB768-53BD-42EF-9EBE-6A3F6A9CDF63}"/>
    <cellStyle name="Normal 9 3 2 2 3 6" xfId="5850" xr:uid="{3A1FDBA8-449D-4096-A0F3-16F41ECF3E57}"/>
    <cellStyle name="Normal 9 3 2 2 3 6 2" xfId="17657" xr:uid="{4251F0C9-770E-40AF-95FD-4C304D0A1080}"/>
    <cellStyle name="Normal 9 3 2 2 3 6 2 2" xfId="39976" xr:uid="{30414F0F-333E-486D-A938-C909AFC9CEEC}"/>
    <cellStyle name="Normal 9 3 2 2 3 6 3" xfId="28168" xr:uid="{6523AE2F-9421-41EF-8A3E-03C57EEDEEFB}"/>
    <cellStyle name="Normal 9 3 2 2 3 7" xfId="11123" xr:uid="{CD893E7D-55E0-44A9-84D6-671B16F9F3A0}"/>
    <cellStyle name="Normal 9 3 2 2 3 7 2" xfId="33442" xr:uid="{32BB5002-2A5C-4023-9182-3512F02ABEDD}"/>
    <cellStyle name="Normal 9 3 2 2 3 8" xfId="12473" xr:uid="{112BE778-A875-407E-A58D-EC8B760FD84E}"/>
    <cellStyle name="Normal 9 3 2 2 3 8 2" xfId="34792" xr:uid="{3F95860B-C700-4F3C-8B38-01B66B3A79C7}"/>
    <cellStyle name="Normal 9 3 2 2 3 9" xfId="22930" xr:uid="{CE8BBB6E-F5D2-4BB1-9200-36137808430D}"/>
    <cellStyle name="Normal 9 3 2 2 4" xfId="828" xr:uid="{3791CA1D-22F1-43BC-B4DE-EF6668F51E2D}"/>
    <cellStyle name="Normal 9 3 2 2 4 2" xfId="1476" xr:uid="{46680D2B-D5AC-4867-8800-FF04697BA3F0}"/>
    <cellStyle name="Normal 9 3 2 2 4 2 2" xfId="2772" xr:uid="{70A52C65-238C-43FD-8654-2515865CEBBA}"/>
    <cellStyle name="Normal 9 3 2 2 4 2 2 2" xfId="5364" xr:uid="{881C7545-89B0-47EE-BC54-3F154E2DA68A}"/>
    <cellStyle name="Normal 9 3 2 2 4 2 2 2 2" xfId="10548" xr:uid="{9B0B2B8D-436F-4180-B890-3B8E9EEEBDB0}"/>
    <cellStyle name="Normal 9 3 2 2 4 2 2 2 2 2" xfId="22355" xr:uid="{5508507E-631D-45DC-9FEA-7C35047C262B}"/>
    <cellStyle name="Normal 9 3 2 2 4 2 2 2 2 2 2" xfId="44674" xr:uid="{5EB5A74C-EAC4-4352-A19E-DC6C829D8C91}"/>
    <cellStyle name="Normal 9 3 2 2 4 2 2 2 2 3" xfId="32866" xr:uid="{433E6BF0-54B1-4D3A-AD27-0243A0A03972}"/>
    <cellStyle name="Normal 9 3 2 2 4 2 2 2 3" xfId="17171" xr:uid="{34D45A15-5D6D-4A44-943B-81BF3B8CFFDA}"/>
    <cellStyle name="Normal 9 3 2 2 4 2 2 2 3 2" xfId="39490" xr:uid="{DE505723-42AB-4FA2-9971-E32A817A8F7A}"/>
    <cellStyle name="Normal 9 3 2 2 4 2 2 2 4" xfId="27682" xr:uid="{8C8F7A28-9479-4D5F-B0A8-85D5F2854AB7}"/>
    <cellStyle name="Normal 9 3 2 2 4 2 2 3" xfId="7956" xr:uid="{D4AEC765-76FB-43A5-ABD5-241F8A208ADD}"/>
    <cellStyle name="Normal 9 3 2 2 4 2 2 3 2" xfId="19763" xr:uid="{1A14D0F5-922E-430F-BEE6-0E91644CF12D}"/>
    <cellStyle name="Normal 9 3 2 2 4 2 2 3 2 2" xfId="42082" xr:uid="{E34345C2-36F9-4047-A74F-700336C25058}"/>
    <cellStyle name="Normal 9 3 2 2 4 2 2 3 3" xfId="30274" xr:uid="{9A62953A-E9B9-4D10-9032-1B6060F7CFFA}"/>
    <cellStyle name="Normal 9 3 2 2 4 2 2 4" xfId="14579" xr:uid="{6CD12237-99F3-404D-A441-FBFEF7D8E085}"/>
    <cellStyle name="Normal 9 3 2 2 4 2 2 4 2" xfId="36898" xr:uid="{D72294FE-E504-43B6-BAA9-67E5EE4E9571}"/>
    <cellStyle name="Normal 9 3 2 2 4 2 2 5" xfId="25090" xr:uid="{E3E803C2-C07D-49EB-84FC-C844618D9F38}"/>
    <cellStyle name="Normal 9 3 2 2 4 2 3" xfId="4068" xr:uid="{8DF2EBD1-AF47-49E2-98FF-BB683150F625}"/>
    <cellStyle name="Normal 9 3 2 2 4 2 3 2" xfId="9252" xr:uid="{D0FBB6B6-298A-4BED-B299-8B614D9B7309}"/>
    <cellStyle name="Normal 9 3 2 2 4 2 3 2 2" xfId="21059" xr:uid="{756756F9-10C1-4292-90EF-B8833C324DFA}"/>
    <cellStyle name="Normal 9 3 2 2 4 2 3 2 2 2" xfId="43378" xr:uid="{30D2C83B-1AE2-4F9B-82DA-6579B32451A2}"/>
    <cellStyle name="Normal 9 3 2 2 4 2 3 2 3" xfId="31570" xr:uid="{A54DB9C2-F3C9-43F6-B8F0-0718F00AB274}"/>
    <cellStyle name="Normal 9 3 2 2 4 2 3 3" xfId="15875" xr:uid="{5590183A-8308-4291-8314-FD92B88F6545}"/>
    <cellStyle name="Normal 9 3 2 2 4 2 3 3 2" xfId="38194" xr:uid="{4ACA6956-D598-4514-BF22-437008E8413D}"/>
    <cellStyle name="Normal 9 3 2 2 4 2 3 4" xfId="26386" xr:uid="{BBE74EC7-81F9-4A16-BD87-CEB69A750DD4}"/>
    <cellStyle name="Normal 9 3 2 2 4 2 4" xfId="6660" xr:uid="{7539432F-C470-4F84-BE2B-92DC5CD1FFDB}"/>
    <cellStyle name="Normal 9 3 2 2 4 2 4 2" xfId="18467" xr:uid="{196963AC-1EC9-4CC8-B75E-A1035229D566}"/>
    <cellStyle name="Normal 9 3 2 2 4 2 4 2 2" xfId="40786" xr:uid="{7AEB1E8A-A1B3-4176-9DF6-DD978B1E1A51}"/>
    <cellStyle name="Normal 9 3 2 2 4 2 4 3" xfId="28978" xr:uid="{835DF9DB-2A77-4BD4-BC7A-7998E3F0D42A}"/>
    <cellStyle name="Normal 9 3 2 2 4 2 5" xfId="11987" xr:uid="{BEC6C422-41AE-478F-A571-44D7B4D4B017}"/>
    <cellStyle name="Normal 9 3 2 2 4 2 5 2" xfId="34306" xr:uid="{98287187-6DC6-4E39-861B-FFE271D65287}"/>
    <cellStyle name="Normal 9 3 2 2 4 2 6" xfId="13283" xr:uid="{33528CC5-8DB1-4398-93B6-F1005586BB23}"/>
    <cellStyle name="Normal 9 3 2 2 4 2 6 2" xfId="35602" xr:uid="{FABEEDC1-E886-42E2-B34E-A7AD41FDFFB2}"/>
    <cellStyle name="Normal 9 3 2 2 4 2 7" xfId="23794" xr:uid="{C08CC97F-BC1A-458F-A76A-708D37B46EC5}"/>
    <cellStyle name="Normal 9 3 2 2 4 3" xfId="2124" xr:uid="{26B3440C-481D-4507-8D18-A0B0C1D2BD82}"/>
    <cellStyle name="Normal 9 3 2 2 4 3 2" xfId="4716" xr:uid="{CC4C40AA-E529-4275-B050-E37ADD2E2DCA}"/>
    <cellStyle name="Normal 9 3 2 2 4 3 2 2" xfId="9900" xr:uid="{1FEE8E87-BE32-4FA4-9709-C489847E8E3C}"/>
    <cellStyle name="Normal 9 3 2 2 4 3 2 2 2" xfId="21707" xr:uid="{5269C9A8-93FD-43F0-ADCA-3073D7DFD2AE}"/>
    <cellStyle name="Normal 9 3 2 2 4 3 2 2 2 2" xfId="44026" xr:uid="{3072D353-DBEC-4687-A5A4-BC3DE1ABD846}"/>
    <cellStyle name="Normal 9 3 2 2 4 3 2 2 3" xfId="32218" xr:uid="{3FC5E007-9C03-4334-9A7B-842E27F8F48A}"/>
    <cellStyle name="Normal 9 3 2 2 4 3 2 3" xfId="16523" xr:uid="{677B682C-9C9F-49B2-B7F1-422DE60A8A76}"/>
    <cellStyle name="Normal 9 3 2 2 4 3 2 3 2" xfId="38842" xr:uid="{1AF5426D-5C54-4059-8A40-DD6ACB6D20D8}"/>
    <cellStyle name="Normal 9 3 2 2 4 3 2 4" xfId="27034" xr:uid="{97974135-52FE-48CE-91D3-20117DD1E9D3}"/>
    <cellStyle name="Normal 9 3 2 2 4 3 3" xfId="7308" xr:uid="{BB41AB3D-3A59-40FD-BB1B-5F0E22552799}"/>
    <cellStyle name="Normal 9 3 2 2 4 3 3 2" xfId="19115" xr:uid="{632C76CB-D445-4EE1-B034-4A663FF84923}"/>
    <cellStyle name="Normal 9 3 2 2 4 3 3 2 2" xfId="41434" xr:uid="{2844A4EA-5BC1-4632-B488-3E16F86C761F}"/>
    <cellStyle name="Normal 9 3 2 2 4 3 3 3" xfId="29626" xr:uid="{54C398F0-1503-4C55-A0A6-7CC30FAA58C3}"/>
    <cellStyle name="Normal 9 3 2 2 4 3 4" xfId="13931" xr:uid="{63D9B6FB-30FA-42BD-AABA-016F7953328B}"/>
    <cellStyle name="Normal 9 3 2 2 4 3 4 2" xfId="36250" xr:uid="{4A3AF3A6-B468-4B5A-B276-44C4C1DD207E}"/>
    <cellStyle name="Normal 9 3 2 2 4 3 5" xfId="24442" xr:uid="{A214CCE9-6E6C-4B0A-9A63-56F41D0DA1D2}"/>
    <cellStyle name="Normal 9 3 2 2 4 4" xfId="3420" xr:uid="{B31708EC-C960-4DD8-9763-10B0ACC534F7}"/>
    <cellStyle name="Normal 9 3 2 2 4 4 2" xfId="8604" xr:uid="{D25301BA-CC99-439C-9967-AFDD5EE633B2}"/>
    <cellStyle name="Normal 9 3 2 2 4 4 2 2" xfId="20411" xr:uid="{FEA038FD-B12E-4594-B487-FBFAF807CCFE}"/>
    <cellStyle name="Normal 9 3 2 2 4 4 2 2 2" xfId="42730" xr:uid="{70E6A25F-9C8C-4F74-95A9-832B11A1FAAF}"/>
    <cellStyle name="Normal 9 3 2 2 4 4 2 3" xfId="30922" xr:uid="{350D6250-C380-4FC0-9BDE-19008C3FF238}"/>
    <cellStyle name="Normal 9 3 2 2 4 4 3" xfId="15227" xr:uid="{D3E7BC7E-E431-4C0D-B410-4A56002B016A}"/>
    <cellStyle name="Normal 9 3 2 2 4 4 3 2" xfId="37546" xr:uid="{648BCDEC-70C0-4D9D-832C-543FB3998152}"/>
    <cellStyle name="Normal 9 3 2 2 4 4 4" xfId="25738" xr:uid="{FF4C52DB-BC04-41EC-B75B-EFF3170AB902}"/>
    <cellStyle name="Normal 9 3 2 2 4 5" xfId="6012" xr:uid="{110A8F14-2DA4-4ECB-B90D-287D28EE1F1D}"/>
    <cellStyle name="Normal 9 3 2 2 4 5 2" xfId="17819" xr:uid="{D42D3653-6E2E-4313-AE24-DCA288839726}"/>
    <cellStyle name="Normal 9 3 2 2 4 5 2 2" xfId="40138" xr:uid="{59D044EF-4AD5-4C4E-8AD1-3F73CACC6236}"/>
    <cellStyle name="Normal 9 3 2 2 4 5 3" xfId="28330" xr:uid="{1A558AAD-3DBF-4A15-A295-4F0DF7CD545A}"/>
    <cellStyle name="Normal 9 3 2 2 4 6" xfId="11339" xr:uid="{A50DFEED-A76B-4381-A0EF-5BADD577C07A}"/>
    <cellStyle name="Normal 9 3 2 2 4 6 2" xfId="33658" xr:uid="{0A609529-20B7-40FB-BDBF-90CED3B25CED}"/>
    <cellStyle name="Normal 9 3 2 2 4 7" xfId="12635" xr:uid="{D111034C-DA3D-452E-80C1-2B94A4E22CCA}"/>
    <cellStyle name="Normal 9 3 2 2 4 7 2" xfId="34954" xr:uid="{058B30C9-D60B-4FE3-AC0D-628C844D810C}"/>
    <cellStyle name="Normal 9 3 2 2 4 8" xfId="23146" xr:uid="{5BD77190-0858-4B56-95C2-FDE0ADE5493A}"/>
    <cellStyle name="Normal 9 3 2 2 5" xfId="1152" xr:uid="{22825592-5AF2-4801-812C-F2739C4B0E72}"/>
    <cellStyle name="Normal 9 3 2 2 5 2" xfId="2448" xr:uid="{249C05C2-6F8E-4898-AAC4-F78EC7EF96D1}"/>
    <cellStyle name="Normal 9 3 2 2 5 2 2" xfId="5040" xr:uid="{D5AA5319-D8CE-4EE9-8283-E7515F0D4921}"/>
    <cellStyle name="Normal 9 3 2 2 5 2 2 2" xfId="10224" xr:uid="{3EE2579D-CE72-4517-A1BD-92454583CC8C}"/>
    <cellStyle name="Normal 9 3 2 2 5 2 2 2 2" xfId="22031" xr:uid="{58E2EE2B-F766-4C68-A0F3-F7519BC7A7DF}"/>
    <cellStyle name="Normal 9 3 2 2 5 2 2 2 2 2" xfId="44350" xr:uid="{826DC70F-54A8-43FF-90D8-D0921D0D8EB9}"/>
    <cellStyle name="Normal 9 3 2 2 5 2 2 2 3" xfId="32542" xr:uid="{CB420AB6-4C7A-4D0E-9176-5B6FA7836F7E}"/>
    <cellStyle name="Normal 9 3 2 2 5 2 2 3" xfId="16847" xr:uid="{CB080828-DD6F-4BB8-93FF-24B95F9D1C9D}"/>
    <cellStyle name="Normal 9 3 2 2 5 2 2 3 2" xfId="39166" xr:uid="{FFD64D98-573E-4814-9DAD-18CFED5962BC}"/>
    <cellStyle name="Normal 9 3 2 2 5 2 2 4" xfId="27358" xr:uid="{4AC6C2DB-5B71-464E-BDCD-A3CB91EFCE97}"/>
    <cellStyle name="Normal 9 3 2 2 5 2 3" xfId="7632" xr:uid="{88174B3A-848E-4130-A084-CFF379A5F46E}"/>
    <cellStyle name="Normal 9 3 2 2 5 2 3 2" xfId="19439" xr:uid="{2A9D141A-FDFB-4C74-BC81-4BC3DF91D2DC}"/>
    <cellStyle name="Normal 9 3 2 2 5 2 3 2 2" xfId="41758" xr:uid="{0723E478-8E87-48B4-A7D5-39FFF3CDB2B6}"/>
    <cellStyle name="Normal 9 3 2 2 5 2 3 3" xfId="29950" xr:uid="{0D1F9A9E-F457-4AA1-B047-6A00A5108800}"/>
    <cellStyle name="Normal 9 3 2 2 5 2 4" xfId="14255" xr:uid="{5F2E64E9-B923-40EC-90E3-B5462A942582}"/>
    <cellStyle name="Normal 9 3 2 2 5 2 4 2" xfId="36574" xr:uid="{FFBF713E-E1FE-44C3-87D2-340382A33EA1}"/>
    <cellStyle name="Normal 9 3 2 2 5 2 5" xfId="24766" xr:uid="{2F69A68B-FC92-42D2-BCD1-40042420283B}"/>
    <cellStyle name="Normal 9 3 2 2 5 3" xfId="3744" xr:uid="{CD67FC12-F392-47C7-9BFD-68374BD4E069}"/>
    <cellStyle name="Normal 9 3 2 2 5 3 2" xfId="8928" xr:uid="{7EF7D874-97F8-4EBE-A5B5-FB5BF67DCEED}"/>
    <cellStyle name="Normal 9 3 2 2 5 3 2 2" xfId="20735" xr:uid="{83922940-D8D0-4B13-B3F0-9BE887FFCCA4}"/>
    <cellStyle name="Normal 9 3 2 2 5 3 2 2 2" xfId="43054" xr:uid="{FB50B51B-9574-4EAF-BFE4-00D9416C8DC1}"/>
    <cellStyle name="Normal 9 3 2 2 5 3 2 3" xfId="31246" xr:uid="{DD560C75-0BA1-4102-8AD6-B2A33900B476}"/>
    <cellStyle name="Normal 9 3 2 2 5 3 3" xfId="15551" xr:uid="{6D996B25-0787-4E0F-997A-3DFFD304A4A1}"/>
    <cellStyle name="Normal 9 3 2 2 5 3 3 2" xfId="37870" xr:uid="{80BA6A81-32F9-4313-82DB-FC360F52D51E}"/>
    <cellStyle name="Normal 9 3 2 2 5 3 4" xfId="26062" xr:uid="{CBDBE8E3-32A8-4D5E-A845-E64D6051B352}"/>
    <cellStyle name="Normal 9 3 2 2 5 4" xfId="6336" xr:uid="{B536A771-00E3-4E6F-9A7F-24AD1C117EBE}"/>
    <cellStyle name="Normal 9 3 2 2 5 4 2" xfId="18143" xr:uid="{4F3D8144-EA1C-4E37-BC7E-58E4ADD94FEC}"/>
    <cellStyle name="Normal 9 3 2 2 5 4 2 2" xfId="40462" xr:uid="{CFCD85A1-DD90-4395-8A0B-115D10F2D4AF}"/>
    <cellStyle name="Normal 9 3 2 2 5 4 3" xfId="28654" xr:uid="{01D2F282-784F-45AC-8610-DED5B3E44A79}"/>
    <cellStyle name="Normal 9 3 2 2 5 5" xfId="11663" xr:uid="{A5F931A0-598E-45E5-A6BC-993A0DEC7FEF}"/>
    <cellStyle name="Normal 9 3 2 2 5 5 2" xfId="33982" xr:uid="{6406FEA5-B3C4-48BE-B778-3B3F49405CB7}"/>
    <cellStyle name="Normal 9 3 2 2 5 6" xfId="12959" xr:uid="{8326164E-C28F-4C13-B1DA-7ACFEDAFEC31}"/>
    <cellStyle name="Normal 9 3 2 2 5 6 2" xfId="35278" xr:uid="{1D6AA0A4-8317-46C4-8338-FCEE19EBF8CF}"/>
    <cellStyle name="Normal 9 3 2 2 5 7" xfId="23470" xr:uid="{788AF573-5967-40BB-AFCF-B86BFF14E8A8}"/>
    <cellStyle name="Normal 9 3 2 2 6" xfId="1800" xr:uid="{10640192-A3C9-425B-8CBF-B61A9A5287E8}"/>
    <cellStyle name="Normal 9 3 2 2 6 2" xfId="4392" xr:uid="{21E7AA5E-4047-4684-A930-3236B1022BAB}"/>
    <cellStyle name="Normal 9 3 2 2 6 2 2" xfId="9576" xr:uid="{5754001B-68BD-4F55-93E5-B06FFC683A4C}"/>
    <cellStyle name="Normal 9 3 2 2 6 2 2 2" xfId="21383" xr:uid="{9D00F27D-5625-4C40-B148-77AAC25DB00F}"/>
    <cellStyle name="Normal 9 3 2 2 6 2 2 2 2" xfId="43702" xr:uid="{E2F26B23-814E-42C8-911A-C0367863685A}"/>
    <cellStyle name="Normal 9 3 2 2 6 2 2 3" xfId="31894" xr:uid="{1AC4E949-C667-4F58-AAA5-AD1C8743FE4F}"/>
    <cellStyle name="Normal 9 3 2 2 6 2 3" xfId="16199" xr:uid="{C541789C-4578-4229-90C7-5EC0F4E85725}"/>
    <cellStyle name="Normal 9 3 2 2 6 2 3 2" xfId="38518" xr:uid="{E20B40BA-11CD-4BA3-BE1C-9B9D43BC0305}"/>
    <cellStyle name="Normal 9 3 2 2 6 2 4" xfId="26710" xr:uid="{B2C31108-2B06-4703-B0AB-76A44507B366}"/>
    <cellStyle name="Normal 9 3 2 2 6 3" xfId="6984" xr:uid="{1A3B1514-6EC4-4E7B-B4C6-94E44695B21E}"/>
    <cellStyle name="Normal 9 3 2 2 6 3 2" xfId="18791" xr:uid="{1AEB517D-A7DC-4F7D-AC84-639236936CA1}"/>
    <cellStyle name="Normal 9 3 2 2 6 3 2 2" xfId="41110" xr:uid="{A8EF7BF4-C34D-4327-9D74-AE686C0C878A}"/>
    <cellStyle name="Normal 9 3 2 2 6 3 3" xfId="29302" xr:uid="{31115BF5-BCA8-4528-89FB-19B13610CE91}"/>
    <cellStyle name="Normal 9 3 2 2 6 4" xfId="13607" xr:uid="{2FC1455F-8BBA-4106-8361-D7086D18BBF3}"/>
    <cellStyle name="Normal 9 3 2 2 6 4 2" xfId="35926" xr:uid="{E256DE98-F12B-4CAB-8FEF-E8A6C7692917}"/>
    <cellStyle name="Normal 9 3 2 2 6 5" xfId="24118" xr:uid="{2B7A92DD-5C23-40E4-9DE0-9E7D4850C5C6}"/>
    <cellStyle name="Normal 9 3 2 2 7" xfId="3096" xr:uid="{0E750AD8-A038-43F1-9697-93496E097FB0}"/>
    <cellStyle name="Normal 9 3 2 2 7 2" xfId="8280" xr:uid="{A6498C4F-3E44-4076-B7E5-5FF1718316B2}"/>
    <cellStyle name="Normal 9 3 2 2 7 2 2" xfId="20087" xr:uid="{13217956-EC2E-4E6D-B63D-C290B0331385}"/>
    <cellStyle name="Normal 9 3 2 2 7 2 2 2" xfId="42406" xr:uid="{8B2D4AED-D86D-4787-8A4A-9132CDA70EFB}"/>
    <cellStyle name="Normal 9 3 2 2 7 2 3" xfId="30598" xr:uid="{0085892E-B7E7-41F6-8025-A9633049E423}"/>
    <cellStyle name="Normal 9 3 2 2 7 3" xfId="14903" xr:uid="{39972B43-4CAD-4B06-B0DA-8439BEB29E6D}"/>
    <cellStyle name="Normal 9 3 2 2 7 3 2" xfId="37222" xr:uid="{443F4FA5-C145-4AB5-9851-9D7E4EEFC8D1}"/>
    <cellStyle name="Normal 9 3 2 2 7 4" xfId="25414" xr:uid="{C6FC06CF-B403-4C3D-9BEB-54EE00C27468}"/>
    <cellStyle name="Normal 9 3 2 2 8" xfId="5688" xr:uid="{EAC20DB6-D9C3-4118-ADEF-21D81969346B}"/>
    <cellStyle name="Normal 9 3 2 2 8 2" xfId="17495" xr:uid="{61DC172C-2B8D-4BC8-B3C4-FA7E4D9316E5}"/>
    <cellStyle name="Normal 9 3 2 2 8 2 2" xfId="39814" xr:uid="{5622624F-7D5D-4391-9319-46503E250A2F}"/>
    <cellStyle name="Normal 9 3 2 2 8 3" xfId="28006" xr:uid="{0AB0ABE7-79F9-451A-B46D-B8A9A983C5F4}"/>
    <cellStyle name="Normal 9 3 2 2 9" xfId="10889" xr:uid="{34740790-2D9B-45C9-BD2D-73711F9D0782}"/>
    <cellStyle name="Normal 9 3 2 2 9 2" xfId="33208" xr:uid="{10DFD03C-3178-40D2-9B0C-1609C10B19D7}"/>
    <cellStyle name="Normal 9 3 2 3" xfId="421" xr:uid="{B3F522CE-B6B4-48CD-8F9F-3A482C26E095}"/>
    <cellStyle name="Normal 9 3 2 3 10" xfId="12338" xr:uid="{CAF339BB-217A-4920-BC25-A1F49FEE4883}"/>
    <cellStyle name="Normal 9 3 2 3 10 2" xfId="34657" xr:uid="{4C20D39E-9BAD-41E9-B823-49A642CB9EE5}"/>
    <cellStyle name="Normal 9 3 2 3 11" xfId="22736" xr:uid="{753873D5-0B7B-43BC-A980-32BE4D6C5333}"/>
    <cellStyle name="Normal 9 3 2 3 2" xfId="536" xr:uid="{578E4CEB-0CD0-43A4-8EEA-B1E3797288A2}"/>
    <cellStyle name="Normal 9 3 2 3 2 10" xfId="22853" xr:uid="{E78045BB-A50F-43B1-B463-BEA0587E93B1}"/>
    <cellStyle name="Normal 9 3 2 3 2 2" xfId="769" xr:uid="{0F6D03E6-BCBA-48B4-A3F4-1FD429A71314}"/>
    <cellStyle name="Normal 9 3 2 3 2 2 2" xfId="1098" xr:uid="{F19083FD-6722-44DA-8DD8-712F7E8BDFA1}"/>
    <cellStyle name="Normal 9 3 2 3 2 2 2 2" xfId="1746" xr:uid="{9FC077E1-1F0F-47CD-B7DA-51256DBCFEAC}"/>
    <cellStyle name="Normal 9 3 2 3 2 2 2 2 2" xfId="3042" xr:uid="{C3A5F5C7-5D36-4ECF-84F5-22CE11A71A3E}"/>
    <cellStyle name="Normal 9 3 2 3 2 2 2 2 2 2" xfId="5634" xr:uid="{6C57917F-2DE2-4E21-8F57-158E2B3837ED}"/>
    <cellStyle name="Normal 9 3 2 3 2 2 2 2 2 2 2" xfId="10818" xr:uid="{3304B8F3-B5B9-4D20-BB13-AF6B32AECC06}"/>
    <cellStyle name="Normal 9 3 2 3 2 2 2 2 2 2 2 2" xfId="22625" xr:uid="{AFB62D01-AC3C-4896-8A3A-AE32FB6F6568}"/>
    <cellStyle name="Normal 9 3 2 3 2 2 2 2 2 2 2 2 2" xfId="44944" xr:uid="{AC0FB299-570E-47B5-9DE6-0F0A46A5AB5A}"/>
    <cellStyle name="Normal 9 3 2 3 2 2 2 2 2 2 2 3" xfId="33136" xr:uid="{83C0334C-8A84-42D6-B2E7-1E228DB90D74}"/>
    <cellStyle name="Normal 9 3 2 3 2 2 2 2 2 2 3" xfId="17441" xr:uid="{0F269CB4-D853-45E1-8286-5AE023A40E15}"/>
    <cellStyle name="Normal 9 3 2 3 2 2 2 2 2 2 3 2" xfId="39760" xr:uid="{AC3F8604-2B34-4AF7-80A2-415B7EEBC632}"/>
    <cellStyle name="Normal 9 3 2 3 2 2 2 2 2 2 4" xfId="27952" xr:uid="{41BBF986-704B-4FB8-AF20-613737F080EB}"/>
    <cellStyle name="Normal 9 3 2 3 2 2 2 2 2 3" xfId="8226" xr:uid="{A9786064-36E8-4161-8A4D-66924AD4F555}"/>
    <cellStyle name="Normal 9 3 2 3 2 2 2 2 2 3 2" xfId="20033" xr:uid="{32DE773F-BAE1-422A-A4CD-8CC469C9DDA4}"/>
    <cellStyle name="Normal 9 3 2 3 2 2 2 2 2 3 2 2" xfId="42352" xr:uid="{7549159C-C6E7-4CB5-89F0-F958A8D6C9D7}"/>
    <cellStyle name="Normal 9 3 2 3 2 2 2 2 2 3 3" xfId="30544" xr:uid="{DE2087C9-BF7C-40FA-8D33-EB5BF8180949}"/>
    <cellStyle name="Normal 9 3 2 3 2 2 2 2 2 4" xfId="14849" xr:uid="{0DB9C561-5F19-4C78-8206-B91ADB46390F}"/>
    <cellStyle name="Normal 9 3 2 3 2 2 2 2 2 4 2" xfId="37168" xr:uid="{DBD0F254-0455-46D1-AFC9-E4909A770259}"/>
    <cellStyle name="Normal 9 3 2 3 2 2 2 2 2 5" xfId="25360" xr:uid="{0E247576-2449-4917-A74E-5B6E2791746E}"/>
    <cellStyle name="Normal 9 3 2 3 2 2 2 2 3" xfId="4338" xr:uid="{433A620C-2830-43D1-AEAD-240160470353}"/>
    <cellStyle name="Normal 9 3 2 3 2 2 2 2 3 2" xfId="9522" xr:uid="{14AF09E6-91F3-4CB0-B4F1-FE6A8E0CA94A}"/>
    <cellStyle name="Normal 9 3 2 3 2 2 2 2 3 2 2" xfId="21329" xr:uid="{9CE287F5-F94C-43D0-B0F2-5FC08A349B0A}"/>
    <cellStyle name="Normal 9 3 2 3 2 2 2 2 3 2 2 2" xfId="43648" xr:uid="{A775E465-6F3B-4B79-8793-0382186AB7EE}"/>
    <cellStyle name="Normal 9 3 2 3 2 2 2 2 3 2 3" xfId="31840" xr:uid="{C9A0DB11-D141-47A2-876F-2D617977478C}"/>
    <cellStyle name="Normal 9 3 2 3 2 2 2 2 3 3" xfId="16145" xr:uid="{1E72A9C2-0074-43B8-8829-C82AF1E148F0}"/>
    <cellStyle name="Normal 9 3 2 3 2 2 2 2 3 3 2" xfId="38464" xr:uid="{67502915-97BA-4C2A-ABBD-F378A48C7E69}"/>
    <cellStyle name="Normal 9 3 2 3 2 2 2 2 3 4" xfId="26656" xr:uid="{EC6B0D90-7F48-466C-9E35-6222BF59E1B9}"/>
    <cellStyle name="Normal 9 3 2 3 2 2 2 2 4" xfId="6930" xr:uid="{04AD6815-3EC2-4E95-B5A5-06F88EDDC12A}"/>
    <cellStyle name="Normal 9 3 2 3 2 2 2 2 4 2" xfId="18737" xr:uid="{3A117B13-6F7C-4380-9044-7A869A80C8B9}"/>
    <cellStyle name="Normal 9 3 2 3 2 2 2 2 4 2 2" xfId="41056" xr:uid="{0193AD48-B3C1-4154-AF3A-A18FF50C5786}"/>
    <cellStyle name="Normal 9 3 2 3 2 2 2 2 4 3" xfId="29248" xr:uid="{E2332395-291A-4810-A883-A9CC3989547A}"/>
    <cellStyle name="Normal 9 3 2 3 2 2 2 2 5" xfId="12257" xr:uid="{8CD62467-130F-4F42-8744-3D08A8379E49}"/>
    <cellStyle name="Normal 9 3 2 3 2 2 2 2 5 2" xfId="34576" xr:uid="{74717CFE-10C2-4234-9E0A-6EA4CBFD4800}"/>
    <cellStyle name="Normal 9 3 2 3 2 2 2 2 6" xfId="13553" xr:uid="{480E1034-7158-406E-9AB1-7F7C5D86CE5F}"/>
    <cellStyle name="Normal 9 3 2 3 2 2 2 2 6 2" xfId="35872" xr:uid="{A8149431-F4BE-4E18-A1D9-5C2C15639861}"/>
    <cellStyle name="Normal 9 3 2 3 2 2 2 2 7" xfId="24064" xr:uid="{8DE34D1D-99FB-459D-AECA-E1EE4CD58847}"/>
    <cellStyle name="Normal 9 3 2 3 2 2 2 3" xfId="2394" xr:uid="{83911287-DC73-4963-8F93-0B785FDB5F26}"/>
    <cellStyle name="Normal 9 3 2 3 2 2 2 3 2" xfId="4986" xr:uid="{47E031E9-1F1B-4F12-8B37-B3C4C54747EE}"/>
    <cellStyle name="Normal 9 3 2 3 2 2 2 3 2 2" xfId="10170" xr:uid="{DA80F6F7-B3B0-4860-A78F-E08CD53E8E1A}"/>
    <cellStyle name="Normal 9 3 2 3 2 2 2 3 2 2 2" xfId="21977" xr:uid="{594745FB-7074-4036-83A6-0E79AA0C3517}"/>
    <cellStyle name="Normal 9 3 2 3 2 2 2 3 2 2 2 2" xfId="44296" xr:uid="{9FA9BA90-D949-4352-903C-3C52C907A009}"/>
    <cellStyle name="Normal 9 3 2 3 2 2 2 3 2 2 3" xfId="32488" xr:uid="{7FF832D4-374F-43F4-B0BA-AA0C270B5975}"/>
    <cellStyle name="Normal 9 3 2 3 2 2 2 3 2 3" xfId="16793" xr:uid="{112C0574-63EA-4D87-90DC-FD76167D12DC}"/>
    <cellStyle name="Normal 9 3 2 3 2 2 2 3 2 3 2" xfId="39112" xr:uid="{C2C6413D-EB3D-4E6B-9359-76124A4453B4}"/>
    <cellStyle name="Normal 9 3 2 3 2 2 2 3 2 4" xfId="27304" xr:uid="{99F98596-9F93-4882-87EC-4D39436877F4}"/>
    <cellStyle name="Normal 9 3 2 3 2 2 2 3 3" xfId="7578" xr:uid="{24D99A7F-68CE-47A6-BA15-1A987E7C18B7}"/>
    <cellStyle name="Normal 9 3 2 3 2 2 2 3 3 2" xfId="19385" xr:uid="{6B938E59-60D0-4B7D-9850-A0173E0587FC}"/>
    <cellStyle name="Normal 9 3 2 3 2 2 2 3 3 2 2" xfId="41704" xr:uid="{280049B9-DE89-4D46-9D4A-E7FB2761DAC9}"/>
    <cellStyle name="Normal 9 3 2 3 2 2 2 3 3 3" xfId="29896" xr:uid="{1BFE777F-C65F-488F-B9A8-3BC73A1DFE98}"/>
    <cellStyle name="Normal 9 3 2 3 2 2 2 3 4" xfId="14201" xr:uid="{3EC28AA1-8AA4-45EF-AF5F-139F3A0E47EC}"/>
    <cellStyle name="Normal 9 3 2 3 2 2 2 3 4 2" xfId="36520" xr:uid="{1A481D65-C1DB-4EFD-83BF-7035F1E98212}"/>
    <cellStyle name="Normal 9 3 2 3 2 2 2 3 5" xfId="24712" xr:uid="{052838F1-3FE9-4969-996F-F155FE3FFAF5}"/>
    <cellStyle name="Normal 9 3 2 3 2 2 2 4" xfId="3690" xr:uid="{0C7C65F2-F3E8-422D-B9EE-CFFD8E0FD035}"/>
    <cellStyle name="Normal 9 3 2 3 2 2 2 4 2" xfId="8874" xr:uid="{0BCACBE8-7650-4796-96C8-7C53653C5608}"/>
    <cellStyle name="Normal 9 3 2 3 2 2 2 4 2 2" xfId="20681" xr:uid="{776CA23B-444E-40F8-9F67-F49A2ABBCDEE}"/>
    <cellStyle name="Normal 9 3 2 3 2 2 2 4 2 2 2" xfId="43000" xr:uid="{BEC0B580-7399-49C0-83B7-96BE8879ED57}"/>
    <cellStyle name="Normal 9 3 2 3 2 2 2 4 2 3" xfId="31192" xr:uid="{BADDC0A1-3058-437D-B40A-D1D3CF3665BA}"/>
    <cellStyle name="Normal 9 3 2 3 2 2 2 4 3" xfId="15497" xr:uid="{EDC4B722-8CE7-47BF-92C7-D7492CAC5576}"/>
    <cellStyle name="Normal 9 3 2 3 2 2 2 4 3 2" xfId="37816" xr:uid="{6016EA8B-B004-45B1-B338-5A0D336A4565}"/>
    <cellStyle name="Normal 9 3 2 3 2 2 2 4 4" xfId="26008" xr:uid="{5535746A-02BB-434B-9EC1-AD65F1B47D23}"/>
    <cellStyle name="Normal 9 3 2 3 2 2 2 5" xfId="6282" xr:uid="{EA9EFE34-414A-44CF-A7CF-12C3E6BFE51D}"/>
    <cellStyle name="Normal 9 3 2 3 2 2 2 5 2" xfId="18089" xr:uid="{A0A20607-45E2-41D6-B1A0-CDA139E9348E}"/>
    <cellStyle name="Normal 9 3 2 3 2 2 2 5 2 2" xfId="40408" xr:uid="{CD0CCEA2-C552-40A0-AF33-FB963D41CB5D}"/>
    <cellStyle name="Normal 9 3 2 3 2 2 2 5 3" xfId="28600" xr:uid="{4ACD3196-2EEE-4B7C-A958-F0AA654B6FDA}"/>
    <cellStyle name="Normal 9 3 2 3 2 2 2 6" xfId="11609" xr:uid="{7C64267D-1C40-4429-BDA0-74AE43642935}"/>
    <cellStyle name="Normal 9 3 2 3 2 2 2 6 2" xfId="33928" xr:uid="{755C8836-3170-4AC9-A736-7118E1E8A3CD}"/>
    <cellStyle name="Normal 9 3 2 3 2 2 2 7" xfId="12905" xr:uid="{48D1B5FB-C13C-4875-B228-D678047C7AD9}"/>
    <cellStyle name="Normal 9 3 2 3 2 2 2 7 2" xfId="35224" xr:uid="{31B77A94-675B-4BFB-AF0A-89178605F105}"/>
    <cellStyle name="Normal 9 3 2 3 2 2 2 8" xfId="23416" xr:uid="{E1489E76-42DC-4257-A9EE-3F31FBA9E622}"/>
    <cellStyle name="Normal 9 3 2 3 2 2 3" xfId="1422" xr:uid="{0EB8E239-601F-4424-8911-9D5F20FAF1E0}"/>
    <cellStyle name="Normal 9 3 2 3 2 2 3 2" xfId="2718" xr:uid="{936066B4-7A5C-465D-A2E1-0E6F226993D8}"/>
    <cellStyle name="Normal 9 3 2 3 2 2 3 2 2" xfId="5310" xr:uid="{7C75FFFB-9532-4D8D-9A97-E40671813CFF}"/>
    <cellStyle name="Normal 9 3 2 3 2 2 3 2 2 2" xfId="10494" xr:uid="{A8F950D1-00F9-4B65-816E-DF827943D419}"/>
    <cellStyle name="Normal 9 3 2 3 2 2 3 2 2 2 2" xfId="22301" xr:uid="{38F8A3D3-DC3D-4E7C-957F-F6EB1F20088C}"/>
    <cellStyle name="Normal 9 3 2 3 2 2 3 2 2 2 2 2" xfId="44620" xr:uid="{34A75CA8-13E3-4EA5-B3FF-008B75E74483}"/>
    <cellStyle name="Normal 9 3 2 3 2 2 3 2 2 2 3" xfId="32812" xr:uid="{3B8D1C80-E8C5-4518-9D1B-422272F676D0}"/>
    <cellStyle name="Normal 9 3 2 3 2 2 3 2 2 3" xfId="17117" xr:uid="{19E62A41-EC49-45C3-AABE-8B653147F853}"/>
    <cellStyle name="Normal 9 3 2 3 2 2 3 2 2 3 2" xfId="39436" xr:uid="{0D12F22B-9232-4C7A-8138-63F6BB2BCC88}"/>
    <cellStyle name="Normal 9 3 2 3 2 2 3 2 2 4" xfId="27628" xr:uid="{3EAC1180-D149-4116-87DC-1AC6EA8972F8}"/>
    <cellStyle name="Normal 9 3 2 3 2 2 3 2 3" xfId="7902" xr:uid="{9B4B7250-8A9A-4BC6-9A0F-C2BE117404AA}"/>
    <cellStyle name="Normal 9 3 2 3 2 2 3 2 3 2" xfId="19709" xr:uid="{B2C27F40-F598-4692-AADC-3ACA10C5A7E3}"/>
    <cellStyle name="Normal 9 3 2 3 2 2 3 2 3 2 2" xfId="42028" xr:uid="{489166C8-C19D-476B-A05E-D136F15E7E7E}"/>
    <cellStyle name="Normal 9 3 2 3 2 2 3 2 3 3" xfId="30220" xr:uid="{CE508E53-A688-41F2-88DA-E47B95035463}"/>
    <cellStyle name="Normal 9 3 2 3 2 2 3 2 4" xfId="14525" xr:uid="{9625FFDD-041D-4C08-877A-EB90C9391DAF}"/>
    <cellStyle name="Normal 9 3 2 3 2 2 3 2 4 2" xfId="36844" xr:uid="{1C25E83E-3B61-464C-A866-AC6E7D8B79F1}"/>
    <cellStyle name="Normal 9 3 2 3 2 2 3 2 5" xfId="25036" xr:uid="{6F535F0C-3D4D-4127-9026-A1954F954FE4}"/>
    <cellStyle name="Normal 9 3 2 3 2 2 3 3" xfId="4014" xr:uid="{C1599FAC-ED46-41C7-B763-B26B47866049}"/>
    <cellStyle name="Normal 9 3 2 3 2 2 3 3 2" xfId="9198" xr:uid="{C1506709-F24A-4015-834E-180F34E0D6A2}"/>
    <cellStyle name="Normal 9 3 2 3 2 2 3 3 2 2" xfId="21005" xr:uid="{747BB17B-C02B-497E-8EF4-C1B6A26B8B9F}"/>
    <cellStyle name="Normal 9 3 2 3 2 2 3 3 2 2 2" xfId="43324" xr:uid="{0390096B-9678-4CEB-B769-61359A12FCFE}"/>
    <cellStyle name="Normal 9 3 2 3 2 2 3 3 2 3" xfId="31516" xr:uid="{84810000-FF63-46E4-9E6D-B4D40EAC8824}"/>
    <cellStyle name="Normal 9 3 2 3 2 2 3 3 3" xfId="15821" xr:uid="{FF190C85-AB79-4E41-BAB1-43115DB62EB5}"/>
    <cellStyle name="Normal 9 3 2 3 2 2 3 3 3 2" xfId="38140" xr:uid="{FC060120-7D07-4562-8F7B-A948E681D3AD}"/>
    <cellStyle name="Normal 9 3 2 3 2 2 3 3 4" xfId="26332" xr:uid="{6A7B1EDF-4D25-4BBD-904A-C4E9715D6259}"/>
    <cellStyle name="Normal 9 3 2 3 2 2 3 4" xfId="6606" xr:uid="{2ADE0EDA-CFAB-479F-8393-F067D6C17759}"/>
    <cellStyle name="Normal 9 3 2 3 2 2 3 4 2" xfId="18413" xr:uid="{0AEEA7B9-5BBB-41F9-97F5-77358A98B3BE}"/>
    <cellStyle name="Normal 9 3 2 3 2 2 3 4 2 2" xfId="40732" xr:uid="{2BF2445B-7B87-49E9-8A36-800232DA4166}"/>
    <cellStyle name="Normal 9 3 2 3 2 2 3 4 3" xfId="28924" xr:uid="{5D154E90-809E-413C-9869-41E34E6BCE6B}"/>
    <cellStyle name="Normal 9 3 2 3 2 2 3 5" xfId="11933" xr:uid="{29461DD6-A07F-472E-B2BE-D3F41411CD33}"/>
    <cellStyle name="Normal 9 3 2 3 2 2 3 5 2" xfId="34252" xr:uid="{9CCBC033-9780-43A7-89CC-29A4F25A8A29}"/>
    <cellStyle name="Normal 9 3 2 3 2 2 3 6" xfId="13229" xr:uid="{CABEA007-1FF4-4B37-B1FE-44CCF13C5528}"/>
    <cellStyle name="Normal 9 3 2 3 2 2 3 6 2" xfId="35548" xr:uid="{5F3F4E1E-B553-4163-8D47-4A3C99DF5A86}"/>
    <cellStyle name="Normal 9 3 2 3 2 2 3 7" xfId="23740" xr:uid="{52AE84E0-D6BF-4509-86E0-82BCDAA4C715}"/>
    <cellStyle name="Normal 9 3 2 3 2 2 4" xfId="2070" xr:uid="{329CAE36-AC4D-4327-BF56-131ADF6D7C4D}"/>
    <cellStyle name="Normal 9 3 2 3 2 2 4 2" xfId="4662" xr:uid="{1F37029F-88B0-46DC-9823-E5CA21B17B42}"/>
    <cellStyle name="Normal 9 3 2 3 2 2 4 2 2" xfId="9846" xr:uid="{E4DEF3E8-5D90-4211-958A-891965726189}"/>
    <cellStyle name="Normal 9 3 2 3 2 2 4 2 2 2" xfId="21653" xr:uid="{DA05A1A7-53FD-4DE9-A134-6BE81A09C7CD}"/>
    <cellStyle name="Normal 9 3 2 3 2 2 4 2 2 2 2" xfId="43972" xr:uid="{91E6216F-E378-4F00-9921-E7DDF2929D4C}"/>
    <cellStyle name="Normal 9 3 2 3 2 2 4 2 2 3" xfId="32164" xr:uid="{16E3E716-5E59-4487-A50C-F1D7137C803B}"/>
    <cellStyle name="Normal 9 3 2 3 2 2 4 2 3" xfId="16469" xr:uid="{40589919-A979-4C25-AC8B-43B077C2F66A}"/>
    <cellStyle name="Normal 9 3 2 3 2 2 4 2 3 2" xfId="38788" xr:uid="{E0126D78-5C42-464C-8B7B-4A49518E76EE}"/>
    <cellStyle name="Normal 9 3 2 3 2 2 4 2 4" xfId="26980" xr:uid="{BF05A85F-7637-4BF7-A431-81E22395749B}"/>
    <cellStyle name="Normal 9 3 2 3 2 2 4 3" xfId="7254" xr:uid="{AE39493E-44DA-4888-BE52-F34D4AA0B096}"/>
    <cellStyle name="Normal 9 3 2 3 2 2 4 3 2" xfId="19061" xr:uid="{BB555DF6-705C-4AC8-82B9-26CA1617BDC0}"/>
    <cellStyle name="Normal 9 3 2 3 2 2 4 3 2 2" xfId="41380" xr:uid="{267D7DDC-FC1B-4DF3-8A73-750FC0C4671F}"/>
    <cellStyle name="Normal 9 3 2 3 2 2 4 3 3" xfId="29572" xr:uid="{7D85CC93-0C87-4EDB-B0F0-FFC3D3A1DEDD}"/>
    <cellStyle name="Normal 9 3 2 3 2 2 4 4" xfId="13877" xr:uid="{166B2988-0B49-4FDA-90A5-523B39853859}"/>
    <cellStyle name="Normal 9 3 2 3 2 2 4 4 2" xfId="36196" xr:uid="{4439A70D-DE3E-42D0-9CB0-61151F95BD2A}"/>
    <cellStyle name="Normal 9 3 2 3 2 2 4 5" xfId="24388" xr:uid="{83CA42E2-A8FD-42CC-A496-61DBE6D0B829}"/>
    <cellStyle name="Normal 9 3 2 3 2 2 5" xfId="3366" xr:uid="{9CCE5211-A038-4386-8633-2218049995A9}"/>
    <cellStyle name="Normal 9 3 2 3 2 2 5 2" xfId="8550" xr:uid="{F9993C80-305B-4FAE-86A1-63DB14F34569}"/>
    <cellStyle name="Normal 9 3 2 3 2 2 5 2 2" xfId="20357" xr:uid="{0DB9E751-EF02-40BF-8E3B-3F4A786C7925}"/>
    <cellStyle name="Normal 9 3 2 3 2 2 5 2 2 2" xfId="42676" xr:uid="{AA128F40-3A44-4859-B6CF-6B860B528A88}"/>
    <cellStyle name="Normal 9 3 2 3 2 2 5 2 3" xfId="30868" xr:uid="{F245B24E-5A43-47EA-B61F-053C576A2C8E}"/>
    <cellStyle name="Normal 9 3 2 3 2 2 5 3" xfId="15173" xr:uid="{EDC73C21-887F-46F2-BFEC-43A5B319E07B}"/>
    <cellStyle name="Normal 9 3 2 3 2 2 5 3 2" xfId="37492" xr:uid="{4868EC0C-AF29-4552-AEE6-1154A17A8EEF}"/>
    <cellStyle name="Normal 9 3 2 3 2 2 5 4" xfId="25684" xr:uid="{70499186-77A9-4399-AAD1-06AF0AA2582D}"/>
    <cellStyle name="Normal 9 3 2 3 2 2 6" xfId="5958" xr:uid="{FF090548-5503-401B-A16D-ED60B5ACF3D1}"/>
    <cellStyle name="Normal 9 3 2 3 2 2 6 2" xfId="17765" xr:uid="{ED3274B9-723B-4431-8A61-B29DB3930469}"/>
    <cellStyle name="Normal 9 3 2 3 2 2 6 2 2" xfId="40084" xr:uid="{76D73EF7-7658-48E0-B336-8859FA5C2342}"/>
    <cellStyle name="Normal 9 3 2 3 2 2 6 3" xfId="28276" xr:uid="{761DC8D8-1C41-4D70-94A6-4E1E4313D81E}"/>
    <cellStyle name="Normal 9 3 2 3 2 2 7" xfId="11280" xr:uid="{019C8EBB-A16D-4E39-8CAB-0B414C4923A1}"/>
    <cellStyle name="Normal 9 3 2 3 2 2 7 2" xfId="33599" xr:uid="{00C0C324-C031-465B-91E5-5141EBB5CA29}"/>
    <cellStyle name="Normal 9 3 2 3 2 2 8" xfId="12581" xr:uid="{E6767821-77DC-4E73-A534-67918CB30A63}"/>
    <cellStyle name="Normal 9 3 2 3 2 2 8 2" xfId="34900" xr:uid="{37E40933-026E-42F2-90D6-54ECD6D31F20}"/>
    <cellStyle name="Normal 9 3 2 3 2 2 9" xfId="23087" xr:uid="{8DC21CD9-CE17-4585-85EA-BA3A78525493}"/>
    <cellStyle name="Normal 9 3 2 3 2 3" xfId="936" xr:uid="{FC9F92A0-B7B7-425F-9289-2492C65F6903}"/>
    <cellStyle name="Normal 9 3 2 3 2 3 2" xfId="1584" xr:uid="{CA5CAF1B-F078-486D-86CB-3E4C489191DB}"/>
    <cellStyle name="Normal 9 3 2 3 2 3 2 2" xfId="2880" xr:uid="{FCA04403-924B-4B23-AFA1-7F00591F7AA5}"/>
    <cellStyle name="Normal 9 3 2 3 2 3 2 2 2" xfId="5472" xr:uid="{5B037E5B-EC14-41A8-91E8-4C757A41ADA8}"/>
    <cellStyle name="Normal 9 3 2 3 2 3 2 2 2 2" xfId="10656" xr:uid="{542B9825-2076-4F44-82DA-756EC6D75F40}"/>
    <cellStyle name="Normal 9 3 2 3 2 3 2 2 2 2 2" xfId="22463" xr:uid="{2D327133-2A6E-4799-BC1C-BB6FD3C5EA67}"/>
    <cellStyle name="Normal 9 3 2 3 2 3 2 2 2 2 2 2" xfId="44782" xr:uid="{628C54C2-EB7E-4E58-87AF-9CFA2F0054A6}"/>
    <cellStyle name="Normal 9 3 2 3 2 3 2 2 2 2 3" xfId="32974" xr:uid="{ED8292DE-3E2C-4E7C-BAD0-229B1144ABD7}"/>
    <cellStyle name="Normal 9 3 2 3 2 3 2 2 2 3" xfId="17279" xr:uid="{12C9E59A-A1FE-4BAA-83BF-AB03870BE980}"/>
    <cellStyle name="Normal 9 3 2 3 2 3 2 2 2 3 2" xfId="39598" xr:uid="{7BF47F72-ADA4-4BB7-8F03-FEA8ABEC04CC}"/>
    <cellStyle name="Normal 9 3 2 3 2 3 2 2 2 4" xfId="27790" xr:uid="{3A921171-E0FB-4641-81FB-06BD268EC7FF}"/>
    <cellStyle name="Normal 9 3 2 3 2 3 2 2 3" xfId="8064" xr:uid="{FED0B134-BEA1-4AD6-928B-282DC8B5A8DD}"/>
    <cellStyle name="Normal 9 3 2 3 2 3 2 2 3 2" xfId="19871" xr:uid="{025B05CB-A0B2-4C6A-B215-9B4B65542DA4}"/>
    <cellStyle name="Normal 9 3 2 3 2 3 2 2 3 2 2" xfId="42190" xr:uid="{23595D50-855E-4BBC-A641-5E34A94AA490}"/>
    <cellStyle name="Normal 9 3 2 3 2 3 2 2 3 3" xfId="30382" xr:uid="{371E9860-53A7-4EE8-B1CE-D10B3C1CA828}"/>
    <cellStyle name="Normal 9 3 2 3 2 3 2 2 4" xfId="14687" xr:uid="{CE3637CB-8692-4B64-A6AD-55C59DD57651}"/>
    <cellStyle name="Normal 9 3 2 3 2 3 2 2 4 2" xfId="37006" xr:uid="{5D08CAFE-C1F3-4F65-AACD-1FE8B7918ED6}"/>
    <cellStyle name="Normal 9 3 2 3 2 3 2 2 5" xfId="25198" xr:uid="{C4A4FAE9-1C30-46F4-AA7B-74288193EC0F}"/>
    <cellStyle name="Normal 9 3 2 3 2 3 2 3" xfId="4176" xr:uid="{E26753C5-E3F5-44D0-A301-3FDDE66E9989}"/>
    <cellStyle name="Normal 9 3 2 3 2 3 2 3 2" xfId="9360" xr:uid="{9C653002-33BB-48CA-9F4C-8398364448A5}"/>
    <cellStyle name="Normal 9 3 2 3 2 3 2 3 2 2" xfId="21167" xr:uid="{2E270233-850C-4C03-AAE5-5678D7800138}"/>
    <cellStyle name="Normal 9 3 2 3 2 3 2 3 2 2 2" xfId="43486" xr:uid="{DED367C8-D42E-44EB-A222-016BC7AF597F}"/>
    <cellStyle name="Normal 9 3 2 3 2 3 2 3 2 3" xfId="31678" xr:uid="{3DA297DF-0B03-4A55-BDA8-275A7DB10440}"/>
    <cellStyle name="Normal 9 3 2 3 2 3 2 3 3" xfId="15983" xr:uid="{5FE79E48-7D88-40AA-B43E-600143ED323E}"/>
    <cellStyle name="Normal 9 3 2 3 2 3 2 3 3 2" xfId="38302" xr:uid="{47E03FBB-748F-4293-9D99-7F43DB87B661}"/>
    <cellStyle name="Normal 9 3 2 3 2 3 2 3 4" xfId="26494" xr:uid="{51BF7369-D154-4C1E-823A-D59E9924DD37}"/>
    <cellStyle name="Normal 9 3 2 3 2 3 2 4" xfId="6768" xr:uid="{7F59346B-659D-4608-AEA8-EE87AD17FDCD}"/>
    <cellStyle name="Normal 9 3 2 3 2 3 2 4 2" xfId="18575" xr:uid="{DD4D3FFB-49AB-439E-9C35-D2D9DACE806E}"/>
    <cellStyle name="Normal 9 3 2 3 2 3 2 4 2 2" xfId="40894" xr:uid="{153CA09A-9751-4FB7-BCC3-5AEF46A5F48F}"/>
    <cellStyle name="Normal 9 3 2 3 2 3 2 4 3" xfId="29086" xr:uid="{8F3D6D1C-6F92-4BB5-AF86-FAC48CB84B0E}"/>
    <cellStyle name="Normal 9 3 2 3 2 3 2 5" xfId="12095" xr:uid="{64F5CA1F-EAE8-44BF-ABC6-EED538D87CC1}"/>
    <cellStyle name="Normal 9 3 2 3 2 3 2 5 2" xfId="34414" xr:uid="{6E29CCFB-8DEB-4818-8DFD-9EB4B065D9CA}"/>
    <cellStyle name="Normal 9 3 2 3 2 3 2 6" xfId="13391" xr:uid="{4BAA38DA-5817-45D4-BB66-B9DF76EE8F55}"/>
    <cellStyle name="Normal 9 3 2 3 2 3 2 6 2" xfId="35710" xr:uid="{94292015-6312-4376-BBE1-EDF2A440B6AD}"/>
    <cellStyle name="Normal 9 3 2 3 2 3 2 7" xfId="23902" xr:uid="{31C1E89E-8D42-45C3-9436-0E08FF045B88}"/>
    <cellStyle name="Normal 9 3 2 3 2 3 3" xfId="2232" xr:uid="{3FEB8751-8DBB-4A54-B901-614AA1F8C76D}"/>
    <cellStyle name="Normal 9 3 2 3 2 3 3 2" xfId="4824" xr:uid="{01DDD562-A87A-44C2-8AF2-0CE6CC7D978E}"/>
    <cellStyle name="Normal 9 3 2 3 2 3 3 2 2" xfId="10008" xr:uid="{278D86E0-6864-4024-8797-4E06946D44A5}"/>
    <cellStyle name="Normal 9 3 2 3 2 3 3 2 2 2" xfId="21815" xr:uid="{6EABFCFA-5FAF-44CD-AE67-3F0FBAE2B191}"/>
    <cellStyle name="Normal 9 3 2 3 2 3 3 2 2 2 2" xfId="44134" xr:uid="{5A95F7AE-0763-4299-B39C-EECF84CD6E5C}"/>
    <cellStyle name="Normal 9 3 2 3 2 3 3 2 2 3" xfId="32326" xr:uid="{33973766-1DEC-47ED-BC1D-13FC5B23C9AB}"/>
    <cellStyle name="Normal 9 3 2 3 2 3 3 2 3" xfId="16631" xr:uid="{46193221-0528-440A-B09E-E7D69AD13F6B}"/>
    <cellStyle name="Normal 9 3 2 3 2 3 3 2 3 2" xfId="38950" xr:uid="{2B17AD61-8F8A-4259-9FAA-58646B3FF290}"/>
    <cellStyle name="Normal 9 3 2 3 2 3 3 2 4" xfId="27142" xr:uid="{AAC7AB48-69F2-452D-A5D3-CA4D48A6FA74}"/>
    <cellStyle name="Normal 9 3 2 3 2 3 3 3" xfId="7416" xr:uid="{47151CCD-4604-4E7D-BED4-FCFF828ACC0D}"/>
    <cellStyle name="Normal 9 3 2 3 2 3 3 3 2" xfId="19223" xr:uid="{2BC544D6-2534-46DC-96AC-13063508A45B}"/>
    <cellStyle name="Normal 9 3 2 3 2 3 3 3 2 2" xfId="41542" xr:uid="{CBCEE92D-23C5-4D02-96FE-C680FE468DB4}"/>
    <cellStyle name="Normal 9 3 2 3 2 3 3 3 3" xfId="29734" xr:uid="{118FB36E-104A-4316-BFF4-BB0AC5D1A1D5}"/>
    <cellStyle name="Normal 9 3 2 3 2 3 3 4" xfId="14039" xr:uid="{10FD75B4-2EEA-41F7-B020-43376ACEF5A3}"/>
    <cellStyle name="Normal 9 3 2 3 2 3 3 4 2" xfId="36358" xr:uid="{5EFDC44B-E0ED-4546-857B-FA75D5E9580A}"/>
    <cellStyle name="Normal 9 3 2 3 2 3 3 5" xfId="24550" xr:uid="{E61A47CB-F2A0-4E13-A106-5A1E442C332F}"/>
    <cellStyle name="Normal 9 3 2 3 2 3 4" xfId="3528" xr:uid="{E30A6030-0412-4B79-8D2E-460E5B0E759E}"/>
    <cellStyle name="Normal 9 3 2 3 2 3 4 2" xfId="8712" xr:uid="{A58ECCF7-C2FE-4037-B0A8-021EB9DD9D8E}"/>
    <cellStyle name="Normal 9 3 2 3 2 3 4 2 2" xfId="20519" xr:uid="{A7DC32C9-31A3-4A60-AB47-9F7177C3D038}"/>
    <cellStyle name="Normal 9 3 2 3 2 3 4 2 2 2" xfId="42838" xr:uid="{1D1AF6FE-1855-464A-94CE-77D0C41DC189}"/>
    <cellStyle name="Normal 9 3 2 3 2 3 4 2 3" xfId="31030" xr:uid="{B0958149-1F24-490D-8CAA-6CBC61F5AB17}"/>
    <cellStyle name="Normal 9 3 2 3 2 3 4 3" xfId="15335" xr:uid="{F556D655-0D9F-4CE7-8181-53B12FCA9A63}"/>
    <cellStyle name="Normal 9 3 2 3 2 3 4 3 2" xfId="37654" xr:uid="{6FE3B395-3C2E-4AEE-9D0F-E667C4284A90}"/>
    <cellStyle name="Normal 9 3 2 3 2 3 4 4" xfId="25846" xr:uid="{28C598B6-58AD-4842-9C73-44082EC5DDD0}"/>
    <cellStyle name="Normal 9 3 2 3 2 3 5" xfId="6120" xr:uid="{57FA4CCA-64A2-42A4-BCDC-9658B4F07B5B}"/>
    <cellStyle name="Normal 9 3 2 3 2 3 5 2" xfId="17927" xr:uid="{7B3FEE62-731A-4D50-8868-37D6A3C28BAC}"/>
    <cellStyle name="Normal 9 3 2 3 2 3 5 2 2" xfId="40246" xr:uid="{A03B1E31-A935-4502-A729-9F38277D2E8D}"/>
    <cellStyle name="Normal 9 3 2 3 2 3 5 3" xfId="28438" xr:uid="{543E4FCF-78B9-465E-8965-7507168E0704}"/>
    <cellStyle name="Normal 9 3 2 3 2 3 6" xfId="11447" xr:uid="{CFCE80D6-2DED-480D-89D1-428E4A560C34}"/>
    <cellStyle name="Normal 9 3 2 3 2 3 6 2" xfId="33766" xr:uid="{A6838064-D9FA-4510-88D4-BCD2F48CA460}"/>
    <cellStyle name="Normal 9 3 2 3 2 3 7" xfId="12743" xr:uid="{1727C22E-CA7E-4FB8-960B-2F533774A312}"/>
    <cellStyle name="Normal 9 3 2 3 2 3 7 2" xfId="35062" xr:uid="{2160879C-8228-4147-85F4-5653F292CD0D}"/>
    <cellStyle name="Normal 9 3 2 3 2 3 8" xfId="23254" xr:uid="{62A00C1C-8F19-4C01-905F-CAC77444B5DD}"/>
    <cellStyle name="Normal 9 3 2 3 2 4" xfId="1260" xr:uid="{133C560C-AE0E-4AF2-A222-BE3D0C73F3F3}"/>
    <cellStyle name="Normal 9 3 2 3 2 4 2" xfId="2556" xr:uid="{A04C74DE-FBAD-49FF-BCB1-43939F0008F8}"/>
    <cellStyle name="Normal 9 3 2 3 2 4 2 2" xfId="5148" xr:uid="{FB9B5A51-3E4B-4941-B24B-C6BC257AFF45}"/>
    <cellStyle name="Normal 9 3 2 3 2 4 2 2 2" xfId="10332" xr:uid="{06DB7487-0E33-4851-A4DB-E677CECD4DD2}"/>
    <cellStyle name="Normal 9 3 2 3 2 4 2 2 2 2" xfId="22139" xr:uid="{62513759-407D-4720-8453-DE04073CEEAF}"/>
    <cellStyle name="Normal 9 3 2 3 2 4 2 2 2 2 2" xfId="44458" xr:uid="{77AEE30F-2B84-45B2-BA5D-0A2A8A120D02}"/>
    <cellStyle name="Normal 9 3 2 3 2 4 2 2 2 3" xfId="32650" xr:uid="{9771580E-6696-4A1A-A57B-A0E222C6358A}"/>
    <cellStyle name="Normal 9 3 2 3 2 4 2 2 3" xfId="16955" xr:uid="{81B56117-C771-4CDB-908D-67973DF8E9D3}"/>
    <cellStyle name="Normal 9 3 2 3 2 4 2 2 3 2" xfId="39274" xr:uid="{AACBD876-BC8B-4C75-B694-C1A5F0EBDAA8}"/>
    <cellStyle name="Normal 9 3 2 3 2 4 2 2 4" xfId="27466" xr:uid="{B0469BD1-73F7-41FD-A0F8-7337E5F1A48F}"/>
    <cellStyle name="Normal 9 3 2 3 2 4 2 3" xfId="7740" xr:uid="{52C8228A-61AC-4D02-9B37-60CBEAE33B41}"/>
    <cellStyle name="Normal 9 3 2 3 2 4 2 3 2" xfId="19547" xr:uid="{ED515B21-FE6F-43F2-8AC7-BE0CC3706566}"/>
    <cellStyle name="Normal 9 3 2 3 2 4 2 3 2 2" xfId="41866" xr:uid="{4A4FEC8C-4453-4E7C-8C33-97724B9CCA86}"/>
    <cellStyle name="Normal 9 3 2 3 2 4 2 3 3" xfId="30058" xr:uid="{CF44B0A1-932D-46ED-838B-8EF2933F1695}"/>
    <cellStyle name="Normal 9 3 2 3 2 4 2 4" xfId="14363" xr:uid="{D42603A7-506E-436A-9ADE-7972B42E56C5}"/>
    <cellStyle name="Normal 9 3 2 3 2 4 2 4 2" xfId="36682" xr:uid="{4692C358-2B9D-443B-A9AC-B62CA4173BA1}"/>
    <cellStyle name="Normal 9 3 2 3 2 4 2 5" xfId="24874" xr:uid="{7EE58BA3-EB3E-4A04-A398-B9A3857574F2}"/>
    <cellStyle name="Normal 9 3 2 3 2 4 3" xfId="3852" xr:uid="{AAFD4DF7-A9CF-4F97-B8AA-2D9AEDAD8987}"/>
    <cellStyle name="Normal 9 3 2 3 2 4 3 2" xfId="9036" xr:uid="{399204CD-9637-43F6-A083-9919869D437E}"/>
    <cellStyle name="Normal 9 3 2 3 2 4 3 2 2" xfId="20843" xr:uid="{A37FD689-1B46-40A1-9F68-55608DCA6C5F}"/>
    <cellStyle name="Normal 9 3 2 3 2 4 3 2 2 2" xfId="43162" xr:uid="{C695BF11-7B34-4F04-90CF-2050CEBD33AC}"/>
    <cellStyle name="Normal 9 3 2 3 2 4 3 2 3" xfId="31354" xr:uid="{57DB6C65-60CA-4DFE-B434-7C72F65F1254}"/>
    <cellStyle name="Normal 9 3 2 3 2 4 3 3" xfId="15659" xr:uid="{0BA9530F-2AA7-4F95-B846-1BC8AA2C7AB3}"/>
    <cellStyle name="Normal 9 3 2 3 2 4 3 3 2" xfId="37978" xr:uid="{C4204EB4-C146-49D8-B534-EA9A7712F642}"/>
    <cellStyle name="Normal 9 3 2 3 2 4 3 4" xfId="26170" xr:uid="{9A6F149D-F105-4CFC-82F6-C1601086D8E4}"/>
    <cellStyle name="Normal 9 3 2 3 2 4 4" xfId="6444" xr:uid="{73BB3732-012C-46AE-9AFD-A45CD9F01CEA}"/>
    <cellStyle name="Normal 9 3 2 3 2 4 4 2" xfId="18251" xr:uid="{BC5494D4-9F0B-4FD9-A909-248EA423E1ED}"/>
    <cellStyle name="Normal 9 3 2 3 2 4 4 2 2" xfId="40570" xr:uid="{1151FF40-6300-4EAC-AF1B-4F614E8FC7C1}"/>
    <cellStyle name="Normal 9 3 2 3 2 4 4 3" xfId="28762" xr:uid="{0CEDA23B-5B5C-4B91-A9C7-9242556AE35A}"/>
    <cellStyle name="Normal 9 3 2 3 2 4 5" xfId="11771" xr:uid="{65A8241D-8301-4671-8B6C-7A2CAC357CA7}"/>
    <cellStyle name="Normal 9 3 2 3 2 4 5 2" xfId="34090" xr:uid="{0CC2C986-D585-4ED0-848B-49CEA7DBFED6}"/>
    <cellStyle name="Normal 9 3 2 3 2 4 6" xfId="13067" xr:uid="{BD281A31-2694-4DAF-B230-D2481B83A7D8}"/>
    <cellStyle name="Normal 9 3 2 3 2 4 6 2" xfId="35386" xr:uid="{69C1A66D-8CBE-4F02-97C9-E1BB313FA451}"/>
    <cellStyle name="Normal 9 3 2 3 2 4 7" xfId="23578" xr:uid="{5118D208-D541-4024-8AF2-E93953ABD978}"/>
    <cellStyle name="Normal 9 3 2 3 2 5" xfId="1908" xr:uid="{4F2B39B1-BE2C-4E67-9DD2-A1044868F0D5}"/>
    <cellStyle name="Normal 9 3 2 3 2 5 2" xfId="4500" xr:uid="{974218A6-F568-4319-8900-9B6B0695397F}"/>
    <cellStyle name="Normal 9 3 2 3 2 5 2 2" xfId="9684" xr:uid="{C80FF5B2-9D44-4C76-A043-4DB7D707EF4D}"/>
    <cellStyle name="Normal 9 3 2 3 2 5 2 2 2" xfId="21491" xr:uid="{5E4034BA-8106-4653-8A85-D67B55EB5E0E}"/>
    <cellStyle name="Normal 9 3 2 3 2 5 2 2 2 2" xfId="43810" xr:uid="{28DF0B38-43E9-4638-ADD1-B0D764BD647E}"/>
    <cellStyle name="Normal 9 3 2 3 2 5 2 2 3" xfId="32002" xr:uid="{9514009F-F2C0-4C67-AD58-FB663226FE0E}"/>
    <cellStyle name="Normal 9 3 2 3 2 5 2 3" xfId="16307" xr:uid="{86C01C37-0F62-49FA-A1F2-8A58772495FA}"/>
    <cellStyle name="Normal 9 3 2 3 2 5 2 3 2" xfId="38626" xr:uid="{AE07D987-F225-47C4-9ED3-0CC33B1599E0}"/>
    <cellStyle name="Normal 9 3 2 3 2 5 2 4" xfId="26818" xr:uid="{80FB1A18-22EB-4BC1-9D96-791743CEFC70}"/>
    <cellStyle name="Normal 9 3 2 3 2 5 3" xfId="7092" xr:uid="{02E71B81-4696-46FA-AB16-FFA7A21AE378}"/>
    <cellStyle name="Normal 9 3 2 3 2 5 3 2" xfId="18899" xr:uid="{E6538A97-21DD-403C-B4E5-A3C774FBFCC4}"/>
    <cellStyle name="Normal 9 3 2 3 2 5 3 2 2" xfId="41218" xr:uid="{D4322EC9-EF45-409B-8741-7C3370CA5379}"/>
    <cellStyle name="Normal 9 3 2 3 2 5 3 3" xfId="29410" xr:uid="{91216C2F-627D-447D-819C-65340916C43C}"/>
    <cellStyle name="Normal 9 3 2 3 2 5 4" xfId="13715" xr:uid="{F3E5ADCC-C5E4-4048-B77A-2FE36FF34165}"/>
    <cellStyle name="Normal 9 3 2 3 2 5 4 2" xfId="36034" xr:uid="{EB8895E3-5F82-4787-9222-13A0C771D997}"/>
    <cellStyle name="Normal 9 3 2 3 2 5 5" xfId="24226" xr:uid="{8FCEDEAE-F457-4518-858D-855035371015}"/>
    <cellStyle name="Normal 9 3 2 3 2 6" xfId="3204" xr:uid="{7B751624-8C8C-40B9-A8AA-976D332F48E6}"/>
    <cellStyle name="Normal 9 3 2 3 2 6 2" xfId="8388" xr:uid="{5A453C52-31AB-41A9-9DAD-3149D2F13C63}"/>
    <cellStyle name="Normal 9 3 2 3 2 6 2 2" xfId="20195" xr:uid="{C0D79574-1577-4F2B-95B2-1E7D034429C5}"/>
    <cellStyle name="Normal 9 3 2 3 2 6 2 2 2" xfId="42514" xr:uid="{98130A24-4817-4F5C-AF57-D396EEFB3129}"/>
    <cellStyle name="Normal 9 3 2 3 2 6 2 3" xfId="30706" xr:uid="{6E12908C-EE76-4C6A-BF10-222D8EF4D7D6}"/>
    <cellStyle name="Normal 9 3 2 3 2 6 3" xfId="15011" xr:uid="{86EA307E-4172-41EB-A122-943E54D54F5C}"/>
    <cellStyle name="Normal 9 3 2 3 2 6 3 2" xfId="37330" xr:uid="{501CA4A5-C804-4050-B633-609D93EAE739}"/>
    <cellStyle name="Normal 9 3 2 3 2 6 4" xfId="25522" xr:uid="{2BF2C885-BEDB-48A3-9548-2EDBA81703DA}"/>
    <cellStyle name="Normal 9 3 2 3 2 7" xfId="5796" xr:uid="{83004539-0FC2-4A9E-85A1-512E9C78CDE3}"/>
    <cellStyle name="Normal 9 3 2 3 2 7 2" xfId="17603" xr:uid="{E752367E-4AAA-410D-A673-FC0DBD3C27FD}"/>
    <cellStyle name="Normal 9 3 2 3 2 7 2 2" xfId="39922" xr:uid="{53B36715-E8C6-4907-BA64-B0BBCB1B6ADF}"/>
    <cellStyle name="Normal 9 3 2 3 2 7 3" xfId="28114" xr:uid="{FB757F34-AE66-4A39-80B5-ADAB4FBAC790}"/>
    <cellStyle name="Normal 9 3 2 3 2 8" xfId="11046" xr:uid="{B8F62721-8723-4175-8C54-A9B60E4FE988}"/>
    <cellStyle name="Normal 9 3 2 3 2 8 2" xfId="33365" xr:uid="{3D2CB7E3-1213-4D82-BC86-FC0E1793F2DD}"/>
    <cellStyle name="Normal 9 3 2 3 2 9" xfId="12419" xr:uid="{1E9E2AB5-58E0-4C66-A2BF-5583BA893F49}"/>
    <cellStyle name="Normal 9 3 2 3 2 9 2" xfId="34738" xr:uid="{BAFDB4DC-E67E-4C61-9F64-0AB3D023C6B0}"/>
    <cellStyle name="Normal 9 3 2 3 3" xfId="652" xr:uid="{27CD6B56-BDD9-4D09-A005-31D516338510}"/>
    <cellStyle name="Normal 9 3 2 3 3 2" xfId="1017" xr:uid="{5C644647-10A9-4204-8FFB-06DAE1AAB0C5}"/>
    <cellStyle name="Normal 9 3 2 3 3 2 2" xfId="1665" xr:uid="{0ABBB440-6433-44F8-80C9-079A58486537}"/>
    <cellStyle name="Normal 9 3 2 3 3 2 2 2" xfId="2961" xr:uid="{21BB2E13-79FB-4677-8E45-5CA834AEC356}"/>
    <cellStyle name="Normal 9 3 2 3 3 2 2 2 2" xfId="5553" xr:uid="{7EF41FDE-B7B4-4B3C-9897-D10134808B12}"/>
    <cellStyle name="Normal 9 3 2 3 3 2 2 2 2 2" xfId="10737" xr:uid="{414C5536-9B39-4F9D-965F-3C026D2C9D9B}"/>
    <cellStyle name="Normal 9 3 2 3 3 2 2 2 2 2 2" xfId="22544" xr:uid="{BE2818A4-AB12-4CA8-9269-3B886FF9B661}"/>
    <cellStyle name="Normal 9 3 2 3 3 2 2 2 2 2 2 2" xfId="44863" xr:uid="{B190868B-D356-4C80-8FB6-D0F3ED91B44D}"/>
    <cellStyle name="Normal 9 3 2 3 3 2 2 2 2 2 3" xfId="33055" xr:uid="{89E16BB7-315A-4078-9107-8EAA7D8996C2}"/>
    <cellStyle name="Normal 9 3 2 3 3 2 2 2 2 3" xfId="17360" xr:uid="{089ED49F-F69F-459D-9D34-281497ACF983}"/>
    <cellStyle name="Normal 9 3 2 3 3 2 2 2 2 3 2" xfId="39679" xr:uid="{6E5D4E73-2E5D-4197-9920-84CCDC29C88F}"/>
    <cellStyle name="Normal 9 3 2 3 3 2 2 2 2 4" xfId="27871" xr:uid="{6D2347CB-3752-4FF4-BE34-8E6B11B146F9}"/>
    <cellStyle name="Normal 9 3 2 3 3 2 2 2 3" xfId="8145" xr:uid="{F9A24B31-8D8C-47A7-A294-0D0308F26E2C}"/>
    <cellStyle name="Normal 9 3 2 3 3 2 2 2 3 2" xfId="19952" xr:uid="{732580B3-C92D-4F48-926A-CF42BD5BE42E}"/>
    <cellStyle name="Normal 9 3 2 3 3 2 2 2 3 2 2" xfId="42271" xr:uid="{494EA17F-B18C-49F4-98F6-F2ABC55404EF}"/>
    <cellStyle name="Normal 9 3 2 3 3 2 2 2 3 3" xfId="30463" xr:uid="{5E3451E4-73FC-4279-86B7-B6D47BF02D7D}"/>
    <cellStyle name="Normal 9 3 2 3 3 2 2 2 4" xfId="14768" xr:uid="{7B7255FE-5A6C-4C3A-9B49-E017D9D65FF7}"/>
    <cellStyle name="Normal 9 3 2 3 3 2 2 2 4 2" xfId="37087" xr:uid="{32F233EB-9BD0-4874-96AA-330487FC4778}"/>
    <cellStyle name="Normal 9 3 2 3 3 2 2 2 5" xfId="25279" xr:uid="{A3C5F40A-BB1F-4491-9950-94C6A0CAED03}"/>
    <cellStyle name="Normal 9 3 2 3 3 2 2 3" xfId="4257" xr:uid="{1169EFE3-74A8-4F12-8CA5-277D89187913}"/>
    <cellStyle name="Normal 9 3 2 3 3 2 2 3 2" xfId="9441" xr:uid="{6A8BFD19-F216-4D94-82BD-8ADA08F1E8AE}"/>
    <cellStyle name="Normal 9 3 2 3 3 2 2 3 2 2" xfId="21248" xr:uid="{E196CB36-9167-484B-A012-9621CD909592}"/>
    <cellStyle name="Normal 9 3 2 3 3 2 2 3 2 2 2" xfId="43567" xr:uid="{F3497577-9B97-45B7-9ACD-37AD0E3A1703}"/>
    <cellStyle name="Normal 9 3 2 3 3 2 2 3 2 3" xfId="31759" xr:uid="{D339DDB3-C473-4EB2-BB41-34F1A22511BB}"/>
    <cellStyle name="Normal 9 3 2 3 3 2 2 3 3" xfId="16064" xr:uid="{C425A15C-89FB-4113-AFC8-7E9794771A5F}"/>
    <cellStyle name="Normal 9 3 2 3 3 2 2 3 3 2" xfId="38383" xr:uid="{4CB75E6A-2182-4C9E-BFF5-AEEACE3ACB29}"/>
    <cellStyle name="Normal 9 3 2 3 3 2 2 3 4" xfId="26575" xr:uid="{E1B4CA36-A723-4B76-9319-8CFA0B949A1B}"/>
    <cellStyle name="Normal 9 3 2 3 3 2 2 4" xfId="6849" xr:uid="{5DBE8F9C-B79D-46D9-942B-1DB2A283D830}"/>
    <cellStyle name="Normal 9 3 2 3 3 2 2 4 2" xfId="18656" xr:uid="{C7439DF2-223C-491A-8A3A-906FF342BBDA}"/>
    <cellStyle name="Normal 9 3 2 3 3 2 2 4 2 2" xfId="40975" xr:uid="{2E0F091B-0B7E-456B-BD49-E2845700DA32}"/>
    <cellStyle name="Normal 9 3 2 3 3 2 2 4 3" xfId="29167" xr:uid="{52244068-5551-499D-9081-B413BCB89C23}"/>
    <cellStyle name="Normal 9 3 2 3 3 2 2 5" xfId="12176" xr:uid="{4B7772C5-47C4-4E4A-B558-EE8D73AC6D11}"/>
    <cellStyle name="Normal 9 3 2 3 3 2 2 5 2" xfId="34495" xr:uid="{97C1DD52-27C5-40D7-B452-036FFC32735C}"/>
    <cellStyle name="Normal 9 3 2 3 3 2 2 6" xfId="13472" xr:uid="{6933ED23-07E4-46E8-9015-3F0554ACD159}"/>
    <cellStyle name="Normal 9 3 2 3 3 2 2 6 2" xfId="35791" xr:uid="{A7FA4AF4-0EE0-4357-A183-FDD0256A36FF}"/>
    <cellStyle name="Normal 9 3 2 3 3 2 2 7" xfId="23983" xr:uid="{0A251F8F-EFFE-48D8-958E-E0F16C53ACF8}"/>
    <cellStyle name="Normal 9 3 2 3 3 2 3" xfId="2313" xr:uid="{B26AEEB3-880D-4E57-9337-B5AF5833C3B7}"/>
    <cellStyle name="Normal 9 3 2 3 3 2 3 2" xfId="4905" xr:uid="{5B93C314-8623-41A7-90DD-F8311E544F9C}"/>
    <cellStyle name="Normal 9 3 2 3 3 2 3 2 2" xfId="10089" xr:uid="{C8226D6E-AE49-4856-A884-B7EF8A2024D0}"/>
    <cellStyle name="Normal 9 3 2 3 3 2 3 2 2 2" xfId="21896" xr:uid="{45AA261C-CB02-4EF1-A728-A20C167E494C}"/>
    <cellStyle name="Normal 9 3 2 3 3 2 3 2 2 2 2" xfId="44215" xr:uid="{E4B74D80-5279-4074-92D6-BE55B7212992}"/>
    <cellStyle name="Normal 9 3 2 3 3 2 3 2 2 3" xfId="32407" xr:uid="{B1100ABB-705B-451E-9EEB-219321BD1AB7}"/>
    <cellStyle name="Normal 9 3 2 3 3 2 3 2 3" xfId="16712" xr:uid="{F69AA93E-4DB8-431F-BE74-AB5B0EE57E53}"/>
    <cellStyle name="Normal 9 3 2 3 3 2 3 2 3 2" xfId="39031" xr:uid="{BCD0A345-8E46-45A8-9684-C71F9A6E92AB}"/>
    <cellStyle name="Normal 9 3 2 3 3 2 3 2 4" xfId="27223" xr:uid="{3EFC722A-809F-4978-AE98-7C0C0B0106E0}"/>
    <cellStyle name="Normal 9 3 2 3 3 2 3 3" xfId="7497" xr:uid="{715E5C33-F582-4570-AB0D-0F08638473E7}"/>
    <cellStyle name="Normal 9 3 2 3 3 2 3 3 2" xfId="19304" xr:uid="{2C1D23D9-AC17-4F00-AA24-3AE9C987EA1A}"/>
    <cellStyle name="Normal 9 3 2 3 3 2 3 3 2 2" xfId="41623" xr:uid="{F425070F-B717-41D6-A29E-3A74A44A2D5A}"/>
    <cellStyle name="Normal 9 3 2 3 3 2 3 3 3" xfId="29815" xr:uid="{D1BB71CA-E11F-4FD7-9B25-0BADFA87820C}"/>
    <cellStyle name="Normal 9 3 2 3 3 2 3 4" xfId="14120" xr:uid="{8F3E2AE5-64DA-40A5-9413-A8AC899D4DCD}"/>
    <cellStyle name="Normal 9 3 2 3 3 2 3 4 2" xfId="36439" xr:uid="{6B49D7BA-E984-430A-A6C7-29E6B8E58664}"/>
    <cellStyle name="Normal 9 3 2 3 3 2 3 5" xfId="24631" xr:uid="{007AFA33-8989-4376-ABFA-500A0C4671EC}"/>
    <cellStyle name="Normal 9 3 2 3 3 2 4" xfId="3609" xr:uid="{D5ADAED3-2FB8-41FF-8BE8-CF86C504AC9A}"/>
    <cellStyle name="Normal 9 3 2 3 3 2 4 2" xfId="8793" xr:uid="{5775548F-EF12-4EC0-97CE-971D6587346D}"/>
    <cellStyle name="Normal 9 3 2 3 3 2 4 2 2" xfId="20600" xr:uid="{9C9BF63D-D1DA-4C5E-9A51-DC39C02B7A04}"/>
    <cellStyle name="Normal 9 3 2 3 3 2 4 2 2 2" xfId="42919" xr:uid="{1C756DAF-A974-41A8-891B-02A963D6FEB2}"/>
    <cellStyle name="Normal 9 3 2 3 3 2 4 2 3" xfId="31111" xr:uid="{3B181E84-AAB2-4028-8A65-2D01165E5C67}"/>
    <cellStyle name="Normal 9 3 2 3 3 2 4 3" xfId="15416" xr:uid="{AA80D1D7-C6E7-499A-AAEF-F14F443C7616}"/>
    <cellStyle name="Normal 9 3 2 3 3 2 4 3 2" xfId="37735" xr:uid="{CFCAF681-5913-40BA-84CA-E4B98F899877}"/>
    <cellStyle name="Normal 9 3 2 3 3 2 4 4" xfId="25927" xr:uid="{9A4BD830-6003-4DB4-A293-27422BAAD035}"/>
    <cellStyle name="Normal 9 3 2 3 3 2 5" xfId="6201" xr:uid="{08435092-A86F-4404-8E8B-AB88227ED109}"/>
    <cellStyle name="Normal 9 3 2 3 3 2 5 2" xfId="18008" xr:uid="{CADBCF34-5CC3-4D23-B3F3-53DCB55E1A4B}"/>
    <cellStyle name="Normal 9 3 2 3 3 2 5 2 2" xfId="40327" xr:uid="{E19D34B2-2D06-40B0-B6CB-78A59EC6481B}"/>
    <cellStyle name="Normal 9 3 2 3 3 2 5 3" xfId="28519" xr:uid="{E8610087-5CC6-44D4-ACB3-2B767D34B1F0}"/>
    <cellStyle name="Normal 9 3 2 3 3 2 6" xfId="11528" xr:uid="{813EFF72-FEEB-4E27-8F60-AD5DC8D083B0}"/>
    <cellStyle name="Normal 9 3 2 3 3 2 6 2" xfId="33847" xr:uid="{59F9B9C6-C617-41C0-958F-9F67E9F9F0E9}"/>
    <cellStyle name="Normal 9 3 2 3 3 2 7" xfId="12824" xr:uid="{445F4642-5D50-498A-B837-63182CBC00ED}"/>
    <cellStyle name="Normal 9 3 2 3 3 2 7 2" xfId="35143" xr:uid="{3A73B65E-9225-4983-8470-93E0E024D92C}"/>
    <cellStyle name="Normal 9 3 2 3 3 2 8" xfId="23335" xr:uid="{665C2B55-F2C3-4537-8C42-6359AFCC18A4}"/>
    <cellStyle name="Normal 9 3 2 3 3 3" xfId="1341" xr:uid="{22ABADED-FAB5-4A98-AC57-E49A1BB8220B}"/>
    <cellStyle name="Normal 9 3 2 3 3 3 2" xfId="2637" xr:uid="{A96C7854-DDC5-4077-BB89-B3DA9D7ABAC1}"/>
    <cellStyle name="Normal 9 3 2 3 3 3 2 2" xfId="5229" xr:uid="{BA1ECBC4-6870-417A-8F88-642CDA76863A}"/>
    <cellStyle name="Normal 9 3 2 3 3 3 2 2 2" xfId="10413" xr:uid="{998BF2F2-A6B0-4214-B881-731E3E603F17}"/>
    <cellStyle name="Normal 9 3 2 3 3 3 2 2 2 2" xfId="22220" xr:uid="{D36BAB3E-E271-44D0-803C-872CE926B959}"/>
    <cellStyle name="Normal 9 3 2 3 3 3 2 2 2 2 2" xfId="44539" xr:uid="{E0E75C91-7C9B-4723-984F-37B86885EC1B}"/>
    <cellStyle name="Normal 9 3 2 3 3 3 2 2 2 3" xfId="32731" xr:uid="{996C109D-818A-4485-BE56-0A7B4BAEA2E1}"/>
    <cellStyle name="Normal 9 3 2 3 3 3 2 2 3" xfId="17036" xr:uid="{B87F70EB-370C-4D43-8EC0-64B0129F82F1}"/>
    <cellStyle name="Normal 9 3 2 3 3 3 2 2 3 2" xfId="39355" xr:uid="{296963E5-0434-47B6-9278-B069E5C53601}"/>
    <cellStyle name="Normal 9 3 2 3 3 3 2 2 4" xfId="27547" xr:uid="{73DD1810-D643-44CF-8C89-899E7722AAA4}"/>
    <cellStyle name="Normal 9 3 2 3 3 3 2 3" xfId="7821" xr:uid="{B2D695A8-410F-4857-9212-5CAE63C53A64}"/>
    <cellStyle name="Normal 9 3 2 3 3 3 2 3 2" xfId="19628" xr:uid="{8E1F37C1-7624-41FF-B451-B7F373B1F1B4}"/>
    <cellStyle name="Normal 9 3 2 3 3 3 2 3 2 2" xfId="41947" xr:uid="{4D6DA070-FA0F-4444-B7A3-82221ED5E670}"/>
    <cellStyle name="Normal 9 3 2 3 3 3 2 3 3" xfId="30139" xr:uid="{F2B20046-C9F8-4793-90BD-DC80DF3616BA}"/>
    <cellStyle name="Normal 9 3 2 3 3 3 2 4" xfId="14444" xr:uid="{885B3A39-6D5C-4DFA-B669-B137BBAF4F35}"/>
    <cellStyle name="Normal 9 3 2 3 3 3 2 4 2" xfId="36763" xr:uid="{AC0878F1-797B-47D0-9638-DB591D8006DD}"/>
    <cellStyle name="Normal 9 3 2 3 3 3 2 5" xfId="24955" xr:uid="{6F327893-5C77-4A18-A295-93AD4A976672}"/>
    <cellStyle name="Normal 9 3 2 3 3 3 3" xfId="3933" xr:uid="{67752895-59D5-4034-A9DB-8483B9FB0369}"/>
    <cellStyle name="Normal 9 3 2 3 3 3 3 2" xfId="9117" xr:uid="{43598AB6-ABC1-4F05-9C59-D492DF0EAEA2}"/>
    <cellStyle name="Normal 9 3 2 3 3 3 3 2 2" xfId="20924" xr:uid="{F37DACCC-BE84-4BB9-9D9E-980E61592A4E}"/>
    <cellStyle name="Normal 9 3 2 3 3 3 3 2 2 2" xfId="43243" xr:uid="{78D61CB4-164E-44DA-BF04-60F6DD9F775E}"/>
    <cellStyle name="Normal 9 3 2 3 3 3 3 2 3" xfId="31435" xr:uid="{03D514EE-9318-48BA-959D-B105627E92C1}"/>
    <cellStyle name="Normal 9 3 2 3 3 3 3 3" xfId="15740" xr:uid="{C9D4F091-57E1-4FCF-A755-AA5B0E59DDC3}"/>
    <cellStyle name="Normal 9 3 2 3 3 3 3 3 2" xfId="38059" xr:uid="{10D2012B-235F-4BEA-B449-351674436B1B}"/>
    <cellStyle name="Normal 9 3 2 3 3 3 3 4" xfId="26251" xr:uid="{EBFB4DB0-8A49-4BAF-8963-24FD811D0277}"/>
    <cellStyle name="Normal 9 3 2 3 3 3 4" xfId="6525" xr:uid="{54F54E9D-EE2C-4680-956C-576FF5C5ECB9}"/>
    <cellStyle name="Normal 9 3 2 3 3 3 4 2" xfId="18332" xr:uid="{065BDB98-8414-4168-8C35-FB1088225DC4}"/>
    <cellStyle name="Normal 9 3 2 3 3 3 4 2 2" xfId="40651" xr:uid="{40597B08-59FC-4DB3-AD19-E856DF31EA3A}"/>
    <cellStyle name="Normal 9 3 2 3 3 3 4 3" xfId="28843" xr:uid="{0EF42179-9FD5-4E3C-8C3B-44863161D77C}"/>
    <cellStyle name="Normal 9 3 2 3 3 3 5" xfId="11852" xr:uid="{145A5022-BEE3-4EBA-8617-60C5BE3F3B97}"/>
    <cellStyle name="Normal 9 3 2 3 3 3 5 2" xfId="34171" xr:uid="{30DB2483-01AB-451E-8DC4-9B17DE1A79E4}"/>
    <cellStyle name="Normal 9 3 2 3 3 3 6" xfId="13148" xr:uid="{E6D4E260-8E64-4B3F-940B-BC0DD11B936F}"/>
    <cellStyle name="Normal 9 3 2 3 3 3 6 2" xfId="35467" xr:uid="{04780226-A246-46A0-8371-6BCEC3EB2204}"/>
    <cellStyle name="Normal 9 3 2 3 3 3 7" xfId="23659" xr:uid="{28F86A2F-3C06-4808-A52E-F29506379B08}"/>
    <cellStyle name="Normal 9 3 2 3 3 4" xfId="1989" xr:uid="{5AE7D8ED-6036-4908-B672-4E369F1B30B3}"/>
    <cellStyle name="Normal 9 3 2 3 3 4 2" xfId="4581" xr:uid="{53FA1418-571C-4F9E-AB49-3D722A7522DF}"/>
    <cellStyle name="Normal 9 3 2 3 3 4 2 2" xfId="9765" xr:uid="{5B654231-EB9A-46D7-98D8-6B144CFED287}"/>
    <cellStyle name="Normal 9 3 2 3 3 4 2 2 2" xfId="21572" xr:uid="{B803DF71-DC3E-4C43-837A-59A389CD2094}"/>
    <cellStyle name="Normal 9 3 2 3 3 4 2 2 2 2" xfId="43891" xr:uid="{8C7BDDCC-D5D5-4E5E-9B44-2CB8CE5C43FD}"/>
    <cellStyle name="Normal 9 3 2 3 3 4 2 2 3" xfId="32083" xr:uid="{C124DE0A-5C96-4D28-BB8C-D2A7FE492CB3}"/>
    <cellStyle name="Normal 9 3 2 3 3 4 2 3" xfId="16388" xr:uid="{B2F7C201-54D8-435C-9643-C4ACC7B95F27}"/>
    <cellStyle name="Normal 9 3 2 3 3 4 2 3 2" xfId="38707" xr:uid="{2A567D89-F1E1-4146-B892-3D2482C73E62}"/>
    <cellStyle name="Normal 9 3 2 3 3 4 2 4" xfId="26899" xr:uid="{F98BB5B8-734F-4E05-B095-2AE75E61B29B}"/>
    <cellStyle name="Normal 9 3 2 3 3 4 3" xfId="7173" xr:uid="{DCBDBF6F-767F-4B72-B214-57564F3DF257}"/>
    <cellStyle name="Normal 9 3 2 3 3 4 3 2" xfId="18980" xr:uid="{272152C7-75B6-4EAA-BE9B-606EB5F519F4}"/>
    <cellStyle name="Normal 9 3 2 3 3 4 3 2 2" xfId="41299" xr:uid="{DB0D2F4F-0A56-4F8A-855A-8FE43D961ADB}"/>
    <cellStyle name="Normal 9 3 2 3 3 4 3 3" xfId="29491" xr:uid="{120166C4-CD1F-434F-8BC4-F3FF82AE2368}"/>
    <cellStyle name="Normal 9 3 2 3 3 4 4" xfId="13796" xr:uid="{70B53458-9583-4EB0-8138-AFFD92E74579}"/>
    <cellStyle name="Normal 9 3 2 3 3 4 4 2" xfId="36115" xr:uid="{3B16C119-4843-40B4-AFE8-8BCAA5B622A0}"/>
    <cellStyle name="Normal 9 3 2 3 3 4 5" xfId="24307" xr:uid="{33416467-BE95-4FC7-AE18-3CB5E59922F8}"/>
    <cellStyle name="Normal 9 3 2 3 3 5" xfId="3285" xr:uid="{2524CCC3-A8CB-4DB9-AFF4-9911E34ABEFB}"/>
    <cellStyle name="Normal 9 3 2 3 3 5 2" xfId="8469" xr:uid="{550E306B-337B-4F90-9A15-09E648B1190B}"/>
    <cellStyle name="Normal 9 3 2 3 3 5 2 2" xfId="20276" xr:uid="{6BD86C09-9D18-43B8-A9D8-6370DB875614}"/>
    <cellStyle name="Normal 9 3 2 3 3 5 2 2 2" xfId="42595" xr:uid="{300AE8FD-1746-4490-9C40-39F943218CD1}"/>
    <cellStyle name="Normal 9 3 2 3 3 5 2 3" xfId="30787" xr:uid="{EC00A7B7-52D2-48AF-882C-F0AAD507EEE3}"/>
    <cellStyle name="Normal 9 3 2 3 3 5 3" xfId="15092" xr:uid="{CA44AD27-87F5-4D90-A5B4-1DB080449C0B}"/>
    <cellStyle name="Normal 9 3 2 3 3 5 3 2" xfId="37411" xr:uid="{BC737491-EA09-4683-AEA9-7836261F0CB6}"/>
    <cellStyle name="Normal 9 3 2 3 3 5 4" xfId="25603" xr:uid="{CB78CF6E-DE57-4FBF-84EE-162DCF99DF02}"/>
    <cellStyle name="Normal 9 3 2 3 3 6" xfId="5877" xr:uid="{ABCFAC01-6936-4B4C-8B4E-0DCE15EE987A}"/>
    <cellStyle name="Normal 9 3 2 3 3 6 2" xfId="17684" xr:uid="{268C1B3D-1C87-45B8-B4C3-3426BCA9064C}"/>
    <cellStyle name="Normal 9 3 2 3 3 6 2 2" xfId="40003" xr:uid="{535DEDBE-4D9F-469E-9883-31E277A7488E}"/>
    <cellStyle name="Normal 9 3 2 3 3 6 3" xfId="28195" xr:uid="{DB34F0DE-AD0E-46B8-A20D-94E97766FB5D}"/>
    <cellStyle name="Normal 9 3 2 3 3 7" xfId="11163" xr:uid="{B870E7A8-2313-49D6-A9D4-2BFCCFB258B2}"/>
    <cellStyle name="Normal 9 3 2 3 3 7 2" xfId="33482" xr:uid="{BA63730B-FCE2-486C-B5B5-34F38DBB4E8C}"/>
    <cellStyle name="Normal 9 3 2 3 3 8" xfId="12500" xr:uid="{F6241551-CF64-4423-9209-C202AB014701}"/>
    <cellStyle name="Normal 9 3 2 3 3 8 2" xfId="34819" xr:uid="{7DA1945E-BE25-4A72-AE14-0541C4F4AC18}"/>
    <cellStyle name="Normal 9 3 2 3 3 9" xfId="22970" xr:uid="{06C12335-A849-4AB7-846E-3441F3725895}"/>
    <cellStyle name="Normal 9 3 2 3 4" xfId="855" xr:uid="{FBAB6E46-3B11-400F-B3B6-EE849CD42E97}"/>
    <cellStyle name="Normal 9 3 2 3 4 2" xfId="1503" xr:uid="{F76C6121-80A8-43A0-B455-4317D0133301}"/>
    <cellStyle name="Normal 9 3 2 3 4 2 2" xfId="2799" xr:uid="{C63E8005-B74F-4416-AAD0-A7302A3F202C}"/>
    <cellStyle name="Normal 9 3 2 3 4 2 2 2" xfId="5391" xr:uid="{00851762-C0AA-414B-AA0D-D1C603EA22FB}"/>
    <cellStyle name="Normal 9 3 2 3 4 2 2 2 2" xfId="10575" xr:uid="{BDCC105D-BEB5-4348-B83A-D186FE153591}"/>
    <cellStyle name="Normal 9 3 2 3 4 2 2 2 2 2" xfId="22382" xr:uid="{8DCF47CB-081A-4E47-A362-827AE72F11AE}"/>
    <cellStyle name="Normal 9 3 2 3 4 2 2 2 2 2 2" xfId="44701" xr:uid="{7B10C929-4068-41C4-A04C-0F82338933D1}"/>
    <cellStyle name="Normal 9 3 2 3 4 2 2 2 2 3" xfId="32893" xr:uid="{773324DC-C15E-4F11-96C7-98F3FBB84521}"/>
    <cellStyle name="Normal 9 3 2 3 4 2 2 2 3" xfId="17198" xr:uid="{C04D1F8B-66D7-4376-B319-80CA7F7D298C}"/>
    <cellStyle name="Normal 9 3 2 3 4 2 2 2 3 2" xfId="39517" xr:uid="{9927552D-27C1-4AB1-8DBB-4A19675E55E1}"/>
    <cellStyle name="Normal 9 3 2 3 4 2 2 2 4" xfId="27709" xr:uid="{ABB994BF-2E6A-42EB-9C33-FB97B40E1FD5}"/>
    <cellStyle name="Normal 9 3 2 3 4 2 2 3" xfId="7983" xr:uid="{2664F7BB-D891-4B9F-8C69-A6CC23FB8C7F}"/>
    <cellStyle name="Normal 9 3 2 3 4 2 2 3 2" xfId="19790" xr:uid="{03F0E679-E472-46C2-A41A-5CE995521010}"/>
    <cellStyle name="Normal 9 3 2 3 4 2 2 3 2 2" xfId="42109" xr:uid="{6D141FC1-4782-4CA3-984A-4311050092CA}"/>
    <cellStyle name="Normal 9 3 2 3 4 2 2 3 3" xfId="30301" xr:uid="{3C8D81E9-77F1-4BF3-8F6C-D0DF99873CFE}"/>
    <cellStyle name="Normal 9 3 2 3 4 2 2 4" xfId="14606" xr:uid="{7441F8EB-18F4-4048-BA2D-1647AE0B2BCD}"/>
    <cellStyle name="Normal 9 3 2 3 4 2 2 4 2" xfId="36925" xr:uid="{E572ED2F-8BAE-4EFE-A716-F036D9DB9CAB}"/>
    <cellStyle name="Normal 9 3 2 3 4 2 2 5" xfId="25117" xr:uid="{60A7FFB1-2F52-42BE-852A-01FE0FABFBD1}"/>
    <cellStyle name="Normal 9 3 2 3 4 2 3" xfId="4095" xr:uid="{63087723-7021-4024-8028-2CA08311A63E}"/>
    <cellStyle name="Normal 9 3 2 3 4 2 3 2" xfId="9279" xr:uid="{74AFDE1A-5BA0-4C42-A9C1-F7C3171711FC}"/>
    <cellStyle name="Normal 9 3 2 3 4 2 3 2 2" xfId="21086" xr:uid="{18EF54E6-0281-410C-974D-918C92C21AE6}"/>
    <cellStyle name="Normal 9 3 2 3 4 2 3 2 2 2" xfId="43405" xr:uid="{68559448-16D2-4BF5-886D-1B741419449D}"/>
    <cellStyle name="Normal 9 3 2 3 4 2 3 2 3" xfId="31597" xr:uid="{4B23DF87-64CE-40DB-B367-8758DDE2A1AD}"/>
    <cellStyle name="Normal 9 3 2 3 4 2 3 3" xfId="15902" xr:uid="{D2F71C53-C1AE-4D52-AD95-96C1F5E39780}"/>
    <cellStyle name="Normal 9 3 2 3 4 2 3 3 2" xfId="38221" xr:uid="{6B18AB17-0031-4694-891B-0F281020FCA9}"/>
    <cellStyle name="Normal 9 3 2 3 4 2 3 4" xfId="26413" xr:uid="{3C09A9AD-C867-490A-BA29-054312E31BE9}"/>
    <cellStyle name="Normal 9 3 2 3 4 2 4" xfId="6687" xr:uid="{F925807E-3611-4CD2-B852-554B8CD0AD60}"/>
    <cellStyle name="Normal 9 3 2 3 4 2 4 2" xfId="18494" xr:uid="{A7F01A84-6D47-4DD6-A5F1-51EDB688289F}"/>
    <cellStyle name="Normal 9 3 2 3 4 2 4 2 2" xfId="40813" xr:uid="{B38FADD8-D9EF-4864-ABEE-F5F8B7CDE2F8}"/>
    <cellStyle name="Normal 9 3 2 3 4 2 4 3" xfId="29005" xr:uid="{C97D70D4-7586-4344-A3C3-1679F252CCA9}"/>
    <cellStyle name="Normal 9 3 2 3 4 2 5" xfId="12014" xr:uid="{6EACAE08-F80A-4D33-9D7B-A02DB5192154}"/>
    <cellStyle name="Normal 9 3 2 3 4 2 5 2" xfId="34333" xr:uid="{FDC344F9-29A2-4276-A3C4-5B6DA6BEDB64}"/>
    <cellStyle name="Normal 9 3 2 3 4 2 6" xfId="13310" xr:uid="{9F4ADCEC-4D17-4843-999B-161F02541E9A}"/>
    <cellStyle name="Normal 9 3 2 3 4 2 6 2" xfId="35629" xr:uid="{42F85979-2E26-4160-A7EB-F58C9A8D58C3}"/>
    <cellStyle name="Normal 9 3 2 3 4 2 7" xfId="23821" xr:uid="{FD943E1F-6F22-4D8A-80D4-274B1B1F44C0}"/>
    <cellStyle name="Normal 9 3 2 3 4 3" xfId="2151" xr:uid="{13F4FBA9-0ABD-4AEB-AB79-AC0CDB198CAE}"/>
    <cellStyle name="Normal 9 3 2 3 4 3 2" xfId="4743" xr:uid="{8776035D-E439-48F5-ACC9-2948C706051A}"/>
    <cellStyle name="Normal 9 3 2 3 4 3 2 2" xfId="9927" xr:uid="{452C4E7F-11C3-432E-836A-CFB0381C422E}"/>
    <cellStyle name="Normal 9 3 2 3 4 3 2 2 2" xfId="21734" xr:uid="{CC86A66F-A4A5-4532-8F1C-92D9D1B9C6DD}"/>
    <cellStyle name="Normal 9 3 2 3 4 3 2 2 2 2" xfId="44053" xr:uid="{40E319A0-7640-41A4-88D9-CC5B8ADF85BB}"/>
    <cellStyle name="Normal 9 3 2 3 4 3 2 2 3" xfId="32245" xr:uid="{619BC055-C1F6-4676-ACD4-D6EEDE8B3C70}"/>
    <cellStyle name="Normal 9 3 2 3 4 3 2 3" xfId="16550" xr:uid="{DFD3CA78-06EC-4B1D-82A1-8EDA1803D955}"/>
    <cellStyle name="Normal 9 3 2 3 4 3 2 3 2" xfId="38869" xr:uid="{F26AA11B-52EE-4C79-8AD0-613ED0B5289B}"/>
    <cellStyle name="Normal 9 3 2 3 4 3 2 4" xfId="27061" xr:uid="{C6E8FA99-6C17-43BC-BD40-C8ADD9266A3B}"/>
    <cellStyle name="Normal 9 3 2 3 4 3 3" xfId="7335" xr:uid="{C1480837-1B6B-46D2-B0B4-72B752E4EC88}"/>
    <cellStyle name="Normal 9 3 2 3 4 3 3 2" xfId="19142" xr:uid="{36B50900-F851-4ED2-8946-3A8F77250523}"/>
    <cellStyle name="Normal 9 3 2 3 4 3 3 2 2" xfId="41461" xr:uid="{D0F5006F-5A9B-4872-8424-7C99DFB58BF9}"/>
    <cellStyle name="Normal 9 3 2 3 4 3 3 3" xfId="29653" xr:uid="{89934285-E8E0-4799-85CB-810535E1F6C0}"/>
    <cellStyle name="Normal 9 3 2 3 4 3 4" xfId="13958" xr:uid="{996325BF-5430-4B88-AE0F-8F6B98DE8926}"/>
    <cellStyle name="Normal 9 3 2 3 4 3 4 2" xfId="36277" xr:uid="{3EBAD6A0-43B1-4435-81AE-6F376D0181EA}"/>
    <cellStyle name="Normal 9 3 2 3 4 3 5" xfId="24469" xr:uid="{176CCC5F-5AF4-4060-BF53-6D6F04A13FA1}"/>
    <cellStyle name="Normal 9 3 2 3 4 4" xfId="3447" xr:uid="{B23E5D00-1614-4253-A5EB-36FCE725E621}"/>
    <cellStyle name="Normal 9 3 2 3 4 4 2" xfId="8631" xr:uid="{8054542B-B863-412C-93E1-64D790B94277}"/>
    <cellStyle name="Normal 9 3 2 3 4 4 2 2" xfId="20438" xr:uid="{6B1482BF-0384-4834-AF0A-30E1ACE99420}"/>
    <cellStyle name="Normal 9 3 2 3 4 4 2 2 2" xfId="42757" xr:uid="{F98C2DC8-F567-4514-9E87-E61232A94673}"/>
    <cellStyle name="Normal 9 3 2 3 4 4 2 3" xfId="30949" xr:uid="{8343FA63-C996-4679-A304-B6A9F54EABE9}"/>
    <cellStyle name="Normal 9 3 2 3 4 4 3" xfId="15254" xr:uid="{EBDF8697-4F5F-4710-AAC9-1C5C69808832}"/>
    <cellStyle name="Normal 9 3 2 3 4 4 3 2" xfId="37573" xr:uid="{FDB9DB70-D6D3-43F2-A27A-EFE4498BD98F}"/>
    <cellStyle name="Normal 9 3 2 3 4 4 4" xfId="25765" xr:uid="{4553E2BC-F18F-48FC-8910-B86C8D3D68D4}"/>
    <cellStyle name="Normal 9 3 2 3 4 5" xfId="6039" xr:uid="{B90F8F5F-E9B3-4AF0-BE44-93420119201E}"/>
    <cellStyle name="Normal 9 3 2 3 4 5 2" xfId="17846" xr:uid="{FC198D87-B138-49AC-A836-9F4134D3201B}"/>
    <cellStyle name="Normal 9 3 2 3 4 5 2 2" xfId="40165" xr:uid="{E7517D20-6656-47FD-A8BB-91C28B086F10}"/>
    <cellStyle name="Normal 9 3 2 3 4 5 3" xfId="28357" xr:uid="{C87304EE-BDE7-4118-8B67-EEFE2CD86FEF}"/>
    <cellStyle name="Normal 9 3 2 3 4 6" xfId="11366" xr:uid="{D4773D2D-6CF7-4901-A825-A43951E7DB12}"/>
    <cellStyle name="Normal 9 3 2 3 4 6 2" xfId="33685" xr:uid="{13A3CAC2-8BF8-40A1-8AE4-17FAAACE5796}"/>
    <cellStyle name="Normal 9 3 2 3 4 7" xfId="12662" xr:uid="{561C7CFD-E2C9-412E-8B41-BF9B2940B1D5}"/>
    <cellStyle name="Normal 9 3 2 3 4 7 2" xfId="34981" xr:uid="{988EF321-028F-44DE-809A-290984F0E7C1}"/>
    <cellStyle name="Normal 9 3 2 3 4 8" xfId="23173" xr:uid="{31B3AAB0-1626-4BA2-A536-A31D5B48F593}"/>
    <cellStyle name="Normal 9 3 2 3 5" xfId="1179" xr:uid="{C2304AB1-1038-472E-9493-A06EA44D8F88}"/>
    <cellStyle name="Normal 9 3 2 3 5 2" xfId="2475" xr:uid="{3B907384-1D42-4585-8404-041EBA6FCFE8}"/>
    <cellStyle name="Normal 9 3 2 3 5 2 2" xfId="5067" xr:uid="{703241DB-684B-4A90-AB8E-C0E03E531375}"/>
    <cellStyle name="Normal 9 3 2 3 5 2 2 2" xfId="10251" xr:uid="{B69BF990-6CAD-4DAA-8AFC-9BF5A7EA35BB}"/>
    <cellStyle name="Normal 9 3 2 3 5 2 2 2 2" xfId="22058" xr:uid="{C396AB92-51B7-4D68-B4B0-30CBB7549317}"/>
    <cellStyle name="Normal 9 3 2 3 5 2 2 2 2 2" xfId="44377" xr:uid="{9F3245B7-8156-4A88-8BFD-2A4E629690B9}"/>
    <cellStyle name="Normal 9 3 2 3 5 2 2 2 3" xfId="32569" xr:uid="{3D33738F-0FFB-4087-8E4B-6AB1056B9A0F}"/>
    <cellStyle name="Normal 9 3 2 3 5 2 2 3" xfId="16874" xr:uid="{3A049620-19F9-4488-ADC0-DF5603DC7FB0}"/>
    <cellStyle name="Normal 9 3 2 3 5 2 2 3 2" xfId="39193" xr:uid="{D80DF95B-7CEF-4FDF-B0F5-E60487E699E3}"/>
    <cellStyle name="Normal 9 3 2 3 5 2 2 4" xfId="27385" xr:uid="{C97D03C4-B437-4EC8-835E-30F1D425D8FE}"/>
    <cellStyle name="Normal 9 3 2 3 5 2 3" xfId="7659" xr:uid="{6EDB464C-24B6-4441-A3B6-54FDCC637EFB}"/>
    <cellStyle name="Normal 9 3 2 3 5 2 3 2" xfId="19466" xr:uid="{EC75139E-4A24-4F74-944E-BE7051966C69}"/>
    <cellStyle name="Normal 9 3 2 3 5 2 3 2 2" xfId="41785" xr:uid="{D7C995AB-DCA4-4FAB-B074-ED7D1EF24116}"/>
    <cellStyle name="Normal 9 3 2 3 5 2 3 3" xfId="29977" xr:uid="{0824DFD1-A14F-49A6-B2D2-5486C0B17569}"/>
    <cellStyle name="Normal 9 3 2 3 5 2 4" xfId="14282" xr:uid="{CAC20425-39AF-4419-AA20-430A686ED293}"/>
    <cellStyle name="Normal 9 3 2 3 5 2 4 2" xfId="36601" xr:uid="{F124ACD3-CB80-416B-8CF0-D5F20F6627C6}"/>
    <cellStyle name="Normal 9 3 2 3 5 2 5" xfId="24793" xr:uid="{349DAA0D-537D-4E85-BE8E-A66E2F07E3B8}"/>
    <cellStyle name="Normal 9 3 2 3 5 3" xfId="3771" xr:uid="{6A7EA477-577D-4210-8FB1-1912DDDEA7FC}"/>
    <cellStyle name="Normal 9 3 2 3 5 3 2" xfId="8955" xr:uid="{77E33CCD-8142-4C43-8B66-784318FF21DF}"/>
    <cellStyle name="Normal 9 3 2 3 5 3 2 2" xfId="20762" xr:uid="{D0AAC9EF-6535-484B-A841-0E97A99E6756}"/>
    <cellStyle name="Normal 9 3 2 3 5 3 2 2 2" xfId="43081" xr:uid="{F9323A3A-C700-4B34-B9D7-888D49AD10F5}"/>
    <cellStyle name="Normal 9 3 2 3 5 3 2 3" xfId="31273" xr:uid="{6F82B07B-3970-48B1-ACD3-7604D05BBD5D}"/>
    <cellStyle name="Normal 9 3 2 3 5 3 3" xfId="15578" xr:uid="{2C3F1573-BC07-4763-BF04-6608FCD6B650}"/>
    <cellStyle name="Normal 9 3 2 3 5 3 3 2" xfId="37897" xr:uid="{D7068C45-64AB-4FFB-8ABD-9BB552783122}"/>
    <cellStyle name="Normal 9 3 2 3 5 3 4" xfId="26089" xr:uid="{803E3E44-A47F-44EF-B888-A4ED457C77E7}"/>
    <cellStyle name="Normal 9 3 2 3 5 4" xfId="6363" xr:uid="{4D7E907F-B63A-42D7-9303-76E61DBDE57A}"/>
    <cellStyle name="Normal 9 3 2 3 5 4 2" xfId="18170" xr:uid="{46F14669-4C65-4272-B646-C6D179B91DA1}"/>
    <cellStyle name="Normal 9 3 2 3 5 4 2 2" xfId="40489" xr:uid="{9E6E0D60-787F-4DC8-8E5E-0FBE1EE338CD}"/>
    <cellStyle name="Normal 9 3 2 3 5 4 3" xfId="28681" xr:uid="{97049544-C421-44E6-AB37-66719F0BAC2F}"/>
    <cellStyle name="Normal 9 3 2 3 5 5" xfId="11690" xr:uid="{41F69CFF-76C5-4F01-BC0C-9CC09F1E62FC}"/>
    <cellStyle name="Normal 9 3 2 3 5 5 2" xfId="34009" xr:uid="{B6C34587-934F-4972-9489-134E75BC7AB0}"/>
    <cellStyle name="Normal 9 3 2 3 5 6" xfId="12986" xr:uid="{EAD8474B-96EA-4225-9A07-49F7FDAFBA40}"/>
    <cellStyle name="Normal 9 3 2 3 5 6 2" xfId="35305" xr:uid="{1A22037F-C0B4-4282-A724-B7F273216B43}"/>
    <cellStyle name="Normal 9 3 2 3 5 7" xfId="23497" xr:uid="{078C12CA-36B2-43CA-9D99-FB91EDCCE358}"/>
    <cellStyle name="Normal 9 3 2 3 6" xfId="1827" xr:uid="{E1A43398-A654-4017-8AB9-B26724E2C8D9}"/>
    <cellStyle name="Normal 9 3 2 3 6 2" xfId="4419" xr:uid="{C2CB58F8-51EE-4FD8-844A-459430DF519D}"/>
    <cellStyle name="Normal 9 3 2 3 6 2 2" xfId="9603" xr:uid="{B9487A77-CEED-45CE-B217-4203D121F200}"/>
    <cellStyle name="Normal 9 3 2 3 6 2 2 2" xfId="21410" xr:uid="{6FEF4A27-8797-4E0E-873A-7A71A082A208}"/>
    <cellStyle name="Normal 9 3 2 3 6 2 2 2 2" xfId="43729" xr:uid="{FEB2A0A8-A68A-4BEB-A880-C40A5D5C743B}"/>
    <cellStyle name="Normal 9 3 2 3 6 2 2 3" xfId="31921" xr:uid="{F4986A5E-30E0-4805-A327-DF8C72C4C42D}"/>
    <cellStyle name="Normal 9 3 2 3 6 2 3" xfId="16226" xr:uid="{39669A4A-F239-4BA6-86E6-A802843F8FA6}"/>
    <cellStyle name="Normal 9 3 2 3 6 2 3 2" xfId="38545" xr:uid="{1E3ED7CA-3F60-4469-899E-82ED2CD9FA61}"/>
    <cellStyle name="Normal 9 3 2 3 6 2 4" xfId="26737" xr:uid="{01AC3F66-20DC-48E6-A63D-41E755B430F8}"/>
    <cellStyle name="Normal 9 3 2 3 6 3" xfId="7011" xr:uid="{13C05878-39BB-45BD-9E44-06284E6F50A3}"/>
    <cellStyle name="Normal 9 3 2 3 6 3 2" xfId="18818" xr:uid="{11F3F4B7-2ED9-43CE-AE0C-B1FFDFF16F39}"/>
    <cellStyle name="Normal 9 3 2 3 6 3 2 2" xfId="41137" xr:uid="{D4481325-0168-40A5-BA43-0CE2142CB2CC}"/>
    <cellStyle name="Normal 9 3 2 3 6 3 3" xfId="29329" xr:uid="{EE67D4D3-5D15-43D9-B07B-ECDDF828D404}"/>
    <cellStyle name="Normal 9 3 2 3 6 4" xfId="13634" xr:uid="{0DDB338E-DE40-4B93-BAF2-5BAFB9C6FB19}"/>
    <cellStyle name="Normal 9 3 2 3 6 4 2" xfId="35953" xr:uid="{6D1912A8-F88B-42F6-921F-2EC9074FBDDC}"/>
    <cellStyle name="Normal 9 3 2 3 6 5" xfId="24145" xr:uid="{A06D7C2B-0F10-4573-92A9-D81BC5A63BD9}"/>
    <cellStyle name="Normal 9 3 2 3 7" xfId="3123" xr:uid="{88B4C2F1-FED8-4A04-B10F-A12BB75FBCD4}"/>
    <cellStyle name="Normal 9 3 2 3 7 2" xfId="8307" xr:uid="{7FF700F7-1315-42CF-A0A1-793EF4547B65}"/>
    <cellStyle name="Normal 9 3 2 3 7 2 2" xfId="20114" xr:uid="{DD2F7544-F5FB-4A95-93F7-D5A7ADEC9AA4}"/>
    <cellStyle name="Normal 9 3 2 3 7 2 2 2" xfId="42433" xr:uid="{A390AEB4-162E-415F-AECC-3ABE9B5AAEE0}"/>
    <cellStyle name="Normal 9 3 2 3 7 2 3" xfId="30625" xr:uid="{F822B2E3-FB76-4D4A-82F6-05A2FAF5C755}"/>
    <cellStyle name="Normal 9 3 2 3 7 3" xfId="14930" xr:uid="{62D3CAF5-82CF-441C-A702-312F565476BF}"/>
    <cellStyle name="Normal 9 3 2 3 7 3 2" xfId="37249" xr:uid="{2B9ED326-8D49-4378-B409-4861F4CC60B5}"/>
    <cellStyle name="Normal 9 3 2 3 7 4" xfId="25441" xr:uid="{276ACD19-C7C2-4A47-8531-302A96EC5969}"/>
    <cellStyle name="Normal 9 3 2 3 8" xfId="5715" xr:uid="{B748BECE-32D9-41D3-977C-11C9D4837BD8}"/>
    <cellStyle name="Normal 9 3 2 3 8 2" xfId="17522" xr:uid="{FC6D3E0E-45D6-42F3-93C3-5ED7B721EFCC}"/>
    <cellStyle name="Normal 9 3 2 3 8 2 2" xfId="39841" xr:uid="{266C8AAD-F2C5-491F-90F9-9E349D1D7A30}"/>
    <cellStyle name="Normal 9 3 2 3 8 3" xfId="28033" xr:uid="{C33C4E99-863C-4F4C-AAC3-7D35872BCCBF}"/>
    <cellStyle name="Normal 9 3 2 3 9" xfId="10929" xr:uid="{CC00F62E-5297-4ACA-9524-347A4B64D384}"/>
    <cellStyle name="Normal 9 3 2 3 9 2" xfId="33248" xr:uid="{75B8E24F-0734-4E59-855C-509AF1BCCA61}"/>
    <cellStyle name="Normal 9 3 2 4" xfId="464" xr:uid="{227F0846-BB8F-47B0-890F-88DEE8281FF7}"/>
    <cellStyle name="Normal 9 3 2 4 10" xfId="22781" xr:uid="{D2BB8910-E1B8-4242-9EE8-C8DE6503649D}"/>
    <cellStyle name="Normal 9 3 2 4 2" xfId="697" xr:uid="{22D15549-9BFF-4105-B6AE-EE8F7538F5DD}"/>
    <cellStyle name="Normal 9 3 2 4 2 2" xfId="1044" xr:uid="{174098B3-D254-472B-A780-1210AB7B32E7}"/>
    <cellStyle name="Normal 9 3 2 4 2 2 2" xfId="1692" xr:uid="{A7A8D39F-6D98-4244-B238-17AA0DE976BC}"/>
    <cellStyle name="Normal 9 3 2 4 2 2 2 2" xfId="2988" xr:uid="{86B4EFDC-76EB-4F44-9432-3A5CD73A45A0}"/>
    <cellStyle name="Normal 9 3 2 4 2 2 2 2 2" xfId="5580" xr:uid="{16D021C0-DDF7-4222-902C-AE302BC811A8}"/>
    <cellStyle name="Normal 9 3 2 4 2 2 2 2 2 2" xfId="10764" xr:uid="{1019597D-C138-4F1C-BD3E-55EBF376B0CB}"/>
    <cellStyle name="Normal 9 3 2 4 2 2 2 2 2 2 2" xfId="22571" xr:uid="{CD5B5D8A-5BC6-41BF-B3A1-60F4E38D1EEA}"/>
    <cellStyle name="Normal 9 3 2 4 2 2 2 2 2 2 2 2" xfId="44890" xr:uid="{36CF72BA-4F45-4134-8D43-F5903759F19F}"/>
    <cellStyle name="Normal 9 3 2 4 2 2 2 2 2 2 3" xfId="33082" xr:uid="{45F7E7E8-55A1-4725-8208-E24AF66E597F}"/>
    <cellStyle name="Normal 9 3 2 4 2 2 2 2 2 3" xfId="17387" xr:uid="{D6D0FFF7-4B21-46C6-B288-A51757C47091}"/>
    <cellStyle name="Normal 9 3 2 4 2 2 2 2 2 3 2" xfId="39706" xr:uid="{EDDA6216-ABD1-4851-A3E3-B4C5D8EEE825}"/>
    <cellStyle name="Normal 9 3 2 4 2 2 2 2 2 4" xfId="27898" xr:uid="{0733B322-F91D-4999-AE79-ED1F707DF080}"/>
    <cellStyle name="Normal 9 3 2 4 2 2 2 2 3" xfId="8172" xr:uid="{140A6B14-6FC6-4031-A8EB-F708080D803D}"/>
    <cellStyle name="Normal 9 3 2 4 2 2 2 2 3 2" xfId="19979" xr:uid="{06C08AF1-89EE-484F-AF2B-673DA88B4B57}"/>
    <cellStyle name="Normal 9 3 2 4 2 2 2 2 3 2 2" xfId="42298" xr:uid="{BB5C3E35-62BD-4B23-B868-B45279423A68}"/>
    <cellStyle name="Normal 9 3 2 4 2 2 2 2 3 3" xfId="30490" xr:uid="{847ED450-B2A2-4928-A2F9-6E8E2D0EE9FB}"/>
    <cellStyle name="Normal 9 3 2 4 2 2 2 2 4" xfId="14795" xr:uid="{E321907D-340D-483A-B65F-A856AEBB3623}"/>
    <cellStyle name="Normal 9 3 2 4 2 2 2 2 4 2" xfId="37114" xr:uid="{BD2DC271-8FCE-445D-94B8-DF4483A27E50}"/>
    <cellStyle name="Normal 9 3 2 4 2 2 2 2 5" xfId="25306" xr:uid="{FBF4AEC5-AA21-4DC4-A129-590D93483507}"/>
    <cellStyle name="Normal 9 3 2 4 2 2 2 3" xfId="4284" xr:uid="{F66F9C59-FF4F-4232-A9D8-8276E63012C0}"/>
    <cellStyle name="Normal 9 3 2 4 2 2 2 3 2" xfId="9468" xr:uid="{387E06DA-795D-4B4A-90AB-AE187E57359E}"/>
    <cellStyle name="Normal 9 3 2 4 2 2 2 3 2 2" xfId="21275" xr:uid="{AE9D2AE7-4232-4548-A9A3-B39A3B58548F}"/>
    <cellStyle name="Normal 9 3 2 4 2 2 2 3 2 2 2" xfId="43594" xr:uid="{9A899947-D224-4037-8DD9-7A25D1EE27F4}"/>
    <cellStyle name="Normal 9 3 2 4 2 2 2 3 2 3" xfId="31786" xr:uid="{1D720A7A-EA8A-434A-8140-B5994517064D}"/>
    <cellStyle name="Normal 9 3 2 4 2 2 2 3 3" xfId="16091" xr:uid="{6C96D7F1-A1DC-4EDF-B630-5E4207C7A6F7}"/>
    <cellStyle name="Normal 9 3 2 4 2 2 2 3 3 2" xfId="38410" xr:uid="{4A084113-DD82-4258-9E58-8FAACF496CDD}"/>
    <cellStyle name="Normal 9 3 2 4 2 2 2 3 4" xfId="26602" xr:uid="{88041303-54E5-4CE8-ABD0-835C406DB8CD}"/>
    <cellStyle name="Normal 9 3 2 4 2 2 2 4" xfId="6876" xr:uid="{C4120E66-BA64-4A36-8F2B-5884F88E0A9E}"/>
    <cellStyle name="Normal 9 3 2 4 2 2 2 4 2" xfId="18683" xr:uid="{F7B8A590-C668-4BF4-9B0E-031CEE7DD739}"/>
    <cellStyle name="Normal 9 3 2 4 2 2 2 4 2 2" xfId="41002" xr:uid="{B8D16899-BE35-4DAC-AF5D-E4C3D1F0A7AE}"/>
    <cellStyle name="Normal 9 3 2 4 2 2 2 4 3" xfId="29194" xr:uid="{EDB71815-5B2D-4FD0-A301-66CDDAF3CAAC}"/>
    <cellStyle name="Normal 9 3 2 4 2 2 2 5" xfId="12203" xr:uid="{7D31F724-DA89-4F1A-9522-27C3097EC20B}"/>
    <cellStyle name="Normal 9 3 2 4 2 2 2 5 2" xfId="34522" xr:uid="{62A1572A-80CE-4BDE-BF53-30F2FC88682C}"/>
    <cellStyle name="Normal 9 3 2 4 2 2 2 6" xfId="13499" xr:uid="{620E56A2-609B-40A4-8D4D-86A3973AF200}"/>
    <cellStyle name="Normal 9 3 2 4 2 2 2 6 2" xfId="35818" xr:uid="{44E2145B-E953-4B5A-BC7C-1581C32F823A}"/>
    <cellStyle name="Normal 9 3 2 4 2 2 2 7" xfId="24010" xr:uid="{604DFC6D-9B10-48F1-8F18-06CBC345D2BC}"/>
    <cellStyle name="Normal 9 3 2 4 2 2 3" xfId="2340" xr:uid="{A461DD80-37C7-495F-B8E4-0F3CA65D28BC}"/>
    <cellStyle name="Normal 9 3 2 4 2 2 3 2" xfId="4932" xr:uid="{073AEE7A-F045-4C04-BB42-F02E8FD0A81F}"/>
    <cellStyle name="Normal 9 3 2 4 2 2 3 2 2" xfId="10116" xr:uid="{E8EBFFB0-8C0D-4DC3-AB2C-650958201254}"/>
    <cellStyle name="Normal 9 3 2 4 2 2 3 2 2 2" xfId="21923" xr:uid="{4E145454-64D5-438D-B1C2-86EE4F38991D}"/>
    <cellStyle name="Normal 9 3 2 4 2 2 3 2 2 2 2" xfId="44242" xr:uid="{E8FCE7AE-2146-446A-B8D2-3517B8413C02}"/>
    <cellStyle name="Normal 9 3 2 4 2 2 3 2 2 3" xfId="32434" xr:uid="{11EFEF9C-3EBA-403F-9654-D6A407604AA0}"/>
    <cellStyle name="Normal 9 3 2 4 2 2 3 2 3" xfId="16739" xr:uid="{6FAAFACE-6B2A-4E85-8648-5BC3FFED926D}"/>
    <cellStyle name="Normal 9 3 2 4 2 2 3 2 3 2" xfId="39058" xr:uid="{597A1DF3-4E6C-4699-917C-231421696F3E}"/>
    <cellStyle name="Normal 9 3 2 4 2 2 3 2 4" xfId="27250" xr:uid="{A2C671CE-CA30-4C44-889F-D261FEB29712}"/>
    <cellStyle name="Normal 9 3 2 4 2 2 3 3" xfId="7524" xr:uid="{D050EB7A-FC6C-43E0-B58B-05DD25589DC7}"/>
    <cellStyle name="Normal 9 3 2 4 2 2 3 3 2" xfId="19331" xr:uid="{CBC7D381-B9B7-43B7-B68A-A63588355788}"/>
    <cellStyle name="Normal 9 3 2 4 2 2 3 3 2 2" xfId="41650" xr:uid="{01AB3DDE-6E8D-4A01-AAE7-B87D61C8E931}"/>
    <cellStyle name="Normal 9 3 2 4 2 2 3 3 3" xfId="29842" xr:uid="{8B935509-EACA-466A-A76C-27BA71296E3E}"/>
    <cellStyle name="Normal 9 3 2 4 2 2 3 4" xfId="14147" xr:uid="{951D5E27-F38B-45FA-ABD3-C619ED8C34C8}"/>
    <cellStyle name="Normal 9 3 2 4 2 2 3 4 2" xfId="36466" xr:uid="{7C41467C-436C-4B17-9C9D-8BF8C2C7E1F3}"/>
    <cellStyle name="Normal 9 3 2 4 2 2 3 5" xfId="24658" xr:uid="{6687F956-DDDD-4976-B16B-8AF02DBD1107}"/>
    <cellStyle name="Normal 9 3 2 4 2 2 4" xfId="3636" xr:uid="{F08937BF-A7B3-4284-8950-C8AF1D9CC89A}"/>
    <cellStyle name="Normal 9 3 2 4 2 2 4 2" xfId="8820" xr:uid="{019B4301-2664-48E0-973D-3D10DD8F3EF3}"/>
    <cellStyle name="Normal 9 3 2 4 2 2 4 2 2" xfId="20627" xr:uid="{D9BFC527-5E88-4EF0-92C6-D79919F22AC0}"/>
    <cellStyle name="Normal 9 3 2 4 2 2 4 2 2 2" xfId="42946" xr:uid="{7396F01E-9FB9-4C89-BED3-251F9F5B759E}"/>
    <cellStyle name="Normal 9 3 2 4 2 2 4 2 3" xfId="31138" xr:uid="{8E93BDF5-D966-4EBE-8EF9-499373FCB341}"/>
    <cellStyle name="Normal 9 3 2 4 2 2 4 3" xfId="15443" xr:uid="{22801D55-3189-47C9-A80D-93B16B138779}"/>
    <cellStyle name="Normal 9 3 2 4 2 2 4 3 2" xfId="37762" xr:uid="{78C40D96-EFBA-4259-B0D4-0B33048CB9E8}"/>
    <cellStyle name="Normal 9 3 2 4 2 2 4 4" xfId="25954" xr:uid="{7A753A40-0DF1-4F48-BE93-C9E187A11B3F}"/>
    <cellStyle name="Normal 9 3 2 4 2 2 5" xfId="6228" xr:uid="{403E3634-0C94-471B-AB27-D010B76E1074}"/>
    <cellStyle name="Normal 9 3 2 4 2 2 5 2" xfId="18035" xr:uid="{59243C07-784A-4C48-8930-06DEC577384F}"/>
    <cellStyle name="Normal 9 3 2 4 2 2 5 2 2" xfId="40354" xr:uid="{6F22AC51-241C-4D38-AC64-7B11A6271245}"/>
    <cellStyle name="Normal 9 3 2 4 2 2 5 3" xfId="28546" xr:uid="{E9B63B8A-6C8B-46D3-902A-EB308CEEE506}"/>
    <cellStyle name="Normal 9 3 2 4 2 2 6" xfId="11555" xr:uid="{5738A9E6-1602-4BE2-859D-39A79D300A86}"/>
    <cellStyle name="Normal 9 3 2 4 2 2 6 2" xfId="33874" xr:uid="{469D85D4-A0B2-4C51-8265-50075311BC1F}"/>
    <cellStyle name="Normal 9 3 2 4 2 2 7" xfId="12851" xr:uid="{54E57924-D4AB-4E46-988B-E82CD1ECEF57}"/>
    <cellStyle name="Normal 9 3 2 4 2 2 7 2" xfId="35170" xr:uid="{C0D95473-D23B-4A57-B531-4C552FE79503}"/>
    <cellStyle name="Normal 9 3 2 4 2 2 8" xfId="23362" xr:uid="{DAE0AF23-99B0-4520-AD4C-EAA47F1B9838}"/>
    <cellStyle name="Normal 9 3 2 4 2 3" xfId="1368" xr:uid="{2ACDF1FD-8E3F-4029-92AF-B503EBC6459F}"/>
    <cellStyle name="Normal 9 3 2 4 2 3 2" xfId="2664" xr:uid="{EC778CC8-9D5E-4401-A614-558CAD7D0F87}"/>
    <cellStyle name="Normal 9 3 2 4 2 3 2 2" xfId="5256" xr:uid="{ECB003AB-B1D0-4D78-8C54-5AD5D188C148}"/>
    <cellStyle name="Normal 9 3 2 4 2 3 2 2 2" xfId="10440" xr:uid="{5E1A2F3F-7741-4111-A6D2-B7A5C4D2FD50}"/>
    <cellStyle name="Normal 9 3 2 4 2 3 2 2 2 2" xfId="22247" xr:uid="{C9F2EBDA-4546-425A-91C4-79C49E83AEE3}"/>
    <cellStyle name="Normal 9 3 2 4 2 3 2 2 2 2 2" xfId="44566" xr:uid="{F67A21DA-C0B4-4495-8791-E6501CE2D141}"/>
    <cellStyle name="Normal 9 3 2 4 2 3 2 2 2 3" xfId="32758" xr:uid="{8B76CE27-1967-411B-A418-491C6DDA80A4}"/>
    <cellStyle name="Normal 9 3 2 4 2 3 2 2 3" xfId="17063" xr:uid="{B4DD8F38-42B9-4D60-B6BE-366EA9C97768}"/>
    <cellStyle name="Normal 9 3 2 4 2 3 2 2 3 2" xfId="39382" xr:uid="{20179E37-81E9-438D-BF29-C35E4417E6D2}"/>
    <cellStyle name="Normal 9 3 2 4 2 3 2 2 4" xfId="27574" xr:uid="{FBBAE0AA-BEC6-411F-9FDE-3D81EE1D8E7B}"/>
    <cellStyle name="Normal 9 3 2 4 2 3 2 3" xfId="7848" xr:uid="{ED249F5B-C97B-4261-AD9F-2D64A45505B3}"/>
    <cellStyle name="Normal 9 3 2 4 2 3 2 3 2" xfId="19655" xr:uid="{21DCDA3D-30E2-4314-9804-6F808035134E}"/>
    <cellStyle name="Normal 9 3 2 4 2 3 2 3 2 2" xfId="41974" xr:uid="{31ABBE68-9A89-4870-B041-0F24576FEFBF}"/>
    <cellStyle name="Normal 9 3 2 4 2 3 2 3 3" xfId="30166" xr:uid="{FF405071-30D4-4512-B366-B985B65A93A9}"/>
    <cellStyle name="Normal 9 3 2 4 2 3 2 4" xfId="14471" xr:uid="{2FA605BB-DD59-4D97-A5A3-144DB056E320}"/>
    <cellStyle name="Normal 9 3 2 4 2 3 2 4 2" xfId="36790" xr:uid="{1AC9176A-C699-4554-9A22-CD319F65B6E3}"/>
    <cellStyle name="Normal 9 3 2 4 2 3 2 5" xfId="24982" xr:uid="{DEBD25E1-4E37-4661-BD1D-CB84404DD7D5}"/>
    <cellStyle name="Normal 9 3 2 4 2 3 3" xfId="3960" xr:uid="{72B9A03F-9110-422F-939F-52594DC9D2FF}"/>
    <cellStyle name="Normal 9 3 2 4 2 3 3 2" xfId="9144" xr:uid="{4200FF2C-6328-49CD-B760-59AE7DE601BD}"/>
    <cellStyle name="Normal 9 3 2 4 2 3 3 2 2" xfId="20951" xr:uid="{87C1D1F7-DC1F-4F1F-92DB-A1F510689E71}"/>
    <cellStyle name="Normal 9 3 2 4 2 3 3 2 2 2" xfId="43270" xr:uid="{0C46E361-1620-4AFE-9558-34ED340533DE}"/>
    <cellStyle name="Normal 9 3 2 4 2 3 3 2 3" xfId="31462" xr:uid="{7D1B9090-3A01-46D4-89D4-B56E7EC94D5E}"/>
    <cellStyle name="Normal 9 3 2 4 2 3 3 3" xfId="15767" xr:uid="{558B3477-4322-4340-8BAA-E5C1522FB67B}"/>
    <cellStyle name="Normal 9 3 2 4 2 3 3 3 2" xfId="38086" xr:uid="{95295B01-16A6-4563-8BD4-C3B759F0F5C2}"/>
    <cellStyle name="Normal 9 3 2 4 2 3 3 4" xfId="26278" xr:uid="{F43B5BBD-0C05-4CE2-B044-2AF11261C88E}"/>
    <cellStyle name="Normal 9 3 2 4 2 3 4" xfId="6552" xr:uid="{81C685D0-0D43-4595-81FA-BC721C635371}"/>
    <cellStyle name="Normal 9 3 2 4 2 3 4 2" xfId="18359" xr:uid="{6B45C723-AC50-44AD-82CB-933DB9BD7F6F}"/>
    <cellStyle name="Normal 9 3 2 4 2 3 4 2 2" xfId="40678" xr:uid="{AAD1DC1D-4665-48E1-9642-0046B1777C0F}"/>
    <cellStyle name="Normal 9 3 2 4 2 3 4 3" xfId="28870" xr:uid="{9C92CFFE-5F0B-4211-9D37-7D1931B4CD8A}"/>
    <cellStyle name="Normal 9 3 2 4 2 3 5" xfId="11879" xr:uid="{53C0349D-36FC-4F53-AEB3-96A7BFECA19F}"/>
    <cellStyle name="Normal 9 3 2 4 2 3 5 2" xfId="34198" xr:uid="{D387649A-99F4-45D8-98D0-7A404A92E9A3}"/>
    <cellStyle name="Normal 9 3 2 4 2 3 6" xfId="13175" xr:uid="{B694B78D-6F5E-4129-BEF6-14301B560890}"/>
    <cellStyle name="Normal 9 3 2 4 2 3 6 2" xfId="35494" xr:uid="{5F13D7F0-0969-495F-BED9-21B362958ADD}"/>
    <cellStyle name="Normal 9 3 2 4 2 3 7" xfId="23686" xr:uid="{AA6439F3-8398-4529-9C65-D8558FF16FEC}"/>
    <cellStyle name="Normal 9 3 2 4 2 4" xfId="2016" xr:uid="{A1014E31-DEC8-4993-9C3D-84689F140C61}"/>
    <cellStyle name="Normal 9 3 2 4 2 4 2" xfId="4608" xr:uid="{D08A00CA-1511-4322-BBF7-792E3503B6C4}"/>
    <cellStyle name="Normal 9 3 2 4 2 4 2 2" xfId="9792" xr:uid="{D6A9880F-0F2A-4051-A8FB-A37554ED9336}"/>
    <cellStyle name="Normal 9 3 2 4 2 4 2 2 2" xfId="21599" xr:uid="{BB75E2CE-A86C-4455-94F7-2DAE01C3452E}"/>
    <cellStyle name="Normal 9 3 2 4 2 4 2 2 2 2" xfId="43918" xr:uid="{04E12605-B89C-4287-A36A-44F6CCFA9C37}"/>
    <cellStyle name="Normal 9 3 2 4 2 4 2 2 3" xfId="32110" xr:uid="{8D0E5D75-CB64-40AC-8613-00D8F5579257}"/>
    <cellStyle name="Normal 9 3 2 4 2 4 2 3" xfId="16415" xr:uid="{46698CB9-982B-4611-9B87-7CE9A30E1BC9}"/>
    <cellStyle name="Normal 9 3 2 4 2 4 2 3 2" xfId="38734" xr:uid="{7428C012-D977-4C36-94FC-1053BFB6C371}"/>
    <cellStyle name="Normal 9 3 2 4 2 4 2 4" xfId="26926" xr:uid="{3E1E9DE0-280B-4820-BB0D-3022EF9CD624}"/>
    <cellStyle name="Normal 9 3 2 4 2 4 3" xfId="7200" xr:uid="{29E13EE0-3786-4D44-AD37-F779970D8991}"/>
    <cellStyle name="Normal 9 3 2 4 2 4 3 2" xfId="19007" xr:uid="{DA5A1F04-6EBA-4CBD-BB3E-B1B3DBF547D0}"/>
    <cellStyle name="Normal 9 3 2 4 2 4 3 2 2" xfId="41326" xr:uid="{754A8855-8BF6-4816-9A97-B831A9946AF2}"/>
    <cellStyle name="Normal 9 3 2 4 2 4 3 3" xfId="29518" xr:uid="{5B333D7C-EFBB-41F6-A43F-994F2B6D1BA6}"/>
    <cellStyle name="Normal 9 3 2 4 2 4 4" xfId="13823" xr:uid="{7DE4CADE-0A77-4107-85C5-D37DC6C67598}"/>
    <cellStyle name="Normal 9 3 2 4 2 4 4 2" xfId="36142" xr:uid="{1DA76E46-E86D-49BC-BB84-E8ECEE8B8302}"/>
    <cellStyle name="Normal 9 3 2 4 2 4 5" xfId="24334" xr:uid="{B59F8762-F18B-45E2-91AE-876DAD8666F0}"/>
    <cellStyle name="Normal 9 3 2 4 2 5" xfId="3312" xr:uid="{33A18FB9-08ED-4CD8-A716-80D8A5950D95}"/>
    <cellStyle name="Normal 9 3 2 4 2 5 2" xfId="8496" xr:uid="{31D5A088-DC91-4073-9E86-1576F094827A}"/>
    <cellStyle name="Normal 9 3 2 4 2 5 2 2" xfId="20303" xr:uid="{CA4A0674-ADAA-461D-BC32-FA6E39026E11}"/>
    <cellStyle name="Normal 9 3 2 4 2 5 2 2 2" xfId="42622" xr:uid="{EEF70CDC-CC70-4661-B701-49C6DFB0360A}"/>
    <cellStyle name="Normal 9 3 2 4 2 5 2 3" xfId="30814" xr:uid="{191D7B6F-E883-446D-A71A-DD0D14A9AC83}"/>
    <cellStyle name="Normal 9 3 2 4 2 5 3" xfId="15119" xr:uid="{3EC024AD-EA5E-43A9-AE04-ED0FB8BF2F09}"/>
    <cellStyle name="Normal 9 3 2 4 2 5 3 2" xfId="37438" xr:uid="{CCB1D5CE-7CD1-40AE-82B0-8BE9AB8C13FA}"/>
    <cellStyle name="Normal 9 3 2 4 2 5 4" xfId="25630" xr:uid="{B5FC3675-6AF8-46C4-AB73-A5744855ADE2}"/>
    <cellStyle name="Normal 9 3 2 4 2 6" xfId="5904" xr:uid="{31E25D71-C1DF-4C73-B5EB-4505BA1B6ED7}"/>
    <cellStyle name="Normal 9 3 2 4 2 6 2" xfId="17711" xr:uid="{EF562487-D135-4466-9B92-06FF15609A7A}"/>
    <cellStyle name="Normal 9 3 2 4 2 6 2 2" xfId="40030" xr:uid="{FA0385B6-F6E7-4990-BBC5-5157CA155931}"/>
    <cellStyle name="Normal 9 3 2 4 2 6 3" xfId="28222" xr:uid="{79D70856-47BA-4E72-A577-604E56EB37E2}"/>
    <cellStyle name="Normal 9 3 2 4 2 7" xfId="11208" xr:uid="{7CB1E61A-09A2-4700-9D55-F73DF81FC45A}"/>
    <cellStyle name="Normal 9 3 2 4 2 7 2" xfId="33527" xr:uid="{747708A0-3BC9-4B93-8BAE-B3A4D445AA34}"/>
    <cellStyle name="Normal 9 3 2 4 2 8" xfId="12527" xr:uid="{CC5E2EA6-AC90-44E1-ADF5-EF7CA5995EC3}"/>
    <cellStyle name="Normal 9 3 2 4 2 8 2" xfId="34846" xr:uid="{80B6D04E-6B1F-456A-AF64-B5736BBACF56}"/>
    <cellStyle name="Normal 9 3 2 4 2 9" xfId="23015" xr:uid="{C9042FE0-C8BB-4573-9B1A-CE469D7AF533}"/>
    <cellStyle name="Normal 9 3 2 4 3" xfId="882" xr:uid="{830B6D38-FDF7-413F-B3AA-96CB2775F97C}"/>
    <cellStyle name="Normal 9 3 2 4 3 2" xfId="1530" xr:uid="{B78051A3-2D33-4858-884E-D3E912C25348}"/>
    <cellStyle name="Normal 9 3 2 4 3 2 2" xfId="2826" xr:uid="{47F868A4-695C-426F-96FD-FF5B16191D5C}"/>
    <cellStyle name="Normal 9 3 2 4 3 2 2 2" xfId="5418" xr:uid="{16A800A2-9CF0-42A3-857E-50CF97C1363D}"/>
    <cellStyle name="Normal 9 3 2 4 3 2 2 2 2" xfId="10602" xr:uid="{D081B9A7-5E88-4F56-B30B-930F1CDD6817}"/>
    <cellStyle name="Normal 9 3 2 4 3 2 2 2 2 2" xfId="22409" xr:uid="{88B8B45F-7CA2-43E4-8570-050C15C31A24}"/>
    <cellStyle name="Normal 9 3 2 4 3 2 2 2 2 2 2" xfId="44728" xr:uid="{CBFF9718-C54B-45B5-A07F-3C8F41365A07}"/>
    <cellStyle name="Normal 9 3 2 4 3 2 2 2 2 3" xfId="32920" xr:uid="{62A578B5-CD74-40AB-A607-96CA55E3E313}"/>
    <cellStyle name="Normal 9 3 2 4 3 2 2 2 3" xfId="17225" xr:uid="{6EA48B61-F52E-47A7-8F0F-E4BBDC002E72}"/>
    <cellStyle name="Normal 9 3 2 4 3 2 2 2 3 2" xfId="39544" xr:uid="{17E4F922-7636-46A3-B132-45D3A6C73399}"/>
    <cellStyle name="Normal 9 3 2 4 3 2 2 2 4" xfId="27736" xr:uid="{758B5974-9060-41EC-8F29-48371648D265}"/>
    <cellStyle name="Normal 9 3 2 4 3 2 2 3" xfId="8010" xr:uid="{72813B84-BD1C-4B2D-A25B-53AEEC5F974B}"/>
    <cellStyle name="Normal 9 3 2 4 3 2 2 3 2" xfId="19817" xr:uid="{3455E77D-2571-4213-A0BC-12922FE23F69}"/>
    <cellStyle name="Normal 9 3 2 4 3 2 2 3 2 2" xfId="42136" xr:uid="{4013AF65-3BA9-4564-8A50-301359EA158E}"/>
    <cellStyle name="Normal 9 3 2 4 3 2 2 3 3" xfId="30328" xr:uid="{7052CCCC-D387-47B5-9A60-253D58BF4BD4}"/>
    <cellStyle name="Normal 9 3 2 4 3 2 2 4" xfId="14633" xr:uid="{6B831ED4-1082-44CB-9D21-DD3C80FBDD31}"/>
    <cellStyle name="Normal 9 3 2 4 3 2 2 4 2" xfId="36952" xr:uid="{1D354B58-F073-4D4C-A213-74AA8E1CD092}"/>
    <cellStyle name="Normal 9 3 2 4 3 2 2 5" xfId="25144" xr:uid="{CE561158-1533-4AD2-8BA0-80E64BEB4650}"/>
    <cellStyle name="Normal 9 3 2 4 3 2 3" xfId="4122" xr:uid="{96BCE2AD-7E41-4561-8814-DDDC6C187C79}"/>
    <cellStyle name="Normal 9 3 2 4 3 2 3 2" xfId="9306" xr:uid="{5B88B7A0-D69A-48E0-9C58-504D38C4D844}"/>
    <cellStyle name="Normal 9 3 2 4 3 2 3 2 2" xfId="21113" xr:uid="{ECA8D4CC-6290-47FB-9EDB-00E59D77E409}"/>
    <cellStyle name="Normal 9 3 2 4 3 2 3 2 2 2" xfId="43432" xr:uid="{C0DC08D8-77FE-4369-91DA-0F193BB460CE}"/>
    <cellStyle name="Normal 9 3 2 4 3 2 3 2 3" xfId="31624" xr:uid="{68DE6FB0-C21F-4BCF-A12E-3741CE561AC7}"/>
    <cellStyle name="Normal 9 3 2 4 3 2 3 3" xfId="15929" xr:uid="{8AA5E42D-B50A-404C-B392-BAC0577B7BE3}"/>
    <cellStyle name="Normal 9 3 2 4 3 2 3 3 2" xfId="38248" xr:uid="{B19FFD6A-01E7-4112-80DE-E3DCC4293FC1}"/>
    <cellStyle name="Normal 9 3 2 4 3 2 3 4" xfId="26440" xr:uid="{E16C4A27-0270-45BC-B9A6-2E407E8DEBEB}"/>
    <cellStyle name="Normal 9 3 2 4 3 2 4" xfId="6714" xr:uid="{07133380-33C4-44BA-A2D7-2BD594314046}"/>
    <cellStyle name="Normal 9 3 2 4 3 2 4 2" xfId="18521" xr:uid="{D67F61E1-AE30-429F-A512-CD4DEA7964C0}"/>
    <cellStyle name="Normal 9 3 2 4 3 2 4 2 2" xfId="40840" xr:uid="{7A44100C-3513-4892-8332-22173DCCFF85}"/>
    <cellStyle name="Normal 9 3 2 4 3 2 4 3" xfId="29032" xr:uid="{AA10B531-DBA3-4EAF-9208-24BE76557FE1}"/>
    <cellStyle name="Normal 9 3 2 4 3 2 5" xfId="12041" xr:uid="{078C4FA1-193A-48EE-958B-C887922A549B}"/>
    <cellStyle name="Normal 9 3 2 4 3 2 5 2" xfId="34360" xr:uid="{198C2603-16F8-4708-ADAC-1E2F1B51E2F6}"/>
    <cellStyle name="Normal 9 3 2 4 3 2 6" xfId="13337" xr:uid="{EDBFC45B-1D7E-470D-AB35-B2BCA8F98DC3}"/>
    <cellStyle name="Normal 9 3 2 4 3 2 6 2" xfId="35656" xr:uid="{EFC11DE9-EAEE-4E68-9483-F66122259C22}"/>
    <cellStyle name="Normal 9 3 2 4 3 2 7" xfId="23848" xr:uid="{05148F9A-F1F0-47D7-96A1-6B2D9A97F4AC}"/>
    <cellStyle name="Normal 9 3 2 4 3 3" xfId="2178" xr:uid="{26A7F97A-3ADD-4E5F-8C61-C1D5A9C56988}"/>
    <cellStyle name="Normal 9 3 2 4 3 3 2" xfId="4770" xr:uid="{CE3E4558-0140-45C9-A303-0C622959CC77}"/>
    <cellStyle name="Normal 9 3 2 4 3 3 2 2" xfId="9954" xr:uid="{333B2A2B-DAEC-4E60-A7FD-139A5209F595}"/>
    <cellStyle name="Normal 9 3 2 4 3 3 2 2 2" xfId="21761" xr:uid="{FCE08705-186C-4FB5-A6CF-E3654BF1CF06}"/>
    <cellStyle name="Normal 9 3 2 4 3 3 2 2 2 2" xfId="44080" xr:uid="{6F79CDB1-1E03-4C97-B691-B1694110CD86}"/>
    <cellStyle name="Normal 9 3 2 4 3 3 2 2 3" xfId="32272" xr:uid="{632861CE-F994-459B-B3E9-6376C430C1C1}"/>
    <cellStyle name="Normal 9 3 2 4 3 3 2 3" xfId="16577" xr:uid="{2758401E-B934-428F-B94C-6DFE67BC7393}"/>
    <cellStyle name="Normal 9 3 2 4 3 3 2 3 2" xfId="38896" xr:uid="{135DE9AD-8069-4FAF-A0DE-0660F48B2FDD}"/>
    <cellStyle name="Normal 9 3 2 4 3 3 2 4" xfId="27088" xr:uid="{519FE79E-4161-4FED-8C96-F016CE0E8ABF}"/>
    <cellStyle name="Normal 9 3 2 4 3 3 3" xfId="7362" xr:uid="{EA895CE9-C460-4BE9-B137-0A5A593DA756}"/>
    <cellStyle name="Normal 9 3 2 4 3 3 3 2" xfId="19169" xr:uid="{B403173F-5CAE-4E12-A187-7B359B675FE2}"/>
    <cellStyle name="Normal 9 3 2 4 3 3 3 2 2" xfId="41488" xr:uid="{626A94D2-835E-4608-9EB4-279CF883ECC6}"/>
    <cellStyle name="Normal 9 3 2 4 3 3 3 3" xfId="29680" xr:uid="{D1F67A27-BBF6-4011-8ABC-B2ABCF10880A}"/>
    <cellStyle name="Normal 9 3 2 4 3 3 4" xfId="13985" xr:uid="{149FE2AF-7704-4962-84C5-0FF8CC7B2CBE}"/>
    <cellStyle name="Normal 9 3 2 4 3 3 4 2" xfId="36304" xr:uid="{8F2FCAEF-FD22-4BC5-946F-B8D2A3624287}"/>
    <cellStyle name="Normal 9 3 2 4 3 3 5" xfId="24496" xr:uid="{2A7E988F-1B51-4781-AEDA-D4D7C2FD1ED3}"/>
    <cellStyle name="Normal 9 3 2 4 3 4" xfId="3474" xr:uid="{E13E7E6B-A2AD-49C5-9C10-E0FDC18B93C6}"/>
    <cellStyle name="Normal 9 3 2 4 3 4 2" xfId="8658" xr:uid="{50CAD69C-CF9F-4B9C-9948-8FF347EB4425}"/>
    <cellStyle name="Normal 9 3 2 4 3 4 2 2" xfId="20465" xr:uid="{AD777363-ED94-49BC-84DA-2B6C96B192B4}"/>
    <cellStyle name="Normal 9 3 2 4 3 4 2 2 2" xfId="42784" xr:uid="{CD4E54B2-4F8B-4EE2-BDBC-327105E46395}"/>
    <cellStyle name="Normal 9 3 2 4 3 4 2 3" xfId="30976" xr:uid="{A1C8CA9A-34B8-44FF-89FD-3C17CDED947E}"/>
    <cellStyle name="Normal 9 3 2 4 3 4 3" xfId="15281" xr:uid="{14D8E859-6292-4AD0-BEF1-18098382750F}"/>
    <cellStyle name="Normal 9 3 2 4 3 4 3 2" xfId="37600" xr:uid="{7A198407-E2E1-4AA6-9D45-5A28290B3AA1}"/>
    <cellStyle name="Normal 9 3 2 4 3 4 4" xfId="25792" xr:uid="{8EDD9245-1508-48CC-8747-50B965AD301D}"/>
    <cellStyle name="Normal 9 3 2 4 3 5" xfId="6066" xr:uid="{C0595548-D51A-48AB-804F-0C026E186C61}"/>
    <cellStyle name="Normal 9 3 2 4 3 5 2" xfId="17873" xr:uid="{E40EDE31-10BA-4D19-8DC7-CB53FF970A94}"/>
    <cellStyle name="Normal 9 3 2 4 3 5 2 2" xfId="40192" xr:uid="{4AB4F98B-1B46-4A40-8AD5-6FB74D6124FC}"/>
    <cellStyle name="Normal 9 3 2 4 3 5 3" xfId="28384" xr:uid="{E4403045-ED76-4929-B835-0E3BBAD5E1F8}"/>
    <cellStyle name="Normal 9 3 2 4 3 6" xfId="11393" xr:uid="{27786954-7158-48EB-979E-C340C2604FC5}"/>
    <cellStyle name="Normal 9 3 2 4 3 6 2" xfId="33712" xr:uid="{66156DB1-205B-4E0F-BFD6-BC8C33969065}"/>
    <cellStyle name="Normal 9 3 2 4 3 7" xfId="12689" xr:uid="{2FE60857-FB8E-4260-ADC8-9F3D81409504}"/>
    <cellStyle name="Normal 9 3 2 4 3 7 2" xfId="35008" xr:uid="{4FD1871E-9A16-413B-ABB5-8C596CBD1F3E}"/>
    <cellStyle name="Normal 9 3 2 4 3 8" xfId="23200" xr:uid="{6FA476BB-3358-45A5-AE39-D2A3E6566F55}"/>
    <cellStyle name="Normal 9 3 2 4 4" xfId="1206" xr:uid="{947A9775-84AD-4848-8106-26C2403FA7E4}"/>
    <cellStyle name="Normal 9 3 2 4 4 2" xfId="2502" xr:uid="{13F045E9-75E6-4FDE-A538-8D7FF929B113}"/>
    <cellStyle name="Normal 9 3 2 4 4 2 2" xfId="5094" xr:uid="{5E7D469B-F61D-4F8F-AF1F-ACF14AC6E270}"/>
    <cellStyle name="Normal 9 3 2 4 4 2 2 2" xfId="10278" xr:uid="{7C3E2050-5276-4810-845F-E627FC7CA8CF}"/>
    <cellStyle name="Normal 9 3 2 4 4 2 2 2 2" xfId="22085" xr:uid="{0814504D-A5B2-4A5C-8546-FAB651DD51C2}"/>
    <cellStyle name="Normal 9 3 2 4 4 2 2 2 2 2" xfId="44404" xr:uid="{68ED06B9-D386-445F-8DF1-2E517183C841}"/>
    <cellStyle name="Normal 9 3 2 4 4 2 2 2 3" xfId="32596" xr:uid="{5B331BDA-3350-4B32-93D3-22C312BEF29F}"/>
    <cellStyle name="Normal 9 3 2 4 4 2 2 3" xfId="16901" xr:uid="{F56CE232-52C9-4541-A4AF-DD529CBF11E3}"/>
    <cellStyle name="Normal 9 3 2 4 4 2 2 3 2" xfId="39220" xr:uid="{E8B7E750-18F4-4139-B9DD-64401587E3A5}"/>
    <cellStyle name="Normal 9 3 2 4 4 2 2 4" xfId="27412" xr:uid="{5ED03AA7-F6B0-4580-85AB-5E258031AD4F}"/>
    <cellStyle name="Normal 9 3 2 4 4 2 3" xfId="7686" xr:uid="{08032F50-5447-4337-99E2-D935EE8DF8C5}"/>
    <cellStyle name="Normal 9 3 2 4 4 2 3 2" xfId="19493" xr:uid="{F01BEA35-BDB4-43C7-ABC6-7A0CA475B0B9}"/>
    <cellStyle name="Normal 9 3 2 4 4 2 3 2 2" xfId="41812" xr:uid="{CCE91C81-272E-4003-9C0B-DC7A749696E1}"/>
    <cellStyle name="Normal 9 3 2 4 4 2 3 3" xfId="30004" xr:uid="{E6DA58A5-D75A-41CD-858F-B39B889C19B0}"/>
    <cellStyle name="Normal 9 3 2 4 4 2 4" xfId="14309" xr:uid="{B6CE79B9-A6EA-47C8-B3F5-76C2D336521F}"/>
    <cellStyle name="Normal 9 3 2 4 4 2 4 2" xfId="36628" xr:uid="{60BECF1C-034C-413D-AE77-C3AB341AB1D2}"/>
    <cellStyle name="Normal 9 3 2 4 4 2 5" xfId="24820" xr:uid="{D24699E5-6E4E-4DD3-A792-DA85A03AA720}"/>
    <cellStyle name="Normal 9 3 2 4 4 3" xfId="3798" xr:uid="{0626C2CC-3D04-41DB-95DB-230D12BB2D0D}"/>
    <cellStyle name="Normal 9 3 2 4 4 3 2" xfId="8982" xr:uid="{1DDDC7EA-DB02-4D2C-B990-5F51D4ED3F72}"/>
    <cellStyle name="Normal 9 3 2 4 4 3 2 2" xfId="20789" xr:uid="{009104C7-7DA2-43D8-BF2C-D024532E5F05}"/>
    <cellStyle name="Normal 9 3 2 4 4 3 2 2 2" xfId="43108" xr:uid="{B8E7C586-5A4B-46C1-A5EF-D6B6749C7AD2}"/>
    <cellStyle name="Normal 9 3 2 4 4 3 2 3" xfId="31300" xr:uid="{A3B01602-BE4C-40F1-ACDA-04487845E42D}"/>
    <cellStyle name="Normal 9 3 2 4 4 3 3" xfId="15605" xr:uid="{D6BC1F6C-887F-47A4-BFA5-B4670D9FDA80}"/>
    <cellStyle name="Normal 9 3 2 4 4 3 3 2" xfId="37924" xr:uid="{4626DC28-693C-4D53-B7AC-35946B73E346}"/>
    <cellStyle name="Normal 9 3 2 4 4 3 4" xfId="26116" xr:uid="{906CFC3A-C54E-4CEC-8B26-42155BF72FE5}"/>
    <cellStyle name="Normal 9 3 2 4 4 4" xfId="6390" xr:uid="{74A38AA0-EDAD-4598-A193-EE90C2FA6E10}"/>
    <cellStyle name="Normal 9 3 2 4 4 4 2" xfId="18197" xr:uid="{3CE2A5DF-E2A0-4DE0-B498-A849957B550C}"/>
    <cellStyle name="Normal 9 3 2 4 4 4 2 2" xfId="40516" xr:uid="{8A59AF86-7913-42F1-BB5C-ADE810F25CBA}"/>
    <cellStyle name="Normal 9 3 2 4 4 4 3" xfId="28708" xr:uid="{300A276A-0437-43EC-B3E3-F6CD2A7BEB00}"/>
    <cellStyle name="Normal 9 3 2 4 4 5" xfId="11717" xr:uid="{86ED00CB-FC26-4B24-B735-5777847C32A0}"/>
    <cellStyle name="Normal 9 3 2 4 4 5 2" xfId="34036" xr:uid="{E89E6C28-D614-4CFF-B9D9-553736AF2C5F}"/>
    <cellStyle name="Normal 9 3 2 4 4 6" xfId="13013" xr:uid="{0BD17641-3DB4-40BC-B017-04A2C5E36496}"/>
    <cellStyle name="Normal 9 3 2 4 4 6 2" xfId="35332" xr:uid="{DCF2C60B-ABB7-4453-BD82-3E42BE4E9FED}"/>
    <cellStyle name="Normal 9 3 2 4 4 7" xfId="23524" xr:uid="{E1EFA897-A34A-42DF-B5C9-F77C6D5F8627}"/>
    <cellStyle name="Normal 9 3 2 4 5" xfId="1854" xr:uid="{DC8EA921-1092-403C-97CC-C4E1B4E26716}"/>
    <cellStyle name="Normal 9 3 2 4 5 2" xfId="4446" xr:uid="{88EEB1A3-4349-423D-91E4-0E095B9461E5}"/>
    <cellStyle name="Normal 9 3 2 4 5 2 2" xfId="9630" xr:uid="{E3F9EF5B-4BC6-4A6A-9945-47D288D1CF2E}"/>
    <cellStyle name="Normal 9 3 2 4 5 2 2 2" xfId="21437" xr:uid="{13FC7B9A-7DD2-4D7B-BB86-38DAB7B0E763}"/>
    <cellStyle name="Normal 9 3 2 4 5 2 2 2 2" xfId="43756" xr:uid="{799CD4FF-187A-42D6-8DB0-A15697035377}"/>
    <cellStyle name="Normal 9 3 2 4 5 2 2 3" xfId="31948" xr:uid="{7CBADB09-8C2C-4E8E-BFC9-239DA3C5D1EE}"/>
    <cellStyle name="Normal 9 3 2 4 5 2 3" xfId="16253" xr:uid="{08F585D5-2AD0-4EEC-A14F-CD85C2E63D23}"/>
    <cellStyle name="Normal 9 3 2 4 5 2 3 2" xfId="38572" xr:uid="{2FC2815F-3D19-4567-AE3C-9EECBD448DEA}"/>
    <cellStyle name="Normal 9 3 2 4 5 2 4" xfId="26764" xr:uid="{359876B3-D1B7-4566-B1BE-63BD6B156BD6}"/>
    <cellStyle name="Normal 9 3 2 4 5 3" xfId="7038" xr:uid="{AAB01601-16AC-4651-90FD-0AAFA742080B}"/>
    <cellStyle name="Normal 9 3 2 4 5 3 2" xfId="18845" xr:uid="{DE1E7A70-5E45-494B-AB28-77C8F825EF9C}"/>
    <cellStyle name="Normal 9 3 2 4 5 3 2 2" xfId="41164" xr:uid="{013B934E-8EDC-4291-99D8-90D631C59E04}"/>
    <cellStyle name="Normal 9 3 2 4 5 3 3" xfId="29356" xr:uid="{43323EB4-92F2-4050-A1BD-AB3176005A97}"/>
    <cellStyle name="Normal 9 3 2 4 5 4" xfId="13661" xr:uid="{4B52826D-C663-430E-81D7-AD9EBD01B0BC}"/>
    <cellStyle name="Normal 9 3 2 4 5 4 2" xfId="35980" xr:uid="{F51E8BAA-9AFF-47BD-B9D3-99FE13E1D1B9}"/>
    <cellStyle name="Normal 9 3 2 4 5 5" xfId="24172" xr:uid="{3DB9F856-0C82-47E9-ADCF-9E63B1F7AE30}"/>
    <cellStyle name="Normal 9 3 2 4 6" xfId="3150" xr:uid="{6FDC0540-EE0E-498D-A5C3-DA69F3FC3A17}"/>
    <cellStyle name="Normal 9 3 2 4 6 2" xfId="8334" xr:uid="{6C94B654-FA87-4DD9-BCC6-89BC080B77BD}"/>
    <cellStyle name="Normal 9 3 2 4 6 2 2" xfId="20141" xr:uid="{BD0CEF0A-3809-4EAD-AEF2-B35892EDFF68}"/>
    <cellStyle name="Normal 9 3 2 4 6 2 2 2" xfId="42460" xr:uid="{B0519EBF-D912-425E-B004-3460F0678D31}"/>
    <cellStyle name="Normal 9 3 2 4 6 2 3" xfId="30652" xr:uid="{84E90EA9-0D42-42D7-B195-81D5E3D8D991}"/>
    <cellStyle name="Normal 9 3 2 4 6 3" xfId="14957" xr:uid="{6E5D52C2-4B38-4BD2-B34C-F0C329AA1101}"/>
    <cellStyle name="Normal 9 3 2 4 6 3 2" xfId="37276" xr:uid="{DDB13C62-80EB-434B-A170-EC075458CDCF}"/>
    <cellStyle name="Normal 9 3 2 4 6 4" xfId="25468" xr:uid="{D1801988-4D19-4CEC-A5DF-17A03889937F}"/>
    <cellStyle name="Normal 9 3 2 4 7" xfId="5742" xr:uid="{73663E64-5164-45B7-A222-058AF1B7BC5D}"/>
    <cellStyle name="Normal 9 3 2 4 7 2" xfId="17549" xr:uid="{5A17E7EC-38FC-492D-B26A-52EEE1E47E13}"/>
    <cellStyle name="Normal 9 3 2 4 7 2 2" xfId="39868" xr:uid="{87320CEE-D1A5-415B-BD27-9AF4FB1C85A0}"/>
    <cellStyle name="Normal 9 3 2 4 7 3" xfId="28060" xr:uid="{AA7A87B7-DDEF-4A48-AF95-5DC9C874321F}"/>
    <cellStyle name="Normal 9 3 2 4 8" xfId="10974" xr:uid="{A928DD25-6B3F-421A-91C6-5CCEA8D9EC3F}"/>
    <cellStyle name="Normal 9 3 2 4 8 2" xfId="33293" xr:uid="{CD60B29E-C22B-418F-84D9-0B71773BB1E9}"/>
    <cellStyle name="Normal 9 3 2 4 9" xfId="12365" xr:uid="{087FCCD7-8DBB-43D6-A4B3-53171A1AF6FB}"/>
    <cellStyle name="Normal 9 3 2 4 9 2" xfId="34684" xr:uid="{2AC44128-DF6C-4375-98B6-6005BD4FDC50}"/>
    <cellStyle name="Normal 9 3 2 5" xfId="580" xr:uid="{52BC7A62-658D-41C3-B6F7-68017D058839}"/>
    <cellStyle name="Normal 9 3 2 5 2" xfId="963" xr:uid="{0269D67B-54BE-489B-AC30-A25F4CBC9CD1}"/>
    <cellStyle name="Normal 9 3 2 5 2 2" xfId="1611" xr:uid="{26E17A98-DB58-4D4A-BF61-52F2D30EE05F}"/>
    <cellStyle name="Normal 9 3 2 5 2 2 2" xfId="2907" xr:uid="{6BC433BD-3EEA-4762-AF35-B95373D2DCC8}"/>
    <cellStyle name="Normal 9 3 2 5 2 2 2 2" xfId="5499" xr:uid="{3825CB3F-B26F-47BB-A959-C404B3630A93}"/>
    <cellStyle name="Normal 9 3 2 5 2 2 2 2 2" xfId="10683" xr:uid="{6DEB282F-AF9E-4F77-B25F-6ABDE1A06615}"/>
    <cellStyle name="Normal 9 3 2 5 2 2 2 2 2 2" xfId="22490" xr:uid="{AFD0826E-B5C6-4413-BF52-9E36238B5775}"/>
    <cellStyle name="Normal 9 3 2 5 2 2 2 2 2 2 2" xfId="44809" xr:uid="{DD108B32-00E9-4A85-AED9-234B54230CB0}"/>
    <cellStyle name="Normal 9 3 2 5 2 2 2 2 2 3" xfId="33001" xr:uid="{87AB3E9F-8F43-4D6C-83F5-E991D46A959E}"/>
    <cellStyle name="Normal 9 3 2 5 2 2 2 2 3" xfId="17306" xr:uid="{F1DD450C-7980-48B0-867D-AFD58A9D923D}"/>
    <cellStyle name="Normal 9 3 2 5 2 2 2 2 3 2" xfId="39625" xr:uid="{006C193F-3C8E-4FFC-9649-B3269B75A0B9}"/>
    <cellStyle name="Normal 9 3 2 5 2 2 2 2 4" xfId="27817" xr:uid="{91066EAF-98AF-4620-8D2A-B5EF9D69002C}"/>
    <cellStyle name="Normal 9 3 2 5 2 2 2 3" xfId="8091" xr:uid="{50BD62F4-A785-4A98-8FDF-7B620F0DA537}"/>
    <cellStyle name="Normal 9 3 2 5 2 2 2 3 2" xfId="19898" xr:uid="{9B944987-3F5E-4E24-BD9B-F585338A9163}"/>
    <cellStyle name="Normal 9 3 2 5 2 2 2 3 2 2" xfId="42217" xr:uid="{12665E43-51E5-4457-9521-13F2269597F9}"/>
    <cellStyle name="Normal 9 3 2 5 2 2 2 3 3" xfId="30409" xr:uid="{DCAE3E25-F7F8-4B2F-9FF6-1A8E488E59E8}"/>
    <cellStyle name="Normal 9 3 2 5 2 2 2 4" xfId="14714" xr:uid="{E37F1975-4710-46FE-835D-4BB18AB65C83}"/>
    <cellStyle name="Normal 9 3 2 5 2 2 2 4 2" xfId="37033" xr:uid="{D6F30B71-48E5-40E0-BEFE-2A8F88D6DEC6}"/>
    <cellStyle name="Normal 9 3 2 5 2 2 2 5" xfId="25225" xr:uid="{339EA2A6-F08C-4653-8B29-6CBE3C05CC86}"/>
    <cellStyle name="Normal 9 3 2 5 2 2 3" xfId="4203" xr:uid="{B644023E-3B0B-4402-B6A1-14C4A276B155}"/>
    <cellStyle name="Normal 9 3 2 5 2 2 3 2" xfId="9387" xr:uid="{85590969-61AD-4E68-829F-4F05620ECC0F}"/>
    <cellStyle name="Normal 9 3 2 5 2 2 3 2 2" xfId="21194" xr:uid="{C1FBB6B2-AFC8-4BB2-8827-E2CE1701420A}"/>
    <cellStyle name="Normal 9 3 2 5 2 2 3 2 2 2" xfId="43513" xr:uid="{15E29872-A286-4712-BD66-B175A6677954}"/>
    <cellStyle name="Normal 9 3 2 5 2 2 3 2 3" xfId="31705" xr:uid="{4420B948-EE14-4033-8EF2-EE9D952BC17E}"/>
    <cellStyle name="Normal 9 3 2 5 2 2 3 3" xfId="16010" xr:uid="{45F485B6-7614-4729-A69A-0B022152FC4C}"/>
    <cellStyle name="Normal 9 3 2 5 2 2 3 3 2" xfId="38329" xr:uid="{FB7BB5B0-286A-49BB-B7DB-57D56A99DECD}"/>
    <cellStyle name="Normal 9 3 2 5 2 2 3 4" xfId="26521" xr:uid="{F137D2DF-ED50-47B3-8D82-36C72196A228}"/>
    <cellStyle name="Normal 9 3 2 5 2 2 4" xfId="6795" xr:uid="{A07ECB49-D012-49C5-9C53-A8F04CE577F8}"/>
    <cellStyle name="Normal 9 3 2 5 2 2 4 2" xfId="18602" xr:uid="{90E2C968-E973-47B4-B4DF-DCCC90491E5D}"/>
    <cellStyle name="Normal 9 3 2 5 2 2 4 2 2" xfId="40921" xr:uid="{88A3778E-F56D-4D77-88FE-27DF48A0D25A}"/>
    <cellStyle name="Normal 9 3 2 5 2 2 4 3" xfId="29113" xr:uid="{8DB8BA7E-914D-43BD-8E5D-EA10D97253A1}"/>
    <cellStyle name="Normal 9 3 2 5 2 2 5" xfId="12122" xr:uid="{8ADA46E9-8647-4AEE-8B1F-ED1E4ECDDEF3}"/>
    <cellStyle name="Normal 9 3 2 5 2 2 5 2" xfId="34441" xr:uid="{AC091FDB-A891-4FCD-950E-D4BF44895AEC}"/>
    <cellStyle name="Normal 9 3 2 5 2 2 6" xfId="13418" xr:uid="{84E00118-83F1-480B-BDCB-3316E766889D}"/>
    <cellStyle name="Normal 9 3 2 5 2 2 6 2" xfId="35737" xr:uid="{46EF723D-5EF3-4B52-AD7E-581787FB95E7}"/>
    <cellStyle name="Normal 9 3 2 5 2 2 7" xfId="23929" xr:uid="{49C57F9C-FE6A-41A1-8E54-E26DF64238BC}"/>
    <cellStyle name="Normal 9 3 2 5 2 3" xfId="2259" xr:uid="{DAA6496D-ADA4-41DD-A34C-5D8C62F77EAF}"/>
    <cellStyle name="Normal 9 3 2 5 2 3 2" xfId="4851" xr:uid="{E3DA60E7-23AB-4012-8119-CEC76C742A91}"/>
    <cellStyle name="Normal 9 3 2 5 2 3 2 2" xfId="10035" xr:uid="{37E13CA3-C293-45BB-A1F6-C6758BA84451}"/>
    <cellStyle name="Normal 9 3 2 5 2 3 2 2 2" xfId="21842" xr:uid="{6EA53F7B-725A-4766-8393-B28B295A542E}"/>
    <cellStyle name="Normal 9 3 2 5 2 3 2 2 2 2" xfId="44161" xr:uid="{C6E5DAF7-3B25-4EAD-B8A6-16777E47CB5C}"/>
    <cellStyle name="Normal 9 3 2 5 2 3 2 2 3" xfId="32353" xr:uid="{A3896094-4DFB-434D-90F5-8B25B0C4AC98}"/>
    <cellStyle name="Normal 9 3 2 5 2 3 2 3" xfId="16658" xr:uid="{DFB7F4E9-53F1-4D55-8CED-EC0F87C02109}"/>
    <cellStyle name="Normal 9 3 2 5 2 3 2 3 2" xfId="38977" xr:uid="{C487CD84-564E-4432-869C-58C28B89868E}"/>
    <cellStyle name="Normal 9 3 2 5 2 3 2 4" xfId="27169" xr:uid="{02943EA1-165A-42FE-B2F3-F0F5F41C97EC}"/>
    <cellStyle name="Normal 9 3 2 5 2 3 3" xfId="7443" xr:uid="{C4881356-09D3-41DA-8E6E-592325E8B2E1}"/>
    <cellStyle name="Normal 9 3 2 5 2 3 3 2" xfId="19250" xr:uid="{D93723EA-7EE0-43DC-B98B-FD605161AC1D}"/>
    <cellStyle name="Normal 9 3 2 5 2 3 3 2 2" xfId="41569" xr:uid="{BF5A05AB-2E90-46A7-B888-94106B4192F4}"/>
    <cellStyle name="Normal 9 3 2 5 2 3 3 3" xfId="29761" xr:uid="{24AE9C35-681F-40F2-B423-6676575B81A3}"/>
    <cellStyle name="Normal 9 3 2 5 2 3 4" xfId="14066" xr:uid="{EC9BC027-3154-4840-9151-63C93E6AF608}"/>
    <cellStyle name="Normal 9 3 2 5 2 3 4 2" xfId="36385" xr:uid="{AA85606A-C1A4-4B4B-87B8-91D58847BBA9}"/>
    <cellStyle name="Normal 9 3 2 5 2 3 5" xfId="24577" xr:uid="{1DA2C167-6E32-4354-BBDE-49C67216D289}"/>
    <cellStyle name="Normal 9 3 2 5 2 4" xfId="3555" xr:uid="{B8639FC6-2100-4FB5-9885-1B7F0CB856B8}"/>
    <cellStyle name="Normal 9 3 2 5 2 4 2" xfId="8739" xr:uid="{B7743BA9-A08F-4E53-B267-B48F28B77323}"/>
    <cellStyle name="Normal 9 3 2 5 2 4 2 2" xfId="20546" xr:uid="{EB4E5501-F618-43A9-AFB5-032D8F8B82B0}"/>
    <cellStyle name="Normal 9 3 2 5 2 4 2 2 2" xfId="42865" xr:uid="{75D2A709-F0F6-4F17-9967-6BE7AB1D737D}"/>
    <cellStyle name="Normal 9 3 2 5 2 4 2 3" xfId="31057" xr:uid="{1E60C513-9AC0-4F66-83C2-5648CECDD6AE}"/>
    <cellStyle name="Normal 9 3 2 5 2 4 3" xfId="15362" xr:uid="{9B78172F-BD7F-4950-93FB-8468E57CCE0D}"/>
    <cellStyle name="Normal 9 3 2 5 2 4 3 2" xfId="37681" xr:uid="{764B89DF-D380-41C7-8417-19511CAB05E5}"/>
    <cellStyle name="Normal 9 3 2 5 2 4 4" xfId="25873" xr:uid="{6844B43E-4352-4E05-8BC3-4A7D1C86A0BC}"/>
    <cellStyle name="Normal 9 3 2 5 2 5" xfId="6147" xr:uid="{2A9C38EC-B074-4783-A0DE-E96250169097}"/>
    <cellStyle name="Normal 9 3 2 5 2 5 2" xfId="17954" xr:uid="{FAA50F1F-E6EA-4762-92AE-6324D59A4B60}"/>
    <cellStyle name="Normal 9 3 2 5 2 5 2 2" xfId="40273" xr:uid="{DB0676DF-B128-4EB9-B3A7-73E51E15BE8B}"/>
    <cellStyle name="Normal 9 3 2 5 2 5 3" xfId="28465" xr:uid="{4DF0C732-6C68-4C58-8B60-F6B773777859}"/>
    <cellStyle name="Normal 9 3 2 5 2 6" xfId="11474" xr:uid="{7E07E17F-F141-4EE2-A9A8-6518CC44A87F}"/>
    <cellStyle name="Normal 9 3 2 5 2 6 2" xfId="33793" xr:uid="{5DA26DC7-ED82-47B9-9E82-1DA8A0DFDAE1}"/>
    <cellStyle name="Normal 9 3 2 5 2 7" xfId="12770" xr:uid="{6D8D85A6-8FDB-490D-ABD8-D92EC07CD12C}"/>
    <cellStyle name="Normal 9 3 2 5 2 7 2" xfId="35089" xr:uid="{B9A1B629-6FD8-4301-B175-9B118B22FFE2}"/>
    <cellStyle name="Normal 9 3 2 5 2 8" xfId="23281" xr:uid="{EE3EBFF4-97F3-4786-A91E-5F4B258BA159}"/>
    <cellStyle name="Normal 9 3 2 5 3" xfId="1287" xr:uid="{7A1A473C-262F-4F9B-BFE8-78BBB846A59B}"/>
    <cellStyle name="Normal 9 3 2 5 3 2" xfId="2583" xr:uid="{C669333E-4C7E-48DD-B89E-8A3A1BA75F98}"/>
    <cellStyle name="Normal 9 3 2 5 3 2 2" xfId="5175" xr:uid="{22B8ACAD-B0B4-4D92-8649-25A9E0619437}"/>
    <cellStyle name="Normal 9 3 2 5 3 2 2 2" xfId="10359" xr:uid="{009A87AB-AE53-478F-85F3-6E99C9B89751}"/>
    <cellStyle name="Normal 9 3 2 5 3 2 2 2 2" xfId="22166" xr:uid="{6E1DF741-BC1A-4B47-830C-F89CB6752EBC}"/>
    <cellStyle name="Normal 9 3 2 5 3 2 2 2 2 2" xfId="44485" xr:uid="{27B508ED-B552-4D6F-B17D-390403F6F9EC}"/>
    <cellStyle name="Normal 9 3 2 5 3 2 2 2 3" xfId="32677" xr:uid="{BD4D7DEE-1DA1-4917-8CE9-F3162D64926B}"/>
    <cellStyle name="Normal 9 3 2 5 3 2 2 3" xfId="16982" xr:uid="{DE0098FB-CD14-469C-9D67-6C56DCA5C3F0}"/>
    <cellStyle name="Normal 9 3 2 5 3 2 2 3 2" xfId="39301" xr:uid="{92973046-324C-47F6-ADA3-1D5E0046411D}"/>
    <cellStyle name="Normal 9 3 2 5 3 2 2 4" xfId="27493" xr:uid="{4F728F8C-6538-42CF-BB19-55C6E126F3CD}"/>
    <cellStyle name="Normal 9 3 2 5 3 2 3" xfId="7767" xr:uid="{88A0D021-761D-45B8-9D23-F1A4D367DDC9}"/>
    <cellStyle name="Normal 9 3 2 5 3 2 3 2" xfId="19574" xr:uid="{C7602F5F-3E16-46A7-821E-A1771044A9F3}"/>
    <cellStyle name="Normal 9 3 2 5 3 2 3 2 2" xfId="41893" xr:uid="{F22E356F-381D-4C03-AC18-D15A5A181A3D}"/>
    <cellStyle name="Normal 9 3 2 5 3 2 3 3" xfId="30085" xr:uid="{A5B27622-E22A-4A12-804A-43FC4D715295}"/>
    <cellStyle name="Normal 9 3 2 5 3 2 4" xfId="14390" xr:uid="{0D3FC4E2-2E82-4395-BF18-2A790F76DE36}"/>
    <cellStyle name="Normal 9 3 2 5 3 2 4 2" xfId="36709" xr:uid="{A1E15480-46E2-4BCA-81EC-61CDCB68DEFC}"/>
    <cellStyle name="Normal 9 3 2 5 3 2 5" xfId="24901" xr:uid="{A650A47B-5695-4035-A9B3-A9EF642256D9}"/>
    <cellStyle name="Normal 9 3 2 5 3 3" xfId="3879" xr:uid="{FBCA2A6F-5714-441A-B2CE-B164FEAEA6C1}"/>
    <cellStyle name="Normal 9 3 2 5 3 3 2" xfId="9063" xr:uid="{707B3429-707C-43FE-9FD8-0A02DD244F81}"/>
    <cellStyle name="Normal 9 3 2 5 3 3 2 2" xfId="20870" xr:uid="{05A08687-C32B-48AA-AD62-4D04C2B2D449}"/>
    <cellStyle name="Normal 9 3 2 5 3 3 2 2 2" xfId="43189" xr:uid="{6FC07D3C-58C8-44EC-BCF8-9A8E12C48EA7}"/>
    <cellStyle name="Normal 9 3 2 5 3 3 2 3" xfId="31381" xr:uid="{E8735182-B362-4206-8E79-532BE29FB34A}"/>
    <cellStyle name="Normal 9 3 2 5 3 3 3" xfId="15686" xr:uid="{FE570696-1FA2-41EC-87F2-28982944E499}"/>
    <cellStyle name="Normal 9 3 2 5 3 3 3 2" xfId="38005" xr:uid="{5E02A617-045B-4E84-9FFD-B219127B158E}"/>
    <cellStyle name="Normal 9 3 2 5 3 3 4" xfId="26197" xr:uid="{C0D8E31F-B9E5-474F-A002-B55BEC1C465D}"/>
    <cellStyle name="Normal 9 3 2 5 3 4" xfId="6471" xr:uid="{7846AE74-E743-438F-B5DD-32B874361F3B}"/>
    <cellStyle name="Normal 9 3 2 5 3 4 2" xfId="18278" xr:uid="{46DE23BC-2C36-44C8-8D72-2F5B1FCB8C84}"/>
    <cellStyle name="Normal 9 3 2 5 3 4 2 2" xfId="40597" xr:uid="{9355AC61-F518-45BE-B233-4648E1D7DC16}"/>
    <cellStyle name="Normal 9 3 2 5 3 4 3" xfId="28789" xr:uid="{8627B10B-3CEC-4B14-B2BF-C02097E5F5A1}"/>
    <cellStyle name="Normal 9 3 2 5 3 5" xfId="11798" xr:uid="{61BF0637-0645-49DE-9983-3986C88BA676}"/>
    <cellStyle name="Normal 9 3 2 5 3 5 2" xfId="34117" xr:uid="{90155B51-B453-4494-B318-B1476FAAE7EF}"/>
    <cellStyle name="Normal 9 3 2 5 3 6" xfId="13094" xr:uid="{A9029EFA-4E5C-4EB9-8346-837BE7290BED}"/>
    <cellStyle name="Normal 9 3 2 5 3 6 2" xfId="35413" xr:uid="{72880414-6E60-4050-A9DB-C20A38CC6A49}"/>
    <cellStyle name="Normal 9 3 2 5 3 7" xfId="23605" xr:uid="{E096C27D-0430-48EA-A64A-D0CD70EBD36E}"/>
    <cellStyle name="Normal 9 3 2 5 4" xfId="1935" xr:uid="{0A5320E6-23CA-4185-829B-936B2A963446}"/>
    <cellStyle name="Normal 9 3 2 5 4 2" xfId="4527" xr:uid="{AA41B3A6-95DF-49F0-8BD7-2F77A7E38468}"/>
    <cellStyle name="Normal 9 3 2 5 4 2 2" xfId="9711" xr:uid="{B7F500C0-2843-4949-86BA-1D7E8D39EB90}"/>
    <cellStyle name="Normal 9 3 2 5 4 2 2 2" xfId="21518" xr:uid="{C996EE4F-F49B-4397-9620-8D2998C3A856}"/>
    <cellStyle name="Normal 9 3 2 5 4 2 2 2 2" xfId="43837" xr:uid="{492B5B12-09F2-4DE4-84AE-A3F7ABB7FC76}"/>
    <cellStyle name="Normal 9 3 2 5 4 2 2 3" xfId="32029" xr:uid="{2C872B4F-B501-4AD4-9C3E-5422D951A826}"/>
    <cellStyle name="Normal 9 3 2 5 4 2 3" xfId="16334" xr:uid="{74B5BAF3-520F-4C25-B29E-C7F67C2308BD}"/>
    <cellStyle name="Normal 9 3 2 5 4 2 3 2" xfId="38653" xr:uid="{7E804E56-9AFA-4220-89E7-3DFA8FC3C6C9}"/>
    <cellStyle name="Normal 9 3 2 5 4 2 4" xfId="26845" xr:uid="{FA129A74-E623-49B8-85D3-39E5DFD479D2}"/>
    <cellStyle name="Normal 9 3 2 5 4 3" xfId="7119" xr:uid="{7EBA4D3D-DF01-47F6-BFFD-E6366552F777}"/>
    <cellStyle name="Normal 9 3 2 5 4 3 2" xfId="18926" xr:uid="{D0B320FB-1DA4-465A-84E3-71BD5DECF651}"/>
    <cellStyle name="Normal 9 3 2 5 4 3 2 2" xfId="41245" xr:uid="{5C74E45A-2DC9-4A4A-AF82-49B59C922837}"/>
    <cellStyle name="Normal 9 3 2 5 4 3 3" xfId="29437" xr:uid="{E9B9F858-D086-41FD-9FBA-21750EAC60F8}"/>
    <cellStyle name="Normal 9 3 2 5 4 4" xfId="13742" xr:uid="{71469AB4-2C51-4ED1-9A25-BD27F8B5541E}"/>
    <cellStyle name="Normal 9 3 2 5 4 4 2" xfId="36061" xr:uid="{1A83C1B1-91DC-4045-9E45-D6E510F7892D}"/>
    <cellStyle name="Normal 9 3 2 5 4 5" xfId="24253" xr:uid="{50B6DBAF-FD9B-412F-9B88-51AB6A327B94}"/>
    <cellStyle name="Normal 9 3 2 5 5" xfId="3231" xr:uid="{A5E3EB4C-54F9-481B-8A3C-27E5DD50A543}"/>
    <cellStyle name="Normal 9 3 2 5 5 2" xfId="8415" xr:uid="{258828E2-06A5-4F1A-BB21-081E364041BA}"/>
    <cellStyle name="Normal 9 3 2 5 5 2 2" xfId="20222" xr:uid="{5D615E65-F986-4C0B-9F24-244C3C346175}"/>
    <cellStyle name="Normal 9 3 2 5 5 2 2 2" xfId="42541" xr:uid="{9D33F38F-38CF-4DBB-ADC0-DF8756001CA4}"/>
    <cellStyle name="Normal 9 3 2 5 5 2 3" xfId="30733" xr:uid="{C02CE357-F72F-44DE-8284-0F7712DFC94E}"/>
    <cellStyle name="Normal 9 3 2 5 5 3" xfId="15038" xr:uid="{8E34DB92-54D7-4DB4-B82E-59FE775812BE}"/>
    <cellStyle name="Normal 9 3 2 5 5 3 2" xfId="37357" xr:uid="{98AA7BC3-4B62-47BC-ABF3-20AF808E5798}"/>
    <cellStyle name="Normal 9 3 2 5 5 4" xfId="25549" xr:uid="{2800FAF3-FA43-4FCE-A79E-CDF0C3317DC8}"/>
    <cellStyle name="Normal 9 3 2 5 6" xfId="5823" xr:uid="{8FEF8BC6-D111-4E00-995E-02480C8B5041}"/>
    <cellStyle name="Normal 9 3 2 5 6 2" xfId="17630" xr:uid="{8A6E08FB-2ACC-403D-8F9A-3F7592ADDCCD}"/>
    <cellStyle name="Normal 9 3 2 5 6 2 2" xfId="39949" xr:uid="{A96E5662-BDBA-46E8-8142-26888EAE6D00}"/>
    <cellStyle name="Normal 9 3 2 5 6 3" xfId="28141" xr:uid="{27C6B4C9-2EB6-429B-B0D2-8F212676D458}"/>
    <cellStyle name="Normal 9 3 2 5 7" xfId="11091" xr:uid="{E7BEFC89-DB2F-46B9-A899-6BCDF17B58F6}"/>
    <cellStyle name="Normal 9 3 2 5 7 2" xfId="33410" xr:uid="{34403FD3-FACC-47C2-8DBF-93FEED7EF48E}"/>
    <cellStyle name="Normal 9 3 2 5 8" xfId="12446" xr:uid="{9A053BFC-662A-4564-838D-A414A46FA431}"/>
    <cellStyle name="Normal 9 3 2 5 8 2" xfId="34765" xr:uid="{0E3FD1A6-7F65-4108-A8D4-2B5D67AE97F7}"/>
    <cellStyle name="Normal 9 3 2 5 9" xfId="22898" xr:uid="{F0E189A2-0B66-45F8-A29B-119092089847}"/>
    <cellStyle name="Normal 9 3 2 6" xfId="801" xr:uid="{D65126F1-7C92-46DC-8317-D3F102218295}"/>
    <cellStyle name="Normal 9 3 2 6 2" xfId="1449" xr:uid="{78E10574-4691-40B8-9969-83CDCCB596C1}"/>
    <cellStyle name="Normal 9 3 2 6 2 2" xfId="2745" xr:uid="{4FD07270-558D-48F1-B150-B4EB8943E23C}"/>
    <cellStyle name="Normal 9 3 2 6 2 2 2" xfId="5337" xr:uid="{7CD09B0E-9138-4FD1-9DE1-A2BD05A845C3}"/>
    <cellStyle name="Normal 9 3 2 6 2 2 2 2" xfId="10521" xr:uid="{6790391B-7589-44CE-82CF-CC798FA1C2ED}"/>
    <cellStyle name="Normal 9 3 2 6 2 2 2 2 2" xfId="22328" xr:uid="{8058483D-9AF5-45BE-883B-5A1621A66241}"/>
    <cellStyle name="Normal 9 3 2 6 2 2 2 2 2 2" xfId="44647" xr:uid="{99F32641-9237-4ECE-89F3-A1FC0A744312}"/>
    <cellStyle name="Normal 9 3 2 6 2 2 2 2 3" xfId="32839" xr:uid="{08777541-5FA6-4A42-8A37-8F662A1F6B15}"/>
    <cellStyle name="Normal 9 3 2 6 2 2 2 3" xfId="17144" xr:uid="{D6400D28-E044-4A6C-94D4-90DF3C401E12}"/>
    <cellStyle name="Normal 9 3 2 6 2 2 2 3 2" xfId="39463" xr:uid="{32B21A19-1271-4D46-91D7-B7B554B84164}"/>
    <cellStyle name="Normal 9 3 2 6 2 2 2 4" xfId="27655" xr:uid="{BC28451C-03D0-4010-B274-5886EFA23923}"/>
    <cellStyle name="Normal 9 3 2 6 2 2 3" xfId="7929" xr:uid="{1535EE0D-9313-409E-A402-E8D1BD1E5C48}"/>
    <cellStyle name="Normal 9 3 2 6 2 2 3 2" xfId="19736" xr:uid="{F3DB0BBE-1C7A-4186-9AFD-63379726D5F6}"/>
    <cellStyle name="Normal 9 3 2 6 2 2 3 2 2" xfId="42055" xr:uid="{5C6D602E-C381-43CC-8289-8CB405B7E733}"/>
    <cellStyle name="Normal 9 3 2 6 2 2 3 3" xfId="30247" xr:uid="{C634B891-7339-400E-B4D3-85D7C83B0F21}"/>
    <cellStyle name="Normal 9 3 2 6 2 2 4" xfId="14552" xr:uid="{D0DEEDF6-790F-477D-B099-2C6EDAEBEC6C}"/>
    <cellStyle name="Normal 9 3 2 6 2 2 4 2" xfId="36871" xr:uid="{D4AB6B95-1BE7-4C55-B55B-533FA8DC770B}"/>
    <cellStyle name="Normal 9 3 2 6 2 2 5" xfId="25063" xr:uid="{F6E879CF-5309-43FC-BC18-1FF15194E512}"/>
    <cellStyle name="Normal 9 3 2 6 2 3" xfId="4041" xr:uid="{5365F580-277B-4FED-B87B-08613477749F}"/>
    <cellStyle name="Normal 9 3 2 6 2 3 2" xfId="9225" xr:uid="{0C7A67FC-E80A-405A-9BB5-7705C59CA8FA}"/>
    <cellStyle name="Normal 9 3 2 6 2 3 2 2" xfId="21032" xr:uid="{9781F373-919E-4D60-9C98-D953F6F8CE1F}"/>
    <cellStyle name="Normal 9 3 2 6 2 3 2 2 2" xfId="43351" xr:uid="{8B4FE773-DF74-420E-AA12-C655577E2153}"/>
    <cellStyle name="Normal 9 3 2 6 2 3 2 3" xfId="31543" xr:uid="{A3CCB131-38BE-4A52-8AD1-F22DF96B3D17}"/>
    <cellStyle name="Normal 9 3 2 6 2 3 3" xfId="15848" xr:uid="{F2645B57-B25E-4D02-A76F-5F6A4570AA99}"/>
    <cellStyle name="Normal 9 3 2 6 2 3 3 2" xfId="38167" xr:uid="{3E7DC3C5-801D-494B-8A40-647416FECADC}"/>
    <cellStyle name="Normal 9 3 2 6 2 3 4" xfId="26359" xr:uid="{DCEED28F-7EBD-462E-8124-324A5D7E7A28}"/>
    <cellStyle name="Normal 9 3 2 6 2 4" xfId="6633" xr:uid="{C4724414-3B2F-4C15-AAFA-3585DE13B846}"/>
    <cellStyle name="Normal 9 3 2 6 2 4 2" xfId="18440" xr:uid="{FE4F2D06-FE90-4B85-BE5C-6013E3BA81B6}"/>
    <cellStyle name="Normal 9 3 2 6 2 4 2 2" xfId="40759" xr:uid="{E4E26140-7A5E-4039-AC9E-3D3FD4F8B8EF}"/>
    <cellStyle name="Normal 9 3 2 6 2 4 3" xfId="28951" xr:uid="{45902C89-2CDB-48D3-9AB8-48E22A0F1410}"/>
    <cellStyle name="Normal 9 3 2 6 2 5" xfId="11960" xr:uid="{5E23FCBA-9DFF-461F-8290-BCB3CDD0444E}"/>
    <cellStyle name="Normal 9 3 2 6 2 5 2" xfId="34279" xr:uid="{D84EB334-815D-469D-A4ED-ED8A0E2CB247}"/>
    <cellStyle name="Normal 9 3 2 6 2 6" xfId="13256" xr:uid="{C8D252A5-BE44-48A3-A1CE-7F57CEFFFA27}"/>
    <cellStyle name="Normal 9 3 2 6 2 6 2" xfId="35575" xr:uid="{E3E88BA4-FEF0-4AF0-8963-BB4A7CCFC948}"/>
    <cellStyle name="Normal 9 3 2 6 2 7" xfId="23767" xr:uid="{4B0CC3DC-E9C2-4240-9FD7-BDF04329305C}"/>
    <cellStyle name="Normal 9 3 2 6 3" xfId="2097" xr:uid="{B23D44F1-8C7D-4C5B-87E2-D37B7FACCA38}"/>
    <cellStyle name="Normal 9 3 2 6 3 2" xfId="4689" xr:uid="{FA1D8D6B-CA44-4A04-A3ED-8E3C9F615F52}"/>
    <cellStyle name="Normal 9 3 2 6 3 2 2" xfId="9873" xr:uid="{7BD79A04-4DD5-48CF-BF91-47C7EBF86BEF}"/>
    <cellStyle name="Normal 9 3 2 6 3 2 2 2" xfId="21680" xr:uid="{A3E7C3B5-B100-4AC3-AA7A-F4B871982BC8}"/>
    <cellStyle name="Normal 9 3 2 6 3 2 2 2 2" xfId="43999" xr:uid="{AC133180-BEAD-477A-8BB3-FF89CB2B1558}"/>
    <cellStyle name="Normal 9 3 2 6 3 2 2 3" xfId="32191" xr:uid="{B7F85B51-6A19-4545-847E-546A6D6ADF9C}"/>
    <cellStyle name="Normal 9 3 2 6 3 2 3" xfId="16496" xr:uid="{BE0640BE-AAE1-4760-BDE6-51E70B14FB4C}"/>
    <cellStyle name="Normal 9 3 2 6 3 2 3 2" xfId="38815" xr:uid="{46B142B6-4C68-4620-8E46-0969D1308A5D}"/>
    <cellStyle name="Normal 9 3 2 6 3 2 4" xfId="27007" xr:uid="{D9248868-7E76-49BF-A8AF-8CF968CC52A2}"/>
    <cellStyle name="Normal 9 3 2 6 3 3" xfId="7281" xr:uid="{070428E3-7278-4A00-A7BE-6D4BAEA5C7DE}"/>
    <cellStyle name="Normal 9 3 2 6 3 3 2" xfId="19088" xr:uid="{D1CEBA8C-5512-4E56-8E6F-1D5F110FE4E0}"/>
    <cellStyle name="Normal 9 3 2 6 3 3 2 2" xfId="41407" xr:uid="{C03352A7-BD80-40C1-BC9C-E31F754197CB}"/>
    <cellStyle name="Normal 9 3 2 6 3 3 3" xfId="29599" xr:uid="{330D1DB8-658D-4B32-AA07-252D811C0FA0}"/>
    <cellStyle name="Normal 9 3 2 6 3 4" xfId="13904" xr:uid="{35D18935-7705-4596-BEFE-3A964DD820B0}"/>
    <cellStyle name="Normal 9 3 2 6 3 4 2" xfId="36223" xr:uid="{DC674800-21B1-4859-A9F6-2BA85ADB82B2}"/>
    <cellStyle name="Normal 9 3 2 6 3 5" xfId="24415" xr:uid="{222E56F8-1138-478F-9759-B69D1D387BEA}"/>
    <cellStyle name="Normal 9 3 2 6 4" xfId="3393" xr:uid="{F7FF1967-FD6D-4DD0-B231-F5AB3A7F8158}"/>
    <cellStyle name="Normal 9 3 2 6 4 2" xfId="8577" xr:uid="{C64024EE-85F8-4F82-A036-7ABCCDFD1CA5}"/>
    <cellStyle name="Normal 9 3 2 6 4 2 2" xfId="20384" xr:uid="{4ED8FDA3-FAFC-4564-A718-881BFCFDDDC1}"/>
    <cellStyle name="Normal 9 3 2 6 4 2 2 2" xfId="42703" xr:uid="{1AF8E531-AA42-48D9-825F-57C7174EA88B}"/>
    <cellStyle name="Normal 9 3 2 6 4 2 3" xfId="30895" xr:uid="{DF932A85-92C1-48A1-A060-F0F45EFB1284}"/>
    <cellStyle name="Normal 9 3 2 6 4 3" xfId="15200" xr:uid="{2E2059B9-7324-4C25-BE13-95A183D5D85A}"/>
    <cellStyle name="Normal 9 3 2 6 4 3 2" xfId="37519" xr:uid="{B4359306-E278-4329-B503-DB9F5574CAD5}"/>
    <cellStyle name="Normal 9 3 2 6 4 4" xfId="25711" xr:uid="{7648A830-9145-4A03-AC52-DBF1903C6DBC}"/>
    <cellStyle name="Normal 9 3 2 6 5" xfId="5985" xr:uid="{3114498B-D675-4366-9F47-221E8F9B72EB}"/>
    <cellStyle name="Normal 9 3 2 6 5 2" xfId="17792" xr:uid="{0BCEFAAD-7928-4BE0-AFCD-7511F19AABBF}"/>
    <cellStyle name="Normal 9 3 2 6 5 2 2" xfId="40111" xr:uid="{24084DCF-3E8A-4409-BBC1-2E33F9C1EB6B}"/>
    <cellStyle name="Normal 9 3 2 6 5 3" xfId="28303" xr:uid="{D61325CD-B48E-445A-85D6-7190C9C26BC1}"/>
    <cellStyle name="Normal 9 3 2 6 6" xfId="11312" xr:uid="{1E69BCA0-C8A2-4BFB-8B66-7834E09AB3EB}"/>
    <cellStyle name="Normal 9 3 2 6 6 2" xfId="33631" xr:uid="{66DB1477-FD64-487D-BB2C-06F1645F258F}"/>
    <cellStyle name="Normal 9 3 2 6 7" xfId="12608" xr:uid="{4089F82F-AF66-4410-AE0F-8288B112CDBD}"/>
    <cellStyle name="Normal 9 3 2 6 7 2" xfId="34927" xr:uid="{4CC35562-6C55-4A72-A610-74BCC068F52B}"/>
    <cellStyle name="Normal 9 3 2 6 8" xfId="23119" xr:uid="{E9F6D584-D3C3-4352-B70F-EF16F0C2315D}"/>
    <cellStyle name="Normal 9 3 2 7" xfId="1125" xr:uid="{1A608FDB-7D44-4E5F-A332-3C3FA1012A80}"/>
    <cellStyle name="Normal 9 3 2 7 2" xfId="2421" xr:uid="{CD0DC386-337A-413C-822C-960B6EDAA9F8}"/>
    <cellStyle name="Normal 9 3 2 7 2 2" xfId="5013" xr:uid="{2E10C6EE-F9B0-407C-8A8D-3CFCD8620C3C}"/>
    <cellStyle name="Normal 9 3 2 7 2 2 2" xfId="10197" xr:uid="{EA606492-7ED1-41BC-A8A6-F803F73B706F}"/>
    <cellStyle name="Normal 9 3 2 7 2 2 2 2" xfId="22004" xr:uid="{B746C831-9611-4958-A411-9E19C7FABCAB}"/>
    <cellStyle name="Normal 9 3 2 7 2 2 2 2 2" xfId="44323" xr:uid="{4BBED253-24EF-46A6-8B00-FFE3600C8CB5}"/>
    <cellStyle name="Normal 9 3 2 7 2 2 2 3" xfId="32515" xr:uid="{6308E578-8049-4934-85EC-2A0265A6CCF7}"/>
    <cellStyle name="Normal 9 3 2 7 2 2 3" xfId="16820" xr:uid="{9ED91680-FE53-439D-9636-398FBB192312}"/>
    <cellStyle name="Normal 9 3 2 7 2 2 3 2" xfId="39139" xr:uid="{FE031479-995D-4144-8D6F-B43343F90A6B}"/>
    <cellStyle name="Normal 9 3 2 7 2 2 4" xfId="27331" xr:uid="{74031E88-7207-412B-A9AD-4737BBC3CED4}"/>
    <cellStyle name="Normal 9 3 2 7 2 3" xfId="7605" xr:uid="{A74DAEFD-2154-430F-8F3B-05569057CDBD}"/>
    <cellStyle name="Normal 9 3 2 7 2 3 2" xfId="19412" xr:uid="{1CB4687D-1807-479D-9713-CAC2E469D2E9}"/>
    <cellStyle name="Normal 9 3 2 7 2 3 2 2" xfId="41731" xr:uid="{5ED31F15-6BC8-4986-BC56-EC1DE7CBD904}"/>
    <cellStyle name="Normal 9 3 2 7 2 3 3" xfId="29923" xr:uid="{F0E6F287-EF1D-4370-96EC-CF6DB630CCD9}"/>
    <cellStyle name="Normal 9 3 2 7 2 4" xfId="14228" xr:uid="{458621BF-C29D-4B13-B7FD-D626B512F50C}"/>
    <cellStyle name="Normal 9 3 2 7 2 4 2" xfId="36547" xr:uid="{8716D5C4-B37C-41ED-9FBE-5BA9F2209698}"/>
    <cellStyle name="Normal 9 3 2 7 2 5" xfId="24739" xr:uid="{DB080834-EAF8-4402-BB36-31E38852535F}"/>
    <cellStyle name="Normal 9 3 2 7 3" xfId="3717" xr:uid="{F677B481-C7BC-4F37-8036-29EE0266A77C}"/>
    <cellStyle name="Normal 9 3 2 7 3 2" xfId="8901" xr:uid="{FD7A1DDE-DAB0-4FCF-BADD-211784775B13}"/>
    <cellStyle name="Normal 9 3 2 7 3 2 2" xfId="20708" xr:uid="{6F2142B8-04A8-422B-BBFC-E82FF5DF346B}"/>
    <cellStyle name="Normal 9 3 2 7 3 2 2 2" xfId="43027" xr:uid="{301E1254-01B6-4179-A0FF-D26BF3DBDB73}"/>
    <cellStyle name="Normal 9 3 2 7 3 2 3" xfId="31219" xr:uid="{D767B11B-3B6A-4BEE-9CB5-29C8777D3C6B}"/>
    <cellStyle name="Normal 9 3 2 7 3 3" xfId="15524" xr:uid="{EBD5DFFB-662F-4570-8528-5B69128D8203}"/>
    <cellStyle name="Normal 9 3 2 7 3 3 2" xfId="37843" xr:uid="{38B66DD4-3CF1-4242-8252-44D6C0CFCF86}"/>
    <cellStyle name="Normal 9 3 2 7 3 4" xfId="26035" xr:uid="{0399C534-0CB6-4826-8BD9-FB0F922191F8}"/>
    <cellStyle name="Normal 9 3 2 7 4" xfId="6309" xr:uid="{A9ED111A-E7A0-4435-B2E9-05007301BA0A}"/>
    <cellStyle name="Normal 9 3 2 7 4 2" xfId="18116" xr:uid="{B47A4FBE-AB73-4645-9575-7CCB02488C7F}"/>
    <cellStyle name="Normal 9 3 2 7 4 2 2" xfId="40435" xr:uid="{217BAA2F-B159-4B17-A3D4-75C1DFE7DD41}"/>
    <cellStyle name="Normal 9 3 2 7 4 3" xfId="28627" xr:uid="{CF2947ED-9D2E-4259-8C09-1B64CAE4ADA8}"/>
    <cellStyle name="Normal 9 3 2 7 5" xfId="11636" xr:uid="{ABB72E48-D6C3-4655-ADC2-703983E0B34B}"/>
    <cellStyle name="Normal 9 3 2 7 5 2" xfId="33955" xr:uid="{D62BABB5-57FA-442B-ACDB-5EAF8F8EE5EC}"/>
    <cellStyle name="Normal 9 3 2 7 6" xfId="12932" xr:uid="{ED651C6D-1CCB-430F-8318-1A9C6F462F56}"/>
    <cellStyle name="Normal 9 3 2 7 6 2" xfId="35251" xr:uid="{D73DA862-F5AC-4EE3-8ADA-D2DAAE7E49F5}"/>
    <cellStyle name="Normal 9 3 2 7 7" xfId="23443" xr:uid="{1A9B0B30-F4BA-41E7-8AE8-AEA6F27BD1C6}"/>
    <cellStyle name="Normal 9 3 2 8" xfId="1773" xr:uid="{6B2E68CF-A65A-4814-B56C-158659958B82}"/>
    <cellStyle name="Normal 9 3 2 8 2" xfId="4365" xr:uid="{90AD37BE-6C2C-4625-9DF1-949DA01AD6C8}"/>
    <cellStyle name="Normal 9 3 2 8 2 2" xfId="9549" xr:uid="{B5CB32ED-B064-4E4B-83A8-A7E187233721}"/>
    <cellStyle name="Normal 9 3 2 8 2 2 2" xfId="21356" xr:uid="{1F280C0F-BD77-4DD9-81CC-7C0B0C6F07CC}"/>
    <cellStyle name="Normal 9 3 2 8 2 2 2 2" xfId="43675" xr:uid="{B463E865-FFF4-46D0-B1DD-0A549DA24B5B}"/>
    <cellStyle name="Normal 9 3 2 8 2 2 3" xfId="31867" xr:uid="{47B83BD1-C11D-4CF7-907A-5960E99BFEB1}"/>
    <cellStyle name="Normal 9 3 2 8 2 3" xfId="16172" xr:uid="{086F2C73-49D8-459C-B8F9-E95EC801B5B8}"/>
    <cellStyle name="Normal 9 3 2 8 2 3 2" xfId="38491" xr:uid="{630FF1E3-B791-4170-A3BB-F5A072F878E7}"/>
    <cellStyle name="Normal 9 3 2 8 2 4" xfId="26683" xr:uid="{C213A0A9-877C-485B-99A3-E97F639A29B5}"/>
    <cellStyle name="Normal 9 3 2 8 3" xfId="6957" xr:uid="{CB7BF03D-65F7-4838-A6A2-27A3EEC7F25A}"/>
    <cellStyle name="Normal 9 3 2 8 3 2" xfId="18764" xr:uid="{B2FF1076-8A4B-4215-92AB-A7253E6D1548}"/>
    <cellStyle name="Normal 9 3 2 8 3 2 2" xfId="41083" xr:uid="{1471C794-EB8A-4421-8229-AEC085AA2462}"/>
    <cellStyle name="Normal 9 3 2 8 3 3" xfId="29275" xr:uid="{C347CFF8-C845-4B85-AA75-8FB4CF2286C0}"/>
    <cellStyle name="Normal 9 3 2 8 4" xfId="13580" xr:uid="{876C450F-39BF-48E2-A2FC-6BEA6EAD04DD}"/>
    <cellStyle name="Normal 9 3 2 8 4 2" xfId="35899" xr:uid="{04DA9182-7804-454E-BF0F-35F3E382EA17}"/>
    <cellStyle name="Normal 9 3 2 8 5" xfId="24091" xr:uid="{6D25FF56-E035-4A2C-BD86-11522C27A100}"/>
    <cellStyle name="Normal 9 3 2 9" xfId="3069" xr:uid="{5B286E83-1EEF-4F5D-B175-310C24A8843D}"/>
    <cellStyle name="Normal 9 3 2 9 2" xfId="8253" xr:uid="{E100E1DF-2746-41E7-8EF6-139D726B42E3}"/>
    <cellStyle name="Normal 9 3 2 9 2 2" xfId="20060" xr:uid="{2C0CE255-588D-4E09-901B-0C2CE4353A2C}"/>
    <cellStyle name="Normal 9 3 2 9 2 2 2" xfId="42379" xr:uid="{8887592B-C941-466C-8C03-892856CE16E5}"/>
    <cellStyle name="Normal 9 3 2 9 2 3" xfId="30571" xr:uid="{6E401A0F-3349-4FAB-834B-C900F3153AB7}"/>
    <cellStyle name="Normal 9 3 2 9 3" xfId="14876" xr:uid="{92779A02-3295-47EC-BF47-9DB54234F2D2}"/>
    <cellStyle name="Normal 9 3 2 9 3 2" xfId="37195" xr:uid="{B324AE79-F70A-4719-8721-13E86FD9A7B9}"/>
    <cellStyle name="Normal 9 3 2 9 4" xfId="25387" xr:uid="{48A969A9-6557-419B-99A7-1DD0E361C146}"/>
    <cellStyle name="Normal 9 3 3" xfId="365" xr:uid="{2A4C4A2D-40F8-40F6-8163-CE7B232051FF}"/>
    <cellStyle name="Normal 9 3 3 10" xfId="5670" xr:uid="{E9548ADA-704F-43D5-BF37-F63F42C9C0A0}"/>
    <cellStyle name="Normal 9 3 3 10 2" xfId="17477" xr:uid="{D747852B-8ECD-4780-9748-4511AA95529C}"/>
    <cellStyle name="Normal 9 3 3 10 2 2" xfId="39796" xr:uid="{281100B4-4F07-4340-9A82-905B754F3380}"/>
    <cellStyle name="Normal 9 3 3 10 3" xfId="27988" xr:uid="{5295384A-E1A9-4D5F-8F29-D1B8412EF06F}"/>
    <cellStyle name="Normal 9 3 3 11" xfId="10871" xr:uid="{832A7E8E-5B4B-4725-A4FA-DC246D56DF23}"/>
    <cellStyle name="Normal 9 3 3 11 2" xfId="33190" xr:uid="{FFF4C269-9ACB-4572-8715-6DBE593B648A}"/>
    <cellStyle name="Normal 9 3 3 12" xfId="12293" xr:uid="{BF5EFA40-A316-4155-89B8-96A814EEDD57}"/>
    <cellStyle name="Normal 9 3 3 12 2" xfId="34612" xr:uid="{1331DDAA-F893-49DD-9125-A8124A7614E5}"/>
    <cellStyle name="Normal 9 3 3 13" xfId="22678" xr:uid="{F171270F-98C2-416C-9BEF-9AB135794001}"/>
    <cellStyle name="Normal 9 3 3 2" xfId="392" xr:uid="{EA290412-11CB-42B8-8211-300D6980BBEA}"/>
    <cellStyle name="Normal 9 3 3 2 10" xfId="12320" xr:uid="{78CDBFC0-4A5D-49B8-B200-BF899F8C9DEE}"/>
    <cellStyle name="Normal 9 3 3 2 10 2" xfId="34639" xr:uid="{19E7F485-46DF-47E8-BCB2-49C8973055CA}"/>
    <cellStyle name="Normal 9 3 3 2 11" xfId="22705" xr:uid="{3A7F7127-9F83-4180-A964-AC90202D0EE7}"/>
    <cellStyle name="Normal 9 3 3 2 2" xfId="505" xr:uid="{F8934590-A3B9-4C7B-BD2C-65F5B0F264D9}"/>
    <cellStyle name="Normal 9 3 3 2 2 10" xfId="22822" xr:uid="{117254A4-EFD2-407A-BCF1-C70F8205165E}"/>
    <cellStyle name="Normal 9 3 3 2 2 2" xfId="738" xr:uid="{A0831F97-59F6-4DC8-BED4-D25AC26BF244}"/>
    <cellStyle name="Normal 9 3 3 2 2 2 2" xfId="1080" xr:uid="{7790F7CE-479A-44E7-9A10-DD38ED9E0325}"/>
    <cellStyle name="Normal 9 3 3 2 2 2 2 2" xfId="1728" xr:uid="{B5FC80C7-DB59-4A2B-A5C8-D0D8D4A16AC6}"/>
    <cellStyle name="Normal 9 3 3 2 2 2 2 2 2" xfId="3024" xr:uid="{F9A853A8-4134-47F0-9214-EB7A0BC0FA1A}"/>
    <cellStyle name="Normal 9 3 3 2 2 2 2 2 2 2" xfId="5616" xr:uid="{68D273E5-A164-4170-8C78-95AE91F106A4}"/>
    <cellStyle name="Normal 9 3 3 2 2 2 2 2 2 2 2" xfId="10800" xr:uid="{C96822A7-62C8-411B-9267-DAC3201EC801}"/>
    <cellStyle name="Normal 9 3 3 2 2 2 2 2 2 2 2 2" xfId="22607" xr:uid="{744658F4-C59D-4C72-B270-F59CBF6B18C5}"/>
    <cellStyle name="Normal 9 3 3 2 2 2 2 2 2 2 2 2 2" xfId="44926" xr:uid="{1F9CA9AF-BF01-44A7-8212-684EE19842B6}"/>
    <cellStyle name="Normal 9 3 3 2 2 2 2 2 2 2 2 3" xfId="33118" xr:uid="{1566C34A-E9E4-4969-8116-465A03350A52}"/>
    <cellStyle name="Normal 9 3 3 2 2 2 2 2 2 2 3" xfId="17423" xr:uid="{3477B2A5-9D3B-425B-9838-19B0D6E93686}"/>
    <cellStyle name="Normal 9 3 3 2 2 2 2 2 2 2 3 2" xfId="39742" xr:uid="{5B565D43-152F-4C48-86BA-EA8D1AE07417}"/>
    <cellStyle name="Normal 9 3 3 2 2 2 2 2 2 2 4" xfId="27934" xr:uid="{C7682A98-985A-43F5-9FE2-2B77C673A818}"/>
    <cellStyle name="Normal 9 3 3 2 2 2 2 2 2 3" xfId="8208" xr:uid="{02134EBA-BAFC-48A7-BD7F-B2855432FD9D}"/>
    <cellStyle name="Normal 9 3 3 2 2 2 2 2 2 3 2" xfId="20015" xr:uid="{80B1BF90-6E5F-40E3-B839-0DD1AC3DC75B}"/>
    <cellStyle name="Normal 9 3 3 2 2 2 2 2 2 3 2 2" xfId="42334" xr:uid="{16E54CEF-D18E-4773-9495-0EDCED71E002}"/>
    <cellStyle name="Normal 9 3 3 2 2 2 2 2 2 3 3" xfId="30526" xr:uid="{12B2A922-5CEC-4C1A-9220-847F223EF870}"/>
    <cellStyle name="Normal 9 3 3 2 2 2 2 2 2 4" xfId="14831" xr:uid="{0264E4FC-97CF-422C-901A-29613F122117}"/>
    <cellStyle name="Normal 9 3 3 2 2 2 2 2 2 4 2" xfId="37150" xr:uid="{3DCFD54E-2D04-4F7B-9C15-B59482DF446D}"/>
    <cellStyle name="Normal 9 3 3 2 2 2 2 2 2 5" xfId="25342" xr:uid="{B7202209-5223-4D2E-A014-375A46A63729}"/>
    <cellStyle name="Normal 9 3 3 2 2 2 2 2 3" xfId="4320" xr:uid="{705D10D2-8E97-41D5-AE28-F7F563AA9FB7}"/>
    <cellStyle name="Normal 9 3 3 2 2 2 2 2 3 2" xfId="9504" xr:uid="{65ECE586-3DAE-4387-AB7B-1AC5D64D2439}"/>
    <cellStyle name="Normal 9 3 3 2 2 2 2 2 3 2 2" xfId="21311" xr:uid="{16499822-70B1-408E-872D-F5272E5F7493}"/>
    <cellStyle name="Normal 9 3 3 2 2 2 2 2 3 2 2 2" xfId="43630" xr:uid="{C5287C16-C865-4E1D-B92E-7BC790188363}"/>
    <cellStyle name="Normal 9 3 3 2 2 2 2 2 3 2 3" xfId="31822" xr:uid="{F51505D2-969B-439F-9104-A6988D743767}"/>
    <cellStyle name="Normal 9 3 3 2 2 2 2 2 3 3" xfId="16127" xr:uid="{A4EE3B30-091A-4C3A-ABCA-490ED88341FE}"/>
    <cellStyle name="Normal 9 3 3 2 2 2 2 2 3 3 2" xfId="38446" xr:uid="{496B8A25-7629-4B07-A25B-402475876C10}"/>
    <cellStyle name="Normal 9 3 3 2 2 2 2 2 3 4" xfId="26638" xr:uid="{4E9AE9AE-B352-4D04-80A6-711D3E0C857A}"/>
    <cellStyle name="Normal 9 3 3 2 2 2 2 2 4" xfId="6912" xr:uid="{D676D314-318A-4BC0-9BED-963A4E57D54A}"/>
    <cellStyle name="Normal 9 3 3 2 2 2 2 2 4 2" xfId="18719" xr:uid="{382BB560-F7B4-42EB-9EEC-30774A859E20}"/>
    <cellStyle name="Normal 9 3 3 2 2 2 2 2 4 2 2" xfId="41038" xr:uid="{5E93F780-80F2-4B0D-BFA5-E884D46D0056}"/>
    <cellStyle name="Normal 9 3 3 2 2 2 2 2 4 3" xfId="29230" xr:uid="{C4EE579B-BCD2-4245-85FA-1D2AE8EA63E5}"/>
    <cellStyle name="Normal 9 3 3 2 2 2 2 2 5" xfId="12239" xr:uid="{366EE4BB-5818-4758-B018-5B14163FB26D}"/>
    <cellStyle name="Normal 9 3 3 2 2 2 2 2 5 2" xfId="34558" xr:uid="{0379FB97-DFA2-429C-B3D1-8D651CC61059}"/>
    <cellStyle name="Normal 9 3 3 2 2 2 2 2 6" xfId="13535" xr:uid="{E892F430-03D3-4FDF-BA83-A0D013F5098C}"/>
    <cellStyle name="Normal 9 3 3 2 2 2 2 2 6 2" xfId="35854" xr:uid="{199C7A87-7D88-4AF0-823E-1F8C9B6BD800}"/>
    <cellStyle name="Normal 9 3 3 2 2 2 2 2 7" xfId="24046" xr:uid="{4B9F342C-4D09-4239-9F36-19F782E29E88}"/>
    <cellStyle name="Normal 9 3 3 2 2 2 2 3" xfId="2376" xr:uid="{E1A9569C-B6FE-4A6D-8813-B79D65BB00B3}"/>
    <cellStyle name="Normal 9 3 3 2 2 2 2 3 2" xfId="4968" xr:uid="{EA0DDBFB-EC6D-43C6-A28B-CF30E191D2DD}"/>
    <cellStyle name="Normal 9 3 3 2 2 2 2 3 2 2" xfId="10152" xr:uid="{9E618061-D574-4C5A-BD74-FD96E72A14BC}"/>
    <cellStyle name="Normal 9 3 3 2 2 2 2 3 2 2 2" xfId="21959" xr:uid="{6381569A-4080-4917-A7F9-4C4B9A0F7056}"/>
    <cellStyle name="Normal 9 3 3 2 2 2 2 3 2 2 2 2" xfId="44278" xr:uid="{9924E220-D6E9-41F0-A99B-C294D0757AA4}"/>
    <cellStyle name="Normal 9 3 3 2 2 2 2 3 2 2 3" xfId="32470" xr:uid="{6662BB11-8EB9-4363-83D4-77A7F9A28111}"/>
    <cellStyle name="Normal 9 3 3 2 2 2 2 3 2 3" xfId="16775" xr:uid="{2284CBA0-0DC4-48FF-886D-624FDFD6F367}"/>
    <cellStyle name="Normal 9 3 3 2 2 2 2 3 2 3 2" xfId="39094" xr:uid="{67B06170-C61A-4217-A76A-12D690507472}"/>
    <cellStyle name="Normal 9 3 3 2 2 2 2 3 2 4" xfId="27286" xr:uid="{E3A50DFB-BBC1-4C33-ACB3-374F99C5327D}"/>
    <cellStyle name="Normal 9 3 3 2 2 2 2 3 3" xfId="7560" xr:uid="{F5B11A4C-15FC-41BE-AF87-2B4C6153FB7E}"/>
    <cellStyle name="Normal 9 3 3 2 2 2 2 3 3 2" xfId="19367" xr:uid="{2EDFCAE2-EB4E-4CBD-973E-A5C1B4E1527A}"/>
    <cellStyle name="Normal 9 3 3 2 2 2 2 3 3 2 2" xfId="41686" xr:uid="{3CAA78A3-6E6D-423D-9CE7-99C61C4E60C2}"/>
    <cellStyle name="Normal 9 3 3 2 2 2 2 3 3 3" xfId="29878" xr:uid="{1B659341-383A-4019-B674-96B824DDA86B}"/>
    <cellStyle name="Normal 9 3 3 2 2 2 2 3 4" xfId="14183" xr:uid="{A7CBC106-C0C4-4290-B48E-4C8CA4333760}"/>
    <cellStyle name="Normal 9 3 3 2 2 2 2 3 4 2" xfId="36502" xr:uid="{B627E900-A827-499D-9B3D-0DF40FB7C534}"/>
    <cellStyle name="Normal 9 3 3 2 2 2 2 3 5" xfId="24694" xr:uid="{0F4F1B87-81F8-4578-866D-D06E65706220}"/>
    <cellStyle name="Normal 9 3 3 2 2 2 2 4" xfId="3672" xr:uid="{7555003B-738D-410D-9F30-77FB34014955}"/>
    <cellStyle name="Normal 9 3 3 2 2 2 2 4 2" xfId="8856" xr:uid="{CEECBE08-5143-4F3C-9ED2-8E716E6E037B}"/>
    <cellStyle name="Normal 9 3 3 2 2 2 2 4 2 2" xfId="20663" xr:uid="{FD8930ED-BBB6-4881-A77C-48A8A48E4EF2}"/>
    <cellStyle name="Normal 9 3 3 2 2 2 2 4 2 2 2" xfId="42982" xr:uid="{FD3FED8C-C448-4481-B509-FCCCDD48283B}"/>
    <cellStyle name="Normal 9 3 3 2 2 2 2 4 2 3" xfId="31174" xr:uid="{BFE5633E-0BB8-450C-940C-DA229BF70D77}"/>
    <cellStyle name="Normal 9 3 3 2 2 2 2 4 3" xfId="15479" xr:uid="{C44B37D3-AF11-4689-9A60-CB8AB2006743}"/>
    <cellStyle name="Normal 9 3 3 2 2 2 2 4 3 2" xfId="37798" xr:uid="{85A3FDD9-A14C-498C-B89E-885A6A1DAB97}"/>
    <cellStyle name="Normal 9 3 3 2 2 2 2 4 4" xfId="25990" xr:uid="{9DE5CD69-8294-4F27-9865-AD8981DB6C13}"/>
    <cellStyle name="Normal 9 3 3 2 2 2 2 5" xfId="6264" xr:uid="{F06CC637-5EA7-4794-A292-D7F1DC67B8EE}"/>
    <cellStyle name="Normal 9 3 3 2 2 2 2 5 2" xfId="18071" xr:uid="{980BD192-46B8-4347-AF92-CDB9A51BF8CD}"/>
    <cellStyle name="Normal 9 3 3 2 2 2 2 5 2 2" xfId="40390" xr:uid="{608C4DB5-D9C4-42BE-9478-062544887186}"/>
    <cellStyle name="Normal 9 3 3 2 2 2 2 5 3" xfId="28582" xr:uid="{483998F3-FEAB-46D3-82C1-530257D30933}"/>
    <cellStyle name="Normal 9 3 3 2 2 2 2 6" xfId="11591" xr:uid="{DD040F45-E447-4B20-AC37-5E3F338B7612}"/>
    <cellStyle name="Normal 9 3 3 2 2 2 2 6 2" xfId="33910" xr:uid="{8653F4B4-18BC-41CF-AE7F-AC4AA62E5EA2}"/>
    <cellStyle name="Normal 9 3 3 2 2 2 2 7" xfId="12887" xr:uid="{F5379238-0E5A-4417-8DB3-6D17CE33E2A6}"/>
    <cellStyle name="Normal 9 3 3 2 2 2 2 7 2" xfId="35206" xr:uid="{48DE08AB-1800-4E37-AC66-CC62E99120C8}"/>
    <cellStyle name="Normal 9 3 3 2 2 2 2 8" xfId="23398" xr:uid="{F89882BD-9D6A-4109-B47C-77DB592AD50C}"/>
    <cellStyle name="Normal 9 3 3 2 2 2 3" xfId="1404" xr:uid="{6A7090D1-5BE1-4664-BA87-69B983BCFA2B}"/>
    <cellStyle name="Normal 9 3 3 2 2 2 3 2" xfId="2700" xr:uid="{BF593AF2-8CB6-48FF-AC82-59466AD538AC}"/>
    <cellStyle name="Normal 9 3 3 2 2 2 3 2 2" xfId="5292" xr:uid="{326C2C62-0E80-4A89-BDC2-4D3D8CC7113C}"/>
    <cellStyle name="Normal 9 3 3 2 2 2 3 2 2 2" xfId="10476" xr:uid="{4A0DD41F-E869-4B92-8D55-2088EC84CFFA}"/>
    <cellStyle name="Normal 9 3 3 2 2 2 3 2 2 2 2" xfId="22283" xr:uid="{4B8E4183-A802-4CE3-8F6C-199D2613F74A}"/>
    <cellStyle name="Normal 9 3 3 2 2 2 3 2 2 2 2 2" xfId="44602" xr:uid="{933D474F-FC6C-4AAF-826A-121B709B9837}"/>
    <cellStyle name="Normal 9 3 3 2 2 2 3 2 2 2 3" xfId="32794" xr:uid="{A18D2135-C13B-414B-ADA0-63A40BA8DFE2}"/>
    <cellStyle name="Normal 9 3 3 2 2 2 3 2 2 3" xfId="17099" xr:uid="{613C2605-5048-4DF2-A145-BC5A9F63088E}"/>
    <cellStyle name="Normal 9 3 3 2 2 2 3 2 2 3 2" xfId="39418" xr:uid="{F38F09DF-E2F2-442B-A1B9-C04635EE4228}"/>
    <cellStyle name="Normal 9 3 3 2 2 2 3 2 2 4" xfId="27610" xr:uid="{639B5C07-AD34-402B-9B7F-8E9D8B647FBE}"/>
    <cellStyle name="Normal 9 3 3 2 2 2 3 2 3" xfId="7884" xr:uid="{3539E518-E724-4E2B-BA2E-DA603B156152}"/>
    <cellStyle name="Normal 9 3 3 2 2 2 3 2 3 2" xfId="19691" xr:uid="{081F79FC-2106-4DE4-86A9-1FB28FAC9E35}"/>
    <cellStyle name="Normal 9 3 3 2 2 2 3 2 3 2 2" xfId="42010" xr:uid="{799EE8F2-EE04-47E5-933C-03DC1164BEAE}"/>
    <cellStyle name="Normal 9 3 3 2 2 2 3 2 3 3" xfId="30202" xr:uid="{94ABF3F9-3901-4A44-9FCA-22191713BEED}"/>
    <cellStyle name="Normal 9 3 3 2 2 2 3 2 4" xfId="14507" xr:uid="{F6AD4FA9-B95B-4C40-A671-6AA5C83FC322}"/>
    <cellStyle name="Normal 9 3 3 2 2 2 3 2 4 2" xfId="36826" xr:uid="{0E3A1AA5-5F42-4814-A8B5-1ECCBFAA85A7}"/>
    <cellStyle name="Normal 9 3 3 2 2 2 3 2 5" xfId="25018" xr:uid="{51100FEF-E496-45F6-8C68-B13112BE0172}"/>
    <cellStyle name="Normal 9 3 3 2 2 2 3 3" xfId="3996" xr:uid="{29890488-F4C0-4015-B43F-CC37B955F7BE}"/>
    <cellStyle name="Normal 9 3 3 2 2 2 3 3 2" xfId="9180" xr:uid="{384F4FC2-DDDE-466B-BDBC-97552FC9F690}"/>
    <cellStyle name="Normal 9 3 3 2 2 2 3 3 2 2" xfId="20987" xr:uid="{C13A3E9C-D3C5-425D-94C0-597FFD5DEB0D}"/>
    <cellStyle name="Normal 9 3 3 2 2 2 3 3 2 2 2" xfId="43306" xr:uid="{1E0FBF55-D484-4DBB-B4C5-ED20C3718B50}"/>
    <cellStyle name="Normal 9 3 3 2 2 2 3 3 2 3" xfId="31498" xr:uid="{3414BFA0-F7E4-4B4D-995D-D834D085C567}"/>
    <cellStyle name="Normal 9 3 3 2 2 2 3 3 3" xfId="15803" xr:uid="{F9D3037E-4454-442C-8966-69BA6F4A161F}"/>
    <cellStyle name="Normal 9 3 3 2 2 2 3 3 3 2" xfId="38122" xr:uid="{8B8D3F88-1BEF-416E-8051-B887714597DF}"/>
    <cellStyle name="Normal 9 3 3 2 2 2 3 3 4" xfId="26314" xr:uid="{FF2C6773-C744-4DED-AA0B-C2F6E6167A6E}"/>
    <cellStyle name="Normal 9 3 3 2 2 2 3 4" xfId="6588" xr:uid="{1E4E2F7D-BE16-4CE4-9072-B4A3E730939D}"/>
    <cellStyle name="Normal 9 3 3 2 2 2 3 4 2" xfId="18395" xr:uid="{BA5A0986-40B8-4F36-8702-2E4A3A8CCE88}"/>
    <cellStyle name="Normal 9 3 3 2 2 2 3 4 2 2" xfId="40714" xr:uid="{8D6162D6-8186-431C-9C40-FA03BCCE9DA5}"/>
    <cellStyle name="Normal 9 3 3 2 2 2 3 4 3" xfId="28906" xr:uid="{A755551C-A925-46E7-9E3A-05D4FBC1183D}"/>
    <cellStyle name="Normal 9 3 3 2 2 2 3 5" xfId="11915" xr:uid="{2493B906-1F80-48B5-93C5-E96CE734DD1D}"/>
    <cellStyle name="Normal 9 3 3 2 2 2 3 5 2" xfId="34234" xr:uid="{0F69E859-8B1A-4850-AE69-0F8742A94329}"/>
    <cellStyle name="Normal 9 3 3 2 2 2 3 6" xfId="13211" xr:uid="{607B389B-1537-4AF7-8FDC-116AE800C6CF}"/>
    <cellStyle name="Normal 9 3 3 2 2 2 3 6 2" xfId="35530" xr:uid="{82857AF6-E027-4712-8CB9-B9A23D652053}"/>
    <cellStyle name="Normal 9 3 3 2 2 2 3 7" xfId="23722" xr:uid="{6C9042CA-DE15-4A0B-A24F-B5E70AF9FE0D}"/>
    <cellStyle name="Normal 9 3 3 2 2 2 4" xfId="2052" xr:uid="{3E94135E-8BE8-44EC-BCAF-6D88240256B3}"/>
    <cellStyle name="Normal 9 3 3 2 2 2 4 2" xfId="4644" xr:uid="{8F6DB4C2-3088-4616-A096-99C5A9E3B562}"/>
    <cellStyle name="Normal 9 3 3 2 2 2 4 2 2" xfId="9828" xr:uid="{B85F3512-8D43-44E9-BFA7-D8D024FB1284}"/>
    <cellStyle name="Normal 9 3 3 2 2 2 4 2 2 2" xfId="21635" xr:uid="{277D3D96-7AAE-4BC7-ACD0-7F4160681E13}"/>
    <cellStyle name="Normal 9 3 3 2 2 2 4 2 2 2 2" xfId="43954" xr:uid="{9F37AE50-FCEA-4494-B156-03382147D732}"/>
    <cellStyle name="Normal 9 3 3 2 2 2 4 2 2 3" xfId="32146" xr:uid="{70ABFEF7-2355-4BD8-8995-D3DEAB9A19C5}"/>
    <cellStyle name="Normal 9 3 3 2 2 2 4 2 3" xfId="16451" xr:uid="{CDEE7DF1-EEDD-4874-81D0-CFFEC29D09AD}"/>
    <cellStyle name="Normal 9 3 3 2 2 2 4 2 3 2" xfId="38770" xr:uid="{747D9BB2-7743-4466-BD3F-A1D5A46D6D0E}"/>
    <cellStyle name="Normal 9 3 3 2 2 2 4 2 4" xfId="26962" xr:uid="{2B2AE77A-9253-4557-A81F-95CB3C96FF2B}"/>
    <cellStyle name="Normal 9 3 3 2 2 2 4 3" xfId="7236" xr:uid="{B2DC01D3-3948-4C69-9563-7B9B532478D9}"/>
    <cellStyle name="Normal 9 3 3 2 2 2 4 3 2" xfId="19043" xr:uid="{C31C77AE-3C5A-484D-B455-C1053E9A55D0}"/>
    <cellStyle name="Normal 9 3 3 2 2 2 4 3 2 2" xfId="41362" xr:uid="{24BF39D1-149E-4D67-97D7-68004EC1BF58}"/>
    <cellStyle name="Normal 9 3 3 2 2 2 4 3 3" xfId="29554" xr:uid="{A29ED9AA-B476-42AB-ABCF-9CC36BD88E98}"/>
    <cellStyle name="Normal 9 3 3 2 2 2 4 4" xfId="13859" xr:uid="{31B0A9CA-F4ED-4926-967E-4DD997684B67}"/>
    <cellStyle name="Normal 9 3 3 2 2 2 4 4 2" xfId="36178" xr:uid="{336F58E9-47B2-4993-A06A-1E181447242D}"/>
    <cellStyle name="Normal 9 3 3 2 2 2 4 5" xfId="24370" xr:uid="{D382A40F-5C23-42C4-98EF-A6F2B883FF46}"/>
    <cellStyle name="Normal 9 3 3 2 2 2 5" xfId="3348" xr:uid="{20862AEC-CAEF-4AA7-8CD3-D8349EBD6CB0}"/>
    <cellStyle name="Normal 9 3 3 2 2 2 5 2" xfId="8532" xr:uid="{33BBA147-C8F5-4C28-887C-7D3A7AFB32AA}"/>
    <cellStyle name="Normal 9 3 3 2 2 2 5 2 2" xfId="20339" xr:uid="{F463A010-B870-4040-A0F3-8E30AE4FFBB5}"/>
    <cellStyle name="Normal 9 3 3 2 2 2 5 2 2 2" xfId="42658" xr:uid="{63599B19-9B1A-4BF8-B29A-5E714D416EDF}"/>
    <cellStyle name="Normal 9 3 3 2 2 2 5 2 3" xfId="30850" xr:uid="{A1667C74-306A-49AC-AD7C-22D79E7DF8E8}"/>
    <cellStyle name="Normal 9 3 3 2 2 2 5 3" xfId="15155" xr:uid="{BDD93DA7-D2E9-4847-A0B7-72891737F800}"/>
    <cellStyle name="Normal 9 3 3 2 2 2 5 3 2" xfId="37474" xr:uid="{387AF31E-24EC-4B6E-887E-29CE7AF79151}"/>
    <cellStyle name="Normal 9 3 3 2 2 2 5 4" xfId="25666" xr:uid="{A62D830F-AF08-49DA-93A1-566C5FD991B5}"/>
    <cellStyle name="Normal 9 3 3 2 2 2 6" xfId="5940" xr:uid="{EC458A52-797E-4BD4-BEFB-86F74ED32DA9}"/>
    <cellStyle name="Normal 9 3 3 2 2 2 6 2" xfId="17747" xr:uid="{877C04D4-9314-4E30-B88F-DC79231186E6}"/>
    <cellStyle name="Normal 9 3 3 2 2 2 6 2 2" xfId="40066" xr:uid="{7D865C7D-4D11-481D-A4C0-5819A59717CF}"/>
    <cellStyle name="Normal 9 3 3 2 2 2 6 3" xfId="28258" xr:uid="{AAD67794-F0C5-4757-96F6-A5980B0A5C41}"/>
    <cellStyle name="Normal 9 3 3 2 2 2 7" xfId="11249" xr:uid="{975309AB-1815-4E33-BE44-497D16D66020}"/>
    <cellStyle name="Normal 9 3 3 2 2 2 7 2" xfId="33568" xr:uid="{18A0FBB8-3C4D-4518-B271-CB74C40C2417}"/>
    <cellStyle name="Normal 9 3 3 2 2 2 8" xfId="12563" xr:uid="{B29E3269-EE48-4112-9C6D-1ED7E14ED831}"/>
    <cellStyle name="Normal 9 3 3 2 2 2 8 2" xfId="34882" xr:uid="{1E1CA510-B456-4D57-B7CC-7BC9522B0CC6}"/>
    <cellStyle name="Normal 9 3 3 2 2 2 9" xfId="23056" xr:uid="{80A3BB94-89AE-4CBF-90E6-96CC47A4E7A2}"/>
    <cellStyle name="Normal 9 3 3 2 2 3" xfId="918" xr:uid="{00F1D311-C3EB-427C-95E5-EED704D255B5}"/>
    <cellStyle name="Normal 9 3 3 2 2 3 2" xfId="1566" xr:uid="{D8E249C4-AE5F-406B-A095-9662405D9398}"/>
    <cellStyle name="Normal 9 3 3 2 2 3 2 2" xfId="2862" xr:uid="{CC34E7D8-7964-48E5-94DC-F794CB161611}"/>
    <cellStyle name="Normal 9 3 3 2 2 3 2 2 2" xfId="5454" xr:uid="{322B1564-A81D-4094-B05F-D58159DCC775}"/>
    <cellStyle name="Normal 9 3 3 2 2 3 2 2 2 2" xfId="10638" xr:uid="{AFDE3865-8251-42BC-86DC-F4DFB187D8D1}"/>
    <cellStyle name="Normal 9 3 3 2 2 3 2 2 2 2 2" xfId="22445" xr:uid="{9FA2D465-3CDA-41A0-9CCD-668E4DED4668}"/>
    <cellStyle name="Normal 9 3 3 2 2 3 2 2 2 2 2 2" xfId="44764" xr:uid="{E786AC99-3730-46D3-AB67-1CADB9BBCF3F}"/>
    <cellStyle name="Normal 9 3 3 2 2 3 2 2 2 2 3" xfId="32956" xr:uid="{A1195FCF-29F6-462F-B974-2531C01989D2}"/>
    <cellStyle name="Normal 9 3 3 2 2 3 2 2 2 3" xfId="17261" xr:uid="{34A5FF9A-7C09-4E4A-96F7-4A19C3F5D6B6}"/>
    <cellStyle name="Normal 9 3 3 2 2 3 2 2 2 3 2" xfId="39580" xr:uid="{B38ED184-65D8-41DD-8F33-66102E191E08}"/>
    <cellStyle name="Normal 9 3 3 2 2 3 2 2 2 4" xfId="27772" xr:uid="{758B035C-26EF-45A6-8A3D-E53DE6123179}"/>
    <cellStyle name="Normal 9 3 3 2 2 3 2 2 3" xfId="8046" xr:uid="{959D65AF-3C61-4609-8F55-BBA4831CAA97}"/>
    <cellStyle name="Normal 9 3 3 2 2 3 2 2 3 2" xfId="19853" xr:uid="{A46A5E82-8158-433B-95C3-88E0B583E6B1}"/>
    <cellStyle name="Normal 9 3 3 2 2 3 2 2 3 2 2" xfId="42172" xr:uid="{3E725DF4-8408-4FBB-91F8-FFE166811BE6}"/>
    <cellStyle name="Normal 9 3 3 2 2 3 2 2 3 3" xfId="30364" xr:uid="{F1866836-91F3-4DA0-8EFE-E46F03E73048}"/>
    <cellStyle name="Normal 9 3 3 2 2 3 2 2 4" xfId="14669" xr:uid="{450169ED-96A8-4DE8-86B9-AA0CBC3E0621}"/>
    <cellStyle name="Normal 9 3 3 2 2 3 2 2 4 2" xfId="36988" xr:uid="{9EA07513-0196-437B-A0AB-464BC2D327FB}"/>
    <cellStyle name="Normal 9 3 3 2 2 3 2 2 5" xfId="25180" xr:uid="{D0DAD7DD-2B82-456F-B4FE-EFC986DC27CD}"/>
    <cellStyle name="Normal 9 3 3 2 2 3 2 3" xfId="4158" xr:uid="{0E251C97-397F-4245-8015-DCDB8E4109EE}"/>
    <cellStyle name="Normal 9 3 3 2 2 3 2 3 2" xfId="9342" xr:uid="{FDBF7E94-0AB8-4003-A9A6-EBA6278AB083}"/>
    <cellStyle name="Normal 9 3 3 2 2 3 2 3 2 2" xfId="21149" xr:uid="{E17E63B0-C954-445A-8233-34AC0018A386}"/>
    <cellStyle name="Normal 9 3 3 2 2 3 2 3 2 2 2" xfId="43468" xr:uid="{9B0F0395-D5AF-4B17-B417-DB34696C3A97}"/>
    <cellStyle name="Normal 9 3 3 2 2 3 2 3 2 3" xfId="31660" xr:uid="{87D18455-788A-40E4-8699-CA7118FE4EA8}"/>
    <cellStyle name="Normal 9 3 3 2 2 3 2 3 3" xfId="15965" xr:uid="{C85C0C6E-C55C-466B-B984-A9E09BF2526D}"/>
    <cellStyle name="Normal 9 3 3 2 2 3 2 3 3 2" xfId="38284" xr:uid="{3E4CB92C-D277-407B-AEED-BCF4869C056C}"/>
    <cellStyle name="Normal 9 3 3 2 2 3 2 3 4" xfId="26476" xr:uid="{6C9B2C34-409C-4E64-953D-9EC00F549C7C}"/>
    <cellStyle name="Normal 9 3 3 2 2 3 2 4" xfId="6750" xr:uid="{250870AD-A895-4DD7-BF4C-E1C7AC8C7380}"/>
    <cellStyle name="Normal 9 3 3 2 2 3 2 4 2" xfId="18557" xr:uid="{5866F996-8167-4DBD-81ED-65AA3F5C49BB}"/>
    <cellStyle name="Normal 9 3 3 2 2 3 2 4 2 2" xfId="40876" xr:uid="{4AEA11CC-C52B-429D-849D-981AF3D97806}"/>
    <cellStyle name="Normal 9 3 3 2 2 3 2 4 3" xfId="29068" xr:uid="{ABE9157C-C67E-4B5E-A401-949A16D7ED7D}"/>
    <cellStyle name="Normal 9 3 3 2 2 3 2 5" xfId="12077" xr:uid="{3B94A913-88F5-45B4-8D70-B54D8F3E8689}"/>
    <cellStyle name="Normal 9 3 3 2 2 3 2 5 2" xfId="34396" xr:uid="{69B50E8C-B215-4AD1-A71D-972324E4EF83}"/>
    <cellStyle name="Normal 9 3 3 2 2 3 2 6" xfId="13373" xr:uid="{070C1DF9-983E-4CC1-89B0-E0B01D90376E}"/>
    <cellStyle name="Normal 9 3 3 2 2 3 2 6 2" xfId="35692" xr:uid="{21D895BA-ECE9-415E-95DA-314775D37AEF}"/>
    <cellStyle name="Normal 9 3 3 2 2 3 2 7" xfId="23884" xr:uid="{22C9CFF2-64FF-4B4D-9B6A-C5281957DF5C}"/>
    <cellStyle name="Normal 9 3 3 2 2 3 3" xfId="2214" xr:uid="{52E4013F-1EB8-4AC4-B077-6601BCEB815D}"/>
    <cellStyle name="Normal 9 3 3 2 2 3 3 2" xfId="4806" xr:uid="{DB10C0E0-9C86-4EFE-AC13-361876FC38C4}"/>
    <cellStyle name="Normal 9 3 3 2 2 3 3 2 2" xfId="9990" xr:uid="{B45848E5-4867-4972-B9F2-4CC2E403DEBD}"/>
    <cellStyle name="Normal 9 3 3 2 2 3 3 2 2 2" xfId="21797" xr:uid="{C9B8B33F-93CB-4E89-B64D-889205316E95}"/>
    <cellStyle name="Normal 9 3 3 2 2 3 3 2 2 2 2" xfId="44116" xr:uid="{609614FC-4643-4796-83B1-ACC2039F8031}"/>
    <cellStyle name="Normal 9 3 3 2 2 3 3 2 2 3" xfId="32308" xr:uid="{8F08085A-9BA0-4990-9591-B6C07A9A6C93}"/>
    <cellStyle name="Normal 9 3 3 2 2 3 3 2 3" xfId="16613" xr:uid="{1F951F45-5FA6-4507-BED6-DA60E79CFB82}"/>
    <cellStyle name="Normal 9 3 3 2 2 3 3 2 3 2" xfId="38932" xr:uid="{6325B369-C546-4562-BDE0-2560821FE359}"/>
    <cellStyle name="Normal 9 3 3 2 2 3 3 2 4" xfId="27124" xr:uid="{387FB36C-69CB-4610-A443-4DEB27880861}"/>
    <cellStyle name="Normal 9 3 3 2 2 3 3 3" xfId="7398" xr:uid="{C35D81B3-CA5D-464D-9B70-579715A5DD66}"/>
    <cellStyle name="Normal 9 3 3 2 2 3 3 3 2" xfId="19205" xr:uid="{008D4288-93C9-430F-A47F-8DDFF093D79E}"/>
    <cellStyle name="Normal 9 3 3 2 2 3 3 3 2 2" xfId="41524" xr:uid="{3DCB6EF5-5C82-41CE-A22B-8A1E738755AB}"/>
    <cellStyle name="Normal 9 3 3 2 2 3 3 3 3" xfId="29716" xr:uid="{674FD033-A94A-4F63-8B0B-5FD213666BA6}"/>
    <cellStyle name="Normal 9 3 3 2 2 3 3 4" xfId="14021" xr:uid="{2A26D1DA-C8A7-427B-B445-F1DABF48EF2A}"/>
    <cellStyle name="Normal 9 3 3 2 2 3 3 4 2" xfId="36340" xr:uid="{0C0B1719-82A6-40E6-B458-09F07EA59FA6}"/>
    <cellStyle name="Normal 9 3 3 2 2 3 3 5" xfId="24532" xr:uid="{7188CBAF-8AAB-4D8E-AF02-25118A856293}"/>
    <cellStyle name="Normal 9 3 3 2 2 3 4" xfId="3510" xr:uid="{94D0592F-A793-45C5-898F-66515D0CE67D}"/>
    <cellStyle name="Normal 9 3 3 2 2 3 4 2" xfId="8694" xr:uid="{45C081B1-9CD0-4A30-B504-5B4C3A00CD2D}"/>
    <cellStyle name="Normal 9 3 3 2 2 3 4 2 2" xfId="20501" xr:uid="{C9ADA655-00D5-4AD1-97DA-A9D1D17BC619}"/>
    <cellStyle name="Normal 9 3 3 2 2 3 4 2 2 2" xfId="42820" xr:uid="{663CCC37-4421-4CFB-8685-FDD9970C7441}"/>
    <cellStyle name="Normal 9 3 3 2 2 3 4 2 3" xfId="31012" xr:uid="{8B1540C0-EF52-42F8-B2D7-CBA06A87F6F8}"/>
    <cellStyle name="Normal 9 3 3 2 2 3 4 3" xfId="15317" xr:uid="{69E76689-76F9-4687-ABCB-9ADC9D2F09EE}"/>
    <cellStyle name="Normal 9 3 3 2 2 3 4 3 2" xfId="37636" xr:uid="{AAC97235-6299-4B5F-9E33-41A522D28777}"/>
    <cellStyle name="Normal 9 3 3 2 2 3 4 4" xfId="25828" xr:uid="{BFABD6BC-5833-4431-826A-80E750C3CD48}"/>
    <cellStyle name="Normal 9 3 3 2 2 3 5" xfId="6102" xr:uid="{EEECFD0C-B417-4AF2-B7E5-C56663D768E4}"/>
    <cellStyle name="Normal 9 3 3 2 2 3 5 2" xfId="17909" xr:uid="{E3E0E4F9-F4B8-4304-8A4F-49F880477B4B}"/>
    <cellStyle name="Normal 9 3 3 2 2 3 5 2 2" xfId="40228" xr:uid="{214FAD65-AF6B-40DB-A603-18024AA0A2AB}"/>
    <cellStyle name="Normal 9 3 3 2 2 3 5 3" xfId="28420" xr:uid="{E0F21237-B95D-4649-BBE0-98230DB64290}"/>
    <cellStyle name="Normal 9 3 3 2 2 3 6" xfId="11429" xr:uid="{92ED99AB-EABD-4CFA-B398-9433C255F6A9}"/>
    <cellStyle name="Normal 9 3 3 2 2 3 6 2" xfId="33748" xr:uid="{C93EDF06-8DB8-4130-9D98-33C2F8BAB25D}"/>
    <cellStyle name="Normal 9 3 3 2 2 3 7" xfId="12725" xr:uid="{D64D5FBC-C1EF-4807-B9B8-0D3A144DA8D6}"/>
    <cellStyle name="Normal 9 3 3 2 2 3 7 2" xfId="35044" xr:uid="{493318D8-25FC-49DE-B124-F0367F6B1243}"/>
    <cellStyle name="Normal 9 3 3 2 2 3 8" xfId="23236" xr:uid="{2A61E725-3F86-43E0-AD2F-C8755B5F260D}"/>
    <cellStyle name="Normal 9 3 3 2 2 4" xfId="1242" xr:uid="{3E2EDF95-4BA2-41E1-AF34-5C2DB671D3E0}"/>
    <cellStyle name="Normal 9 3 3 2 2 4 2" xfId="2538" xr:uid="{DE7A15C1-40B2-4384-A0EC-A4946FFC41A2}"/>
    <cellStyle name="Normal 9 3 3 2 2 4 2 2" xfId="5130" xr:uid="{578CB151-2BD4-491C-8CF9-524A224721E6}"/>
    <cellStyle name="Normal 9 3 3 2 2 4 2 2 2" xfId="10314" xr:uid="{0CA2A636-DDD3-4EFF-945C-B0D1FF5BABB1}"/>
    <cellStyle name="Normal 9 3 3 2 2 4 2 2 2 2" xfId="22121" xr:uid="{A70CCD2F-F71A-436E-AB93-12B47C345CE8}"/>
    <cellStyle name="Normal 9 3 3 2 2 4 2 2 2 2 2" xfId="44440" xr:uid="{0380FE34-4ACA-4BB2-B424-DC266C8A7F8F}"/>
    <cellStyle name="Normal 9 3 3 2 2 4 2 2 2 3" xfId="32632" xr:uid="{D8EF17ED-E7D1-4073-B2E7-8AF384D04B94}"/>
    <cellStyle name="Normal 9 3 3 2 2 4 2 2 3" xfId="16937" xr:uid="{2629A4AF-642B-4BED-BBBD-26F5FE8C3188}"/>
    <cellStyle name="Normal 9 3 3 2 2 4 2 2 3 2" xfId="39256" xr:uid="{FF788F25-9917-4DA1-A7D3-9186D2AA1008}"/>
    <cellStyle name="Normal 9 3 3 2 2 4 2 2 4" xfId="27448" xr:uid="{5D9DBA78-A1EA-4BC7-8DE6-F48CC5C6433B}"/>
    <cellStyle name="Normal 9 3 3 2 2 4 2 3" xfId="7722" xr:uid="{EBD9CCD8-CF78-4D1A-8895-B26D63515EF1}"/>
    <cellStyle name="Normal 9 3 3 2 2 4 2 3 2" xfId="19529" xr:uid="{3418B216-0FD2-4E85-B775-2EA8881B9CB6}"/>
    <cellStyle name="Normal 9 3 3 2 2 4 2 3 2 2" xfId="41848" xr:uid="{C9A0AC08-8A56-44D2-AD98-0C1CC15594F4}"/>
    <cellStyle name="Normal 9 3 3 2 2 4 2 3 3" xfId="30040" xr:uid="{9AB6DBC8-30E3-4634-8F40-AAAA5C50FDEE}"/>
    <cellStyle name="Normal 9 3 3 2 2 4 2 4" xfId="14345" xr:uid="{342AC97A-8AE0-45CF-8712-36F43249FCDB}"/>
    <cellStyle name="Normal 9 3 3 2 2 4 2 4 2" xfId="36664" xr:uid="{C453D2AE-466F-4CE7-8ADD-8206090A00FF}"/>
    <cellStyle name="Normal 9 3 3 2 2 4 2 5" xfId="24856" xr:uid="{8822C2E5-E316-4943-8EAA-476CBD91DC28}"/>
    <cellStyle name="Normal 9 3 3 2 2 4 3" xfId="3834" xr:uid="{9C3E81B7-2FE4-4A3D-ADC0-6C4EDBAC474D}"/>
    <cellStyle name="Normal 9 3 3 2 2 4 3 2" xfId="9018" xr:uid="{0127A990-61F8-4FDB-8C73-0FA6B50BE543}"/>
    <cellStyle name="Normal 9 3 3 2 2 4 3 2 2" xfId="20825" xr:uid="{B7A5698B-419C-4E9C-8261-232DDFDDD92C}"/>
    <cellStyle name="Normal 9 3 3 2 2 4 3 2 2 2" xfId="43144" xr:uid="{8BC01707-E944-4F0E-BA0B-1C8E587274DC}"/>
    <cellStyle name="Normal 9 3 3 2 2 4 3 2 3" xfId="31336" xr:uid="{80357593-E00B-4555-8D73-91C29AD8D9DF}"/>
    <cellStyle name="Normal 9 3 3 2 2 4 3 3" xfId="15641" xr:uid="{859FB10B-9008-427A-8F3D-8EF7D74E8F26}"/>
    <cellStyle name="Normal 9 3 3 2 2 4 3 3 2" xfId="37960" xr:uid="{8E6243B9-3F32-4771-A4B7-5FE9113D0599}"/>
    <cellStyle name="Normal 9 3 3 2 2 4 3 4" xfId="26152" xr:uid="{A851F742-8E0A-406E-8390-1D346CC4FB5C}"/>
    <cellStyle name="Normal 9 3 3 2 2 4 4" xfId="6426" xr:uid="{820156DA-9DC4-401A-89DE-329800E64A1C}"/>
    <cellStyle name="Normal 9 3 3 2 2 4 4 2" xfId="18233" xr:uid="{032B8C2A-5C29-49F2-B8C3-94394E4A003F}"/>
    <cellStyle name="Normal 9 3 3 2 2 4 4 2 2" xfId="40552" xr:uid="{F8056B68-4324-41C8-8AEC-CCBDA7E70EDA}"/>
    <cellStyle name="Normal 9 3 3 2 2 4 4 3" xfId="28744" xr:uid="{69E4F29E-736D-45F4-8EFE-BCE3FC8EADCD}"/>
    <cellStyle name="Normal 9 3 3 2 2 4 5" xfId="11753" xr:uid="{670372CC-4717-4B8D-A8D9-7ECE1A6FCF0C}"/>
    <cellStyle name="Normal 9 3 3 2 2 4 5 2" xfId="34072" xr:uid="{5273665B-7DD0-4BB5-85BA-8725CF1AFC54}"/>
    <cellStyle name="Normal 9 3 3 2 2 4 6" xfId="13049" xr:uid="{851EED6D-1190-4FA4-9FAE-F61DB67F9713}"/>
    <cellStyle name="Normal 9 3 3 2 2 4 6 2" xfId="35368" xr:uid="{2F735E3E-FD04-4E3F-97E4-A20A33BCAA96}"/>
    <cellStyle name="Normal 9 3 3 2 2 4 7" xfId="23560" xr:uid="{B72ABEB9-CF50-4C99-B056-BAD5EEBD6A83}"/>
    <cellStyle name="Normal 9 3 3 2 2 5" xfId="1890" xr:uid="{02C3267F-8047-4485-9219-D2FB0BC77D7E}"/>
    <cellStyle name="Normal 9 3 3 2 2 5 2" xfId="4482" xr:uid="{978D2E2A-3B48-45F0-87E8-316F97691EB4}"/>
    <cellStyle name="Normal 9 3 3 2 2 5 2 2" xfId="9666" xr:uid="{FBA70F69-4242-45CF-8494-546968EDDEFD}"/>
    <cellStyle name="Normal 9 3 3 2 2 5 2 2 2" xfId="21473" xr:uid="{47BD7468-E513-4043-8625-1F9423AFF291}"/>
    <cellStyle name="Normal 9 3 3 2 2 5 2 2 2 2" xfId="43792" xr:uid="{6382855A-66D3-4EE2-AA45-B54B05EB4B39}"/>
    <cellStyle name="Normal 9 3 3 2 2 5 2 2 3" xfId="31984" xr:uid="{46D65F79-FE4E-49D0-858B-31AFDCC5F1FE}"/>
    <cellStyle name="Normal 9 3 3 2 2 5 2 3" xfId="16289" xr:uid="{21F34750-3B0B-4DC4-ABD7-E3EF723B4EE5}"/>
    <cellStyle name="Normal 9 3 3 2 2 5 2 3 2" xfId="38608" xr:uid="{CA3B95B3-6776-4439-B8AD-B166F2F6D5BE}"/>
    <cellStyle name="Normal 9 3 3 2 2 5 2 4" xfId="26800" xr:uid="{FD7D1937-09FE-40CE-9884-9BCD3AED92D9}"/>
    <cellStyle name="Normal 9 3 3 2 2 5 3" xfId="7074" xr:uid="{F85142C1-A369-4809-AF3E-C7E6CAD3A41C}"/>
    <cellStyle name="Normal 9 3 3 2 2 5 3 2" xfId="18881" xr:uid="{F13986B5-1C18-4132-95D1-73660A53B845}"/>
    <cellStyle name="Normal 9 3 3 2 2 5 3 2 2" xfId="41200" xr:uid="{2408A479-30BF-4FC1-BE45-BC388A47FA13}"/>
    <cellStyle name="Normal 9 3 3 2 2 5 3 3" xfId="29392" xr:uid="{E4E46B12-5CC5-4D66-B551-4C2FBE6A64FF}"/>
    <cellStyle name="Normal 9 3 3 2 2 5 4" xfId="13697" xr:uid="{E6653BD9-0247-4C71-99E7-B89B809FBE49}"/>
    <cellStyle name="Normal 9 3 3 2 2 5 4 2" xfId="36016" xr:uid="{4A22154C-1BFD-4717-A99B-9C7357D248F9}"/>
    <cellStyle name="Normal 9 3 3 2 2 5 5" xfId="24208" xr:uid="{6F683503-9F67-4AC1-B8D9-38DCE9EDF440}"/>
    <cellStyle name="Normal 9 3 3 2 2 6" xfId="3186" xr:uid="{D8779584-244D-44D9-BFFB-43F8B5791273}"/>
    <cellStyle name="Normal 9 3 3 2 2 6 2" xfId="8370" xr:uid="{C6BA09A7-9A72-4B67-B2AE-B197CB8F3705}"/>
    <cellStyle name="Normal 9 3 3 2 2 6 2 2" xfId="20177" xr:uid="{E6A5FA4F-BA87-4BDB-98EB-E10607F5436E}"/>
    <cellStyle name="Normal 9 3 3 2 2 6 2 2 2" xfId="42496" xr:uid="{CA501B13-9C15-4ABD-9D87-AC13A1A14B77}"/>
    <cellStyle name="Normal 9 3 3 2 2 6 2 3" xfId="30688" xr:uid="{F95EC314-F57A-44D4-8BC6-F45D240D8584}"/>
    <cellStyle name="Normal 9 3 3 2 2 6 3" xfId="14993" xr:uid="{883225A0-2F37-4B36-86CF-EC1B466C2DF3}"/>
    <cellStyle name="Normal 9 3 3 2 2 6 3 2" xfId="37312" xr:uid="{07BFFD08-2D72-4591-984F-FEABDE5A3D86}"/>
    <cellStyle name="Normal 9 3 3 2 2 6 4" xfId="25504" xr:uid="{181EDCCB-1BA9-497F-BADF-D19883FE324A}"/>
    <cellStyle name="Normal 9 3 3 2 2 7" xfId="5778" xr:uid="{06140D4A-A23A-4967-BA7D-F74DFA6A2D63}"/>
    <cellStyle name="Normal 9 3 3 2 2 7 2" xfId="17585" xr:uid="{00AA032E-BAAE-4D64-83BA-8063815AF01B}"/>
    <cellStyle name="Normal 9 3 3 2 2 7 2 2" xfId="39904" xr:uid="{0534BB64-40D2-4B01-95A5-7889667D8A02}"/>
    <cellStyle name="Normal 9 3 3 2 2 7 3" xfId="28096" xr:uid="{574F47E4-ED85-4A4A-9362-AFEE1FE447BF}"/>
    <cellStyle name="Normal 9 3 3 2 2 8" xfId="11015" xr:uid="{9147B067-DE99-4480-BB6A-58A3C63BE37E}"/>
    <cellStyle name="Normal 9 3 3 2 2 8 2" xfId="33334" xr:uid="{5EC3BA41-BB6F-40AB-9808-B3E10E8750FE}"/>
    <cellStyle name="Normal 9 3 3 2 2 9" xfId="12401" xr:uid="{F169B256-A6F4-400F-9911-B0A5FAB5C660}"/>
    <cellStyle name="Normal 9 3 3 2 2 9 2" xfId="34720" xr:uid="{2584C8BD-D5F7-44AC-8C22-F2B4CEB928E2}"/>
    <cellStyle name="Normal 9 3 3 2 3" xfId="621" xr:uid="{F833D202-40FC-471D-A708-00A8F1249007}"/>
    <cellStyle name="Normal 9 3 3 2 3 2" xfId="999" xr:uid="{156D6468-48CB-46DC-A501-743EB9FD2C2B}"/>
    <cellStyle name="Normal 9 3 3 2 3 2 2" xfId="1647" xr:uid="{46EC3484-D3D5-4702-9A95-C9F3A8708359}"/>
    <cellStyle name="Normal 9 3 3 2 3 2 2 2" xfId="2943" xr:uid="{51064E41-5E45-4F69-BEAA-A26C3DA77F39}"/>
    <cellStyle name="Normal 9 3 3 2 3 2 2 2 2" xfId="5535" xr:uid="{31AE65D4-04EE-4731-9554-19DC2878E053}"/>
    <cellStyle name="Normal 9 3 3 2 3 2 2 2 2 2" xfId="10719" xr:uid="{DFEB1D4E-0AC2-4416-B005-9C54DB1D5B1F}"/>
    <cellStyle name="Normal 9 3 3 2 3 2 2 2 2 2 2" xfId="22526" xr:uid="{BDA1310C-21F2-41FA-ABB9-99416D9F7F68}"/>
    <cellStyle name="Normal 9 3 3 2 3 2 2 2 2 2 2 2" xfId="44845" xr:uid="{4E2C2EC8-935B-4DB2-A3AC-4F052C2CD764}"/>
    <cellStyle name="Normal 9 3 3 2 3 2 2 2 2 2 3" xfId="33037" xr:uid="{2B7B9461-FBFA-419A-81F4-940AACE4B79F}"/>
    <cellStyle name="Normal 9 3 3 2 3 2 2 2 2 3" xfId="17342" xr:uid="{203330F2-2CF2-4DD7-B8F5-E3AB26F09146}"/>
    <cellStyle name="Normal 9 3 3 2 3 2 2 2 2 3 2" xfId="39661" xr:uid="{5F3D7E60-A023-4726-A97E-7C488941082B}"/>
    <cellStyle name="Normal 9 3 3 2 3 2 2 2 2 4" xfId="27853" xr:uid="{BAB2C957-CFB4-4202-AF60-AC56871FB7DC}"/>
    <cellStyle name="Normal 9 3 3 2 3 2 2 2 3" xfId="8127" xr:uid="{6822AD97-8020-4FBF-8278-CA06036C5B4D}"/>
    <cellStyle name="Normal 9 3 3 2 3 2 2 2 3 2" xfId="19934" xr:uid="{A67C0B98-7383-40A6-B137-A2076BCCC91B}"/>
    <cellStyle name="Normal 9 3 3 2 3 2 2 2 3 2 2" xfId="42253" xr:uid="{C863526F-4F15-48FE-81E9-F69939D679C8}"/>
    <cellStyle name="Normal 9 3 3 2 3 2 2 2 3 3" xfId="30445" xr:uid="{61F3047B-C34A-401E-9B20-2846C6B74F78}"/>
    <cellStyle name="Normal 9 3 3 2 3 2 2 2 4" xfId="14750" xr:uid="{ADDA8219-CA29-48BF-8CCB-80E3905FAA64}"/>
    <cellStyle name="Normal 9 3 3 2 3 2 2 2 4 2" xfId="37069" xr:uid="{98C33925-F7F6-4EA4-B7C8-02D74232EC84}"/>
    <cellStyle name="Normal 9 3 3 2 3 2 2 2 5" xfId="25261" xr:uid="{26A1F634-EA2F-444F-AEED-E93C864A44FE}"/>
    <cellStyle name="Normal 9 3 3 2 3 2 2 3" xfId="4239" xr:uid="{E6ACBC12-280A-4789-8E2F-3C1235422156}"/>
    <cellStyle name="Normal 9 3 3 2 3 2 2 3 2" xfId="9423" xr:uid="{861E3CCD-BCBE-4B2F-BF1E-1DE74A768264}"/>
    <cellStyle name="Normal 9 3 3 2 3 2 2 3 2 2" xfId="21230" xr:uid="{B7341311-A0E5-449C-8078-65F4F7FE8AD2}"/>
    <cellStyle name="Normal 9 3 3 2 3 2 2 3 2 2 2" xfId="43549" xr:uid="{8C913B37-2FA2-4713-9EA8-21636593EE45}"/>
    <cellStyle name="Normal 9 3 3 2 3 2 2 3 2 3" xfId="31741" xr:uid="{B45812D3-EB09-4546-9A2B-854C31999C0F}"/>
    <cellStyle name="Normal 9 3 3 2 3 2 2 3 3" xfId="16046" xr:uid="{8536EDD8-AEB4-4EDF-8F87-38E8CC0A31DF}"/>
    <cellStyle name="Normal 9 3 3 2 3 2 2 3 3 2" xfId="38365" xr:uid="{A91F14C3-D317-47BF-84BB-B29C12D5BC43}"/>
    <cellStyle name="Normal 9 3 3 2 3 2 2 3 4" xfId="26557" xr:uid="{812AE0FC-FAB4-4357-94E9-6BE4EC9CA405}"/>
    <cellStyle name="Normal 9 3 3 2 3 2 2 4" xfId="6831" xr:uid="{907A7198-3EFA-48AB-BE77-9C9F25FADFB1}"/>
    <cellStyle name="Normal 9 3 3 2 3 2 2 4 2" xfId="18638" xr:uid="{D4620BD9-47A7-46EB-9881-E2B1DB21B348}"/>
    <cellStyle name="Normal 9 3 3 2 3 2 2 4 2 2" xfId="40957" xr:uid="{A3288B2C-6D66-464D-8090-44E26C444D08}"/>
    <cellStyle name="Normal 9 3 3 2 3 2 2 4 3" xfId="29149" xr:uid="{600253A2-D005-4F52-B409-ADCC19731C51}"/>
    <cellStyle name="Normal 9 3 3 2 3 2 2 5" xfId="12158" xr:uid="{F6B962A5-E298-47BD-81AA-0987CE0769A7}"/>
    <cellStyle name="Normal 9 3 3 2 3 2 2 5 2" xfId="34477" xr:uid="{B47D6524-965E-4030-9798-C3EEC930FD89}"/>
    <cellStyle name="Normal 9 3 3 2 3 2 2 6" xfId="13454" xr:uid="{A61DE1CE-CDBE-46C9-8AB4-A394FCAB7AC3}"/>
    <cellStyle name="Normal 9 3 3 2 3 2 2 6 2" xfId="35773" xr:uid="{D1A08268-A63E-4F76-A825-7540C1BE968C}"/>
    <cellStyle name="Normal 9 3 3 2 3 2 2 7" xfId="23965" xr:uid="{9757D47C-DE46-4866-AE2F-8C7343C8C9F1}"/>
    <cellStyle name="Normal 9 3 3 2 3 2 3" xfId="2295" xr:uid="{52087150-0A8C-4A17-8543-10C47B50DC77}"/>
    <cellStyle name="Normal 9 3 3 2 3 2 3 2" xfId="4887" xr:uid="{7F9A2F83-9837-4E18-BFC0-8AA2E9CA3680}"/>
    <cellStyle name="Normal 9 3 3 2 3 2 3 2 2" xfId="10071" xr:uid="{A8D5EB90-679D-449A-9057-85DF7F7EB7C9}"/>
    <cellStyle name="Normal 9 3 3 2 3 2 3 2 2 2" xfId="21878" xr:uid="{D90522D9-7F70-4224-ADA6-F153E07A2D71}"/>
    <cellStyle name="Normal 9 3 3 2 3 2 3 2 2 2 2" xfId="44197" xr:uid="{3289ED6C-348F-4816-A873-8C7CFF3FB01A}"/>
    <cellStyle name="Normal 9 3 3 2 3 2 3 2 2 3" xfId="32389" xr:uid="{25DAB7B4-B7DC-4748-AD07-82EF3AB4B810}"/>
    <cellStyle name="Normal 9 3 3 2 3 2 3 2 3" xfId="16694" xr:uid="{394CA3E1-7308-4FE1-AF71-CC90819C7C09}"/>
    <cellStyle name="Normal 9 3 3 2 3 2 3 2 3 2" xfId="39013" xr:uid="{00EF0508-5AB7-4781-A6A1-2F3F78583FA8}"/>
    <cellStyle name="Normal 9 3 3 2 3 2 3 2 4" xfId="27205" xr:uid="{E1836A8D-06E1-473F-8444-C58151D4E2E0}"/>
    <cellStyle name="Normal 9 3 3 2 3 2 3 3" xfId="7479" xr:uid="{F1F1F3A9-73BA-4696-9EE6-CFA1BF3B2569}"/>
    <cellStyle name="Normal 9 3 3 2 3 2 3 3 2" xfId="19286" xr:uid="{59E2252F-6935-4E21-A434-62132260E2BC}"/>
    <cellStyle name="Normal 9 3 3 2 3 2 3 3 2 2" xfId="41605" xr:uid="{5ACD2724-69C4-4355-88A6-57845BF424DA}"/>
    <cellStyle name="Normal 9 3 3 2 3 2 3 3 3" xfId="29797" xr:uid="{1C8830F5-906A-45B7-9029-A778CF172175}"/>
    <cellStyle name="Normal 9 3 3 2 3 2 3 4" xfId="14102" xr:uid="{F2DEF791-F8C0-48E7-90D8-07B9E75841BF}"/>
    <cellStyle name="Normal 9 3 3 2 3 2 3 4 2" xfId="36421" xr:uid="{8B470BF6-0370-43E4-BB11-B661EE04966C}"/>
    <cellStyle name="Normal 9 3 3 2 3 2 3 5" xfId="24613" xr:uid="{B78C95A8-22FB-4E56-A1A9-2008E645559F}"/>
    <cellStyle name="Normal 9 3 3 2 3 2 4" xfId="3591" xr:uid="{60DD3E92-108F-49DE-883E-47412FD583D8}"/>
    <cellStyle name="Normal 9 3 3 2 3 2 4 2" xfId="8775" xr:uid="{54DC921E-6C41-4030-928D-CEF8644E0C25}"/>
    <cellStyle name="Normal 9 3 3 2 3 2 4 2 2" xfId="20582" xr:uid="{C7BBEE22-D9D6-47AD-8F58-A2DAF53A96DB}"/>
    <cellStyle name="Normal 9 3 3 2 3 2 4 2 2 2" xfId="42901" xr:uid="{894672FC-9DA3-4405-98DB-0A303F2662ED}"/>
    <cellStyle name="Normal 9 3 3 2 3 2 4 2 3" xfId="31093" xr:uid="{12FD1EEC-72A8-408A-857F-943A1D3811E7}"/>
    <cellStyle name="Normal 9 3 3 2 3 2 4 3" xfId="15398" xr:uid="{F118BAC0-540F-48D6-B458-90DA39106D4E}"/>
    <cellStyle name="Normal 9 3 3 2 3 2 4 3 2" xfId="37717" xr:uid="{CA4CC33A-282B-40E4-87CB-C533D77D3253}"/>
    <cellStyle name="Normal 9 3 3 2 3 2 4 4" xfId="25909" xr:uid="{468F14B9-56D9-46FC-B843-DE07D59FBF18}"/>
    <cellStyle name="Normal 9 3 3 2 3 2 5" xfId="6183" xr:uid="{52FB563E-4394-4554-B0AB-6FD5785AE78A}"/>
    <cellStyle name="Normal 9 3 3 2 3 2 5 2" xfId="17990" xr:uid="{1238EAE5-C2E6-4FDA-8E8E-A4BA52117BA3}"/>
    <cellStyle name="Normal 9 3 3 2 3 2 5 2 2" xfId="40309" xr:uid="{4AEC7138-6EEF-4B09-A0E9-81EEC2A61275}"/>
    <cellStyle name="Normal 9 3 3 2 3 2 5 3" xfId="28501" xr:uid="{F2A77347-FD7F-4A3A-A68F-D96FB8D9761F}"/>
    <cellStyle name="Normal 9 3 3 2 3 2 6" xfId="11510" xr:uid="{95D2D71E-2825-47F9-85C8-9BA844C54274}"/>
    <cellStyle name="Normal 9 3 3 2 3 2 6 2" xfId="33829" xr:uid="{BEBC5E75-D66B-4769-8BE6-ED3A0E161262}"/>
    <cellStyle name="Normal 9 3 3 2 3 2 7" xfId="12806" xr:uid="{EE75D108-63D6-4955-9B38-0DE8416734F3}"/>
    <cellStyle name="Normal 9 3 3 2 3 2 7 2" xfId="35125" xr:uid="{DDF66480-9985-4132-8F8B-7FB0F2628BB0}"/>
    <cellStyle name="Normal 9 3 3 2 3 2 8" xfId="23317" xr:uid="{599054C6-DC19-4A91-9C6C-8F83A69F9B3F}"/>
    <cellStyle name="Normal 9 3 3 2 3 3" xfId="1323" xr:uid="{9779E73E-CFC8-45BF-BE55-59DEAE5BB18C}"/>
    <cellStyle name="Normal 9 3 3 2 3 3 2" xfId="2619" xr:uid="{623C8D89-A267-4B93-858B-795A925D045D}"/>
    <cellStyle name="Normal 9 3 3 2 3 3 2 2" xfId="5211" xr:uid="{8D5EA9A0-3553-4CE0-A09C-64023354C8A7}"/>
    <cellStyle name="Normal 9 3 3 2 3 3 2 2 2" xfId="10395" xr:uid="{B487208A-68B7-48BA-BE07-AB9E572D541D}"/>
    <cellStyle name="Normal 9 3 3 2 3 3 2 2 2 2" xfId="22202" xr:uid="{9B4AE391-6510-4AD3-BEB4-B4043D204F51}"/>
    <cellStyle name="Normal 9 3 3 2 3 3 2 2 2 2 2" xfId="44521" xr:uid="{D6A07710-56E5-49F7-BD71-7F087C0EA3FB}"/>
    <cellStyle name="Normal 9 3 3 2 3 3 2 2 2 3" xfId="32713" xr:uid="{354050C5-C648-46A0-BB18-4F58C8D8B0D0}"/>
    <cellStyle name="Normal 9 3 3 2 3 3 2 2 3" xfId="17018" xr:uid="{AAAEFCDD-2D0D-422D-B5C9-1AAD50749FA6}"/>
    <cellStyle name="Normal 9 3 3 2 3 3 2 2 3 2" xfId="39337" xr:uid="{711FB40C-E4CF-45A5-99C4-3EA90DAD78E8}"/>
    <cellStyle name="Normal 9 3 3 2 3 3 2 2 4" xfId="27529" xr:uid="{B7008CCB-701E-4FAE-AB53-F7DE2E2DF1DA}"/>
    <cellStyle name="Normal 9 3 3 2 3 3 2 3" xfId="7803" xr:uid="{E07540A8-A058-4EEA-8B49-919ECB5B6152}"/>
    <cellStyle name="Normal 9 3 3 2 3 3 2 3 2" xfId="19610" xr:uid="{EBBAE98E-6110-4709-99EB-36BE22E63469}"/>
    <cellStyle name="Normal 9 3 3 2 3 3 2 3 2 2" xfId="41929" xr:uid="{33209B2F-E85B-4421-9BFE-48CE18D75B1C}"/>
    <cellStyle name="Normal 9 3 3 2 3 3 2 3 3" xfId="30121" xr:uid="{EBB65EBE-7870-491C-9813-723925EEB6C9}"/>
    <cellStyle name="Normal 9 3 3 2 3 3 2 4" xfId="14426" xr:uid="{FD888B49-A96E-4C6E-9A12-51C35D51C2AC}"/>
    <cellStyle name="Normal 9 3 3 2 3 3 2 4 2" xfId="36745" xr:uid="{1BFCCA28-385B-4A7B-801E-C9B1CEC66DEA}"/>
    <cellStyle name="Normal 9 3 3 2 3 3 2 5" xfId="24937" xr:uid="{667D3430-4BBB-4DAF-89A3-3EF0ACB96FB2}"/>
    <cellStyle name="Normal 9 3 3 2 3 3 3" xfId="3915" xr:uid="{8DA26569-738B-4163-A152-A07D9280F4D3}"/>
    <cellStyle name="Normal 9 3 3 2 3 3 3 2" xfId="9099" xr:uid="{3E8C5484-C61F-46D1-9D38-9FBB8BCD39C3}"/>
    <cellStyle name="Normal 9 3 3 2 3 3 3 2 2" xfId="20906" xr:uid="{A31FB2E4-7B4D-4FE9-B949-4A5A3546E24E}"/>
    <cellStyle name="Normal 9 3 3 2 3 3 3 2 2 2" xfId="43225" xr:uid="{59D0DEFC-199E-4BEF-8C90-57C310A99111}"/>
    <cellStyle name="Normal 9 3 3 2 3 3 3 2 3" xfId="31417" xr:uid="{386359A2-F041-407C-80A1-439E3DA1EE0C}"/>
    <cellStyle name="Normal 9 3 3 2 3 3 3 3" xfId="15722" xr:uid="{F6056EA2-3C85-46E3-9B9E-17F88A6F5E7F}"/>
    <cellStyle name="Normal 9 3 3 2 3 3 3 3 2" xfId="38041" xr:uid="{C9FDE5BB-43C6-4FB5-BB72-541B971051C4}"/>
    <cellStyle name="Normal 9 3 3 2 3 3 3 4" xfId="26233" xr:uid="{D992B946-EEEB-4A55-8641-F158706B9C44}"/>
    <cellStyle name="Normal 9 3 3 2 3 3 4" xfId="6507" xr:uid="{400C6370-5456-4B56-B2D9-0C60F0549840}"/>
    <cellStyle name="Normal 9 3 3 2 3 3 4 2" xfId="18314" xr:uid="{F0C6428C-77A8-4191-AE20-5AB119EA1BBC}"/>
    <cellStyle name="Normal 9 3 3 2 3 3 4 2 2" xfId="40633" xr:uid="{A8BF808B-97F7-4E39-A745-52B066F3ECD7}"/>
    <cellStyle name="Normal 9 3 3 2 3 3 4 3" xfId="28825" xr:uid="{7375A02D-D383-41A5-81E5-4D7A9D31F649}"/>
    <cellStyle name="Normal 9 3 3 2 3 3 5" xfId="11834" xr:uid="{D9235F52-386E-4EB1-AEC8-FB2AA43DCDB7}"/>
    <cellStyle name="Normal 9 3 3 2 3 3 5 2" xfId="34153" xr:uid="{E2585CA2-D2C1-40D2-A396-FC25615B1E22}"/>
    <cellStyle name="Normal 9 3 3 2 3 3 6" xfId="13130" xr:uid="{C15E9E64-8FD8-4A36-9AD3-EC6954173E4E}"/>
    <cellStyle name="Normal 9 3 3 2 3 3 6 2" xfId="35449" xr:uid="{067EA3A9-70BF-4240-BF78-57014D1BE9AC}"/>
    <cellStyle name="Normal 9 3 3 2 3 3 7" xfId="23641" xr:uid="{7A9C3FF9-54E6-41A6-932D-85977D14C93D}"/>
    <cellStyle name="Normal 9 3 3 2 3 4" xfId="1971" xr:uid="{C4384A2B-269C-4A3C-9590-B074A69B3050}"/>
    <cellStyle name="Normal 9 3 3 2 3 4 2" xfId="4563" xr:uid="{D8CCB786-835C-4AE7-B161-D15F6D8E1A8C}"/>
    <cellStyle name="Normal 9 3 3 2 3 4 2 2" xfId="9747" xr:uid="{173373C6-C6B2-4610-8FEF-16527186493D}"/>
    <cellStyle name="Normal 9 3 3 2 3 4 2 2 2" xfId="21554" xr:uid="{441C1FE7-E068-4936-AE6D-0789B9DD46D2}"/>
    <cellStyle name="Normal 9 3 3 2 3 4 2 2 2 2" xfId="43873" xr:uid="{35ABB48A-4F40-460A-9DC8-A62D5591C834}"/>
    <cellStyle name="Normal 9 3 3 2 3 4 2 2 3" xfId="32065" xr:uid="{E7E221E1-7F86-42E2-B72B-C57733496CD6}"/>
    <cellStyle name="Normal 9 3 3 2 3 4 2 3" xfId="16370" xr:uid="{31403C3E-37A5-40BB-9116-761B534CA33B}"/>
    <cellStyle name="Normal 9 3 3 2 3 4 2 3 2" xfId="38689" xr:uid="{466D2796-5892-4207-B910-C34DD0D6FBF5}"/>
    <cellStyle name="Normal 9 3 3 2 3 4 2 4" xfId="26881" xr:uid="{DF323E33-1067-49E0-A128-733D94C0143E}"/>
    <cellStyle name="Normal 9 3 3 2 3 4 3" xfId="7155" xr:uid="{BD9B0330-9B8E-46BD-953D-A8594FE2F714}"/>
    <cellStyle name="Normal 9 3 3 2 3 4 3 2" xfId="18962" xr:uid="{60A0E47E-77E5-4A6A-B33C-27F15EE31468}"/>
    <cellStyle name="Normal 9 3 3 2 3 4 3 2 2" xfId="41281" xr:uid="{DFE24E6F-3B9A-4AEF-BB04-3A0645DEF4B1}"/>
    <cellStyle name="Normal 9 3 3 2 3 4 3 3" xfId="29473" xr:uid="{F51936A4-DC3F-4407-9B76-B6E59127FC77}"/>
    <cellStyle name="Normal 9 3 3 2 3 4 4" xfId="13778" xr:uid="{3FFB3268-5B4A-45B1-8DDD-101E4FA59274}"/>
    <cellStyle name="Normal 9 3 3 2 3 4 4 2" xfId="36097" xr:uid="{10F3A52C-D3CB-46B1-B2BF-7479F11BCED4}"/>
    <cellStyle name="Normal 9 3 3 2 3 4 5" xfId="24289" xr:uid="{2733F543-CD43-4A40-A513-50756E91CE7A}"/>
    <cellStyle name="Normal 9 3 3 2 3 5" xfId="3267" xr:uid="{4FE76F36-801F-407F-BB76-78ECB969E781}"/>
    <cellStyle name="Normal 9 3 3 2 3 5 2" xfId="8451" xr:uid="{B0F99AAF-67D3-48C6-94EE-C514A0E41A0E}"/>
    <cellStyle name="Normal 9 3 3 2 3 5 2 2" xfId="20258" xr:uid="{557F8BFA-B95E-4385-881B-D16A9F317CD5}"/>
    <cellStyle name="Normal 9 3 3 2 3 5 2 2 2" xfId="42577" xr:uid="{3A61D255-CCB0-453A-9407-07F238D6E462}"/>
    <cellStyle name="Normal 9 3 3 2 3 5 2 3" xfId="30769" xr:uid="{3BD65F89-57D9-404C-8B98-0D52417AB4AC}"/>
    <cellStyle name="Normal 9 3 3 2 3 5 3" xfId="15074" xr:uid="{9B5AA428-A2B3-4956-9B2D-E1B3618AE08B}"/>
    <cellStyle name="Normal 9 3 3 2 3 5 3 2" xfId="37393" xr:uid="{2D02602D-74FE-442D-B3DE-D410990B4562}"/>
    <cellStyle name="Normal 9 3 3 2 3 5 4" xfId="25585" xr:uid="{BFD6689F-97EB-4DA6-B80C-479770609C63}"/>
    <cellStyle name="Normal 9 3 3 2 3 6" xfId="5859" xr:uid="{216ECB02-3435-4277-B6BF-C8A8BFCE4ABE}"/>
    <cellStyle name="Normal 9 3 3 2 3 6 2" xfId="17666" xr:uid="{B5188761-29CC-4587-9E20-49F2D24D035F}"/>
    <cellStyle name="Normal 9 3 3 2 3 6 2 2" xfId="39985" xr:uid="{2BF2B339-89F9-4783-9F13-57F3394AF122}"/>
    <cellStyle name="Normal 9 3 3 2 3 6 3" xfId="28177" xr:uid="{442005E2-6A1B-46FF-A36A-EE3FA249D223}"/>
    <cellStyle name="Normal 9 3 3 2 3 7" xfId="11132" xr:uid="{25FED381-CFCD-4195-A67E-2A57B3563805}"/>
    <cellStyle name="Normal 9 3 3 2 3 7 2" xfId="33451" xr:uid="{2EE7AC21-54FA-46ED-8193-EC7ED19A2A19}"/>
    <cellStyle name="Normal 9 3 3 2 3 8" xfId="12482" xr:uid="{8579C778-F6CE-4C1D-AB5C-12A7CBDC91B9}"/>
    <cellStyle name="Normal 9 3 3 2 3 8 2" xfId="34801" xr:uid="{B22E131F-F0FC-400F-A940-72266203D739}"/>
    <cellStyle name="Normal 9 3 3 2 3 9" xfId="22939" xr:uid="{A07198FD-0274-431D-A227-6473EBCBCB9F}"/>
    <cellStyle name="Normal 9 3 3 2 4" xfId="837" xr:uid="{10D80448-C33E-4A9D-8652-176FF0786C50}"/>
    <cellStyle name="Normal 9 3 3 2 4 2" xfId="1485" xr:uid="{E1C8E5E8-9390-4FC5-8960-1AC9166BC103}"/>
    <cellStyle name="Normal 9 3 3 2 4 2 2" xfId="2781" xr:uid="{4C80A90D-921C-499D-B40C-DE3907DBC306}"/>
    <cellStyle name="Normal 9 3 3 2 4 2 2 2" xfId="5373" xr:uid="{1F0A1E0C-690A-4301-B3E7-C58D5E8F1168}"/>
    <cellStyle name="Normal 9 3 3 2 4 2 2 2 2" xfId="10557" xr:uid="{9B8C1650-F6FC-4EFC-A406-F3FC8DA310BC}"/>
    <cellStyle name="Normal 9 3 3 2 4 2 2 2 2 2" xfId="22364" xr:uid="{8CFC27BC-9377-4FC0-9E9F-24FE9C60B960}"/>
    <cellStyle name="Normal 9 3 3 2 4 2 2 2 2 2 2" xfId="44683" xr:uid="{18F765F8-15A0-462E-BE97-FEE9692DFC37}"/>
    <cellStyle name="Normal 9 3 3 2 4 2 2 2 2 3" xfId="32875" xr:uid="{33757280-94A1-4855-84A0-45374E8CEC55}"/>
    <cellStyle name="Normal 9 3 3 2 4 2 2 2 3" xfId="17180" xr:uid="{466B829B-9D4E-459A-BB62-700BBCEFFB17}"/>
    <cellStyle name="Normal 9 3 3 2 4 2 2 2 3 2" xfId="39499" xr:uid="{404E0B51-7351-44D2-97E2-A10C474A22E0}"/>
    <cellStyle name="Normal 9 3 3 2 4 2 2 2 4" xfId="27691" xr:uid="{F35B370A-33AF-48C3-A376-5A72746EAB82}"/>
    <cellStyle name="Normal 9 3 3 2 4 2 2 3" xfId="7965" xr:uid="{B7DBDE86-12BD-46FA-816E-18A7B7D6C162}"/>
    <cellStyle name="Normal 9 3 3 2 4 2 2 3 2" xfId="19772" xr:uid="{50800ED4-1C35-483C-BE9A-93CEADA85C30}"/>
    <cellStyle name="Normal 9 3 3 2 4 2 2 3 2 2" xfId="42091" xr:uid="{EE2EFD44-A5F2-4BE7-985A-137F71575821}"/>
    <cellStyle name="Normal 9 3 3 2 4 2 2 3 3" xfId="30283" xr:uid="{DC803622-F5C7-4813-B9C9-7B7F29DEBC1E}"/>
    <cellStyle name="Normal 9 3 3 2 4 2 2 4" xfId="14588" xr:uid="{27421614-CA06-4896-98E1-B06FAAD9EDBC}"/>
    <cellStyle name="Normal 9 3 3 2 4 2 2 4 2" xfId="36907" xr:uid="{5CBC65F0-3675-4413-847F-5E033E408712}"/>
    <cellStyle name="Normal 9 3 3 2 4 2 2 5" xfId="25099" xr:uid="{BDFD4253-782E-44FB-B2E6-025BB1B6182B}"/>
    <cellStyle name="Normal 9 3 3 2 4 2 3" xfId="4077" xr:uid="{C7FB3EDA-A62E-448F-AD2F-F35EA1BE4C1C}"/>
    <cellStyle name="Normal 9 3 3 2 4 2 3 2" xfId="9261" xr:uid="{F2808B31-3FCB-4E91-89F1-F97C27BDBF07}"/>
    <cellStyle name="Normal 9 3 3 2 4 2 3 2 2" xfId="21068" xr:uid="{6367BE22-5B6E-4B07-BB23-307DC3296B73}"/>
    <cellStyle name="Normal 9 3 3 2 4 2 3 2 2 2" xfId="43387" xr:uid="{92A636AE-A313-43BE-9849-07D858E6F3A0}"/>
    <cellStyle name="Normal 9 3 3 2 4 2 3 2 3" xfId="31579" xr:uid="{56A6533D-C312-44FD-9B2E-1534BE88EFD9}"/>
    <cellStyle name="Normal 9 3 3 2 4 2 3 3" xfId="15884" xr:uid="{4C5AF1BB-E991-4A54-B44D-690851756E9F}"/>
    <cellStyle name="Normal 9 3 3 2 4 2 3 3 2" xfId="38203" xr:uid="{74DC206F-5AA8-4DE6-A886-9F22DD084F49}"/>
    <cellStyle name="Normal 9 3 3 2 4 2 3 4" xfId="26395" xr:uid="{C81DA027-7ED6-4234-80E2-E298BF8C4AB6}"/>
    <cellStyle name="Normal 9 3 3 2 4 2 4" xfId="6669" xr:uid="{E827CDDD-D141-4F6F-B656-4242E796E811}"/>
    <cellStyle name="Normal 9 3 3 2 4 2 4 2" xfId="18476" xr:uid="{68A88F9D-ACDD-4D6A-8419-574B56CFFD9F}"/>
    <cellStyle name="Normal 9 3 3 2 4 2 4 2 2" xfId="40795" xr:uid="{50DBBF48-AA63-46EB-B66A-01103E90180B}"/>
    <cellStyle name="Normal 9 3 3 2 4 2 4 3" xfId="28987" xr:uid="{810CB1E6-40CF-43AE-814A-CFD2CDAC8C92}"/>
    <cellStyle name="Normal 9 3 3 2 4 2 5" xfId="11996" xr:uid="{16ECD4EB-E8A6-4504-A77E-6B02AA952794}"/>
    <cellStyle name="Normal 9 3 3 2 4 2 5 2" xfId="34315" xr:uid="{5713B785-22F3-463D-9E72-CF40E5F24805}"/>
    <cellStyle name="Normal 9 3 3 2 4 2 6" xfId="13292" xr:uid="{E087D3FB-DCB7-4BCE-8B0D-02892208E3BC}"/>
    <cellStyle name="Normal 9 3 3 2 4 2 6 2" xfId="35611" xr:uid="{FD093AE4-A8ED-456C-9154-4D364530B004}"/>
    <cellStyle name="Normal 9 3 3 2 4 2 7" xfId="23803" xr:uid="{29B521CF-F02B-4FC6-84E3-35C45A898E45}"/>
    <cellStyle name="Normal 9 3 3 2 4 3" xfId="2133" xr:uid="{94AEA1EE-AB45-4C60-AEA6-1AD3066D1E96}"/>
    <cellStyle name="Normal 9 3 3 2 4 3 2" xfId="4725" xr:uid="{E6F18B87-FFB2-4756-99BD-8D489AE648E0}"/>
    <cellStyle name="Normal 9 3 3 2 4 3 2 2" xfId="9909" xr:uid="{5EFED030-DE17-4929-98F2-376AF9617155}"/>
    <cellStyle name="Normal 9 3 3 2 4 3 2 2 2" xfId="21716" xr:uid="{460021AB-E3C7-4A35-ADC1-C7569E5270BF}"/>
    <cellStyle name="Normal 9 3 3 2 4 3 2 2 2 2" xfId="44035" xr:uid="{BA51F1E7-C016-4404-8AFD-6C1019F387B0}"/>
    <cellStyle name="Normal 9 3 3 2 4 3 2 2 3" xfId="32227" xr:uid="{2BE3CA70-8CF4-4964-B8CC-DA283E03415A}"/>
    <cellStyle name="Normal 9 3 3 2 4 3 2 3" xfId="16532" xr:uid="{6ED16D68-E4FF-405B-979B-8EA0D331F6E5}"/>
    <cellStyle name="Normal 9 3 3 2 4 3 2 3 2" xfId="38851" xr:uid="{01A35BD0-6EDC-453A-9A07-8A06C0BEE3AA}"/>
    <cellStyle name="Normal 9 3 3 2 4 3 2 4" xfId="27043" xr:uid="{FE2088B6-3998-40A7-AEC0-FCBAD05D0550}"/>
    <cellStyle name="Normal 9 3 3 2 4 3 3" xfId="7317" xr:uid="{B4D5FEC4-39DB-427E-ACC9-5848D9EFB78E}"/>
    <cellStyle name="Normal 9 3 3 2 4 3 3 2" xfId="19124" xr:uid="{F68E6A35-9C6A-4A01-B515-DF5112717F65}"/>
    <cellStyle name="Normal 9 3 3 2 4 3 3 2 2" xfId="41443" xr:uid="{2B2337F8-9421-49C3-85F4-0D543F511BCF}"/>
    <cellStyle name="Normal 9 3 3 2 4 3 3 3" xfId="29635" xr:uid="{D172CC6D-C7CA-4364-A47F-6696F1335DBE}"/>
    <cellStyle name="Normal 9 3 3 2 4 3 4" xfId="13940" xr:uid="{ECD7BD98-CF05-4800-9504-F3DBB62CCDF0}"/>
    <cellStyle name="Normal 9 3 3 2 4 3 4 2" xfId="36259" xr:uid="{71E02AB3-AD32-4C1E-9C10-54DBDEF479C2}"/>
    <cellStyle name="Normal 9 3 3 2 4 3 5" xfId="24451" xr:uid="{A9D84FB8-E587-453B-9848-49EE21FE39FF}"/>
    <cellStyle name="Normal 9 3 3 2 4 4" xfId="3429" xr:uid="{B03077F5-F35D-423B-BD66-658C8DB0DE9E}"/>
    <cellStyle name="Normal 9 3 3 2 4 4 2" xfId="8613" xr:uid="{48A44801-8E74-48A2-A600-A57F64385E60}"/>
    <cellStyle name="Normal 9 3 3 2 4 4 2 2" xfId="20420" xr:uid="{A74AF0AB-79B2-4DD4-A49E-569A81E5AD74}"/>
    <cellStyle name="Normal 9 3 3 2 4 4 2 2 2" xfId="42739" xr:uid="{2C30DD14-54D8-4ED2-AA95-6FA3FC6E577B}"/>
    <cellStyle name="Normal 9 3 3 2 4 4 2 3" xfId="30931" xr:uid="{2C366E36-E7C0-4409-B0AF-9A5E2C43CCA6}"/>
    <cellStyle name="Normal 9 3 3 2 4 4 3" xfId="15236" xr:uid="{00384FA6-3070-4CEB-807C-841B7357128A}"/>
    <cellStyle name="Normal 9 3 3 2 4 4 3 2" xfId="37555" xr:uid="{1360F63E-847A-4304-8A3E-D4D35F47E6FF}"/>
    <cellStyle name="Normal 9 3 3 2 4 4 4" xfId="25747" xr:uid="{A2C6DB75-372D-418D-8C9A-8E39DC7ADE76}"/>
    <cellStyle name="Normal 9 3 3 2 4 5" xfId="6021" xr:uid="{A991A81F-5B9F-4F77-9959-DADD974506EF}"/>
    <cellStyle name="Normal 9 3 3 2 4 5 2" xfId="17828" xr:uid="{E3EEED16-F137-49E8-A8C6-C2FB9168C92E}"/>
    <cellStyle name="Normal 9 3 3 2 4 5 2 2" xfId="40147" xr:uid="{C4515F3E-D55F-4D4F-9607-F3FBEB2C0947}"/>
    <cellStyle name="Normal 9 3 3 2 4 5 3" xfId="28339" xr:uid="{ABD71ED8-D7E5-460D-A52C-255CD0090980}"/>
    <cellStyle name="Normal 9 3 3 2 4 6" xfId="11348" xr:uid="{E2EF82D9-1CF9-468A-A0EB-4D92F22C73B4}"/>
    <cellStyle name="Normal 9 3 3 2 4 6 2" xfId="33667" xr:uid="{C35014EA-A3D0-46A7-A8E2-239311050ADC}"/>
    <cellStyle name="Normal 9 3 3 2 4 7" xfId="12644" xr:uid="{AC651DE0-8F75-49F5-9CF0-A2BC1115767E}"/>
    <cellStyle name="Normal 9 3 3 2 4 7 2" xfId="34963" xr:uid="{7A5966C4-4238-499C-9DCB-D7E25B79E29F}"/>
    <cellStyle name="Normal 9 3 3 2 4 8" xfId="23155" xr:uid="{291A9E26-BC26-47A5-85B1-58784AC9E5EE}"/>
    <cellStyle name="Normal 9 3 3 2 5" xfId="1161" xr:uid="{8C5EE74E-4A36-4498-B9EC-0DC599096EBE}"/>
    <cellStyle name="Normal 9 3 3 2 5 2" xfId="2457" xr:uid="{CEB0A6A7-49FD-45AC-9D0C-EEC8ED660951}"/>
    <cellStyle name="Normal 9 3 3 2 5 2 2" xfId="5049" xr:uid="{1CA23508-A220-4181-B6E3-0C4D2968E726}"/>
    <cellStyle name="Normal 9 3 3 2 5 2 2 2" xfId="10233" xr:uid="{1DD670FA-2958-4764-BEE1-5A60438E0C1D}"/>
    <cellStyle name="Normal 9 3 3 2 5 2 2 2 2" xfId="22040" xr:uid="{3AC7F39E-E0AD-4A0F-855B-B893D5563CA9}"/>
    <cellStyle name="Normal 9 3 3 2 5 2 2 2 2 2" xfId="44359" xr:uid="{316A05BC-DEEC-4F27-A669-87D05727EBF8}"/>
    <cellStyle name="Normal 9 3 3 2 5 2 2 2 3" xfId="32551" xr:uid="{721F1031-4745-4F0E-9201-0DCE8DF37F97}"/>
    <cellStyle name="Normal 9 3 3 2 5 2 2 3" xfId="16856" xr:uid="{50150CB8-BEA7-403C-B4EF-DE7FAF4288B7}"/>
    <cellStyle name="Normal 9 3 3 2 5 2 2 3 2" xfId="39175" xr:uid="{DB83099F-0B3A-45F7-A4BF-9B2777E40AC0}"/>
    <cellStyle name="Normal 9 3 3 2 5 2 2 4" xfId="27367" xr:uid="{3A0A2D44-FCA0-4AC6-84D7-79905060D4FC}"/>
    <cellStyle name="Normal 9 3 3 2 5 2 3" xfId="7641" xr:uid="{84B424DC-9AAB-4B65-86ED-B096ECB143AF}"/>
    <cellStyle name="Normal 9 3 3 2 5 2 3 2" xfId="19448" xr:uid="{DC84DCF2-094E-45EA-A95F-1E934282DDB6}"/>
    <cellStyle name="Normal 9 3 3 2 5 2 3 2 2" xfId="41767" xr:uid="{97D16827-770F-401D-9017-978B12F17E40}"/>
    <cellStyle name="Normal 9 3 3 2 5 2 3 3" xfId="29959" xr:uid="{FFBC7E6E-C190-4139-9AA8-EDF5733C7015}"/>
    <cellStyle name="Normal 9 3 3 2 5 2 4" xfId="14264" xr:uid="{A328E643-A3BB-4378-8D43-454F2DF3B466}"/>
    <cellStyle name="Normal 9 3 3 2 5 2 4 2" xfId="36583" xr:uid="{A80E52D6-E682-47AB-8D16-D6AD97BD9D27}"/>
    <cellStyle name="Normal 9 3 3 2 5 2 5" xfId="24775" xr:uid="{425A7E69-4019-405B-8A2C-D728B162FE8F}"/>
    <cellStyle name="Normal 9 3 3 2 5 3" xfId="3753" xr:uid="{8BCCE664-596D-4D9E-9D7C-2755CC9DDE25}"/>
    <cellStyle name="Normal 9 3 3 2 5 3 2" xfId="8937" xr:uid="{AEADE26A-F0F0-4B27-91A0-68FC013D4DC2}"/>
    <cellStyle name="Normal 9 3 3 2 5 3 2 2" xfId="20744" xr:uid="{19BBF5D8-3F5A-4AF3-B347-3C0298A6C15A}"/>
    <cellStyle name="Normal 9 3 3 2 5 3 2 2 2" xfId="43063" xr:uid="{BECA73D5-55C7-4E25-AEF4-32233F603822}"/>
    <cellStyle name="Normal 9 3 3 2 5 3 2 3" xfId="31255" xr:uid="{AC2CAA9D-17EF-48A7-B511-E520ED7F6FE1}"/>
    <cellStyle name="Normal 9 3 3 2 5 3 3" xfId="15560" xr:uid="{BEEF84DD-548B-4F61-B730-D756B963C05B}"/>
    <cellStyle name="Normal 9 3 3 2 5 3 3 2" xfId="37879" xr:uid="{E0C53155-F159-4CD3-A2DA-439BFED913C2}"/>
    <cellStyle name="Normal 9 3 3 2 5 3 4" xfId="26071" xr:uid="{D0F98EE0-8434-487E-AE5D-5650FDA9E0BA}"/>
    <cellStyle name="Normal 9 3 3 2 5 4" xfId="6345" xr:uid="{779E820D-2571-4B95-8F73-D710F5D13615}"/>
    <cellStyle name="Normal 9 3 3 2 5 4 2" xfId="18152" xr:uid="{16942E6D-7CE0-4CD2-8BD4-AB22A0653A10}"/>
    <cellStyle name="Normal 9 3 3 2 5 4 2 2" xfId="40471" xr:uid="{3B84410D-792F-4BCE-AB69-DFF7255AE68F}"/>
    <cellStyle name="Normal 9 3 3 2 5 4 3" xfId="28663" xr:uid="{BCC395ED-F14A-44FF-9E43-36D17057EF90}"/>
    <cellStyle name="Normal 9 3 3 2 5 5" xfId="11672" xr:uid="{DF73A85B-0073-465B-B2A4-7BAA7AB73872}"/>
    <cellStyle name="Normal 9 3 3 2 5 5 2" xfId="33991" xr:uid="{72E933BE-463F-4BA8-9F93-B0970ED10FA6}"/>
    <cellStyle name="Normal 9 3 3 2 5 6" xfId="12968" xr:uid="{D1D8E9D8-5E84-4C83-AF67-A4C5221696B6}"/>
    <cellStyle name="Normal 9 3 3 2 5 6 2" xfId="35287" xr:uid="{4BCD0FCC-60BD-438F-84C2-48514542BAAD}"/>
    <cellStyle name="Normal 9 3 3 2 5 7" xfId="23479" xr:uid="{E945A6A9-036B-4FAC-A7AC-4F7728FFDEA5}"/>
    <cellStyle name="Normal 9 3 3 2 6" xfId="1809" xr:uid="{CA9153B4-75F7-4AFD-8D7C-F155201709B4}"/>
    <cellStyle name="Normal 9 3 3 2 6 2" xfId="4401" xr:uid="{912D7D97-296A-4E44-ADAA-2E44BD6F07CF}"/>
    <cellStyle name="Normal 9 3 3 2 6 2 2" xfId="9585" xr:uid="{4EF6551B-C3E9-4442-996A-27EED20DE718}"/>
    <cellStyle name="Normal 9 3 3 2 6 2 2 2" xfId="21392" xr:uid="{EC688096-F328-4504-9E19-F34402DF3B3E}"/>
    <cellStyle name="Normal 9 3 3 2 6 2 2 2 2" xfId="43711" xr:uid="{200D14D6-33DF-464F-B44E-5F26219C5847}"/>
    <cellStyle name="Normal 9 3 3 2 6 2 2 3" xfId="31903" xr:uid="{D35DA85E-35A9-4590-A35A-02CDF6B6A674}"/>
    <cellStyle name="Normal 9 3 3 2 6 2 3" xfId="16208" xr:uid="{8BD7BEC4-ABEA-4976-80D2-8F63C9108ABF}"/>
    <cellStyle name="Normal 9 3 3 2 6 2 3 2" xfId="38527" xr:uid="{7C3C37A6-7B66-4FBA-8C55-3ABEE042E506}"/>
    <cellStyle name="Normal 9 3 3 2 6 2 4" xfId="26719" xr:uid="{4A8F4574-B065-48FB-A6C6-BE497A143B82}"/>
    <cellStyle name="Normal 9 3 3 2 6 3" xfId="6993" xr:uid="{5107ACE9-674F-418F-91DD-9299FC0D675E}"/>
    <cellStyle name="Normal 9 3 3 2 6 3 2" xfId="18800" xr:uid="{50CEC912-4305-4E1B-B9E6-A8C3B22751E5}"/>
    <cellStyle name="Normal 9 3 3 2 6 3 2 2" xfId="41119" xr:uid="{04855AF1-3ADD-4DBC-AB92-3778CA21CD44}"/>
    <cellStyle name="Normal 9 3 3 2 6 3 3" xfId="29311" xr:uid="{DEE066DA-368D-4402-9630-8C84B4665769}"/>
    <cellStyle name="Normal 9 3 3 2 6 4" xfId="13616" xr:uid="{EC3351E5-6C5A-4F1F-99C9-007ACB5CFD05}"/>
    <cellStyle name="Normal 9 3 3 2 6 4 2" xfId="35935" xr:uid="{8460C541-1EAB-4F0F-BF6D-857AE88C6C47}"/>
    <cellStyle name="Normal 9 3 3 2 6 5" xfId="24127" xr:uid="{2806DB10-547F-49EA-B70E-74853DAE7C37}"/>
    <cellStyle name="Normal 9 3 3 2 7" xfId="3105" xr:uid="{F30F585F-FC3C-4D5E-8E0C-10BF66B601E0}"/>
    <cellStyle name="Normal 9 3 3 2 7 2" xfId="8289" xr:uid="{01A28C2F-E13D-4180-9DAF-116B0890FB59}"/>
    <cellStyle name="Normal 9 3 3 2 7 2 2" xfId="20096" xr:uid="{D0540191-1151-4587-9786-280938DD11FA}"/>
    <cellStyle name="Normal 9 3 3 2 7 2 2 2" xfId="42415" xr:uid="{A46576E4-40BC-4F0D-A06F-EED1EAB34F5C}"/>
    <cellStyle name="Normal 9 3 3 2 7 2 3" xfId="30607" xr:uid="{700DC636-965F-4FC4-9C59-05A2A91FACE9}"/>
    <cellStyle name="Normal 9 3 3 2 7 3" xfId="14912" xr:uid="{0D53715C-A797-44A9-944D-F416AD464C3F}"/>
    <cellStyle name="Normal 9 3 3 2 7 3 2" xfId="37231" xr:uid="{B763B756-4401-4B4B-B60D-CB1651C28BC9}"/>
    <cellStyle name="Normal 9 3 3 2 7 4" xfId="25423" xr:uid="{D5148648-AB05-444D-AA8A-6EBD549E5DF3}"/>
    <cellStyle name="Normal 9 3 3 2 8" xfId="5697" xr:uid="{9D23565E-5014-422E-B161-CED0226E3168}"/>
    <cellStyle name="Normal 9 3 3 2 8 2" xfId="17504" xr:uid="{A1843CFD-C0D0-4482-BA9B-4633EC1B4171}"/>
    <cellStyle name="Normal 9 3 3 2 8 2 2" xfId="39823" xr:uid="{224271FD-2B02-429B-9DDE-EA9EE93FFFC8}"/>
    <cellStyle name="Normal 9 3 3 2 8 3" xfId="28015" xr:uid="{E4CE6B96-AE24-42E4-BF87-DAEB26A5BE20}"/>
    <cellStyle name="Normal 9 3 3 2 9" xfId="10898" xr:uid="{97E268CB-573C-4B52-8DCC-ECB6BB5B1FE7}"/>
    <cellStyle name="Normal 9 3 3 2 9 2" xfId="33217" xr:uid="{F3A0CA70-DC29-4AEE-A09F-CB7C1394AB70}"/>
    <cellStyle name="Normal 9 3 3 3" xfId="434" xr:uid="{2BD9E583-D026-40E2-9C22-DE606F6FA179}"/>
    <cellStyle name="Normal 9 3 3 3 10" xfId="12347" xr:uid="{20C1803B-3192-4DE4-9A98-8636DB82183F}"/>
    <cellStyle name="Normal 9 3 3 3 10 2" xfId="34666" xr:uid="{BF90D20D-8A94-4C28-AF45-142042C6AA43}"/>
    <cellStyle name="Normal 9 3 3 3 11" xfId="22750" xr:uid="{4C1C24C0-EF96-4C39-87D6-45ECB1467124}"/>
    <cellStyle name="Normal 9 3 3 3 2" xfId="550" xr:uid="{CE7232F6-4E01-428E-B8B8-26FF84E732D3}"/>
    <cellStyle name="Normal 9 3 3 3 2 10" xfId="22867" xr:uid="{C1886219-879F-4713-8484-DBA4449871DD}"/>
    <cellStyle name="Normal 9 3 3 3 2 2" xfId="783" xr:uid="{7FB0EEB0-DDAE-47E3-AE54-402C26CE60BE}"/>
    <cellStyle name="Normal 9 3 3 3 2 2 2" xfId="1107" xr:uid="{F3C37AE0-B006-4E42-A650-FE9012D7FE59}"/>
    <cellStyle name="Normal 9 3 3 3 2 2 2 2" xfId="1755" xr:uid="{61CCDAAD-F4CC-49FD-B44B-C816CA77E69C}"/>
    <cellStyle name="Normal 9 3 3 3 2 2 2 2 2" xfId="3051" xr:uid="{A6BF8A87-58ED-4E39-A63B-7D22B45DE838}"/>
    <cellStyle name="Normal 9 3 3 3 2 2 2 2 2 2" xfId="5643" xr:uid="{36AAF58C-04D3-413B-97FB-54F86260B7FF}"/>
    <cellStyle name="Normal 9 3 3 3 2 2 2 2 2 2 2" xfId="10827" xr:uid="{26370158-ED71-4366-9E96-FF085727BA9E}"/>
    <cellStyle name="Normal 9 3 3 3 2 2 2 2 2 2 2 2" xfId="22634" xr:uid="{0FF994F8-5EC0-498C-AFE9-F424E7D1DDCC}"/>
    <cellStyle name="Normal 9 3 3 3 2 2 2 2 2 2 2 2 2" xfId="44953" xr:uid="{61981323-5C77-448F-B230-5C3DCB08F20C}"/>
    <cellStyle name="Normal 9 3 3 3 2 2 2 2 2 2 2 3" xfId="33145" xr:uid="{1C4AF5E2-54A7-4D2C-95B1-B80925106FE0}"/>
    <cellStyle name="Normal 9 3 3 3 2 2 2 2 2 2 3" xfId="17450" xr:uid="{E728CB58-10F5-4C9A-B1DF-EEB3772A6842}"/>
    <cellStyle name="Normal 9 3 3 3 2 2 2 2 2 2 3 2" xfId="39769" xr:uid="{D6774183-17F0-4225-82D9-1B8E47940081}"/>
    <cellStyle name="Normal 9 3 3 3 2 2 2 2 2 2 4" xfId="27961" xr:uid="{6BFEECF0-A0A2-4163-A861-2181FEE1F2A7}"/>
    <cellStyle name="Normal 9 3 3 3 2 2 2 2 2 3" xfId="8235" xr:uid="{3887DC3D-1703-4E08-88EA-819DE7940B71}"/>
    <cellStyle name="Normal 9 3 3 3 2 2 2 2 2 3 2" xfId="20042" xr:uid="{336E1597-80F3-4364-8032-B3B0C18988A8}"/>
    <cellStyle name="Normal 9 3 3 3 2 2 2 2 2 3 2 2" xfId="42361" xr:uid="{1C210C8E-BA0C-477E-A161-024A9D898B0C}"/>
    <cellStyle name="Normal 9 3 3 3 2 2 2 2 2 3 3" xfId="30553" xr:uid="{7A309377-7B0C-4A88-9E7E-1C86E98014DE}"/>
    <cellStyle name="Normal 9 3 3 3 2 2 2 2 2 4" xfId="14858" xr:uid="{07C06438-1C2A-4C91-B3AF-7F7B8B3EE3E4}"/>
    <cellStyle name="Normal 9 3 3 3 2 2 2 2 2 4 2" xfId="37177" xr:uid="{EA6B7134-F0E9-4586-90EB-88CF8738FB2A}"/>
    <cellStyle name="Normal 9 3 3 3 2 2 2 2 2 5" xfId="25369" xr:uid="{1B543C5B-C82D-446A-89FC-BC96B7B2A847}"/>
    <cellStyle name="Normal 9 3 3 3 2 2 2 2 3" xfId="4347" xr:uid="{83FD0A46-C997-4D4A-8BBB-4204661394BB}"/>
    <cellStyle name="Normal 9 3 3 3 2 2 2 2 3 2" xfId="9531" xr:uid="{E9636ECA-C348-4320-9F02-3FBE261BAEF0}"/>
    <cellStyle name="Normal 9 3 3 3 2 2 2 2 3 2 2" xfId="21338" xr:uid="{6FA8151B-8BCA-47D9-B9C4-A101319E0F52}"/>
    <cellStyle name="Normal 9 3 3 3 2 2 2 2 3 2 2 2" xfId="43657" xr:uid="{76497321-585E-4368-9A65-604B966377A9}"/>
    <cellStyle name="Normal 9 3 3 3 2 2 2 2 3 2 3" xfId="31849" xr:uid="{78886B82-7650-4D46-916E-AFCCE78D9F98}"/>
    <cellStyle name="Normal 9 3 3 3 2 2 2 2 3 3" xfId="16154" xr:uid="{9CFEA496-B93A-48AB-889F-3B1F753C68E8}"/>
    <cellStyle name="Normal 9 3 3 3 2 2 2 2 3 3 2" xfId="38473" xr:uid="{0556853F-0FF1-484F-B858-72C441D7A079}"/>
    <cellStyle name="Normal 9 3 3 3 2 2 2 2 3 4" xfId="26665" xr:uid="{650C150B-0A8D-4FA2-88B4-C9B4FBFE9F49}"/>
    <cellStyle name="Normal 9 3 3 3 2 2 2 2 4" xfId="6939" xr:uid="{AFC7DAEB-7477-4E34-AA11-317DBDD25C6D}"/>
    <cellStyle name="Normal 9 3 3 3 2 2 2 2 4 2" xfId="18746" xr:uid="{CD8B5B4C-E4D7-425F-8795-4BBA556E4725}"/>
    <cellStyle name="Normal 9 3 3 3 2 2 2 2 4 2 2" xfId="41065" xr:uid="{84CEBEBD-6AA7-47E3-B84C-F3E3F3C1AE5D}"/>
    <cellStyle name="Normal 9 3 3 3 2 2 2 2 4 3" xfId="29257" xr:uid="{E6E31DA5-C702-4C96-A3E0-6941AB2C82AF}"/>
    <cellStyle name="Normal 9 3 3 3 2 2 2 2 5" xfId="12266" xr:uid="{8BDC275D-FAD7-4C1E-A45B-7D6B3CDAB46C}"/>
    <cellStyle name="Normal 9 3 3 3 2 2 2 2 5 2" xfId="34585" xr:uid="{BA656F98-BC6F-4694-869A-72A3F5DAA87A}"/>
    <cellStyle name="Normal 9 3 3 3 2 2 2 2 6" xfId="13562" xr:uid="{F90865EE-6C1A-4573-96D4-ED6D18AFEFE7}"/>
    <cellStyle name="Normal 9 3 3 3 2 2 2 2 6 2" xfId="35881" xr:uid="{1909DE6D-1230-4239-AC3B-81975F8B8A8D}"/>
    <cellStyle name="Normal 9 3 3 3 2 2 2 2 7" xfId="24073" xr:uid="{C256A2A6-A697-4077-B506-D4CB2BEA2103}"/>
    <cellStyle name="Normal 9 3 3 3 2 2 2 3" xfId="2403" xr:uid="{D6FDFB62-416A-4D38-A062-0F2F298012E5}"/>
    <cellStyle name="Normal 9 3 3 3 2 2 2 3 2" xfId="4995" xr:uid="{324B4D6C-7773-4619-88DF-74B4390C1E5A}"/>
    <cellStyle name="Normal 9 3 3 3 2 2 2 3 2 2" xfId="10179" xr:uid="{E8F558A4-A1DE-418C-A081-D512B2BFA31C}"/>
    <cellStyle name="Normal 9 3 3 3 2 2 2 3 2 2 2" xfId="21986" xr:uid="{509129C7-BF55-4677-AEAF-5B21FDEB3D5E}"/>
    <cellStyle name="Normal 9 3 3 3 2 2 2 3 2 2 2 2" xfId="44305" xr:uid="{0502D6A8-3002-4F0D-8757-D2DA801E69BC}"/>
    <cellStyle name="Normal 9 3 3 3 2 2 2 3 2 2 3" xfId="32497" xr:uid="{0474EE8C-E54B-4C35-9AFF-19E08BA55815}"/>
    <cellStyle name="Normal 9 3 3 3 2 2 2 3 2 3" xfId="16802" xr:uid="{BB75C21C-910E-4EFC-AFD8-709A79098C2F}"/>
    <cellStyle name="Normal 9 3 3 3 2 2 2 3 2 3 2" xfId="39121" xr:uid="{FCD65424-A536-468F-8172-7F14E5535D24}"/>
    <cellStyle name="Normal 9 3 3 3 2 2 2 3 2 4" xfId="27313" xr:uid="{053C65EF-D315-4925-A943-D1576E1A1C0A}"/>
    <cellStyle name="Normal 9 3 3 3 2 2 2 3 3" xfId="7587" xr:uid="{80CD6283-CB72-44A6-A658-3DC2B8F2E154}"/>
    <cellStyle name="Normal 9 3 3 3 2 2 2 3 3 2" xfId="19394" xr:uid="{3744C6D0-2B4D-4E44-9A65-B5241ABDD3AE}"/>
    <cellStyle name="Normal 9 3 3 3 2 2 2 3 3 2 2" xfId="41713" xr:uid="{ABB1B1DF-937B-42F9-87AE-46F4DDB02538}"/>
    <cellStyle name="Normal 9 3 3 3 2 2 2 3 3 3" xfId="29905" xr:uid="{1EC699E0-DF89-4B0D-A6E6-C8500089A624}"/>
    <cellStyle name="Normal 9 3 3 3 2 2 2 3 4" xfId="14210" xr:uid="{8317C721-D38C-472E-AEC0-7D2AADDBCEC2}"/>
    <cellStyle name="Normal 9 3 3 3 2 2 2 3 4 2" xfId="36529" xr:uid="{5C997444-FB14-49A3-A329-D4CEA51043D0}"/>
    <cellStyle name="Normal 9 3 3 3 2 2 2 3 5" xfId="24721" xr:uid="{3F19755E-D143-4ABC-A53E-B82BD97F4996}"/>
    <cellStyle name="Normal 9 3 3 3 2 2 2 4" xfId="3699" xr:uid="{1B00B0E0-1298-4AE3-AB77-58931DC99233}"/>
    <cellStyle name="Normal 9 3 3 3 2 2 2 4 2" xfId="8883" xr:uid="{F7E9B6CD-E43A-455E-8561-E54EB24CC770}"/>
    <cellStyle name="Normal 9 3 3 3 2 2 2 4 2 2" xfId="20690" xr:uid="{837A027F-EDBE-43B0-9D0B-5C9E19AF400D}"/>
    <cellStyle name="Normal 9 3 3 3 2 2 2 4 2 2 2" xfId="43009" xr:uid="{A7A0782F-EE6C-407C-A252-991C0499BE1C}"/>
    <cellStyle name="Normal 9 3 3 3 2 2 2 4 2 3" xfId="31201" xr:uid="{D76E5034-A2E6-4AC4-A12C-2D4E1CDF1E28}"/>
    <cellStyle name="Normal 9 3 3 3 2 2 2 4 3" xfId="15506" xr:uid="{E34AE29D-DC14-4D35-BE28-045FD107EC3F}"/>
    <cellStyle name="Normal 9 3 3 3 2 2 2 4 3 2" xfId="37825" xr:uid="{B9BE5D55-ED88-4C62-8439-FCA3C397A074}"/>
    <cellStyle name="Normal 9 3 3 3 2 2 2 4 4" xfId="26017" xr:uid="{A9747E70-BE2B-4B85-831F-FC365A6C67FF}"/>
    <cellStyle name="Normal 9 3 3 3 2 2 2 5" xfId="6291" xr:uid="{8A7742D3-561A-4C75-936E-BBD5557D8C0B}"/>
    <cellStyle name="Normal 9 3 3 3 2 2 2 5 2" xfId="18098" xr:uid="{C2FA5DD0-951B-40A5-8F71-28AA614F88A6}"/>
    <cellStyle name="Normal 9 3 3 3 2 2 2 5 2 2" xfId="40417" xr:uid="{7FCEE42D-2E70-402D-B6D0-24A36C890D74}"/>
    <cellStyle name="Normal 9 3 3 3 2 2 2 5 3" xfId="28609" xr:uid="{1C791EDF-5898-45E3-91D2-AD898109E457}"/>
    <cellStyle name="Normal 9 3 3 3 2 2 2 6" xfId="11618" xr:uid="{ADFDCED8-5737-4780-B0F2-6B03491BE0D7}"/>
    <cellStyle name="Normal 9 3 3 3 2 2 2 6 2" xfId="33937" xr:uid="{4A516590-56CA-4DEB-ADBD-C350C641E8D1}"/>
    <cellStyle name="Normal 9 3 3 3 2 2 2 7" xfId="12914" xr:uid="{7ADED77C-0DBE-4D67-91D3-7F59657A2D2A}"/>
    <cellStyle name="Normal 9 3 3 3 2 2 2 7 2" xfId="35233" xr:uid="{4B226B74-BA2D-4322-ABD1-EBAD98D787D9}"/>
    <cellStyle name="Normal 9 3 3 3 2 2 2 8" xfId="23425" xr:uid="{8D556B36-8E75-482C-9DEA-2D8D985A1FD8}"/>
    <cellStyle name="Normal 9 3 3 3 2 2 3" xfId="1431" xr:uid="{FAC9392A-7185-4F2F-B196-8CF78BCC48E7}"/>
    <cellStyle name="Normal 9 3 3 3 2 2 3 2" xfId="2727" xr:uid="{A4E79417-B68F-4F55-8E42-A4E03179B74A}"/>
    <cellStyle name="Normal 9 3 3 3 2 2 3 2 2" xfId="5319" xr:uid="{6A80B860-09A2-4AEA-9096-8039462064E1}"/>
    <cellStyle name="Normal 9 3 3 3 2 2 3 2 2 2" xfId="10503" xr:uid="{886375A9-8AAA-421A-866A-68C4C5CA9187}"/>
    <cellStyle name="Normal 9 3 3 3 2 2 3 2 2 2 2" xfId="22310" xr:uid="{5946F865-43A6-41CB-AA74-EBC815FC4FEA}"/>
    <cellStyle name="Normal 9 3 3 3 2 2 3 2 2 2 2 2" xfId="44629" xr:uid="{00AD6DA5-221C-4001-AEAC-8DEC4E071C4C}"/>
    <cellStyle name="Normal 9 3 3 3 2 2 3 2 2 2 3" xfId="32821" xr:uid="{5C770DDF-624D-4D95-B968-68F805D30013}"/>
    <cellStyle name="Normal 9 3 3 3 2 2 3 2 2 3" xfId="17126" xr:uid="{ED3FBC58-32ED-441D-8937-8D10CBD58041}"/>
    <cellStyle name="Normal 9 3 3 3 2 2 3 2 2 3 2" xfId="39445" xr:uid="{D39F207D-086A-437F-9E37-EC3F970AA86C}"/>
    <cellStyle name="Normal 9 3 3 3 2 2 3 2 2 4" xfId="27637" xr:uid="{573E3378-0898-4F3F-ACB2-7214CC2B4427}"/>
    <cellStyle name="Normal 9 3 3 3 2 2 3 2 3" xfId="7911" xr:uid="{2F753167-4C2A-402A-AD5F-FF543AD34B56}"/>
    <cellStyle name="Normal 9 3 3 3 2 2 3 2 3 2" xfId="19718" xr:uid="{FEEAD7A4-3761-4135-A351-2452941F32A6}"/>
    <cellStyle name="Normal 9 3 3 3 2 2 3 2 3 2 2" xfId="42037" xr:uid="{FB0DBBA8-204C-4A00-9798-A398128D7278}"/>
    <cellStyle name="Normal 9 3 3 3 2 2 3 2 3 3" xfId="30229" xr:uid="{916385F1-8111-4840-8E66-D254FE9820BE}"/>
    <cellStyle name="Normal 9 3 3 3 2 2 3 2 4" xfId="14534" xr:uid="{9EF5543B-8BC8-4928-BFCF-E5FCC3D22CE2}"/>
    <cellStyle name="Normal 9 3 3 3 2 2 3 2 4 2" xfId="36853" xr:uid="{B2156C05-376B-49DE-B102-5E5605E246FA}"/>
    <cellStyle name="Normal 9 3 3 3 2 2 3 2 5" xfId="25045" xr:uid="{963F6595-9567-44CA-9740-CF145D848097}"/>
    <cellStyle name="Normal 9 3 3 3 2 2 3 3" xfId="4023" xr:uid="{24F9CC18-648B-42FD-9BCF-22EC9F6D7705}"/>
    <cellStyle name="Normal 9 3 3 3 2 2 3 3 2" xfId="9207" xr:uid="{36137903-1616-4C51-B041-E42A1EC16D59}"/>
    <cellStyle name="Normal 9 3 3 3 2 2 3 3 2 2" xfId="21014" xr:uid="{72CC23C0-CE4A-48C6-99CB-D860C5CF5AEE}"/>
    <cellStyle name="Normal 9 3 3 3 2 2 3 3 2 2 2" xfId="43333" xr:uid="{F1BB35C5-7B6C-43E4-9B61-F6C0D41D72C7}"/>
    <cellStyle name="Normal 9 3 3 3 2 2 3 3 2 3" xfId="31525" xr:uid="{0D62356F-1D65-461B-8B13-0EAE097FDE4F}"/>
    <cellStyle name="Normal 9 3 3 3 2 2 3 3 3" xfId="15830" xr:uid="{B9915F6E-E3CA-40AC-85C5-4E48E7BB470F}"/>
    <cellStyle name="Normal 9 3 3 3 2 2 3 3 3 2" xfId="38149" xr:uid="{64A92533-2A97-49D5-8171-895FFDAF8FF7}"/>
    <cellStyle name="Normal 9 3 3 3 2 2 3 3 4" xfId="26341" xr:uid="{B1B8D921-9EBF-4FFF-9174-F631835C21CB}"/>
    <cellStyle name="Normal 9 3 3 3 2 2 3 4" xfId="6615" xr:uid="{2CFDDB42-AC5F-45B3-BA64-86FC48989A77}"/>
    <cellStyle name="Normal 9 3 3 3 2 2 3 4 2" xfId="18422" xr:uid="{63EA4D2A-6F74-4A99-B0E2-072DA17A9512}"/>
    <cellStyle name="Normal 9 3 3 3 2 2 3 4 2 2" xfId="40741" xr:uid="{4F96655A-0D9E-42B2-8DD6-644B7274326E}"/>
    <cellStyle name="Normal 9 3 3 3 2 2 3 4 3" xfId="28933" xr:uid="{91B4CA52-F349-43A8-BBC9-739E8020F4E0}"/>
    <cellStyle name="Normal 9 3 3 3 2 2 3 5" xfId="11942" xr:uid="{90D65EEF-4DA8-4174-9916-A1BFB143307B}"/>
    <cellStyle name="Normal 9 3 3 3 2 2 3 5 2" xfId="34261" xr:uid="{92DA4A40-3F3D-45CC-AB96-25F7BDB7904C}"/>
    <cellStyle name="Normal 9 3 3 3 2 2 3 6" xfId="13238" xr:uid="{6A51D4FB-5BE6-4BE4-8887-AE3D01DDF1E0}"/>
    <cellStyle name="Normal 9 3 3 3 2 2 3 6 2" xfId="35557" xr:uid="{ADBECE36-1731-4116-8FF0-2DF21B31500B}"/>
    <cellStyle name="Normal 9 3 3 3 2 2 3 7" xfId="23749" xr:uid="{A71933EC-B063-41B5-8126-AA8AC3BCC3A7}"/>
    <cellStyle name="Normal 9 3 3 3 2 2 4" xfId="2079" xr:uid="{3C2F20CD-7EBB-4B36-B441-97D012593332}"/>
    <cellStyle name="Normal 9 3 3 3 2 2 4 2" xfId="4671" xr:uid="{B0D4010B-F4E4-4526-9F26-BA62B3046DAB}"/>
    <cellStyle name="Normal 9 3 3 3 2 2 4 2 2" xfId="9855" xr:uid="{468AF638-D08A-4D72-AD1B-7ADA401540C6}"/>
    <cellStyle name="Normal 9 3 3 3 2 2 4 2 2 2" xfId="21662" xr:uid="{666E490A-9CD3-4C8D-AA93-BF02D5AFA672}"/>
    <cellStyle name="Normal 9 3 3 3 2 2 4 2 2 2 2" xfId="43981" xr:uid="{8508CCAC-0723-4108-B801-94760858A508}"/>
    <cellStyle name="Normal 9 3 3 3 2 2 4 2 2 3" xfId="32173" xr:uid="{272699EE-E266-44F1-AEC2-6CB94BF5060E}"/>
    <cellStyle name="Normal 9 3 3 3 2 2 4 2 3" xfId="16478" xr:uid="{6FA4C9EA-A493-43EB-BEF3-436D38E38C5E}"/>
    <cellStyle name="Normal 9 3 3 3 2 2 4 2 3 2" xfId="38797" xr:uid="{8A59C38A-88A9-4C23-ACD4-E8FFCFFB21E5}"/>
    <cellStyle name="Normal 9 3 3 3 2 2 4 2 4" xfId="26989" xr:uid="{D9FCFD63-E275-4846-B060-5C747DC83138}"/>
    <cellStyle name="Normal 9 3 3 3 2 2 4 3" xfId="7263" xr:uid="{237D39C8-9F11-46CB-A6FB-61131C44C0F0}"/>
    <cellStyle name="Normal 9 3 3 3 2 2 4 3 2" xfId="19070" xr:uid="{31B75625-24D1-4934-BB6F-A0595C90440F}"/>
    <cellStyle name="Normal 9 3 3 3 2 2 4 3 2 2" xfId="41389" xr:uid="{04DC9F88-0B2B-45CA-B15B-01DB1D9B7648}"/>
    <cellStyle name="Normal 9 3 3 3 2 2 4 3 3" xfId="29581" xr:uid="{7B8AD60A-F7E1-414F-BE73-BC2FC9C812AC}"/>
    <cellStyle name="Normal 9 3 3 3 2 2 4 4" xfId="13886" xr:uid="{28F45DA6-A121-4484-A3FD-6D970BE43EF3}"/>
    <cellStyle name="Normal 9 3 3 3 2 2 4 4 2" xfId="36205" xr:uid="{6DE32CFC-3B45-4E88-9758-925317B40083}"/>
    <cellStyle name="Normal 9 3 3 3 2 2 4 5" xfId="24397" xr:uid="{82454CC8-E434-4EE7-BBDA-A53150253562}"/>
    <cellStyle name="Normal 9 3 3 3 2 2 5" xfId="3375" xr:uid="{05BA088C-6655-450C-B91D-B9BBF65C0E11}"/>
    <cellStyle name="Normal 9 3 3 3 2 2 5 2" xfId="8559" xr:uid="{05EB077E-2E69-4BF2-A167-23E75C020728}"/>
    <cellStyle name="Normal 9 3 3 3 2 2 5 2 2" xfId="20366" xr:uid="{08D1384D-CD65-4677-88CE-FFF24348B940}"/>
    <cellStyle name="Normal 9 3 3 3 2 2 5 2 2 2" xfId="42685" xr:uid="{1CF9C2CB-09F2-45AB-914B-6302BBFBBD9E}"/>
    <cellStyle name="Normal 9 3 3 3 2 2 5 2 3" xfId="30877" xr:uid="{01ED5576-889A-415C-85F5-0BF1FAC61724}"/>
    <cellStyle name="Normal 9 3 3 3 2 2 5 3" xfId="15182" xr:uid="{D6F01AE6-A1D1-494C-A308-E7DC00C6C7E9}"/>
    <cellStyle name="Normal 9 3 3 3 2 2 5 3 2" xfId="37501" xr:uid="{D14115D9-619E-46A3-AE9E-64E9DB88D93E}"/>
    <cellStyle name="Normal 9 3 3 3 2 2 5 4" xfId="25693" xr:uid="{1A676308-8EE7-45E9-860E-33EDB02F5592}"/>
    <cellStyle name="Normal 9 3 3 3 2 2 6" xfId="5967" xr:uid="{F19169F0-048D-4A37-93D1-D84695B7FAD7}"/>
    <cellStyle name="Normal 9 3 3 3 2 2 6 2" xfId="17774" xr:uid="{25E5817E-5935-4099-B6C1-E77A686E4B8F}"/>
    <cellStyle name="Normal 9 3 3 3 2 2 6 2 2" xfId="40093" xr:uid="{DE585251-D6F3-4177-92EC-D1BE144B9FD8}"/>
    <cellStyle name="Normal 9 3 3 3 2 2 6 3" xfId="28285" xr:uid="{9F775275-7B27-4D5B-97A7-4385048B5603}"/>
    <cellStyle name="Normal 9 3 3 3 2 2 7" xfId="11294" xr:uid="{0F8669BC-5F8F-4E13-BAE1-831947D29F85}"/>
    <cellStyle name="Normal 9 3 3 3 2 2 7 2" xfId="33613" xr:uid="{FDDA968D-A179-4768-BB25-FC536A3FB893}"/>
    <cellStyle name="Normal 9 3 3 3 2 2 8" xfId="12590" xr:uid="{AAE045D2-6AAD-4139-AA6D-B916C1C92607}"/>
    <cellStyle name="Normal 9 3 3 3 2 2 8 2" xfId="34909" xr:uid="{BF31F856-AECC-43C1-9C54-92447C20AC6C}"/>
    <cellStyle name="Normal 9 3 3 3 2 2 9" xfId="23101" xr:uid="{BDA728A1-EE5B-47C4-BE4B-27E7B897CCFC}"/>
    <cellStyle name="Normal 9 3 3 3 2 3" xfId="945" xr:uid="{6923A890-8DE4-4F73-964D-D368B5E08B7F}"/>
    <cellStyle name="Normal 9 3 3 3 2 3 2" xfId="1593" xr:uid="{B064E11E-4E9D-4F4E-93DB-431C1C969FF5}"/>
    <cellStyle name="Normal 9 3 3 3 2 3 2 2" xfId="2889" xr:uid="{FCAF0760-3A3B-42E7-A2EA-19B82EC9EFD2}"/>
    <cellStyle name="Normal 9 3 3 3 2 3 2 2 2" xfId="5481" xr:uid="{5B5FEE09-2F39-4E64-93DA-042A88D36B85}"/>
    <cellStyle name="Normal 9 3 3 3 2 3 2 2 2 2" xfId="10665" xr:uid="{E42A0A1B-2368-4436-969C-EDD971C70239}"/>
    <cellStyle name="Normal 9 3 3 3 2 3 2 2 2 2 2" xfId="22472" xr:uid="{785307FB-D427-419B-8C2B-0871A6FE93A4}"/>
    <cellStyle name="Normal 9 3 3 3 2 3 2 2 2 2 2 2" xfId="44791" xr:uid="{5CC93DE7-3B75-407C-A6A3-75D94EC24ED6}"/>
    <cellStyle name="Normal 9 3 3 3 2 3 2 2 2 2 3" xfId="32983" xr:uid="{8D01AFDD-2CAC-4DBB-B92D-5DDF12C3A843}"/>
    <cellStyle name="Normal 9 3 3 3 2 3 2 2 2 3" xfId="17288" xr:uid="{931266FC-7558-45C9-8DA2-C507A41F00AC}"/>
    <cellStyle name="Normal 9 3 3 3 2 3 2 2 2 3 2" xfId="39607" xr:uid="{D1CF897E-E4EA-48C7-8E34-4FF5A7B1E528}"/>
    <cellStyle name="Normal 9 3 3 3 2 3 2 2 2 4" xfId="27799" xr:uid="{0502A472-743F-4835-B6CB-00AFC7751BAA}"/>
    <cellStyle name="Normal 9 3 3 3 2 3 2 2 3" xfId="8073" xr:uid="{4892B5D0-151E-479F-BBD6-44DEA6F396BC}"/>
    <cellStyle name="Normal 9 3 3 3 2 3 2 2 3 2" xfId="19880" xr:uid="{475A116D-7221-48AB-959A-BC5DF06EA2D3}"/>
    <cellStyle name="Normal 9 3 3 3 2 3 2 2 3 2 2" xfId="42199" xr:uid="{2B5AC0C8-D046-4A98-B21A-801F5C302DE4}"/>
    <cellStyle name="Normal 9 3 3 3 2 3 2 2 3 3" xfId="30391" xr:uid="{C26CEEB9-9813-4DEC-B04D-B34CAD09672E}"/>
    <cellStyle name="Normal 9 3 3 3 2 3 2 2 4" xfId="14696" xr:uid="{98301D43-8981-4A05-A1E8-4442B9C8DE96}"/>
    <cellStyle name="Normal 9 3 3 3 2 3 2 2 4 2" xfId="37015" xr:uid="{C705E031-828B-4172-93C3-11BA0BA51D14}"/>
    <cellStyle name="Normal 9 3 3 3 2 3 2 2 5" xfId="25207" xr:uid="{4D76B1C6-FB14-429A-922F-80AE7D964F05}"/>
    <cellStyle name="Normal 9 3 3 3 2 3 2 3" xfId="4185" xr:uid="{68C0A5FD-40FB-48CC-B02A-2573BFDC38D3}"/>
    <cellStyle name="Normal 9 3 3 3 2 3 2 3 2" xfId="9369" xr:uid="{570D593E-513B-4380-8C91-9490E4D78393}"/>
    <cellStyle name="Normal 9 3 3 3 2 3 2 3 2 2" xfId="21176" xr:uid="{90E99805-CB06-4232-99D0-7BE802943F4F}"/>
    <cellStyle name="Normal 9 3 3 3 2 3 2 3 2 2 2" xfId="43495" xr:uid="{4230C887-5656-4B96-AD06-32EA59C63F0E}"/>
    <cellStyle name="Normal 9 3 3 3 2 3 2 3 2 3" xfId="31687" xr:uid="{F1F90612-88FB-4EC3-AC13-AE9A0A82356E}"/>
    <cellStyle name="Normal 9 3 3 3 2 3 2 3 3" xfId="15992" xr:uid="{354AA2E3-E1FC-4741-BE33-60E69FC53C57}"/>
    <cellStyle name="Normal 9 3 3 3 2 3 2 3 3 2" xfId="38311" xr:uid="{17D9BC6F-CC44-4CD4-B51C-33AF131D8711}"/>
    <cellStyle name="Normal 9 3 3 3 2 3 2 3 4" xfId="26503" xr:uid="{148006D3-50EC-4347-841D-F57C6DEF7BFC}"/>
    <cellStyle name="Normal 9 3 3 3 2 3 2 4" xfId="6777" xr:uid="{43A72778-207E-4F11-8201-AF9CE586A1BC}"/>
    <cellStyle name="Normal 9 3 3 3 2 3 2 4 2" xfId="18584" xr:uid="{930D7162-2ABC-40B8-8640-451AF6E3DCA3}"/>
    <cellStyle name="Normal 9 3 3 3 2 3 2 4 2 2" xfId="40903" xr:uid="{2405BECD-E4BB-4F61-9FC5-CB1970BF71E7}"/>
    <cellStyle name="Normal 9 3 3 3 2 3 2 4 3" xfId="29095" xr:uid="{654E3673-6FD6-4C02-A91B-A0DA81A63F13}"/>
    <cellStyle name="Normal 9 3 3 3 2 3 2 5" xfId="12104" xr:uid="{55BF5F43-F9F2-473F-A450-4AC54C76ED72}"/>
    <cellStyle name="Normal 9 3 3 3 2 3 2 5 2" xfId="34423" xr:uid="{F90E43D1-05EC-49FF-BBD4-C787C433A842}"/>
    <cellStyle name="Normal 9 3 3 3 2 3 2 6" xfId="13400" xr:uid="{1E9E14F0-3B25-427B-A4F7-7B8DA6E24AEE}"/>
    <cellStyle name="Normal 9 3 3 3 2 3 2 6 2" xfId="35719" xr:uid="{14FF906C-464D-4E37-A0BE-FA512C9602A0}"/>
    <cellStyle name="Normal 9 3 3 3 2 3 2 7" xfId="23911" xr:uid="{F09C074D-5901-4953-8DE3-5D236669FFB4}"/>
    <cellStyle name="Normal 9 3 3 3 2 3 3" xfId="2241" xr:uid="{066FA13E-48D2-4C61-A887-C338BD7E0AC3}"/>
    <cellStyle name="Normal 9 3 3 3 2 3 3 2" xfId="4833" xr:uid="{949C5CCF-2EEE-453C-8835-010A6D60EDD3}"/>
    <cellStyle name="Normal 9 3 3 3 2 3 3 2 2" xfId="10017" xr:uid="{D2C60FF4-50B1-44D2-8655-61CEB3B439AE}"/>
    <cellStyle name="Normal 9 3 3 3 2 3 3 2 2 2" xfId="21824" xr:uid="{EDFE3981-3D7A-4433-A24B-2671A2E885EA}"/>
    <cellStyle name="Normal 9 3 3 3 2 3 3 2 2 2 2" xfId="44143" xr:uid="{0CC886C4-4494-481C-97AF-7DD33D60B101}"/>
    <cellStyle name="Normal 9 3 3 3 2 3 3 2 2 3" xfId="32335" xr:uid="{2D07C519-F081-4E72-BA41-2B0BD2D8DD2A}"/>
    <cellStyle name="Normal 9 3 3 3 2 3 3 2 3" xfId="16640" xr:uid="{D62EDC5A-2F0D-4A69-9A58-68329D3C1061}"/>
    <cellStyle name="Normal 9 3 3 3 2 3 3 2 3 2" xfId="38959" xr:uid="{94DFD4C5-5F20-47B4-8CC8-17FF382D7688}"/>
    <cellStyle name="Normal 9 3 3 3 2 3 3 2 4" xfId="27151" xr:uid="{EA3B5B96-8B9D-44F1-923E-453708D8C9E6}"/>
    <cellStyle name="Normal 9 3 3 3 2 3 3 3" xfId="7425" xr:uid="{D552CB14-8680-4904-9EFF-AD36C0D2FE16}"/>
    <cellStyle name="Normal 9 3 3 3 2 3 3 3 2" xfId="19232" xr:uid="{EDFE2DFE-54C3-4B70-AFE3-6A649AFD97BC}"/>
    <cellStyle name="Normal 9 3 3 3 2 3 3 3 2 2" xfId="41551" xr:uid="{56A85006-0782-485C-8FFD-41606519101D}"/>
    <cellStyle name="Normal 9 3 3 3 2 3 3 3 3" xfId="29743" xr:uid="{81BF4734-C6FD-49C6-A4DD-473000A78CDD}"/>
    <cellStyle name="Normal 9 3 3 3 2 3 3 4" xfId="14048" xr:uid="{8DBA0846-9620-4B7D-97B4-1F9A88FD26EC}"/>
    <cellStyle name="Normal 9 3 3 3 2 3 3 4 2" xfId="36367" xr:uid="{E75A6212-0E52-42E7-B6B7-BD411E73EDE4}"/>
    <cellStyle name="Normal 9 3 3 3 2 3 3 5" xfId="24559" xr:uid="{42D8B567-92C0-4C27-B71C-DE08688F65E8}"/>
    <cellStyle name="Normal 9 3 3 3 2 3 4" xfId="3537" xr:uid="{EEB464F2-DF54-4B6E-84B3-7E97D156D312}"/>
    <cellStyle name="Normal 9 3 3 3 2 3 4 2" xfId="8721" xr:uid="{47E20EA2-A40F-4CF7-91D0-9546A0C343B6}"/>
    <cellStyle name="Normal 9 3 3 3 2 3 4 2 2" xfId="20528" xr:uid="{D88712A3-7807-4E1E-9878-E821D9082E14}"/>
    <cellStyle name="Normal 9 3 3 3 2 3 4 2 2 2" xfId="42847" xr:uid="{723E2428-52E7-45C8-B7E6-9DD8CA3DF679}"/>
    <cellStyle name="Normal 9 3 3 3 2 3 4 2 3" xfId="31039" xr:uid="{A48F612B-1B59-42D3-A93B-DB7DA252C359}"/>
    <cellStyle name="Normal 9 3 3 3 2 3 4 3" xfId="15344" xr:uid="{88BD72F6-FA99-43A9-97E3-9E2089355B56}"/>
    <cellStyle name="Normal 9 3 3 3 2 3 4 3 2" xfId="37663" xr:uid="{A273A655-1704-443F-A187-470E9599B6F2}"/>
    <cellStyle name="Normal 9 3 3 3 2 3 4 4" xfId="25855" xr:uid="{DA9FEE05-0B9A-43EF-835C-A172F943D1CD}"/>
    <cellStyle name="Normal 9 3 3 3 2 3 5" xfId="6129" xr:uid="{FC45E81F-3CAE-4C76-BD3D-EB79D886D7AA}"/>
    <cellStyle name="Normal 9 3 3 3 2 3 5 2" xfId="17936" xr:uid="{C30F7C46-2FE0-46A4-8ECB-9092E652D4C6}"/>
    <cellStyle name="Normal 9 3 3 3 2 3 5 2 2" xfId="40255" xr:uid="{ED5ABEBB-4B9D-4065-8CDA-409FBB6C054A}"/>
    <cellStyle name="Normal 9 3 3 3 2 3 5 3" xfId="28447" xr:uid="{D5EF1BFA-8C6A-4C54-AF73-8794991B7C70}"/>
    <cellStyle name="Normal 9 3 3 3 2 3 6" xfId="11456" xr:uid="{74FEB0B3-0BA3-408A-94FE-EF0DE7625A0F}"/>
    <cellStyle name="Normal 9 3 3 3 2 3 6 2" xfId="33775" xr:uid="{55B533EB-D74A-4369-97D6-BE7A6A09EBB6}"/>
    <cellStyle name="Normal 9 3 3 3 2 3 7" xfId="12752" xr:uid="{E28B587C-BB08-4F8E-B0C8-313AB21D379E}"/>
    <cellStyle name="Normal 9 3 3 3 2 3 7 2" xfId="35071" xr:uid="{F2A337E1-DD7B-4426-B06A-FBF76CFF63B9}"/>
    <cellStyle name="Normal 9 3 3 3 2 3 8" xfId="23263" xr:uid="{35A46F29-D042-48EA-8C26-C9C318C5DA91}"/>
    <cellStyle name="Normal 9 3 3 3 2 4" xfId="1269" xr:uid="{FE5BF86A-9D87-4594-815C-BE0C6F9B593B}"/>
    <cellStyle name="Normal 9 3 3 3 2 4 2" xfId="2565" xr:uid="{D923D72E-FF31-44AC-AF67-9FC47C22E25E}"/>
    <cellStyle name="Normal 9 3 3 3 2 4 2 2" xfId="5157" xr:uid="{10836D11-076E-43E9-B333-C54C3200E0F1}"/>
    <cellStyle name="Normal 9 3 3 3 2 4 2 2 2" xfId="10341" xr:uid="{0A67E435-92F3-4D19-80FB-C1400BBD3461}"/>
    <cellStyle name="Normal 9 3 3 3 2 4 2 2 2 2" xfId="22148" xr:uid="{073CA6E8-2CF3-4B25-99D6-44A37A798ED3}"/>
    <cellStyle name="Normal 9 3 3 3 2 4 2 2 2 2 2" xfId="44467" xr:uid="{815728F8-5F91-4EC6-8DAC-0CF751780D51}"/>
    <cellStyle name="Normal 9 3 3 3 2 4 2 2 2 3" xfId="32659" xr:uid="{D59457AC-F9CD-454D-B9CD-489F7E7EB10F}"/>
    <cellStyle name="Normal 9 3 3 3 2 4 2 2 3" xfId="16964" xr:uid="{878A42CA-D077-4BF2-930C-48B96598E681}"/>
    <cellStyle name="Normal 9 3 3 3 2 4 2 2 3 2" xfId="39283" xr:uid="{24D69B1B-F2E9-454B-9EF7-987DAC39B5FC}"/>
    <cellStyle name="Normal 9 3 3 3 2 4 2 2 4" xfId="27475" xr:uid="{5CC08BCC-83AE-4D9F-82D3-855AF4E4FDCD}"/>
    <cellStyle name="Normal 9 3 3 3 2 4 2 3" xfId="7749" xr:uid="{6A36E49D-44F1-43C9-9187-868C3EFB6495}"/>
    <cellStyle name="Normal 9 3 3 3 2 4 2 3 2" xfId="19556" xr:uid="{645832DB-9FA8-417B-B4AA-570B4401CC94}"/>
    <cellStyle name="Normal 9 3 3 3 2 4 2 3 2 2" xfId="41875" xr:uid="{314E4204-E8F6-4E04-B210-14D43EFFF1FE}"/>
    <cellStyle name="Normal 9 3 3 3 2 4 2 3 3" xfId="30067" xr:uid="{477295DF-1E9F-4E09-9E51-DAB62DB98B34}"/>
    <cellStyle name="Normal 9 3 3 3 2 4 2 4" xfId="14372" xr:uid="{B579765A-DF42-41C3-B5B9-7BADB3026807}"/>
    <cellStyle name="Normal 9 3 3 3 2 4 2 4 2" xfId="36691" xr:uid="{5C07A5D0-6D71-4DEB-9E33-DBCA6EB96B8C}"/>
    <cellStyle name="Normal 9 3 3 3 2 4 2 5" xfId="24883" xr:uid="{9537AE04-81C8-42D7-BFAF-130B404BCD2A}"/>
    <cellStyle name="Normal 9 3 3 3 2 4 3" xfId="3861" xr:uid="{E91F808C-6E24-47E9-91FE-BE91E3D47193}"/>
    <cellStyle name="Normal 9 3 3 3 2 4 3 2" xfId="9045" xr:uid="{8D63606E-A72F-4518-AB9C-FC0AD36F4A6F}"/>
    <cellStyle name="Normal 9 3 3 3 2 4 3 2 2" xfId="20852" xr:uid="{B0724244-CD75-45F3-8857-0B16964FEADD}"/>
    <cellStyle name="Normal 9 3 3 3 2 4 3 2 2 2" xfId="43171" xr:uid="{4DA8ED18-E1FF-48F5-89FD-D4A27119091C}"/>
    <cellStyle name="Normal 9 3 3 3 2 4 3 2 3" xfId="31363" xr:uid="{6449EEE0-9795-4DC4-96F3-5C7523176A04}"/>
    <cellStyle name="Normal 9 3 3 3 2 4 3 3" xfId="15668" xr:uid="{662EAE55-11B9-470A-8E29-2FFD2DB92289}"/>
    <cellStyle name="Normal 9 3 3 3 2 4 3 3 2" xfId="37987" xr:uid="{578C0877-6D22-4783-9A81-E9D08625B35B}"/>
    <cellStyle name="Normal 9 3 3 3 2 4 3 4" xfId="26179" xr:uid="{FB814DA3-D555-4F86-B393-B92F5A6B56DE}"/>
    <cellStyle name="Normal 9 3 3 3 2 4 4" xfId="6453" xr:uid="{DB3CCD1C-B35B-443C-B036-252A568763F5}"/>
    <cellStyle name="Normal 9 3 3 3 2 4 4 2" xfId="18260" xr:uid="{0ED6EB3A-EA53-4A16-82A9-C86F0937CD6F}"/>
    <cellStyle name="Normal 9 3 3 3 2 4 4 2 2" xfId="40579" xr:uid="{0396191A-4ABD-4162-906D-790818A24F9C}"/>
    <cellStyle name="Normal 9 3 3 3 2 4 4 3" xfId="28771" xr:uid="{3B81EDA7-2014-4F7C-8321-0B61E0DD0518}"/>
    <cellStyle name="Normal 9 3 3 3 2 4 5" xfId="11780" xr:uid="{2D3A2613-9E79-4A1F-B146-E2621128B457}"/>
    <cellStyle name="Normal 9 3 3 3 2 4 5 2" xfId="34099" xr:uid="{D83BF83D-7802-460B-8840-D7571152DE7A}"/>
    <cellStyle name="Normal 9 3 3 3 2 4 6" xfId="13076" xr:uid="{DC3BA659-E9E4-4D5C-8D52-FAF8A9A9D6FD}"/>
    <cellStyle name="Normal 9 3 3 3 2 4 6 2" xfId="35395" xr:uid="{41EE5C27-6A3F-43DD-A27A-51F53C6445D7}"/>
    <cellStyle name="Normal 9 3 3 3 2 4 7" xfId="23587" xr:uid="{4DC1DFAC-9027-45BF-B3C4-3A783DA0A6B1}"/>
    <cellStyle name="Normal 9 3 3 3 2 5" xfId="1917" xr:uid="{52942466-1DB3-4806-BEB5-2798A30065D0}"/>
    <cellStyle name="Normal 9 3 3 3 2 5 2" xfId="4509" xr:uid="{99E05272-5861-45FE-BD5C-3986F4C3C4B1}"/>
    <cellStyle name="Normal 9 3 3 3 2 5 2 2" xfId="9693" xr:uid="{344C8B4C-4FAF-4E6C-A020-387507331114}"/>
    <cellStyle name="Normal 9 3 3 3 2 5 2 2 2" xfId="21500" xr:uid="{8FC42E36-D0A4-4E4C-B766-C8F7456ADDED}"/>
    <cellStyle name="Normal 9 3 3 3 2 5 2 2 2 2" xfId="43819" xr:uid="{17F082AC-E853-49D3-AA56-0DBA8F59AD40}"/>
    <cellStyle name="Normal 9 3 3 3 2 5 2 2 3" xfId="32011" xr:uid="{EA733BCD-EA29-492B-B233-70B3D967730A}"/>
    <cellStyle name="Normal 9 3 3 3 2 5 2 3" xfId="16316" xr:uid="{AF64B5FD-0E26-4B62-AB67-9429D41A31BE}"/>
    <cellStyle name="Normal 9 3 3 3 2 5 2 3 2" xfId="38635" xr:uid="{829ED0B1-C612-4007-BC28-40E86D1AE122}"/>
    <cellStyle name="Normal 9 3 3 3 2 5 2 4" xfId="26827" xr:uid="{1B4CF5B8-4EC4-492F-81D3-C1534BF22EFE}"/>
    <cellStyle name="Normal 9 3 3 3 2 5 3" xfId="7101" xr:uid="{826EBADF-5787-4305-9F3D-ED913673CF40}"/>
    <cellStyle name="Normal 9 3 3 3 2 5 3 2" xfId="18908" xr:uid="{872E9D05-756F-463F-A3AD-2244D515D689}"/>
    <cellStyle name="Normal 9 3 3 3 2 5 3 2 2" xfId="41227" xr:uid="{25E843D4-6A6A-4AEF-9A78-FC8FF250BB98}"/>
    <cellStyle name="Normal 9 3 3 3 2 5 3 3" xfId="29419" xr:uid="{A39D00C6-16F8-4A69-99A5-C63C0BD2ABC9}"/>
    <cellStyle name="Normal 9 3 3 3 2 5 4" xfId="13724" xr:uid="{940A81E2-F0E5-4B27-AA0E-514EDF6F5C18}"/>
    <cellStyle name="Normal 9 3 3 3 2 5 4 2" xfId="36043" xr:uid="{E4648BB2-0021-4236-A871-FB2862490CD6}"/>
    <cellStyle name="Normal 9 3 3 3 2 5 5" xfId="24235" xr:uid="{A0A8D615-5D01-4B2B-9AC6-19A00AEB5988}"/>
    <cellStyle name="Normal 9 3 3 3 2 6" xfId="3213" xr:uid="{A6855835-29ED-4A3C-A20E-35ADBC4BA151}"/>
    <cellStyle name="Normal 9 3 3 3 2 6 2" xfId="8397" xr:uid="{A39952B3-682E-4AD8-B88D-32A56F982732}"/>
    <cellStyle name="Normal 9 3 3 3 2 6 2 2" xfId="20204" xr:uid="{5C1BDF5D-E5C9-466B-865A-AE80044C117D}"/>
    <cellStyle name="Normal 9 3 3 3 2 6 2 2 2" xfId="42523" xr:uid="{06DF7452-26D8-4261-8487-5D5D7A3B23B7}"/>
    <cellStyle name="Normal 9 3 3 3 2 6 2 3" xfId="30715" xr:uid="{1956AB01-C480-432B-B01F-A538AE669871}"/>
    <cellStyle name="Normal 9 3 3 3 2 6 3" xfId="15020" xr:uid="{2F52EABA-DAF4-4F82-97EA-5D08AF6B5201}"/>
    <cellStyle name="Normal 9 3 3 3 2 6 3 2" xfId="37339" xr:uid="{5FE2D882-D0E7-4F36-B41A-CF2BE24756E1}"/>
    <cellStyle name="Normal 9 3 3 3 2 6 4" xfId="25531" xr:uid="{FBC1BB80-7167-4673-A139-E32E256A7E47}"/>
    <cellStyle name="Normal 9 3 3 3 2 7" xfId="5805" xr:uid="{2BA49B20-162A-449A-8D7F-C885C7841D0C}"/>
    <cellStyle name="Normal 9 3 3 3 2 7 2" xfId="17612" xr:uid="{BB25AD0F-7358-4FF0-A5B0-7E99A5510C6F}"/>
    <cellStyle name="Normal 9 3 3 3 2 7 2 2" xfId="39931" xr:uid="{8F9A4BA7-4762-4EBA-9191-D67E1CCF5E66}"/>
    <cellStyle name="Normal 9 3 3 3 2 7 3" xfId="28123" xr:uid="{1D2F8ABF-486B-41FC-8375-79CCFAC7B17A}"/>
    <cellStyle name="Normal 9 3 3 3 2 8" xfId="11060" xr:uid="{3F43FF36-0044-40FE-9479-5CB9F87FEE23}"/>
    <cellStyle name="Normal 9 3 3 3 2 8 2" xfId="33379" xr:uid="{BED7699A-1E40-4DA8-8AD0-81904E3D3412}"/>
    <cellStyle name="Normal 9 3 3 3 2 9" xfId="12428" xr:uid="{DD400E9A-FA9B-4649-B065-3FE40D2A1D54}"/>
    <cellStyle name="Normal 9 3 3 3 2 9 2" xfId="34747" xr:uid="{691A8005-0B94-474C-ABD5-B6CB6DC2780B}"/>
    <cellStyle name="Normal 9 3 3 3 3" xfId="666" xr:uid="{46D01134-59CB-48B0-BA0D-F70F7D4E81A2}"/>
    <cellStyle name="Normal 9 3 3 3 3 2" xfId="1026" xr:uid="{8046EDD8-C55A-4448-8FF7-20D2AB8CAF3F}"/>
    <cellStyle name="Normal 9 3 3 3 3 2 2" xfId="1674" xr:uid="{FD65592B-7968-4275-9B77-0C73F46AD34B}"/>
    <cellStyle name="Normal 9 3 3 3 3 2 2 2" xfId="2970" xr:uid="{5F443807-3F98-47F7-8D70-9FAC74B492EF}"/>
    <cellStyle name="Normal 9 3 3 3 3 2 2 2 2" xfId="5562" xr:uid="{CD4FDC9A-CC21-43AE-B7B3-3E1F01159F9D}"/>
    <cellStyle name="Normal 9 3 3 3 3 2 2 2 2 2" xfId="10746" xr:uid="{26E98D05-984F-441C-8870-C7C74BEAAC9E}"/>
    <cellStyle name="Normal 9 3 3 3 3 2 2 2 2 2 2" xfId="22553" xr:uid="{624F8BCD-2DD7-451B-98B8-62A3C47E23F0}"/>
    <cellStyle name="Normal 9 3 3 3 3 2 2 2 2 2 2 2" xfId="44872" xr:uid="{6649DC94-3001-42F4-84E5-3E69DE8A8C77}"/>
    <cellStyle name="Normal 9 3 3 3 3 2 2 2 2 2 3" xfId="33064" xr:uid="{BBA4D438-FA47-407E-B089-CD7B5C03E4CA}"/>
    <cellStyle name="Normal 9 3 3 3 3 2 2 2 2 3" xfId="17369" xr:uid="{44CD187D-D044-49E4-AFE2-6BD43FE7C9D1}"/>
    <cellStyle name="Normal 9 3 3 3 3 2 2 2 2 3 2" xfId="39688" xr:uid="{8F454C68-195A-4BF0-AAC1-F1FCB77ED831}"/>
    <cellStyle name="Normal 9 3 3 3 3 2 2 2 2 4" xfId="27880" xr:uid="{6B53CE56-8F43-40E9-97A0-20C82920102B}"/>
    <cellStyle name="Normal 9 3 3 3 3 2 2 2 3" xfId="8154" xr:uid="{299F0A4A-4B98-486C-A5B4-80625EB4E590}"/>
    <cellStyle name="Normal 9 3 3 3 3 2 2 2 3 2" xfId="19961" xr:uid="{AC61498D-EFB1-4374-A563-150FD113A668}"/>
    <cellStyle name="Normal 9 3 3 3 3 2 2 2 3 2 2" xfId="42280" xr:uid="{87B06CC2-77F3-4E29-A8E8-ECC8BE3770D9}"/>
    <cellStyle name="Normal 9 3 3 3 3 2 2 2 3 3" xfId="30472" xr:uid="{F6A77344-8765-47AD-8833-0C839B321F5E}"/>
    <cellStyle name="Normal 9 3 3 3 3 2 2 2 4" xfId="14777" xr:uid="{EC44C4D2-A459-483A-B2EF-3ED85DBF9612}"/>
    <cellStyle name="Normal 9 3 3 3 3 2 2 2 4 2" xfId="37096" xr:uid="{63BF054D-8B27-487A-97BB-682EA70FA05C}"/>
    <cellStyle name="Normal 9 3 3 3 3 2 2 2 5" xfId="25288" xr:uid="{9931B5A4-C261-46C2-B650-E62556AAEC5C}"/>
    <cellStyle name="Normal 9 3 3 3 3 2 2 3" xfId="4266" xr:uid="{6FFAC6CE-7ACC-42BD-96B4-54EDC93724E1}"/>
    <cellStyle name="Normal 9 3 3 3 3 2 2 3 2" xfId="9450" xr:uid="{A0349185-2B69-45DA-A3EA-F80CBB8EA237}"/>
    <cellStyle name="Normal 9 3 3 3 3 2 2 3 2 2" xfId="21257" xr:uid="{96E874BF-96F7-4046-B25A-7E7263579014}"/>
    <cellStyle name="Normal 9 3 3 3 3 2 2 3 2 2 2" xfId="43576" xr:uid="{67E02543-921A-4CE5-A332-3ADE8CE87E58}"/>
    <cellStyle name="Normal 9 3 3 3 3 2 2 3 2 3" xfId="31768" xr:uid="{6821C4A1-19A1-4760-AFAD-BE7D701BB18A}"/>
    <cellStyle name="Normal 9 3 3 3 3 2 2 3 3" xfId="16073" xr:uid="{FC28C5DA-1BB3-475A-A18F-DAE800779251}"/>
    <cellStyle name="Normal 9 3 3 3 3 2 2 3 3 2" xfId="38392" xr:uid="{5D42F1A3-A570-4CB3-B57F-6DA72865FC2B}"/>
    <cellStyle name="Normal 9 3 3 3 3 2 2 3 4" xfId="26584" xr:uid="{455C582F-897C-4A27-AF31-BCF746B5C6A7}"/>
    <cellStyle name="Normal 9 3 3 3 3 2 2 4" xfId="6858" xr:uid="{872E7559-EB67-43F8-9731-959B99AD0BEC}"/>
    <cellStyle name="Normal 9 3 3 3 3 2 2 4 2" xfId="18665" xr:uid="{445BDB4C-B973-4948-A817-80540BACAC7D}"/>
    <cellStyle name="Normal 9 3 3 3 3 2 2 4 2 2" xfId="40984" xr:uid="{48D8CF8E-5430-473F-9330-C5CB8D85C730}"/>
    <cellStyle name="Normal 9 3 3 3 3 2 2 4 3" xfId="29176" xr:uid="{8F1A092D-1383-4D05-949C-42851E2C09A9}"/>
    <cellStyle name="Normal 9 3 3 3 3 2 2 5" xfId="12185" xr:uid="{A487FF7E-B774-4029-A068-E43AD23FD9A6}"/>
    <cellStyle name="Normal 9 3 3 3 3 2 2 5 2" xfId="34504" xr:uid="{F69B24E5-2E96-462C-9AA7-3BB5A6DBDB81}"/>
    <cellStyle name="Normal 9 3 3 3 3 2 2 6" xfId="13481" xr:uid="{CFDAE51B-99E2-49B8-8BD4-EA9F32BAFF42}"/>
    <cellStyle name="Normal 9 3 3 3 3 2 2 6 2" xfId="35800" xr:uid="{72F899FC-6D35-44D7-B5C4-50FBF0C1FD32}"/>
    <cellStyle name="Normal 9 3 3 3 3 2 2 7" xfId="23992" xr:uid="{48D9831C-BBB0-4044-AB33-8F46AC6968CC}"/>
    <cellStyle name="Normal 9 3 3 3 3 2 3" xfId="2322" xr:uid="{AC2F90A3-8D6C-4427-A294-B2E47E658447}"/>
    <cellStyle name="Normal 9 3 3 3 3 2 3 2" xfId="4914" xr:uid="{1B2C6C20-7C1D-4E41-8753-9BC440BAABCA}"/>
    <cellStyle name="Normal 9 3 3 3 3 2 3 2 2" xfId="10098" xr:uid="{2C4BF6A9-418D-420D-96C6-960BB60F2C34}"/>
    <cellStyle name="Normal 9 3 3 3 3 2 3 2 2 2" xfId="21905" xr:uid="{FDCA36FC-012A-4AFB-BA5B-C83A8924FCAC}"/>
    <cellStyle name="Normal 9 3 3 3 3 2 3 2 2 2 2" xfId="44224" xr:uid="{4C893F57-A9B4-445F-9D46-B15C2456AF4C}"/>
    <cellStyle name="Normal 9 3 3 3 3 2 3 2 2 3" xfId="32416" xr:uid="{5594A2BC-39C3-47B5-8300-066476641CD1}"/>
    <cellStyle name="Normal 9 3 3 3 3 2 3 2 3" xfId="16721" xr:uid="{211950E7-9CD1-485D-BED5-2666E6868C76}"/>
    <cellStyle name="Normal 9 3 3 3 3 2 3 2 3 2" xfId="39040" xr:uid="{B9E8B823-4FB9-4608-B00C-01EFE68423FA}"/>
    <cellStyle name="Normal 9 3 3 3 3 2 3 2 4" xfId="27232" xr:uid="{128D213D-EE69-43F2-9A0A-0B54B6FAD88F}"/>
    <cellStyle name="Normal 9 3 3 3 3 2 3 3" xfId="7506" xr:uid="{BD918E00-12A4-493D-A18D-A846D04A747A}"/>
    <cellStyle name="Normal 9 3 3 3 3 2 3 3 2" xfId="19313" xr:uid="{435C583B-350B-4024-B13E-6DC8BAB26ADA}"/>
    <cellStyle name="Normal 9 3 3 3 3 2 3 3 2 2" xfId="41632" xr:uid="{9959A5CD-7F1F-4F2E-B747-339B4FFC22D8}"/>
    <cellStyle name="Normal 9 3 3 3 3 2 3 3 3" xfId="29824" xr:uid="{EA33694F-5CA3-4088-8192-3595C94F9682}"/>
    <cellStyle name="Normal 9 3 3 3 3 2 3 4" xfId="14129" xr:uid="{2A981296-10AC-45D3-A173-BE91EABDF704}"/>
    <cellStyle name="Normal 9 3 3 3 3 2 3 4 2" xfId="36448" xr:uid="{920521FF-73C8-404C-8A01-146F72B11530}"/>
    <cellStyle name="Normal 9 3 3 3 3 2 3 5" xfId="24640" xr:uid="{B14D600D-E33A-4356-93AE-4655143EFDEC}"/>
    <cellStyle name="Normal 9 3 3 3 3 2 4" xfId="3618" xr:uid="{FB18D0CF-88A2-4D7B-944A-6DD388633135}"/>
    <cellStyle name="Normal 9 3 3 3 3 2 4 2" xfId="8802" xr:uid="{8A3DE8E6-735D-483A-9F65-7F4AAD44E60A}"/>
    <cellStyle name="Normal 9 3 3 3 3 2 4 2 2" xfId="20609" xr:uid="{08D10C60-FA3E-4CF1-A301-BF4F5D85C615}"/>
    <cellStyle name="Normal 9 3 3 3 3 2 4 2 2 2" xfId="42928" xr:uid="{C006F19F-8E99-4141-A932-07E2E0F6F0D6}"/>
    <cellStyle name="Normal 9 3 3 3 3 2 4 2 3" xfId="31120" xr:uid="{7154A16B-F66A-42E5-BF13-5E543DC9489F}"/>
    <cellStyle name="Normal 9 3 3 3 3 2 4 3" xfId="15425" xr:uid="{8B2F0502-01DC-47EC-8E1E-094F6D455C65}"/>
    <cellStyle name="Normal 9 3 3 3 3 2 4 3 2" xfId="37744" xr:uid="{CD0DCBC5-D1BC-4DFE-A950-DF78EEF51AE8}"/>
    <cellStyle name="Normal 9 3 3 3 3 2 4 4" xfId="25936" xr:uid="{1F2F030D-7BF5-499A-B77B-101A1BDD78F9}"/>
    <cellStyle name="Normal 9 3 3 3 3 2 5" xfId="6210" xr:uid="{71797DD1-0568-4C20-A19E-59B566508F37}"/>
    <cellStyle name="Normal 9 3 3 3 3 2 5 2" xfId="18017" xr:uid="{1BCEA363-386A-47E9-BD43-694F979B9582}"/>
    <cellStyle name="Normal 9 3 3 3 3 2 5 2 2" xfId="40336" xr:uid="{88F3A12B-C7DF-48DC-A2D4-B9B5C757D256}"/>
    <cellStyle name="Normal 9 3 3 3 3 2 5 3" xfId="28528" xr:uid="{8FBDFB3F-7C17-4572-8249-52C4ACB9C368}"/>
    <cellStyle name="Normal 9 3 3 3 3 2 6" xfId="11537" xr:uid="{183D44DF-C427-413B-8E79-E9914AFEFD3E}"/>
    <cellStyle name="Normal 9 3 3 3 3 2 6 2" xfId="33856" xr:uid="{6235C661-E287-4C33-ADD9-D49E4F619F5E}"/>
    <cellStyle name="Normal 9 3 3 3 3 2 7" xfId="12833" xr:uid="{9096A088-30F7-446D-982B-24B74AE7E3CB}"/>
    <cellStyle name="Normal 9 3 3 3 3 2 7 2" xfId="35152" xr:uid="{2F165C96-22DA-485F-B281-454998F7AEF3}"/>
    <cellStyle name="Normal 9 3 3 3 3 2 8" xfId="23344" xr:uid="{A9BF502B-BF21-4F5C-BC12-CF0CB7722738}"/>
    <cellStyle name="Normal 9 3 3 3 3 3" xfId="1350" xr:uid="{12A107CB-AE44-45BD-9917-AE116184761A}"/>
    <cellStyle name="Normal 9 3 3 3 3 3 2" xfId="2646" xr:uid="{1C7BE129-8683-4E27-BBCC-4055576B360D}"/>
    <cellStyle name="Normal 9 3 3 3 3 3 2 2" xfId="5238" xr:uid="{1F980BCB-2918-45BD-84C8-04B048D875D0}"/>
    <cellStyle name="Normal 9 3 3 3 3 3 2 2 2" xfId="10422" xr:uid="{EE8D05B3-B570-49E3-8657-A4A91BFA9F6B}"/>
    <cellStyle name="Normal 9 3 3 3 3 3 2 2 2 2" xfId="22229" xr:uid="{383BB980-B8D7-4A09-8B46-B08E61B8189D}"/>
    <cellStyle name="Normal 9 3 3 3 3 3 2 2 2 2 2" xfId="44548" xr:uid="{66ED8E84-8F37-45C8-B989-64A3BC492BEE}"/>
    <cellStyle name="Normal 9 3 3 3 3 3 2 2 2 3" xfId="32740" xr:uid="{50BFE694-CBFE-4D0C-B2FD-CD19C53C3C31}"/>
    <cellStyle name="Normal 9 3 3 3 3 3 2 2 3" xfId="17045" xr:uid="{C12344E6-918A-4406-884D-17A093D06107}"/>
    <cellStyle name="Normal 9 3 3 3 3 3 2 2 3 2" xfId="39364" xr:uid="{98DA3854-8ABA-4150-B912-A352ED2DDE95}"/>
    <cellStyle name="Normal 9 3 3 3 3 3 2 2 4" xfId="27556" xr:uid="{EDE3C112-C32F-42B8-8491-E89D2F2D93A3}"/>
    <cellStyle name="Normal 9 3 3 3 3 3 2 3" xfId="7830" xr:uid="{8EFFF733-D58C-4F38-A06B-A49C12818257}"/>
    <cellStyle name="Normal 9 3 3 3 3 3 2 3 2" xfId="19637" xr:uid="{E069E478-FFBA-4C6E-90AB-B409E393A7B6}"/>
    <cellStyle name="Normal 9 3 3 3 3 3 2 3 2 2" xfId="41956" xr:uid="{3093B162-6515-48D2-A03E-8ADA6AA72435}"/>
    <cellStyle name="Normal 9 3 3 3 3 3 2 3 3" xfId="30148" xr:uid="{F4448DB4-414D-4D1D-AEAB-0C3DCE6E72DB}"/>
    <cellStyle name="Normal 9 3 3 3 3 3 2 4" xfId="14453" xr:uid="{2CEAC88C-2667-4956-9F19-DF3D11A84A5B}"/>
    <cellStyle name="Normal 9 3 3 3 3 3 2 4 2" xfId="36772" xr:uid="{FE2A4AD3-4039-4BCD-A0F1-6C37FF7EB03E}"/>
    <cellStyle name="Normal 9 3 3 3 3 3 2 5" xfId="24964" xr:uid="{2F40A865-6414-4014-98DD-BABC037E292A}"/>
    <cellStyle name="Normal 9 3 3 3 3 3 3" xfId="3942" xr:uid="{4C865616-ADB4-461A-8F35-E6ADC523CC32}"/>
    <cellStyle name="Normal 9 3 3 3 3 3 3 2" xfId="9126" xr:uid="{8AC977C6-24B3-43FD-81B0-BA61CBCB630E}"/>
    <cellStyle name="Normal 9 3 3 3 3 3 3 2 2" xfId="20933" xr:uid="{42F08478-5E80-4413-8BC5-F7E4E7C23778}"/>
    <cellStyle name="Normal 9 3 3 3 3 3 3 2 2 2" xfId="43252" xr:uid="{69C99AEB-DFC0-4440-9047-767F53C8FE84}"/>
    <cellStyle name="Normal 9 3 3 3 3 3 3 2 3" xfId="31444" xr:uid="{69B5D092-C883-4FA5-9805-B9EB4E3FED26}"/>
    <cellStyle name="Normal 9 3 3 3 3 3 3 3" xfId="15749" xr:uid="{B40BA1CB-765F-4178-929B-9F2302156E2C}"/>
    <cellStyle name="Normal 9 3 3 3 3 3 3 3 2" xfId="38068" xr:uid="{03D2A1C3-B807-4C26-85C1-792D63812C56}"/>
    <cellStyle name="Normal 9 3 3 3 3 3 3 4" xfId="26260" xr:uid="{EF679ECF-368D-4578-95A7-85F08BA9BBBB}"/>
    <cellStyle name="Normal 9 3 3 3 3 3 4" xfId="6534" xr:uid="{7331802D-15F2-4658-A21A-E2054D7B3DD8}"/>
    <cellStyle name="Normal 9 3 3 3 3 3 4 2" xfId="18341" xr:uid="{B5E245F3-D293-4F41-B734-A839E1C93ED3}"/>
    <cellStyle name="Normal 9 3 3 3 3 3 4 2 2" xfId="40660" xr:uid="{FCEA6370-0951-4714-827C-D97D0F470E69}"/>
    <cellStyle name="Normal 9 3 3 3 3 3 4 3" xfId="28852" xr:uid="{595BF568-21B7-4DC0-BB3E-0E5B694845B3}"/>
    <cellStyle name="Normal 9 3 3 3 3 3 5" xfId="11861" xr:uid="{38115741-4218-439E-AEB8-51C279668881}"/>
    <cellStyle name="Normal 9 3 3 3 3 3 5 2" xfId="34180" xr:uid="{CBE5D192-A6AC-4671-86B1-F797E99321D9}"/>
    <cellStyle name="Normal 9 3 3 3 3 3 6" xfId="13157" xr:uid="{C3F3FFEB-FA1D-4D07-9F8D-09130B9018D2}"/>
    <cellStyle name="Normal 9 3 3 3 3 3 6 2" xfId="35476" xr:uid="{7F738636-6A92-4631-8FF3-565B10998E48}"/>
    <cellStyle name="Normal 9 3 3 3 3 3 7" xfId="23668" xr:uid="{4BB1F8B4-E36C-40C0-A5F5-ED65A7789C74}"/>
    <cellStyle name="Normal 9 3 3 3 3 4" xfId="1998" xr:uid="{5F144671-874B-418F-A2B0-8FF3A7795F7F}"/>
    <cellStyle name="Normal 9 3 3 3 3 4 2" xfId="4590" xr:uid="{396B5DA4-81DD-447A-BFC0-CA4E3C49C856}"/>
    <cellStyle name="Normal 9 3 3 3 3 4 2 2" xfId="9774" xr:uid="{5B5D9554-1E28-489B-9034-BDF294D9EAFC}"/>
    <cellStyle name="Normal 9 3 3 3 3 4 2 2 2" xfId="21581" xr:uid="{9B6449DE-EE6C-4E5A-91CC-747C79B9EB90}"/>
    <cellStyle name="Normal 9 3 3 3 3 4 2 2 2 2" xfId="43900" xr:uid="{E256813A-EF6D-4B7F-88AA-AB9F05BA5426}"/>
    <cellStyle name="Normal 9 3 3 3 3 4 2 2 3" xfId="32092" xr:uid="{4967AE8F-98A1-4AC3-8F2D-598ED3BB2EC6}"/>
    <cellStyle name="Normal 9 3 3 3 3 4 2 3" xfId="16397" xr:uid="{30F42138-2131-4FF5-B3FA-6836527607D3}"/>
    <cellStyle name="Normal 9 3 3 3 3 4 2 3 2" xfId="38716" xr:uid="{AC8CAC5A-CA21-4A45-9618-D24B3FAEC20B}"/>
    <cellStyle name="Normal 9 3 3 3 3 4 2 4" xfId="26908" xr:uid="{BEF228CD-75F3-4EC8-BDFC-112396CD971B}"/>
    <cellStyle name="Normal 9 3 3 3 3 4 3" xfId="7182" xr:uid="{72288E1B-F6A1-4149-8D85-92CA57314396}"/>
    <cellStyle name="Normal 9 3 3 3 3 4 3 2" xfId="18989" xr:uid="{DEA94982-C6E0-40A4-A01E-2A825C2D486C}"/>
    <cellStyle name="Normal 9 3 3 3 3 4 3 2 2" xfId="41308" xr:uid="{70FE7B82-2AFE-425B-A241-7A209C1D98BE}"/>
    <cellStyle name="Normal 9 3 3 3 3 4 3 3" xfId="29500" xr:uid="{D9B73BC2-C2EF-42D3-8DA9-4D29D58378CD}"/>
    <cellStyle name="Normal 9 3 3 3 3 4 4" xfId="13805" xr:uid="{3710E53E-22CB-4AB0-B78C-8E59117D1155}"/>
    <cellStyle name="Normal 9 3 3 3 3 4 4 2" xfId="36124" xr:uid="{D3FCDF6B-4C67-46EF-8B1C-B46820D93E27}"/>
    <cellStyle name="Normal 9 3 3 3 3 4 5" xfId="24316" xr:uid="{8673B393-40F5-45FA-BA1E-03E1C88E6A94}"/>
    <cellStyle name="Normal 9 3 3 3 3 5" xfId="3294" xr:uid="{02597668-285A-4EDE-874C-D213F311409D}"/>
    <cellStyle name="Normal 9 3 3 3 3 5 2" xfId="8478" xr:uid="{01097643-D3FB-4086-ADB1-3D62947ABF98}"/>
    <cellStyle name="Normal 9 3 3 3 3 5 2 2" xfId="20285" xr:uid="{E8046ABE-79F1-4E2E-BD67-B9808A14D4C7}"/>
    <cellStyle name="Normal 9 3 3 3 3 5 2 2 2" xfId="42604" xr:uid="{E9035719-06AD-4503-A845-3425514277C1}"/>
    <cellStyle name="Normal 9 3 3 3 3 5 2 3" xfId="30796" xr:uid="{18127F3F-B302-486A-9A3C-760E84AD7F65}"/>
    <cellStyle name="Normal 9 3 3 3 3 5 3" xfId="15101" xr:uid="{7D7B524E-8B5D-415F-8912-B430584F3C0A}"/>
    <cellStyle name="Normal 9 3 3 3 3 5 3 2" xfId="37420" xr:uid="{29D281A2-5AA6-447B-AFFC-756BC607D99F}"/>
    <cellStyle name="Normal 9 3 3 3 3 5 4" xfId="25612" xr:uid="{BFDBCFFC-D64E-4004-BFC8-81A8988CE732}"/>
    <cellStyle name="Normal 9 3 3 3 3 6" xfId="5886" xr:uid="{127C433C-8CDC-4DE8-8D54-A974023C912F}"/>
    <cellStyle name="Normal 9 3 3 3 3 6 2" xfId="17693" xr:uid="{67C1CBBC-7AB0-4649-9396-3A46DBF2E572}"/>
    <cellStyle name="Normal 9 3 3 3 3 6 2 2" xfId="40012" xr:uid="{BD41EBDB-72F7-4327-B085-651F26531B90}"/>
    <cellStyle name="Normal 9 3 3 3 3 6 3" xfId="28204" xr:uid="{84935A34-F851-4986-BA6F-62A770E3BB5C}"/>
    <cellStyle name="Normal 9 3 3 3 3 7" xfId="11177" xr:uid="{86A78764-AB12-4BE3-948F-428A859F5990}"/>
    <cellStyle name="Normal 9 3 3 3 3 7 2" xfId="33496" xr:uid="{9382D9E9-AE08-40DD-AD82-862B07A1C1BD}"/>
    <cellStyle name="Normal 9 3 3 3 3 8" xfId="12509" xr:uid="{E9B922AE-0116-49DD-87AD-1D82CECC2D4E}"/>
    <cellStyle name="Normal 9 3 3 3 3 8 2" xfId="34828" xr:uid="{128D8320-80DE-4C53-B5D8-F596645A1D18}"/>
    <cellStyle name="Normal 9 3 3 3 3 9" xfId="22984" xr:uid="{F9BACCA2-B7EF-419D-A72E-552D24847D0B}"/>
    <cellStyle name="Normal 9 3 3 3 4" xfId="864" xr:uid="{4FF9645A-21D4-4D5F-8A92-A24B8C2631F0}"/>
    <cellStyle name="Normal 9 3 3 3 4 2" xfId="1512" xr:uid="{939CA848-08D4-47E2-9E08-25C6B8863819}"/>
    <cellStyle name="Normal 9 3 3 3 4 2 2" xfId="2808" xr:uid="{9DE2401B-9D7C-4D1C-BDAF-CFF5AD118DBB}"/>
    <cellStyle name="Normal 9 3 3 3 4 2 2 2" xfId="5400" xr:uid="{14B7F58F-2748-4A74-AFB6-3BB8DCDD5DF3}"/>
    <cellStyle name="Normal 9 3 3 3 4 2 2 2 2" xfId="10584" xr:uid="{095C3772-709C-46F4-9756-BDDC4C780067}"/>
    <cellStyle name="Normal 9 3 3 3 4 2 2 2 2 2" xfId="22391" xr:uid="{FACC488F-1944-4E25-8EF5-0B0D8D37D60C}"/>
    <cellStyle name="Normal 9 3 3 3 4 2 2 2 2 2 2" xfId="44710" xr:uid="{3CFED918-AD25-4A93-9DEC-69D1C5CC2012}"/>
    <cellStyle name="Normal 9 3 3 3 4 2 2 2 2 3" xfId="32902" xr:uid="{CEEB78D2-D16F-4AEB-AA40-F7020E174DEC}"/>
    <cellStyle name="Normal 9 3 3 3 4 2 2 2 3" xfId="17207" xr:uid="{D3304445-96BD-423F-A9B2-97E4659EC654}"/>
    <cellStyle name="Normal 9 3 3 3 4 2 2 2 3 2" xfId="39526" xr:uid="{1210EFBE-240A-4CFE-B59C-EB5CF2907107}"/>
    <cellStyle name="Normal 9 3 3 3 4 2 2 2 4" xfId="27718" xr:uid="{85810B42-A0DF-45C9-B789-3300821D6622}"/>
    <cellStyle name="Normal 9 3 3 3 4 2 2 3" xfId="7992" xr:uid="{781BF955-5AB0-459D-A52A-8FEDCDDBDA04}"/>
    <cellStyle name="Normal 9 3 3 3 4 2 2 3 2" xfId="19799" xr:uid="{783A6D20-0166-49E5-BE55-02E550D72784}"/>
    <cellStyle name="Normal 9 3 3 3 4 2 2 3 2 2" xfId="42118" xr:uid="{039B21A4-C8D2-4285-9E3C-260E9394F546}"/>
    <cellStyle name="Normal 9 3 3 3 4 2 2 3 3" xfId="30310" xr:uid="{950C6BA9-88CF-4D14-A70F-B2A6E8F8C291}"/>
    <cellStyle name="Normal 9 3 3 3 4 2 2 4" xfId="14615" xr:uid="{64AEE5EA-5D54-4C0B-915F-2D6B5F8B1E9A}"/>
    <cellStyle name="Normal 9 3 3 3 4 2 2 4 2" xfId="36934" xr:uid="{302861DF-8CD6-4468-B845-72D18C63B719}"/>
    <cellStyle name="Normal 9 3 3 3 4 2 2 5" xfId="25126" xr:uid="{B0223E84-C253-498A-8DDB-EEAB956BEA1D}"/>
    <cellStyle name="Normal 9 3 3 3 4 2 3" xfId="4104" xr:uid="{6D9FE655-B447-4397-AE89-A6864AB732AE}"/>
    <cellStyle name="Normal 9 3 3 3 4 2 3 2" xfId="9288" xr:uid="{CBAE79A6-C038-4A79-AAE5-7047B6B06E14}"/>
    <cellStyle name="Normal 9 3 3 3 4 2 3 2 2" xfId="21095" xr:uid="{B8F7B3F3-4117-45D4-BA8C-8149F90B8806}"/>
    <cellStyle name="Normal 9 3 3 3 4 2 3 2 2 2" xfId="43414" xr:uid="{3D4BF035-C2B2-4E9C-92C2-AD6E7FE4FCB5}"/>
    <cellStyle name="Normal 9 3 3 3 4 2 3 2 3" xfId="31606" xr:uid="{0681B3C1-0F9A-4706-A144-FF43638218E5}"/>
    <cellStyle name="Normal 9 3 3 3 4 2 3 3" xfId="15911" xr:uid="{56BCE243-2039-41DF-B7EB-19A22F5614DA}"/>
    <cellStyle name="Normal 9 3 3 3 4 2 3 3 2" xfId="38230" xr:uid="{0F4D2264-E15C-4C2E-9235-117C84322082}"/>
    <cellStyle name="Normal 9 3 3 3 4 2 3 4" xfId="26422" xr:uid="{5AB9BE5F-39DC-43D2-BE64-8298ED4AA71C}"/>
    <cellStyle name="Normal 9 3 3 3 4 2 4" xfId="6696" xr:uid="{4F0C70B9-0F89-4AAD-A76B-699B31402BE3}"/>
    <cellStyle name="Normal 9 3 3 3 4 2 4 2" xfId="18503" xr:uid="{281660E5-30A3-4FFC-98C4-43A22030CA05}"/>
    <cellStyle name="Normal 9 3 3 3 4 2 4 2 2" xfId="40822" xr:uid="{C11F4860-2FFB-4D40-B8FB-C6A7F47853B8}"/>
    <cellStyle name="Normal 9 3 3 3 4 2 4 3" xfId="29014" xr:uid="{C1CE9CE2-F24F-4664-93A8-30BE4F74A183}"/>
    <cellStyle name="Normal 9 3 3 3 4 2 5" xfId="12023" xr:uid="{3A1F208F-68C4-4674-A730-FC36B3D6AAD4}"/>
    <cellStyle name="Normal 9 3 3 3 4 2 5 2" xfId="34342" xr:uid="{96FBEDA1-E214-4268-95DC-C118F4C5A6B9}"/>
    <cellStyle name="Normal 9 3 3 3 4 2 6" xfId="13319" xr:uid="{C3BEF103-0D26-4C41-BEBE-AA3D7ACD7AE3}"/>
    <cellStyle name="Normal 9 3 3 3 4 2 6 2" xfId="35638" xr:uid="{51727257-9C78-4586-9444-89A40C6ED0AD}"/>
    <cellStyle name="Normal 9 3 3 3 4 2 7" xfId="23830" xr:uid="{B0EAB22D-5530-4E95-9249-517CD6C9AAD0}"/>
    <cellStyle name="Normal 9 3 3 3 4 3" xfId="2160" xr:uid="{95AE0014-B9C2-42F3-B5EC-B3986A5FC04E}"/>
    <cellStyle name="Normal 9 3 3 3 4 3 2" xfId="4752" xr:uid="{E314DA59-BC67-4A90-86AE-59332F7590FD}"/>
    <cellStyle name="Normal 9 3 3 3 4 3 2 2" xfId="9936" xr:uid="{8FAE6A8B-E3C0-49D2-AD2D-0FAA31C23042}"/>
    <cellStyle name="Normal 9 3 3 3 4 3 2 2 2" xfId="21743" xr:uid="{93361EDA-835A-4863-9929-2D2106C5ACEC}"/>
    <cellStyle name="Normal 9 3 3 3 4 3 2 2 2 2" xfId="44062" xr:uid="{2E05A719-834E-47E8-84EA-5A67909A9187}"/>
    <cellStyle name="Normal 9 3 3 3 4 3 2 2 3" xfId="32254" xr:uid="{8DC3DA61-AA5E-409B-8FD0-8A2E776741E0}"/>
    <cellStyle name="Normal 9 3 3 3 4 3 2 3" xfId="16559" xr:uid="{A0D123C6-D971-4456-8FE8-AADB81B00ED1}"/>
    <cellStyle name="Normal 9 3 3 3 4 3 2 3 2" xfId="38878" xr:uid="{4C1E990A-9FA1-4E11-979F-3E075AE44A3E}"/>
    <cellStyle name="Normal 9 3 3 3 4 3 2 4" xfId="27070" xr:uid="{3AB0B34B-B197-44BC-93D0-BFB55F4661FB}"/>
    <cellStyle name="Normal 9 3 3 3 4 3 3" xfId="7344" xr:uid="{A74168F8-2BAD-49A1-B9FC-B1BB158AD661}"/>
    <cellStyle name="Normal 9 3 3 3 4 3 3 2" xfId="19151" xr:uid="{8BD10795-384D-49D6-8EFD-5A5B6310AC3B}"/>
    <cellStyle name="Normal 9 3 3 3 4 3 3 2 2" xfId="41470" xr:uid="{83F466CD-15AB-41CB-937D-C60703EE6396}"/>
    <cellStyle name="Normal 9 3 3 3 4 3 3 3" xfId="29662" xr:uid="{AB0B911C-1298-4A28-8567-510343BEC5B7}"/>
    <cellStyle name="Normal 9 3 3 3 4 3 4" xfId="13967" xr:uid="{556DFF3B-781F-4372-A11C-C5B775BF74EB}"/>
    <cellStyle name="Normal 9 3 3 3 4 3 4 2" xfId="36286" xr:uid="{73012318-52B6-45AC-A9EE-571C3BE4F6F4}"/>
    <cellStyle name="Normal 9 3 3 3 4 3 5" xfId="24478" xr:uid="{8AF381EF-112D-4365-ABAE-A4567DE2B068}"/>
    <cellStyle name="Normal 9 3 3 3 4 4" xfId="3456" xr:uid="{62E77737-F3A9-4336-9A4F-6F83AD0EC55E}"/>
    <cellStyle name="Normal 9 3 3 3 4 4 2" xfId="8640" xr:uid="{0B6635C1-8DC9-4BF0-8109-322E9AEE7B33}"/>
    <cellStyle name="Normal 9 3 3 3 4 4 2 2" xfId="20447" xr:uid="{D8A2FD13-CCBD-47BB-B3BF-85EFB30F4903}"/>
    <cellStyle name="Normal 9 3 3 3 4 4 2 2 2" xfId="42766" xr:uid="{CCCE2DDC-0A57-4E73-B081-DC9618E9F1A5}"/>
    <cellStyle name="Normal 9 3 3 3 4 4 2 3" xfId="30958" xr:uid="{0EA2B9F8-5995-494E-B0CA-53D3E656D274}"/>
    <cellStyle name="Normal 9 3 3 3 4 4 3" xfId="15263" xr:uid="{7A26CE5E-C14A-4DCC-8DB0-DBAEA46EF8A1}"/>
    <cellStyle name="Normal 9 3 3 3 4 4 3 2" xfId="37582" xr:uid="{0BD23DBE-825F-4523-8A4B-E7D5F50C72CE}"/>
    <cellStyle name="Normal 9 3 3 3 4 4 4" xfId="25774" xr:uid="{94A88FEF-0585-46B7-8FDA-3E62B53892E2}"/>
    <cellStyle name="Normal 9 3 3 3 4 5" xfId="6048" xr:uid="{FA35321D-ACB0-40FD-9175-C2E7B97FC18F}"/>
    <cellStyle name="Normal 9 3 3 3 4 5 2" xfId="17855" xr:uid="{CE61FC3D-6F57-4E66-9112-9B7E78AF40D7}"/>
    <cellStyle name="Normal 9 3 3 3 4 5 2 2" xfId="40174" xr:uid="{ABFAC940-5482-4C74-ADD2-4A4342CA4DBE}"/>
    <cellStyle name="Normal 9 3 3 3 4 5 3" xfId="28366" xr:uid="{8C1FBBC9-A56E-4C32-AF7D-E2C335F7FD5E}"/>
    <cellStyle name="Normal 9 3 3 3 4 6" xfId="11375" xr:uid="{1308F88B-364A-4D2F-BC4A-391D55D0BCA5}"/>
    <cellStyle name="Normal 9 3 3 3 4 6 2" xfId="33694" xr:uid="{FAF164E3-FF49-4397-84B1-B48E3747904B}"/>
    <cellStyle name="Normal 9 3 3 3 4 7" xfId="12671" xr:uid="{B69C6E0E-BC1B-482F-9C67-87D49D009BEF}"/>
    <cellStyle name="Normal 9 3 3 3 4 7 2" xfId="34990" xr:uid="{05E3F2B7-AD06-47B6-8746-7BDE02D5B409}"/>
    <cellStyle name="Normal 9 3 3 3 4 8" xfId="23182" xr:uid="{E0CCD118-1CEB-4998-9D36-2B4E3F401292}"/>
    <cellStyle name="Normal 9 3 3 3 5" xfId="1188" xr:uid="{43FB4313-1292-44AA-AEF5-C3F1FA960E59}"/>
    <cellStyle name="Normal 9 3 3 3 5 2" xfId="2484" xr:uid="{2A738DBA-98D7-4922-9ED2-51285EFA05E2}"/>
    <cellStyle name="Normal 9 3 3 3 5 2 2" xfId="5076" xr:uid="{C8555C0D-EC8B-4B98-949F-8FFE9D2716A0}"/>
    <cellStyle name="Normal 9 3 3 3 5 2 2 2" xfId="10260" xr:uid="{8A2B7BC1-588D-4AC6-A948-5245F72366BC}"/>
    <cellStyle name="Normal 9 3 3 3 5 2 2 2 2" xfId="22067" xr:uid="{98F606A0-14E7-46BC-B216-B940D0C6A68B}"/>
    <cellStyle name="Normal 9 3 3 3 5 2 2 2 2 2" xfId="44386" xr:uid="{0251CB6D-4F30-47CC-9284-C8D6A11431D0}"/>
    <cellStyle name="Normal 9 3 3 3 5 2 2 2 3" xfId="32578" xr:uid="{0C8A1007-53AD-4B64-8325-132A54729244}"/>
    <cellStyle name="Normal 9 3 3 3 5 2 2 3" xfId="16883" xr:uid="{9B8ACD12-19EE-4EAB-B64E-6A9871EC80FD}"/>
    <cellStyle name="Normal 9 3 3 3 5 2 2 3 2" xfId="39202" xr:uid="{3E8E6019-EAC9-45F0-9355-F20F70663B1D}"/>
    <cellStyle name="Normal 9 3 3 3 5 2 2 4" xfId="27394" xr:uid="{F5947885-594F-4485-B39C-2CC6B91E325A}"/>
    <cellStyle name="Normal 9 3 3 3 5 2 3" xfId="7668" xr:uid="{3F2B6A5D-6DD1-4E9D-B276-7022D5EF3B60}"/>
    <cellStyle name="Normal 9 3 3 3 5 2 3 2" xfId="19475" xr:uid="{8A6735BE-CCBC-4F2C-A750-7F09B8F5E3A2}"/>
    <cellStyle name="Normal 9 3 3 3 5 2 3 2 2" xfId="41794" xr:uid="{99B48E67-74E3-4B2F-B506-9592FF67A806}"/>
    <cellStyle name="Normal 9 3 3 3 5 2 3 3" xfId="29986" xr:uid="{BBD69E86-EEBB-44FE-91E8-900F5D5F6E10}"/>
    <cellStyle name="Normal 9 3 3 3 5 2 4" xfId="14291" xr:uid="{BB24B819-7D59-46E7-A00F-E5B6B2D361CD}"/>
    <cellStyle name="Normal 9 3 3 3 5 2 4 2" xfId="36610" xr:uid="{1C488572-269E-49D2-B99F-49DCDC9B8DDE}"/>
    <cellStyle name="Normal 9 3 3 3 5 2 5" xfId="24802" xr:uid="{41226898-541A-4E3A-AC8D-CB18EF7D281E}"/>
    <cellStyle name="Normal 9 3 3 3 5 3" xfId="3780" xr:uid="{A961DC7D-A1FD-4D1E-B878-3967C59ACC4D}"/>
    <cellStyle name="Normal 9 3 3 3 5 3 2" xfId="8964" xr:uid="{4E75D25B-2A12-4C98-BA78-C8B962B7C2AC}"/>
    <cellStyle name="Normal 9 3 3 3 5 3 2 2" xfId="20771" xr:uid="{7B075862-8C78-437C-9246-E76E1BA26C43}"/>
    <cellStyle name="Normal 9 3 3 3 5 3 2 2 2" xfId="43090" xr:uid="{E1D393FE-7978-41C0-A363-F17291541911}"/>
    <cellStyle name="Normal 9 3 3 3 5 3 2 3" xfId="31282" xr:uid="{EEAD9A39-D5CA-4302-9125-C909438405CD}"/>
    <cellStyle name="Normal 9 3 3 3 5 3 3" xfId="15587" xr:uid="{691B2F0A-71CE-4030-AFFC-82995850DD0B}"/>
    <cellStyle name="Normal 9 3 3 3 5 3 3 2" xfId="37906" xr:uid="{8CE8046B-A575-43CB-9B3D-F4826CE61E75}"/>
    <cellStyle name="Normal 9 3 3 3 5 3 4" xfId="26098" xr:uid="{6656FAF2-8525-4581-8417-51743EAB973B}"/>
    <cellStyle name="Normal 9 3 3 3 5 4" xfId="6372" xr:uid="{1DE84DFF-BD30-4EB2-BCBF-30B5033C1F84}"/>
    <cellStyle name="Normal 9 3 3 3 5 4 2" xfId="18179" xr:uid="{0311970C-CBBF-458D-A728-657F981138D9}"/>
    <cellStyle name="Normal 9 3 3 3 5 4 2 2" xfId="40498" xr:uid="{8D1FBD6A-169A-4173-A1D0-72502CEE5FE0}"/>
    <cellStyle name="Normal 9 3 3 3 5 4 3" xfId="28690" xr:uid="{F183D3B3-BAFC-4F57-948C-C1B58E7F5311}"/>
    <cellStyle name="Normal 9 3 3 3 5 5" xfId="11699" xr:uid="{221D0474-EF12-4367-ABF3-2614F68D9ACE}"/>
    <cellStyle name="Normal 9 3 3 3 5 5 2" xfId="34018" xr:uid="{6E876F9E-49E2-4D68-9861-186FC32B967B}"/>
    <cellStyle name="Normal 9 3 3 3 5 6" xfId="12995" xr:uid="{0DB74349-5971-400E-A4F6-515C27353893}"/>
    <cellStyle name="Normal 9 3 3 3 5 6 2" xfId="35314" xr:uid="{5FCFA2EB-5339-40F9-901F-7A2396110D73}"/>
    <cellStyle name="Normal 9 3 3 3 5 7" xfId="23506" xr:uid="{6F5EB085-62E2-4381-A1E4-A978038E2DAE}"/>
    <cellStyle name="Normal 9 3 3 3 6" xfId="1836" xr:uid="{8E666833-524F-440A-9D34-7DB78C793ADA}"/>
    <cellStyle name="Normal 9 3 3 3 6 2" xfId="4428" xr:uid="{0D28D850-E6AA-4D6E-B5DC-88F6060AD90C}"/>
    <cellStyle name="Normal 9 3 3 3 6 2 2" xfId="9612" xr:uid="{D83D1882-FE2A-4BA3-9456-F590DC079903}"/>
    <cellStyle name="Normal 9 3 3 3 6 2 2 2" xfId="21419" xr:uid="{C8DF8858-232E-4F5B-A6F7-16F35A7E3FED}"/>
    <cellStyle name="Normal 9 3 3 3 6 2 2 2 2" xfId="43738" xr:uid="{9BD6A349-95C7-48DE-9CFC-2F0A74BA8DC4}"/>
    <cellStyle name="Normal 9 3 3 3 6 2 2 3" xfId="31930" xr:uid="{C3552D53-8C3F-4673-B7E5-F9405F3E0F3A}"/>
    <cellStyle name="Normal 9 3 3 3 6 2 3" xfId="16235" xr:uid="{B2390E4F-F444-479C-B947-87B274343CC0}"/>
    <cellStyle name="Normal 9 3 3 3 6 2 3 2" xfId="38554" xr:uid="{DE85C236-7165-410D-B7ED-37FCFDE6C3BA}"/>
    <cellStyle name="Normal 9 3 3 3 6 2 4" xfId="26746" xr:uid="{22A2CFF9-1613-4157-96BC-15E11EA54880}"/>
    <cellStyle name="Normal 9 3 3 3 6 3" xfId="7020" xr:uid="{CFB4781F-D2D4-404D-BABE-35E24ACC278F}"/>
    <cellStyle name="Normal 9 3 3 3 6 3 2" xfId="18827" xr:uid="{A2EEE5C6-FAC5-4256-8198-6F38CDC4914E}"/>
    <cellStyle name="Normal 9 3 3 3 6 3 2 2" xfId="41146" xr:uid="{D235E1B7-919D-495C-A0E2-4080BA134E09}"/>
    <cellStyle name="Normal 9 3 3 3 6 3 3" xfId="29338" xr:uid="{8B4583D7-3F38-44B5-9C26-677F51070D92}"/>
    <cellStyle name="Normal 9 3 3 3 6 4" xfId="13643" xr:uid="{6A870A65-317C-4042-A9F3-8FD89B04CF08}"/>
    <cellStyle name="Normal 9 3 3 3 6 4 2" xfId="35962" xr:uid="{D28CE032-B628-4249-9A42-5ECBDEB77154}"/>
    <cellStyle name="Normal 9 3 3 3 6 5" xfId="24154" xr:uid="{3D6DB8D5-1B58-4D89-8CF6-A1EBEBD0E09B}"/>
    <cellStyle name="Normal 9 3 3 3 7" xfId="3132" xr:uid="{82E22D6C-59BA-410E-91C1-32A91257823D}"/>
    <cellStyle name="Normal 9 3 3 3 7 2" xfId="8316" xr:uid="{2E847465-324F-4BD6-9B63-68747114041E}"/>
    <cellStyle name="Normal 9 3 3 3 7 2 2" xfId="20123" xr:uid="{C5224D35-E1EC-4368-9249-28D5C6370598}"/>
    <cellStyle name="Normal 9 3 3 3 7 2 2 2" xfId="42442" xr:uid="{40D0D893-C6D0-48FC-9A6F-E98FAE115CC5}"/>
    <cellStyle name="Normal 9 3 3 3 7 2 3" xfId="30634" xr:uid="{D128D9A4-B04C-44A6-A197-25C261FD8A92}"/>
    <cellStyle name="Normal 9 3 3 3 7 3" xfId="14939" xr:uid="{84AF3EEB-119D-440F-8714-76AE9C282AF7}"/>
    <cellStyle name="Normal 9 3 3 3 7 3 2" xfId="37258" xr:uid="{D9EAD89E-3C8E-4B7C-A9B0-220DFD28E5D4}"/>
    <cellStyle name="Normal 9 3 3 3 7 4" xfId="25450" xr:uid="{B7AFA81C-D597-4707-AD39-BC02EC629AA6}"/>
    <cellStyle name="Normal 9 3 3 3 8" xfId="5724" xr:uid="{65758DD6-3F6D-473F-A49F-46B4B318FAAD}"/>
    <cellStyle name="Normal 9 3 3 3 8 2" xfId="17531" xr:uid="{06A69057-BEFD-4206-A1C9-891970C40772}"/>
    <cellStyle name="Normal 9 3 3 3 8 2 2" xfId="39850" xr:uid="{5382233D-ED30-4130-8300-053CE4986198}"/>
    <cellStyle name="Normal 9 3 3 3 8 3" xfId="28042" xr:uid="{FF073000-A251-4106-9E80-CB60D1417FE3}"/>
    <cellStyle name="Normal 9 3 3 3 9" xfId="10943" xr:uid="{361E8F49-824B-4A5A-9B23-7481999B0947}"/>
    <cellStyle name="Normal 9 3 3 3 9 2" xfId="33262" xr:uid="{780C0A5F-DE16-4B55-AACB-4B8DB6F11360}"/>
    <cellStyle name="Normal 9 3 3 4" xfId="478" xr:uid="{91333360-F2B4-4D60-B110-00D4C304D605}"/>
    <cellStyle name="Normal 9 3 3 4 10" xfId="22795" xr:uid="{2A0682AF-5115-4295-8D29-3CD8C4AD5FA1}"/>
    <cellStyle name="Normal 9 3 3 4 2" xfId="711" xr:uid="{E0F1D89B-4CC0-4355-82F2-A3849C9E71C7}"/>
    <cellStyle name="Normal 9 3 3 4 2 2" xfId="1053" xr:uid="{83B38FC7-6686-410D-95EE-6FE387E96C2A}"/>
    <cellStyle name="Normal 9 3 3 4 2 2 2" xfId="1701" xr:uid="{024DE7A2-1C07-45B4-A925-FA36851F0484}"/>
    <cellStyle name="Normal 9 3 3 4 2 2 2 2" xfId="2997" xr:uid="{71DFB8C6-E898-4F34-80D2-C4A61B09CDCF}"/>
    <cellStyle name="Normal 9 3 3 4 2 2 2 2 2" xfId="5589" xr:uid="{E0C99967-3C7E-420E-9418-A5BFBAFA00AF}"/>
    <cellStyle name="Normal 9 3 3 4 2 2 2 2 2 2" xfId="10773" xr:uid="{524AF6F1-2783-4F94-8750-7DAE0513D6A0}"/>
    <cellStyle name="Normal 9 3 3 4 2 2 2 2 2 2 2" xfId="22580" xr:uid="{E64681FF-1372-4D4C-9140-76FBE0443478}"/>
    <cellStyle name="Normal 9 3 3 4 2 2 2 2 2 2 2 2" xfId="44899" xr:uid="{7621DF74-6591-490F-BF1C-F68120324035}"/>
    <cellStyle name="Normal 9 3 3 4 2 2 2 2 2 2 3" xfId="33091" xr:uid="{DEC7B435-CE7A-47CA-B361-8F02C1F57DAD}"/>
    <cellStyle name="Normal 9 3 3 4 2 2 2 2 2 3" xfId="17396" xr:uid="{F28C1B8B-8CE4-4A10-9CFB-721D3C3E8405}"/>
    <cellStyle name="Normal 9 3 3 4 2 2 2 2 2 3 2" xfId="39715" xr:uid="{2571438C-8803-4860-B009-EACFDFA853E9}"/>
    <cellStyle name="Normal 9 3 3 4 2 2 2 2 2 4" xfId="27907" xr:uid="{CD606F5C-3FCF-43FD-AE7D-BA42A4C3B373}"/>
    <cellStyle name="Normal 9 3 3 4 2 2 2 2 3" xfId="8181" xr:uid="{CA17804C-46A4-49D0-B67F-97B0B4467E62}"/>
    <cellStyle name="Normal 9 3 3 4 2 2 2 2 3 2" xfId="19988" xr:uid="{A154E4FB-072C-4321-A5FB-1FAE6B0B1CF5}"/>
    <cellStyle name="Normal 9 3 3 4 2 2 2 2 3 2 2" xfId="42307" xr:uid="{BB99CAA2-2B81-4084-A24D-F63098E068EB}"/>
    <cellStyle name="Normal 9 3 3 4 2 2 2 2 3 3" xfId="30499" xr:uid="{F4AF5326-DBD9-485D-B727-27ADE94C0F6D}"/>
    <cellStyle name="Normal 9 3 3 4 2 2 2 2 4" xfId="14804" xr:uid="{A4964A62-F5D9-4066-A27E-C1D79A657E3A}"/>
    <cellStyle name="Normal 9 3 3 4 2 2 2 2 4 2" xfId="37123" xr:uid="{C6A5AD38-E666-428C-8456-478856A415E9}"/>
    <cellStyle name="Normal 9 3 3 4 2 2 2 2 5" xfId="25315" xr:uid="{A0588A18-DC46-432F-BA82-31AD12F96DE4}"/>
    <cellStyle name="Normal 9 3 3 4 2 2 2 3" xfId="4293" xr:uid="{6ED9A841-77FB-4507-9619-23D490E6C824}"/>
    <cellStyle name="Normal 9 3 3 4 2 2 2 3 2" xfId="9477" xr:uid="{78252254-3FD3-4931-A96F-5765800A4F66}"/>
    <cellStyle name="Normal 9 3 3 4 2 2 2 3 2 2" xfId="21284" xr:uid="{0767A4D1-6919-419C-84CD-42A5B29C7BCC}"/>
    <cellStyle name="Normal 9 3 3 4 2 2 2 3 2 2 2" xfId="43603" xr:uid="{D5C78F16-AE69-415C-8320-A201C8AC2547}"/>
    <cellStyle name="Normal 9 3 3 4 2 2 2 3 2 3" xfId="31795" xr:uid="{A4FF57B2-735C-4FC4-A345-CAF78C33A920}"/>
    <cellStyle name="Normal 9 3 3 4 2 2 2 3 3" xfId="16100" xr:uid="{A774A8C4-D529-4282-9503-E75D6AD94D1F}"/>
    <cellStyle name="Normal 9 3 3 4 2 2 2 3 3 2" xfId="38419" xr:uid="{09596428-70E5-40A1-B429-C911C3136E00}"/>
    <cellStyle name="Normal 9 3 3 4 2 2 2 3 4" xfId="26611" xr:uid="{B18CC5AA-88D9-4245-8B4B-590B94BDAA30}"/>
    <cellStyle name="Normal 9 3 3 4 2 2 2 4" xfId="6885" xr:uid="{8D1DDD28-0C52-42D7-AD7F-E70993675502}"/>
    <cellStyle name="Normal 9 3 3 4 2 2 2 4 2" xfId="18692" xr:uid="{CA518F61-C813-438B-A84F-B403D6198D8D}"/>
    <cellStyle name="Normal 9 3 3 4 2 2 2 4 2 2" xfId="41011" xr:uid="{F9BF9B15-FEC0-409B-9789-846E227CAE2F}"/>
    <cellStyle name="Normal 9 3 3 4 2 2 2 4 3" xfId="29203" xr:uid="{A051D2A5-9329-40E3-A7C1-C7E83CCE25F7}"/>
    <cellStyle name="Normal 9 3 3 4 2 2 2 5" xfId="12212" xr:uid="{A6D201AE-0185-4D3E-AD16-5DE164ACBB7D}"/>
    <cellStyle name="Normal 9 3 3 4 2 2 2 5 2" xfId="34531" xr:uid="{1741540C-133C-4230-B308-4F480D91D9C9}"/>
    <cellStyle name="Normal 9 3 3 4 2 2 2 6" xfId="13508" xr:uid="{BC11D2EA-359D-4657-968B-CCDD567A01DF}"/>
    <cellStyle name="Normal 9 3 3 4 2 2 2 6 2" xfId="35827" xr:uid="{AF745083-7468-4ADF-8F40-F6DA239142E2}"/>
    <cellStyle name="Normal 9 3 3 4 2 2 2 7" xfId="24019" xr:uid="{8949035A-619C-44C1-810E-F755ADAFAA78}"/>
    <cellStyle name="Normal 9 3 3 4 2 2 3" xfId="2349" xr:uid="{D61697FD-D84C-4424-A006-3B32BA5793B0}"/>
    <cellStyle name="Normal 9 3 3 4 2 2 3 2" xfId="4941" xr:uid="{8924774E-427E-4F14-8A0B-06089D49A0AC}"/>
    <cellStyle name="Normal 9 3 3 4 2 2 3 2 2" xfId="10125" xr:uid="{A271F9B8-C686-40D4-A099-E2A9C6AD6FEA}"/>
    <cellStyle name="Normal 9 3 3 4 2 2 3 2 2 2" xfId="21932" xr:uid="{220A6EBF-3586-4561-88E9-19BF67476E58}"/>
    <cellStyle name="Normal 9 3 3 4 2 2 3 2 2 2 2" xfId="44251" xr:uid="{63D3FA00-CCF6-4460-876D-FEC42406AB4D}"/>
    <cellStyle name="Normal 9 3 3 4 2 2 3 2 2 3" xfId="32443" xr:uid="{BA9B76B0-2E02-4598-8217-9BE54FB8A047}"/>
    <cellStyle name="Normal 9 3 3 4 2 2 3 2 3" xfId="16748" xr:uid="{52CB26F0-AD4C-4244-9AC0-2935C910C113}"/>
    <cellStyle name="Normal 9 3 3 4 2 2 3 2 3 2" xfId="39067" xr:uid="{F3E3D105-8B53-4CC5-86DF-60A7D2AA7177}"/>
    <cellStyle name="Normal 9 3 3 4 2 2 3 2 4" xfId="27259" xr:uid="{363D9144-DF6B-4040-976E-5914F5CF45DA}"/>
    <cellStyle name="Normal 9 3 3 4 2 2 3 3" xfId="7533" xr:uid="{3889350B-DF29-48A3-9183-ECE398B07FAE}"/>
    <cellStyle name="Normal 9 3 3 4 2 2 3 3 2" xfId="19340" xr:uid="{CCB1295B-DF27-4C28-BC1A-F1A8A7FF35E4}"/>
    <cellStyle name="Normal 9 3 3 4 2 2 3 3 2 2" xfId="41659" xr:uid="{A2A6C7B0-0AF7-4FCF-87DF-235CF4382E70}"/>
    <cellStyle name="Normal 9 3 3 4 2 2 3 3 3" xfId="29851" xr:uid="{3E9BE276-CACF-4B94-98AD-7E25B9F8856A}"/>
    <cellStyle name="Normal 9 3 3 4 2 2 3 4" xfId="14156" xr:uid="{BB73D335-8A62-4B99-BFA8-77E593D03F64}"/>
    <cellStyle name="Normal 9 3 3 4 2 2 3 4 2" xfId="36475" xr:uid="{3B180191-7E19-464C-A2C4-6F1926677269}"/>
    <cellStyle name="Normal 9 3 3 4 2 2 3 5" xfId="24667" xr:uid="{1C227D5D-C8E8-4880-B148-2919BB4FA007}"/>
    <cellStyle name="Normal 9 3 3 4 2 2 4" xfId="3645" xr:uid="{DB125546-0B95-48DC-A36B-17FCF55120C4}"/>
    <cellStyle name="Normal 9 3 3 4 2 2 4 2" xfId="8829" xr:uid="{D0324A10-EDC2-4837-8F1B-52303E0CDA43}"/>
    <cellStyle name="Normal 9 3 3 4 2 2 4 2 2" xfId="20636" xr:uid="{8AA2EE0A-61B3-4DFE-B896-242349A0ED19}"/>
    <cellStyle name="Normal 9 3 3 4 2 2 4 2 2 2" xfId="42955" xr:uid="{4ACAA92E-A20E-41E5-9AA5-4007D1E86DC9}"/>
    <cellStyle name="Normal 9 3 3 4 2 2 4 2 3" xfId="31147" xr:uid="{E319F788-518E-4D7E-93FD-FA98B2A28CE1}"/>
    <cellStyle name="Normal 9 3 3 4 2 2 4 3" xfId="15452" xr:uid="{4EFA0B0E-D140-4C2C-ABE0-9D7CC708E7ED}"/>
    <cellStyle name="Normal 9 3 3 4 2 2 4 3 2" xfId="37771" xr:uid="{3A104AFC-1F39-4E72-8A5B-C8CE18B0BBF3}"/>
    <cellStyle name="Normal 9 3 3 4 2 2 4 4" xfId="25963" xr:uid="{78C3BFAE-E4C0-43D6-A308-12119E812373}"/>
    <cellStyle name="Normal 9 3 3 4 2 2 5" xfId="6237" xr:uid="{EC80266C-272E-4BF9-AD43-AA6099885684}"/>
    <cellStyle name="Normal 9 3 3 4 2 2 5 2" xfId="18044" xr:uid="{D6B7C0D1-6B37-4892-83DD-F6E1FCEEDD23}"/>
    <cellStyle name="Normal 9 3 3 4 2 2 5 2 2" xfId="40363" xr:uid="{7F04BA2C-B3E6-461F-828E-46F12D896C27}"/>
    <cellStyle name="Normal 9 3 3 4 2 2 5 3" xfId="28555" xr:uid="{15898D5D-276D-4BA7-9A49-A3E5136A7919}"/>
    <cellStyle name="Normal 9 3 3 4 2 2 6" xfId="11564" xr:uid="{B48F5212-6AF7-4732-BAD8-5681358B7482}"/>
    <cellStyle name="Normal 9 3 3 4 2 2 6 2" xfId="33883" xr:uid="{9605B2CC-EDD1-438C-894D-EFAAE71B28A2}"/>
    <cellStyle name="Normal 9 3 3 4 2 2 7" xfId="12860" xr:uid="{A8DAB297-9B4A-49FA-8845-6BCD966CF99E}"/>
    <cellStyle name="Normal 9 3 3 4 2 2 7 2" xfId="35179" xr:uid="{558C74B0-7B37-4659-89E3-BACE2B02552B}"/>
    <cellStyle name="Normal 9 3 3 4 2 2 8" xfId="23371" xr:uid="{8B471F14-4056-4CC9-9B0A-D3EEA80F21EA}"/>
    <cellStyle name="Normal 9 3 3 4 2 3" xfId="1377" xr:uid="{AA0A33A2-AD91-4B15-84AE-1904F2887FE0}"/>
    <cellStyle name="Normal 9 3 3 4 2 3 2" xfId="2673" xr:uid="{1AA2C7F1-E98A-46F3-9B44-329D462D08EA}"/>
    <cellStyle name="Normal 9 3 3 4 2 3 2 2" xfId="5265" xr:uid="{F224F688-C611-4E48-A466-908FBB13E01B}"/>
    <cellStyle name="Normal 9 3 3 4 2 3 2 2 2" xfId="10449" xr:uid="{8EA87684-A024-41BC-B1B5-9B7ADACCBA26}"/>
    <cellStyle name="Normal 9 3 3 4 2 3 2 2 2 2" xfId="22256" xr:uid="{698D49F8-F50C-4CEB-B341-803E690E9B77}"/>
    <cellStyle name="Normal 9 3 3 4 2 3 2 2 2 2 2" xfId="44575" xr:uid="{C752AFDF-225F-4B40-8981-00F0558B4BA4}"/>
    <cellStyle name="Normal 9 3 3 4 2 3 2 2 2 3" xfId="32767" xr:uid="{A80F0E83-264C-4AC8-AD8C-91D45FE7AA4C}"/>
    <cellStyle name="Normal 9 3 3 4 2 3 2 2 3" xfId="17072" xr:uid="{97BDBBD4-BF48-49EF-8CCA-9A42FC04A25C}"/>
    <cellStyle name="Normal 9 3 3 4 2 3 2 2 3 2" xfId="39391" xr:uid="{77201E39-3C7F-4044-BFE6-32C900AEB68F}"/>
    <cellStyle name="Normal 9 3 3 4 2 3 2 2 4" xfId="27583" xr:uid="{8A7B56AD-A178-45D0-98EA-7FFE8CFD0CB4}"/>
    <cellStyle name="Normal 9 3 3 4 2 3 2 3" xfId="7857" xr:uid="{66D8A878-F6C7-4529-9727-8147CB812735}"/>
    <cellStyle name="Normal 9 3 3 4 2 3 2 3 2" xfId="19664" xr:uid="{6DBF00B3-671B-4E9A-A1F5-27B4D0038130}"/>
    <cellStyle name="Normal 9 3 3 4 2 3 2 3 2 2" xfId="41983" xr:uid="{867C82BD-53A2-4088-A2C2-F8AB9207D616}"/>
    <cellStyle name="Normal 9 3 3 4 2 3 2 3 3" xfId="30175" xr:uid="{7A781D30-013F-4350-988C-4AFD58733E02}"/>
    <cellStyle name="Normal 9 3 3 4 2 3 2 4" xfId="14480" xr:uid="{88BF928F-4E4A-44C5-B96A-A7D2F67C1DD3}"/>
    <cellStyle name="Normal 9 3 3 4 2 3 2 4 2" xfId="36799" xr:uid="{2A0DBF7E-96DE-478F-BCF1-7BF233D49CE8}"/>
    <cellStyle name="Normal 9 3 3 4 2 3 2 5" xfId="24991" xr:uid="{13CE0298-C485-447B-9652-104D7123DBE9}"/>
    <cellStyle name="Normal 9 3 3 4 2 3 3" xfId="3969" xr:uid="{C644180E-9B11-4AF3-9E21-9878202A4E64}"/>
    <cellStyle name="Normal 9 3 3 4 2 3 3 2" xfId="9153" xr:uid="{B66F6262-8784-4C33-965B-3498F61EEE69}"/>
    <cellStyle name="Normal 9 3 3 4 2 3 3 2 2" xfId="20960" xr:uid="{38303830-24F7-4F3D-B45C-9F62AB5FAD6B}"/>
    <cellStyle name="Normal 9 3 3 4 2 3 3 2 2 2" xfId="43279" xr:uid="{AF02E543-40FD-44FF-B44F-D6387ADD597A}"/>
    <cellStyle name="Normal 9 3 3 4 2 3 3 2 3" xfId="31471" xr:uid="{CB49DDA8-12B5-4D72-B841-88D665ECFB35}"/>
    <cellStyle name="Normal 9 3 3 4 2 3 3 3" xfId="15776" xr:uid="{28CED335-3AD8-4072-B522-6C03E8806678}"/>
    <cellStyle name="Normal 9 3 3 4 2 3 3 3 2" xfId="38095" xr:uid="{B6D5470C-7C01-4713-B2F3-CAA8332192C7}"/>
    <cellStyle name="Normal 9 3 3 4 2 3 3 4" xfId="26287" xr:uid="{62857B1B-FE6E-4A61-94EF-79BCF5B4F528}"/>
    <cellStyle name="Normal 9 3 3 4 2 3 4" xfId="6561" xr:uid="{BE571F18-E48B-407A-8C2B-A4333D1D715F}"/>
    <cellStyle name="Normal 9 3 3 4 2 3 4 2" xfId="18368" xr:uid="{FF5F8C7F-AED2-4E3E-97DD-E9A7F7B7C8BA}"/>
    <cellStyle name="Normal 9 3 3 4 2 3 4 2 2" xfId="40687" xr:uid="{4C6E4837-7CCC-46E1-8D7A-04C864C21841}"/>
    <cellStyle name="Normal 9 3 3 4 2 3 4 3" xfId="28879" xr:uid="{9D8DDFA2-C1B0-4DF4-921E-F6DF0656DB2A}"/>
    <cellStyle name="Normal 9 3 3 4 2 3 5" xfId="11888" xr:uid="{909A30B8-F7F5-4109-9723-33800ACA4622}"/>
    <cellStyle name="Normal 9 3 3 4 2 3 5 2" xfId="34207" xr:uid="{46F76892-C6E6-47F4-A163-20DC4429543A}"/>
    <cellStyle name="Normal 9 3 3 4 2 3 6" xfId="13184" xr:uid="{09E01249-14F1-4796-8ED0-E836CFF14B43}"/>
    <cellStyle name="Normal 9 3 3 4 2 3 6 2" xfId="35503" xr:uid="{2370543B-8F8F-4324-86BB-42F2CA0A6C3E}"/>
    <cellStyle name="Normal 9 3 3 4 2 3 7" xfId="23695" xr:uid="{31F95F52-5905-493B-A900-A9FCCD806A34}"/>
    <cellStyle name="Normal 9 3 3 4 2 4" xfId="2025" xr:uid="{CE84B8BF-7BEA-4FE5-92B5-79852D96CA56}"/>
    <cellStyle name="Normal 9 3 3 4 2 4 2" xfId="4617" xr:uid="{A343C7AF-03DF-4646-BD5B-0F7C6350A3F8}"/>
    <cellStyle name="Normal 9 3 3 4 2 4 2 2" xfId="9801" xr:uid="{DDB5C9D0-5DF6-486F-B248-EF87A87509EA}"/>
    <cellStyle name="Normal 9 3 3 4 2 4 2 2 2" xfId="21608" xr:uid="{AB755C0F-450C-4467-9E1A-4C596673D576}"/>
    <cellStyle name="Normal 9 3 3 4 2 4 2 2 2 2" xfId="43927" xr:uid="{41624BA7-F9C4-4EBA-A638-69497C506788}"/>
    <cellStyle name="Normal 9 3 3 4 2 4 2 2 3" xfId="32119" xr:uid="{4AA0F47B-A639-4C91-A117-61EF5191DBB9}"/>
    <cellStyle name="Normal 9 3 3 4 2 4 2 3" xfId="16424" xr:uid="{CBE2EBD3-D5E5-4C2F-90F4-FD449A58068D}"/>
    <cellStyle name="Normal 9 3 3 4 2 4 2 3 2" xfId="38743" xr:uid="{AD0CA9DA-FE26-4DC6-8677-E29D23574F48}"/>
    <cellStyle name="Normal 9 3 3 4 2 4 2 4" xfId="26935" xr:uid="{54E2B0EB-E74A-4729-B98A-2FC0F8E4A0BA}"/>
    <cellStyle name="Normal 9 3 3 4 2 4 3" xfId="7209" xr:uid="{5E3D1C7E-4F78-4F99-BB77-1E88524769F2}"/>
    <cellStyle name="Normal 9 3 3 4 2 4 3 2" xfId="19016" xr:uid="{082EB060-60AC-484A-9F40-C2CA1D6B56EB}"/>
    <cellStyle name="Normal 9 3 3 4 2 4 3 2 2" xfId="41335" xr:uid="{C15077CE-FE95-4BDA-8D9B-46363A724121}"/>
    <cellStyle name="Normal 9 3 3 4 2 4 3 3" xfId="29527" xr:uid="{9CA4919B-1D3C-4095-A211-7C503717F2D2}"/>
    <cellStyle name="Normal 9 3 3 4 2 4 4" xfId="13832" xr:uid="{D8E20F01-82FE-4E03-A79C-AD2A79B73C00}"/>
    <cellStyle name="Normal 9 3 3 4 2 4 4 2" xfId="36151" xr:uid="{9B56C353-606F-4B3C-9416-FF433FDCBE4A}"/>
    <cellStyle name="Normal 9 3 3 4 2 4 5" xfId="24343" xr:uid="{3B1495FB-838A-48D0-9BC3-196C31213C7B}"/>
    <cellStyle name="Normal 9 3 3 4 2 5" xfId="3321" xr:uid="{54261BCA-29AA-49B1-8940-09F1B625A00C}"/>
    <cellStyle name="Normal 9 3 3 4 2 5 2" xfId="8505" xr:uid="{B7F22433-599B-4CD5-8375-307942874981}"/>
    <cellStyle name="Normal 9 3 3 4 2 5 2 2" xfId="20312" xr:uid="{027B372C-DEA4-4B43-BECD-92DBEDB7C513}"/>
    <cellStyle name="Normal 9 3 3 4 2 5 2 2 2" xfId="42631" xr:uid="{7DD1B319-E3C0-42E8-ADF0-BC058D74F8B6}"/>
    <cellStyle name="Normal 9 3 3 4 2 5 2 3" xfId="30823" xr:uid="{7C402CB5-0CE9-4ADE-A9DF-F9035B14DA88}"/>
    <cellStyle name="Normal 9 3 3 4 2 5 3" xfId="15128" xr:uid="{78CAC617-838C-48B3-8645-43E9E53C14DF}"/>
    <cellStyle name="Normal 9 3 3 4 2 5 3 2" xfId="37447" xr:uid="{3E97B6D6-EC69-49AD-9575-8F34FEFC44BC}"/>
    <cellStyle name="Normal 9 3 3 4 2 5 4" xfId="25639" xr:uid="{0107D11A-DB2B-434F-89B6-C588F0FFD3A6}"/>
    <cellStyle name="Normal 9 3 3 4 2 6" xfId="5913" xr:uid="{C5EE98CD-2034-450F-9CA8-A1997104A8D0}"/>
    <cellStyle name="Normal 9 3 3 4 2 6 2" xfId="17720" xr:uid="{34DC4F24-3C1A-48A6-87C7-97677CFADE6C}"/>
    <cellStyle name="Normal 9 3 3 4 2 6 2 2" xfId="40039" xr:uid="{E20BF582-9DE6-4F22-BFC6-B6CFFF37EF3A}"/>
    <cellStyle name="Normal 9 3 3 4 2 6 3" xfId="28231" xr:uid="{C7052A70-E2FD-4F69-8923-0EA74F150C73}"/>
    <cellStyle name="Normal 9 3 3 4 2 7" xfId="11222" xr:uid="{EC867A1A-FCD0-4DAD-9E76-11997654C4AD}"/>
    <cellStyle name="Normal 9 3 3 4 2 7 2" xfId="33541" xr:uid="{FA4EFDCE-69DB-41A0-B9D5-FE7F8DE32AA9}"/>
    <cellStyle name="Normal 9 3 3 4 2 8" xfId="12536" xr:uid="{48DE5899-4E15-4FFE-83DA-732C424743AA}"/>
    <cellStyle name="Normal 9 3 3 4 2 8 2" xfId="34855" xr:uid="{679C8224-35B8-4FCD-8D44-18032D6C1A17}"/>
    <cellStyle name="Normal 9 3 3 4 2 9" xfId="23029" xr:uid="{FFE71835-EA95-4F00-92E8-6E3639825EEC}"/>
    <cellStyle name="Normal 9 3 3 4 3" xfId="891" xr:uid="{B87C907E-3580-44DA-B95A-FCFBB7DC19CA}"/>
    <cellStyle name="Normal 9 3 3 4 3 2" xfId="1539" xr:uid="{17FEB85C-863F-4F82-93D1-B17D7F0DAEA2}"/>
    <cellStyle name="Normal 9 3 3 4 3 2 2" xfId="2835" xr:uid="{E8ED280D-6611-47A5-A09F-15A3A26A9D0B}"/>
    <cellStyle name="Normal 9 3 3 4 3 2 2 2" xfId="5427" xr:uid="{1CA791BA-102F-42B7-9A28-935D9A85296D}"/>
    <cellStyle name="Normal 9 3 3 4 3 2 2 2 2" xfId="10611" xr:uid="{AADF2395-8067-440C-BA9D-DD49844E1775}"/>
    <cellStyle name="Normal 9 3 3 4 3 2 2 2 2 2" xfId="22418" xr:uid="{E471E750-5E93-43CA-948C-492EF1C72534}"/>
    <cellStyle name="Normal 9 3 3 4 3 2 2 2 2 2 2" xfId="44737" xr:uid="{4241CED8-F9AB-4798-BD9C-047166CDA447}"/>
    <cellStyle name="Normal 9 3 3 4 3 2 2 2 2 3" xfId="32929" xr:uid="{C5F5A3EC-EABB-40AD-A7FE-C436CA37A7EB}"/>
    <cellStyle name="Normal 9 3 3 4 3 2 2 2 3" xfId="17234" xr:uid="{B4843D07-637C-43BC-8E72-DA03F3616F67}"/>
    <cellStyle name="Normal 9 3 3 4 3 2 2 2 3 2" xfId="39553" xr:uid="{777AF145-AA76-4ECC-9911-C0E1767F9570}"/>
    <cellStyle name="Normal 9 3 3 4 3 2 2 2 4" xfId="27745" xr:uid="{744F5DFB-ECD0-4EB1-A325-EB0D964205AB}"/>
    <cellStyle name="Normal 9 3 3 4 3 2 2 3" xfId="8019" xr:uid="{30116AB5-A15E-4A33-912E-F3256D6CB29A}"/>
    <cellStyle name="Normal 9 3 3 4 3 2 2 3 2" xfId="19826" xr:uid="{DD5271CF-8B82-4DAB-98FA-3480A06E59AB}"/>
    <cellStyle name="Normal 9 3 3 4 3 2 2 3 2 2" xfId="42145" xr:uid="{D6CCED82-C621-4AA8-AA94-3E76CBA8CFA8}"/>
    <cellStyle name="Normal 9 3 3 4 3 2 2 3 3" xfId="30337" xr:uid="{E60E2AF5-A624-4999-8C93-EF3F370355FB}"/>
    <cellStyle name="Normal 9 3 3 4 3 2 2 4" xfId="14642" xr:uid="{0A015051-A82C-488A-95CE-04207E2AE272}"/>
    <cellStyle name="Normal 9 3 3 4 3 2 2 4 2" xfId="36961" xr:uid="{1095FB3B-4FB4-4C1A-9A40-76F264F85063}"/>
    <cellStyle name="Normal 9 3 3 4 3 2 2 5" xfId="25153" xr:uid="{AF357C35-B2D0-4A2A-9CDD-FCCA63C1A443}"/>
    <cellStyle name="Normal 9 3 3 4 3 2 3" xfId="4131" xr:uid="{168CA54D-558E-4AAF-8595-4494BCF90397}"/>
    <cellStyle name="Normal 9 3 3 4 3 2 3 2" xfId="9315" xr:uid="{EDFC53C0-7898-421B-901E-67999C9185D1}"/>
    <cellStyle name="Normal 9 3 3 4 3 2 3 2 2" xfId="21122" xr:uid="{E3EC20ED-4D92-4C7D-B621-34EF802C02C0}"/>
    <cellStyle name="Normal 9 3 3 4 3 2 3 2 2 2" xfId="43441" xr:uid="{485E79ED-6F03-4953-B770-382ABC990880}"/>
    <cellStyle name="Normal 9 3 3 4 3 2 3 2 3" xfId="31633" xr:uid="{E3D6CC86-4C98-44EE-8DC4-C8668AB6C1A0}"/>
    <cellStyle name="Normal 9 3 3 4 3 2 3 3" xfId="15938" xr:uid="{FB36D9E2-E5F3-42D5-8F27-1996343AE9A0}"/>
    <cellStyle name="Normal 9 3 3 4 3 2 3 3 2" xfId="38257" xr:uid="{2D85A0CB-B459-48B9-958C-E9190EDDA3A8}"/>
    <cellStyle name="Normal 9 3 3 4 3 2 3 4" xfId="26449" xr:uid="{EFA2B371-A15B-4CA1-BA8E-6E11575FD589}"/>
    <cellStyle name="Normal 9 3 3 4 3 2 4" xfId="6723" xr:uid="{86A16303-A2A3-4430-ABE8-AF34649F2DFC}"/>
    <cellStyle name="Normal 9 3 3 4 3 2 4 2" xfId="18530" xr:uid="{E0647EF7-68C2-42F8-9454-7740CC5D8523}"/>
    <cellStyle name="Normal 9 3 3 4 3 2 4 2 2" xfId="40849" xr:uid="{96DFE606-F8A1-4EC1-B0DE-7204DDA73CF1}"/>
    <cellStyle name="Normal 9 3 3 4 3 2 4 3" xfId="29041" xr:uid="{4C9D38C2-4CCC-490A-8D21-5D65F6E40D7E}"/>
    <cellStyle name="Normal 9 3 3 4 3 2 5" xfId="12050" xr:uid="{DB2C2B26-F15E-44E4-AB5B-C0525D9EF166}"/>
    <cellStyle name="Normal 9 3 3 4 3 2 5 2" xfId="34369" xr:uid="{B6CB13B5-4FFE-4537-B37C-FA0D017A37EE}"/>
    <cellStyle name="Normal 9 3 3 4 3 2 6" xfId="13346" xr:uid="{974F1B4A-7231-4631-9329-ED1ACDB0EF05}"/>
    <cellStyle name="Normal 9 3 3 4 3 2 6 2" xfId="35665" xr:uid="{D8F602F1-5CBC-4397-A251-ABAA6F43C174}"/>
    <cellStyle name="Normal 9 3 3 4 3 2 7" xfId="23857" xr:uid="{97417106-2F0F-4705-A361-7A028102171D}"/>
    <cellStyle name="Normal 9 3 3 4 3 3" xfId="2187" xr:uid="{19A295B2-3C3E-4EDD-B22B-5624976E5847}"/>
    <cellStyle name="Normal 9 3 3 4 3 3 2" xfId="4779" xr:uid="{91BAEE36-2953-42A5-AD5E-68C480B089A6}"/>
    <cellStyle name="Normal 9 3 3 4 3 3 2 2" xfId="9963" xr:uid="{6AB9BEC3-9CDA-4CA3-80CD-6FDEAB6C8A37}"/>
    <cellStyle name="Normal 9 3 3 4 3 3 2 2 2" xfId="21770" xr:uid="{7DD065F6-3536-4C47-AD2F-9C0C5518E8F7}"/>
    <cellStyle name="Normal 9 3 3 4 3 3 2 2 2 2" xfId="44089" xr:uid="{5033B3A9-1486-4BB5-A8FF-4C87ABB70882}"/>
    <cellStyle name="Normal 9 3 3 4 3 3 2 2 3" xfId="32281" xr:uid="{2EA2F08E-ADEA-4C56-B86A-C19C6DA79E6E}"/>
    <cellStyle name="Normal 9 3 3 4 3 3 2 3" xfId="16586" xr:uid="{4FF84487-B9DC-402A-96D6-284ADF2ABD59}"/>
    <cellStyle name="Normal 9 3 3 4 3 3 2 3 2" xfId="38905" xr:uid="{5B95132D-97C4-4271-92E0-86511ABDDF28}"/>
    <cellStyle name="Normal 9 3 3 4 3 3 2 4" xfId="27097" xr:uid="{40FED813-2B11-4611-81AD-F6EFC68071BE}"/>
    <cellStyle name="Normal 9 3 3 4 3 3 3" xfId="7371" xr:uid="{EF48C619-B9E5-47AF-9B79-37A6B027846C}"/>
    <cellStyle name="Normal 9 3 3 4 3 3 3 2" xfId="19178" xr:uid="{1AEAB65B-7C9C-4538-A96B-999801208CC5}"/>
    <cellStyle name="Normal 9 3 3 4 3 3 3 2 2" xfId="41497" xr:uid="{44F773D6-0A3A-4436-A07B-3862D1B27CBA}"/>
    <cellStyle name="Normal 9 3 3 4 3 3 3 3" xfId="29689" xr:uid="{5B6031F0-734D-48AC-A1E5-41D1D26D874C}"/>
    <cellStyle name="Normal 9 3 3 4 3 3 4" xfId="13994" xr:uid="{D2DA5349-487B-4932-9640-824AC67401FD}"/>
    <cellStyle name="Normal 9 3 3 4 3 3 4 2" xfId="36313" xr:uid="{FFD83668-134D-4C7F-A588-D16516B3F44C}"/>
    <cellStyle name="Normal 9 3 3 4 3 3 5" xfId="24505" xr:uid="{8210DD54-57D2-42A0-B42A-18F27C3C3772}"/>
    <cellStyle name="Normal 9 3 3 4 3 4" xfId="3483" xr:uid="{D16936FB-C4BE-4967-9DF9-AD6E4FCAD7EA}"/>
    <cellStyle name="Normal 9 3 3 4 3 4 2" xfId="8667" xr:uid="{906F7268-0E8E-45E5-9B1F-00EE71FC90B0}"/>
    <cellStyle name="Normal 9 3 3 4 3 4 2 2" xfId="20474" xr:uid="{C7462DB4-9092-4F5E-B110-9D5210F6DF7C}"/>
    <cellStyle name="Normal 9 3 3 4 3 4 2 2 2" xfId="42793" xr:uid="{B2D2154F-613A-42F1-822B-4FDD6F66B1FF}"/>
    <cellStyle name="Normal 9 3 3 4 3 4 2 3" xfId="30985" xr:uid="{7F6B38E4-E1FA-4D59-8B78-30FD41EAA080}"/>
    <cellStyle name="Normal 9 3 3 4 3 4 3" xfId="15290" xr:uid="{9FBBDE52-AE93-4E66-B5E4-C60E408F1B66}"/>
    <cellStyle name="Normal 9 3 3 4 3 4 3 2" xfId="37609" xr:uid="{747FB175-6D7E-4292-B0B9-9A1B6F88A792}"/>
    <cellStyle name="Normal 9 3 3 4 3 4 4" xfId="25801" xr:uid="{95FD89F8-9699-4A4C-8F5C-7D704A42DBA6}"/>
    <cellStyle name="Normal 9 3 3 4 3 5" xfId="6075" xr:uid="{277110AA-AAE1-47C9-A174-67222579CF42}"/>
    <cellStyle name="Normal 9 3 3 4 3 5 2" xfId="17882" xr:uid="{2FFD588A-71E1-4464-9AB3-86656CADFAFD}"/>
    <cellStyle name="Normal 9 3 3 4 3 5 2 2" xfId="40201" xr:uid="{89F02DC6-433C-4C81-BBB1-54592EF66E6B}"/>
    <cellStyle name="Normal 9 3 3 4 3 5 3" xfId="28393" xr:uid="{98939FA0-CAB5-4D4D-AE24-2155EEDF02A2}"/>
    <cellStyle name="Normal 9 3 3 4 3 6" xfId="11402" xr:uid="{2977C76A-2C8E-4340-98EB-AD0EFD81C137}"/>
    <cellStyle name="Normal 9 3 3 4 3 6 2" xfId="33721" xr:uid="{55AB9749-DD44-4057-BC77-2EEFA44F1D22}"/>
    <cellStyle name="Normal 9 3 3 4 3 7" xfId="12698" xr:uid="{34A79D5C-5380-4735-A9CD-A4E47731F2C5}"/>
    <cellStyle name="Normal 9 3 3 4 3 7 2" xfId="35017" xr:uid="{59F0DBBA-AC7A-4E59-92DE-DAC96AB5AB85}"/>
    <cellStyle name="Normal 9 3 3 4 3 8" xfId="23209" xr:uid="{D93D8EAF-1908-4D4C-8E8C-83BE3DE5972A}"/>
    <cellStyle name="Normal 9 3 3 4 4" xfId="1215" xr:uid="{38347F74-69D7-45EE-9BB4-1EB5DD9762BA}"/>
    <cellStyle name="Normal 9 3 3 4 4 2" xfId="2511" xr:uid="{88AA2B95-FEC0-4AB0-9CBE-B2C04D45D03E}"/>
    <cellStyle name="Normal 9 3 3 4 4 2 2" xfId="5103" xr:uid="{3D3ABB06-B6B7-4B4B-A502-EB93F2977D7E}"/>
    <cellStyle name="Normal 9 3 3 4 4 2 2 2" xfId="10287" xr:uid="{3885D09F-2D2F-4F60-993F-16BE0FFB94C7}"/>
    <cellStyle name="Normal 9 3 3 4 4 2 2 2 2" xfId="22094" xr:uid="{BF60C89C-7001-419D-B832-F96BBD902A84}"/>
    <cellStyle name="Normal 9 3 3 4 4 2 2 2 2 2" xfId="44413" xr:uid="{C3CD0892-EE8E-4715-962E-9D3F73391D56}"/>
    <cellStyle name="Normal 9 3 3 4 4 2 2 2 3" xfId="32605" xr:uid="{1D54F8AD-D284-4D44-8F98-759DB602D8B5}"/>
    <cellStyle name="Normal 9 3 3 4 4 2 2 3" xfId="16910" xr:uid="{BC3582F3-93DE-49D4-8E0F-D2EB3CEE58DE}"/>
    <cellStyle name="Normal 9 3 3 4 4 2 2 3 2" xfId="39229" xr:uid="{1CBC8CCE-7874-42D3-98A2-C0FCA88DBCA6}"/>
    <cellStyle name="Normal 9 3 3 4 4 2 2 4" xfId="27421" xr:uid="{E5ABA9A2-56F2-4BE4-9B2F-B61774092E1F}"/>
    <cellStyle name="Normal 9 3 3 4 4 2 3" xfId="7695" xr:uid="{98F5514E-900D-4A67-B494-D8CFDBB86C24}"/>
    <cellStyle name="Normal 9 3 3 4 4 2 3 2" xfId="19502" xr:uid="{6E417F70-25A7-4102-89DD-E5F9C12814E2}"/>
    <cellStyle name="Normal 9 3 3 4 4 2 3 2 2" xfId="41821" xr:uid="{03422FAE-570D-4E56-B7C0-7489F772458F}"/>
    <cellStyle name="Normal 9 3 3 4 4 2 3 3" xfId="30013" xr:uid="{18779862-E0B3-4DF1-9CB7-C91431BBA8BB}"/>
    <cellStyle name="Normal 9 3 3 4 4 2 4" xfId="14318" xr:uid="{09B9107D-49F0-4613-ADFC-18EED2936057}"/>
    <cellStyle name="Normal 9 3 3 4 4 2 4 2" xfId="36637" xr:uid="{BF4FECC7-40E7-4D2D-9582-C309C0D02E93}"/>
    <cellStyle name="Normal 9 3 3 4 4 2 5" xfId="24829" xr:uid="{D70D61D6-F505-4246-90D9-0248E82F781E}"/>
    <cellStyle name="Normal 9 3 3 4 4 3" xfId="3807" xr:uid="{18D20774-89B4-441A-8704-D9C0D164ED1B}"/>
    <cellStyle name="Normal 9 3 3 4 4 3 2" xfId="8991" xr:uid="{4DC42EF2-7A01-4371-968C-67293E27D5B7}"/>
    <cellStyle name="Normal 9 3 3 4 4 3 2 2" xfId="20798" xr:uid="{A4F1382F-65C2-4C75-A238-6DD7FE67D9CA}"/>
    <cellStyle name="Normal 9 3 3 4 4 3 2 2 2" xfId="43117" xr:uid="{C4304CA7-2D24-4E39-B965-B627EA1B2832}"/>
    <cellStyle name="Normal 9 3 3 4 4 3 2 3" xfId="31309" xr:uid="{2F953815-1AE0-4A3D-B0C5-E4C558B91556}"/>
    <cellStyle name="Normal 9 3 3 4 4 3 3" xfId="15614" xr:uid="{DE9B2127-C1E8-403C-8E79-8A368181F0CE}"/>
    <cellStyle name="Normal 9 3 3 4 4 3 3 2" xfId="37933" xr:uid="{6C6D22E8-A144-4FA0-8F7F-3D7C265FE3A7}"/>
    <cellStyle name="Normal 9 3 3 4 4 3 4" xfId="26125" xr:uid="{E9BE78C3-865D-417A-A280-4E906A45BD8A}"/>
    <cellStyle name="Normal 9 3 3 4 4 4" xfId="6399" xr:uid="{DD8E0E3C-9F65-40E9-8B2F-B2032C976058}"/>
    <cellStyle name="Normal 9 3 3 4 4 4 2" xfId="18206" xr:uid="{A49CC197-DB71-4169-86D1-5BEC68256036}"/>
    <cellStyle name="Normal 9 3 3 4 4 4 2 2" xfId="40525" xr:uid="{56892184-F6DC-480D-8B9D-D7C0691867D7}"/>
    <cellStyle name="Normal 9 3 3 4 4 4 3" xfId="28717" xr:uid="{B2DB2175-5817-4D4B-A466-4CB4DBB5EB5D}"/>
    <cellStyle name="Normal 9 3 3 4 4 5" xfId="11726" xr:uid="{4CE94346-74E3-4394-807F-C39AC32E0F58}"/>
    <cellStyle name="Normal 9 3 3 4 4 5 2" xfId="34045" xr:uid="{0C1B4952-0833-4000-9A22-8B212A8A1723}"/>
    <cellStyle name="Normal 9 3 3 4 4 6" xfId="13022" xr:uid="{F28C22E1-3845-4F43-93A0-B5DBD93E6554}"/>
    <cellStyle name="Normal 9 3 3 4 4 6 2" xfId="35341" xr:uid="{BA4FBE93-8219-4091-85CA-F6D9BBACC42B}"/>
    <cellStyle name="Normal 9 3 3 4 4 7" xfId="23533" xr:uid="{9E0A5B02-408E-4ACD-BB67-B299955437B2}"/>
    <cellStyle name="Normal 9 3 3 4 5" xfId="1863" xr:uid="{95661CAB-0271-44C7-9E20-D912B48ACD32}"/>
    <cellStyle name="Normal 9 3 3 4 5 2" xfId="4455" xr:uid="{E990E46D-1F31-4533-A760-6CC0194EB38C}"/>
    <cellStyle name="Normal 9 3 3 4 5 2 2" xfId="9639" xr:uid="{79E9E341-DA28-4029-993F-A182DA58E056}"/>
    <cellStyle name="Normal 9 3 3 4 5 2 2 2" xfId="21446" xr:uid="{47AEEDE3-D9DD-47A4-ABC6-1CFFC24686EB}"/>
    <cellStyle name="Normal 9 3 3 4 5 2 2 2 2" xfId="43765" xr:uid="{23A53C5C-E695-4D76-A019-7DE0D39ED3C0}"/>
    <cellStyle name="Normal 9 3 3 4 5 2 2 3" xfId="31957" xr:uid="{E8A378DD-FABB-45E8-8B64-51A9DEB25139}"/>
    <cellStyle name="Normal 9 3 3 4 5 2 3" xfId="16262" xr:uid="{B1EAC422-7B87-4DCB-A6EB-51BFBE4D41D3}"/>
    <cellStyle name="Normal 9 3 3 4 5 2 3 2" xfId="38581" xr:uid="{E07E4B4E-AEAB-4D47-8442-C7FD96A84A4E}"/>
    <cellStyle name="Normal 9 3 3 4 5 2 4" xfId="26773" xr:uid="{F56800BD-0FD1-45F4-9B26-5613165E6CC0}"/>
    <cellStyle name="Normal 9 3 3 4 5 3" xfId="7047" xr:uid="{C226B7ED-F797-437D-B737-8D0E20299CBB}"/>
    <cellStyle name="Normal 9 3 3 4 5 3 2" xfId="18854" xr:uid="{1FDC0A19-9903-48B7-9EFB-D4EB6C350202}"/>
    <cellStyle name="Normal 9 3 3 4 5 3 2 2" xfId="41173" xr:uid="{10ACF746-8B5E-4FDA-8319-F7E96E2E7254}"/>
    <cellStyle name="Normal 9 3 3 4 5 3 3" xfId="29365" xr:uid="{ECEAE000-AF21-4F1D-A0EE-0521C6B45B1D}"/>
    <cellStyle name="Normal 9 3 3 4 5 4" xfId="13670" xr:uid="{6396B26C-580E-4D91-8D65-C592306DEF44}"/>
    <cellStyle name="Normal 9 3 3 4 5 4 2" xfId="35989" xr:uid="{EF2BD48F-C6C9-4DAE-932C-ECB40A33B5C2}"/>
    <cellStyle name="Normal 9 3 3 4 5 5" xfId="24181" xr:uid="{438D071A-70B3-4AF9-9978-64735B73E679}"/>
    <cellStyle name="Normal 9 3 3 4 6" xfId="3159" xr:uid="{E2A41622-FC95-47EE-B9A8-6C7899E39870}"/>
    <cellStyle name="Normal 9 3 3 4 6 2" xfId="8343" xr:uid="{799C24C1-42EA-4BCB-AA4A-193557F91345}"/>
    <cellStyle name="Normal 9 3 3 4 6 2 2" xfId="20150" xr:uid="{F5EF47EA-32E0-4120-9CC0-5E172923D2A3}"/>
    <cellStyle name="Normal 9 3 3 4 6 2 2 2" xfId="42469" xr:uid="{68253CE6-BCC2-49EF-9D15-97DF424B3B5F}"/>
    <cellStyle name="Normal 9 3 3 4 6 2 3" xfId="30661" xr:uid="{FFA450C1-7BC1-4741-BB63-65D9A39071FA}"/>
    <cellStyle name="Normal 9 3 3 4 6 3" xfId="14966" xr:uid="{CC94BF67-D7B5-475F-8A64-ACB527EE2B0A}"/>
    <cellStyle name="Normal 9 3 3 4 6 3 2" xfId="37285" xr:uid="{54C71353-10DB-481E-985E-3C734D53CF21}"/>
    <cellStyle name="Normal 9 3 3 4 6 4" xfId="25477" xr:uid="{F1968C61-2147-4242-A0EE-92FBA0DB2B2A}"/>
    <cellStyle name="Normal 9 3 3 4 7" xfId="5751" xr:uid="{2DFC78BC-C395-42A8-9D5D-886180F0A08C}"/>
    <cellStyle name="Normal 9 3 3 4 7 2" xfId="17558" xr:uid="{DB9020EB-8D9A-4107-8515-93AC43CFF039}"/>
    <cellStyle name="Normal 9 3 3 4 7 2 2" xfId="39877" xr:uid="{A2196F7A-9195-4C64-8030-6D58541757FA}"/>
    <cellStyle name="Normal 9 3 3 4 7 3" xfId="28069" xr:uid="{FDA9A704-EFE0-4E26-8CE9-8A1380DB396F}"/>
    <cellStyle name="Normal 9 3 3 4 8" xfId="10988" xr:uid="{6270B08E-DA58-4E94-87D4-15E84A8BECBB}"/>
    <cellStyle name="Normal 9 3 3 4 8 2" xfId="33307" xr:uid="{49FA2AE1-221F-42D3-8DA5-DB80A4C36AD3}"/>
    <cellStyle name="Normal 9 3 3 4 9" xfId="12374" xr:uid="{5DE09DD1-2453-4D6C-8F87-DAC75744F55E}"/>
    <cellStyle name="Normal 9 3 3 4 9 2" xfId="34693" xr:uid="{6C982147-CC80-4BDE-9579-DDD61D580BA0}"/>
    <cellStyle name="Normal 9 3 3 5" xfId="594" xr:uid="{02A1EB5D-4D56-497A-B3DE-AB909A2B906A}"/>
    <cellStyle name="Normal 9 3 3 5 2" xfId="972" xr:uid="{1ADC54E8-435E-464C-AAB9-C69E9F29F07F}"/>
    <cellStyle name="Normal 9 3 3 5 2 2" xfId="1620" xr:uid="{1B900C36-5535-4B6E-A292-C641816CB808}"/>
    <cellStyle name="Normal 9 3 3 5 2 2 2" xfId="2916" xr:uid="{40761111-00A0-44E9-AF05-45099EDD81F9}"/>
    <cellStyle name="Normal 9 3 3 5 2 2 2 2" xfId="5508" xr:uid="{BE148F50-C719-4F88-90EF-08FF09F9A570}"/>
    <cellStyle name="Normal 9 3 3 5 2 2 2 2 2" xfId="10692" xr:uid="{BD52F932-BE5F-4112-9B43-2B29C5E24E8F}"/>
    <cellStyle name="Normal 9 3 3 5 2 2 2 2 2 2" xfId="22499" xr:uid="{92A14B82-703C-4A40-AE5A-734DB5656440}"/>
    <cellStyle name="Normal 9 3 3 5 2 2 2 2 2 2 2" xfId="44818" xr:uid="{F880AB1B-98ED-41A4-8EED-F60113219B47}"/>
    <cellStyle name="Normal 9 3 3 5 2 2 2 2 2 3" xfId="33010" xr:uid="{0ACC848F-566D-48B9-8540-09BED380DC86}"/>
    <cellStyle name="Normal 9 3 3 5 2 2 2 2 3" xfId="17315" xr:uid="{B2D71CCE-5A20-489D-AD5E-520595F46098}"/>
    <cellStyle name="Normal 9 3 3 5 2 2 2 2 3 2" xfId="39634" xr:uid="{AEDF0421-C1D0-4684-A6F2-AC1B9285BE6A}"/>
    <cellStyle name="Normal 9 3 3 5 2 2 2 2 4" xfId="27826" xr:uid="{CAE7202C-3CDB-4274-967C-24156E7DD8E5}"/>
    <cellStyle name="Normal 9 3 3 5 2 2 2 3" xfId="8100" xr:uid="{6CD3AA0A-93D2-4AC2-B1B9-051CD1806EBC}"/>
    <cellStyle name="Normal 9 3 3 5 2 2 2 3 2" xfId="19907" xr:uid="{7B72ABD8-7AF2-4DC8-BB37-20697455A729}"/>
    <cellStyle name="Normal 9 3 3 5 2 2 2 3 2 2" xfId="42226" xr:uid="{B95DA3BD-A1B7-46D9-9D64-5F70991FA8E3}"/>
    <cellStyle name="Normal 9 3 3 5 2 2 2 3 3" xfId="30418" xr:uid="{A2CACB43-694F-4810-9DCC-E92363C193BA}"/>
    <cellStyle name="Normal 9 3 3 5 2 2 2 4" xfId="14723" xr:uid="{D645F705-48CB-4E60-84E1-A9CD030C2DAE}"/>
    <cellStyle name="Normal 9 3 3 5 2 2 2 4 2" xfId="37042" xr:uid="{5AEC1B7D-B737-4957-9610-4F9D29CCB5D9}"/>
    <cellStyle name="Normal 9 3 3 5 2 2 2 5" xfId="25234" xr:uid="{8CC505F1-E37A-4159-A669-8978B7D024FC}"/>
    <cellStyle name="Normal 9 3 3 5 2 2 3" xfId="4212" xr:uid="{58583872-7124-4903-9893-6499BA81201C}"/>
    <cellStyle name="Normal 9 3 3 5 2 2 3 2" xfId="9396" xr:uid="{7B100EA2-7B46-4980-BE08-F7303AD8ADB8}"/>
    <cellStyle name="Normal 9 3 3 5 2 2 3 2 2" xfId="21203" xr:uid="{5190ACFA-E1B4-4DFB-9914-7D047031A4BB}"/>
    <cellStyle name="Normal 9 3 3 5 2 2 3 2 2 2" xfId="43522" xr:uid="{45817043-0D79-4543-9378-A07A1A4A58D3}"/>
    <cellStyle name="Normal 9 3 3 5 2 2 3 2 3" xfId="31714" xr:uid="{B7041458-5DDB-47B7-A822-0AFC122E3C19}"/>
    <cellStyle name="Normal 9 3 3 5 2 2 3 3" xfId="16019" xr:uid="{10859AEB-AC22-4CE0-95AF-BE59210C9216}"/>
    <cellStyle name="Normal 9 3 3 5 2 2 3 3 2" xfId="38338" xr:uid="{5DB35437-5A16-4ED3-9B4F-91E405A409B1}"/>
    <cellStyle name="Normal 9 3 3 5 2 2 3 4" xfId="26530" xr:uid="{1D56F913-8BF4-4180-BF1A-503E2585EE7F}"/>
    <cellStyle name="Normal 9 3 3 5 2 2 4" xfId="6804" xr:uid="{6449E2B6-CF7F-4EE2-8325-A66346DAA8FA}"/>
    <cellStyle name="Normal 9 3 3 5 2 2 4 2" xfId="18611" xr:uid="{E77ACE05-3184-406A-BBB6-CB512D9B4DA1}"/>
    <cellStyle name="Normal 9 3 3 5 2 2 4 2 2" xfId="40930" xr:uid="{1433C4F8-0DCD-496A-BC8D-B268961FFD70}"/>
    <cellStyle name="Normal 9 3 3 5 2 2 4 3" xfId="29122" xr:uid="{277C160E-1FBA-429C-803D-1C7F9A9ADDAE}"/>
    <cellStyle name="Normal 9 3 3 5 2 2 5" xfId="12131" xr:uid="{BD6C9060-EC96-45FC-9B18-7537F4983412}"/>
    <cellStyle name="Normal 9 3 3 5 2 2 5 2" xfId="34450" xr:uid="{5DBC5277-E97B-4176-A9DA-BBEFAAE0F143}"/>
    <cellStyle name="Normal 9 3 3 5 2 2 6" xfId="13427" xr:uid="{D7DC8C73-1D8F-4884-8A75-F13250FB87AF}"/>
    <cellStyle name="Normal 9 3 3 5 2 2 6 2" xfId="35746" xr:uid="{4A6DC221-DBA0-4C93-B0F9-134165FBE331}"/>
    <cellStyle name="Normal 9 3 3 5 2 2 7" xfId="23938" xr:uid="{F12CD2AD-797C-48EE-8D3B-EEB3C143ADC6}"/>
    <cellStyle name="Normal 9 3 3 5 2 3" xfId="2268" xr:uid="{0FD2024A-363D-4C9A-AB04-C9D4A9AFC563}"/>
    <cellStyle name="Normal 9 3 3 5 2 3 2" xfId="4860" xr:uid="{1F54FDB2-2164-4554-B452-72E52ACBACA4}"/>
    <cellStyle name="Normal 9 3 3 5 2 3 2 2" xfId="10044" xr:uid="{E9AAF71A-FCC7-4840-A1E2-35FA0A616F11}"/>
    <cellStyle name="Normal 9 3 3 5 2 3 2 2 2" xfId="21851" xr:uid="{AAEA3C7B-9A49-4DF6-976E-5EFCC18D2F0F}"/>
    <cellStyle name="Normal 9 3 3 5 2 3 2 2 2 2" xfId="44170" xr:uid="{008C544D-869A-468F-AB59-9663BC3D4700}"/>
    <cellStyle name="Normal 9 3 3 5 2 3 2 2 3" xfId="32362" xr:uid="{1016297D-703A-4F4A-AEFA-3A93CFFEDFC8}"/>
    <cellStyle name="Normal 9 3 3 5 2 3 2 3" xfId="16667" xr:uid="{2C9274B5-2C82-4515-9358-D11BAF5666DA}"/>
    <cellStyle name="Normal 9 3 3 5 2 3 2 3 2" xfId="38986" xr:uid="{0438E3A0-CD34-4C23-BC57-E5DF6F88B9BE}"/>
    <cellStyle name="Normal 9 3 3 5 2 3 2 4" xfId="27178" xr:uid="{5F037DE1-71ED-4A06-824F-46B8CC2100AC}"/>
    <cellStyle name="Normal 9 3 3 5 2 3 3" xfId="7452" xr:uid="{A05E53E6-E5FC-4DCC-8138-6CB8990A1C50}"/>
    <cellStyle name="Normal 9 3 3 5 2 3 3 2" xfId="19259" xr:uid="{C48B1C69-A047-49FA-931B-0229696C81CA}"/>
    <cellStyle name="Normal 9 3 3 5 2 3 3 2 2" xfId="41578" xr:uid="{B71BD9FA-3D51-4E58-990B-634169400853}"/>
    <cellStyle name="Normal 9 3 3 5 2 3 3 3" xfId="29770" xr:uid="{9CBE376A-B370-4740-BFE1-06B072F719F2}"/>
    <cellStyle name="Normal 9 3 3 5 2 3 4" xfId="14075" xr:uid="{B5DFD947-2F34-42A5-82FD-4B386F7F3AFE}"/>
    <cellStyle name="Normal 9 3 3 5 2 3 4 2" xfId="36394" xr:uid="{026F3038-B8B9-4C15-834F-89A12A6C9A72}"/>
    <cellStyle name="Normal 9 3 3 5 2 3 5" xfId="24586" xr:uid="{15DAF86B-96D4-4DF2-9A11-ABACBDEF4F41}"/>
    <cellStyle name="Normal 9 3 3 5 2 4" xfId="3564" xr:uid="{882CAEE9-1405-483A-920C-7B558635FC42}"/>
    <cellStyle name="Normal 9 3 3 5 2 4 2" xfId="8748" xr:uid="{38550B56-0682-4EA2-A9E6-C5A2685E9D57}"/>
    <cellStyle name="Normal 9 3 3 5 2 4 2 2" xfId="20555" xr:uid="{0A6D9463-9EA9-4413-BABE-6820B3CA8712}"/>
    <cellStyle name="Normal 9 3 3 5 2 4 2 2 2" xfId="42874" xr:uid="{E4DD64E8-DDE4-40D6-9C2A-5D6C2539185A}"/>
    <cellStyle name="Normal 9 3 3 5 2 4 2 3" xfId="31066" xr:uid="{B99A5656-9082-463B-AD50-FF6F341D9D03}"/>
    <cellStyle name="Normal 9 3 3 5 2 4 3" xfId="15371" xr:uid="{A81A3118-786B-403D-876D-3BC9A6B5971E}"/>
    <cellStyle name="Normal 9 3 3 5 2 4 3 2" xfId="37690" xr:uid="{D20D6620-0449-49E6-87C5-D01B11C4805C}"/>
    <cellStyle name="Normal 9 3 3 5 2 4 4" xfId="25882" xr:uid="{ED5603BD-9819-4C1B-AB09-35F147E76157}"/>
    <cellStyle name="Normal 9 3 3 5 2 5" xfId="6156" xr:uid="{655DF0AB-8BB1-4127-A038-F230C386CF0E}"/>
    <cellStyle name="Normal 9 3 3 5 2 5 2" xfId="17963" xr:uid="{21ACD8D4-F7D6-49B1-ABA8-E7007F920D03}"/>
    <cellStyle name="Normal 9 3 3 5 2 5 2 2" xfId="40282" xr:uid="{74765D3A-B3BB-470B-87D7-32A7CA064F48}"/>
    <cellStyle name="Normal 9 3 3 5 2 5 3" xfId="28474" xr:uid="{6D6E8C9C-FC8A-4FB1-8D6B-2D030648AF22}"/>
    <cellStyle name="Normal 9 3 3 5 2 6" xfId="11483" xr:uid="{6363A86A-B831-46C5-A867-7FC06E10D155}"/>
    <cellStyle name="Normal 9 3 3 5 2 6 2" xfId="33802" xr:uid="{976AB1C8-0373-4FFE-8248-927605CB94BF}"/>
    <cellStyle name="Normal 9 3 3 5 2 7" xfId="12779" xr:uid="{F30AD981-B3A6-4443-8768-F1A46BE51A5B}"/>
    <cellStyle name="Normal 9 3 3 5 2 7 2" xfId="35098" xr:uid="{12461582-FA79-4000-8569-8DEEA7867B83}"/>
    <cellStyle name="Normal 9 3 3 5 2 8" xfId="23290" xr:uid="{75394FC3-F2E1-4163-B9C3-24E7021F2D50}"/>
    <cellStyle name="Normal 9 3 3 5 3" xfId="1296" xr:uid="{E94341F3-CC3E-4944-84AE-243962228030}"/>
    <cellStyle name="Normal 9 3 3 5 3 2" xfId="2592" xr:uid="{88AC817B-4974-4FF3-89F9-841FC7697170}"/>
    <cellStyle name="Normal 9 3 3 5 3 2 2" xfId="5184" xr:uid="{4282CA71-C98F-4587-92F8-9A510B08F6A7}"/>
    <cellStyle name="Normal 9 3 3 5 3 2 2 2" xfId="10368" xr:uid="{BCBE4EF8-9E24-476D-9963-F1EBCBF9B8D8}"/>
    <cellStyle name="Normal 9 3 3 5 3 2 2 2 2" xfId="22175" xr:uid="{F6B58A7F-A294-4D1B-8718-F74FB6742776}"/>
    <cellStyle name="Normal 9 3 3 5 3 2 2 2 2 2" xfId="44494" xr:uid="{D43A994B-94F7-4B59-BAD1-7B8F3AFEBEA0}"/>
    <cellStyle name="Normal 9 3 3 5 3 2 2 2 3" xfId="32686" xr:uid="{31AD2A9D-CA0D-46A3-BC14-6DC41ED07B57}"/>
    <cellStyle name="Normal 9 3 3 5 3 2 2 3" xfId="16991" xr:uid="{D0FF9124-43AC-46F5-8EBD-454E02928746}"/>
    <cellStyle name="Normal 9 3 3 5 3 2 2 3 2" xfId="39310" xr:uid="{A256FCF0-72BC-4251-84E9-DFC395DD3040}"/>
    <cellStyle name="Normal 9 3 3 5 3 2 2 4" xfId="27502" xr:uid="{7D9E48F3-8511-4BDB-BDA1-F682FBA1DD5D}"/>
    <cellStyle name="Normal 9 3 3 5 3 2 3" xfId="7776" xr:uid="{549C9CE0-8B93-45D5-9B60-9004E7A64E56}"/>
    <cellStyle name="Normal 9 3 3 5 3 2 3 2" xfId="19583" xr:uid="{9A474AD8-CBB1-44D1-9515-28E14C527CB1}"/>
    <cellStyle name="Normal 9 3 3 5 3 2 3 2 2" xfId="41902" xr:uid="{15756A97-AB52-4640-8EBA-E1D3FB25EF0E}"/>
    <cellStyle name="Normal 9 3 3 5 3 2 3 3" xfId="30094" xr:uid="{331B06A8-05A0-4D66-B80C-CE68DF9E1DDE}"/>
    <cellStyle name="Normal 9 3 3 5 3 2 4" xfId="14399" xr:uid="{BE55B181-C0E5-429B-8802-950C16C2D276}"/>
    <cellStyle name="Normal 9 3 3 5 3 2 4 2" xfId="36718" xr:uid="{F0B2BFA6-3226-4E57-A432-8FA2CF001ABF}"/>
    <cellStyle name="Normal 9 3 3 5 3 2 5" xfId="24910" xr:uid="{E9BFD9BD-6414-4269-A3F8-2D4D178C422A}"/>
    <cellStyle name="Normal 9 3 3 5 3 3" xfId="3888" xr:uid="{A182A748-2C4E-48CA-9C95-214B788322F8}"/>
    <cellStyle name="Normal 9 3 3 5 3 3 2" xfId="9072" xr:uid="{40449FC0-DC04-43AD-8D81-5724F29838D7}"/>
    <cellStyle name="Normal 9 3 3 5 3 3 2 2" xfId="20879" xr:uid="{CEA9785D-3B91-4255-AEFF-BB58A1035451}"/>
    <cellStyle name="Normal 9 3 3 5 3 3 2 2 2" xfId="43198" xr:uid="{C1800CF2-FCCC-40D5-AA06-F32F7EADB2B2}"/>
    <cellStyle name="Normal 9 3 3 5 3 3 2 3" xfId="31390" xr:uid="{6F6EB886-FA4F-4B3C-8438-A09048AB32B1}"/>
    <cellStyle name="Normal 9 3 3 5 3 3 3" xfId="15695" xr:uid="{D103E7B9-0B47-48FC-9E05-D419898EFEA8}"/>
    <cellStyle name="Normal 9 3 3 5 3 3 3 2" xfId="38014" xr:uid="{4DEBF962-1FC9-40B8-ACC4-662372E587EC}"/>
    <cellStyle name="Normal 9 3 3 5 3 3 4" xfId="26206" xr:uid="{E2D58871-8DCC-4747-AD40-7DED65689421}"/>
    <cellStyle name="Normal 9 3 3 5 3 4" xfId="6480" xr:uid="{1CE3B77C-528E-4930-B307-65121ABB58A8}"/>
    <cellStyle name="Normal 9 3 3 5 3 4 2" xfId="18287" xr:uid="{C166785F-67F7-475D-A8BF-F10F3B6F6BCA}"/>
    <cellStyle name="Normal 9 3 3 5 3 4 2 2" xfId="40606" xr:uid="{E3B867F3-8438-4F18-8894-C555E78C32C1}"/>
    <cellStyle name="Normal 9 3 3 5 3 4 3" xfId="28798" xr:uid="{9AF84B46-C0EC-4743-B54B-B03CDAA56DEE}"/>
    <cellStyle name="Normal 9 3 3 5 3 5" xfId="11807" xr:uid="{901EEBA7-1CAB-4348-B6DE-F30777A71CF3}"/>
    <cellStyle name="Normal 9 3 3 5 3 5 2" xfId="34126" xr:uid="{6E226CA7-92EC-47CC-A0C6-CA692E810F96}"/>
    <cellStyle name="Normal 9 3 3 5 3 6" xfId="13103" xr:uid="{306057F3-A36E-4756-B8F6-D0D9D40161DB}"/>
    <cellStyle name="Normal 9 3 3 5 3 6 2" xfId="35422" xr:uid="{9C9A73D1-79E3-480D-A062-260D94AB3CEB}"/>
    <cellStyle name="Normal 9 3 3 5 3 7" xfId="23614" xr:uid="{21D32955-0D69-4379-AFE6-2B50327DAB6E}"/>
    <cellStyle name="Normal 9 3 3 5 4" xfId="1944" xr:uid="{6E041DFE-92E0-4AF9-B7A7-3C6ADEF7E1FD}"/>
    <cellStyle name="Normal 9 3 3 5 4 2" xfId="4536" xr:uid="{11B3E875-CDB2-478E-AA92-31CF712A8DE6}"/>
    <cellStyle name="Normal 9 3 3 5 4 2 2" xfId="9720" xr:uid="{096E0A31-A682-4EBC-91C2-028F97703191}"/>
    <cellStyle name="Normal 9 3 3 5 4 2 2 2" xfId="21527" xr:uid="{C1C4757D-C85C-4904-954A-F7B5527AA49B}"/>
    <cellStyle name="Normal 9 3 3 5 4 2 2 2 2" xfId="43846" xr:uid="{6CBC2CA1-6452-490C-922A-9E06B4A9BF32}"/>
    <cellStyle name="Normal 9 3 3 5 4 2 2 3" xfId="32038" xr:uid="{53AF0A40-E587-40DB-B25E-1F9EC79D27DB}"/>
    <cellStyle name="Normal 9 3 3 5 4 2 3" xfId="16343" xr:uid="{843C4BF6-12A4-43B6-9822-0AD240647AFC}"/>
    <cellStyle name="Normal 9 3 3 5 4 2 3 2" xfId="38662" xr:uid="{C5D27A00-3CB3-410C-BBDC-ECC9A926BF23}"/>
    <cellStyle name="Normal 9 3 3 5 4 2 4" xfId="26854" xr:uid="{19003843-0797-4C53-BA1E-A2AD39EBE3D0}"/>
    <cellStyle name="Normal 9 3 3 5 4 3" xfId="7128" xr:uid="{7E625F64-5E26-4099-9B81-11A1E69B160B}"/>
    <cellStyle name="Normal 9 3 3 5 4 3 2" xfId="18935" xr:uid="{6BC2D4C4-69E5-4838-A5BE-B332FAC73D54}"/>
    <cellStyle name="Normal 9 3 3 5 4 3 2 2" xfId="41254" xr:uid="{E9019728-687B-4906-8E40-7D13A2627AAF}"/>
    <cellStyle name="Normal 9 3 3 5 4 3 3" xfId="29446" xr:uid="{76683B7B-6B19-4D48-B70D-04FBC76B157B}"/>
    <cellStyle name="Normal 9 3 3 5 4 4" xfId="13751" xr:uid="{FBD84E41-483F-4A61-B504-426C5411A386}"/>
    <cellStyle name="Normal 9 3 3 5 4 4 2" xfId="36070" xr:uid="{586AD89F-CC7D-4951-972E-5B37787EDFD1}"/>
    <cellStyle name="Normal 9 3 3 5 4 5" xfId="24262" xr:uid="{12A2E847-4739-4A37-8672-115A4C3AC14E}"/>
    <cellStyle name="Normal 9 3 3 5 5" xfId="3240" xr:uid="{30FA4665-7C2A-4653-BFAD-6E4D63379A47}"/>
    <cellStyle name="Normal 9 3 3 5 5 2" xfId="8424" xr:uid="{9A7DAB4F-AE19-4EC7-B237-C6C3318B5407}"/>
    <cellStyle name="Normal 9 3 3 5 5 2 2" xfId="20231" xr:uid="{22CECF98-0BAC-4913-A8FF-A91F94A8E7E8}"/>
    <cellStyle name="Normal 9 3 3 5 5 2 2 2" xfId="42550" xr:uid="{24EF512F-6A1F-4BAB-8C4A-733C97F63175}"/>
    <cellStyle name="Normal 9 3 3 5 5 2 3" xfId="30742" xr:uid="{6F026233-291E-4107-AA0D-4312CE905A9E}"/>
    <cellStyle name="Normal 9 3 3 5 5 3" xfId="15047" xr:uid="{20086D1A-832E-4676-99C6-F058EFC4D7DF}"/>
    <cellStyle name="Normal 9 3 3 5 5 3 2" xfId="37366" xr:uid="{9E65E2A0-6E48-41EE-9E53-80FAADAC38A0}"/>
    <cellStyle name="Normal 9 3 3 5 5 4" xfId="25558" xr:uid="{2162B16A-78CC-4D72-9174-457943917347}"/>
    <cellStyle name="Normal 9 3 3 5 6" xfId="5832" xr:uid="{94B22013-831B-4630-9ADD-B4BBFE948022}"/>
    <cellStyle name="Normal 9 3 3 5 6 2" xfId="17639" xr:uid="{59AF7B69-1D43-45A3-BC30-ADAEF3103636}"/>
    <cellStyle name="Normal 9 3 3 5 6 2 2" xfId="39958" xr:uid="{1569A9E5-CC8F-49FA-B107-3B2349E35B55}"/>
    <cellStyle name="Normal 9 3 3 5 6 3" xfId="28150" xr:uid="{5F29C8EF-EA30-46FA-B60A-2F5ACE3583AC}"/>
    <cellStyle name="Normal 9 3 3 5 7" xfId="11105" xr:uid="{7637B16C-B7AB-4E0B-BC47-827A66B40238}"/>
    <cellStyle name="Normal 9 3 3 5 7 2" xfId="33424" xr:uid="{C67D2033-9019-478F-8BC1-120B99929DBC}"/>
    <cellStyle name="Normal 9 3 3 5 8" xfId="12455" xr:uid="{4A2295D1-9ED6-4514-8FDD-BAB68364672C}"/>
    <cellStyle name="Normal 9 3 3 5 8 2" xfId="34774" xr:uid="{26BE159B-0E2B-49C3-AC2D-9777BBF9352A}"/>
    <cellStyle name="Normal 9 3 3 5 9" xfId="22912" xr:uid="{20415B8A-FE0C-4744-8C52-D28A14469DE8}"/>
    <cellStyle name="Normal 9 3 3 6" xfId="810" xr:uid="{3D62418D-BE9F-43A7-8FEF-4FB4E74B2EF8}"/>
    <cellStyle name="Normal 9 3 3 6 2" xfId="1458" xr:uid="{5C0336A2-630A-465A-81DF-F58DD0A0B70F}"/>
    <cellStyle name="Normal 9 3 3 6 2 2" xfId="2754" xr:uid="{C3EC30FD-54E4-42D6-B255-4B6CAED49F53}"/>
    <cellStyle name="Normal 9 3 3 6 2 2 2" xfId="5346" xr:uid="{0D5512AB-A545-4BEB-BF2D-EF6006BE0443}"/>
    <cellStyle name="Normal 9 3 3 6 2 2 2 2" xfId="10530" xr:uid="{53CEFF25-FBAB-42DB-8275-71DECB733A16}"/>
    <cellStyle name="Normal 9 3 3 6 2 2 2 2 2" xfId="22337" xr:uid="{9E830C35-3FA0-4922-852F-34F79EB5BBD7}"/>
    <cellStyle name="Normal 9 3 3 6 2 2 2 2 2 2" xfId="44656" xr:uid="{C91A73BF-2CBC-4AD9-8925-EC61B3E309AD}"/>
    <cellStyle name="Normal 9 3 3 6 2 2 2 2 3" xfId="32848" xr:uid="{AFC9FAD7-4769-46AB-A0DE-5FEF49CCE483}"/>
    <cellStyle name="Normal 9 3 3 6 2 2 2 3" xfId="17153" xr:uid="{B79257C0-868A-4B42-83EA-140D47EEC4A6}"/>
    <cellStyle name="Normal 9 3 3 6 2 2 2 3 2" xfId="39472" xr:uid="{BCE28DDC-D1F5-46E6-8B29-544191FA8A69}"/>
    <cellStyle name="Normal 9 3 3 6 2 2 2 4" xfId="27664" xr:uid="{4F6D7B83-51B7-4C33-B298-0A24ADD5A48D}"/>
    <cellStyle name="Normal 9 3 3 6 2 2 3" xfId="7938" xr:uid="{82C2086E-34E9-47C4-A30D-5C0326B53C2B}"/>
    <cellStyle name="Normal 9 3 3 6 2 2 3 2" xfId="19745" xr:uid="{D2B9B0EE-6AA3-4D8E-B7B6-4A0A9AE8A1F9}"/>
    <cellStyle name="Normal 9 3 3 6 2 2 3 2 2" xfId="42064" xr:uid="{C9C70133-83B8-4F02-BC41-6BEA8F574A4F}"/>
    <cellStyle name="Normal 9 3 3 6 2 2 3 3" xfId="30256" xr:uid="{C3C80FC8-926F-489D-B1CF-C12689B4D663}"/>
    <cellStyle name="Normal 9 3 3 6 2 2 4" xfId="14561" xr:uid="{71BC2312-6961-4D7E-93FB-0BA29686A1D5}"/>
    <cellStyle name="Normal 9 3 3 6 2 2 4 2" xfId="36880" xr:uid="{0D8CFA51-8700-412E-A466-947631C480AE}"/>
    <cellStyle name="Normal 9 3 3 6 2 2 5" xfId="25072" xr:uid="{2829B2D7-3A3B-41FE-A966-3BC8170C8356}"/>
    <cellStyle name="Normal 9 3 3 6 2 3" xfId="4050" xr:uid="{E5CBFB90-96C4-43C6-B042-945AC4D81F8B}"/>
    <cellStyle name="Normal 9 3 3 6 2 3 2" xfId="9234" xr:uid="{C6961419-FB16-4527-8A9F-7543BB09FD3D}"/>
    <cellStyle name="Normal 9 3 3 6 2 3 2 2" xfId="21041" xr:uid="{67DE29E5-5A98-4683-B8EA-ECC5A6200FBB}"/>
    <cellStyle name="Normal 9 3 3 6 2 3 2 2 2" xfId="43360" xr:uid="{0E70A8CE-47AA-45CD-AAB2-707CA72D93DC}"/>
    <cellStyle name="Normal 9 3 3 6 2 3 2 3" xfId="31552" xr:uid="{45D8E582-A2AD-4857-921E-BB7EE5860C49}"/>
    <cellStyle name="Normal 9 3 3 6 2 3 3" xfId="15857" xr:uid="{4421B5C4-C9E3-409F-855A-CBA7E0C74A8F}"/>
    <cellStyle name="Normal 9 3 3 6 2 3 3 2" xfId="38176" xr:uid="{93159C22-1B11-473C-B328-71388A3F178A}"/>
    <cellStyle name="Normal 9 3 3 6 2 3 4" xfId="26368" xr:uid="{142BB08C-97AF-4CC5-9F13-2F12CA516678}"/>
    <cellStyle name="Normal 9 3 3 6 2 4" xfId="6642" xr:uid="{751F459D-2832-4922-9735-7999E1D52F3A}"/>
    <cellStyle name="Normal 9 3 3 6 2 4 2" xfId="18449" xr:uid="{FADD6E17-1766-4AAB-9CEA-C5D25116E459}"/>
    <cellStyle name="Normal 9 3 3 6 2 4 2 2" xfId="40768" xr:uid="{FE0D4ED7-441D-497A-906E-5336A6F2589B}"/>
    <cellStyle name="Normal 9 3 3 6 2 4 3" xfId="28960" xr:uid="{8E3EDDAA-4EF1-4CEC-8A89-11E62F8EDEEC}"/>
    <cellStyle name="Normal 9 3 3 6 2 5" xfId="11969" xr:uid="{31E6C9A2-20DF-4290-A367-AA47E21C015A}"/>
    <cellStyle name="Normal 9 3 3 6 2 5 2" xfId="34288" xr:uid="{E4EFABE3-B468-40D9-BF41-59558E176CF0}"/>
    <cellStyle name="Normal 9 3 3 6 2 6" xfId="13265" xr:uid="{3B5DFC0D-F57D-41B7-B570-C77D68226B41}"/>
    <cellStyle name="Normal 9 3 3 6 2 6 2" xfId="35584" xr:uid="{53529762-3C8A-4490-9919-701E16CBA104}"/>
    <cellStyle name="Normal 9 3 3 6 2 7" xfId="23776" xr:uid="{DAF26998-566B-41DE-AAF4-B71605488122}"/>
    <cellStyle name="Normal 9 3 3 6 3" xfId="2106" xr:uid="{8828AC5C-0C7A-41FD-ABDC-484640D1FC1C}"/>
    <cellStyle name="Normal 9 3 3 6 3 2" xfId="4698" xr:uid="{69C1B3CC-EF1B-4FC6-900B-8621B5A213DD}"/>
    <cellStyle name="Normal 9 3 3 6 3 2 2" xfId="9882" xr:uid="{7C9FA247-5138-4513-820A-F023E9494479}"/>
    <cellStyle name="Normal 9 3 3 6 3 2 2 2" xfId="21689" xr:uid="{58419E70-592E-4F61-A787-DFFE87FFC236}"/>
    <cellStyle name="Normal 9 3 3 6 3 2 2 2 2" xfId="44008" xr:uid="{E793630E-051D-47C7-890F-DDEC414E01DD}"/>
    <cellStyle name="Normal 9 3 3 6 3 2 2 3" xfId="32200" xr:uid="{D3906C8B-3D93-4103-BD15-6397C7434785}"/>
    <cellStyle name="Normal 9 3 3 6 3 2 3" xfId="16505" xr:uid="{8564D5B8-4F29-47DF-B013-AA646CED66BC}"/>
    <cellStyle name="Normal 9 3 3 6 3 2 3 2" xfId="38824" xr:uid="{5A51EF73-21FC-4F50-B6DE-C9A87B2CAF14}"/>
    <cellStyle name="Normal 9 3 3 6 3 2 4" xfId="27016" xr:uid="{82251595-CAE0-4F80-99E5-F20447FC622E}"/>
    <cellStyle name="Normal 9 3 3 6 3 3" xfId="7290" xr:uid="{BDBF4168-4C34-4133-8C7A-EF59F676073F}"/>
    <cellStyle name="Normal 9 3 3 6 3 3 2" xfId="19097" xr:uid="{FF8BB2FF-3A69-48AC-B545-19D162E23E08}"/>
    <cellStyle name="Normal 9 3 3 6 3 3 2 2" xfId="41416" xr:uid="{D9FD749E-00D8-4BA5-B8A1-510D3D7B2C27}"/>
    <cellStyle name="Normal 9 3 3 6 3 3 3" xfId="29608" xr:uid="{B17A8B60-8DB4-4755-9275-D482D46EEA2D}"/>
    <cellStyle name="Normal 9 3 3 6 3 4" xfId="13913" xr:uid="{F1A65B0F-49B5-4109-829D-899234FC3763}"/>
    <cellStyle name="Normal 9 3 3 6 3 4 2" xfId="36232" xr:uid="{5A706EB0-AAE6-46FD-B69A-EB746224098A}"/>
    <cellStyle name="Normal 9 3 3 6 3 5" xfId="24424" xr:uid="{5D15D3CC-975B-4331-89E3-C88527749A03}"/>
    <cellStyle name="Normal 9 3 3 6 4" xfId="3402" xr:uid="{D99C7F17-33C0-4F1E-BA65-59F7DA02AD68}"/>
    <cellStyle name="Normal 9 3 3 6 4 2" xfId="8586" xr:uid="{D829FFDC-5E0E-4F10-96EE-F4CED690B7BF}"/>
    <cellStyle name="Normal 9 3 3 6 4 2 2" xfId="20393" xr:uid="{BAD84B97-8771-4C7C-8FFF-13B9235A1626}"/>
    <cellStyle name="Normal 9 3 3 6 4 2 2 2" xfId="42712" xr:uid="{56B57562-0D58-4EB3-BAD1-3E56A59EBAB7}"/>
    <cellStyle name="Normal 9 3 3 6 4 2 3" xfId="30904" xr:uid="{7ADFBF8A-1274-461E-A147-C3BABA8BA1BF}"/>
    <cellStyle name="Normal 9 3 3 6 4 3" xfId="15209" xr:uid="{D3D490A1-85B9-45DC-BDF1-A2AD0BDA16FB}"/>
    <cellStyle name="Normal 9 3 3 6 4 3 2" xfId="37528" xr:uid="{E16AE5E9-3999-404B-81C9-BCDD82997A40}"/>
    <cellStyle name="Normal 9 3 3 6 4 4" xfId="25720" xr:uid="{C2E53CBA-BF1A-4796-ADF0-9027BFF0787E}"/>
    <cellStyle name="Normal 9 3 3 6 5" xfId="5994" xr:uid="{8A4ECCBB-E6BC-4508-A75D-A276794C01FD}"/>
    <cellStyle name="Normal 9 3 3 6 5 2" xfId="17801" xr:uid="{48D3A650-1623-4FF5-8443-E3563AA366A9}"/>
    <cellStyle name="Normal 9 3 3 6 5 2 2" xfId="40120" xr:uid="{78FDFB90-7CF8-4AAF-9C99-9B5F76C1635C}"/>
    <cellStyle name="Normal 9 3 3 6 5 3" xfId="28312" xr:uid="{30C2B9AA-4869-4509-BF87-92ED209275F4}"/>
    <cellStyle name="Normal 9 3 3 6 6" xfId="11321" xr:uid="{652D65ED-D12B-436E-836B-EF28665DCDF2}"/>
    <cellStyle name="Normal 9 3 3 6 6 2" xfId="33640" xr:uid="{A4D1704D-25C6-4455-B9FB-DE8E9D608C8F}"/>
    <cellStyle name="Normal 9 3 3 6 7" xfId="12617" xr:uid="{E31F85EB-DD03-454F-A9B8-CF3DD6D48556}"/>
    <cellStyle name="Normal 9 3 3 6 7 2" xfId="34936" xr:uid="{965B8DBB-6805-4D47-9B81-922A8E29945C}"/>
    <cellStyle name="Normal 9 3 3 6 8" xfId="23128" xr:uid="{74527550-7BB1-426C-AFBB-214CE539F033}"/>
    <cellStyle name="Normal 9 3 3 7" xfId="1134" xr:uid="{2D66D020-4157-4C5A-AD2B-103F6134DA12}"/>
    <cellStyle name="Normal 9 3 3 7 2" xfId="2430" xr:uid="{48620F0D-148B-4706-A932-401C8153BA16}"/>
    <cellStyle name="Normal 9 3 3 7 2 2" xfId="5022" xr:uid="{9D172981-5C01-4428-B4B7-351368F35DC5}"/>
    <cellStyle name="Normal 9 3 3 7 2 2 2" xfId="10206" xr:uid="{755061B6-2153-412A-8FAC-D594512CD496}"/>
    <cellStyle name="Normal 9 3 3 7 2 2 2 2" xfId="22013" xr:uid="{1D116691-6B7A-4212-AD52-A2B628F4BE35}"/>
    <cellStyle name="Normal 9 3 3 7 2 2 2 2 2" xfId="44332" xr:uid="{8522AFBF-661F-4268-BA50-D0F426C30898}"/>
    <cellStyle name="Normal 9 3 3 7 2 2 2 3" xfId="32524" xr:uid="{8F0F2EBF-C7DB-46B6-B857-82970D29F7F3}"/>
    <cellStyle name="Normal 9 3 3 7 2 2 3" xfId="16829" xr:uid="{A075989F-9D00-4E72-AF3C-C283B3C49C23}"/>
    <cellStyle name="Normal 9 3 3 7 2 2 3 2" xfId="39148" xr:uid="{594AA13D-8315-4420-8696-7F496EEDFD53}"/>
    <cellStyle name="Normal 9 3 3 7 2 2 4" xfId="27340" xr:uid="{3E2D6429-8C88-4AA6-A457-DBFC80FB1C52}"/>
    <cellStyle name="Normal 9 3 3 7 2 3" xfId="7614" xr:uid="{7E70E5D7-AB3F-404A-8C81-13D16362041B}"/>
    <cellStyle name="Normal 9 3 3 7 2 3 2" xfId="19421" xr:uid="{2265705C-2D4F-4351-935E-D3D40A2C14DB}"/>
    <cellStyle name="Normal 9 3 3 7 2 3 2 2" xfId="41740" xr:uid="{607B57F6-3AC3-4F67-9CCD-E956AE00FB88}"/>
    <cellStyle name="Normal 9 3 3 7 2 3 3" xfId="29932" xr:uid="{3BF15F4A-D802-4115-9E47-691DD7EDE9C3}"/>
    <cellStyle name="Normal 9 3 3 7 2 4" xfId="14237" xr:uid="{FE548BE3-8603-4E8B-BB06-83D93A8BAA63}"/>
    <cellStyle name="Normal 9 3 3 7 2 4 2" xfId="36556" xr:uid="{F29DB93D-2D90-476D-A26A-ABB3F37F5D91}"/>
    <cellStyle name="Normal 9 3 3 7 2 5" xfId="24748" xr:uid="{A04C1300-A79D-4DB0-A72A-0874B3F4BC81}"/>
    <cellStyle name="Normal 9 3 3 7 3" xfId="3726" xr:uid="{B0296E25-0FE9-4587-91A1-0B0B661C4EB9}"/>
    <cellStyle name="Normal 9 3 3 7 3 2" xfId="8910" xr:uid="{01836D57-2FE1-4A29-9C10-13265ACD6AB5}"/>
    <cellStyle name="Normal 9 3 3 7 3 2 2" xfId="20717" xr:uid="{B961F0EF-44E4-4C98-96DD-A62C292F256C}"/>
    <cellStyle name="Normal 9 3 3 7 3 2 2 2" xfId="43036" xr:uid="{DE8D4E30-7C1A-4317-86A4-71B39F70F6A2}"/>
    <cellStyle name="Normal 9 3 3 7 3 2 3" xfId="31228" xr:uid="{ED2B8F76-2DAC-42E4-98C1-D4EA7CB219BE}"/>
    <cellStyle name="Normal 9 3 3 7 3 3" xfId="15533" xr:uid="{ED763988-367E-47A6-9EFB-6505DBD99DED}"/>
    <cellStyle name="Normal 9 3 3 7 3 3 2" xfId="37852" xr:uid="{A29F24E2-6325-48D0-8294-F9EAD15C0EC0}"/>
    <cellStyle name="Normal 9 3 3 7 3 4" xfId="26044" xr:uid="{1F0F3A53-7FA0-478F-A85A-50E63D082648}"/>
    <cellStyle name="Normal 9 3 3 7 4" xfId="6318" xr:uid="{4875A155-1A1E-4C5F-96DD-0E83E04795A8}"/>
    <cellStyle name="Normal 9 3 3 7 4 2" xfId="18125" xr:uid="{2F81CAF5-B3C9-4D85-BE36-8B92A18996FA}"/>
    <cellStyle name="Normal 9 3 3 7 4 2 2" xfId="40444" xr:uid="{778C7A75-093A-4A75-820B-E8601079C8E6}"/>
    <cellStyle name="Normal 9 3 3 7 4 3" xfId="28636" xr:uid="{26F09A5B-2FCF-49FF-B0F4-307377BB78A7}"/>
    <cellStyle name="Normal 9 3 3 7 5" xfId="11645" xr:uid="{86C51F2E-A908-4173-ACDB-FC88DB760612}"/>
    <cellStyle name="Normal 9 3 3 7 5 2" xfId="33964" xr:uid="{A8DB474F-C59B-45D4-917D-5A0580D5AAED}"/>
    <cellStyle name="Normal 9 3 3 7 6" xfId="12941" xr:uid="{A3B0187E-7D3E-435B-9EFB-795147AA7597}"/>
    <cellStyle name="Normal 9 3 3 7 6 2" xfId="35260" xr:uid="{A38F6697-EE5A-4357-A6F7-7B911ABB70DE}"/>
    <cellStyle name="Normal 9 3 3 7 7" xfId="23452" xr:uid="{CECFD731-EDEB-427D-8D83-800116F15E79}"/>
    <cellStyle name="Normal 9 3 3 8" xfId="1782" xr:uid="{A3E1BA45-E80D-4019-B5F1-F4C4D62F4E1E}"/>
    <cellStyle name="Normal 9 3 3 8 2" xfId="4374" xr:uid="{D62DD626-8B6D-4C92-A6A2-5A96698A4D80}"/>
    <cellStyle name="Normal 9 3 3 8 2 2" xfId="9558" xr:uid="{253BFBFF-C7F8-48E9-90C3-1E7665FD57A1}"/>
    <cellStyle name="Normal 9 3 3 8 2 2 2" xfId="21365" xr:uid="{91EF6FCE-15F5-4341-AFC8-45B81643B334}"/>
    <cellStyle name="Normal 9 3 3 8 2 2 2 2" xfId="43684" xr:uid="{7D74A13E-45F4-41C1-ABD8-FFE2E529BEF1}"/>
    <cellStyle name="Normal 9 3 3 8 2 2 3" xfId="31876" xr:uid="{B060282E-285D-48B5-86C4-958AEE70CC11}"/>
    <cellStyle name="Normal 9 3 3 8 2 3" xfId="16181" xr:uid="{9D0536F4-EB0C-4255-B0E3-49756C9E0C3D}"/>
    <cellStyle name="Normal 9 3 3 8 2 3 2" xfId="38500" xr:uid="{22D47CD7-1E16-4FDF-ADE0-DA70A24E2712}"/>
    <cellStyle name="Normal 9 3 3 8 2 4" xfId="26692" xr:uid="{F13130AD-EB6D-419E-9F31-229AD6DD7E80}"/>
    <cellStyle name="Normal 9 3 3 8 3" xfId="6966" xr:uid="{510EC9F1-CBCE-47F0-947C-5D26757E22C4}"/>
    <cellStyle name="Normal 9 3 3 8 3 2" xfId="18773" xr:uid="{785FDA2D-BFD2-468F-BECA-28D994F82FF8}"/>
    <cellStyle name="Normal 9 3 3 8 3 2 2" xfId="41092" xr:uid="{B92900C9-C2E0-42D0-96FE-A387F26D723F}"/>
    <cellStyle name="Normal 9 3 3 8 3 3" xfId="29284" xr:uid="{9C4B82A3-B2B5-4B10-84B2-F59FD3E74346}"/>
    <cellStyle name="Normal 9 3 3 8 4" xfId="13589" xr:uid="{496B2C2B-B179-47C2-812A-0388EE3705F2}"/>
    <cellStyle name="Normal 9 3 3 8 4 2" xfId="35908" xr:uid="{D8485BDA-6136-439A-B7A1-8A10223D8DEA}"/>
    <cellStyle name="Normal 9 3 3 8 5" xfId="24100" xr:uid="{9911F019-705C-4E25-A1B9-8A3590987103}"/>
    <cellStyle name="Normal 9 3 3 9" xfId="3078" xr:uid="{D94A2E98-5B6F-4BDA-B381-D2F8202884C0}"/>
    <cellStyle name="Normal 9 3 3 9 2" xfId="8262" xr:uid="{3DD55284-ADEA-4AB5-A2E8-C8A161AD0532}"/>
    <cellStyle name="Normal 9 3 3 9 2 2" xfId="20069" xr:uid="{21FAE6B6-0A3E-4341-A92B-1CD5B60F4F45}"/>
    <cellStyle name="Normal 9 3 3 9 2 2 2" xfId="42388" xr:uid="{828806EC-B0FA-4CF1-B914-6C70970938A4}"/>
    <cellStyle name="Normal 9 3 3 9 2 3" xfId="30580" xr:uid="{E5B05D7D-70DB-49BD-9F07-B5F636489816}"/>
    <cellStyle name="Normal 9 3 3 9 3" xfId="14885" xr:uid="{7172ED2D-2CB9-477B-BDE3-1147582186CD}"/>
    <cellStyle name="Normal 9 3 3 9 3 2" xfId="37204" xr:uid="{0C5B5A55-9335-40ED-90CE-27D4C185B37A}"/>
    <cellStyle name="Normal 9 3 3 9 4" xfId="25396" xr:uid="{425B973F-E2D1-4FEC-98D3-6890196E24E7}"/>
    <cellStyle name="Normal 9 3 4" xfId="374" xr:uid="{BC7C61CA-F1E2-411D-A7E8-D1AC0F9B21AB}"/>
    <cellStyle name="Normal 9 3 4 10" xfId="12302" xr:uid="{18EB059D-FA49-4FE0-B663-D7F09FB03411}"/>
    <cellStyle name="Normal 9 3 4 10 2" xfId="34621" xr:uid="{79C42F9F-6EE5-4F77-BAEA-BA126C6E31D7}"/>
    <cellStyle name="Normal 9 3 4 11" xfId="22687" xr:uid="{74167939-A637-4D94-8453-9A851D284628}"/>
    <cellStyle name="Normal 9 3 4 2" xfId="487" xr:uid="{73047D93-E0F9-4298-9C93-542B30EACCCE}"/>
    <cellStyle name="Normal 9 3 4 2 10" xfId="22804" xr:uid="{645099A2-DB0D-4EEA-AC1B-14E70D90AE3D}"/>
    <cellStyle name="Normal 9 3 4 2 2" xfId="720" xr:uid="{54929FDC-923B-40D7-BAAA-431B5699B696}"/>
    <cellStyle name="Normal 9 3 4 2 2 2" xfId="1062" xr:uid="{CF9A4429-E18D-475A-BCEA-FA7C1825F860}"/>
    <cellStyle name="Normal 9 3 4 2 2 2 2" xfId="1710" xr:uid="{F8CACF16-A031-4467-907A-CDB62E16076C}"/>
    <cellStyle name="Normal 9 3 4 2 2 2 2 2" xfId="3006" xr:uid="{91C6CE5C-D9DA-4450-9885-8E5B2DD20B19}"/>
    <cellStyle name="Normal 9 3 4 2 2 2 2 2 2" xfId="5598" xr:uid="{82E1A2BC-78DE-4DF6-A7A6-951D494A6B0E}"/>
    <cellStyle name="Normal 9 3 4 2 2 2 2 2 2 2" xfId="10782" xr:uid="{36D26656-6DF3-47F5-AF8B-1F6B788ECF76}"/>
    <cellStyle name="Normal 9 3 4 2 2 2 2 2 2 2 2" xfId="22589" xr:uid="{D53C6A48-6543-4CC3-8624-C342995F8519}"/>
    <cellStyle name="Normal 9 3 4 2 2 2 2 2 2 2 2 2" xfId="44908" xr:uid="{F2F1C058-30E0-41ED-A313-59C89D44FC6B}"/>
    <cellStyle name="Normal 9 3 4 2 2 2 2 2 2 2 3" xfId="33100" xr:uid="{D5265653-D95B-4DFD-9C1D-C566D08DD5E7}"/>
    <cellStyle name="Normal 9 3 4 2 2 2 2 2 2 3" xfId="17405" xr:uid="{92922813-FAFB-499F-A2B4-9C3B8EFDB8F6}"/>
    <cellStyle name="Normal 9 3 4 2 2 2 2 2 2 3 2" xfId="39724" xr:uid="{64035A7E-0E63-4486-AF70-F2675B77E37F}"/>
    <cellStyle name="Normal 9 3 4 2 2 2 2 2 2 4" xfId="27916" xr:uid="{516D0427-91DF-4A6E-B52A-012F4C5C77E3}"/>
    <cellStyle name="Normal 9 3 4 2 2 2 2 2 3" xfId="8190" xr:uid="{67C24804-FC5E-42F4-8DBB-757E4FCC61D0}"/>
    <cellStyle name="Normal 9 3 4 2 2 2 2 2 3 2" xfId="19997" xr:uid="{DF0299BA-B299-4FCF-8989-723245973F54}"/>
    <cellStyle name="Normal 9 3 4 2 2 2 2 2 3 2 2" xfId="42316" xr:uid="{A3E31C97-70C5-4452-ACA5-072C8C54D9CA}"/>
    <cellStyle name="Normal 9 3 4 2 2 2 2 2 3 3" xfId="30508" xr:uid="{BA59AB37-50AA-4E79-9A58-D23608AE5ECF}"/>
    <cellStyle name="Normal 9 3 4 2 2 2 2 2 4" xfId="14813" xr:uid="{B2923574-A1C9-424B-BB47-5EA9F3F5515D}"/>
    <cellStyle name="Normal 9 3 4 2 2 2 2 2 4 2" xfId="37132" xr:uid="{E6ACDC29-CA2E-4C74-AAEF-B1F2ED45EC98}"/>
    <cellStyle name="Normal 9 3 4 2 2 2 2 2 5" xfId="25324" xr:uid="{1BBF2466-C901-409D-A3F3-75871F2A5B00}"/>
    <cellStyle name="Normal 9 3 4 2 2 2 2 3" xfId="4302" xr:uid="{4F4A66BA-883D-41BF-85B3-57429F0C561A}"/>
    <cellStyle name="Normal 9 3 4 2 2 2 2 3 2" xfId="9486" xr:uid="{94A39ACF-1109-4F83-8F8E-58BE8544BA7A}"/>
    <cellStyle name="Normal 9 3 4 2 2 2 2 3 2 2" xfId="21293" xr:uid="{B3C7EA13-B23D-450C-AE57-3F6D9092DFBA}"/>
    <cellStyle name="Normal 9 3 4 2 2 2 2 3 2 2 2" xfId="43612" xr:uid="{B273C7D1-D5FB-46B7-85BE-C6D9785679EE}"/>
    <cellStyle name="Normal 9 3 4 2 2 2 2 3 2 3" xfId="31804" xr:uid="{61DBD9D1-E46F-4EC0-BD35-7CFAA2222499}"/>
    <cellStyle name="Normal 9 3 4 2 2 2 2 3 3" xfId="16109" xr:uid="{D3A511E0-7E20-450C-A5E3-C90C90765379}"/>
    <cellStyle name="Normal 9 3 4 2 2 2 2 3 3 2" xfId="38428" xr:uid="{D56C298D-A5B3-461C-901C-363220580D8A}"/>
    <cellStyle name="Normal 9 3 4 2 2 2 2 3 4" xfId="26620" xr:uid="{FFC752BC-4752-49DC-8B50-F30C51101413}"/>
    <cellStyle name="Normal 9 3 4 2 2 2 2 4" xfId="6894" xr:uid="{555FE5E5-0ED6-4DE5-B52E-403AC27F294F}"/>
    <cellStyle name="Normal 9 3 4 2 2 2 2 4 2" xfId="18701" xr:uid="{A5E7D457-E039-44F2-8CF3-03CC346140BB}"/>
    <cellStyle name="Normal 9 3 4 2 2 2 2 4 2 2" xfId="41020" xr:uid="{1BEC3900-2E7A-4D4D-85A9-CF20945F310D}"/>
    <cellStyle name="Normal 9 3 4 2 2 2 2 4 3" xfId="29212" xr:uid="{A2020770-9C74-4634-A394-6095633BA07A}"/>
    <cellStyle name="Normal 9 3 4 2 2 2 2 5" xfId="12221" xr:uid="{319B2784-9F0D-4D0D-A3CB-B93899FB1AE5}"/>
    <cellStyle name="Normal 9 3 4 2 2 2 2 5 2" xfId="34540" xr:uid="{FD15E366-9D20-4542-B743-DA58D5D28007}"/>
    <cellStyle name="Normal 9 3 4 2 2 2 2 6" xfId="13517" xr:uid="{67CCB3DF-3C67-4B53-A8E2-7AC13A55D625}"/>
    <cellStyle name="Normal 9 3 4 2 2 2 2 6 2" xfId="35836" xr:uid="{8EA7AC9E-0364-4962-B869-3268B3450B8A}"/>
    <cellStyle name="Normal 9 3 4 2 2 2 2 7" xfId="24028" xr:uid="{3EFDE2B5-B51A-497E-B441-A107157BBA15}"/>
    <cellStyle name="Normal 9 3 4 2 2 2 3" xfId="2358" xr:uid="{4BD74A68-F423-4C36-B396-B425C3F15D04}"/>
    <cellStyle name="Normal 9 3 4 2 2 2 3 2" xfId="4950" xr:uid="{F9DD59CE-A4B1-44D4-B083-65C1B43FC182}"/>
    <cellStyle name="Normal 9 3 4 2 2 2 3 2 2" xfId="10134" xr:uid="{A3B66112-EDED-47EF-B952-D1FE4CB30BA6}"/>
    <cellStyle name="Normal 9 3 4 2 2 2 3 2 2 2" xfId="21941" xr:uid="{D3F5DE30-AAF7-4A3E-9FCC-F40E1981967F}"/>
    <cellStyle name="Normal 9 3 4 2 2 2 3 2 2 2 2" xfId="44260" xr:uid="{02B1A166-542D-44C3-B59F-37EFFA78B969}"/>
    <cellStyle name="Normal 9 3 4 2 2 2 3 2 2 3" xfId="32452" xr:uid="{CC528513-C3E0-42FF-8353-5ED4D07A2A89}"/>
    <cellStyle name="Normal 9 3 4 2 2 2 3 2 3" xfId="16757" xr:uid="{57543EFA-B88C-4D71-9D70-CEF4A56F0FB4}"/>
    <cellStyle name="Normal 9 3 4 2 2 2 3 2 3 2" xfId="39076" xr:uid="{39687A6A-4037-45FE-A197-99A228D16CF2}"/>
    <cellStyle name="Normal 9 3 4 2 2 2 3 2 4" xfId="27268" xr:uid="{714B1B1C-EA82-425E-8881-474C00BCBC97}"/>
    <cellStyle name="Normal 9 3 4 2 2 2 3 3" xfId="7542" xr:uid="{9BE47947-1F90-4C07-80AB-B71C209E0E8D}"/>
    <cellStyle name="Normal 9 3 4 2 2 2 3 3 2" xfId="19349" xr:uid="{7D59D90A-6A0D-441E-8C18-9BA4A64C1AC0}"/>
    <cellStyle name="Normal 9 3 4 2 2 2 3 3 2 2" xfId="41668" xr:uid="{85755954-674B-4D05-A714-27D6862DF99E}"/>
    <cellStyle name="Normal 9 3 4 2 2 2 3 3 3" xfId="29860" xr:uid="{06F6E3C9-64BA-4C3C-A314-E4BB2655FFC7}"/>
    <cellStyle name="Normal 9 3 4 2 2 2 3 4" xfId="14165" xr:uid="{BD544A35-48CB-48AC-A2B1-96ADE3B0607B}"/>
    <cellStyle name="Normal 9 3 4 2 2 2 3 4 2" xfId="36484" xr:uid="{0F7367BC-2EA2-47AE-A3FC-CF8CE5C89D24}"/>
    <cellStyle name="Normal 9 3 4 2 2 2 3 5" xfId="24676" xr:uid="{675681DF-5B2B-45F0-9726-BE279C323303}"/>
    <cellStyle name="Normal 9 3 4 2 2 2 4" xfId="3654" xr:uid="{C1C694FB-46C3-49EC-9160-D7BE5C3BBADB}"/>
    <cellStyle name="Normal 9 3 4 2 2 2 4 2" xfId="8838" xr:uid="{DF5AEDCF-E2B4-4D79-ADE2-AC43346C6B13}"/>
    <cellStyle name="Normal 9 3 4 2 2 2 4 2 2" xfId="20645" xr:uid="{217128CC-2B5A-43DB-9828-52AC04D9DA54}"/>
    <cellStyle name="Normal 9 3 4 2 2 2 4 2 2 2" xfId="42964" xr:uid="{181F764F-F6D5-4A70-B519-0A85F96E7865}"/>
    <cellStyle name="Normal 9 3 4 2 2 2 4 2 3" xfId="31156" xr:uid="{E844C2AB-1713-4920-AD14-0485B7694709}"/>
    <cellStyle name="Normal 9 3 4 2 2 2 4 3" xfId="15461" xr:uid="{F9AE4E79-2E14-4579-BC79-E5F8324A3BAC}"/>
    <cellStyle name="Normal 9 3 4 2 2 2 4 3 2" xfId="37780" xr:uid="{A6FB01AA-5F16-4C1D-A3E6-00FDE0368EDB}"/>
    <cellStyle name="Normal 9 3 4 2 2 2 4 4" xfId="25972" xr:uid="{00B45F7A-6DCF-48FD-B211-21E6FB719F17}"/>
    <cellStyle name="Normal 9 3 4 2 2 2 5" xfId="6246" xr:uid="{0AA0FAEF-7CF2-47EB-8EAD-FCAB007C1F4C}"/>
    <cellStyle name="Normal 9 3 4 2 2 2 5 2" xfId="18053" xr:uid="{791CF141-3B3C-46BE-88B0-86562B31F904}"/>
    <cellStyle name="Normal 9 3 4 2 2 2 5 2 2" xfId="40372" xr:uid="{2DE3C417-BB6A-4414-B376-3E21E7789BC7}"/>
    <cellStyle name="Normal 9 3 4 2 2 2 5 3" xfId="28564" xr:uid="{76CDCA93-9300-466C-807C-5BC6313C8419}"/>
    <cellStyle name="Normal 9 3 4 2 2 2 6" xfId="11573" xr:uid="{7DC21554-4C7E-4CFB-9F52-F93CEAC299DE}"/>
    <cellStyle name="Normal 9 3 4 2 2 2 6 2" xfId="33892" xr:uid="{C755C5A5-FB63-46B3-839E-37DAD0A285A3}"/>
    <cellStyle name="Normal 9 3 4 2 2 2 7" xfId="12869" xr:uid="{9362D11B-A111-4130-8206-299CBA475A34}"/>
    <cellStyle name="Normal 9 3 4 2 2 2 7 2" xfId="35188" xr:uid="{FA4FAD13-C2A2-4C23-846F-3D1D0F8FC17B}"/>
    <cellStyle name="Normal 9 3 4 2 2 2 8" xfId="23380" xr:uid="{22B72EC7-CFCA-411B-9CDF-6CA80B11B80A}"/>
    <cellStyle name="Normal 9 3 4 2 2 3" xfId="1386" xr:uid="{C6D9910D-E35A-46C1-A8B7-11ABFD878C9A}"/>
    <cellStyle name="Normal 9 3 4 2 2 3 2" xfId="2682" xr:uid="{7F801BD4-270F-4D87-B68C-B4827342F9FA}"/>
    <cellStyle name="Normal 9 3 4 2 2 3 2 2" xfId="5274" xr:uid="{29E93F63-80C8-45CE-868B-EFA60818008C}"/>
    <cellStyle name="Normal 9 3 4 2 2 3 2 2 2" xfId="10458" xr:uid="{12002F91-4144-4365-A8F7-83424BDFFC7E}"/>
    <cellStyle name="Normal 9 3 4 2 2 3 2 2 2 2" xfId="22265" xr:uid="{0AB04AE9-8BA1-4AEA-A126-07DE1089233C}"/>
    <cellStyle name="Normal 9 3 4 2 2 3 2 2 2 2 2" xfId="44584" xr:uid="{3A729B33-EEDB-4002-8F54-1E7A838034A2}"/>
    <cellStyle name="Normal 9 3 4 2 2 3 2 2 2 3" xfId="32776" xr:uid="{008229A2-21A0-4263-938A-6ADE4B75E9DE}"/>
    <cellStyle name="Normal 9 3 4 2 2 3 2 2 3" xfId="17081" xr:uid="{D1AE1DAD-D268-4733-9CB2-65C1F3BE95C8}"/>
    <cellStyle name="Normal 9 3 4 2 2 3 2 2 3 2" xfId="39400" xr:uid="{E7071F54-B6C3-4C8E-8948-956D5BE88858}"/>
    <cellStyle name="Normal 9 3 4 2 2 3 2 2 4" xfId="27592" xr:uid="{04502519-10B6-412B-8A4D-CEE21146D341}"/>
    <cellStyle name="Normal 9 3 4 2 2 3 2 3" xfId="7866" xr:uid="{F5030E16-B894-4AE8-AF43-1B329C7870CC}"/>
    <cellStyle name="Normal 9 3 4 2 2 3 2 3 2" xfId="19673" xr:uid="{85D21836-ADFD-48B6-AFFB-DF8B16AA3FC8}"/>
    <cellStyle name="Normal 9 3 4 2 2 3 2 3 2 2" xfId="41992" xr:uid="{17794DC1-1422-4E84-8443-4F9320178F2E}"/>
    <cellStyle name="Normal 9 3 4 2 2 3 2 3 3" xfId="30184" xr:uid="{98CDDF24-C990-4600-B61E-1A52FA90E52C}"/>
    <cellStyle name="Normal 9 3 4 2 2 3 2 4" xfId="14489" xr:uid="{0698F5D8-5B79-4601-A4B5-206AB5DE66EE}"/>
    <cellStyle name="Normal 9 3 4 2 2 3 2 4 2" xfId="36808" xr:uid="{5698E0EB-72AF-4DC7-B4EE-7F143A4D4A02}"/>
    <cellStyle name="Normal 9 3 4 2 2 3 2 5" xfId="25000" xr:uid="{A4F4B94F-E7A0-4A32-B98E-A8AB48D12F85}"/>
    <cellStyle name="Normal 9 3 4 2 2 3 3" xfId="3978" xr:uid="{588B185B-8EC6-4826-9A48-5175AEECD16F}"/>
    <cellStyle name="Normal 9 3 4 2 2 3 3 2" xfId="9162" xr:uid="{5F0E2919-2B2E-4155-8830-F1C20FCA41FB}"/>
    <cellStyle name="Normal 9 3 4 2 2 3 3 2 2" xfId="20969" xr:uid="{D8344BEE-D310-4EA6-A3C4-3D16B5777887}"/>
    <cellStyle name="Normal 9 3 4 2 2 3 3 2 2 2" xfId="43288" xr:uid="{BC577BA8-183A-4168-AD30-BA6099D9E67A}"/>
    <cellStyle name="Normal 9 3 4 2 2 3 3 2 3" xfId="31480" xr:uid="{8F93F591-586D-4AF3-96E0-928BEB5D577D}"/>
    <cellStyle name="Normal 9 3 4 2 2 3 3 3" xfId="15785" xr:uid="{EBFDD0A6-42A9-4233-B9D6-898FAA1F876E}"/>
    <cellStyle name="Normal 9 3 4 2 2 3 3 3 2" xfId="38104" xr:uid="{823C9832-4203-426A-90F3-C4C13D98FC7F}"/>
    <cellStyle name="Normal 9 3 4 2 2 3 3 4" xfId="26296" xr:uid="{63DB99FB-4053-48AC-A302-79B83A8DC436}"/>
    <cellStyle name="Normal 9 3 4 2 2 3 4" xfId="6570" xr:uid="{4945FC66-AFA6-45D1-935D-B71DEEF61F68}"/>
    <cellStyle name="Normal 9 3 4 2 2 3 4 2" xfId="18377" xr:uid="{DD4A9A9F-C295-4DDA-88E7-D8D49D23BEDD}"/>
    <cellStyle name="Normal 9 3 4 2 2 3 4 2 2" xfId="40696" xr:uid="{77E72597-E531-4A96-A680-4E04630C7C1F}"/>
    <cellStyle name="Normal 9 3 4 2 2 3 4 3" xfId="28888" xr:uid="{398C6618-E9BA-430D-84BD-4A59BA76D71B}"/>
    <cellStyle name="Normal 9 3 4 2 2 3 5" xfId="11897" xr:uid="{2CA4BBDF-C46F-4AC3-9613-CDFD54EDEBC6}"/>
    <cellStyle name="Normal 9 3 4 2 2 3 5 2" xfId="34216" xr:uid="{5A6DF629-CF7D-40EB-B0D8-B445C2DF0EBF}"/>
    <cellStyle name="Normal 9 3 4 2 2 3 6" xfId="13193" xr:uid="{916CECE8-39F2-4C1D-9577-19033030CF7D}"/>
    <cellStyle name="Normal 9 3 4 2 2 3 6 2" xfId="35512" xr:uid="{78B4D514-7863-4B4C-8A12-DA5947C31B1D}"/>
    <cellStyle name="Normal 9 3 4 2 2 3 7" xfId="23704" xr:uid="{2B21B2B2-C7B8-4AC7-A2E1-0ABF23309614}"/>
    <cellStyle name="Normal 9 3 4 2 2 4" xfId="2034" xr:uid="{49254808-1AC8-47F9-88E4-31A9F37D6DE6}"/>
    <cellStyle name="Normal 9 3 4 2 2 4 2" xfId="4626" xr:uid="{A1AE0941-C806-4F96-A854-6A80E9E371DE}"/>
    <cellStyle name="Normal 9 3 4 2 2 4 2 2" xfId="9810" xr:uid="{5F980FD7-F1E9-4B7F-A810-15E3AA5B4DA6}"/>
    <cellStyle name="Normal 9 3 4 2 2 4 2 2 2" xfId="21617" xr:uid="{FA2210FB-097A-4EC9-BD82-77DADC35C65B}"/>
    <cellStyle name="Normal 9 3 4 2 2 4 2 2 2 2" xfId="43936" xr:uid="{4B3E81C9-4EB0-41BA-82F4-89DFE6E12556}"/>
    <cellStyle name="Normal 9 3 4 2 2 4 2 2 3" xfId="32128" xr:uid="{37ED7F84-552F-44AE-9686-7DD85A72556F}"/>
    <cellStyle name="Normal 9 3 4 2 2 4 2 3" xfId="16433" xr:uid="{FE7AFC57-C09C-4F1F-AE80-5D7132815D93}"/>
    <cellStyle name="Normal 9 3 4 2 2 4 2 3 2" xfId="38752" xr:uid="{638597C1-2810-40C8-BD6D-2FA0C1F703BE}"/>
    <cellStyle name="Normal 9 3 4 2 2 4 2 4" xfId="26944" xr:uid="{5C2E3875-898F-402D-B4C8-2CE10F798A9A}"/>
    <cellStyle name="Normal 9 3 4 2 2 4 3" xfId="7218" xr:uid="{BDD124AD-2817-4042-BA25-7303A4B5F887}"/>
    <cellStyle name="Normal 9 3 4 2 2 4 3 2" xfId="19025" xr:uid="{AF1E7289-BC69-4B3B-9CBE-2012FB51D943}"/>
    <cellStyle name="Normal 9 3 4 2 2 4 3 2 2" xfId="41344" xr:uid="{F8D546FB-C5EF-49E0-9053-B95A24BDC3D7}"/>
    <cellStyle name="Normal 9 3 4 2 2 4 3 3" xfId="29536" xr:uid="{B13C86C2-FF89-41C5-BC17-733BF5666606}"/>
    <cellStyle name="Normal 9 3 4 2 2 4 4" xfId="13841" xr:uid="{4CC9CD21-7D0E-45A0-AF1F-9312EC2B38D4}"/>
    <cellStyle name="Normal 9 3 4 2 2 4 4 2" xfId="36160" xr:uid="{CAFE1F3D-3E7B-48E8-92C3-234D6AC3BF1D}"/>
    <cellStyle name="Normal 9 3 4 2 2 4 5" xfId="24352" xr:uid="{DE7A59D1-FF6D-443E-A5C0-CB40B770301C}"/>
    <cellStyle name="Normal 9 3 4 2 2 5" xfId="3330" xr:uid="{F575BE16-88D4-4C16-B256-D129D3B304D6}"/>
    <cellStyle name="Normal 9 3 4 2 2 5 2" xfId="8514" xr:uid="{4ADBC2A7-FE63-4B6E-A821-27C519B52EEA}"/>
    <cellStyle name="Normal 9 3 4 2 2 5 2 2" xfId="20321" xr:uid="{FA352A65-CF1B-435F-ADCC-DA6E5CC9D527}"/>
    <cellStyle name="Normal 9 3 4 2 2 5 2 2 2" xfId="42640" xr:uid="{B9CBC122-40BC-4C9A-A87D-72ECE0A2000F}"/>
    <cellStyle name="Normal 9 3 4 2 2 5 2 3" xfId="30832" xr:uid="{8AE546DA-88AF-449B-8E13-5EB20621F4D9}"/>
    <cellStyle name="Normal 9 3 4 2 2 5 3" xfId="15137" xr:uid="{174D7AE3-9C42-4339-8ED7-4442E3C08806}"/>
    <cellStyle name="Normal 9 3 4 2 2 5 3 2" xfId="37456" xr:uid="{3102BDA2-277A-452A-B5D2-7A9EB5B7C8F0}"/>
    <cellStyle name="Normal 9 3 4 2 2 5 4" xfId="25648" xr:uid="{509318E9-B25C-46AB-A54D-CF978EAE08D2}"/>
    <cellStyle name="Normal 9 3 4 2 2 6" xfId="5922" xr:uid="{6A2B439A-808F-467D-9C6E-87A9739BAE95}"/>
    <cellStyle name="Normal 9 3 4 2 2 6 2" xfId="17729" xr:uid="{19A39B8A-2580-4BC1-9805-A6E86439CCF2}"/>
    <cellStyle name="Normal 9 3 4 2 2 6 2 2" xfId="40048" xr:uid="{FBD1026C-D2BB-4A4A-B95C-B131842AF5BE}"/>
    <cellStyle name="Normal 9 3 4 2 2 6 3" xfId="28240" xr:uid="{2BB09D9F-2B91-44DA-BFCE-2630EC6B3265}"/>
    <cellStyle name="Normal 9 3 4 2 2 7" xfId="11231" xr:uid="{EAC642C0-F6C0-449F-8B6E-05A422BF534E}"/>
    <cellStyle name="Normal 9 3 4 2 2 7 2" xfId="33550" xr:uid="{0596429B-0C4A-4A3F-BD12-22C30446159F}"/>
    <cellStyle name="Normal 9 3 4 2 2 8" xfId="12545" xr:uid="{366AD3E0-88D3-4C69-AACC-6F3EC38C01DE}"/>
    <cellStyle name="Normal 9 3 4 2 2 8 2" xfId="34864" xr:uid="{42CD1940-CE4A-4402-9B3F-F361B0DB05EE}"/>
    <cellStyle name="Normal 9 3 4 2 2 9" xfId="23038" xr:uid="{C5C5447C-CB5F-4217-918D-E3EDEB2A3425}"/>
    <cellStyle name="Normal 9 3 4 2 3" xfId="900" xr:uid="{3B73DC9F-EF68-4FAA-97B8-58FAE4F233D5}"/>
    <cellStyle name="Normal 9 3 4 2 3 2" xfId="1548" xr:uid="{6EBDC211-7E6D-42EE-98D1-B7DDD4937BDF}"/>
    <cellStyle name="Normal 9 3 4 2 3 2 2" xfId="2844" xr:uid="{0493B349-93FE-4743-A8FC-76C22CF7AACC}"/>
    <cellStyle name="Normal 9 3 4 2 3 2 2 2" xfId="5436" xr:uid="{ABCE972F-64F6-4001-8414-4979C520E077}"/>
    <cellStyle name="Normal 9 3 4 2 3 2 2 2 2" xfId="10620" xr:uid="{B8925CB3-5D1D-4F96-A115-89478B794223}"/>
    <cellStyle name="Normal 9 3 4 2 3 2 2 2 2 2" xfId="22427" xr:uid="{906E788D-F425-4A7B-ADB1-8724DAE9315C}"/>
    <cellStyle name="Normal 9 3 4 2 3 2 2 2 2 2 2" xfId="44746" xr:uid="{97FB562C-9B85-4E74-BCE1-8842D2333D32}"/>
    <cellStyle name="Normal 9 3 4 2 3 2 2 2 2 3" xfId="32938" xr:uid="{47130E2B-1EAE-497D-B91D-315B2A1C86C8}"/>
    <cellStyle name="Normal 9 3 4 2 3 2 2 2 3" xfId="17243" xr:uid="{13BE534D-00F4-4039-941C-56227AAEBBDE}"/>
    <cellStyle name="Normal 9 3 4 2 3 2 2 2 3 2" xfId="39562" xr:uid="{770B7BCE-56AE-4BBD-85C6-303D49DE425C}"/>
    <cellStyle name="Normal 9 3 4 2 3 2 2 2 4" xfId="27754" xr:uid="{952DD03B-2473-42CC-85DD-56511A063530}"/>
    <cellStyle name="Normal 9 3 4 2 3 2 2 3" xfId="8028" xr:uid="{FD22018B-0A7B-485D-B768-1F1B1B97AA72}"/>
    <cellStyle name="Normal 9 3 4 2 3 2 2 3 2" xfId="19835" xr:uid="{5AA6D44B-F55A-4F86-B30B-DA54AC2782D4}"/>
    <cellStyle name="Normal 9 3 4 2 3 2 2 3 2 2" xfId="42154" xr:uid="{6D5D449A-36D6-4CAC-910C-7BBC9ED748AD}"/>
    <cellStyle name="Normal 9 3 4 2 3 2 2 3 3" xfId="30346" xr:uid="{36B10365-5AD5-4F2F-A6FF-D3BAD338D160}"/>
    <cellStyle name="Normal 9 3 4 2 3 2 2 4" xfId="14651" xr:uid="{4CF007EE-B380-46F6-8461-717DCF5498C8}"/>
    <cellStyle name="Normal 9 3 4 2 3 2 2 4 2" xfId="36970" xr:uid="{D7740D45-7BE2-450C-B1B4-4ADE16A038BA}"/>
    <cellStyle name="Normal 9 3 4 2 3 2 2 5" xfId="25162" xr:uid="{28C3BF84-F58F-42EB-A79B-4B4DAA3AA920}"/>
    <cellStyle name="Normal 9 3 4 2 3 2 3" xfId="4140" xr:uid="{33557567-E250-4158-9331-CCCE56C857FA}"/>
    <cellStyle name="Normal 9 3 4 2 3 2 3 2" xfId="9324" xr:uid="{360506B1-23AA-4B70-8036-A4A647CB2DCB}"/>
    <cellStyle name="Normal 9 3 4 2 3 2 3 2 2" xfId="21131" xr:uid="{809AB038-28A2-46B9-AF59-87BCCBEFFEB8}"/>
    <cellStyle name="Normal 9 3 4 2 3 2 3 2 2 2" xfId="43450" xr:uid="{7F7FF247-926C-4816-AC8F-F017D1C9F1A3}"/>
    <cellStyle name="Normal 9 3 4 2 3 2 3 2 3" xfId="31642" xr:uid="{B16AA950-0553-4E00-A4A9-2BB47206CCD5}"/>
    <cellStyle name="Normal 9 3 4 2 3 2 3 3" xfId="15947" xr:uid="{95C00A2E-EA02-44B0-9151-968E6752B92E}"/>
    <cellStyle name="Normal 9 3 4 2 3 2 3 3 2" xfId="38266" xr:uid="{4648FD30-65F7-4DC9-AB5E-EBEFD57E5B63}"/>
    <cellStyle name="Normal 9 3 4 2 3 2 3 4" xfId="26458" xr:uid="{7857F253-E546-4462-B404-772C5079C733}"/>
    <cellStyle name="Normal 9 3 4 2 3 2 4" xfId="6732" xr:uid="{F0DA8864-A6D0-412F-86BE-6474BC4A23B9}"/>
    <cellStyle name="Normal 9 3 4 2 3 2 4 2" xfId="18539" xr:uid="{0F600B45-FBBA-4466-BBB8-A23C73055BEA}"/>
    <cellStyle name="Normal 9 3 4 2 3 2 4 2 2" xfId="40858" xr:uid="{71A08264-F8F6-4123-97CB-B7D9C668CCBA}"/>
    <cellStyle name="Normal 9 3 4 2 3 2 4 3" xfId="29050" xr:uid="{FDC8D71F-162F-4533-B33B-5F17DF726EE7}"/>
    <cellStyle name="Normal 9 3 4 2 3 2 5" xfId="12059" xr:uid="{FC69A45D-AC86-4D98-AF29-D46E24764D20}"/>
    <cellStyle name="Normal 9 3 4 2 3 2 5 2" xfId="34378" xr:uid="{4A0630A7-7975-40E7-9BB0-BAD48A0E6663}"/>
    <cellStyle name="Normal 9 3 4 2 3 2 6" xfId="13355" xr:uid="{17F3D764-9A41-4792-A9A8-B2A88F09829A}"/>
    <cellStyle name="Normal 9 3 4 2 3 2 6 2" xfId="35674" xr:uid="{9838C8A4-3011-45FD-B740-C67B72EDF14C}"/>
    <cellStyle name="Normal 9 3 4 2 3 2 7" xfId="23866" xr:uid="{6AC79818-44CD-4686-AF04-39553C4AAF4F}"/>
    <cellStyle name="Normal 9 3 4 2 3 3" xfId="2196" xr:uid="{921C84AE-AF92-40F0-AA8C-9F159CFD6B8D}"/>
    <cellStyle name="Normal 9 3 4 2 3 3 2" xfId="4788" xr:uid="{9AF03220-E9BD-4B6C-A97C-9416ECA27327}"/>
    <cellStyle name="Normal 9 3 4 2 3 3 2 2" xfId="9972" xr:uid="{9D10ACB4-7F49-424F-A66A-F80F75548819}"/>
    <cellStyle name="Normal 9 3 4 2 3 3 2 2 2" xfId="21779" xr:uid="{46556FC1-719F-4C0B-AD98-5F83C2F07145}"/>
    <cellStyle name="Normal 9 3 4 2 3 3 2 2 2 2" xfId="44098" xr:uid="{4128A856-C88D-4CAF-BD30-87A1BA24FB9B}"/>
    <cellStyle name="Normal 9 3 4 2 3 3 2 2 3" xfId="32290" xr:uid="{448D1CBD-6388-4A96-94EA-2E1822768649}"/>
    <cellStyle name="Normal 9 3 4 2 3 3 2 3" xfId="16595" xr:uid="{0A861760-1F3F-4069-B93A-D5DBB2F11699}"/>
    <cellStyle name="Normal 9 3 4 2 3 3 2 3 2" xfId="38914" xr:uid="{A98E6637-C393-4D8A-A2A4-13CF26E4F789}"/>
    <cellStyle name="Normal 9 3 4 2 3 3 2 4" xfId="27106" xr:uid="{A505C0D6-428D-4E15-AE86-6C03EB7F3193}"/>
    <cellStyle name="Normal 9 3 4 2 3 3 3" xfId="7380" xr:uid="{4A8AA586-FCD8-498D-B093-603E03857076}"/>
    <cellStyle name="Normal 9 3 4 2 3 3 3 2" xfId="19187" xr:uid="{19CCF135-02C5-4366-927B-05265F14BAC4}"/>
    <cellStyle name="Normal 9 3 4 2 3 3 3 2 2" xfId="41506" xr:uid="{A5ADD009-A3A3-4F5A-A59E-AE1427FC8B44}"/>
    <cellStyle name="Normal 9 3 4 2 3 3 3 3" xfId="29698" xr:uid="{11046946-4029-4919-B63C-9FF03884F05B}"/>
    <cellStyle name="Normal 9 3 4 2 3 3 4" xfId="14003" xr:uid="{3F6A7952-99B7-4656-BA0A-F284511AC981}"/>
    <cellStyle name="Normal 9 3 4 2 3 3 4 2" xfId="36322" xr:uid="{D8A4F1F3-6BC7-4858-AABB-DAF99171902D}"/>
    <cellStyle name="Normal 9 3 4 2 3 3 5" xfId="24514" xr:uid="{BC73319D-41C7-4412-BF7D-53DF36829C92}"/>
    <cellStyle name="Normal 9 3 4 2 3 4" xfId="3492" xr:uid="{89D87CE6-7C99-4FB0-BC49-768223712297}"/>
    <cellStyle name="Normal 9 3 4 2 3 4 2" xfId="8676" xr:uid="{210BA58B-F846-4B4A-81FC-831CD00EC315}"/>
    <cellStyle name="Normal 9 3 4 2 3 4 2 2" xfId="20483" xr:uid="{A46D4E1F-6A45-4B10-B624-697BD61D536A}"/>
    <cellStyle name="Normal 9 3 4 2 3 4 2 2 2" xfId="42802" xr:uid="{68DCBE9E-095E-414D-AA9A-14D00A3E24EA}"/>
    <cellStyle name="Normal 9 3 4 2 3 4 2 3" xfId="30994" xr:uid="{01E54EA7-54AD-4DED-811E-FC897D7D5609}"/>
    <cellStyle name="Normal 9 3 4 2 3 4 3" xfId="15299" xr:uid="{FF80917B-557B-4D35-B077-69DE3B1DD4C6}"/>
    <cellStyle name="Normal 9 3 4 2 3 4 3 2" xfId="37618" xr:uid="{6768E0D9-D396-48EB-BA0E-E28587F38A2A}"/>
    <cellStyle name="Normal 9 3 4 2 3 4 4" xfId="25810" xr:uid="{5A3C29B7-2268-404D-82D5-DE9EB7929570}"/>
    <cellStyle name="Normal 9 3 4 2 3 5" xfId="6084" xr:uid="{47B70EFD-653F-4915-A061-1B713A2B7F95}"/>
    <cellStyle name="Normal 9 3 4 2 3 5 2" xfId="17891" xr:uid="{1CE26219-A1D8-4408-A91A-4CE4B0A7A231}"/>
    <cellStyle name="Normal 9 3 4 2 3 5 2 2" xfId="40210" xr:uid="{FD289016-9E21-4FA7-A1A9-C0E9B51932F0}"/>
    <cellStyle name="Normal 9 3 4 2 3 5 3" xfId="28402" xr:uid="{67717320-4868-4EA1-BDE3-99F37DFC485C}"/>
    <cellStyle name="Normal 9 3 4 2 3 6" xfId="11411" xr:uid="{44CA877B-D372-4279-8529-A308691DF346}"/>
    <cellStyle name="Normal 9 3 4 2 3 6 2" xfId="33730" xr:uid="{7FA3215C-7D0B-4F5A-81FB-96188F5A3D47}"/>
    <cellStyle name="Normal 9 3 4 2 3 7" xfId="12707" xr:uid="{27E66AD3-B6DA-4A20-B3F0-60A7636DD87F}"/>
    <cellStyle name="Normal 9 3 4 2 3 7 2" xfId="35026" xr:uid="{85EB7266-9274-4B9F-9F70-9A95B985D00E}"/>
    <cellStyle name="Normal 9 3 4 2 3 8" xfId="23218" xr:uid="{84B65124-80BF-4A0F-B0DA-835927C24B83}"/>
    <cellStyle name="Normal 9 3 4 2 4" xfId="1224" xr:uid="{3663A679-4ADA-473C-AD0C-34074F04480D}"/>
    <cellStyle name="Normal 9 3 4 2 4 2" xfId="2520" xr:uid="{EAA2378D-6D19-4F92-8C05-66959325AFAD}"/>
    <cellStyle name="Normal 9 3 4 2 4 2 2" xfId="5112" xr:uid="{F4461651-B1B4-4C97-8F08-D6C7EA61C70B}"/>
    <cellStyle name="Normal 9 3 4 2 4 2 2 2" xfId="10296" xr:uid="{64C0E006-794A-4054-B624-EF3340205B3F}"/>
    <cellStyle name="Normal 9 3 4 2 4 2 2 2 2" xfId="22103" xr:uid="{8417419D-A4D3-4F87-8346-E9175680B01F}"/>
    <cellStyle name="Normal 9 3 4 2 4 2 2 2 2 2" xfId="44422" xr:uid="{B7AC3F50-4814-4B18-81BD-5B75BC3934C5}"/>
    <cellStyle name="Normal 9 3 4 2 4 2 2 2 3" xfId="32614" xr:uid="{0CCE179A-0BA5-409A-9567-28CAB19A726D}"/>
    <cellStyle name="Normal 9 3 4 2 4 2 2 3" xfId="16919" xr:uid="{6F2AE866-A6A0-411B-9B25-9AD587C9606B}"/>
    <cellStyle name="Normal 9 3 4 2 4 2 2 3 2" xfId="39238" xr:uid="{3BE55CA1-731F-4A98-812A-B0C49C2EE614}"/>
    <cellStyle name="Normal 9 3 4 2 4 2 2 4" xfId="27430" xr:uid="{50B9EC2D-9334-48C5-837E-80F82F4C1B66}"/>
    <cellStyle name="Normal 9 3 4 2 4 2 3" xfId="7704" xr:uid="{8686895E-71C2-4581-B21C-643BF673BE8C}"/>
    <cellStyle name="Normal 9 3 4 2 4 2 3 2" xfId="19511" xr:uid="{98125D96-D5F4-42B9-A904-384935008DFB}"/>
    <cellStyle name="Normal 9 3 4 2 4 2 3 2 2" xfId="41830" xr:uid="{E974CA04-6B77-43B0-9667-50663072AA32}"/>
    <cellStyle name="Normal 9 3 4 2 4 2 3 3" xfId="30022" xr:uid="{141DE887-C00C-4055-B0E2-3AF1FC7B4C7E}"/>
    <cellStyle name="Normal 9 3 4 2 4 2 4" xfId="14327" xr:uid="{E4EC98CA-CB5C-4687-9FDA-9B53C56C5174}"/>
    <cellStyle name="Normal 9 3 4 2 4 2 4 2" xfId="36646" xr:uid="{27BE859B-A5EB-4826-98B7-E75AF01350B7}"/>
    <cellStyle name="Normal 9 3 4 2 4 2 5" xfId="24838" xr:uid="{5B3A54AA-F7B6-4875-A9A1-219FF9226FB2}"/>
    <cellStyle name="Normal 9 3 4 2 4 3" xfId="3816" xr:uid="{58E9CD66-6F68-408B-8BDC-096EF559E8C7}"/>
    <cellStyle name="Normal 9 3 4 2 4 3 2" xfId="9000" xr:uid="{3331288A-347A-4AB3-A1C3-ADF73DCC5B5A}"/>
    <cellStyle name="Normal 9 3 4 2 4 3 2 2" xfId="20807" xr:uid="{FB4A527A-6B93-4515-8EE0-2CD38E89121B}"/>
    <cellStyle name="Normal 9 3 4 2 4 3 2 2 2" xfId="43126" xr:uid="{6BB6346B-1DA7-4B4F-9415-3976677E07A3}"/>
    <cellStyle name="Normal 9 3 4 2 4 3 2 3" xfId="31318" xr:uid="{EFB4B3A3-EEC6-4B9D-B3E7-8DA399DBF6B6}"/>
    <cellStyle name="Normal 9 3 4 2 4 3 3" xfId="15623" xr:uid="{F223B791-0FE6-4801-8D24-FCBE99ED4B5B}"/>
    <cellStyle name="Normal 9 3 4 2 4 3 3 2" xfId="37942" xr:uid="{1948DE80-9295-4900-9896-459310EA9894}"/>
    <cellStyle name="Normal 9 3 4 2 4 3 4" xfId="26134" xr:uid="{091FC914-3B39-4CC5-A59C-223CAA36B39F}"/>
    <cellStyle name="Normal 9 3 4 2 4 4" xfId="6408" xr:uid="{B0FDB313-78E0-40F2-B84B-8F4259C4BC1A}"/>
    <cellStyle name="Normal 9 3 4 2 4 4 2" xfId="18215" xr:uid="{E16BE685-E338-48A1-993E-6B8ECB858BD9}"/>
    <cellStyle name="Normal 9 3 4 2 4 4 2 2" xfId="40534" xr:uid="{D6CA8C58-D1B7-4C6F-859F-67DF9B173880}"/>
    <cellStyle name="Normal 9 3 4 2 4 4 3" xfId="28726" xr:uid="{38D543E1-1747-4385-8450-12A2C4051F8F}"/>
    <cellStyle name="Normal 9 3 4 2 4 5" xfId="11735" xr:uid="{F6356E4A-AD8A-4A2F-829A-DE80C96B4903}"/>
    <cellStyle name="Normal 9 3 4 2 4 5 2" xfId="34054" xr:uid="{26F13F36-8829-449B-B0F1-823455B528E6}"/>
    <cellStyle name="Normal 9 3 4 2 4 6" xfId="13031" xr:uid="{706514BF-04BC-4746-B59F-4FF4F692E9D9}"/>
    <cellStyle name="Normal 9 3 4 2 4 6 2" xfId="35350" xr:uid="{75DC3AEA-3A34-406A-9A8E-CCCDA3A40249}"/>
    <cellStyle name="Normal 9 3 4 2 4 7" xfId="23542" xr:uid="{F2C359AD-CEEE-4498-BE78-D4E28D46B61E}"/>
    <cellStyle name="Normal 9 3 4 2 5" xfId="1872" xr:uid="{C4BD3B14-AD6E-4FC2-B777-DBEBACC55CD8}"/>
    <cellStyle name="Normal 9 3 4 2 5 2" xfId="4464" xr:uid="{8C07C37E-70FE-42AE-9040-3C47ADA9D7CB}"/>
    <cellStyle name="Normal 9 3 4 2 5 2 2" xfId="9648" xr:uid="{B2DE3151-F219-4F86-89B6-E4B5E1031FE7}"/>
    <cellStyle name="Normal 9 3 4 2 5 2 2 2" xfId="21455" xr:uid="{91DDCE91-9D63-4DC8-8422-A68053464CE4}"/>
    <cellStyle name="Normal 9 3 4 2 5 2 2 2 2" xfId="43774" xr:uid="{A4FDFC23-7F19-44AA-981C-9C7922F5E55D}"/>
    <cellStyle name="Normal 9 3 4 2 5 2 2 3" xfId="31966" xr:uid="{7FDCE93E-3DBB-41B8-90BB-C28DDF18FED5}"/>
    <cellStyle name="Normal 9 3 4 2 5 2 3" xfId="16271" xr:uid="{3A696F61-96FA-4C0A-AB7B-430E7E8C32BF}"/>
    <cellStyle name="Normal 9 3 4 2 5 2 3 2" xfId="38590" xr:uid="{50461864-7303-4ADE-BAE6-1370AD45567B}"/>
    <cellStyle name="Normal 9 3 4 2 5 2 4" xfId="26782" xr:uid="{34B62F3D-37CF-4BF2-B26E-50A23076245B}"/>
    <cellStyle name="Normal 9 3 4 2 5 3" xfId="7056" xr:uid="{9C73A665-7DA8-478F-A176-089A8E0AD8C5}"/>
    <cellStyle name="Normal 9 3 4 2 5 3 2" xfId="18863" xr:uid="{674752D8-B1F1-4AD0-9B4D-BF9836E949A6}"/>
    <cellStyle name="Normal 9 3 4 2 5 3 2 2" xfId="41182" xr:uid="{3D32ABE6-813B-4AB1-A2F2-DCA2A91FB4D8}"/>
    <cellStyle name="Normal 9 3 4 2 5 3 3" xfId="29374" xr:uid="{C965F7B9-0C2D-44D5-A59D-662ACA833396}"/>
    <cellStyle name="Normal 9 3 4 2 5 4" xfId="13679" xr:uid="{F227FE43-600D-4C83-A040-85B941B30255}"/>
    <cellStyle name="Normal 9 3 4 2 5 4 2" xfId="35998" xr:uid="{D198AB5B-BFB2-4A86-B204-878F8929639B}"/>
    <cellStyle name="Normal 9 3 4 2 5 5" xfId="24190" xr:uid="{15F49132-675C-4383-8804-7BD0AE5DD8CA}"/>
    <cellStyle name="Normal 9 3 4 2 6" xfId="3168" xr:uid="{229935DE-D8AC-4C62-9942-425A2E5D0333}"/>
    <cellStyle name="Normal 9 3 4 2 6 2" xfId="8352" xr:uid="{6485AB78-0CB0-4891-B982-EC7A5C35DF89}"/>
    <cellStyle name="Normal 9 3 4 2 6 2 2" xfId="20159" xr:uid="{649058D9-2C39-4987-B1EB-2C34994B68B2}"/>
    <cellStyle name="Normal 9 3 4 2 6 2 2 2" xfId="42478" xr:uid="{CE330F8D-82C9-4545-B9DD-F1699C8A5AAA}"/>
    <cellStyle name="Normal 9 3 4 2 6 2 3" xfId="30670" xr:uid="{C8BBA4C6-7A67-4BFD-ADE1-D60386B0940A}"/>
    <cellStyle name="Normal 9 3 4 2 6 3" xfId="14975" xr:uid="{057BF7C9-2B9C-4FA9-9EFF-A38EC1FE00A3}"/>
    <cellStyle name="Normal 9 3 4 2 6 3 2" xfId="37294" xr:uid="{0CCE1A8C-F270-4C3F-810C-9B4728108149}"/>
    <cellStyle name="Normal 9 3 4 2 6 4" xfId="25486" xr:uid="{8C7AF6A3-76E6-4827-94F3-4263E39E1FE2}"/>
    <cellStyle name="Normal 9 3 4 2 7" xfId="5760" xr:uid="{FD225D35-7F2A-4FC2-A4E1-FF46CCB164A3}"/>
    <cellStyle name="Normal 9 3 4 2 7 2" xfId="17567" xr:uid="{F624539B-7BBE-4B6E-90A5-F83DCA8CDE3C}"/>
    <cellStyle name="Normal 9 3 4 2 7 2 2" xfId="39886" xr:uid="{E5399DA5-8FAF-47D6-846D-276AC81280B8}"/>
    <cellStyle name="Normal 9 3 4 2 7 3" xfId="28078" xr:uid="{5E92841A-F89A-4409-9A68-ACD2BD7AEFE7}"/>
    <cellStyle name="Normal 9 3 4 2 8" xfId="10997" xr:uid="{D858C615-B13F-4B50-B033-944F72031E67}"/>
    <cellStyle name="Normal 9 3 4 2 8 2" xfId="33316" xr:uid="{AFC4575C-2320-4151-8F9A-99A3652E5996}"/>
    <cellStyle name="Normal 9 3 4 2 9" xfId="12383" xr:uid="{DCA3644D-5DB6-4D7B-83C1-FD2EED69F1DD}"/>
    <cellStyle name="Normal 9 3 4 2 9 2" xfId="34702" xr:uid="{4C52E845-076B-4856-80C1-2B7368C4F335}"/>
    <cellStyle name="Normal 9 3 4 3" xfId="603" xr:uid="{4D7E9618-A7E7-40D7-A126-AF5E4DE03722}"/>
    <cellStyle name="Normal 9 3 4 3 2" xfId="981" xr:uid="{6DB8E276-14B2-4AA1-A455-03BBBCF8FCC0}"/>
    <cellStyle name="Normal 9 3 4 3 2 2" xfId="1629" xr:uid="{510036FC-4633-41FC-BEC8-8B7E5AE9808B}"/>
    <cellStyle name="Normal 9 3 4 3 2 2 2" xfId="2925" xr:uid="{D96D137B-1979-4C49-976E-00267EC0EDB3}"/>
    <cellStyle name="Normal 9 3 4 3 2 2 2 2" xfId="5517" xr:uid="{0F8562ED-40D1-4BFE-95F3-1A6F42006A69}"/>
    <cellStyle name="Normal 9 3 4 3 2 2 2 2 2" xfId="10701" xr:uid="{8E73BC32-F35C-455B-A30F-3A9AB299C015}"/>
    <cellStyle name="Normal 9 3 4 3 2 2 2 2 2 2" xfId="22508" xr:uid="{A716ACAA-8506-4507-9CB5-13068F7B99F1}"/>
    <cellStyle name="Normal 9 3 4 3 2 2 2 2 2 2 2" xfId="44827" xr:uid="{EC0AD7E8-3342-4E24-B025-4026BDB08768}"/>
    <cellStyle name="Normal 9 3 4 3 2 2 2 2 2 3" xfId="33019" xr:uid="{8F7B0BFD-0176-4869-A3BB-5D8D8670539B}"/>
    <cellStyle name="Normal 9 3 4 3 2 2 2 2 3" xfId="17324" xr:uid="{7D9B6486-D635-47ED-8818-362F7CC2A8C1}"/>
    <cellStyle name="Normal 9 3 4 3 2 2 2 2 3 2" xfId="39643" xr:uid="{292731A2-FC0A-4882-B1C1-9273A60211A8}"/>
    <cellStyle name="Normal 9 3 4 3 2 2 2 2 4" xfId="27835" xr:uid="{14AC2529-F1AD-4731-A4C1-893167E8AE04}"/>
    <cellStyle name="Normal 9 3 4 3 2 2 2 3" xfId="8109" xr:uid="{4EE1E3BE-66ED-4ADB-96E3-1CCDCFE6BC2F}"/>
    <cellStyle name="Normal 9 3 4 3 2 2 2 3 2" xfId="19916" xr:uid="{20465EB1-AE45-4CD9-AAF9-24180296C64E}"/>
    <cellStyle name="Normal 9 3 4 3 2 2 2 3 2 2" xfId="42235" xr:uid="{2BC38104-4FC2-4FE5-BA79-964C9623F60C}"/>
    <cellStyle name="Normal 9 3 4 3 2 2 2 3 3" xfId="30427" xr:uid="{F4ED79EF-B17A-4095-B83E-383B8512FD5C}"/>
    <cellStyle name="Normal 9 3 4 3 2 2 2 4" xfId="14732" xr:uid="{EB2E7AD0-64D2-40BF-B924-0FF239EEA515}"/>
    <cellStyle name="Normal 9 3 4 3 2 2 2 4 2" xfId="37051" xr:uid="{DA12A5BB-34AF-4323-B399-BBECF4227A76}"/>
    <cellStyle name="Normal 9 3 4 3 2 2 2 5" xfId="25243" xr:uid="{9E98DA00-4750-4058-92A6-6EA655385B4F}"/>
    <cellStyle name="Normal 9 3 4 3 2 2 3" xfId="4221" xr:uid="{142E17DC-BF96-4C3C-9823-0785DAF8819C}"/>
    <cellStyle name="Normal 9 3 4 3 2 2 3 2" xfId="9405" xr:uid="{959B74EF-1A7B-4FEF-AE0A-4E20F0409F45}"/>
    <cellStyle name="Normal 9 3 4 3 2 2 3 2 2" xfId="21212" xr:uid="{BC8D287F-AFF2-4F98-BC65-2CE1002722AD}"/>
    <cellStyle name="Normal 9 3 4 3 2 2 3 2 2 2" xfId="43531" xr:uid="{DBCB18B4-9C1B-4FAC-B8AD-D8C3CB19FF39}"/>
    <cellStyle name="Normal 9 3 4 3 2 2 3 2 3" xfId="31723" xr:uid="{1DA4F873-698C-4A85-9826-B35EC20D9E45}"/>
    <cellStyle name="Normal 9 3 4 3 2 2 3 3" xfId="16028" xr:uid="{695295D1-2906-40C4-B62F-7B583D7FCF72}"/>
    <cellStyle name="Normal 9 3 4 3 2 2 3 3 2" xfId="38347" xr:uid="{B5613985-FC6F-44B5-BA69-33CB5353E1D7}"/>
    <cellStyle name="Normal 9 3 4 3 2 2 3 4" xfId="26539" xr:uid="{FAB5EA94-2644-4C13-A6D8-9A1530A0AA5B}"/>
    <cellStyle name="Normal 9 3 4 3 2 2 4" xfId="6813" xr:uid="{C45FA4F2-A4F9-4D01-BD08-A22776A44005}"/>
    <cellStyle name="Normal 9 3 4 3 2 2 4 2" xfId="18620" xr:uid="{1BAE3403-7D3A-4F0D-AD30-FDDD6C5457FC}"/>
    <cellStyle name="Normal 9 3 4 3 2 2 4 2 2" xfId="40939" xr:uid="{972C45F3-C5B3-4F1A-8AAC-04AAACE3B041}"/>
    <cellStyle name="Normal 9 3 4 3 2 2 4 3" xfId="29131" xr:uid="{D856D508-7889-4634-B13E-1F90DC594C59}"/>
    <cellStyle name="Normal 9 3 4 3 2 2 5" xfId="12140" xr:uid="{4B9BC3D1-EA4D-49A3-B584-E51C78772809}"/>
    <cellStyle name="Normal 9 3 4 3 2 2 5 2" xfId="34459" xr:uid="{DDB1FC27-2657-402C-9E9D-9A1CE58869C4}"/>
    <cellStyle name="Normal 9 3 4 3 2 2 6" xfId="13436" xr:uid="{EDFB39CD-D039-445A-AB9F-40324D5B5531}"/>
    <cellStyle name="Normal 9 3 4 3 2 2 6 2" xfId="35755" xr:uid="{1B3AF399-78F7-4489-81B7-14505D8223EB}"/>
    <cellStyle name="Normal 9 3 4 3 2 2 7" xfId="23947" xr:uid="{C7ECA30E-0A89-41BB-B331-4BCEF91E3C71}"/>
    <cellStyle name="Normal 9 3 4 3 2 3" xfId="2277" xr:uid="{875C3299-324C-44AA-B97E-3A07E1E1740F}"/>
    <cellStyle name="Normal 9 3 4 3 2 3 2" xfId="4869" xr:uid="{8B191A4D-961F-4546-97C1-87E5281A5A64}"/>
    <cellStyle name="Normal 9 3 4 3 2 3 2 2" xfId="10053" xr:uid="{C6BC15EC-FA36-4432-A17C-62B078575D55}"/>
    <cellStyle name="Normal 9 3 4 3 2 3 2 2 2" xfId="21860" xr:uid="{AC595560-7C33-41FA-AD3E-9CF26FAF4A78}"/>
    <cellStyle name="Normal 9 3 4 3 2 3 2 2 2 2" xfId="44179" xr:uid="{252B9B54-A939-4287-95BC-3DF37F06D098}"/>
    <cellStyle name="Normal 9 3 4 3 2 3 2 2 3" xfId="32371" xr:uid="{040BCF0E-8574-4697-B000-329CC3E7A932}"/>
    <cellStyle name="Normal 9 3 4 3 2 3 2 3" xfId="16676" xr:uid="{44EDD2B1-4EA8-490C-90BC-518E36BA9810}"/>
    <cellStyle name="Normal 9 3 4 3 2 3 2 3 2" xfId="38995" xr:uid="{62E372B0-575F-4418-8521-ED3F02CEBD30}"/>
    <cellStyle name="Normal 9 3 4 3 2 3 2 4" xfId="27187" xr:uid="{9CC5D9A6-AFBC-45A8-AB07-03EF2C99AE23}"/>
    <cellStyle name="Normal 9 3 4 3 2 3 3" xfId="7461" xr:uid="{26A8F047-988B-43AD-8805-8BF297FE1ABF}"/>
    <cellStyle name="Normal 9 3 4 3 2 3 3 2" xfId="19268" xr:uid="{66C5C56D-B51B-4DFC-910D-69370EED64E3}"/>
    <cellStyle name="Normal 9 3 4 3 2 3 3 2 2" xfId="41587" xr:uid="{8C3EA1AA-622D-46A4-A3D9-3AF848469DBA}"/>
    <cellStyle name="Normal 9 3 4 3 2 3 3 3" xfId="29779" xr:uid="{585A71E4-8BE8-441C-AB09-10CA94E4F075}"/>
    <cellStyle name="Normal 9 3 4 3 2 3 4" xfId="14084" xr:uid="{E29EF10E-4CBE-4D97-83B0-836C93699AD2}"/>
    <cellStyle name="Normal 9 3 4 3 2 3 4 2" xfId="36403" xr:uid="{A5CED748-D3C8-449D-8244-9E48A98D171F}"/>
    <cellStyle name="Normal 9 3 4 3 2 3 5" xfId="24595" xr:uid="{D294FEF0-E90D-49C8-82C2-3A9E6381C99D}"/>
    <cellStyle name="Normal 9 3 4 3 2 4" xfId="3573" xr:uid="{57981E4B-83CE-4A61-89CE-A11AA3B1D199}"/>
    <cellStyle name="Normal 9 3 4 3 2 4 2" xfId="8757" xr:uid="{124B16A5-DB29-47DD-B931-99ABEF33141C}"/>
    <cellStyle name="Normal 9 3 4 3 2 4 2 2" xfId="20564" xr:uid="{15B18956-24E5-49CA-B5CC-31A6A30CE52C}"/>
    <cellStyle name="Normal 9 3 4 3 2 4 2 2 2" xfId="42883" xr:uid="{76BD8EFA-9D5E-4324-8DA8-8AC439C3F182}"/>
    <cellStyle name="Normal 9 3 4 3 2 4 2 3" xfId="31075" xr:uid="{1B6199C0-627D-4224-AACF-33D00AFEF4F8}"/>
    <cellStyle name="Normal 9 3 4 3 2 4 3" xfId="15380" xr:uid="{A8C0854E-D6A9-4056-808D-38F0F09D3F04}"/>
    <cellStyle name="Normal 9 3 4 3 2 4 3 2" xfId="37699" xr:uid="{FED5E591-631B-4BC3-87E4-95E154A2ADC4}"/>
    <cellStyle name="Normal 9 3 4 3 2 4 4" xfId="25891" xr:uid="{52365463-7C44-4E9F-BF54-8DC0D24318A9}"/>
    <cellStyle name="Normal 9 3 4 3 2 5" xfId="6165" xr:uid="{6919BCD5-F0BD-4305-97C8-C22DB3B7F2C2}"/>
    <cellStyle name="Normal 9 3 4 3 2 5 2" xfId="17972" xr:uid="{E20198A7-BA8F-4256-88DB-DB02184A16C1}"/>
    <cellStyle name="Normal 9 3 4 3 2 5 2 2" xfId="40291" xr:uid="{1AB29027-4A5C-45CA-BE75-1FDDF73F5E53}"/>
    <cellStyle name="Normal 9 3 4 3 2 5 3" xfId="28483" xr:uid="{F70D961B-3E26-4968-8CD9-CA11BF1E8094}"/>
    <cellStyle name="Normal 9 3 4 3 2 6" xfId="11492" xr:uid="{C678B7EF-9E3F-4799-9BF3-06935496E796}"/>
    <cellStyle name="Normal 9 3 4 3 2 6 2" xfId="33811" xr:uid="{7B596EE2-5452-4ED0-9185-F85270FC7518}"/>
    <cellStyle name="Normal 9 3 4 3 2 7" xfId="12788" xr:uid="{5C0ED700-CA0D-49FF-A1D7-BBDBE34CEFB8}"/>
    <cellStyle name="Normal 9 3 4 3 2 7 2" xfId="35107" xr:uid="{E9199BB0-A895-4153-9FC1-162773B8EEE7}"/>
    <cellStyle name="Normal 9 3 4 3 2 8" xfId="23299" xr:uid="{60DD50C9-4EA2-4217-B40B-2985BC019113}"/>
    <cellStyle name="Normal 9 3 4 3 3" xfId="1305" xr:uid="{7F030B10-EEFB-49C1-BA15-67A8BCA110AA}"/>
    <cellStyle name="Normal 9 3 4 3 3 2" xfId="2601" xr:uid="{08B446E1-F766-4527-8496-AAE2FDB13413}"/>
    <cellStyle name="Normal 9 3 4 3 3 2 2" xfId="5193" xr:uid="{1FF1CB33-2664-42EF-AE9A-3915AE6E9DE4}"/>
    <cellStyle name="Normal 9 3 4 3 3 2 2 2" xfId="10377" xr:uid="{AF23BF1E-0851-4655-87D8-C1CCF80A3A70}"/>
    <cellStyle name="Normal 9 3 4 3 3 2 2 2 2" xfId="22184" xr:uid="{A59B0B2A-571D-4D68-BB21-9D3C8BB58FD6}"/>
    <cellStyle name="Normal 9 3 4 3 3 2 2 2 2 2" xfId="44503" xr:uid="{1EB4EEBF-0D12-4129-A1A9-F5A93B24C9C6}"/>
    <cellStyle name="Normal 9 3 4 3 3 2 2 2 3" xfId="32695" xr:uid="{444AEE8F-5336-415A-AB88-C0FE3AC85E22}"/>
    <cellStyle name="Normal 9 3 4 3 3 2 2 3" xfId="17000" xr:uid="{EBCECB9C-1BA2-4982-9543-3C71B66FBF19}"/>
    <cellStyle name="Normal 9 3 4 3 3 2 2 3 2" xfId="39319" xr:uid="{92AE7346-21E6-48F9-8DA4-57AB31F4357D}"/>
    <cellStyle name="Normal 9 3 4 3 3 2 2 4" xfId="27511" xr:uid="{99B5B310-FACC-419D-B5C3-2E110FD15E4C}"/>
    <cellStyle name="Normal 9 3 4 3 3 2 3" xfId="7785" xr:uid="{907BB469-1695-4338-B5F0-E8FEEA4B3F77}"/>
    <cellStyle name="Normal 9 3 4 3 3 2 3 2" xfId="19592" xr:uid="{C8BECAEA-C132-4B3E-8B02-84205941C40F}"/>
    <cellStyle name="Normal 9 3 4 3 3 2 3 2 2" xfId="41911" xr:uid="{6899C516-F515-4C12-9AE1-2E0B9625821C}"/>
    <cellStyle name="Normal 9 3 4 3 3 2 3 3" xfId="30103" xr:uid="{A5C8402A-1E8D-406B-AC51-DC14268CE45C}"/>
    <cellStyle name="Normal 9 3 4 3 3 2 4" xfId="14408" xr:uid="{B3658B63-94F1-433D-B015-D2A06798B663}"/>
    <cellStyle name="Normal 9 3 4 3 3 2 4 2" xfId="36727" xr:uid="{8D881C83-832B-4F50-BA9D-A3E0D9081755}"/>
    <cellStyle name="Normal 9 3 4 3 3 2 5" xfId="24919" xr:uid="{35049151-39A2-4D76-8CA0-993249142E85}"/>
    <cellStyle name="Normal 9 3 4 3 3 3" xfId="3897" xr:uid="{1F34EF0E-810E-4543-9F0A-20D22CECBE1C}"/>
    <cellStyle name="Normal 9 3 4 3 3 3 2" xfId="9081" xr:uid="{FF8AADBE-7ABC-4E3B-8836-C9A477BF0BA7}"/>
    <cellStyle name="Normal 9 3 4 3 3 3 2 2" xfId="20888" xr:uid="{B7C3A2B3-B32F-4413-ACD6-78454A3F1560}"/>
    <cellStyle name="Normal 9 3 4 3 3 3 2 2 2" xfId="43207" xr:uid="{BB17A73E-C256-45C5-95A9-C797C944363C}"/>
    <cellStyle name="Normal 9 3 4 3 3 3 2 3" xfId="31399" xr:uid="{CD772130-8715-410A-89F1-54E42CF7F2B5}"/>
    <cellStyle name="Normal 9 3 4 3 3 3 3" xfId="15704" xr:uid="{F1A138D8-758B-4F55-8CA7-883AC1A6AFB0}"/>
    <cellStyle name="Normal 9 3 4 3 3 3 3 2" xfId="38023" xr:uid="{2F2BEE13-78D9-404C-9402-96C59010F912}"/>
    <cellStyle name="Normal 9 3 4 3 3 3 4" xfId="26215" xr:uid="{114212D8-8094-4421-AA5F-823AF51A5ABC}"/>
    <cellStyle name="Normal 9 3 4 3 3 4" xfId="6489" xr:uid="{54DA7D81-658A-44BE-BF1A-692189863277}"/>
    <cellStyle name="Normal 9 3 4 3 3 4 2" xfId="18296" xr:uid="{7D0D619A-C304-4B51-88E6-D586556B65D7}"/>
    <cellStyle name="Normal 9 3 4 3 3 4 2 2" xfId="40615" xr:uid="{EFF406EA-3191-4609-BAC3-724E43E394CA}"/>
    <cellStyle name="Normal 9 3 4 3 3 4 3" xfId="28807" xr:uid="{9762A5FF-D28F-4CDE-8667-E6003E4DF78E}"/>
    <cellStyle name="Normal 9 3 4 3 3 5" xfId="11816" xr:uid="{B8106A4D-0BE1-4971-A3CB-743B4C845E1E}"/>
    <cellStyle name="Normal 9 3 4 3 3 5 2" xfId="34135" xr:uid="{E7BB9168-075D-493D-B61E-AE94D65A015E}"/>
    <cellStyle name="Normal 9 3 4 3 3 6" xfId="13112" xr:uid="{E2A080CD-0D18-44CE-8AA4-7F93ECCC6EF6}"/>
    <cellStyle name="Normal 9 3 4 3 3 6 2" xfId="35431" xr:uid="{D9E3ED57-A148-43BC-9B76-5A9C3A395E37}"/>
    <cellStyle name="Normal 9 3 4 3 3 7" xfId="23623" xr:uid="{A3150F6F-93C6-4D37-9B37-36B4A7EFF4E0}"/>
    <cellStyle name="Normal 9 3 4 3 4" xfId="1953" xr:uid="{C4B3696E-D595-4245-BD2C-B91BF4F07542}"/>
    <cellStyle name="Normal 9 3 4 3 4 2" xfId="4545" xr:uid="{0A60C771-F202-41EE-9E85-4C8586769A84}"/>
    <cellStyle name="Normal 9 3 4 3 4 2 2" xfId="9729" xr:uid="{2E604078-05D4-4CF7-AC68-72074A283AD4}"/>
    <cellStyle name="Normal 9 3 4 3 4 2 2 2" xfId="21536" xr:uid="{34DAC9FB-8A35-416D-B9B9-99B467925DA2}"/>
    <cellStyle name="Normal 9 3 4 3 4 2 2 2 2" xfId="43855" xr:uid="{856AF5CC-918E-4F67-86DC-E73DDE1E13ED}"/>
    <cellStyle name="Normal 9 3 4 3 4 2 2 3" xfId="32047" xr:uid="{F0B1B8EC-22FA-4611-9656-7E0E38B695B8}"/>
    <cellStyle name="Normal 9 3 4 3 4 2 3" xfId="16352" xr:uid="{675BA695-EFDD-4427-B911-D66380C91D5F}"/>
    <cellStyle name="Normal 9 3 4 3 4 2 3 2" xfId="38671" xr:uid="{F2855751-E3D9-4CDE-9FFB-94E3469867D5}"/>
    <cellStyle name="Normal 9 3 4 3 4 2 4" xfId="26863" xr:uid="{1C8A6D14-C4DB-4B62-8721-471256250FBC}"/>
    <cellStyle name="Normal 9 3 4 3 4 3" xfId="7137" xr:uid="{CFEEE2A5-E599-4120-A2D8-8AAC15571998}"/>
    <cellStyle name="Normal 9 3 4 3 4 3 2" xfId="18944" xr:uid="{3153924D-775C-481E-A740-8A41DE75330D}"/>
    <cellStyle name="Normal 9 3 4 3 4 3 2 2" xfId="41263" xr:uid="{D3734FF5-4CD9-4C3E-AFC5-1A4FA5975DAF}"/>
    <cellStyle name="Normal 9 3 4 3 4 3 3" xfId="29455" xr:uid="{8EAC4634-6DF4-4381-9567-DA8AF985AAD3}"/>
    <cellStyle name="Normal 9 3 4 3 4 4" xfId="13760" xr:uid="{090F1F81-B1D9-4F5D-82AD-7F79608910C1}"/>
    <cellStyle name="Normal 9 3 4 3 4 4 2" xfId="36079" xr:uid="{E10B5539-9F33-4F48-B119-A2C8A53673FE}"/>
    <cellStyle name="Normal 9 3 4 3 4 5" xfId="24271" xr:uid="{48DB0992-C53E-4F87-BB06-445376B2E329}"/>
    <cellStyle name="Normal 9 3 4 3 5" xfId="3249" xr:uid="{192CA58A-F752-488D-964C-5F75823DA956}"/>
    <cellStyle name="Normal 9 3 4 3 5 2" xfId="8433" xr:uid="{6A8656A7-A37D-4B3D-AE8A-4F9AA43C5AB0}"/>
    <cellStyle name="Normal 9 3 4 3 5 2 2" xfId="20240" xr:uid="{2C1F9E7C-CFED-4096-9357-5A63238B06D6}"/>
    <cellStyle name="Normal 9 3 4 3 5 2 2 2" xfId="42559" xr:uid="{EBA97DEC-BC0A-40D4-80E7-9873455214C3}"/>
    <cellStyle name="Normal 9 3 4 3 5 2 3" xfId="30751" xr:uid="{018414B1-82B8-4B5B-B685-980827741856}"/>
    <cellStyle name="Normal 9 3 4 3 5 3" xfId="15056" xr:uid="{AE3F7E1D-447D-47AE-BB07-5CC1D4B9864C}"/>
    <cellStyle name="Normal 9 3 4 3 5 3 2" xfId="37375" xr:uid="{76814995-E144-4F06-9128-EEFB87F93DFB}"/>
    <cellStyle name="Normal 9 3 4 3 5 4" xfId="25567" xr:uid="{AE500703-0BED-4997-B9C9-B1B9FF7B56BA}"/>
    <cellStyle name="Normal 9 3 4 3 6" xfId="5841" xr:uid="{E4495EF4-4E81-4B61-BEBF-A35500808FCC}"/>
    <cellStyle name="Normal 9 3 4 3 6 2" xfId="17648" xr:uid="{8086D658-2D0A-4090-B9E9-878F028F6E28}"/>
    <cellStyle name="Normal 9 3 4 3 6 2 2" xfId="39967" xr:uid="{62BD66EA-BA06-4B2E-96A4-2BC3A6C6BE5E}"/>
    <cellStyle name="Normal 9 3 4 3 6 3" xfId="28159" xr:uid="{74695CA3-A841-4895-BE75-D00E6BF7F67A}"/>
    <cellStyle name="Normal 9 3 4 3 7" xfId="11114" xr:uid="{1854A203-5C1D-402F-A533-C816D5BC17BC}"/>
    <cellStyle name="Normal 9 3 4 3 7 2" xfId="33433" xr:uid="{DEAEF36E-BD55-4013-8946-8F42A7277BE2}"/>
    <cellStyle name="Normal 9 3 4 3 8" xfId="12464" xr:uid="{48AC8812-BEDA-4A6B-903F-9359FF31E100}"/>
    <cellStyle name="Normal 9 3 4 3 8 2" xfId="34783" xr:uid="{9E5C7D9A-9F24-41EB-B2C4-D18626363BCC}"/>
    <cellStyle name="Normal 9 3 4 3 9" xfId="22921" xr:uid="{FBF6A063-F53C-4A7E-8C4B-68C3AE683C86}"/>
    <cellStyle name="Normal 9 3 4 4" xfId="819" xr:uid="{F1CC270B-EE1B-4EB6-B5A1-8D82A6B5D842}"/>
    <cellStyle name="Normal 9 3 4 4 2" xfId="1467" xr:uid="{91C10BBD-6808-49BD-8928-6FA8ED20B164}"/>
    <cellStyle name="Normal 9 3 4 4 2 2" xfId="2763" xr:uid="{FB443DBB-9566-4E58-BF4E-C4D3378C4A96}"/>
    <cellStyle name="Normal 9 3 4 4 2 2 2" xfId="5355" xr:uid="{3E427929-5ABA-403B-BD1C-520D7569BBC6}"/>
    <cellStyle name="Normal 9 3 4 4 2 2 2 2" xfId="10539" xr:uid="{20ACA5A3-44DD-47C5-906D-944A2C07D81E}"/>
    <cellStyle name="Normal 9 3 4 4 2 2 2 2 2" xfId="22346" xr:uid="{A4D2092D-7215-45FD-BA33-ABBF48A873B9}"/>
    <cellStyle name="Normal 9 3 4 4 2 2 2 2 2 2" xfId="44665" xr:uid="{6F697403-0B90-4337-9C41-7C9286FFC089}"/>
    <cellStyle name="Normal 9 3 4 4 2 2 2 2 3" xfId="32857" xr:uid="{7D5AA48A-9AB1-402A-9556-B49FCB2A8A85}"/>
    <cellStyle name="Normal 9 3 4 4 2 2 2 3" xfId="17162" xr:uid="{2887C9B9-5B57-422F-AF09-C260D0835D8B}"/>
    <cellStyle name="Normal 9 3 4 4 2 2 2 3 2" xfId="39481" xr:uid="{DB784D5B-0C5A-49AB-B3C1-364F5891875A}"/>
    <cellStyle name="Normal 9 3 4 4 2 2 2 4" xfId="27673" xr:uid="{A0A42A78-12C2-4728-B650-078B82E690ED}"/>
    <cellStyle name="Normal 9 3 4 4 2 2 3" xfId="7947" xr:uid="{AFED3119-60EB-4B2C-A62C-3E4D7B2FEAD3}"/>
    <cellStyle name="Normal 9 3 4 4 2 2 3 2" xfId="19754" xr:uid="{EFC5C0B5-3A12-45AA-9A9A-AC2FEDE1E7DE}"/>
    <cellStyle name="Normal 9 3 4 4 2 2 3 2 2" xfId="42073" xr:uid="{9084BE43-9339-43C6-B2A9-AD86399ABFD0}"/>
    <cellStyle name="Normal 9 3 4 4 2 2 3 3" xfId="30265" xr:uid="{ED04489D-B465-43A6-B2CE-7B873708A3D2}"/>
    <cellStyle name="Normal 9 3 4 4 2 2 4" xfId="14570" xr:uid="{4CA06CC9-0FAF-4E59-AE20-815DB83BFE21}"/>
    <cellStyle name="Normal 9 3 4 4 2 2 4 2" xfId="36889" xr:uid="{1F653D76-90C3-4E17-82E6-E3EC950F14B6}"/>
    <cellStyle name="Normal 9 3 4 4 2 2 5" xfId="25081" xr:uid="{42DD4229-6014-459B-A8C1-98D03006A41C}"/>
    <cellStyle name="Normal 9 3 4 4 2 3" xfId="4059" xr:uid="{4B4C1CBA-117E-46B6-B1D7-9F9A21F77CA7}"/>
    <cellStyle name="Normal 9 3 4 4 2 3 2" xfId="9243" xr:uid="{7082D43C-48B8-4BB4-809A-5B48F72B79D7}"/>
    <cellStyle name="Normal 9 3 4 4 2 3 2 2" xfId="21050" xr:uid="{028223CB-AB8A-4B5C-8AE8-005E3B9546E9}"/>
    <cellStyle name="Normal 9 3 4 4 2 3 2 2 2" xfId="43369" xr:uid="{B13BFEC1-1241-4598-88A8-2439481D59E5}"/>
    <cellStyle name="Normal 9 3 4 4 2 3 2 3" xfId="31561" xr:uid="{D1E62833-6969-4FAF-97D3-1AB6A21BAB97}"/>
    <cellStyle name="Normal 9 3 4 4 2 3 3" xfId="15866" xr:uid="{D9001EAF-7598-4B1D-9C9C-E6BA5DBF1A6A}"/>
    <cellStyle name="Normal 9 3 4 4 2 3 3 2" xfId="38185" xr:uid="{9CAF8B91-AF4E-4E7F-9A63-027A71B19270}"/>
    <cellStyle name="Normal 9 3 4 4 2 3 4" xfId="26377" xr:uid="{8E4B34E2-71AF-49B2-9362-45B2A308779A}"/>
    <cellStyle name="Normal 9 3 4 4 2 4" xfId="6651" xr:uid="{B91A8393-B387-46F8-8828-D169120D649B}"/>
    <cellStyle name="Normal 9 3 4 4 2 4 2" xfId="18458" xr:uid="{1F258CCC-4526-4359-A7AF-316B7D78C3A4}"/>
    <cellStyle name="Normal 9 3 4 4 2 4 2 2" xfId="40777" xr:uid="{10D85DC2-8348-4923-85E9-80D6B8744F9A}"/>
    <cellStyle name="Normal 9 3 4 4 2 4 3" xfId="28969" xr:uid="{D6CD6BE9-D278-410B-9EAB-FF1B49ACFE7A}"/>
    <cellStyle name="Normal 9 3 4 4 2 5" xfId="11978" xr:uid="{B0FEBFE4-A547-4B52-8F9D-2F0AD2B4FC6C}"/>
    <cellStyle name="Normal 9 3 4 4 2 5 2" xfId="34297" xr:uid="{B710CC39-D4C0-4AB2-807F-33E88871D664}"/>
    <cellStyle name="Normal 9 3 4 4 2 6" xfId="13274" xr:uid="{66B45765-0DCD-4783-AE26-216D0E00A27B}"/>
    <cellStyle name="Normal 9 3 4 4 2 6 2" xfId="35593" xr:uid="{54BAEB79-DE5D-462A-9713-E26D6EACAEA5}"/>
    <cellStyle name="Normal 9 3 4 4 2 7" xfId="23785" xr:uid="{5F5F75DA-D49B-4C98-952D-438C5B6C6744}"/>
    <cellStyle name="Normal 9 3 4 4 3" xfId="2115" xr:uid="{1DE18453-80AA-41A1-8D40-B1B7BBCBB205}"/>
    <cellStyle name="Normal 9 3 4 4 3 2" xfId="4707" xr:uid="{473A0EBE-EBD0-4119-987A-4E628BA866D2}"/>
    <cellStyle name="Normal 9 3 4 4 3 2 2" xfId="9891" xr:uid="{E6AAAC87-271C-4354-BC06-6AE62C7155FD}"/>
    <cellStyle name="Normal 9 3 4 4 3 2 2 2" xfId="21698" xr:uid="{9C7F0BAE-9F7D-4971-B3DF-F17ED7811117}"/>
    <cellStyle name="Normal 9 3 4 4 3 2 2 2 2" xfId="44017" xr:uid="{7E30CE48-534F-4194-BB6F-81E3AF7589AF}"/>
    <cellStyle name="Normal 9 3 4 4 3 2 2 3" xfId="32209" xr:uid="{8C356C07-1DB5-43D1-A64F-F35D9A9FB764}"/>
    <cellStyle name="Normal 9 3 4 4 3 2 3" xfId="16514" xr:uid="{278B7B84-9AA3-4A6F-94B0-525EB0549FFF}"/>
    <cellStyle name="Normal 9 3 4 4 3 2 3 2" xfId="38833" xr:uid="{3925394C-4EAE-4DAD-831C-F90EA1496387}"/>
    <cellStyle name="Normal 9 3 4 4 3 2 4" xfId="27025" xr:uid="{90187A37-B0C1-469D-8102-9CA7378E9507}"/>
    <cellStyle name="Normal 9 3 4 4 3 3" xfId="7299" xr:uid="{B6B4331D-AF2B-4B66-A21F-879E099852B7}"/>
    <cellStyle name="Normal 9 3 4 4 3 3 2" xfId="19106" xr:uid="{BC6600DA-1A5F-41B5-A954-320DF42FDDCF}"/>
    <cellStyle name="Normal 9 3 4 4 3 3 2 2" xfId="41425" xr:uid="{D6691F83-F718-415B-BF08-B54D315A602D}"/>
    <cellStyle name="Normal 9 3 4 4 3 3 3" xfId="29617" xr:uid="{71AA78B2-476D-4361-922C-8C87DC1B3FA4}"/>
    <cellStyle name="Normal 9 3 4 4 3 4" xfId="13922" xr:uid="{4406C92B-9C43-40A4-8BDC-1E46D355AE92}"/>
    <cellStyle name="Normal 9 3 4 4 3 4 2" xfId="36241" xr:uid="{272C2F4F-ED61-45D2-8308-F2BEACFD6824}"/>
    <cellStyle name="Normal 9 3 4 4 3 5" xfId="24433" xr:uid="{FA0DA052-5A69-4ABF-A0CC-276176EF87BB}"/>
    <cellStyle name="Normal 9 3 4 4 4" xfId="3411" xr:uid="{0D079C29-D406-43A7-BD98-2CE5111A715B}"/>
    <cellStyle name="Normal 9 3 4 4 4 2" xfId="8595" xr:uid="{EFD3C44D-3904-4F0A-950D-CC439745588A}"/>
    <cellStyle name="Normal 9 3 4 4 4 2 2" xfId="20402" xr:uid="{665BF2B5-FEB4-4464-A014-6BB4957213CA}"/>
    <cellStyle name="Normal 9 3 4 4 4 2 2 2" xfId="42721" xr:uid="{D3EA2A3A-48E6-4ACE-97AF-5FA22DF20C21}"/>
    <cellStyle name="Normal 9 3 4 4 4 2 3" xfId="30913" xr:uid="{003B56CE-E57A-4B0F-A3CB-89E4DA8374B3}"/>
    <cellStyle name="Normal 9 3 4 4 4 3" xfId="15218" xr:uid="{7185CB09-2E7D-4016-812E-6616E3AFC3BF}"/>
    <cellStyle name="Normal 9 3 4 4 4 3 2" xfId="37537" xr:uid="{0F51E107-330A-4C29-A9C7-D767B0E07CB6}"/>
    <cellStyle name="Normal 9 3 4 4 4 4" xfId="25729" xr:uid="{0F00380F-EAA6-4A5D-A421-11D4A75BC58E}"/>
    <cellStyle name="Normal 9 3 4 4 5" xfId="6003" xr:uid="{8C4717B9-88B5-4057-A746-5957F63FED04}"/>
    <cellStyle name="Normal 9 3 4 4 5 2" xfId="17810" xr:uid="{32CFBA94-F236-4C44-8734-0C8197F7212B}"/>
    <cellStyle name="Normal 9 3 4 4 5 2 2" xfId="40129" xr:uid="{A43A6394-FD2F-4687-8FB2-D6C0E559130C}"/>
    <cellStyle name="Normal 9 3 4 4 5 3" xfId="28321" xr:uid="{6895813D-E899-4E0E-900F-E5612FEF9D2E}"/>
    <cellStyle name="Normal 9 3 4 4 6" xfId="11330" xr:uid="{26AF7177-7934-4E98-9B4B-BA007BCBA6A1}"/>
    <cellStyle name="Normal 9 3 4 4 6 2" xfId="33649" xr:uid="{E887BDAD-CDE2-4637-80F2-1F7FFD21A44C}"/>
    <cellStyle name="Normal 9 3 4 4 7" xfId="12626" xr:uid="{54961BF3-ADA3-4513-AAF9-30AC5ABB8465}"/>
    <cellStyle name="Normal 9 3 4 4 7 2" xfId="34945" xr:uid="{CD00CDDC-5982-452F-9EE5-C7DB59DBA9B9}"/>
    <cellStyle name="Normal 9 3 4 4 8" xfId="23137" xr:uid="{3F6EF4A8-7CCA-4E44-B9DE-EAD0281B73EA}"/>
    <cellStyle name="Normal 9 3 4 5" xfId="1143" xr:uid="{F4848476-9292-44A3-8D5E-49990FF59A16}"/>
    <cellStyle name="Normal 9 3 4 5 2" xfId="2439" xr:uid="{65591566-C069-45A7-9CCE-533985A52517}"/>
    <cellStyle name="Normal 9 3 4 5 2 2" xfId="5031" xr:uid="{0D268308-8925-4177-93D2-DFEBB5A469E8}"/>
    <cellStyle name="Normal 9 3 4 5 2 2 2" xfId="10215" xr:uid="{23CCBB1D-F262-4455-828C-462037708D5F}"/>
    <cellStyle name="Normal 9 3 4 5 2 2 2 2" xfId="22022" xr:uid="{CB445631-D4E1-4B8D-B319-595812C82877}"/>
    <cellStyle name="Normal 9 3 4 5 2 2 2 2 2" xfId="44341" xr:uid="{0B412288-8EBC-4721-BC24-633B59B0F17B}"/>
    <cellStyle name="Normal 9 3 4 5 2 2 2 3" xfId="32533" xr:uid="{4E6DE164-C4E3-4723-BEBD-B37379F8AA6B}"/>
    <cellStyle name="Normal 9 3 4 5 2 2 3" xfId="16838" xr:uid="{DD710E98-06DD-4722-9825-5276FCBEE24D}"/>
    <cellStyle name="Normal 9 3 4 5 2 2 3 2" xfId="39157" xr:uid="{B5E4160A-4082-4939-BC23-FD50D2BAF242}"/>
    <cellStyle name="Normal 9 3 4 5 2 2 4" xfId="27349" xr:uid="{9CCEE5FB-7233-4FBB-98D2-18876F691B1A}"/>
    <cellStyle name="Normal 9 3 4 5 2 3" xfId="7623" xr:uid="{D87F553D-7F6C-48D5-B0F5-99F6A242A741}"/>
    <cellStyle name="Normal 9 3 4 5 2 3 2" xfId="19430" xr:uid="{62B5E47B-9C3F-412B-8842-B5CA2F5D0688}"/>
    <cellStyle name="Normal 9 3 4 5 2 3 2 2" xfId="41749" xr:uid="{93A74B93-7CD9-470B-ACCD-75DC794CBA8F}"/>
    <cellStyle name="Normal 9 3 4 5 2 3 3" xfId="29941" xr:uid="{D7DEB5FE-B999-42D5-8B20-CBC4DCA4ECB7}"/>
    <cellStyle name="Normal 9 3 4 5 2 4" xfId="14246" xr:uid="{61A185D7-2BC6-46E0-8160-AC43AF3DF9A7}"/>
    <cellStyle name="Normal 9 3 4 5 2 4 2" xfId="36565" xr:uid="{559C2028-55AB-4726-BDD0-F4AB0A2E80BE}"/>
    <cellStyle name="Normal 9 3 4 5 2 5" xfId="24757" xr:uid="{0611621A-5373-4679-86E3-260B149F867E}"/>
    <cellStyle name="Normal 9 3 4 5 3" xfId="3735" xr:uid="{21573A55-E91B-41EF-9D25-1ECA1D9B61F1}"/>
    <cellStyle name="Normal 9 3 4 5 3 2" xfId="8919" xr:uid="{FB0E9F37-D690-49E5-9493-2BFC6C8068ED}"/>
    <cellStyle name="Normal 9 3 4 5 3 2 2" xfId="20726" xr:uid="{ECE2022B-0046-4DA5-9D0C-8127680E414F}"/>
    <cellStyle name="Normal 9 3 4 5 3 2 2 2" xfId="43045" xr:uid="{66BCDE47-DE3F-47A2-8CA7-6EBB8F79F5DA}"/>
    <cellStyle name="Normal 9 3 4 5 3 2 3" xfId="31237" xr:uid="{E88A16F2-6B03-4FF4-8C11-6F35D3DE070A}"/>
    <cellStyle name="Normal 9 3 4 5 3 3" xfId="15542" xr:uid="{4B6557FD-617F-40F9-9DA6-CD42E71A1148}"/>
    <cellStyle name="Normal 9 3 4 5 3 3 2" xfId="37861" xr:uid="{DA2E8B7D-38DD-4A03-B4EA-40D0DAAD2F94}"/>
    <cellStyle name="Normal 9 3 4 5 3 4" xfId="26053" xr:uid="{2D7D5282-D1C3-4CE3-ACB9-7CEFE2EE346E}"/>
    <cellStyle name="Normal 9 3 4 5 4" xfId="6327" xr:uid="{F4FF863D-2640-479A-B54E-ED62FD04D13C}"/>
    <cellStyle name="Normal 9 3 4 5 4 2" xfId="18134" xr:uid="{31A8998C-F1CC-44C5-802B-CE71C35E41CC}"/>
    <cellStyle name="Normal 9 3 4 5 4 2 2" xfId="40453" xr:uid="{9B44DF2E-F0E5-4E32-B2A0-3B8C203AED83}"/>
    <cellStyle name="Normal 9 3 4 5 4 3" xfId="28645" xr:uid="{34454084-CC4A-417C-B89C-0CF476B61244}"/>
    <cellStyle name="Normal 9 3 4 5 5" xfId="11654" xr:uid="{051590D7-A747-41E3-8493-16AA2A860234}"/>
    <cellStyle name="Normal 9 3 4 5 5 2" xfId="33973" xr:uid="{415824EF-9756-4FD9-9901-68AF3FB75E62}"/>
    <cellStyle name="Normal 9 3 4 5 6" xfId="12950" xr:uid="{5C6FF488-9609-4297-831A-7AC232DC1710}"/>
    <cellStyle name="Normal 9 3 4 5 6 2" xfId="35269" xr:uid="{5197C67F-5696-47D0-8690-15131F066DFE}"/>
    <cellStyle name="Normal 9 3 4 5 7" xfId="23461" xr:uid="{BAD3BA99-3697-4B6F-8FFC-7115C768F242}"/>
    <cellStyle name="Normal 9 3 4 6" xfId="1791" xr:uid="{4F3A8946-A046-4ABA-8F4C-F3E9998383D0}"/>
    <cellStyle name="Normal 9 3 4 6 2" xfId="4383" xr:uid="{756D01B4-557E-4FCF-B4E1-A87A1693D2FC}"/>
    <cellStyle name="Normal 9 3 4 6 2 2" xfId="9567" xr:uid="{C939F9C9-F1AD-4183-936A-B6139ACCEE0C}"/>
    <cellStyle name="Normal 9 3 4 6 2 2 2" xfId="21374" xr:uid="{C18C2A05-93FF-4C42-9115-D61EBAE1BD7A}"/>
    <cellStyle name="Normal 9 3 4 6 2 2 2 2" xfId="43693" xr:uid="{FAC975E0-0843-432E-BC71-B70502885460}"/>
    <cellStyle name="Normal 9 3 4 6 2 2 3" xfId="31885" xr:uid="{47BFF4AE-16EC-47A5-8B64-E10DB35FF3FA}"/>
    <cellStyle name="Normal 9 3 4 6 2 3" xfId="16190" xr:uid="{766106AF-99DC-402A-B1CA-5091B05CC5A8}"/>
    <cellStyle name="Normal 9 3 4 6 2 3 2" xfId="38509" xr:uid="{F4F224C5-678D-4719-9119-1E38AEEC0788}"/>
    <cellStyle name="Normal 9 3 4 6 2 4" xfId="26701" xr:uid="{0FB7E592-A4E4-48D4-A795-439DF9283A04}"/>
    <cellStyle name="Normal 9 3 4 6 3" xfId="6975" xr:uid="{A2FAB79F-4340-438B-876D-540DA4B597D3}"/>
    <cellStyle name="Normal 9 3 4 6 3 2" xfId="18782" xr:uid="{D74EA141-9336-49C2-AAC9-4701821C8C23}"/>
    <cellStyle name="Normal 9 3 4 6 3 2 2" xfId="41101" xr:uid="{0AA8BE6E-EED7-43E8-8113-4D11D1D7AA3D}"/>
    <cellStyle name="Normal 9 3 4 6 3 3" xfId="29293" xr:uid="{BD3915EF-7E11-46C8-AFB4-C72235AF1D76}"/>
    <cellStyle name="Normal 9 3 4 6 4" xfId="13598" xr:uid="{EF30351F-155E-4A39-906F-2D964AE58565}"/>
    <cellStyle name="Normal 9 3 4 6 4 2" xfId="35917" xr:uid="{BD193BAF-0D1A-4F5A-B0DF-D25DBD1F3072}"/>
    <cellStyle name="Normal 9 3 4 6 5" xfId="24109" xr:uid="{07E3C3E1-FC5B-4426-9E1C-153ABD567051}"/>
    <cellStyle name="Normal 9 3 4 7" xfId="3087" xr:uid="{050FB21F-8A43-4411-9DED-093961788A19}"/>
    <cellStyle name="Normal 9 3 4 7 2" xfId="8271" xr:uid="{7F6CF73E-D5EF-4C60-9B0D-99FDA578B6BF}"/>
    <cellStyle name="Normal 9 3 4 7 2 2" xfId="20078" xr:uid="{0F39A846-0426-42B4-BCE0-BC7B7F9CD0DD}"/>
    <cellStyle name="Normal 9 3 4 7 2 2 2" xfId="42397" xr:uid="{CF0B7860-FAE7-458C-BE6E-8E60C6BCF27A}"/>
    <cellStyle name="Normal 9 3 4 7 2 3" xfId="30589" xr:uid="{57594598-A4F4-46DF-AFE8-2F8B82C6B111}"/>
    <cellStyle name="Normal 9 3 4 7 3" xfId="14894" xr:uid="{20A0CE7C-6ACA-4245-BEA8-F2C9CE90CB7E}"/>
    <cellStyle name="Normal 9 3 4 7 3 2" xfId="37213" xr:uid="{F776A1CB-0580-4087-96BC-0D6813E73578}"/>
    <cellStyle name="Normal 9 3 4 7 4" xfId="25405" xr:uid="{D2F67325-8294-4005-B32F-E0ABABD59C89}"/>
    <cellStyle name="Normal 9 3 4 8" xfId="5679" xr:uid="{668EB1C3-964F-4DEA-B526-1E0FF38F8319}"/>
    <cellStyle name="Normal 9 3 4 8 2" xfId="17486" xr:uid="{FA1A44CD-FB53-4032-80E3-A59F2871FC7D}"/>
    <cellStyle name="Normal 9 3 4 8 2 2" xfId="39805" xr:uid="{0CB32BB5-8B5E-4A97-A0A4-7D6ED3B6CF05}"/>
    <cellStyle name="Normal 9 3 4 8 3" xfId="27997" xr:uid="{1DE7CE40-6CA7-4FE8-917E-7B557571A551}"/>
    <cellStyle name="Normal 9 3 4 9" xfId="10880" xr:uid="{2508E4D7-D310-44DB-95B9-BBDAF964BC16}"/>
    <cellStyle name="Normal 9 3 4 9 2" xfId="33199" xr:uid="{C62722C2-5B5C-4BE4-8E83-5D1D7C02D4AC}"/>
    <cellStyle name="Normal 9 3 5" xfId="405" xr:uid="{BA2C6F55-EC18-4C96-9CD8-A4E4D2462F31}"/>
    <cellStyle name="Normal 9 3 5 10" xfId="12329" xr:uid="{4B8A1E0F-3CFC-4CBC-A1C3-548D3A8B602D}"/>
    <cellStyle name="Normal 9 3 5 10 2" xfId="34648" xr:uid="{C1BBF0E0-197D-4567-ADB4-FD0D1C86CDDF}"/>
    <cellStyle name="Normal 9 3 5 11" xfId="22719" xr:uid="{E9592F02-C0D7-4B78-9C04-C1E1137A1AFB}"/>
    <cellStyle name="Normal 9 3 5 2" xfId="519" xr:uid="{3CD24901-50BA-41CE-B34F-F6AB9C7CB654}"/>
    <cellStyle name="Normal 9 3 5 2 10" xfId="22836" xr:uid="{467BD1FC-3C4A-46E9-89D0-932007520737}"/>
    <cellStyle name="Normal 9 3 5 2 2" xfId="752" xr:uid="{71B81DF4-7872-47FF-955B-A165DA7A369A}"/>
    <cellStyle name="Normal 9 3 5 2 2 2" xfId="1089" xr:uid="{06474594-E521-4A1B-B35A-15D5AC389323}"/>
    <cellStyle name="Normal 9 3 5 2 2 2 2" xfId="1737" xr:uid="{09A8C57C-AD3A-4D96-9F4B-7DE91024CBFF}"/>
    <cellStyle name="Normal 9 3 5 2 2 2 2 2" xfId="3033" xr:uid="{F9F107D2-0A8A-415C-85AF-BB614D5F92FB}"/>
    <cellStyle name="Normal 9 3 5 2 2 2 2 2 2" xfId="5625" xr:uid="{5691D08B-669F-4BB8-80DC-C97D3518262E}"/>
    <cellStyle name="Normal 9 3 5 2 2 2 2 2 2 2" xfId="10809" xr:uid="{89929E99-76B8-4416-9673-D57D80236EBA}"/>
    <cellStyle name="Normal 9 3 5 2 2 2 2 2 2 2 2" xfId="22616" xr:uid="{BF67EDD0-323D-47B7-B006-78A89F836433}"/>
    <cellStyle name="Normal 9 3 5 2 2 2 2 2 2 2 2 2" xfId="44935" xr:uid="{A76A10EE-4346-41AD-96AF-C29AB8E47300}"/>
    <cellStyle name="Normal 9 3 5 2 2 2 2 2 2 2 3" xfId="33127" xr:uid="{7EC28D5C-41B1-4EC4-AB14-3BCACB4754C8}"/>
    <cellStyle name="Normal 9 3 5 2 2 2 2 2 2 3" xfId="17432" xr:uid="{DB542FDF-79E7-486B-83BB-44258AA1EB73}"/>
    <cellStyle name="Normal 9 3 5 2 2 2 2 2 2 3 2" xfId="39751" xr:uid="{91CB1634-F8E6-41F4-B25C-2F450C317AAE}"/>
    <cellStyle name="Normal 9 3 5 2 2 2 2 2 2 4" xfId="27943" xr:uid="{3199DCAE-0C5B-498E-BF26-ECCAD9C5AD8A}"/>
    <cellStyle name="Normal 9 3 5 2 2 2 2 2 3" xfId="8217" xr:uid="{64C6F557-C5B7-47C4-ABE7-BEE45E7C2213}"/>
    <cellStyle name="Normal 9 3 5 2 2 2 2 2 3 2" xfId="20024" xr:uid="{622465B4-6DEE-4C24-9F30-697F861E5D86}"/>
    <cellStyle name="Normal 9 3 5 2 2 2 2 2 3 2 2" xfId="42343" xr:uid="{F033DB80-61A0-4643-BA14-E7078EC2F2D4}"/>
    <cellStyle name="Normal 9 3 5 2 2 2 2 2 3 3" xfId="30535" xr:uid="{726356A0-5C42-4960-8CB4-BB461608CFFC}"/>
    <cellStyle name="Normal 9 3 5 2 2 2 2 2 4" xfId="14840" xr:uid="{D2ADD510-FE42-47E6-82BA-DA4B5050A860}"/>
    <cellStyle name="Normal 9 3 5 2 2 2 2 2 4 2" xfId="37159" xr:uid="{6A7BB43A-661C-4098-9192-0D8D56A244D3}"/>
    <cellStyle name="Normal 9 3 5 2 2 2 2 2 5" xfId="25351" xr:uid="{9DB9EAD0-84D3-4248-9120-FFF7938D1DF6}"/>
    <cellStyle name="Normal 9 3 5 2 2 2 2 3" xfId="4329" xr:uid="{696D6B71-DEEC-48CA-885D-F3A8F594CC9F}"/>
    <cellStyle name="Normal 9 3 5 2 2 2 2 3 2" xfId="9513" xr:uid="{7684F0D1-0E26-4477-A39B-7CC616921429}"/>
    <cellStyle name="Normal 9 3 5 2 2 2 2 3 2 2" xfId="21320" xr:uid="{1993BC8B-232C-41B1-8B6A-542FBEC65718}"/>
    <cellStyle name="Normal 9 3 5 2 2 2 2 3 2 2 2" xfId="43639" xr:uid="{136B3ACF-8F91-4ABF-A46C-9E2CE49EDBE2}"/>
    <cellStyle name="Normal 9 3 5 2 2 2 2 3 2 3" xfId="31831" xr:uid="{C5CD0578-AA39-4DB9-9046-6EE4CACFD2D0}"/>
    <cellStyle name="Normal 9 3 5 2 2 2 2 3 3" xfId="16136" xr:uid="{CEE2DE12-F397-4AC7-A0FF-F33BD91FD663}"/>
    <cellStyle name="Normal 9 3 5 2 2 2 2 3 3 2" xfId="38455" xr:uid="{E09457D1-32AB-433B-A04F-B0D5A801565B}"/>
    <cellStyle name="Normal 9 3 5 2 2 2 2 3 4" xfId="26647" xr:uid="{6B53E746-D3BC-4655-A67C-54691C859F93}"/>
    <cellStyle name="Normal 9 3 5 2 2 2 2 4" xfId="6921" xr:uid="{25B538CC-0DCB-46DD-B95D-2F51F9CB0B23}"/>
    <cellStyle name="Normal 9 3 5 2 2 2 2 4 2" xfId="18728" xr:uid="{CD5499DC-C364-4ED3-88E4-F3234CB1D396}"/>
    <cellStyle name="Normal 9 3 5 2 2 2 2 4 2 2" xfId="41047" xr:uid="{DDE1D559-CB8F-4849-BFCB-773D46E5BF84}"/>
    <cellStyle name="Normal 9 3 5 2 2 2 2 4 3" xfId="29239" xr:uid="{05B3A255-0A21-4D3C-84D1-C7607E515DDB}"/>
    <cellStyle name="Normal 9 3 5 2 2 2 2 5" xfId="12248" xr:uid="{61A84E71-EF2B-4F9C-9F5D-E7556165C194}"/>
    <cellStyle name="Normal 9 3 5 2 2 2 2 5 2" xfId="34567" xr:uid="{36F8856A-EDD8-4C82-A1EA-13D84D7007EA}"/>
    <cellStyle name="Normal 9 3 5 2 2 2 2 6" xfId="13544" xr:uid="{968F1EBF-7716-43FD-AB47-FCFA041F1EC5}"/>
    <cellStyle name="Normal 9 3 5 2 2 2 2 6 2" xfId="35863" xr:uid="{5712C579-DDE4-42B6-9DCC-E700982729FD}"/>
    <cellStyle name="Normal 9 3 5 2 2 2 2 7" xfId="24055" xr:uid="{54F7905D-A6DD-49AC-BD14-FD152775CD4A}"/>
    <cellStyle name="Normal 9 3 5 2 2 2 3" xfId="2385" xr:uid="{256FB8F8-FB1F-4461-B309-A3DB123A049D}"/>
    <cellStyle name="Normal 9 3 5 2 2 2 3 2" xfId="4977" xr:uid="{B8BC299C-C922-426F-9817-458662E384D8}"/>
    <cellStyle name="Normal 9 3 5 2 2 2 3 2 2" xfId="10161" xr:uid="{9896BE27-5ECC-4F22-87BC-8CCD7A5A896F}"/>
    <cellStyle name="Normal 9 3 5 2 2 2 3 2 2 2" xfId="21968" xr:uid="{72255CFB-5E1E-4B51-A071-E613DABFD8CF}"/>
    <cellStyle name="Normal 9 3 5 2 2 2 3 2 2 2 2" xfId="44287" xr:uid="{81ECADF5-F09B-4B6A-A691-C646F5242850}"/>
    <cellStyle name="Normal 9 3 5 2 2 2 3 2 2 3" xfId="32479" xr:uid="{CB809C08-883B-4D04-9543-7B2A6123F4FE}"/>
    <cellStyle name="Normal 9 3 5 2 2 2 3 2 3" xfId="16784" xr:uid="{8DA97A73-A3E0-4A22-8B33-074CFC3A49C9}"/>
    <cellStyle name="Normal 9 3 5 2 2 2 3 2 3 2" xfId="39103" xr:uid="{D9BC76DC-81EB-4C84-AC8C-7B4F2F1F5E04}"/>
    <cellStyle name="Normal 9 3 5 2 2 2 3 2 4" xfId="27295" xr:uid="{0B3D0532-1AA3-4925-9F28-8BED76D15B8C}"/>
    <cellStyle name="Normal 9 3 5 2 2 2 3 3" xfId="7569" xr:uid="{91311681-1D23-4313-8F71-79F32D6D3DE7}"/>
    <cellStyle name="Normal 9 3 5 2 2 2 3 3 2" xfId="19376" xr:uid="{D1F603E3-8EF1-4E64-B1C2-D3E518DD9679}"/>
    <cellStyle name="Normal 9 3 5 2 2 2 3 3 2 2" xfId="41695" xr:uid="{516B7B91-E038-497F-AB0A-5A2D61CB376E}"/>
    <cellStyle name="Normal 9 3 5 2 2 2 3 3 3" xfId="29887" xr:uid="{16484BD6-B8CE-46D4-8346-53D2A8A8DF5D}"/>
    <cellStyle name="Normal 9 3 5 2 2 2 3 4" xfId="14192" xr:uid="{43944FC7-4A49-4253-8859-3EC3FACFF14F}"/>
    <cellStyle name="Normal 9 3 5 2 2 2 3 4 2" xfId="36511" xr:uid="{87DC22CC-3889-4DAC-9FC9-F7CF848CCBC7}"/>
    <cellStyle name="Normal 9 3 5 2 2 2 3 5" xfId="24703" xr:uid="{DBDDDA04-BF9A-43F5-AAE6-B5DDD13CAFF9}"/>
    <cellStyle name="Normal 9 3 5 2 2 2 4" xfId="3681" xr:uid="{C3D1A45F-BF6C-441B-9827-7816481BC554}"/>
    <cellStyle name="Normal 9 3 5 2 2 2 4 2" xfId="8865" xr:uid="{8DD7AFCE-D1B7-42E2-9119-D50A7ADF1B8D}"/>
    <cellStyle name="Normal 9 3 5 2 2 2 4 2 2" xfId="20672" xr:uid="{F70A8E2D-7C72-4221-99F6-B7A40B30C09C}"/>
    <cellStyle name="Normal 9 3 5 2 2 2 4 2 2 2" xfId="42991" xr:uid="{97C677DB-D27D-4A31-B9C1-BF69D312F249}"/>
    <cellStyle name="Normal 9 3 5 2 2 2 4 2 3" xfId="31183" xr:uid="{D9226589-BF21-4BA7-A31A-40E8AD7F64D9}"/>
    <cellStyle name="Normal 9 3 5 2 2 2 4 3" xfId="15488" xr:uid="{D263F031-B55F-43AB-8759-56E100FC82FA}"/>
    <cellStyle name="Normal 9 3 5 2 2 2 4 3 2" xfId="37807" xr:uid="{7D3CB043-EF8C-4FED-A31B-F87012EA975F}"/>
    <cellStyle name="Normal 9 3 5 2 2 2 4 4" xfId="25999" xr:uid="{94B7A77D-DA44-41D5-9ED0-652B7040D945}"/>
    <cellStyle name="Normal 9 3 5 2 2 2 5" xfId="6273" xr:uid="{0C15DB4D-DAF5-4EAA-84F0-147706C071EE}"/>
    <cellStyle name="Normal 9 3 5 2 2 2 5 2" xfId="18080" xr:uid="{92DF5E41-C0B1-4DFC-B59D-481900031B6B}"/>
    <cellStyle name="Normal 9 3 5 2 2 2 5 2 2" xfId="40399" xr:uid="{F6EA420F-4C17-452C-BC91-B36927B0281A}"/>
    <cellStyle name="Normal 9 3 5 2 2 2 5 3" xfId="28591" xr:uid="{7308BB80-AE01-4746-B86F-B16AB4DCBE05}"/>
    <cellStyle name="Normal 9 3 5 2 2 2 6" xfId="11600" xr:uid="{07889834-7B0E-48FA-8408-87D4C49850D2}"/>
    <cellStyle name="Normal 9 3 5 2 2 2 6 2" xfId="33919" xr:uid="{DE789087-334D-4FD2-86FF-84FE3B26D4D9}"/>
    <cellStyle name="Normal 9 3 5 2 2 2 7" xfId="12896" xr:uid="{7668B7CF-9C96-41F7-94FC-96A42CA57D06}"/>
    <cellStyle name="Normal 9 3 5 2 2 2 7 2" xfId="35215" xr:uid="{1CD5C0B2-AC01-414B-B9FE-E6410D3EC567}"/>
    <cellStyle name="Normal 9 3 5 2 2 2 8" xfId="23407" xr:uid="{A5447BB4-0384-4CA5-9B6E-D2399480CC8A}"/>
    <cellStyle name="Normal 9 3 5 2 2 3" xfId="1413" xr:uid="{47011FAD-8550-479D-94A4-66EF5B2584CA}"/>
    <cellStyle name="Normal 9 3 5 2 2 3 2" xfId="2709" xr:uid="{B6B1BA96-0345-4645-BEFA-03AA83C2F6C6}"/>
    <cellStyle name="Normal 9 3 5 2 2 3 2 2" xfId="5301" xr:uid="{6CE1D34E-A017-4E8F-80F1-45442D506CA3}"/>
    <cellStyle name="Normal 9 3 5 2 2 3 2 2 2" xfId="10485" xr:uid="{BB702B12-D8C5-448A-8E19-C710B3F35ACD}"/>
    <cellStyle name="Normal 9 3 5 2 2 3 2 2 2 2" xfId="22292" xr:uid="{0E42779B-42C4-474F-9115-58FA0AFE0C63}"/>
    <cellStyle name="Normal 9 3 5 2 2 3 2 2 2 2 2" xfId="44611" xr:uid="{BE0EA738-2540-46AD-9989-D70C5128FD1C}"/>
    <cellStyle name="Normal 9 3 5 2 2 3 2 2 2 3" xfId="32803" xr:uid="{45132E9D-423C-4196-844E-FA0AFA2AE5BC}"/>
    <cellStyle name="Normal 9 3 5 2 2 3 2 2 3" xfId="17108" xr:uid="{2908F24D-13D7-4E4E-8F76-95F2635A3689}"/>
    <cellStyle name="Normal 9 3 5 2 2 3 2 2 3 2" xfId="39427" xr:uid="{58A58169-64F1-46AA-B39E-CC713DE06466}"/>
    <cellStyle name="Normal 9 3 5 2 2 3 2 2 4" xfId="27619" xr:uid="{D60253E2-1848-4B1E-9AEE-C153FEEB3B54}"/>
    <cellStyle name="Normal 9 3 5 2 2 3 2 3" xfId="7893" xr:uid="{652B35BD-D012-4355-9EA5-AA48BF74B2D8}"/>
    <cellStyle name="Normal 9 3 5 2 2 3 2 3 2" xfId="19700" xr:uid="{2833441C-6897-4027-BD29-3B5510205E52}"/>
    <cellStyle name="Normal 9 3 5 2 2 3 2 3 2 2" xfId="42019" xr:uid="{6160C2A0-B58F-46BC-BCAB-57E8200EC2BB}"/>
    <cellStyle name="Normal 9 3 5 2 2 3 2 3 3" xfId="30211" xr:uid="{A1816328-51BE-46B1-88D6-E1B28F3BFA78}"/>
    <cellStyle name="Normal 9 3 5 2 2 3 2 4" xfId="14516" xr:uid="{551DDE34-6FC9-446D-AA6A-0EAAF33ED4B0}"/>
    <cellStyle name="Normal 9 3 5 2 2 3 2 4 2" xfId="36835" xr:uid="{0C14757A-DBBB-416C-9365-6F1CA1D3AF32}"/>
    <cellStyle name="Normal 9 3 5 2 2 3 2 5" xfId="25027" xr:uid="{3AC453DB-C9E5-4D16-BF23-3AE632099524}"/>
    <cellStyle name="Normal 9 3 5 2 2 3 3" xfId="4005" xr:uid="{EB9BBAF8-DAAA-4BBD-BDC7-844C435481CD}"/>
    <cellStyle name="Normal 9 3 5 2 2 3 3 2" xfId="9189" xr:uid="{C35EB8CE-992F-4A1C-A9E1-421B8F440830}"/>
    <cellStyle name="Normal 9 3 5 2 2 3 3 2 2" xfId="20996" xr:uid="{FE01E14D-CC00-44DF-AF4B-33016B85A0BE}"/>
    <cellStyle name="Normal 9 3 5 2 2 3 3 2 2 2" xfId="43315" xr:uid="{5647973B-3404-48C9-9CCC-7D039EEF819E}"/>
    <cellStyle name="Normal 9 3 5 2 2 3 3 2 3" xfId="31507" xr:uid="{42A54932-C5CD-439C-AA24-CFE81ECC693E}"/>
    <cellStyle name="Normal 9 3 5 2 2 3 3 3" xfId="15812" xr:uid="{1C2E9145-5ACD-44B4-8850-7FA296B5E2A0}"/>
    <cellStyle name="Normal 9 3 5 2 2 3 3 3 2" xfId="38131" xr:uid="{B4FEF27E-CFF5-4734-9756-E30920656864}"/>
    <cellStyle name="Normal 9 3 5 2 2 3 3 4" xfId="26323" xr:uid="{7B083EF6-8AF7-489F-9B36-22EB3281828F}"/>
    <cellStyle name="Normal 9 3 5 2 2 3 4" xfId="6597" xr:uid="{1A1A76A3-465D-4D1F-8344-03303CE1888A}"/>
    <cellStyle name="Normal 9 3 5 2 2 3 4 2" xfId="18404" xr:uid="{CF2B21FF-C95E-405F-A9EA-0272C37C0DEF}"/>
    <cellStyle name="Normal 9 3 5 2 2 3 4 2 2" xfId="40723" xr:uid="{3CFC4D7B-455E-4586-A4C8-4837250BA84B}"/>
    <cellStyle name="Normal 9 3 5 2 2 3 4 3" xfId="28915" xr:uid="{8C02FB2E-A586-48A5-B295-73B35E92E67F}"/>
    <cellStyle name="Normal 9 3 5 2 2 3 5" xfId="11924" xr:uid="{6C69FA02-6F9A-40D1-90DA-7C1B3420189C}"/>
    <cellStyle name="Normal 9 3 5 2 2 3 5 2" xfId="34243" xr:uid="{10368C96-A02A-43CB-9C4E-13AA932EABC0}"/>
    <cellStyle name="Normal 9 3 5 2 2 3 6" xfId="13220" xr:uid="{C702472B-A973-4560-B01D-BC0D61D8992F}"/>
    <cellStyle name="Normal 9 3 5 2 2 3 6 2" xfId="35539" xr:uid="{B9019DA7-51F9-4F52-A6FA-D1C81D987A35}"/>
    <cellStyle name="Normal 9 3 5 2 2 3 7" xfId="23731" xr:uid="{E9222F1D-DB39-4ADA-B425-FA3ED39FC624}"/>
    <cellStyle name="Normal 9 3 5 2 2 4" xfId="2061" xr:uid="{2E9A7508-D9A2-4893-BB82-E1A31B48D862}"/>
    <cellStyle name="Normal 9 3 5 2 2 4 2" xfId="4653" xr:uid="{BCA1A1D0-4766-45CB-B521-80D3314F8A90}"/>
    <cellStyle name="Normal 9 3 5 2 2 4 2 2" xfId="9837" xr:uid="{A66F8EAA-F4D9-411F-985F-87B1501CF07A}"/>
    <cellStyle name="Normal 9 3 5 2 2 4 2 2 2" xfId="21644" xr:uid="{6ABC0367-584A-4B58-A042-20CF2565DE12}"/>
    <cellStyle name="Normal 9 3 5 2 2 4 2 2 2 2" xfId="43963" xr:uid="{965E1306-8EB7-4C98-A2FB-F07EBE2CF013}"/>
    <cellStyle name="Normal 9 3 5 2 2 4 2 2 3" xfId="32155" xr:uid="{57603DBD-1D47-439E-A630-577133DEBD4B}"/>
    <cellStyle name="Normal 9 3 5 2 2 4 2 3" xfId="16460" xr:uid="{F473DDFE-8AAF-4795-98AD-F99CA8760B63}"/>
    <cellStyle name="Normal 9 3 5 2 2 4 2 3 2" xfId="38779" xr:uid="{6F96E27E-BBDE-41FD-AFC2-7A36386A77CE}"/>
    <cellStyle name="Normal 9 3 5 2 2 4 2 4" xfId="26971" xr:uid="{7331299F-2271-43F3-9729-22467367CF41}"/>
    <cellStyle name="Normal 9 3 5 2 2 4 3" xfId="7245" xr:uid="{62C29183-B751-441A-8DEA-3EC56EA09A42}"/>
    <cellStyle name="Normal 9 3 5 2 2 4 3 2" xfId="19052" xr:uid="{AF1387C7-1EA5-469E-B112-DF8A609A7E37}"/>
    <cellStyle name="Normal 9 3 5 2 2 4 3 2 2" xfId="41371" xr:uid="{ED568A34-D539-4062-B89E-9432A8050EF0}"/>
    <cellStyle name="Normal 9 3 5 2 2 4 3 3" xfId="29563" xr:uid="{E1DA8681-2FDC-4311-9E43-F7E784524FDD}"/>
    <cellStyle name="Normal 9 3 5 2 2 4 4" xfId="13868" xr:uid="{8BBB7840-4633-47D1-8DB8-E5B7D0607989}"/>
    <cellStyle name="Normal 9 3 5 2 2 4 4 2" xfId="36187" xr:uid="{A584B0B3-D1CA-4416-8996-FE16B6D6BE1B}"/>
    <cellStyle name="Normal 9 3 5 2 2 4 5" xfId="24379" xr:uid="{0ADD07A1-A446-4166-808F-A18D89434F2D}"/>
    <cellStyle name="Normal 9 3 5 2 2 5" xfId="3357" xr:uid="{D40F4FE3-6B9B-444E-9365-5F1F0EBB4641}"/>
    <cellStyle name="Normal 9 3 5 2 2 5 2" xfId="8541" xr:uid="{19656702-036E-42A5-804C-B82A86D0AABF}"/>
    <cellStyle name="Normal 9 3 5 2 2 5 2 2" xfId="20348" xr:uid="{6C10FFB2-60DE-49C3-B91F-AB9A02E81726}"/>
    <cellStyle name="Normal 9 3 5 2 2 5 2 2 2" xfId="42667" xr:uid="{2725181B-491B-4FE9-8BAC-4B08BEB63C04}"/>
    <cellStyle name="Normal 9 3 5 2 2 5 2 3" xfId="30859" xr:uid="{038BE45B-EBA4-4FA5-8CF5-43CFB798DAD9}"/>
    <cellStyle name="Normal 9 3 5 2 2 5 3" xfId="15164" xr:uid="{E21037D8-529F-4BD9-9DCE-22249F825370}"/>
    <cellStyle name="Normal 9 3 5 2 2 5 3 2" xfId="37483" xr:uid="{0C4F70D5-1D38-4550-9E40-A504CDF6B2B6}"/>
    <cellStyle name="Normal 9 3 5 2 2 5 4" xfId="25675" xr:uid="{6E644ECF-C234-4382-9BCF-1E1C9C2F8DE0}"/>
    <cellStyle name="Normal 9 3 5 2 2 6" xfId="5949" xr:uid="{D9220BA7-8C96-4CB9-9152-A4E29B31DC4E}"/>
    <cellStyle name="Normal 9 3 5 2 2 6 2" xfId="17756" xr:uid="{F1E93C1B-BA66-4F7B-BD17-BAA0CA2DC56C}"/>
    <cellStyle name="Normal 9 3 5 2 2 6 2 2" xfId="40075" xr:uid="{945D9BFE-8D87-49C1-A8AE-FCB1E46BBEE2}"/>
    <cellStyle name="Normal 9 3 5 2 2 6 3" xfId="28267" xr:uid="{52FBC81B-35C0-41BA-89D6-294D6901D330}"/>
    <cellStyle name="Normal 9 3 5 2 2 7" xfId="11263" xr:uid="{50CC2707-D876-46A0-B0E0-05E898D5473D}"/>
    <cellStyle name="Normal 9 3 5 2 2 7 2" xfId="33582" xr:uid="{D93F1F67-28B3-4FF7-94E7-B02FBE81F1C7}"/>
    <cellStyle name="Normal 9 3 5 2 2 8" xfId="12572" xr:uid="{758833F1-E661-4D96-928C-57989FA23D9C}"/>
    <cellStyle name="Normal 9 3 5 2 2 8 2" xfId="34891" xr:uid="{3015E834-48DC-40E0-A3F3-8E5127611EBE}"/>
    <cellStyle name="Normal 9 3 5 2 2 9" xfId="23070" xr:uid="{C6789907-AEEC-4EBD-9231-CBEC49C1F312}"/>
    <cellStyle name="Normal 9 3 5 2 3" xfId="927" xr:uid="{0396EE17-2E5D-4DB1-B9A5-17A5EE42235C}"/>
    <cellStyle name="Normal 9 3 5 2 3 2" xfId="1575" xr:uid="{A557D4AB-D649-45CF-8426-D2865E8CE463}"/>
    <cellStyle name="Normal 9 3 5 2 3 2 2" xfId="2871" xr:uid="{16767918-C43E-485B-A37F-297691072EFE}"/>
    <cellStyle name="Normal 9 3 5 2 3 2 2 2" xfId="5463" xr:uid="{068F94E7-8B1C-4BBA-B13A-84BFE537116F}"/>
    <cellStyle name="Normal 9 3 5 2 3 2 2 2 2" xfId="10647" xr:uid="{90382879-F298-4B61-9282-FC876A248AD7}"/>
    <cellStyle name="Normal 9 3 5 2 3 2 2 2 2 2" xfId="22454" xr:uid="{BC343669-7E42-43A6-B3CE-E83C6E63439D}"/>
    <cellStyle name="Normal 9 3 5 2 3 2 2 2 2 2 2" xfId="44773" xr:uid="{5995EE78-AA5F-4FE9-800B-9F36F8B51DC4}"/>
    <cellStyle name="Normal 9 3 5 2 3 2 2 2 2 3" xfId="32965" xr:uid="{797564F2-8116-46D5-BDAF-17CE3D88F341}"/>
    <cellStyle name="Normal 9 3 5 2 3 2 2 2 3" xfId="17270" xr:uid="{59B386A6-52A6-462B-A7D0-BECA557E7546}"/>
    <cellStyle name="Normal 9 3 5 2 3 2 2 2 3 2" xfId="39589" xr:uid="{A3129693-5850-4D11-B5F0-592A5A7F4B55}"/>
    <cellStyle name="Normal 9 3 5 2 3 2 2 2 4" xfId="27781" xr:uid="{BD3D2624-5E11-421E-8C23-3FCD6881DA59}"/>
    <cellStyle name="Normal 9 3 5 2 3 2 2 3" xfId="8055" xr:uid="{3DBFAFE1-9D07-4488-920C-1E08662A75FF}"/>
    <cellStyle name="Normal 9 3 5 2 3 2 2 3 2" xfId="19862" xr:uid="{903ED67D-ACC1-48B7-B8E3-5D4289B9CF15}"/>
    <cellStyle name="Normal 9 3 5 2 3 2 2 3 2 2" xfId="42181" xr:uid="{6D44E2FE-7B3B-4460-8637-BB67792A3ECD}"/>
    <cellStyle name="Normal 9 3 5 2 3 2 2 3 3" xfId="30373" xr:uid="{1C914391-8386-4558-93EA-CB29FBAC3BCA}"/>
    <cellStyle name="Normal 9 3 5 2 3 2 2 4" xfId="14678" xr:uid="{514C2F07-F898-4D5C-99AA-895A864BF831}"/>
    <cellStyle name="Normal 9 3 5 2 3 2 2 4 2" xfId="36997" xr:uid="{95285993-8221-425B-923C-D6BCFB46A2B7}"/>
    <cellStyle name="Normal 9 3 5 2 3 2 2 5" xfId="25189" xr:uid="{436A2A14-6132-4868-A064-F10541E46792}"/>
    <cellStyle name="Normal 9 3 5 2 3 2 3" xfId="4167" xr:uid="{03A7E00A-9DD6-4F8C-B539-82588B1252AE}"/>
    <cellStyle name="Normal 9 3 5 2 3 2 3 2" xfId="9351" xr:uid="{56BEA9A3-4D3E-4895-872D-3A38B5A7C795}"/>
    <cellStyle name="Normal 9 3 5 2 3 2 3 2 2" xfId="21158" xr:uid="{BC68AA21-5331-4232-9E29-DF7A25B9EDD3}"/>
    <cellStyle name="Normal 9 3 5 2 3 2 3 2 2 2" xfId="43477" xr:uid="{8A2322BF-87E3-4A92-9DEC-3A6D25598D51}"/>
    <cellStyle name="Normal 9 3 5 2 3 2 3 2 3" xfId="31669" xr:uid="{6852C9B2-E811-4AEC-9F64-9B173319BF28}"/>
    <cellStyle name="Normal 9 3 5 2 3 2 3 3" xfId="15974" xr:uid="{7DCF1233-4855-4EAE-A1D4-93C56A1C6CE2}"/>
    <cellStyle name="Normal 9 3 5 2 3 2 3 3 2" xfId="38293" xr:uid="{BB96F294-9CCE-454F-A69E-21460A368B4D}"/>
    <cellStyle name="Normal 9 3 5 2 3 2 3 4" xfId="26485" xr:uid="{0F0B99E2-E45D-48BC-95A0-2F7C15460B83}"/>
    <cellStyle name="Normal 9 3 5 2 3 2 4" xfId="6759" xr:uid="{5DE8473B-3AC0-4699-8169-3A6D7DC6EB33}"/>
    <cellStyle name="Normal 9 3 5 2 3 2 4 2" xfId="18566" xr:uid="{651471CE-AEBF-4C43-8F27-D5BF4871E4D2}"/>
    <cellStyle name="Normal 9 3 5 2 3 2 4 2 2" xfId="40885" xr:uid="{2B09128E-3F34-4CB0-9FC9-BEDFC6EA7EE6}"/>
    <cellStyle name="Normal 9 3 5 2 3 2 4 3" xfId="29077" xr:uid="{D4E52F95-23C2-4FC6-8C4A-6AD01BAFFD5E}"/>
    <cellStyle name="Normal 9 3 5 2 3 2 5" xfId="12086" xr:uid="{DBCCF1D3-47B2-4EEA-B597-05711F974760}"/>
    <cellStyle name="Normal 9 3 5 2 3 2 5 2" xfId="34405" xr:uid="{44003801-327F-4CFE-B48F-F58273136777}"/>
    <cellStyle name="Normal 9 3 5 2 3 2 6" xfId="13382" xr:uid="{480D0C54-76BF-4D19-885C-7666B98C77AF}"/>
    <cellStyle name="Normal 9 3 5 2 3 2 6 2" xfId="35701" xr:uid="{2B6A2A05-84E8-4FA9-A430-5C4B7B20E509}"/>
    <cellStyle name="Normal 9 3 5 2 3 2 7" xfId="23893" xr:uid="{4821F220-3D49-4FB7-A2A8-CB886FAA0A55}"/>
    <cellStyle name="Normal 9 3 5 2 3 3" xfId="2223" xr:uid="{FBA6F3CD-1104-45B1-8894-429F23B8F0B5}"/>
    <cellStyle name="Normal 9 3 5 2 3 3 2" xfId="4815" xr:uid="{C0818EBC-A3A4-4BB8-8C2A-31811942A445}"/>
    <cellStyle name="Normal 9 3 5 2 3 3 2 2" xfId="9999" xr:uid="{9F11B927-259C-47FD-B341-4CD3006C19C8}"/>
    <cellStyle name="Normal 9 3 5 2 3 3 2 2 2" xfId="21806" xr:uid="{A1B84050-1C62-4535-A5EF-16823B82B5BE}"/>
    <cellStyle name="Normal 9 3 5 2 3 3 2 2 2 2" xfId="44125" xr:uid="{0CE3EDC3-D952-4AFD-8432-6908AF5B3F4D}"/>
    <cellStyle name="Normal 9 3 5 2 3 3 2 2 3" xfId="32317" xr:uid="{652B3F27-8D5D-46B0-8EC4-31F6100B4B62}"/>
    <cellStyle name="Normal 9 3 5 2 3 3 2 3" xfId="16622" xr:uid="{71075B65-9426-413A-97DC-40036C476F43}"/>
    <cellStyle name="Normal 9 3 5 2 3 3 2 3 2" xfId="38941" xr:uid="{610EB03F-B4A2-483C-A967-E324034F36D8}"/>
    <cellStyle name="Normal 9 3 5 2 3 3 2 4" xfId="27133" xr:uid="{370C56C4-C9FE-402F-AED3-990578C1354D}"/>
    <cellStyle name="Normal 9 3 5 2 3 3 3" xfId="7407" xr:uid="{281B9646-32F4-400A-A79F-F537650E7A35}"/>
    <cellStyle name="Normal 9 3 5 2 3 3 3 2" xfId="19214" xr:uid="{E4A05324-1A48-4128-B68D-9DF1CA8C3194}"/>
    <cellStyle name="Normal 9 3 5 2 3 3 3 2 2" xfId="41533" xr:uid="{B675FCA4-AE7D-439D-A14A-DAA42DD74B35}"/>
    <cellStyle name="Normal 9 3 5 2 3 3 3 3" xfId="29725" xr:uid="{1BD0E177-506F-4604-AA1B-76C860D66588}"/>
    <cellStyle name="Normal 9 3 5 2 3 3 4" xfId="14030" xr:uid="{B985E160-06C1-46E6-A9CB-77B44264ABC6}"/>
    <cellStyle name="Normal 9 3 5 2 3 3 4 2" xfId="36349" xr:uid="{45D689DC-9B4B-4003-8B75-2D27475B299A}"/>
    <cellStyle name="Normal 9 3 5 2 3 3 5" xfId="24541" xr:uid="{36F266F0-2023-40F3-ACD0-9F57125DB0D8}"/>
    <cellStyle name="Normal 9 3 5 2 3 4" xfId="3519" xr:uid="{1A42F6B0-58BA-4FEA-93B4-04DAAD3FF7C1}"/>
    <cellStyle name="Normal 9 3 5 2 3 4 2" xfId="8703" xr:uid="{30875B76-150B-4A58-8989-CEEC19B1F4AF}"/>
    <cellStyle name="Normal 9 3 5 2 3 4 2 2" xfId="20510" xr:uid="{0299B264-81F8-4AB1-8C1F-BDBFE11A125D}"/>
    <cellStyle name="Normal 9 3 5 2 3 4 2 2 2" xfId="42829" xr:uid="{DD158B2B-C91A-45C7-A9B0-AFC49B43089A}"/>
    <cellStyle name="Normal 9 3 5 2 3 4 2 3" xfId="31021" xr:uid="{CE66F888-D945-45C8-80B6-0B2B28C2C40F}"/>
    <cellStyle name="Normal 9 3 5 2 3 4 3" xfId="15326" xr:uid="{29A3CB0F-6C33-499D-8D4A-8A791FC726CB}"/>
    <cellStyle name="Normal 9 3 5 2 3 4 3 2" xfId="37645" xr:uid="{1BC06409-2F9D-48A9-8146-424172DF0FAC}"/>
    <cellStyle name="Normal 9 3 5 2 3 4 4" xfId="25837" xr:uid="{C3EDCEF8-10B9-4C4A-8D96-32A243DAB9B4}"/>
    <cellStyle name="Normal 9 3 5 2 3 5" xfId="6111" xr:uid="{B524A319-354F-40D7-9FF3-E2DCFD95C152}"/>
    <cellStyle name="Normal 9 3 5 2 3 5 2" xfId="17918" xr:uid="{90D2C6ED-6596-402D-ABF1-CD97BFC1CE71}"/>
    <cellStyle name="Normal 9 3 5 2 3 5 2 2" xfId="40237" xr:uid="{F51D6FEA-4250-467A-8059-DD982F0F5AC7}"/>
    <cellStyle name="Normal 9 3 5 2 3 5 3" xfId="28429" xr:uid="{F23D6585-B719-4E6A-8974-D0E15BB0A7ED}"/>
    <cellStyle name="Normal 9 3 5 2 3 6" xfId="11438" xr:uid="{E6993846-7AAC-4E59-A1E7-429201F35929}"/>
    <cellStyle name="Normal 9 3 5 2 3 6 2" xfId="33757" xr:uid="{030FE4A2-2BCD-45DC-B47E-E45AD38D1276}"/>
    <cellStyle name="Normal 9 3 5 2 3 7" xfId="12734" xr:uid="{BFB196B4-F337-4FF0-AFFD-7E9449D1545B}"/>
    <cellStyle name="Normal 9 3 5 2 3 7 2" xfId="35053" xr:uid="{EFC18DD8-F599-487F-BCFE-E0473C880E6F}"/>
    <cellStyle name="Normal 9 3 5 2 3 8" xfId="23245" xr:uid="{607F5F89-5118-4E24-A32A-012D954DCA8B}"/>
    <cellStyle name="Normal 9 3 5 2 4" xfId="1251" xr:uid="{CC67D470-4B13-49E9-BE9C-BE194592E858}"/>
    <cellStyle name="Normal 9 3 5 2 4 2" xfId="2547" xr:uid="{7E99A894-3D81-4837-9B71-2E1D5FFE3DBE}"/>
    <cellStyle name="Normal 9 3 5 2 4 2 2" xfId="5139" xr:uid="{F57682F7-7B04-4C9A-9CB8-2A70B2D28582}"/>
    <cellStyle name="Normal 9 3 5 2 4 2 2 2" xfId="10323" xr:uid="{3B2829AA-48BA-4BD9-BEB4-57702E176E73}"/>
    <cellStyle name="Normal 9 3 5 2 4 2 2 2 2" xfId="22130" xr:uid="{15B31AD5-70D4-4375-B013-A1D25FC4F427}"/>
    <cellStyle name="Normal 9 3 5 2 4 2 2 2 2 2" xfId="44449" xr:uid="{896A6A31-135D-4A97-B8B2-FD0F7B63F8BB}"/>
    <cellStyle name="Normal 9 3 5 2 4 2 2 2 3" xfId="32641" xr:uid="{4B642B0D-D88F-493D-BADD-3845CDB023E1}"/>
    <cellStyle name="Normal 9 3 5 2 4 2 2 3" xfId="16946" xr:uid="{341930E6-568A-4F27-B8E4-3F3832A49B8A}"/>
    <cellStyle name="Normal 9 3 5 2 4 2 2 3 2" xfId="39265" xr:uid="{83303667-F8AF-4655-89AF-1A6E65A845D7}"/>
    <cellStyle name="Normal 9 3 5 2 4 2 2 4" xfId="27457" xr:uid="{6FAE1435-5F5C-4099-986B-DC0608EA0F49}"/>
    <cellStyle name="Normal 9 3 5 2 4 2 3" xfId="7731" xr:uid="{467188A5-EB4B-41D1-AA03-9998681E3D8B}"/>
    <cellStyle name="Normal 9 3 5 2 4 2 3 2" xfId="19538" xr:uid="{A7B7A497-1D66-457B-92CE-6F6CDC268348}"/>
    <cellStyle name="Normal 9 3 5 2 4 2 3 2 2" xfId="41857" xr:uid="{BC064AAB-BB47-4200-987E-1C014D04BBBC}"/>
    <cellStyle name="Normal 9 3 5 2 4 2 3 3" xfId="30049" xr:uid="{FD8C7678-2CD0-4C29-B867-E4586CE0D063}"/>
    <cellStyle name="Normal 9 3 5 2 4 2 4" xfId="14354" xr:uid="{B9827BD5-6AC4-4935-905F-5EE800EA4E02}"/>
    <cellStyle name="Normal 9 3 5 2 4 2 4 2" xfId="36673" xr:uid="{992299C2-E44A-4963-99B2-E0BA6EBF9F3D}"/>
    <cellStyle name="Normal 9 3 5 2 4 2 5" xfId="24865" xr:uid="{AF795B30-4A3A-436F-9FD1-89EFE8FEB532}"/>
    <cellStyle name="Normal 9 3 5 2 4 3" xfId="3843" xr:uid="{E6C871C3-A97A-4F39-8F3B-CED0306CBB51}"/>
    <cellStyle name="Normal 9 3 5 2 4 3 2" xfId="9027" xr:uid="{F0B8A526-580F-4070-8677-0BF9DE4CECAD}"/>
    <cellStyle name="Normal 9 3 5 2 4 3 2 2" xfId="20834" xr:uid="{1758690A-FDFC-4A2A-9D9B-2FA67D943F4C}"/>
    <cellStyle name="Normal 9 3 5 2 4 3 2 2 2" xfId="43153" xr:uid="{9ACD84CB-81FC-4A04-AA76-7EF91ECD4334}"/>
    <cellStyle name="Normal 9 3 5 2 4 3 2 3" xfId="31345" xr:uid="{E11D8E63-7235-4549-9FA7-2508DCB40B6E}"/>
    <cellStyle name="Normal 9 3 5 2 4 3 3" xfId="15650" xr:uid="{18E34851-2EB3-4512-B92C-B5D73CA4FF4A}"/>
    <cellStyle name="Normal 9 3 5 2 4 3 3 2" xfId="37969" xr:uid="{B951E444-04E9-4746-B7B1-2AFCB0087BDB}"/>
    <cellStyle name="Normal 9 3 5 2 4 3 4" xfId="26161" xr:uid="{696BFD69-96D3-49F0-A7BE-7D85F10FF22F}"/>
    <cellStyle name="Normal 9 3 5 2 4 4" xfId="6435" xr:uid="{FDB116F6-2F61-4776-B392-0795071050B1}"/>
    <cellStyle name="Normal 9 3 5 2 4 4 2" xfId="18242" xr:uid="{30A7E2E3-C8AA-4CDB-8B3C-FEA86A814F1C}"/>
    <cellStyle name="Normal 9 3 5 2 4 4 2 2" xfId="40561" xr:uid="{E75ADFF7-9443-4C39-A373-216E8F8932E1}"/>
    <cellStyle name="Normal 9 3 5 2 4 4 3" xfId="28753" xr:uid="{BEC3658F-9F02-4BF7-AF6A-E82539739839}"/>
    <cellStyle name="Normal 9 3 5 2 4 5" xfId="11762" xr:uid="{3585F898-4415-416B-8259-81DBAB1E33FC}"/>
    <cellStyle name="Normal 9 3 5 2 4 5 2" xfId="34081" xr:uid="{6CD63216-F232-4857-917B-D5877109270D}"/>
    <cellStyle name="Normal 9 3 5 2 4 6" xfId="13058" xr:uid="{11E9B88F-9FFA-4816-8100-7FB9E0756B91}"/>
    <cellStyle name="Normal 9 3 5 2 4 6 2" xfId="35377" xr:uid="{31D9D471-454C-4561-BCD9-83939EBD0C79}"/>
    <cellStyle name="Normal 9 3 5 2 4 7" xfId="23569" xr:uid="{38DC690E-1AA5-4AED-8DE4-A5250D0B505E}"/>
    <cellStyle name="Normal 9 3 5 2 5" xfId="1899" xr:uid="{E651BBB8-A0D2-4DE1-BD8C-162A8CBB0A82}"/>
    <cellStyle name="Normal 9 3 5 2 5 2" xfId="4491" xr:uid="{8D63A004-29B3-4DD9-AC92-404089424814}"/>
    <cellStyle name="Normal 9 3 5 2 5 2 2" xfId="9675" xr:uid="{FB02670D-A38C-47AA-A0B8-1B41339EBCEB}"/>
    <cellStyle name="Normal 9 3 5 2 5 2 2 2" xfId="21482" xr:uid="{A4A8234A-AEAD-4C9D-BFC6-C91DCC9B092D}"/>
    <cellStyle name="Normal 9 3 5 2 5 2 2 2 2" xfId="43801" xr:uid="{15170D90-A666-48F1-B843-24DAEE93B4FD}"/>
    <cellStyle name="Normal 9 3 5 2 5 2 2 3" xfId="31993" xr:uid="{50E73C40-8A32-4628-A757-87A71B94EF66}"/>
    <cellStyle name="Normal 9 3 5 2 5 2 3" xfId="16298" xr:uid="{21B4BB78-20AF-4C71-A83C-C2A80CF82517}"/>
    <cellStyle name="Normal 9 3 5 2 5 2 3 2" xfId="38617" xr:uid="{F5365DBB-C020-4DF9-B843-E5004F38289B}"/>
    <cellStyle name="Normal 9 3 5 2 5 2 4" xfId="26809" xr:uid="{B9D319EC-1A0F-4B74-AFEB-6AB2622C4A40}"/>
    <cellStyle name="Normal 9 3 5 2 5 3" xfId="7083" xr:uid="{3FECF56B-E738-4EB0-862F-D2611EF960ED}"/>
    <cellStyle name="Normal 9 3 5 2 5 3 2" xfId="18890" xr:uid="{A9E01AF1-1C2F-4E96-9320-DB468E68B62D}"/>
    <cellStyle name="Normal 9 3 5 2 5 3 2 2" xfId="41209" xr:uid="{5C3BCD7B-BA7D-4B62-9527-108FF8DA9E08}"/>
    <cellStyle name="Normal 9 3 5 2 5 3 3" xfId="29401" xr:uid="{24D28030-15E7-42F5-9779-ADAA7497CD76}"/>
    <cellStyle name="Normal 9 3 5 2 5 4" xfId="13706" xr:uid="{8BD5B5A2-E33C-4453-BB86-3EFDDACCEFA7}"/>
    <cellStyle name="Normal 9 3 5 2 5 4 2" xfId="36025" xr:uid="{7FAFB8F0-9A99-4DF8-ADEA-4D65C7239EB3}"/>
    <cellStyle name="Normal 9 3 5 2 5 5" xfId="24217" xr:uid="{57F41B80-8CE5-4230-B9FC-7D35B4E386AA}"/>
    <cellStyle name="Normal 9 3 5 2 6" xfId="3195" xr:uid="{A9F4D79D-7BF4-47F4-83E1-4B1A1338EE55}"/>
    <cellStyle name="Normal 9 3 5 2 6 2" xfId="8379" xr:uid="{7083B5A0-9859-43BF-AC07-D40516EC8756}"/>
    <cellStyle name="Normal 9 3 5 2 6 2 2" xfId="20186" xr:uid="{69F3EC90-20D0-4F00-A41E-88447BD11420}"/>
    <cellStyle name="Normal 9 3 5 2 6 2 2 2" xfId="42505" xr:uid="{D2BAE007-679B-45C2-B68F-AF939B24AC88}"/>
    <cellStyle name="Normal 9 3 5 2 6 2 3" xfId="30697" xr:uid="{6D81AC4A-56EF-4079-BF9C-BDB5A01357BA}"/>
    <cellStyle name="Normal 9 3 5 2 6 3" xfId="15002" xr:uid="{BD0AFCED-4601-484B-B6EB-650F0BC4FFFD}"/>
    <cellStyle name="Normal 9 3 5 2 6 3 2" xfId="37321" xr:uid="{45D8066C-27B5-4F69-BC8B-F5DF2FC094B3}"/>
    <cellStyle name="Normal 9 3 5 2 6 4" xfId="25513" xr:uid="{34CA81C8-D506-45F8-B8EE-C5970E5C0010}"/>
    <cellStyle name="Normal 9 3 5 2 7" xfId="5787" xr:uid="{DC82FB38-A329-4499-A124-817F56FFDF2A}"/>
    <cellStyle name="Normal 9 3 5 2 7 2" xfId="17594" xr:uid="{27A5AC9D-11AB-4050-960A-243C47199E95}"/>
    <cellStyle name="Normal 9 3 5 2 7 2 2" xfId="39913" xr:uid="{96EC808B-9527-4CE4-83C2-FDB71242D042}"/>
    <cellStyle name="Normal 9 3 5 2 7 3" xfId="28105" xr:uid="{81EE8833-2D04-4F4A-88D2-7C2A8ED6D4E2}"/>
    <cellStyle name="Normal 9 3 5 2 8" xfId="11029" xr:uid="{9439ED7F-DE80-42A2-BB96-1F2777E50015}"/>
    <cellStyle name="Normal 9 3 5 2 8 2" xfId="33348" xr:uid="{54C4833B-DDBE-4252-ACEA-CAC122B775C8}"/>
    <cellStyle name="Normal 9 3 5 2 9" xfId="12410" xr:uid="{AE4E0F9B-4D27-400B-8A8C-FE3AE4B66B81}"/>
    <cellStyle name="Normal 9 3 5 2 9 2" xfId="34729" xr:uid="{1B36CC1B-146A-46EC-B082-3F12485F309A}"/>
    <cellStyle name="Normal 9 3 5 3" xfId="635" xr:uid="{57E6AACD-E4D8-49F5-9DE7-7350E69E68FA}"/>
    <cellStyle name="Normal 9 3 5 3 2" xfId="1008" xr:uid="{CA28768D-F2DE-4C0E-8D91-925CDB8F430F}"/>
    <cellStyle name="Normal 9 3 5 3 2 2" xfId="1656" xr:uid="{F70DA727-5BD2-43BA-9A84-2267D8B08190}"/>
    <cellStyle name="Normal 9 3 5 3 2 2 2" xfId="2952" xr:uid="{16ADDAC6-40DC-40A3-83DB-114328081C52}"/>
    <cellStyle name="Normal 9 3 5 3 2 2 2 2" xfId="5544" xr:uid="{2D2ED6CA-51C5-465A-827E-F294D190B62D}"/>
    <cellStyle name="Normal 9 3 5 3 2 2 2 2 2" xfId="10728" xr:uid="{0AECF62A-4CED-48F2-9AA3-3B8177BDE82D}"/>
    <cellStyle name="Normal 9 3 5 3 2 2 2 2 2 2" xfId="22535" xr:uid="{2D7D4A0C-BA24-48CC-A0F8-BD366F93818A}"/>
    <cellStyle name="Normal 9 3 5 3 2 2 2 2 2 2 2" xfId="44854" xr:uid="{99D51C12-305B-4E67-9033-63F0CF7BAF99}"/>
    <cellStyle name="Normal 9 3 5 3 2 2 2 2 2 3" xfId="33046" xr:uid="{47B28199-18E2-4309-9FA5-C41DBD3AE925}"/>
    <cellStyle name="Normal 9 3 5 3 2 2 2 2 3" xfId="17351" xr:uid="{DE5A5C10-0CAB-4D44-B201-4CBB0CAD9B96}"/>
    <cellStyle name="Normal 9 3 5 3 2 2 2 2 3 2" xfId="39670" xr:uid="{691B81BC-A51F-4CE7-A34B-F0D933A08923}"/>
    <cellStyle name="Normal 9 3 5 3 2 2 2 2 4" xfId="27862" xr:uid="{C75AC63B-8038-45C4-8387-45F4C5AE2F95}"/>
    <cellStyle name="Normal 9 3 5 3 2 2 2 3" xfId="8136" xr:uid="{A05CB91B-1664-42CD-AC48-236EA7A50E6B}"/>
    <cellStyle name="Normal 9 3 5 3 2 2 2 3 2" xfId="19943" xr:uid="{A3A9B18A-200B-4622-985A-350E237EF8EF}"/>
    <cellStyle name="Normal 9 3 5 3 2 2 2 3 2 2" xfId="42262" xr:uid="{27B3106A-21B9-4B63-A54A-AE7305A3C8F4}"/>
    <cellStyle name="Normal 9 3 5 3 2 2 2 3 3" xfId="30454" xr:uid="{9C761B41-5DB4-4C59-97D6-485759B674F3}"/>
    <cellStyle name="Normal 9 3 5 3 2 2 2 4" xfId="14759" xr:uid="{C301236A-FFBF-48C6-BF02-685205B52AC3}"/>
    <cellStyle name="Normal 9 3 5 3 2 2 2 4 2" xfId="37078" xr:uid="{ED07072C-ED2F-4959-8E45-E171F0C487F5}"/>
    <cellStyle name="Normal 9 3 5 3 2 2 2 5" xfId="25270" xr:uid="{E242DA6E-1988-489C-B16C-F6D816AF59D7}"/>
    <cellStyle name="Normal 9 3 5 3 2 2 3" xfId="4248" xr:uid="{91D37909-CFB1-4780-934A-972199753EDA}"/>
    <cellStyle name="Normal 9 3 5 3 2 2 3 2" xfId="9432" xr:uid="{85E45D85-067A-48DA-8D63-D687B7B185E4}"/>
    <cellStyle name="Normal 9 3 5 3 2 2 3 2 2" xfId="21239" xr:uid="{019FE3AB-E820-46C6-A285-76CEF9EBAED9}"/>
    <cellStyle name="Normal 9 3 5 3 2 2 3 2 2 2" xfId="43558" xr:uid="{BE58160D-F227-49D5-9AAD-CDA750157916}"/>
    <cellStyle name="Normal 9 3 5 3 2 2 3 2 3" xfId="31750" xr:uid="{32BA5AD3-1C48-48FB-A961-82D65B565E43}"/>
    <cellStyle name="Normal 9 3 5 3 2 2 3 3" xfId="16055" xr:uid="{D9B3EFFE-A3AC-44E2-AE14-E2481E4D3D12}"/>
    <cellStyle name="Normal 9 3 5 3 2 2 3 3 2" xfId="38374" xr:uid="{362525D6-63C0-42CF-BADE-5C54DC3F5A34}"/>
    <cellStyle name="Normal 9 3 5 3 2 2 3 4" xfId="26566" xr:uid="{A0B74E61-8321-4070-89A5-213078827465}"/>
    <cellStyle name="Normal 9 3 5 3 2 2 4" xfId="6840" xr:uid="{FEB7208E-E7CE-4617-87F0-EE23F10F5ECD}"/>
    <cellStyle name="Normal 9 3 5 3 2 2 4 2" xfId="18647" xr:uid="{96818AFD-68CA-40B9-9797-0767FFC815F0}"/>
    <cellStyle name="Normal 9 3 5 3 2 2 4 2 2" xfId="40966" xr:uid="{84192A33-2BD1-421C-9769-B4EAE8601545}"/>
    <cellStyle name="Normal 9 3 5 3 2 2 4 3" xfId="29158" xr:uid="{10A14594-010E-4062-936B-1B3329E51FA5}"/>
    <cellStyle name="Normal 9 3 5 3 2 2 5" xfId="12167" xr:uid="{F59B594F-AEA7-40E8-AAC8-F7F23DB8A782}"/>
    <cellStyle name="Normal 9 3 5 3 2 2 5 2" xfId="34486" xr:uid="{04C6EB24-1D8F-4EA9-94EC-94F1B5741B4A}"/>
    <cellStyle name="Normal 9 3 5 3 2 2 6" xfId="13463" xr:uid="{DA45B2EF-6368-45FE-83E2-873AF53F53F7}"/>
    <cellStyle name="Normal 9 3 5 3 2 2 6 2" xfId="35782" xr:uid="{1359D412-8930-4097-96B3-5D2CAD9184C9}"/>
    <cellStyle name="Normal 9 3 5 3 2 2 7" xfId="23974" xr:uid="{E96BA1A3-5040-4816-9D3D-5339276B1196}"/>
    <cellStyle name="Normal 9 3 5 3 2 3" xfId="2304" xr:uid="{8EBF90B7-E124-4C7F-9497-0FA4F9C627F5}"/>
    <cellStyle name="Normal 9 3 5 3 2 3 2" xfId="4896" xr:uid="{83C83F5E-B254-4672-AAB9-1E6219B4EDB0}"/>
    <cellStyle name="Normal 9 3 5 3 2 3 2 2" xfId="10080" xr:uid="{B7D31707-E41E-48BF-914C-DC6161DC7E37}"/>
    <cellStyle name="Normal 9 3 5 3 2 3 2 2 2" xfId="21887" xr:uid="{DB792FF2-CD81-4621-A82B-ED38FC77484A}"/>
    <cellStyle name="Normal 9 3 5 3 2 3 2 2 2 2" xfId="44206" xr:uid="{C1D719ED-BA76-4373-8EAE-7D7D3CFF0DA0}"/>
    <cellStyle name="Normal 9 3 5 3 2 3 2 2 3" xfId="32398" xr:uid="{0985D9F3-1EAA-4B80-B2C7-C2E843D7C7DF}"/>
    <cellStyle name="Normal 9 3 5 3 2 3 2 3" xfId="16703" xr:uid="{E3E12A54-1E8B-4EE4-9563-568CDE40567D}"/>
    <cellStyle name="Normal 9 3 5 3 2 3 2 3 2" xfId="39022" xr:uid="{39CBB637-6221-47AD-B6CC-F82AF041A6E9}"/>
    <cellStyle name="Normal 9 3 5 3 2 3 2 4" xfId="27214" xr:uid="{124F8BD3-E191-4362-BAE4-57967B4A1B76}"/>
    <cellStyle name="Normal 9 3 5 3 2 3 3" xfId="7488" xr:uid="{6CCD350E-BB07-496A-9E4E-45D58A79E56E}"/>
    <cellStyle name="Normal 9 3 5 3 2 3 3 2" xfId="19295" xr:uid="{EDB8B4B5-F6F2-401C-A14A-F8DBEE1590A5}"/>
    <cellStyle name="Normal 9 3 5 3 2 3 3 2 2" xfId="41614" xr:uid="{3ECF14BD-05D4-45FB-B46E-1893C0EB3C83}"/>
    <cellStyle name="Normal 9 3 5 3 2 3 3 3" xfId="29806" xr:uid="{2AE3C904-4FBF-405F-A91C-4DA59980BEB8}"/>
    <cellStyle name="Normal 9 3 5 3 2 3 4" xfId="14111" xr:uid="{8CD84A1D-9FA6-470A-8813-5720E02B6063}"/>
    <cellStyle name="Normal 9 3 5 3 2 3 4 2" xfId="36430" xr:uid="{A0E676B4-0C48-487A-B4A8-A85321CFB5A2}"/>
    <cellStyle name="Normal 9 3 5 3 2 3 5" xfId="24622" xr:uid="{FE378523-9D2A-4B2E-B0E4-ACCA403FC803}"/>
    <cellStyle name="Normal 9 3 5 3 2 4" xfId="3600" xr:uid="{017BED2A-B597-4C6E-9FD5-79DFC8A50336}"/>
    <cellStyle name="Normal 9 3 5 3 2 4 2" xfId="8784" xr:uid="{6F75DCCF-FB08-43D7-9C27-5D4668E20BDE}"/>
    <cellStyle name="Normal 9 3 5 3 2 4 2 2" xfId="20591" xr:uid="{E1C8AACF-9A51-447C-B5F5-034AB93FF921}"/>
    <cellStyle name="Normal 9 3 5 3 2 4 2 2 2" xfId="42910" xr:uid="{DBAF481B-13CF-4ECB-BFA2-DF0A89CC5128}"/>
    <cellStyle name="Normal 9 3 5 3 2 4 2 3" xfId="31102" xr:uid="{FD7A8FEE-240D-4C34-AD7B-E5A85B38ECAB}"/>
    <cellStyle name="Normal 9 3 5 3 2 4 3" xfId="15407" xr:uid="{AB78B7F1-C824-44AD-8211-192ACD6849DA}"/>
    <cellStyle name="Normal 9 3 5 3 2 4 3 2" xfId="37726" xr:uid="{95C2B434-793D-4BFF-BB13-D9AD87EC24BD}"/>
    <cellStyle name="Normal 9 3 5 3 2 4 4" xfId="25918" xr:uid="{122C9292-FE4D-414D-9B66-3AA79E0A29BB}"/>
    <cellStyle name="Normal 9 3 5 3 2 5" xfId="6192" xr:uid="{428DC9FF-A15E-48CB-8C27-671ED28A0179}"/>
    <cellStyle name="Normal 9 3 5 3 2 5 2" xfId="17999" xr:uid="{7EBA5705-AACC-4613-999F-00BB10C7F871}"/>
    <cellStyle name="Normal 9 3 5 3 2 5 2 2" xfId="40318" xr:uid="{38DCCE29-FBBF-4383-9362-121B213705B5}"/>
    <cellStyle name="Normal 9 3 5 3 2 5 3" xfId="28510" xr:uid="{1C77B4D9-2367-4D7E-AB8E-9F8608B1A7F6}"/>
    <cellStyle name="Normal 9 3 5 3 2 6" xfId="11519" xr:uid="{E08820FC-03CC-4EB2-B338-EAA0A4B34E1D}"/>
    <cellStyle name="Normal 9 3 5 3 2 6 2" xfId="33838" xr:uid="{28899B0B-2878-45F9-8C87-1A6AB0027D89}"/>
    <cellStyle name="Normal 9 3 5 3 2 7" xfId="12815" xr:uid="{B5778BC5-6367-405B-BA3F-1069F49FDEC0}"/>
    <cellStyle name="Normal 9 3 5 3 2 7 2" xfId="35134" xr:uid="{49F33E1F-76A1-4D71-8B70-AD5B9E4BFE6B}"/>
    <cellStyle name="Normal 9 3 5 3 2 8" xfId="23326" xr:uid="{6253F4FA-FCB9-489F-A209-F2BD9D795F07}"/>
    <cellStyle name="Normal 9 3 5 3 3" xfId="1332" xr:uid="{E8E9C055-2E52-4F3D-89AE-5D445CDCAB89}"/>
    <cellStyle name="Normal 9 3 5 3 3 2" xfId="2628" xr:uid="{65629EE8-671F-48A4-9991-C493EBC5A6E4}"/>
    <cellStyle name="Normal 9 3 5 3 3 2 2" xfId="5220" xr:uid="{8441D3B5-996A-47E7-A306-89A306842D71}"/>
    <cellStyle name="Normal 9 3 5 3 3 2 2 2" xfId="10404" xr:uid="{90589D6D-6722-4A58-9BDF-2126E81CA06E}"/>
    <cellStyle name="Normal 9 3 5 3 3 2 2 2 2" xfId="22211" xr:uid="{573579E5-9FF6-40B0-B217-E6209637B175}"/>
    <cellStyle name="Normal 9 3 5 3 3 2 2 2 2 2" xfId="44530" xr:uid="{8ACEA8A6-F34D-4D15-95B2-5149B3A3D89B}"/>
    <cellStyle name="Normal 9 3 5 3 3 2 2 2 3" xfId="32722" xr:uid="{84BBC0C4-4D83-4606-8ECB-E019077452FD}"/>
    <cellStyle name="Normal 9 3 5 3 3 2 2 3" xfId="17027" xr:uid="{CA96DA75-165B-4D6B-B6E6-768465E20815}"/>
    <cellStyle name="Normal 9 3 5 3 3 2 2 3 2" xfId="39346" xr:uid="{66BB3E73-8E16-4274-910E-FC44C2A93D8D}"/>
    <cellStyle name="Normal 9 3 5 3 3 2 2 4" xfId="27538" xr:uid="{4C6040DB-D0B4-4A7C-81BA-ED41743D9FB1}"/>
    <cellStyle name="Normal 9 3 5 3 3 2 3" xfId="7812" xr:uid="{F5010370-9CBC-4DD8-8E85-3A5F96818426}"/>
    <cellStyle name="Normal 9 3 5 3 3 2 3 2" xfId="19619" xr:uid="{88165262-E26B-4665-A278-D303F0442FE9}"/>
    <cellStyle name="Normal 9 3 5 3 3 2 3 2 2" xfId="41938" xr:uid="{14C32850-C88F-4D78-87C8-45B3C8349511}"/>
    <cellStyle name="Normal 9 3 5 3 3 2 3 3" xfId="30130" xr:uid="{1F3B20EA-BA71-4916-9B47-9B54ACEEC1B2}"/>
    <cellStyle name="Normal 9 3 5 3 3 2 4" xfId="14435" xr:uid="{3A48C77C-867E-408B-BEC6-6405D8856022}"/>
    <cellStyle name="Normal 9 3 5 3 3 2 4 2" xfId="36754" xr:uid="{BE93C66A-50B7-457F-AE49-1F2E035003DF}"/>
    <cellStyle name="Normal 9 3 5 3 3 2 5" xfId="24946" xr:uid="{023762E4-C022-4FEF-A55C-9E4AE3FAE3B9}"/>
    <cellStyle name="Normal 9 3 5 3 3 3" xfId="3924" xr:uid="{448189F6-AFD6-411E-B22E-1A65F258CBF8}"/>
    <cellStyle name="Normal 9 3 5 3 3 3 2" xfId="9108" xr:uid="{C2ECA629-361F-420F-A27B-550F769C95E7}"/>
    <cellStyle name="Normal 9 3 5 3 3 3 2 2" xfId="20915" xr:uid="{32885AEB-7BE2-4763-BCA0-AC6EDFA15EFD}"/>
    <cellStyle name="Normal 9 3 5 3 3 3 2 2 2" xfId="43234" xr:uid="{AA67947B-7835-4508-9C59-CD21E1567810}"/>
    <cellStyle name="Normal 9 3 5 3 3 3 2 3" xfId="31426" xr:uid="{DA35555A-1F77-4EAE-BA1B-5362359D3102}"/>
    <cellStyle name="Normal 9 3 5 3 3 3 3" xfId="15731" xr:uid="{CD7F0FD6-FD68-4344-B664-18F1F480DD56}"/>
    <cellStyle name="Normal 9 3 5 3 3 3 3 2" xfId="38050" xr:uid="{01EBF65E-52EE-4319-ADA2-F50ECCF271E1}"/>
    <cellStyle name="Normal 9 3 5 3 3 3 4" xfId="26242" xr:uid="{E6099ABF-D7B3-4B54-93E4-4CD1DBBD0DA6}"/>
    <cellStyle name="Normal 9 3 5 3 3 4" xfId="6516" xr:uid="{C73AF50D-BA66-4A55-8951-39013ADCFB73}"/>
    <cellStyle name="Normal 9 3 5 3 3 4 2" xfId="18323" xr:uid="{64A1EC10-7ADA-4180-BD1A-214CDFF9C52B}"/>
    <cellStyle name="Normal 9 3 5 3 3 4 2 2" xfId="40642" xr:uid="{D93C63EB-FF3F-4689-A960-53784AB60F81}"/>
    <cellStyle name="Normal 9 3 5 3 3 4 3" xfId="28834" xr:uid="{3EB0C14F-CFA0-499B-B161-B104C58F3172}"/>
    <cellStyle name="Normal 9 3 5 3 3 5" xfId="11843" xr:uid="{43162876-DC91-4A95-AD68-BD5CD5B4F3A3}"/>
    <cellStyle name="Normal 9 3 5 3 3 5 2" xfId="34162" xr:uid="{FF427F57-8681-456D-960E-0DC8E7953621}"/>
    <cellStyle name="Normal 9 3 5 3 3 6" xfId="13139" xr:uid="{A10D7744-7E91-4774-8DFF-30B553BD073A}"/>
    <cellStyle name="Normal 9 3 5 3 3 6 2" xfId="35458" xr:uid="{1B44B4F4-1CAF-4A40-B754-EE43990FD98F}"/>
    <cellStyle name="Normal 9 3 5 3 3 7" xfId="23650" xr:uid="{5593AA6E-95AA-428F-9E0F-767993931C43}"/>
    <cellStyle name="Normal 9 3 5 3 4" xfId="1980" xr:uid="{375913EC-1555-4614-B340-695852CB2331}"/>
    <cellStyle name="Normal 9 3 5 3 4 2" xfId="4572" xr:uid="{C07ED417-B1E8-4313-A9B4-D6F85DE18E4B}"/>
    <cellStyle name="Normal 9 3 5 3 4 2 2" xfId="9756" xr:uid="{9A648127-B35E-43A9-8530-B6B8DCCFB3CB}"/>
    <cellStyle name="Normal 9 3 5 3 4 2 2 2" xfId="21563" xr:uid="{3EFF788D-A388-4F17-B0F5-955E21D4EF2D}"/>
    <cellStyle name="Normal 9 3 5 3 4 2 2 2 2" xfId="43882" xr:uid="{809D2802-47D7-4759-88D5-E2786607CEE6}"/>
    <cellStyle name="Normal 9 3 5 3 4 2 2 3" xfId="32074" xr:uid="{1D8C676C-7D32-4B2F-8834-33646A573703}"/>
    <cellStyle name="Normal 9 3 5 3 4 2 3" xfId="16379" xr:uid="{D0C990D4-671D-4342-B053-2073523DBF52}"/>
    <cellStyle name="Normal 9 3 5 3 4 2 3 2" xfId="38698" xr:uid="{3D90F37E-FE0C-405F-8C04-C9C42BFA1F0A}"/>
    <cellStyle name="Normal 9 3 5 3 4 2 4" xfId="26890" xr:uid="{84F34B7A-08F7-43F0-A5D1-AE3C373ABD3F}"/>
    <cellStyle name="Normal 9 3 5 3 4 3" xfId="7164" xr:uid="{1352F81E-CE7F-468C-ACBC-0952234AD269}"/>
    <cellStyle name="Normal 9 3 5 3 4 3 2" xfId="18971" xr:uid="{1EAFB939-46A2-4BA2-8E0E-EF42DF93C8FC}"/>
    <cellStyle name="Normal 9 3 5 3 4 3 2 2" xfId="41290" xr:uid="{6851E2CE-CA24-4D11-B4CC-7E6A186441C9}"/>
    <cellStyle name="Normal 9 3 5 3 4 3 3" xfId="29482" xr:uid="{F57D3F79-CB4F-43A5-8133-7CF4C435B30F}"/>
    <cellStyle name="Normal 9 3 5 3 4 4" xfId="13787" xr:uid="{6E907F72-F129-47BD-A88E-31B7010497A9}"/>
    <cellStyle name="Normal 9 3 5 3 4 4 2" xfId="36106" xr:uid="{0A911874-D8B1-4F32-98FB-EA3B455495F6}"/>
    <cellStyle name="Normal 9 3 5 3 4 5" xfId="24298" xr:uid="{9CD5497F-1357-48F3-B6DE-ACD46800A6A4}"/>
    <cellStyle name="Normal 9 3 5 3 5" xfId="3276" xr:uid="{6303CBB2-B89E-47B8-BFF7-925C8A8D61C9}"/>
    <cellStyle name="Normal 9 3 5 3 5 2" xfId="8460" xr:uid="{697B1607-1D05-476C-A82F-E832A473B69A}"/>
    <cellStyle name="Normal 9 3 5 3 5 2 2" xfId="20267" xr:uid="{14F86259-FAB7-4C27-B781-C27D4AD6E0F5}"/>
    <cellStyle name="Normal 9 3 5 3 5 2 2 2" xfId="42586" xr:uid="{8E867ED9-EC94-4550-8728-5DA91D046ABF}"/>
    <cellStyle name="Normal 9 3 5 3 5 2 3" xfId="30778" xr:uid="{087FA769-DF27-4C6C-881B-72FBDE1DBCB6}"/>
    <cellStyle name="Normal 9 3 5 3 5 3" xfId="15083" xr:uid="{836F114C-CD77-406F-A19C-C5EEA9D2775E}"/>
    <cellStyle name="Normal 9 3 5 3 5 3 2" xfId="37402" xr:uid="{86C0F6C5-4806-40CF-8CDD-DE000A4F7BDE}"/>
    <cellStyle name="Normal 9 3 5 3 5 4" xfId="25594" xr:uid="{0E4C442F-2A2D-4D90-971C-BD213794624E}"/>
    <cellStyle name="Normal 9 3 5 3 6" xfId="5868" xr:uid="{C80BACD6-B4A1-4529-A22F-47644B6BF39F}"/>
    <cellStyle name="Normal 9 3 5 3 6 2" xfId="17675" xr:uid="{C5291A89-6F20-4DF4-9C95-75352F375CA8}"/>
    <cellStyle name="Normal 9 3 5 3 6 2 2" xfId="39994" xr:uid="{6F6092B0-535D-4D16-92FA-52FE81477AD8}"/>
    <cellStyle name="Normal 9 3 5 3 6 3" xfId="28186" xr:uid="{51F07A16-B5DE-471F-8F81-CE271BEFDBD0}"/>
    <cellStyle name="Normal 9 3 5 3 7" xfId="11146" xr:uid="{E470A8BA-F9AC-40FF-B6CD-063FB6F0DBDC}"/>
    <cellStyle name="Normal 9 3 5 3 7 2" xfId="33465" xr:uid="{1F538601-D7BA-4DED-92FE-4878046D2658}"/>
    <cellStyle name="Normal 9 3 5 3 8" xfId="12491" xr:uid="{CED92AE4-91B9-49B4-8980-D30C4C027AF2}"/>
    <cellStyle name="Normal 9 3 5 3 8 2" xfId="34810" xr:uid="{33CDBC87-0EA5-4E7E-80CB-24A2BFEB986E}"/>
    <cellStyle name="Normal 9 3 5 3 9" xfId="22953" xr:uid="{A75BD00F-35DC-4648-9D0E-128C34F98230}"/>
    <cellStyle name="Normal 9 3 5 4" xfId="846" xr:uid="{025EDDA8-7A21-4486-A343-50BA1D1EC6E2}"/>
    <cellStyle name="Normal 9 3 5 4 2" xfId="1494" xr:uid="{1112A996-FE71-4D13-A22A-58B2534E8E63}"/>
    <cellStyle name="Normal 9 3 5 4 2 2" xfId="2790" xr:uid="{A972950E-CC26-4CE0-BFFA-8962885D5D78}"/>
    <cellStyle name="Normal 9 3 5 4 2 2 2" xfId="5382" xr:uid="{9A585286-5FF0-4D61-912A-D5D2A4B64B58}"/>
    <cellStyle name="Normal 9 3 5 4 2 2 2 2" xfId="10566" xr:uid="{370DEF51-AB54-4D4B-9CD2-495297B6AFB3}"/>
    <cellStyle name="Normal 9 3 5 4 2 2 2 2 2" xfId="22373" xr:uid="{5271195D-A631-458B-89EF-D52AB8C4F52D}"/>
    <cellStyle name="Normal 9 3 5 4 2 2 2 2 2 2" xfId="44692" xr:uid="{492EE6A2-E542-412F-A27F-96797019AE82}"/>
    <cellStyle name="Normal 9 3 5 4 2 2 2 2 3" xfId="32884" xr:uid="{7EB9B2FE-B99E-4854-B09A-C8E01B37E296}"/>
    <cellStyle name="Normal 9 3 5 4 2 2 2 3" xfId="17189" xr:uid="{E57ACCF6-4E10-4A4A-BDEF-83BF6F451029}"/>
    <cellStyle name="Normal 9 3 5 4 2 2 2 3 2" xfId="39508" xr:uid="{91FC7FE1-0E7D-4DC3-AE91-08408FDE4A9D}"/>
    <cellStyle name="Normal 9 3 5 4 2 2 2 4" xfId="27700" xr:uid="{60E3A10B-69B1-4444-9163-C9D211ECBFC2}"/>
    <cellStyle name="Normal 9 3 5 4 2 2 3" xfId="7974" xr:uid="{5AEF0E66-2A8B-4D76-99F4-42F690DC50BA}"/>
    <cellStyle name="Normal 9 3 5 4 2 2 3 2" xfId="19781" xr:uid="{9AB30F9C-5033-47DD-848D-CD87D6BF7DAD}"/>
    <cellStyle name="Normal 9 3 5 4 2 2 3 2 2" xfId="42100" xr:uid="{10D4D7F4-E3F5-4553-9C59-46F6EB69408B}"/>
    <cellStyle name="Normal 9 3 5 4 2 2 3 3" xfId="30292" xr:uid="{80986D3E-1810-4C8F-9EE7-253759730291}"/>
    <cellStyle name="Normal 9 3 5 4 2 2 4" xfId="14597" xr:uid="{2C0B8998-72D8-40AC-8048-D8646D8591F4}"/>
    <cellStyle name="Normal 9 3 5 4 2 2 4 2" xfId="36916" xr:uid="{56CB2A48-7C85-4904-A38E-47CA994D24A9}"/>
    <cellStyle name="Normal 9 3 5 4 2 2 5" xfId="25108" xr:uid="{91C06E7A-B5A3-4731-B3D5-3126465BDF54}"/>
    <cellStyle name="Normal 9 3 5 4 2 3" xfId="4086" xr:uid="{B13AD937-2105-44E5-9340-F1DE92270067}"/>
    <cellStyle name="Normal 9 3 5 4 2 3 2" xfId="9270" xr:uid="{F7925467-5A08-4A8E-9F95-C569F65896F1}"/>
    <cellStyle name="Normal 9 3 5 4 2 3 2 2" xfId="21077" xr:uid="{1BB9CCEA-6BBA-45CF-BE3D-3570EF445F88}"/>
    <cellStyle name="Normal 9 3 5 4 2 3 2 2 2" xfId="43396" xr:uid="{FBD49191-5B3D-4FC7-8C66-1B8DADA7A061}"/>
    <cellStyle name="Normal 9 3 5 4 2 3 2 3" xfId="31588" xr:uid="{2633293A-5BDC-4ABA-B4C9-80F2D143060D}"/>
    <cellStyle name="Normal 9 3 5 4 2 3 3" xfId="15893" xr:uid="{99CFF77F-C9EF-4EC5-B87E-27546325C0B1}"/>
    <cellStyle name="Normal 9 3 5 4 2 3 3 2" xfId="38212" xr:uid="{280BEF48-58AD-4C2F-BE2B-569A1B1E3CB3}"/>
    <cellStyle name="Normal 9 3 5 4 2 3 4" xfId="26404" xr:uid="{A54A0DC9-C2C2-4670-B800-BFE1245E5F3D}"/>
    <cellStyle name="Normal 9 3 5 4 2 4" xfId="6678" xr:uid="{5BEB9943-EE96-4412-953D-2B07E7A96C2E}"/>
    <cellStyle name="Normal 9 3 5 4 2 4 2" xfId="18485" xr:uid="{A2E673FC-438A-440F-BDBC-7DAF3EAAC230}"/>
    <cellStyle name="Normal 9 3 5 4 2 4 2 2" xfId="40804" xr:uid="{7382D16F-ACBD-4B76-961F-F78EE69A363C}"/>
    <cellStyle name="Normal 9 3 5 4 2 4 3" xfId="28996" xr:uid="{F88A8763-4FFB-4241-8B55-2F5ADE595829}"/>
    <cellStyle name="Normal 9 3 5 4 2 5" xfId="12005" xr:uid="{A6DAA48A-4673-4AA0-BAC3-EBE2F08BEAC0}"/>
    <cellStyle name="Normal 9 3 5 4 2 5 2" xfId="34324" xr:uid="{C1BD8663-712F-4950-81FC-6F4F3E07B8C2}"/>
    <cellStyle name="Normal 9 3 5 4 2 6" xfId="13301" xr:uid="{5C73844A-AE3C-4454-94E1-265A4B7AF56E}"/>
    <cellStyle name="Normal 9 3 5 4 2 6 2" xfId="35620" xr:uid="{FD7063DB-56BA-49A4-BDBD-495FA6100145}"/>
    <cellStyle name="Normal 9 3 5 4 2 7" xfId="23812" xr:uid="{345E76EA-8553-4845-A37F-2E64EFB31B92}"/>
    <cellStyle name="Normal 9 3 5 4 3" xfId="2142" xr:uid="{3B4D4B7F-E4C4-4F5B-A30C-86497465F7EA}"/>
    <cellStyle name="Normal 9 3 5 4 3 2" xfId="4734" xr:uid="{D7B6A03F-9AA9-4466-9CC3-4A37EFBC146B}"/>
    <cellStyle name="Normal 9 3 5 4 3 2 2" xfId="9918" xr:uid="{8E33D60E-29F8-4645-B687-A20F7105C698}"/>
    <cellStyle name="Normal 9 3 5 4 3 2 2 2" xfId="21725" xr:uid="{9633349E-2CF3-44D6-AFF9-4A74879959B8}"/>
    <cellStyle name="Normal 9 3 5 4 3 2 2 2 2" xfId="44044" xr:uid="{856EF805-2CCC-4F7A-9505-452973CA5392}"/>
    <cellStyle name="Normal 9 3 5 4 3 2 2 3" xfId="32236" xr:uid="{38E8E21D-3E2B-45AF-8B00-DC9C8C34C865}"/>
    <cellStyle name="Normal 9 3 5 4 3 2 3" xfId="16541" xr:uid="{E3BBA54A-030D-4F34-9D2B-9687F73FBADA}"/>
    <cellStyle name="Normal 9 3 5 4 3 2 3 2" xfId="38860" xr:uid="{32901C08-1465-4D53-829D-AC3FA91CF8E2}"/>
    <cellStyle name="Normal 9 3 5 4 3 2 4" xfId="27052" xr:uid="{A3651C64-E503-4659-8E93-FA7EE091B25F}"/>
    <cellStyle name="Normal 9 3 5 4 3 3" xfId="7326" xr:uid="{81F0EDE9-8794-48DB-BBBE-469F62AAC8F4}"/>
    <cellStyle name="Normal 9 3 5 4 3 3 2" xfId="19133" xr:uid="{43F87867-D9CF-4908-A133-6DBF49D6F58D}"/>
    <cellStyle name="Normal 9 3 5 4 3 3 2 2" xfId="41452" xr:uid="{69A2FE63-C5F6-44D9-BD21-FB7276418DE4}"/>
    <cellStyle name="Normal 9 3 5 4 3 3 3" xfId="29644" xr:uid="{DFBDD241-BFBC-45F8-8D4E-457784D7BEF5}"/>
    <cellStyle name="Normal 9 3 5 4 3 4" xfId="13949" xr:uid="{658D2FA9-EF65-4B81-8C03-D21103DEF062}"/>
    <cellStyle name="Normal 9 3 5 4 3 4 2" xfId="36268" xr:uid="{946926F5-213C-4F4E-A4D0-3036CD558DBF}"/>
    <cellStyle name="Normal 9 3 5 4 3 5" xfId="24460" xr:uid="{12A4C972-3DA1-458E-850D-C3FE8E5AB8D5}"/>
    <cellStyle name="Normal 9 3 5 4 4" xfId="3438" xr:uid="{899C978F-C867-4BC5-B8DE-5A313CA57432}"/>
    <cellStyle name="Normal 9 3 5 4 4 2" xfId="8622" xr:uid="{8478100A-D32D-46B0-84F4-CDA3D700AD05}"/>
    <cellStyle name="Normal 9 3 5 4 4 2 2" xfId="20429" xr:uid="{F10680AF-58F5-45DB-B8FE-953019A60CBB}"/>
    <cellStyle name="Normal 9 3 5 4 4 2 2 2" xfId="42748" xr:uid="{623ED8C7-2E24-4A77-9864-88B7715D0789}"/>
    <cellStyle name="Normal 9 3 5 4 4 2 3" xfId="30940" xr:uid="{BFC80B41-9278-47B0-AD17-A3667878BED2}"/>
    <cellStyle name="Normal 9 3 5 4 4 3" xfId="15245" xr:uid="{0897F82D-0C9A-4B4D-A3DA-8C8C5FA0611B}"/>
    <cellStyle name="Normal 9 3 5 4 4 3 2" xfId="37564" xr:uid="{81D83C34-408B-4595-9349-028349A06142}"/>
    <cellStyle name="Normal 9 3 5 4 4 4" xfId="25756" xr:uid="{AAB81494-E523-4A7A-BED3-254882A82E12}"/>
    <cellStyle name="Normal 9 3 5 4 5" xfId="6030" xr:uid="{BA317521-DA72-4A7F-A4AD-9794C6F45D9E}"/>
    <cellStyle name="Normal 9 3 5 4 5 2" xfId="17837" xr:uid="{4844DAB6-439B-4CEC-B8A2-D8B838AC96B3}"/>
    <cellStyle name="Normal 9 3 5 4 5 2 2" xfId="40156" xr:uid="{39DCE4EC-2C52-4051-B5A4-DC2B23189B84}"/>
    <cellStyle name="Normal 9 3 5 4 5 3" xfId="28348" xr:uid="{E6C6C784-06D6-4DEE-80AB-3D63361D20E8}"/>
    <cellStyle name="Normal 9 3 5 4 6" xfId="11357" xr:uid="{BAAF6427-599D-4601-AFBD-8FAB5F2F6318}"/>
    <cellStyle name="Normal 9 3 5 4 6 2" xfId="33676" xr:uid="{66955801-FFFF-49B0-909F-353FB3A4CF48}"/>
    <cellStyle name="Normal 9 3 5 4 7" xfId="12653" xr:uid="{7FED6883-22A7-4BF1-9E30-CE2E2FFF0704}"/>
    <cellStyle name="Normal 9 3 5 4 7 2" xfId="34972" xr:uid="{2190093E-6784-4A0D-B8FB-7B2586DEF2E8}"/>
    <cellStyle name="Normal 9 3 5 4 8" xfId="23164" xr:uid="{CBFEE94E-8305-4132-8428-971FBD751837}"/>
    <cellStyle name="Normal 9 3 5 5" xfId="1170" xr:uid="{444D4716-6E5C-4C81-9398-9CC1BA4B3FD3}"/>
    <cellStyle name="Normal 9 3 5 5 2" xfId="2466" xr:uid="{895B44DE-F35A-4F0F-91CD-DF353D7FD290}"/>
    <cellStyle name="Normal 9 3 5 5 2 2" xfId="5058" xr:uid="{3F1485E3-B07A-4BC6-BA4F-0279AB2833E8}"/>
    <cellStyle name="Normal 9 3 5 5 2 2 2" xfId="10242" xr:uid="{1FE3653F-3847-4B85-AEB0-C77137BD00C5}"/>
    <cellStyle name="Normal 9 3 5 5 2 2 2 2" xfId="22049" xr:uid="{14E4018E-E757-4BB8-A760-3F1958EC621C}"/>
    <cellStyle name="Normal 9 3 5 5 2 2 2 2 2" xfId="44368" xr:uid="{2B188376-37F1-4F0A-A0BD-CC978EC95FB1}"/>
    <cellStyle name="Normal 9 3 5 5 2 2 2 3" xfId="32560" xr:uid="{554136A4-6A74-47A2-ACD8-19591E18A5C3}"/>
    <cellStyle name="Normal 9 3 5 5 2 2 3" xfId="16865" xr:uid="{4615DAB2-DA34-4BCF-AFD2-A0B029C8D777}"/>
    <cellStyle name="Normal 9 3 5 5 2 2 3 2" xfId="39184" xr:uid="{3CC26AB8-ED15-4398-BF01-43D9D2FE2E8E}"/>
    <cellStyle name="Normal 9 3 5 5 2 2 4" xfId="27376" xr:uid="{B53A4E12-09DA-45C1-8FD7-7864A9B5EDA1}"/>
    <cellStyle name="Normal 9 3 5 5 2 3" xfId="7650" xr:uid="{C68E8350-BD14-4E28-94F0-C02689B874F4}"/>
    <cellStyle name="Normal 9 3 5 5 2 3 2" xfId="19457" xr:uid="{61C7F278-A5FB-48B9-8C69-4B82FF3B91AA}"/>
    <cellStyle name="Normal 9 3 5 5 2 3 2 2" xfId="41776" xr:uid="{CFB284F7-07F0-4DB6-98EC-D2087B593E0D}"/>
    <cellStyle name="Normal 9 3 5 5 2 3 3" xfId="29968" xr:uid="{E160C423-B352-48A6-9C80-5EE12A3AFAB1}"/>
    <cellStyle name="Normal 9 3 5 5 2 4" xfId="14273" xr:uid="{4B2468CC-62A9-493A-B267-47AE8CF12CAE}"/>
    <cellStyle name="Normal 9 3 5 5 2 4 2" xfId="36592" xr:uid="{C36D408B-63C2-4429-8CF7-921F758D4406}"/>
    <cellStyle name="Normal 9 3 5 5 2 5" xfId="24784" xr:uid="{027A3018-DBE2-43CF-8122-0FCDF800E729}"/>
    <cellStyle name="Normal 9 3 5 5 3" xfId="3762" xr:uid="{6E5EAAE5-DC34-4762-8BAD-B0150E33EED6}"/>
    <cellStyle name="Normal 9 3 5 5 3 2" xfId="8946" xr:uid="{FE9C6E2E-B72E-45E2-A5B1-4B292647A820}"/>
    <cellStyle name="Normal 9 3 5 5 3 2 2" xfId="20753" xr:uid="{0B6CBF34-8CE5-42EA-8C11-0E47933E5A95}"/>
    <cellStyle name="Normal 9 3 5 5 3 2 2 2" xfId="43072" xr:uid="{0D3E9DE3-F1B5-4CE9-8369-FD4EC52828DF}"/>
    <cellStyle name="Normal 9 3 5 5 3 2 3" xfId="31264" xr:uid="{9DB8EE89-F211-4BF9-9218-BE6153105AD0}"/>
    <cellStyle name="Normal 9 3 5 5 3 3" xfId="15569" xr:uid="{3BF07EB0-B91E-48D7-BFF6-AE1315784B19}"/>
    <cellStyle name="Normal 9 3 5 5 3 3 2" xfId="37888" xr:uid="{015D6DAC-3140-4DE2-8C66-5BC8BD683E7C}"/>
    <cellStyle name="Normal 9 3 5 5 3 4" xfId="26080" xr:uid="{8A0B105F-2614-4B1A-9102-AB312948550E}"/>
    <cellStyle name="Normal 9 3 5 5 4" xfId="6354" xr:uid="{B31224D9-5F65-4D5F-8909-A1BF2FF4C4A7}"/>
    <cellStyle name="Normal 9 3 5 5 4 2" xfId="18161" xr:uid="{A0E03C83-6401-485E-9F06-4935B1060941}"/>
    <cellStyle name="Normal 9 3 5 5 4 2 2" xfId="40480" xr:uid="{1B1E826E-91E3-42BF-9554-ED5101B9F28B}"/>
    <cellStyle name="Normal 9 3 5 5 4 3" xfId="28672" xr:uid="{4E0CB1F7-DE33-4066-8B78-8EB681C2BC62}"/>
    <cellStyle name="Normal 9 3 5 5 5" xfId="11681" xr:uid="{61E15D83-A9A6-448E-AEEC-63AB89223086}"/>
    <cellStyle name="Normal 9 3 5 5 5 2" xfId="34000" xr:uid="{EE9655AA-2921-4EF4-85BB-656F18EC88EA}"/>
    <cellStyle name="Normal 9 3 5 5 6" xfId="12977" xr:uid="{0AE7379D-6AAD-4ABB-9900-8BBF8B1404F6}"/>
    <cellStyle name="Normal 9 3 5 5 6 2" xfId="35296" xr:uid="{9D5E5B6A-605D-4445-98AE-6C7E04145ECC}"/>
    <cellStyle name="Normal 9 3 5 5 7" xfId="23488" xr:uid="{DF3CE207-6FE9-41FA-9343-E19B7BA69C2B}"/>
    <cellStyle name="Normal 9 3 5 6" xfId="1818" xr:uid="{DE1FB5BC-293A-4019-B8F5-0C18CDC7A891}"/>
    <cellStyle name="Normal 9 3 5 6 2" xfId="4410" xr:uid="{F5EE17DC-56A9-4EDA-BC3E-287F93FBCF7A}"/>
    <cellStyle name="Normal 9 3 5 6 2 2" xfId="9594" xr:uid="{7EB5B5CB-A598-4DE0-AC0E-5687ACCB67BB}"/>
    <cellStyle name="Normal 9 3 5 6 2 2 2" xfId="21401" xr:uid="{C50F629F-20F1-40C3-B530-16A04B478A4D}"/>
    <cellStyle name="Normal 9 3 5 6 2 2 2 2" xfId="43720" xr:uid="{771D9264-D2DF-4DB2-9813-2A1B8E231278}"/>
    <cellStyle name="Normal 9 3 5 6 2 2 3" xfId="31912" xr:uid="{49D799EE-04F7-48B0-9122-57EB2F168F9D}"/>
    <cellStyle name="Normal 9 3 5 6 2 3" xfId="16217" xr:uid="{E4E59F8F-2DA0-4455-84C8-3A7318A72929}"/>
    <cellStyle name="Normal 9 3 5 6 2 3 2" xfId="38536" xr:uid="{20CFB0F4-8660-42D0-B271-D25F18272812}"/>
    <cellStyle name="Normal 9 3 5 6 2 4" xfId="26728" xr:uid="{D9855C91-0121-43C8-BE6C-9148047B6BF7}"/>
    <cellStyle name="Normal 9 3 5 6 3" xfId="7002" xr:uid="{D713A990-F5FF-493B-B0D0-2873998610DA}"/>
    <cellStyle name="Normal 9 3 5 6 3 2" xfId="18809" xr:uid="{DEAAD18D-00FE-4C91-817D-5AA7A5B0E850}"/>
    <cellStyle name="Normal 9 3 5 6 3 2 2" xfId="41128" xr:uid="{246DFA50-C706-4710-A72D-02FC4DFEB708}"/>
    <cellStyle name="Normal 9 3 5 6 3 3" xfId="29320" xr:uid="{E163C930-BFD5-4C83-88D7-5247FCCFDB0F}"/>
    <cellStyle name="Normal 9 3 5 6 4" xfId="13625" xr:uid="{D27ADE7D-E6E8-4951-8712-12B9E4D0A557}"/>
    <cellStyle name="Normal 9 3 5 6 4 2" xfId="35944" xr:uid="{D03EDD25-A0DF-4459-A12C-E7411A3A3D69}"/>
    <cellStyle name="Normal 9 3 5 6 5" xfId="24136" xr:uid="{37B704F9-DB54-4370-BB8F-78E0F40C8ACC}"/>
    <cellStyle name="Normal 9 3 5 7" xfId="3114" xr:uid="{6141356D-2457-478F-B992-A1339449574C}"/>
    <cellStyle name="Normal 9 3 5 7 2" xfId="8298" xr:uid="{ED6BDB11-3FBF-44F2-B4A0-D3D82E9E6EF8}"/>
    <cellStyle name="Normal 9 3 5 7 2 2" xfId="20105" xr:uid="{735E8E39-9F9D-4399-A29D-02228D350AF5}"/>
    <cellStyle name="Normal 9 3 5 7 2 2 2" xfId="42424" xr:uid="{71345B2C-DA65-41B0-870B-6C559EC4C36C}"/>
    <cellStyle name="Normal 9 3 5 7 2 3" xfId="30616" xr:uid="{29853EC6-425B-4FE7-8D31-0C9EF0FE529D}"/>
    <cellStyle name="Normal 9 3 5 7 3" xfId="14921" xr:uid="{B1B7307E-1C4B-453E-B987-65348E9628E4}"/>
    <cellStyle name="Normal 9 3 5 7 3 2" xfId="37240" xr:uid="{465932C0-EBDF-4838-901E-0630EA6C90FE}"/>
    <cellStyle name="Normal 9 3 5 7 4" xfId="25432" xr:uid="{094745B5-005D-4267-BF37-3B82EC957DFF}"/>
    <cellStyle name="Normal 9 3 5 8" xfId="5706" xr:uid="{88CD89AC-83E9-4AA4-89E3-CA871BF31FDB}"/>
    <cellStyle name="Normal 9 3 5 8 2" xfId="17513" xr:uid="{D670F697-A29D-4D25-BD7A-8AE72C68970B}"/>
    <cellStyle name="Normal 9 3 5 8 2 2" xfId="39832" xr:uid="{22EF2ACF-F045-4B7F-86C2-8A794C5A3F4C}"/>
    <cellStyle name="Normal 9 3 5 8 3" xfId="28024" xr:uid="{AC343D31-CA43-408C-B47F-06F361EC548D}"/>
    <cellStyle name="Normal 9 3 5 9" xfId="10912" xr:uid="{3C166E22-ADC7-4EBA-8293-FCDBC959D804}"/>
    <cellStyle name="Normal 9 3 5 9 2" xfId="33231" xr:uid="{F4329FB7-901A-4810-8B23-C3FA3E62BFC1}"/>
    <cellStyle name="Normal 9 3 6" xfId="447" xr:uid="{CDE20EC2-86F7-441F-B364-0A89918BF462}"/>
    <cellStyle name="Normal 9 3 6 10" xfId="22764" xr:uid="{001FA261-C459-4325-A278-1F95918509D7}"/>
    <cellStyle name="Normal 9 3 6 2" xfId="680" xr:uid="{8457378B-37ED-4493-8BAA-05ED2DFEF86C}"/>
    <cellStyle name="Normal 9 3 6 2 2" xfId="1035" xr:uid="{968754AD-9960-4231-A74D-755DF9D40E61}"/>
    <cellStyle name="Normal 9 3 6 2 2 2" xfId="1683" xr:uid="{5BEFB71A-37C3-4FF4-96EA-91A5C40FACE5}"/>
    <cellStyle name="Normal 9 3 6 2 2 2 2" xfId="2979" xr:uid="{EDEA2A5C-F538-43FD-984E-B3BB033B4F46}"/>
    <cellStyle name="Normal 9 3 6 2 2 2 2 2" xfId="5571" xr:uid="{76389A1F-3EC0-4FA4-9E5D-44F9AD20BFEB}"/>
    <cellStyle name="Normal 9 3 6 2 2 2 2 2 2" xfId="10755" xr:uid="{B668A447-E4F8-4C39-9A5F-9F516B79C8CE}"/>
    <cellStyle name="Normal 9 3 6 2 2 2 2 2 2 2" xfId="22562" xr:uid="{45EF0D06-7F1D-4C05-BDCB-1B12326C285B}"/>
    <cellStyle name="Normal 9 3 6 2 2 2 2 2 2 2 2" xfId="44881" xr:uid="{689A8E99-A9C4-4576-9D1C-DE400A941C28}"/>
    <cellStyle name="Normal 9 3 6 2 2 2 2 2 2 3" xfId="33073" xr:uid="{2705F57A-C52A-46A9-97BE-349ABDE499D7}"/>
    <cellStyle name="Normal 9 3 6 2 2 2 2 2 3" xfId="17378" xr:uid="{926F8908-ADAC-4863-A652-4857FEA48F5A}"/>
    <cellStyle name="Normal 9 3 6 2 2 2 2 2 3 2" xfId="39697" xr:uid="{9FBFCCE7-D9FE-4C89-805C-5AEA18F1E210}"/>
    <cellStyle name="Normal 9 3 6 2 2 2 2 2 4" xfId="27889" xr:uid="{BB0473E4-8344-4178-9855-8A387F7F7EDE}"/>
    <cellStyle name="Normal 9 3 6 2 2 2 2 3" xfId="8163" xr:uid="{B276DDA9-884C-4064-BF67-D985D9EB8701}"/>
    <cellStyle name="Normal 9 3 6 2 2 2 2 3 2" xfId="19970" xr:uid="{63882824-4EFD-4F74-AF4A-BEC38F9A78DC}"/>
    <cellStyle name="Normal 9 3 6 2 2 2 2 3 2 2" xfId="42289" xr:uid="{1E918119-920F-42C0-88D1-D5A753DC70EC}"/>
    <cellStyle name="Normal 9 3 6 2 2 2 2 3 3" xfId="30481" xr:uid="{720854F6-6D9D-4614-B1AC-83426F7A5272}"/>
    <cellStyle name="Normal 9 3 6 2 2 2 2 4" xfId="14786" xr:uid="{1ED5981B-B9C8-40AB-B505-BCDD12AD5B19}"/>
    <cellStyle name="Normal 9 3 6 2 2 2 2 4 2" xfId="37105" xr:uid="{643D522A-6671-46E2-B70F-1DB967F7D2EB}"/>
    <cellStyle name="Normal 9 3 6 2 2 2 2 5" xfId="25297" xr:uid="{975C3036-96D1-4971-92CB-66C29CC6D1DC}"/>
    <cellStyle name="Normal 9 3 6 2 2 2 3" xfId="4275" xr:uid="{7584BF53-06E0-4531-901C-0C6536366C31}"/>
    <cellStyle name="Normal 9 3 6 2 2 2 3 2" xfId="9459" xr:uid="{DABC77D9-6F5A-41B1-B600-EF3DF4F54CB6}"/>
    <cellStyle name="Normal 9 3 6 2 2 2 3 2 2" xfId="21266" xr:uid="{D20B1328-5500-4C51-BEEB-C203A2371FE2}"/>
    <cellStyle name="Normal 9 3 6 2 2 2 3 2 2 2" xfId="43585" xr:uid="{45B6F378-6B9E-4350-99C6-8B234EF8C109}"/>
    <cellStyle name="Normal 9 3 6 2 2 2 3 2 3" xfId="31777" xr:uid="{9BBF8312-6830-48EC-9242-32A2AEEF438A}"/>
    <cellStyle name="Normal 9 3 6 2 2 2 3 3" xfId="16082" xr:uid="{7D1C96D3-4B12-40F2-AD35-9A0409371598}"/>
    <cellStyle name="Normal 9 3 6 2 2 2 3 3 2" xfId="38401" xr:uid="{DFF5843B-B564-4F9F-80B3-344B5ED7DDC1}"/>
    <cellStyle name="Normal 9 3 6 2 2 2 3 4" xfId="26593" xr:uid="{F86A8CE1-2FA7-44C2-8618-AC01B2615C71}"/>
    <cellStyle name="Normal 9 3 6 2 2 2 4" xfId="6867" xr:uid="{B1718BD8-2EA0-4A20-812F-53C4CE2DD313}"/>
    <cellStyle name="Normal 9 3 6 2 2 2 4 2" xfId="18674" xr:uid="{B5750B44-81C9-4FA6-B8EC-EA33C1C2BC7E}"/>
    <cellStyle name="Normal 9 3 6 2 2 2 4 2 2" xfId="40993" xr:uid="{0DAE0E30-B555-4DC7-A45E-36D4D2DAA074}"/>
    <cellStyle name="Normal 9 3 6 2 2 2 4 3" xfId="29185" xr:uid="{9ABF7873-EAF1-4F62-A276-07EC427A9B40}"/>
    <cellStyle name="Normal 9 3 6 2 2 2 5" xfId="12194" xr:uid="{EEA994AF-36A9-4E4E-9714-807E3A6A8C59}"/>
    <cellStyle name="Normal 9 3 6 2 2 2 5 2" xfId="34513" xr:uid="{EFD0F103-94B9-4173-B56A-1F7ED5B28C8C}"/>
    <cellStyle name="Normal 9 3 6 2 2 2 6" xfId="13490" xr:uid="{863247A3-11A2-42F4-96D8-9689052147EB}"/>
    <cellStyle name="Normal 9 3 6 2 2 2 6 2" xfId="35809" xr:uid="{BA338606-3A59-43DB-B263-1235FDDB5D93}"/>
    <cellStyle name="Normal 9 3 6 2 2 2 7" xfId="24001" xr:uid="{FEA487D4-C51D-4364-9EDC-62F5D2357017}"/>
    <cellStyle name="Normal 9 3 6 2 2 3" xfId="2331" xr:uid="{DF15B65F-A379-4859-958E-935AE210FFA2}"/>
    <cellStyle name="Normal 9 3 6 2 2 3 2" xfId="4923" xr:uid="{6C9D9D20-B4CA-42BB-9FF8-A20DB9A313E5}"/>
    <cellStyle name="Normal 9 3 6 2 2 3 2 2" xfId="10107" xr:uid="{CA361EB5-3DE0-4CE5-AEA9-B1EB30C8EAE2}"/>
    <cellStyle name="Normal 9 3 6 2 2 3 2 2 2" xfId="21914" xr:uid="{60EC67E6-0709-4A98-B3A1-076F05005B0F}"/>
    <cellStyle name="Normal 9 3 6 2 2 3 2 2 2 2" xfId="44233" xr:uid="{60C742C3-D49E-424D-8F7A-0719D42678FB}"/>
    <cellStyle name="Normal 9 3 6 2 2 3 2 2 3" xfId="32425" xr:uid="{302BD087-9B88-4D7B-8097-B79C5E237479}"/>
    <cellStyle name="Normal 9 3 6 2 2 3 2 3" xfId="16730" xr:uid="{F64A9156-48D8-4B36-B5FA-725C1B73F1F4}"/>
    <cellStyle name="Normal 9 3 6 2 2 3 2 3 2" xfId="39049" xr:uid="{47F6FA6F-3E39-4A8F-9630-DE0BC2FA0E07}"/>
    <cellStyle name="Normal 9 3 6 2 2 3 2 4" xfId="27241" xr:uid="{03E416CE-E703-469C-AE18-E123FDF6FC6F}"/>
    <cellStyle name="Normal 9 3 6 2 2 3 3" xfId="7515" xr:uid="{3F0EA413-CF98-4F95-AFF0-CBE2C71AFF36}"/>
    <cellStyle name="Normal 9 3 6 2 2 3 3 2" xfId="19322" xr:uid="{996BFD82-9EB7-4C27-99C6-430738C051CB}"/>
    <cellStyle name="Normal 9 3 6 2 2 3 3 2 2" xfId="41641" xr:uid="{E33654B7-39D3-44E1-9B64-B1A58C6E4A51}"/>
    <cellStyle name="Normal 9 3 6 2 2 3 3 3" xfId="29833" xr:uid="{7DCCCC08-0FC8-4169-B9D4-D3FBF698AA4A}"/>
    <cellStyle name="Normal 9 3 6 2 2 3 4" xfId="14138" xr:uid="{E787F53F-C133-4661-A17D-0A0082644025}"/>
    <cellStyle name="Normal 9 3 6 2 2 3 4 2" xfId="36457" xr:uid="{9BAC3522-19D8-4CF9-8E2D-31BC9D1D5EED}"/>
    <cellStyle name="Normal 9 3 6 2 2 3 5" xfId="24649" xr:uid="{CDAB3145-D589-4000-9DBA-7B368597E6BE}"/>
    <cellStyle name="Normal 9 3 6 2 2 4" xfId="3627" xr:uid="{FEBF9906-8265-4D01-9525-108D818BA0C3}"/>
    <cellStyle name="Normal 9 3 6 2 2 4 2" xfId="8811" xr:uid="{3238273E-33DE-448D-BD0E-D9FE5E28A01B}"/>
    <cellStyle name="Normal 9 3 6 2 2 4 2 2" xfId="20618" xr:uid="{EA06D883-738A-4D6D-B303-50A2DD91235E}"/>
    <cellStyle name="Normal 9 3 6 2 2 4 2 2 2" xfId="42937" xr:uid="{6034F181-3487-4C89-AA09-6301AD549FE1}"/>
    <cellStyle name="Normal 9 3 6 2 2 4 2 3" xfId="31129" xr:uid="{5F5E9DDC-F4C2-4CFE-B83A-83F81B054490}"/>
    <cellStyle name="Normal 9 3 6 2 2 4 3" xfId="15434" xr:uid="{05332310-26BC-4C72-9E62-E8D84729156E}"/>
    <cellStyle name="Normal 9 3 6 2 2 4 3 2" xfId="37753" xr:uid="{1C7E0077-A066-47A1-AF5A-81471D09E0FB}"/>
    <cellStyle name="Normal 9 3 6 2 2 4 4" xfId="25945" xr:uid="{D0040A1E-CB15-4D4F-ADA4-7BB183610415}"/>
    <cellStyle name="Normal 9 3 6 2 2 5" xfId="6219" xr:uid="{692FCDD8-7DDF-46D8-AA36-2DBE3EB8907E}"/>
    <cellStyle name="Normal 9 3 6 2 2 5 2" xfId="18026" xr:uid="{58EC046A-89F3-49AC-B14F-9187589D9CCD}"/>
    <cellStyle name="Normal 9 3 6 2 2 5 2 2" xfId="40345" xr:uid="{A978C9AC-4DA6-48D3-AC69-E787A16D3913}"/>
    <cellStyle name="Normal 9 3 6 2 2 5 3" xfId="28537" xr:uid="{2F734408-D544-4AA9-813D-3A7486638EC0}"/>
    <cellStyle name="Normal 9 3 6 2 2 6" xfId="11546" xr:uid="{3EB2DE34-FB1B-4008-B403-3990421FF284}"/>
    <cellStyle name="Normal 9 3 6 2 2 6 2" xfId="33865" xr:uid="{D85C5FB7-6FB8-4903-A324-607C1DA76D6D}"/>
    <cellStyle name="Normal 9 3 6 2 2 7" xfId="12842" xr:uid="{729626C1-787B-4DE6-8ECC-9E5ED4D1DCF4}"/>
    <cellStyle name="Normal 9 3 6 2 2 7 2" xfId="35161" xr:uid="{58326602-32A1-4DAF-B637-AFC71B17DB0E}"/>
    <cellStyle name="Normal 9 3 6 2 2 8" xfId="23353" xr:uid="{F5EE8F6D-5ACD-4653-BD5B-7538788D6C81}"/>
    <cellStyle name="Normal 9 3 6 2 3" xfId="1359" xr:uid="{C664CA9E-AA7C-49B7-AED0-51102C005C7E}"/>
    <cellStyle name="Normal 9 3 6 2 3 2" xfId="2655" xr:uid="{DE3B434D-8B3A-4940-AAA4-74A1F91BFEF5}"/>
    <cellStyle name="Normal 9 3 6 2 3 2 2" xfId="5247" xr:uid="{D8CA2A37-06DB-4E86-943E-F242118CF322}"/>
    <cellStyle name="Normal 9 3 6 2 3 2 2 2" xfId="10431" xr:uid="{9DA166DD-B1DF-4872-B563-2C81BE8828D4}"/>
    <cellStyle name="Normal 9 3 6 2 3 2 2 2 2" xfId="22238" xr:uid="{45FE1338-EC5B-469D-9F4F-D63698CF28E5}"/>
    <cellStyle name="Normal 9 3 6 2 3 2 2 2 2 2" xfId="44557" xr:uid="{0E524BE0-697C-4E3F-B19F-84F9FC64F87F}"/>
    <cellStyle name="Normal 9 3 6 2 3 2 2 2 3" xfId="32749" xr:uid="{4ACF55A8-3FB3-466C-9F97-217ADC903F51}"/>
    <cellStyle name="Normal 9 3 6 2 3 2 2 3" xfId="17054" xr:uid="{7D9B329A-8F88-453F-9FC5-EF3B0410686E}"/>
    <cellStyle name="Normal 9 3 6 2 3 2 2 3 2" xfId="39373" xr:uid="{5476056E-1DF3-4324-9CB1-DD3E089368EC}"/>
    <cellStyle name="Normal 9 3 6 2 3 2 2 4" xfId="27565" xr:uid="{7E9529CD-8237-4229-8E4D-C2629A046F7D}"/>
    <cellStyle name="Normal 9 3 6 2 3 2 3" xfId="7839" xr:uid="{90516901-F339-4DA1-B451-01541B832B5D}"/>
    <cellStyle name="Normal 9 3 6 2 3 2 3 2" xfId="19646" xr:uid="{F6408AD1-C898-4E0C-B178-E45FC9577200}"/>
    <cellStyle name="Normal 9 3 6 2 3 2 3 2 2" xfId="41965" xr:uid="{C1983052-9929-46EB-9331-59ECEA411BBD}"/>
    <cellStyle name="Normal 9 3 6 2 3 2 3 3" xfId="30157" xr:uid="{3F9ECE03-8974-4561-88C5-B6459EF34107}"/>
    <cellStyle name="Normal 9 3 6 2 3 2 4" xfId="14462" xr:uid="{905E752C-9F6E-47CC-A297-F93C1BE64F55}"/>
    <cellStyle name="Normal 9 3 6 2 3 2 4 2" xfId="36781" xr:uid="{BFC59A07-9EF3-4FE7-8BF6-3A4608D65297}"/>
    <cellStyle name="Normal 9 3 6 2 3 2 5" xfId="24973" xr:uid="{C14603D7-A71B-4AFE-8E6F-DFD9DF26C4A0}"/>
    <cellStyle name="Normal 9 3 6 2 3 3" xfId="3951" xr:uid="{8F78486C-BF9D-472B-9E8A-E4DC457734D2}"/>
    <cellStyle name="Normal 9 3 6 2 3 3 2" xfId="9135" xr:uid="{3AAE3336-51BE-451A-85A8-6D7486C3C261}"/>
    <cellStyle name="Normal 9 3 6 2 3 3 2 2" xfId="20942" xr:uid="{B5BE717F-7DE5-4E02-A52E-159EF389266D}"/>
    <cellStyle name="Normal 9 3 6 2 3 3 2 2 2" xfId="43261" xr:uid="{95721EF2-F53C-4C56-A18F-4FA5D6BA7229}"/>
    <cellStyle name="Normal 9 3 6 2 3 3 2 3" xfId="31453" xr:uid="{ABDE0B03-4DA9-40C2-ACFE-4AE9C4277A5A}"/>
    <cellStyle name="Normal 9 3 6 2 3 3 3" xfId="15758" xr:uid="{E0C6D255-7779-4FDB-833A-BF9955B770FB}"/>
    <cellStyle name="Normal 9 3 6 2 3 3 3 2" xfId="38077" xr:uid="{E227D3F5-3695-4388-9070-F998B26A3620}"/>
    <cellStyle name="Normal 9 3 6 2 3 3 4" xfId="26269" xr:uid="{15CF0CAE-A68D-4A49-A534-FDD7551F5B20}"/>
    <cellStyle name="Normal 9 3 6 2 3 4" xfId="6543" xr:uid="{4055295F-793D-49E6-AF06-6407E5C3FCF3}"/>
    <cellStyle name="Normal 9 3 6 2 3 4 2" xfId="18350" xr:uid="{1D9CE14A-0781-4144-9803-5C6935997111}"/>
    <cellStyle name="Normal 9 3 6 2 3 4 2 2" xfId="40669" xr:uid="{C2EEE76D-84CB-4DCB-8E60-B8D29AAEFF47}"/>
    <cellStyle name="Normal 9 3 6 2 3 4 3" xfId="28861" xr:uid="{1B702FBB-5FC6-44EB-A88D-FE1944054FE6}"/>
    <cellStyle name="Normal 9 3 6 2 3 5" xfId="11870" xr:uid="{728FAD26-7633-4547-A23F-F97BEA90D521}"/>
    <cellStyle name="Normal 9 3 6 2 3 5 2" xfId="34189" xr:uid="{1D8663D2-5742-4C97-8FF4-E7E21CC5385C}"/>
    <cellStyle name="Normal 9 3 6 2 3 6" xfId="13166" xr:uid="{1ECC1AA0-1A89-4121-94CA-F95B275009A3}"/>
    <cellStyle name="Normal 9 3 6 2 3 6 2" xfId="35485" xr:uid="{68E4B166-11CA-4053-949A-15A13F2C6ECA}"/>
    <cellStyle name="Normal 9 3 6 2 3 7" xfId="23677" xr:uid="{6DA4363E-2351-4D33-AD9C-9CFE626306AC}"/>
    <cellStyle name="Normal 9 3 6 2 4" xfId="2007" xr:uid="{12FB8C85-C424-4BFA-8E0F-A4701D0BF2EB}"/>
    <cellStyle name="Normal 9 3 6 2 4 2" xfId="4599" xr:uid="{02B6806C-57DF-4572-83F4-FA9450326FBC}"/>
    <cellStyle name="Normal 9 3 6 2 4 2 2" xfId="9783" xr:uid="{5880D906-EFA9-4FF9-B7B3-BDD22E5D7077}"/>
    <cellStyle name="Normal 9 3 6 2 4 2 2 2" xfId="21590" xr:uid="{736F7146-C885-4BD6-A8D7-76AB4312C422}"/>
    <cellStyle name="Normal 9 3 6 2 4 2 2 2 2" xfId="43909" xr:uid="{AEF04DB9-D49D-4BD7-8AF6-313CF657E3C1}"/>
    <cellStyle name="Normal 9 3 6 2 4 2 2 3" xfId="32101" xr:uid="{D83255BE-9B28-4457-9E9C-D2EF040821DC}"/>
    <cellStyle name="Normal 9 3 6 2 4 2 3" xfId="16406" xr:uid="{CEED1904-2209-4E6A-BCE7-E1D5DD4AB303}"/>
    <cellStyle name="Normal 9 3 6 2 4 2 3 2" xfId="38725" xr:uid="{0B4E3CA6-D73A-4C34-8752-C764C8099564}"/>
    <cellStyle name="Normal 9 3 6 2 4 2 4" xfId="26917" xr:uid="{67CF77F9-08CA-46D2-97EC-EE56408EC13C}"/>
    <cellStyle name="Normal 9 3 6 2 4 3" xfId="7191" xr:uid="{DF524E51-D4B9-4C61-9FC8-43361C445362}"/>
    <cellStyle name="Normal 9 3 6 2 4 3 2" xfId="18998" xr:uid="{50835612-CA46-49CD-B2EC-6E56642D7E06}"/>
    <cellStyle name="Normal 9 3 6 2 4 3 2 2" xfId="41317" xr:uid="{8B83E493-3EBC-47E8-8BE4-20D0D12FAA42}"/>
    <cellStyle name="Normal 9 3 6 2 4 3 3" xfId="29509" xr:uid="{272F1004-4C5D-4311-8113-20DBFA4DBF3D}"/>
    <cellStyle name="Normal 9 3 6 2 4 4" xfId="13814" xr:uid="{3CE30A87-43B6-4EF2-BDE0-B3CD97CE1F65}"/>
    <cellStyle name="Normal 9 3 6 2 4 4 2" xfId="36133" xr:uid="{4B866B73-F7D8-4331-8470-2AEEA03B68D1}"/>
    <cellStyle name="Normal 9 3 6 2 4 5" xfId="24325" xr:uid="{44EECF7E-D97E-405B-823F-71A6BFEB95DC}"/>
    <cellStyle name="Normal 9 3 6 2 5" xfId="3303" xr:uid="{66E1C875-8EB0-49DA-A856-895F3261D22E}"/>
    <cellStyle name="Normal 9 3 6 2 5 2" xfId="8487" xr:uid="{BB0A07D3-BEC0-4E35-86E4-A6D8AB07264A}"/>
    <cellStyle name="Normal 9 3 6 2 5 2 2" xfId="20294" xr:uid="{4624FADD-A09D-48F1-B25F-7C2CA677CF8C}"/>
    <cellStyle name="Normal 9 3 6 2 5 2 2 2" xfId="42613" xr:uid="{025AFBEF-15E2-4481-9B94-207D62A69462}"/>
    <cellStyle name="Normal 9 3 6 2 5 2 3" xfId="30805" xr:uid="{0F8EEE9D-F058-43FB-9510-384A63AE8D42}"/>
    <cellStyle name="Normal 9 3 6 2 5 3" xfId="15110" xr:uid="{1896C332-4B27-48FB-9AA6-24170EF85D89}"/>
    <cellStyle name="Normal 9 3 6 2 5 3 2" xfId="37429" xr:uid="{C8A1AC1B-CC9E-4CE5-9DF9-BB52A0CB67F1}"/>
    <cellStyle name="Normal 9 3 6 2 5 4" xfId="25621" xr:uid="{0AD01EE5-A1CC-478C-B54E-4EB14926AB98}"/>
    <cellStyle name="Normal 9 3 6 2 6" xfId="5895" xr:uid="{53282936-FF90-416B-A04E-4C1A242D61B0}"/>
    <cellStyle name="Normal 9 3 6 2 6 2" xfId="17702" xr:uid="{B15BBD79-B17D-4A62-BD71-ABDC1FCD3C86}"/>
    <cellStyle name="Normal 9 3 6 2 6 2 2" xfId="40021" xr:uid="{732883AC-8978-44BA-B6AA-69D077BAB7AD}"/>
    <cellStyle name="Normal 9 3 6 2 6 3" xfId="28213" xr:uid="{A00A8397-F732-43EF-A4F6-5D09705D60BF}"/>
    <cellStyle name="Normal 9 3 6 2 7" xfId="11191" xr:uid="{DE40A373-5089-4FC6-8491-471B7BFCB8B3}"/>
    <cellStyle name="Normal 9 3 6 2 7 2" xfId="33510" xr:uid="{74C3FA90-A3EF-4398-B147-E2EC411AD45E}"/>
    <cellStyle name="Normal 9 3 6 2 8" xfId="12518" xr:uid="{723B6D71-9B66-4D0B-92B4-54FC458412F4}"/>
    <cellStyle name="Normal 9 3 6 2 8 2" xfId="34837" xr:uid="{42F57CC4-94A7-440D-A490-DFC8FBFD1660}"/>
    <cellStyle name="Normal 9 3 6 2 9" xfId="22998" xr:uid="{208E50ED-7108-4E27-B288-F08D3540D830}"/>
    <cellStyle name="Normal 9 3 6 3" xfId="873" xr:uid="{E9BF6658-FC11-452F-B9A6-AEF671B1444D}"/>
    <cellStyle name="Normal 9 3 6 3 2" xfId="1521" xr:uid="{6C0ED8FD-4083-42DA-AF3B-16992A786C48}"/>
    <cellStyle name="Normal 9 3 6 3 2 2" xfId="2817" xr:uid="{0C249483-B1E8-448D-84E2-AA1F73C1D05B}"/>
    <cellStyle name="Normal 9 3 6 3 2 2 2" xfId="5409" xr:uid="{F5E97265-168D-4E29-9743-6E4D99D6857B}"/>
    <cellStyle name="Normal 9 3 6 3 2 2 2 2" xfId="10593" xr:uid="{474F8B06-4577-4F35-B23A-D717ADFE1914}"/>
    <cellStyle name="Normal 9 3 6 3 2 2 2 2 2" xfId="22400" xr:uid="{FF60AE73-410D-4864-A99E-672C4A7AEA2E}"/>
    <cellStyle name="Normal 9 3 6 3 2 2 2 2 2 2" xfId="44719" xr:uid="{A41B4092-AB45-44F1-998E-AB284E51B5AC}"/>
    <cellStyle name="Normal 9 3 6 3 2 2 2 2 3" xfId="32911" xr:uid="{464355DA-8583-413A-A7DE-B6D1C605B5DA}"/>
    <cellStyle name="Normal 9 3 6 3 2 2 2 3" xfId="17216" xr:uid="{01BFF055-0817-4F0E-8CF6-5568356ADA74}"/>
    <cellStyle name="Normal 9 3 6 3 2 2 2 3 2" xfId="39535" xr:uid="{FA9951F7-08AD-447A-887E-5A1B5477FE34}"/>
    <cellStyle name="Normal 9 3 6 3 2 2 2 4" xfId="27727" xr:uid="{0B1B0FBE-BEA8-4FAC-98C8-1C6ACD6AE5A5}"/>
    <cellStyle name="Normal 9 3 6 3 2 2 3" xfId="8001" xr:uid="{2B8C52A5-9E3F-453A-86D0-23C577678D3A}"/>
    <cellStyle name="Normal 9 3 6 3 2 2 3 2" xfId="19808" xr:uid="{C7F8F7A8-65AF-4AE9-8AD6-F39CECB06234}"/>
    <cellStyle name="Normal 9 3 6 3 2 2 3 2 2" xfId="42127" xr:uid="{3010CB97-3372-46CB-9454-1543F45BB7DC}"/>
    <cellStyle name="Normal 9 3 6 3 2 2 3 3" xfId="30319" xr:uid="{22229523-884F-4E0C-B2E6-A86E3CBEBD46}"/>
    <cellStyle name="Normal 9 3 6 3 2 2 4" xfId="14624" xr:uid="{6675161F-7506-44F6-99D4-ECC7E4FD8147}"/>
    <cellStyle name="Normal 9 3 6 3 2 2 4 2" xfId="36943" xr:uid="{CAF72C30-DDB7-4C71-ADE0-B41920F6AD39}"/>
    <cellStyle name="Normal 9 3 6 3 2 2 5" xfId="25135" xr:uid="{1166389C-0257-475C-986F-0A34A0280985}"/>
    <cellStyle name="Normal 9 3 6 3 2 3" xfId="4113" xr:uid="{AFC809A3-4521-4295-90D5-4E335513B4AF}"/>
    <cellStyle name="Normal 9 3 6 3 2 3 2" xfId="9297" xr:uid="{9FE7456C-CAAB-4054-A7D6-24C25E2D312A}"/>
    <cellStyle name="Normal 9 3 6 3 2 3 2 2" xfId="21104" xr:uid="{3030E34C-EC46-4D87-BD00-B92C0E2C147C}"/>
    <cellStyle name="Normal 9 3 6 3 2 3 2 2 2" xfId="43423" xr:uid="{F07A5DDF-FB0E-4438-B897-32114A3D7351}"/>
    <cellStyle name="Normal 9 3 6 3 2 3 2 3" xfId="31615" xr:uid="{BF13F0A5-A5C4-4FC1-AB1D-F734BC293330}"/>
    <cellStyle name="Normal 9 3 6 3 2 3 3" xfId="15920" xr:uid="{CAA58883-D13A-4241-AF09-EC63A24E2B90}"/>
    <cellStyle name="Normal 9 3 6 3 2 3 3 2" xfId="38239" xr:uid="{917F3873-E2D8-46FE-99D5-6917BFA0E8D6}"/>
    <cellStyle name="Normal 9 3 6 3 2 3 4" xfId="26431" xr:uid="{8975142A-D72E-4ED5-A3CB-490628BE5691}"/>
    <cellStyle name="Normal 9 3 6 3 2 4" xfId="6705" xr:uid="{72FBDD99-2CF4-4B8E-B7BA-D89FA9549BE0}"/>
    <cellStyle name="Normal 9 3 6 3 2 4 2" xfId="18512" xr:uid="{999C2970-27EC-4D06-AAF8-AD3825702ED9}"/>
    <cellStyle name="Normal 9 3 6 3 2 4 2 2" xfId="40831" xr:uid="{553DB68D-C48A-43CE-9E57-EC009AF21C7A}"/>
    <cellStyle name="Normal 9 3 6 3 2 4 3" xfId="29023" xr:uid="{4F08131D-B08D-4BFD-975F-895CCEDF4DBD}"/>
    <cellStyle name="Normal 9 3 6 3 2 5" xfId="12032" xr:uid="{1886F3E1-DCA5-430E-A2AA-5E2D4058BE22}"/>
    <cellStyle name="Normal 9 3 6 3 2 5 2" xfId="34351" xr:uid="{266674FD-3506-4E98-B174-2DDD9089792C}"/>
    <cellStyle name="Normal 9 3 6 3 2 6" xfId="13328" xr:uid="{F4A76624-460A-4545-B452-ABD742720BA0}"/>
    <cellStyle name="Normal 9 3 6 3 2 6 2" xfId="35647" xr:uid="{3E764F65-6883-4B9A-A8D2-F52CC8422215}"/>
    <cellStyle name="Normal 9 3 6 3 2 7" xfId="23839" xr:uid="{EC686F45-A8AE-48D7-A238-4391774CDD46}"/>
    <cellStyle name="Normal 9 3 6 3 3" xfId="2169" xr:uid="{5F13C588-8F37-4DD6-AF71-90291421ACF9}"/>
    <cellStyle name="Normal 9 3 6 3 3 2" xfId="4761" xr:uid="{BF6D2D13-7EA2-4F0E-8D1D-D5685F0B6446}"/>
    <cellStyle name="Normal 9 3 6 3 3 2 2" xfId="9945" xr:uid="{B97F9C6C-81C3-4FC3-AFD0-A5DCE0D45A1D}"/>
    <cellStyle name="Normal 9 3 6 3 3 2 2 2" xfId="21752" xr:uid="{08994268-F216-45DE-B404-290350A793EC}"/>
    <cellStyle name="Normal 9 3 6 3 3 2 2 2 2" xfId="44071" xr:uid="{BC40BBA6-E7E3-4E56-B67D-DC20B93FACE2}"/>
    <cellStyle name="Normal 9 3 6 3 3 2 2 3" xfId="32263" xr:uid="{8E25141B-C3B8-4C2E-9207-BFEB4EABBB0F}"/>
    <cellStyle name="Normal 9 3 6 3 3 2 3" xfId="16568" xr:uid="{76913278-EB44-4B97-ABC2-2EC28B146D0E}"/>
    <cellStyle name="Normal 9 3 6 3 3 2 3 2" xfId="38887" xr:uid="{3E88063E-EB95-48FB-9803-19D3374CC5A4}"/>
    <cellStyle name="Normal 9 3 6 3 3 2 4" xfId="27079" xr:uid="{3684595D-BF3D-4EF1-987A-6DF95051F6E3}"/>
    <cellStyle name="Normal 9 3 6 3 3 3" xfId="7353" xr:uid="{DBBA9BB4-06B5-4D67-B045-596582322458}"/>
    <cellStyle name="Normal 9 3 6 3 3 3 2" xfId="19160" xr:uid="{B9B019BC-0865-4D44-AC31-F2DDFD3C51B5}"/>
    <cellStyle name="Normal 9 3 6 3 3 3 2 2" xfId="41479" xr:uid="{A7512E46-295B-4A8F-9F79-825C160F0133}"/>
    <cellStyle name="Normal 9 3 6 3 3 3 3" xfId="29671" xr:uid="{F7532CCB-9330-4B25-A28A-1FB7567C2D30}"/>
    <cellStyle name="Normal 9 3 6 3 3 4" xfId="13976" xr:uid="{11431001-BD37-4AE1-A2BC-463D9A243E17}"/>
    <cellStyle name="Normal 9 3 6 3 3 4 2" xfId="36295" xr:uid="{53AA01E0-97F0-4ADC-8CC2-7D1CF0CCE941}"/>
    <cellStyle name="Normal 9 3 6 3 3 5" xfId="24487" xr:uid="{948EA662-A11F-48A8-A94E-69D29AC65EEC}"/>
    <cellStyle name="Normal 9 3 6 3 4" xfId="3465" xr:uid="{F3DD904A-C551-4945-8CF6-EFC259E50013}"/>
    <cellStyle name="Normal 9 3 6 3 4 2" xfId="8649" xr:uid="{16A1BC82-339A-4F2F-BD80-BAA3D59354D1}"/>
    <cellStyle name="Normal 9 3 6 3 4 2 2" xfId="20456" xr:uid="{AD621B3E-5675-408C-AD17-8456A932EBEA}"/>
    <cellStyle name="Normal 9 3 6 3 4 2 2 2" xfId="42775" xr:uid="{884FB10D-DB2F-4752-B80B-E70CBCF44122}"/>
    <cellStyle name="Normal 9 3 6 3 4 2 3" xfId="30967" xr:uid="{EBCCE67A-1628-4559-8E15-6112C65616E2}"/>
    <cellStyle name="Normal 9 3 6 3 4 3" xfId="15272" xr:uid="{CA674E60-1804-4C6F-AFE6-56276F86972E}"/>
    <cellStyle name="Normal 9 3 6 3 4 3 2" xfId="37591" xr:uid="{73327747-4859-449B-9F9E-A14673A94F7B}"/>
    <cellStyle name="Normal 9 3 6 3 4 4" xfId="25783" xr:uid="{00217F3B-5833-495E-9EBC-04453CAC11ED}"/>
    <cellStyle name="Normal 9 3 6 3 5" xfId="6057" xr:uid="{5FBF2327-8CCC-45AB-B40E-25D06D91D70A}"/>
    <cellStyle name="Normal 9 3 6 3 5 2" xfId="17864" xr:uid="{FCE49D78-074C-4F9D-9D5C-CB7D4B884669}"/>
    <cellStyle name="Normal 9 3 6 3 5 2 2" xfId="40183" xr:uid="{A1AAB9AA-8810-458E-96DE-797BF7CC79E3}"/>
    <cellStyle name="Normal 9 3 6 3 5 3" xfId="28375" xr:uid="{C7F6BF0D-C82A-4C07-BD64-4D6207C5710B}"/>
    <cellStyle name="Normal 9 3 6 3 6" xfId="11384" xr:uid="{FE792EDF-2B59-4AC9-B43E-8A64D0834CDD}"/>
    <cellStyle name="Normal 9 3 6 3 6 2" xfId="33703" xr:uid="{2879A81D-515B-41CE-AEBF-C07D97F4D933}"/>
    <cellStyle name="Normal 9 3 6 3 7" xfId="12680" xr:uid="{86F4EBFA-06C3-4233-B0B9-54DF957A295B}"/>
    <cellStyle name="Normal 9 3 6 3 7 2" xfId="34999" xr:uid="{33C36104-9DCC-4435-BF8C-A55E79E65E3F}"/>
    <cellStyle name="Normal 9 3 6 3 8" xfId="23191" xr:uid="{6DFB54F7-A01C-4803-8067-BB021CD1AFCB}"/>
    <cellStyle name="Normal 9 3 6 4" xfId="1197" xr:uid="{1AF0CCFE-9E36-4946-A461-76B31A614F26}"/>
    <cellStyle name="Normal 9 3 6 4 2" xfId="2493" xr:uid="{A58F2844-A1DB-4D22-9027-342B5E4A3DF1}"/>
    <cellStyle name="Normal 9 3 6 4 2 2" xfId="5085" xr:uid="{F8A40E35-ACC5-4B66-ACFD-5FE000A3601C}"/>
    <cellStyle name="Normal 9 3 6 4 2 2 2" xfId="10269" xr:uid="{520232AA-07DF-476D-9A06-64C7A0BB0CD2}"/>
    <cellStyle name="Normal 9 3 6 4 2 2 2 2" xfId="22076" xr:uid="{A6D60991-CDA9-4371-844E-79C701660D45}"/>
    <cellStyle name="Normal 9 3 6 4 2 2 2 2 2" xfId="44395" xr:uid="{941DAF4A-D7B5-4137-85FE-513E4D43C678}"/>
    <cellStyle name="Normal 9 3 6 4 2 2 2 3" xfId="32587" xr:uid="{DE3C72EC-96B4-4E36-A4EC-53F8E29C7459}"/>
    <cellStyle name="Normal 9 3 6 4 2 2 3" xfId="16892" xr:uid="{D4CCAE95-C8E2-4E9D-8A9E-4655FB08AF90}"/>
    <cellStyle name="Normal 9 3 6 4 2 2 3 2" xfId="39211" xr:uid="{ECDD47F1-114B-4EB3-B1B3-292F5E48ECD7}"/>
    <cellStyle name="Normal 9 3 6 4 2 2 4" xfId="27403" xr:uid="{8BFA1F35-47D1-4163-A66A-DF2D27D8A87D}"/>
    <cellStyle name="Normal 9 3 6 4 2 3" xfId="7677" xr:uid="{3A82FBD7-C923-4CC9-A028-FD32CBD38D2C}"/>
    <cellStyle name="Normal 9 3 6 4 2 3 2" xfId="19484" xr:uid="{C1AE2B32-4326-44F1-A091-17ABA849C987}"/>
    <cellStyle name="Normal 9 3 6 4 2 3 2 2" xfId="41803" xr:uid="{E3A70685-0E60-42FB-BE38-173A0D045024}"/>
    <cellStyle name="Normal 9 3 6 4 2 3 3" xfId="29995" xr:uid="{3C0F88F6-2D26-46BA-A8FB-2C66D6871E87}"/>
    <cellStyle name="Normal 9 3 6 4 2 4" xfId="14300" xr:uid="{1C1BCD6F-3205-4506-92BB-DC86AC800B6C}"/>
    <cellStyle name="Normal 9 3 6 4 2 4 2" xfId="36619" xr:uid="{02D6D3D0-45DE-4B66-8F04-5E79DF958C31}"/>
    <cellStyle name="Normal 9 3 6 4 2 5" xfId="24811" xr:uid="{B7BB23E9-3625-43ED-9E09-2CD18040752C}"/>
    <cellStyle name="Normal 9 3 6 4 3" xfId="3789" xr:uid="{6A5C125C-8652-4416-81B6-235B2FFB459E}"/>
    <cellStyle name="Normal 9 3 6 4 3 2" xfId="8973" xr:uid="{3EA834D3-3E11-4122-A1BA-E36F1DD254E2}"/>
    <cellStyle name="Normal 9 3 6 4 3 2 2" xfId="20780" xr:uid="{81238779-3BDA-4BE1-85E7-76B2DA8062D1}"/>
    <cellStyle name="Normal 9 3 6 4 3 2 2 2" xfId="43099" xr:uid="{6DD658D7-B780-4568-A8C2-2C8347E607B1}"/>
    <cellStyle name="Normal 9 3 6 4 3 2 3" xfId="31291" xr:uid="{F0EB2724-2FEA-4414-802A-09DB0022CD77}"/>
    <cellStyle name="Normal 9 3 6 4 3 3" xfId="15596" xr:uid="{B583A9B6-432C-4673-BB87-305DFACBA0BF}"/>
    <cellStyle name="Normal 9 3 6 4 3 3 2" xfId="37915" xr:uid="{65DF0AAC-5831-4409-850F-56CDC86B3951}"/>
    <cellStyle name="Normal 9 3 6 4 3 4" xfId="26107" xr:uid="{F3E71580-A351-48BD-B860-A549F488A1EE}"/>
    <cellStyle name="Normal 9 3 6 4 4" xfId="6381" xr:uid="{27206038-1F82-4A74-84AE-FFABFED29421}"/>
    <cellStyle name="Normal 9 3 6 4 4 2" xfId="18188" xr:uid="{08CA6E63-4790-4D25-94E7-B0D16D92DC9E}"/>
    <cellStyle name="Normal 9 3 6 4 4 2 2" xfId="40507" xr:uid="{61A04EAA-037F-4BCA-8509-D7566D8C1877}"/>
    <cellStyle name="Normal 9 3 6 4 4 3" xfId="28699" xr:uid="{D2BEE678-4B74-4469-BE4C-62905A3D88C1}"/>
    <cellStyle name="Normal 9 3 6 4 5" xfId="11708" xr:uid="{0DFCEF04-36C3-4EBB-840F-8423B702A58B}"/>
    <cellStyle name="Normal 9 3 6 4 5 2" xfId="34027" xr:uid="{75FF41E8-F05D-41EE-BF6E-1D54990E014D}"/>
    <cellStyle name="Normal 9 3 6 4 6" xfId="13004" xr:uid="{98CCBB71-8A10-4430-8824-454A92D0DE0D}"/>
    <cellStyle name="Normal 9 3 6 4 6 2" xfId="35323" xr:uid="{EF21D671-B276-480F-B37C-FBBD132734F6}"/>
    <cellStyle name="Normal 9 3 6 4 7" xfId="23515" xr:uid="{D2EE54AF-3E6F-4B69-9149-D6ED58AB0D67}"/>
    <cellStyle name="Normal 9 3 6 5" xfId="1845" xr:uid="{ACA1D1F1-83CA-45DE-9027-6876AFE00120}"/>
    <cellStyle name="Normal 9 3 6 5 2" xfId="4437" xr:uid="{0A1D2953-8AAB-4A46-ADAA-364B0A2CD300}"/>
    <cellStyle name="Normal 9 3 6 5 2 2" xfId="9621" xr:uid="{F1408C69-B1EF-4FE7-8828-9BB7B34CAD49}"/>
    <cellStyle name="Normal 9 3 6 5 2 2 2" xfId="21428" xr:uid="{8BBC54A0-A28C-461A-B147-740998AD02DD}"/>
    <cellStyle name="Normal 9 3 6 5 2 2 2 2" xfId="43747" xr:uid="{F115BBBC-E701-4CF6-B10F-B83E136E8AF9}"/>
    <cellStyle name="Normal 9 3 6 5 2 2 3" xfId="31939" xr:uid="{07F6545A-93B6-48DF-A06E-7EDBFC7A115E}"/>
    <cellStyle name="Normal 9 3 6 5 2 3" xfId="16244" xr:uid="{3CD2E2D4-7A0F-467D-84BD-39B3E553FAC1}"/>
    <cellStyle name="Normal 9 3 6 5 2 3 2" xfId="38563" xr:uid="{06CC5E95-1BA7-4871-8CD6-68A21617E29F}"/>
    <cellStyle name="Normal 9 3 6 5 2 4" xfId="26755" xr:uid="{024668CE-A89C-4E9A-ACB5-F87640859B87}"/>
    <cellStyle name="Normal 9 3 6 5 3" xfId="7029" xr:uid="{A4CFB1A9-4268-4988-8A4D-781162D78A1B}"/>
    <cellStyle name="Normal 9 3 6 5 3 2" xfId="18836" xr:uid="{BB0D9EC3-9C83-4AD8-900C-6FFA07E756CB}"/>
    <cellStyle name="Normal 9 3 6 5 3 2 2" xfId="41155" xr:uid="{0D2C78C8-9605-48D8-B643-FDF374739628}"/>
    <cellStyle name="Normal 9 3 6 5 3 3" xfId="29347" xr:uid="{9AD75990-0312-4DEC-8147-E2F6920B887E}"/>
    <cellStyle name="Normal 9 3 6 5 4" xfId="13652" xr:uid="{B3B23735-01F5-44C3-ADE9-52A2BF3337F2}"/>
    <cellStyle name="Normal 9 3 6 5 4 2" xfId="35971" xr:uid="{2F66F35E-F13F-4935-A56C-CF0C7F090E31}"/>
    <cellStyle name="Normal 9 3 6 5 5" xfId="24163" xr:uid="{EA8851C2-D8EB-4E2F-8D5E-7161B2A44CAC}"/>
    <cellStyle name="Normal 9 3 6 6" xfId="3141" xr:uid="{6747B13C-9566-4366-918B-3235A3583C38}"/>
    <cellStyle name="Normal 9 3 6 6 2" xfId="8325" xr:uid="{E920BAA0-4EA1-4975-8176-2F15B63A1B49}"/>
    <cellStyle name="Normal 9 3 6 6 2 2" xfId="20132" xr:uid="{10D7BED9-C485-45D8-A55B-0D1B132F8E5B}"/>
    <cellStyle name="Normal 9 3 6 6 2 2 2" xfId="42451" xr:uid="{E4B43FB1-7FE2-4888-A6DB-E7E871E628DD}"/>
    <cellStyle name="Normal 9 3 6 6 2 3" xfId="30643" xr:uid="{360C8F17-6E09-4C75-ABDC-CB08F4DDF849}"/>
    <cellStyle name="Normal 9 3 6 6 3" xfId="14948" xr:uid="{20A28713-240E-4029-8FA9-50E693BE64F4}"/>
    <cellStyle name="Normal 9 3 6 6 3 2" xfId="37267" xr:uid="{7DE0F5B7-391D-4270-9E39-8EC4D96E1DF9}"/>
    <cellStyle name="Normal 9 3 6 6 4" xfId="25459" xr:uid="{D6A08CA6-71D6-43F6-A11A-7EA1B8BEEC25}"/>
    <cellStyle name="Normal 9 3 6 7" xfId="5733" xr:uid="{469CB4AD-F9E0-44F7-B271-21D4D4778491}"/>
    <cellStyle name="Normal 9 3 6 7 2" xfId="17540" xr:uid="{B9570BC0-44B4-403F-B7EB-8EED66129034}"/>
    <cellStyle name="Normal 9 3 6 7 2 2" xfId="39859" xr:uid="{A8C0AFE5-A532-4D06-AAA8-7637A20D7784}"/>
    <cellStyle name="Normal 9 3 6 7 3" xfId="28051" xr:uid="{6AE767F6-06BF-44C2-BE13-DCFAA49D51BD}"/>
    <cellStyle name="Normal 9 3 6 8" xfId="10957" xr:uid="{D6586EB8-7F1E-4047-BE64-7F4E641FA3DF}"/>
    <cellStyle name="Normal 9 3 6 8 2" xfId="33276" xr:uid="{8976BB55-D610-4A75-9836-EC700F8D612B}"/>
    <cellStyle name="Normal 9 3 6 9" xfId="12356" xr:uid="{2BE3CF0A-5C6C-400A-92FE-075529072D7C}"/>
    <cellStyle name="Normal 9 3 6 9 2" xfId="34675" xr:uid="{8A96271A-412F-4A1E-A15D-82782B9C8C86}"/>
    <cellStyle name="Normal 9 3 7" xfId="563" xr:uid="{11FAE103-3C3F-4D62-9749-A36AF582026B}"/>
    <cellStyle name="Normal 9 3 7 2" xfId="954" xr:uid="{76907033-D4F9-4152-BADA-BD5919FF102F}"/>
    <cellStyle name="Normal 9 3 7 2 2" xfId="1602" xr:uid="{5CE0F88D-B4FF-48CF-A955-5789B23695E0}"/>
    <cellStyle name="Normal 9 3 7 2 2 2" xfId="2898" xr:uid="{303BB184-8ACA-488D-9E68-23CEC419B851}"/>
    <cellStyle name="Normal 9 3 7 2 2 2 2" xfId="5490" xr:uid="{3B88566C-F265-4FAA-ABEA-B8E59B3C8AF2}"/>
    <cellStyle name="Normal 9 3 7 2 2 2 2 2" xfId="10674" xr:uid="{859AB969-6502-4271-9F7B-1030340373DD}"/>
    <cellStyle name="Normal 9 3 7 2 2 2 2 2 2" xfId="22481" xr:uid="{CDEE4BB8-72ED-46DF-975B-A284CF83A24C}"/>
    <cellStyle name="Normal 9 3 7 2 2 2 2 2 2 2" xfId="44800" xr:uid="{FD8EE81A-A8DC-423F-9655-BE207DC400E0}"/>
    <cellStyle name="Normal 9 3 7 2 2 2 2 2 3" xfId="32992" xr:uid="{1E3F4A4F-B151-464E-BF1E-1729103DBB98}"/>
    <cellStyle name="Normal 9 3 7 2 2 2 2 3" xfId="17297" xr:uid="{538B4420-C8BE-456A-9220-CB1365FC8417}"/>
    <cellStyle name="Normal 9 3 7 2 2 2 2 3 2" xfId="39616" xr:uid="{D767C3C9-8655-4917-A910-5A7EB3D11026}"/>
    <cellStyle name="Normal 9 3 7 2 2 2 2 4" xfId="27808" xr:uid="{F9D05DDA-2CD6-4BF1-9B86-800079AA9759}"/>
    <cellStyle name="Normal 9 3 7 2 2 2 3" xfId="8082" xr:uid="{D101EBBB-FFA2-475E-A395-E26C508085D8}"/>
    <cellStyle name="Normal 9 3 7 2 2 2 3 2" xfId="19889" xr:uid="{45CF9C4B-8FB7-4E0B-B3BE-CE746F1232CB}"/>
    <cellStyle name="Normal 9 3 7 2 2 2 3 2 2" xfId="42208" xr:uid="{3CA90815-BB83-423E-83E2-D008CB2ACD1D}"/>
    <cellStyle name="Normal 9 3 7 2 2 2 3 3" xfId="30400" xr:uid="{8F25EE22-5FE6-4093-9C4B-5F4E90F412B3}"/>
    <cellStyle name="Normal 9 3 7 2 2 2 4" xfId="14705" xr:uid="{B0CFBD3A-CC91-4494-A150-3295C746DA60}"/>
    <cellStyle name="Normal 9 3 7 2 2 2 4 2" xfId="37024" xr:uid="{55C62FF0-A6D3-4546-A13A-D96A0CA837BD}"/>
    <cellStyle name="Normal 9 3 7 2 2 2 5" xfId="25216" xr:uid="{59A2E385-5287-4C4C-80EF-DB533A95CCB8}"/>
    <cellStyle name="Normal 9 3 7 2 2 3" xfId="4194" xr:uid="{13A6B277-34FB-4CBA-939B-8DF0E0A0450C}"/>
    <cellStyle name="Normal 9 3 7 2 2 3 2" xfId="9378" xr:uid="{200B69E9-FD14-40C2-9E57-73539FB4C4C8}"/>
    <cellStyle name="Normal 9 3 7 2 2 3 2 2" xfId="21185" xr:uid="{5FD310D2-9F64-4D07-BB2B-C6C00BD860E8}"/>
    <cellStyle name="Normal 9 3 7 2 2 3 2 2 2" xfId="43504" xr:uid="{1EE19A33-3459-48AD-ABA3-42702F5A4C7A}"/>
    <cellStyle name="Normal 9 3 7 2 2 3 2 3" xfId="31696" xr:uid="{4EF69C7A-0D62-497F-BC54-94845F4E8AF0}"/>
    <cellStyle name="Normal 9 3 7 2 2 3 3" xfId="16001" xr:uid="{EE9C71D7-9275-4982-8149-C7AD26FA455B}"/>
    <cellStyle name="Normal 9 3 7 2 2 3 3 2" xfId="38320" xr:uid="{1C6D8D3B-8ED3-4D03-A118-90C65E40565E}"/>
    <cellStyle name="Normal 9 3 7 2 2 3 4" xfId="26512" xr:uid="{03098DA1-416E-440A-AA2D-6ED677C70D4D}"/>
    <cellStyle name="Normal 9 3 7 2 2 4" xfId="6786" xr:uid="{F06CB8ED-DEEE-44D4-AA16-8C3F897AE853}"/>
    <cellStyle name="Normal 9 3 7 2 2 4 2" xfId="18593" xr:uid="{E44ECB0B-04D5-4F29-BF96-798DE5531F56}"/>
    <cellStyle name="Normal 9 3 7 2 2 4 2 2" xfId="40912" xr:uid="{CF733A2B-260C-4460-8F51-9023BC905356}"/>
    <cellStyle name="Normal 9 3 7 2 2 4 3" xfId="29104" xr:uid="{5B06CEA8-C687-41E7-B7CF-88E9B8626F95}"/>
    <cellStyle name="Normal 9 3 7 2 2 5" xfId="12113" xr:uid="{1EADF0B8-C810-46B2-81B3-DBC2C79E750C}"/>
    <cellStyle name="Normal 9 3 7 2 2 5 2" xfId="34432" xr:uid="{59A1440D-265D-45CD-9C09-F5BC072C8484}"/>
    <cellStyle name="Normal 9 3 7 2 2 6" xfId="13409" xr:uid="{1D931B78-29DE-4E37-BEDC-106B82F3A0F6}"/>
    <cellStyle name="Normal 9 3 7 2 2 6 2" xfId="35728" xr:uid="{EE5CADCB-FCED-4BBE-8C2D-80B848604F37}"/>
    <cellStyle name="Normal 9 3 7 2 2 7" xfId="23920" xr:uid="{0373AC28-7FDB-40D3-91E5-2D560457D1F2}"/>
    <cellStyle name="Normal 9 3 7 2 3" xfId="2250" xr:uid="{59F080D1-E997-485A-9F34-BF7CB33EC8ED}"/>
    <cellStyle name="Normal 9 3 7 2 3 2" xfId="4842" xr:uid="{8BB98D39-4E06-424C-8EA7-B26C26330E15}"/>
    <cellStyle name="Normal 9 3 7 2 3 2 2" xfId="10026" xr:uid="{92239661-D511-47C2-ACA8-4E7122B0E918}"/>
    <cellStyle name="Normal 9 3 7 2 3 2 2 2" xfId="21833" xr:uid="{CA6036D5-4743-432F-AFD0-742BA84F70ED}"/>
    <cellStyle name="Normal 9 3 7 2 3 2 2 2 2" xfId="44152" xr:uid="{C15FCCE3-05D8-4E48-987A-08806366C255}"/>
    <cellStyle name="Normal 9 3 7 2 3 2 2 3" xfId="32344" xr:uid="{E241C5ED-BB6A-49FD-A62C-DB41D7D4EDC5}"/>
    <cellStyle name="Normal 9 3 7 2 3 2 3" xfId="16649" xr:uid="{EB74F958-C22C-4826-B6B4-1E3C4CEC2502}"/>
    <cellStyle name="Normal 9 3 7 2 3 2 3 2" xfId="38968" xr:uid="{AACD8A09-89C6-49B8-8E9B-88B28E733238}"/>
    <cellStyle name="Normal 9 3 7 2 3 2 4" xfId="27160" xr:uid="{65C42F38-DF84-408C-8234-69D5AEDFB356}"/>
    <cellStyle name="Normal 9 3 7 2 3 3" xfId="7434" xr:uid="{5928EABF-BD04-42BB-8BD5-856AAD8E3EEA}"/>
    <cellStyle name="Normal 9 3 7 2 3 3 2" xfId="19241" xr:uid="{30FDAFD1-2BDE-4C7D-A4DB-1EB7B6D9FF7C}"/>
    <cellStyle name="Normal 9 3 7 2 3 3 2 2" xfId="41560" xr:uid="{25241717-4F5D-4DAB-8C98-C8D4148851DF}"/>
    <cellStyle name="Normal 9 3 7 2 3 3 3" xfId="29752" xr:uid="{9CE7E5A4-1CED-4313-8197-D10A97E4D9A2}"/>
    <cellStyle name="Normal 9 3 7 2 3 4" xfId="14057" xr:uid="{A2561A09-1929-42C0-A08B-70640143C630}"/>
    <cellStyle name="Normal 9 3 7 2 3 4 2" xfId="36376" xr:uid="{32ECD619-23B4-4FB0-85C2-AB7CB07E6585}"/>
    <cellStyle name="Normal 9 3 7 2 3 5" xfId="24568" xr:uid="{6278577E-DC2F-4488-8D25-E0DF21D90124}"/>
    <cellStyle name="Normal 9 3 7 2 4" xfId="3546" xr:uid="{7CEC43E6-EE3B-49E9-87BE-6976D016490B}"/>
    <cellStyle name="Normal 9 3 7 2 4 2" xfId="8730" xr:uid="{89DC21A5-605D-48F3-869F-C21C63E422C9}"/>
    <cellStyle name="Normal 9 3 7 2 4 2 2" xfId="20537" xr:uid="{8F170614-5373-424B-BF27-833BF8645F4D}"/>
    <cellStyle name="Normal 9 3 7 2 4 2 2 2" xfId="42856" xr:uid="{04895553-7DF9-4267-A388-1E24ACBE9E85}"/>
    <cellStyle name="Normal 9 3 7 2 4 2 3" xfId="31048" xr:uid="{D4EB756D-0B94-4BAA-8599-340BCF3D4521}"/>
    <cellStyle name="Normal 9 3 7 2 4 3" xfId="15353" xr:uid="{372FA3BC-92BD-485D-81A8-EEEA46971D9D}"/>
    <cellStyle name="Normal 9 3 7 2 4 3 2" xfId="37672" xr:uid="{41E66325-EDCA-4E00-955D-07404858F118}"/>
    <cellStyle name="Normal 9 3 7 2 4 4" xfId="25864" xr:uid="{7DA5B453-C063-4DBB-B447-1B77CE0851AD}"/>
    <cellStyle name="Normal 9 3 7 2 5" xfId="6138" xr:uid="{1B1CA0FE-8ACB-4134-8CF1-ABE9C992704A}"/>
    <cellStyle name="Normal 9 3 7 2 5 2" xfId="17945" xr:uid="{4CB295CB-C76F-4206-AD17-B866B5FE6C81}"/>
    <cellStyle name="Normal 9 3 7 2 5 2 2" xfId="40264" xr:uid="{1FC47917-5320-42F3-A0A4-A7BC3D5B2F72}"/>
    <cellStyle name="Normal 9 3 7 2 5 3" xfId="28456" xr:uid="{142DD3A3-763F-4273-8635-7F7921E1FE35}"/>
    <cellStyle name="Normal 9 3 7 2 6" xfId="11465" xr:uid="{BC42BA46-8B65-4896-A43D-D1E506A02905}"/>
    <cellStyle name="Normal 9 3 7 2 6 2" xfId="33784" xr:uid="{43D32525-6594-4E16-96B2-15BB5296ABD2}"/>
    <cellStyle name="Normal 9 3 7 2 7" xfId="12761" xr:uid="{B03BF917-960D-4AFB-9F4F-7FADCDBE2196}"/>
    <cellStyle name="Normal 9 3 7 2 7 2" xfId="35080" xr:uid="{4FA6BE12-C452-45D1-8C43-D344CE50F91C}"/>
    <cellStyle name="Normal 9 3 7 2 8" xfId="23272" xr:uid="{A6782593-C268-4737-9C14-4AAA365AB06A}"/>
    <cellStyle name="Normal 9 3 7 3" xfId="1278" xr:uid="{49A9932E-DE76-4F77-A6ED-54AB18351BC2}"/>
    <cellStyle name="Normal 9 3 7 3 2" xfId="2574" xr:uid="{7B9286FE-06F3-4A4C-B4EC-F40306A6F37B}"/>
    <cellStyle name="Normal 9 3 7 3 2 2" xfId="5166" xr:uid="{BD35828F-5A0D-43DE-B950-C828844BD5A2}"/>
    <cellStyle name="Normal 9 3 7 3 2 2 2" xfId="10350" xr:uid="{D1B7EA07-1A09-415B-A1AA-C614923D5CFE}"/>
    <cellStyle name="Normal 9 3 7 3 2 2 2 2" xfId="22157" xr:uid="{EBD3FC9D-3F88-46EE-A44C-FEB68CC4A353}"/>
    <cellStyle name="Normal 9 3 7 3 2 2 2 2 2" xfId="44476" xr:uid="{B5E129B6-FE29-4B4B-930B-EC2543BB557F}"/>
    <cellStyle name="Normal 9 3 7 3 2 2 2 3" xfId="32668" xr:uid="{8BB573A6-37ED-4350-8436-1518177E6BD2}"/>
    <cellStyle name="Normal 9 3 7 3 2 2 3" xfId="16973" xr:uid="{20B54D53-94E0-47E3-BC64-8797569338CC}"/>
    <cellStyle name="Normal 9 3 7 3 2 2 3 2" xfId="39292" xr:uid="{6A13D931-465B-4A31-8B7F-AE7188C6C6CB}"/>
    <cellStyle name="Normal 9 3 7 3 2 2 4" xfId="27484" xr:uid="{B680C724-99CB-494E-AC9A-B7D39433783A}"/>
    <cellStyle name="Normal 9 3 7 3 2 3" xfId="7758" xr:uid="{C2415669-1F61-48FA-8C8F-E50B54C93913}"/>
    <cellStyle name="Normal 9 3 7 3 2 3 2" xfId="19565" xr:uid="{9B0DAFBB-9B80-4D72-AEA1-CF5DFD6B46D8}"/>
    <cellStyle name="Normal 9 3 7 3 2 3 2 2" xfId="41884" xr:uid="{20FA9BC7-BC8A-4249-80A2-ACE33D57A32F}"/>
    <cellStyle name="Normal 9 3 7 3 2 3 3" xfId="30076" xr:uid="{AECA31D2-0104-46A9-B651-8977B10ADB90}"/>
    <cellStyle name="Normal 9 3 7 3 2 4" xfId="14381" xr:uid="{3022F069-8D85-4F32-B435-EA302199E347}"/>
    <cellStyle name="Normal 9 3 7 3 2 4 2" xfId="36700" xr:uid="{CC943B9B-D451-4757-992A-F5DB35EFE45C}"/>
    <cellStyle name="Normal 9 3 7 3 2 5" xfId="24892" xr:uid="{FF66B264-E11F-466F-9C77-A70B436F2F3C}"/>
    <cellStyle name="Normal 9 3 7 3 3" xfId="3870" xr:uid="{03D4B98D-23D6-4849-A09C-ABCA9838A541}"/>
    <cellStyle name="Normal 9 3 7 3 3 2" xfId="9054" xr:uid="{C19DD02C-D809-4E7C-BC7E-30650D8D462D}"/>
    <cellStyle name="Normal 9 3 7 3 3 2 2" xfId="20861" xr:uid="{6E833ED6-CC54-4238-AC67-C64B161DADE5}"/>
    <cellStyle name="Normal 9 3 7 3 3 2 2 2" xfId="43180" xr:uid="{7BC34313-676B-4454-83AB-393866631F58}"/>
    <cellStyle name="Normal 9 3 7 3 3 2 3" xfId="31372" xr:uid="{2901D1C2-A269-4364-8883-6061C6FC64FF}"/>
    <cellStyle name="Normal 9 3 7 3 3 3" xfId="15677" xr:uid="{981B758C-3716-4586-916B-9305C84B4C80}"/>
    <cellStyle name="Normal 9 3 7 3 3 3 2" xfId="37996" xr:uid="{99CA58C4-E4FD-4FB1-8561-FA71D4661859}"/>
    <cellStyle name="Normal 9 3 7 3 3 4" xfId="26188" xr:uid="{D2A7520E-822A-42CC-A01B-AC292A543F4D}"/>
    <cellStyle name="Normal 9 3 7 3 4" xfId="6462" xr:uid="{64ED0732-A148-4BA4-9F36-8107F38F1F97}"/>
    <cellStyle name="Normal 9 3 7 3 4 2" xfId="18269" xr:uid="{41F68C62-121F-439F-86A1-889647E9E6E4}"/>
    <cellStyle name="Normal 9 3 7 3 4 2 2" xfId="40588" xr:uid="{2570D4A8-C692-4833-B7BA-D4D58B76AE9A}"/>
    <cellStyle name="Normal 9 3 7 3 4 3" xfId="28780" xr:uid="{31B33080-4038-4B47-9158-18094921CC7A}"/>
    <cellStyle name="Normal 9 3 7 3 5" xfId="11789" xr:uid="{7F11194D-FB8D-43AE-BEF0-F81DC75FB787}"/>
    <cellStyle name="Normal 9 3 7 3 5 2" xfId="34108" xr:uid="{C57E5BBA-735E-4479-B21F-2089E2DBF3B9}"/>
    <cellStyle name="Normal 9 3 7 3 6" xfId="13085" xr:uid="{98320F5E-6EC3-4C77-B1E6-BE741AE1AF2E}"/>
    <cellStyle name="Normal 9 3 7 3 6 2" xfId="35404" xr:uid="{4CF72F2D-869D-4E8F-96A1-BF4C6AD650DA}"/>
    <cellStyle name="Normal 9 3 7 3 7" xfId="23596" xr:uid="{8FF5E1E8-23D9-49A2-B439-7F56DA69CC57}"/>
    <cellStyle name="Normal 9 3 7 4" xfId="1926" xr:uid="{8C7FDDFC-F16A-4B8E-BDE8-9E3D53F1B840}"/>
    <cellStyle name="Normal 9 3 7 4 2" xfId="4518" xr:uid="{BB8E2574-B456-452E-8C97-CBB293798BB8}"/>
    <cellStyle name="Normal 9 3 7 4 2 2" xfId="9702" xr:uid="{B5033F37-CE0C-4191-9C0B-F9B0972E9299}"/>
    <cellStyle name="Normal 9 3 7 4 2 2 2" xfId="21509" xr:uid="{77E68E2F-4423-4696-886F-8BCC427B1D7F}"/>
    <cellStyle name="Normal 9 3 7 4 2 2 2 2" xfId="43828" xr:uid="{FADB4791-E28A-4B3F-9F99-0D245784C45E}"/>
    <cellStyle name="Normal 9 3 7 4 2 2 3" xfId="32020" xr:uid="{3BB4AB07-4C71-473E-81E9-81B566BA4120}"/>
    <cellStyle name="Normal 9 3 7 4 2 3" xfId="16325" xr:uid="{A72AB105-240C-4A2B-A0D5-3A8335A28B24}"/>
    <cellStyle name="Normal 9 3 7 4 2 3 2" xfId="38644" xr:uid="{C5A5930A-1FD8-4864-9322-2DF7628CCA28}"/>
    <cellStyle name="Normal 9 3 7 4 2 4" xfId="26836" xr:uid="{A29AC369-19B5-48C6-BAFA-C115C1E4AB8F}"/>
    <cellStyle name="Normal 9 3 7 4 3" xfId="7110" xr:uid="{70B7D365-703D-45CE-A73B-BC2C1A73DB78}"/>
    <cellStyle name="Normal 9 3 7 4 3 2" xfId="18917" xr:uid="{7DC3ED87-FA87-489E-BE73-EB53ACA1653A}"/>
    <cellStyle name="Normal 9 3 7 4 3 2 2" xfId="41236" xr:uid="{8CBE22ED-89DC-403C-A816-5FC207E15434}"/>
    <cellStyle name="Normal 9 3 7 4 3 3" xfId="29428" xr:uid="{C9400535-E3B4-413D-9C05-19578596647C}"/>
    <cellStyle name="Normal 9 3 7 4 4" xfId="13733" xr:uid="{A63B6858-75C3-42A8-A10D-DD5DF3668BE0}"/>
    <cellStyle name="Normal 9 3 7 4 4 2" xfId="36052" xr:uid="{50060D1D-3297-4A97-B86A-EB2AD7EB8287}"/>
    <cellStyle name="Normal 9 3 7 4 5" xfId="24244" xr:uid="{4550ABB7-5776-40DA-AB8E-A8ED4008291B}"/>
    <cellStyle name="Normal 9 3 7 5" xfId="3222" xr:uid="{9CD4E148-541B-41C8-B1C3-D7BE6E0DC971}"/>
    <cellStyle name="Normal 9 3 7 5 2" xfId="8406" xr:uid="{C279B26C-0BD2-435C-B9DE-02A5EE48F591}"/>
    <cellStyle name="Normal 9 3 7 5 2 2" xfId="20213" xr:uid="{8EADC98E-F677-4C95-80A6-8F4B562224A9}"/>
    <cellStyle name="Normal 9 3 7 5 2 2 2" xfId="42532" xr:uid="{FA786BAA-329F-455B-BB04-003809DD2FD0}"/>
    <cellStyle name="Normal 9 3 7 5 2 3" xfId="30724" xr:uid="{CB437009-5033-44C8-9A28-8C5315BE33F3}"/>
    <cellStyle name="Normal 9 3 7 5 3" xfId="15029" xr:uid="{7BF4E329-D496-417A-BB43-D97561299012}"/>
    <cellStyle name="Normal 9 3 7 5 3 2" xfId="37348" xr:uid="{BDB0228F-5E2C-4AF1-960F-8F923CBFAF00}"/>
    <cellStyle name="Normal 9 3 7 5 4" xfId="25540" xr:uid="{2D151426-850E-4246-BE84-0654CE38C5BE}"/>
    <cellStyle name="Normal 9 3 7 6" xfId="5814" xr:uid="{95FA20DB-7D2C-4D6F-B1A6-7488A3ADA56B}"/>
    <cellStyle name="Normal 9 3 7 6 2" xfId="17621" xr:uid="{D7F5BD23-90B8-4CE5-848D-449F0166AA55}"/>
    <cellStyle name="Normal 9 3 7 6 2 2" xfId="39940" xr:uid="{AF8E9B8F-52D5-40C7-A7D0-A3D856ED4BE9}"/>
    <cellStyle name="Normal 9 3 7 6 3" xfId="28132" xr:uid="{0837E99A-8192-4495-9C39-24EA3759E072}"/>
    <cellStyle name="Normal 9 3 7 7" xfId="11074" xr:uid="{C11DA75B-259F-45AC-914B-FB8194EB28A9}"/>
    <cellStyle name="Normal 9 3 7 7 2" xfId="33393" xr:uid="{5A7BA911-499B-4F37-8DF7-0D3288370FF5}"/>
    <cellStyle name="Normal 9 3 7 8" xfId="12437" xr:uid="{BBBA9D74-623D-454C-AA96-A4C9880EB7C8}"/>
    <cellStyle name="Normal 9 3 7 8 2" xfId="34756" xr:uid="{ABC33BB5-6E89-4B86-8C5D-D7060C693527}"/>
    <cellStyle name="Normal 9 3 7 9" xfId="22881" xr:uid="{BFCEBF9D-57F5-41AC-8476-1E75A94E1E6F}"/>
    <cellStyle name="Normal 9 3 8" xfId="792" xr:uid="{75D575A6-8DFF-4FD7-8C02-F834C3E7B7DE}"/>
    <cellStyle name="Normal 9 3 8 2" xfId="1440" xr:uid="{63FC4A1E-4245-445E-8F5F-7DAE8C3B9B00}"/>
    <cellStyle name="Normal 9 3 8 2 2" xfId="2736" xr:uid="{270160F0-4895-4919-B7F1-5E885F643292}"/>
    <cellStyle name="Normal 9 3 8 2 2 2" xfId="5328" xr:uid="{E5DAE42B-71C7-40EA-A22B-08D5CA985BF7}"/>
    <cellStyle name="Normal 9 3 8 2 2 2 2" xfId="10512" xr:uid="{A6CA5E28-7B30-4EBE-91D7-B9D1A5008BB1}"/>
    <cellStyle name="Normal 9 3 8 2 2 2 2 2" xfId="22319" xr:uid="{7BDC107E-ACDB-46B8-884C-CCF432296349}"/>
    <cellStyle name="Normal 9 3 8 2 2 2 2 2 2" xfId="44638" xr:uid="{F2F2D2B3-C368-4518-8CE6-6109D17B5A72}"/>
    <cellStyle name="Normal 9 3 8 2 2 2 2 3" xfId="32830" xr:uid="{B9F9A4C7-7957-4ABB-8418-D3F02E2FFD9B}"/>
    <cellStyle name="Normal 9 3 8 2 2 2 3" xfId="17135" xr:uid="{46732E63-AE1D-43BB-A7F5-2EC9BACED81A}"/>
    <cellStyle name="Normal 9 3 8 2 2 2 3 2" xfId="39454" xr:uid="{633155D4-545F-4DB5-B276-E18BA8FE782E}"/>
    <cellStyle name="Normal 9 3 8 2 2 2 4" xfId="27646" xr:uid="{A34BA3EE-9BB8-4B61-A6D3-04730C2066C8}"/>
    <cellStyle name="Normal 9 3 8 2 2 3" xfId="7920" xr:uid="{0D46D2A7-1854-457A-817B-D66846EE7265}"/>
    <cellStyle name="Normal 9 3 8 2 2 3 2" xfId="19727" xr:uid="{EA18AC0A-A8C1-49AF-9067-4EC59B0CC369}"/>
    <cellStyle name="Normal 9 3 8 2 2 3 2 2" xfId="42046" xr:uid="{2F964E2A-C55A-4916-A28B-3684FFD1E869}"/>
    <cellStyle name="Normal 9 3 8 2 2 3 3" xfId="30238" xr:uid="{059CBD75-77F5-46E6-B466-949D6752243A}"/>
    <cellStyle name="Normal 9 3 8 2 2 4" xfId="14543" xr:uid="{90B7043C-62AE-4B99-9B9F-4176B27EA229}"/>
    <cellStyle name="Normal 9 3 8 2 2 4 2" xfId="36862" xr:uid="{D557E8A2-89FB-4584-BC2B-9B2EBBC308CE}"/>
    <cellStyle name="Normal 9 3 8 2 2 5" xfId="25054" xr:uid="{AF83BBD3-C109-487E-B7F9-73F58000426C}"/>
    <cellStyle name="Normal 9 3 8 2 3" xfId="4032" xr:uid="{EFD9779A-9C4D-44B4-92B8-9B67252CA0D0}"/>
    <cellStyle name="Normal 9 3 8 2 3 2" xfId="9216" xr:uid="{E47789A2-C009-40C8-AA8C-A689E3B4A999}"/>
    <cellStyle name="Normal 9 3 8 2 3 2 2" xfId="21023" xr:uid="{B02035EB-6415-4D97-A8B0-BCBAEBDECCF0}"/>
    <cellStyle name="Normal 9 3 8 2 3 2 2 2" xfId="43342" xr:uid="{09E09D5B-C8FF-41A0-B18C-BCF3FF03E3C9}"/>
    <cellStyle name="Normal 9 3 8 2 3 2 3" xfId="31534" xr:uid="{B3AFD3B1-5917-4C02-B23D-CF226DC02F60}"/>
    <cellStyle name="Normal 9 3 8 2 3 3" xfId="15839" xr:uid="{764924EF-7D7E-4578-A2FE-EFD3D2C2464E}"/>
    <cellStyle name="Normal 9 3 8 2 3 3 2" xfId="38158" xr:uid="{E0F727CE-CC6E-4120-868E-9855EC1B1746}"/>
    <cellStyle name="Normal 9 3 8 2 3 4" xfId="26350" xr:uid="{97A9CD1F-E2BA-4B95-B556-0737B5E33DB0}"/>
    <cellStyle name="Normal 9 3 8 2 4" xfId="6624" xr:uid="{DCBD9E61-D218-4B4C-BA0E-E558BBFD8C9E}"/>
    <cellStyle name="Normal 9 3 8 2 4 2" xfId="18431" xr:uid="{74133E1E-5590-49C2-9B77-72CA5D085C49}"/>
    <cellStyle name="Normal 9 3 8 2 4 2 2" xfId="40750" xr:uid="{02CE3664-91DB-47EA-B4C2-4B2147EB45AA}"/>
    <cellStyle name="Normal 9 3 8 2 4 3" xfId="28942" xr:uid="{CA065FAF-F55D-47BF-8D29-68195F45CCDC}"/>
    <cellStyle name="Normal 9 3 8 2 5" xfId="11951" xr:uid="{33BD4088-E7E5-4B8C-802F-5D4FC8264CF0}"/>
    <cellStyle name="Normal 9 3 8 2 5 2" xfId="34270" xr:uid="{2DDA1B83-1439-49AE-9D43-A75D7FF7E3E2}"/>
    <cellStyle name="Normal 9 3 8 2 6" xfId="13247" xr:uid="{8E718412-E5C5-4D41-9F4A-89075E2D3479}"/>
    <cellStyle name="Normal 9 3 8 2 6 2" xfId="35566" xr:uid="{A8ABEA0D-D57F-465A-A7A5-FD62AA29F70B}"/>
    <cellStyle name="Normal 9 3 8 2 7" xfId="23758" xr:uid="{E54BA076-37DB-4299-8D30-C1425A252170}"/>
    <cellStyle name="Normal 9 3 8 3" xfId="2088" xr:uid="{243C9467-7E71-477C-96A3-BC897701E34D}"/>
    <cellStyle name="Normal 9 3 8 3 2" xfId="4680" xr:uid="{8F5B77F7-B6D2-4FC0-90DC-FC687DE23884}"/>
    <cellStyle name="Normal 9 3 8 3 2 2" xfId="9864" xr:uid="{3678A49A-5F19-4477-963E-FF9805BFCCCD}"/>
    <cellStyle name="Normal 9 3 8 3 2 2 2" xfId="21671" xr:uid="{22D9D97C-37BC-4406-BAF8-52714DFF54CC}"/>
    <cellStyle name="Normal 9 3 8 3 2 2 2 2" xfId="43990" xr:uid="{01B655C4-926D-4786-A446-4A861A1B488B}"/>
    <cellStyle name="Normal 9 3 8 3 2 2 3" xfId="32182" xr:uid="{150B1967-990C-40DB-99D1-D962653F1DF3}"/>
    <cellStyle name="Normal 9 3 8 3 2 3" xfId="16487" xr:uid="{76FF75EA-5FE3-443A-A6E6-D2C0EB75731B}"/>
    <cellStyle name="Normal 9 3 8 3 2 3 2" xfId="38806" xr:uid="{F648FAAF-0C94-462B-BD37-A0A70D787B68}"/>
    <cellStyle name="Normal 9 3 8 3 2 4" xfId="26998" xr:uid="{20E6E991-2F9A-4C0E-B53D-E655030257F1}"/>
    <cellStyle name="Normal 9 3 8 3 3" xfId="7272" xr:uid="{5AAE1304-7CC6-487F-BAED-7919B6088DE8}"/>
    <cellStyle name="Normal 9 3 8 3 3 2" xfId="19079" xr:uid="{B19551A5-9BF0-4575-BDE8-E5CFF4C0CB2D}"/>
    <cellStyle name="Normal 9 3 8 3 3 2 2" xfId="41398" xr:uid="{5356D661-3418-4BA0-BF45-72F468E1CFFB}"/>
    <cellStyle name="Normal 9 3 8 3 3 3" xfId="29590" xr:uid="{9F2B1CB3-A966-43DF-9D72-1DD526315DFA}"/>
    <cellStyle name="Normal 9 3 8 3 4" xfId="13895" xr:uid="{B3AB6CA0-A0C9-4F99-A970-06FAE82C106D}"/>
    <cellStyle name="Normal 9 3 8 3 4 2" xfId="36214" xr:uid="{ACC5755F-0D0F-4364-BB4C-57C64EE74647}"/>
    <cellStyle name="Normal 9 3 8 3 5" xfId="24406" xr:uid="{05BF0E22-E326-4F75-8812-4396E5B7313E}"/>
    <cellStyle name="Normal 9 3 8 4" xfId="3384" xr:uid="{CFBC79E7-A90C-48AA-81C5-B71FAF2C13CD}"/>
    <cellStyle name="Normal 9 3 8 4 2" xfId="8568" xr:uid="{8689A35F-8FF3-4388-8F70-3534980DF58D}"/>
    <cellStyle name="Normal 9 3 8 4 2 2" xfId="20375" xr:uid="{834A2CA2-6AFB-421F-9B94-874A5CF70F43}"/>
    <cellStyle name="Normal 9 3 8 4 2 2 2" xfId="42694" xr:uid="{F0909461-3F7B-4D49-9819-D5A67656FB5D}"/>
    <cellStyle name="Normal 9 3 8 4 2 3" xfId="30886" xr:uid="{1FD961A1-0AAE-42F5-8CB5-222909C4EDE0}"/>
    <cellStyle name="Normal 9 3 8 4 3" xfId="15191" xr:uid="{1A7CD815-7083-47EE-A30A-F9F208C7E7FB}"/>
    <cellStyle name="Normal 9 3 8 4 3 2" xfId="37510" xr:uid="{3E837DD5-FF10-495B-8DE2-AD9041FAE242}"/>
    <cellStyle name="Normal 9 3 8 4 4" xfId="25702" xr:uid="{DBF12EC3-CB13-45D6-8D0D-4501A401D140}"/>
    <cellStyle name="Normal 9 3 8 5" xfId="5976" xr:uid="{6C47D1BB-E954-408B-B92E-D5BEB25B1AE4}"/>
    <cellStyle name="Normal 9 3 8 5 2" xfId="17783" xr:uid="{EB12F116-1C04-465D-894E-1B16098AD553}"/>
    <cellStyle name="Normal 9 3 8 5 2 2" xfId="40102" xr:uid="{54F70726-0DAE-45A4-BC78-0E0F4D9FE789}"/>
    <cellStyle name="Normal 9 3 8 5 3" xfId="28294" xr:uid="{03C844A2-620C-45B1-B119-E1667F39637B}"/>
    <cellStyle name="Normal 9 3 8 6" xfId="11303" xr:uid="{FEAD1611-1A2B-47D4-AF34-A03DDB2EAC33}"/>
    <cellStyle name="Normal 9 3 8 6 2" xfId="33622" xr:uid="{2852CE63-C1D7-4BB4-A96B-886B8E780FD4}"/>
    <cellStyle name="Normal 9 3 8 7" xfId="12599" xr:uid="{71D56EF9-6065-485E-95B0-2F71D5A2EFC7}"/>
    <cellStyle name="Normal 9 3 8 7 2" xfId="34918" xr:uid="{4C6868AB-1DC8-4E6A-90BC-427EA7DA13B0}"/>
    <cellStyle name="Normal 9 3 8 8" xfId="23110" xr:uid="{12D657E5-BCF8-4C10-A41F-21BD762657BD}"/>
    <cellStyle name="Normal 9 3 9" xfId="1116" xr:uid="{712D1B28-EB9D-45DC-9F5F-75C5D964226B}"/>
    <cellStyle name="Normal 9 3 9 2" xfId="2412" xr:uid="{EB363AAD-A203-4A66-9AC0-733167C9F219}"/>
    <cellStyle name="Normal 9 3 9 2 2" xfId="5004" xr:uid="{2877F675-4C99-435B-98BD-C65A875E866D}"/>
    <cellStyle name="Normal 9 3 9 2 2 2" xfId="10188" xr:uid="{ED96D893-1BFD-4356-83DF-9D9A4B01790C}"/>
    <cellStyle name="Normal 9 3 9 2 2 2 2" xfId="21995" xr:uid="{76A6E0E2-3AAF-4F6F-8074-AB9ADD3F23B3}"/>
    <cellStyle name="Normal 9 3 9 2 2 2 2 2" xfId="44314" xr:uid="{9BAF00CC-C9A3-45A8-9A77-16D2CAD3344A}"/>
    <cellStyle name="Normal 9 3 9 2 2 2 3" xfId="32506" xr:uid="{6F40EF72-134E-47D1-8A7F-8B5BD0D9DD5D}"/>
    <cellStyle name="Normal 9 3 9 2 2 3" xfId="16811" xr:uid="{C8319DD9-67C8-41BB-85EC-E9189FC9C632}"/>
    <cellStyle name="Normal 9 3 9 2 2 3 2" xfId="39130" xr:uid="{0CDEC59B-B09B-4DA6-8898-DA505498C24A}"/>
    <cellStyle name="Normal 9 3 9 2 2 4" xfId="27322" xr:uid="{BDA55599-EB7C-4181-94D8-427AF05AEDF3}"/>
    <cellStyle name="Normal 9 3 9 2 3" xfId="7596" xr:uid="{1A1F6032-B8C0-44AF-A22F-C572753D1124}"/>
    <cellStyle name="Normal 9 3 9 2 3 2" xfId="19403" xr:uid="{5125E2F2-B2EE-4397-980F-2A340D4727E0}"/>
    <cellStyle name="Normal 9 3 9 2 3 2 2" xfId="41722" xr:uid="{718E745A-0D94-4F38-BC1B-EE1398DFCD27}"/>
    <cellStyle name="Normal 9 3 9 2 3 3" xfId="29914" xr:uid="{69053820-AFA5-45D8-B5E3-FC4A70B09E33}"/>
    <cellStyle name="Normal 9 3 9 2 4" xfId="14219" xr:uid="{9BB9EB87-CB59-459D-B81D-38F8D57B9006}"/>
    <cellStyle name="Normal 9 3 9 2 4 2" xfId="36538" xr:uid="{F4AF61EA-785C-487D-9572-926301D0FF95}"/>
    <cellStyle name="Normal 9 3 9 2 5" xfId="24730" xr:uid="{065137EF-DA9B-4E66-9E05-290D833908A1}"/>
    <cellStyle name="Normal 9 3 9 3" xfId="3708" xr:uid="{3BD603B2-2665-415D-A6DD-8EC15E866259}"/>
    <cellStyle name="Normal 9 3 9 3 2" xfId="8892" xr:uid="{A108E1D0-EAB7-47EF-9B70-F85979F537A9}"/>
    <cellStyle name="Normal 9 3 9 3 2 2" xfId="20699" xr:uid="{716AC4D5-A348-4D77-B20A-E6458F5142CA}"/>
    <cellStyle name="Normal 9 3 9 3 2 2 2" xfId="43018" xr:uid="{454D6F28-0DF0-44B0-BE2F-7576E3D4BF0D}"/>
    <cellStyle name="Normal 9 3 9 3 2 3" xfId="31210" xr:uid="{DCB0D119-0DC5-4398-B35E-76812350BA9D}"/>
    <cellStyle name="Normal 9 3 9 3 3" xfId="15515" xr:uid="{F1BA6BB0-3B31-4482-9CAC-ED7E4F97D40E}"/>
    <cellStyle name="Normal 9 3 9 3 3 2" xfId="37834" xr:uid="{9677E405-BE84-438E-9753-EDEA924927B6}"/>
    <cellStyle name="Normal 9 3 9 3 4" xfId="26026" xr:uid="{6120F2EC-D232-47D8-A37E-0AC2A585F94B}"/>
    <cellStyle name="Normal 9 3 9 4" xfId="6300" xr:uid="{07B328A0-FBCF-4A3D-B5F9-1AD4672788F8}"/>
    <cellStyle name="Normal 9 3 9 4 2" xfId="18107" xr:uid="{AED9B460-3336-45C2-BBC5-5B7C2433BC87}"/>
    <cellStyle name="Normal 9 3 9 4 2 2" xfId="40426" xr:uid="{70E4DA11-819D-4FC5-99DC-DB083BBBC516}"/>
    <cellStyle name="Normal 9 3 9 4 3" xfId="28618" xr:uid="{DFF15265-050C-4111-8329-069FC0D8C987}"/>
    <cellStyle name="Normal 9 3 9 5" xfId="11627" xr:uid="{096368FD-3996-420C-8CAE-CA0F1D23CEA7}"/>
    <cellStyle name="Normal 9 3 9 5 2" xfId="33946" xr:uid="{E5A8858F-371A-4590-8D63-2E0CE87E5685}"/>
    <cellStyle name="Normal 9 3 9 6" xfId="12923" xr:uid="{5A3418A0-8086-4342-9378-BA5FC9F93475}"/>
    <cellStyle name="Normal 9 3 9 6 2" xfId="35242" xr:uid="{B59DF603-97F9-4CA4-A73D-4B84684C842E}"/>
    <cellStyle name="Normal 9 3 9 7" xfId="23434" xr:uid="{FC836637-E943-4B80-829B-336E83E69EDE}"/>
    <cellStyle name="Normal 9 4" xfId="143" xr:uid="{00000000-0005-0000-0000-00008C000000}"/>
    <cellStyle name="Normal 9 4 10" xfId="1765" xr:uid="{754CCEF0-6DD1-43D7-A48E-0C0BB7E17396}"/>
    <cellStyle name="Normal 9 4 10 2" xfId="4357" xr:uid="{DBF7D0D8-D210-440F-B9AF-4A5774EBE1C2}"/>
    <cellStyle name="Normal 9 4 10 2 2" xfId="9541" xr:uid="{3762FC3D-2C9B-4717-A21F-4542ED956FDF}"/>
    <cellStyle name="Normal 9 4 10 2 2 2" xfId="21348" xr:uid="{3C4D7155-8DC2-4D22-ABF7-2EBF57CE67AA}"/>
    <cellStyle name="Normal 9 4 10 2 2 2 2" xfId="43667" xr:uid="{C971F82A-AF79-4093-AFB4-A5BF64FED0CE}"/>
    <cellStyle name="Normal 9 4 10 2 2 3" xfId="31859" xr:uid="{19D099C4-B41A-4170-8970-8760D20A5E3B}"/>
    <cellStyle name="Normal 9 4 10 2 3" xfId="16164" xr:uid="{DA376DBF-591A-4CCE-B23A-BD77F4028719}"/>
    <cellStyle name="Normal 9 4 10 2 3 2" xfId="38483" xr:uid="{7CF4FADB-AAE2-47FF-984F-961C40E274FC}"/>
    <cellStyle name="Normal 9 4 10 2 4" xfId="26675" xr:uid="{40C3A891-15E4-46EB-8535-5AEED3997917}"/>
    <cellStyle name="Normal 9 4 10 3" xfId="6949" xr:uid="{AC20FA68-3A88-4A70-8CD9-32CB0A09893C}"/>
    <cellStyle name="Normal 9 4 10 3 2" xfId="18756" xr:uid="{44560819-7AB2-4FFC-8025-D80EF63357EB}"/>
    <cellStyle name="Normal 9 4 10 3 2 2" xfId="41075" xr:uid="{312EB609-C265-40A7-9786-6ADF701F2D29}"/>
    <cellStyle name="Normal 9 4 10 3 3" xfId="29267" xr:uid="{7F1ADECB-3C66-43D5-A68F-AAE6A8CB0A80}"/>
    <cellStyle name="Normal 9 4 10 4" xfId="13572" xr:uid="{FA00A0A5-1B4B-45B0-A840-A4488664D014}"/>
    <cellStyle name="Normal 9 4 10 4 2" xfId="35891" xr:uid="{EE842AE3-D434-45F2-8E58-B956B2272467}"/>
    <cellStyle name="Normal 9 4 10 5" xfId="24083" xr:uid="{6165F420-8142-42B6-9CAA-76767B197A34}"/>
    <cellStyle name="Normal 9 4 11" xfId="3061" xr:uid="{FA9872EA-D115-440C-BAF9-B15F34138D01}"/>
    <cellStyle name="Normal 9 4 11 2" xfId="8245" xr:uid="{91E95EDF-0031-4EA1-9552-4FCCF31D11B9}"/>
    <cellStyle name="Normal 9 4 11 2 2" xfId="20052" xr:uid="{F518F667-ED8C-40B6-8F6B-BD5D31B3FEC0}"/>
    <cellStyle name="Normal 9 4 11 2 2 2" xfId="42371" xr:uid="{1A9ECAC4-A8E5-4F03-A831-BAF6FE95203E}"/>
    <cellStyle name="Normal 9 4 11 2 3" xfId="30563" xr:uid="{38116C45-DAC6-4740-A6C9-CAB984B08305}"/>
    <cellStyle name="Normal 9 4 11 3" xfId="14868" xr:uid="{26AC14BB-C50B-4E44-8774-8B50A3F922A4}"/>
    <cellStyle name="Normal 9 4 11 3 2" xfId="37187" xr:uid="{A63AAA50-D4AB-4175-9A24-391005F2FD35}"/>
    <cellStyle name="Normal 9 4 11 4" xfId="25379" xr:uid="{47828FDE-3560-4491-B01B-96A6AF0E6C3D}"/>
    <cellStyle name="Normal 9 4 12" xfId="5653" xr:uid="{39B9D082-702C-48A1-9989-1B55DAB707B5}"/>
    <cellStyle name="Normal 9 4 12 2" xfId="17460" xr:uid="{3A7BA67A-637A-4DBE-AE39-D4335C5BBEB1}"/>
    <cellStyle name="Normal 9 4 12 2 2" xfId="39779" xr:uid="{8154AB1B-F155-4D06-BDB3-1A891365C9B6}"/>
    <cellStyle name="Normal 9 4 12 3" xfId="27971" xr:uid="{E49A1EDF-0999-4AEE-BB50-6EECBCA59438}"/>
    <cellStyle name="Normal 9 4 13" xfId="10841" xr:uid="{F9F4A0C8-6721-4B91-9619-AD43827CB83C}"/>
    <cellStyle name="Normal 9 4 13 2" xfId="33160" xr:uid="{37E48319-5B29-4621-A196-3373D410A7D9}"/>
    <cellStyle name="Normal 9 4 14" xfId="12276" xr:uid="{2CE427FB-F2B7-40C0-B7D5-F6E8399EA545}"/>
    <cellStyle name="Normal 9 4 14 2" xfId="34595" xr:uid="{80612589-BD51-44E7-ACBD-03C9A45FC58D}"/>
    <cellStyle name="Normal 9 4 15" xfId="22648" xr:uid="{444449DF-6F6E-4793-97AE-318953D20D05}"/>
    <cellStyle name="Normal 9 4 16" xfId="339" xr:uid="{60154D18-F8D3-4E90-B1FF-7C115646C643}"/>
    <cellStyle name="Normal 9 4 17" xfId="45010" xr:uid="{487E08E0-5B1F-45B6-BF6C-406193578EFE}"/>
    <cellStyle name="Normal 9 4 18" xfId="45065" xr:uid="{E6C7BAA3-41EA-4825-9456-9B82C2CD7FCB}"/>
    <cellStyle name="Normal 9 4 19" xfId="196" xr:uid="{F144215E-C159-482B-9F0E-DAC43CAC3A44}"/>
    <cellStyle name="Normal 9 4 2" xfId="353" xr:uid="{65ED3BCD-E98A-4AF4-8C00-0A43E9163DF4}"/>
    <cellStyle name="Normal 9 4 2 10" xfId="5662" xr:uid="{43F2F736-EF94-49E8-8986-479BE55CA6DC}"/>
    <cellStyle name="Normal 9 4 2 10 2" xfId="17469" xr:uid="{7289D18F-7AFD-41BF-8EB0-22B9B1CE6B3F}"/>
    <cellStyle name="Normal 9 4 2 10 2 2" xfId="39788" xr:uid="{870FE269-60AC-4E3D-9166-1F0751AF8DC6}"/>
    <cellStyle name="Normal 9 4 2 10 3" xfId="27980" xr:uid="{74AEF177-F577-41DA-A9AA-829EBC0C0B63}"/>
    <cellStyle name="Normal 9 4 2 11" xfId="10858" xr:uid="{899984A7-35FE-4723-A2EC-E7623540EA59}"/>
    <cellStyle name="Normal 9 4 2 11 2" xfId="33177" xr:uid="{74C499E6-C6CC-46DB-8B3E-19862C644177}"/>
    <cellStyle name="Normal 9 4 2 12" xfId="12285" xr:uid="{73F84471-1200-4215-BF2F-BF5FDB464D39}"/>
    <cellStyle name="Normal 9 4 2 12 2" xfId="34604" xr:uid="{7168B4D0-AC54-4FF3-90C0-23053F0D340E}"/>
    <cellStyle name="Normal 9 4 2 13" xfId="22665" xr:uid="{A7F4251C-5D23-41BD-9331-D9FBB3EE8936}"/>
    <cellStyle name="Normal 9 4 2 14" xfId="45036" xr:uid="{D295C53F-2E27-45C0-A9E1-7E6523B4AE1D}"/>
    <cellStyle name="Normal 9 4 2 15" xfId="45068" xr:uid="{C6A7281F-1E50-4B02-83A7-450ED5742F04}"/>
    <cellStyle name="Normal 9 4 2 2" xfId="384" xr:uid="{38E1870F-C13E-4826-A100-AFD387B537CB}"/>
    <cellStyle name="Normal 9 4 2 2 10" xfId="12312" xr:uid="{2B5B49B8-6BA2-49CE-B6F7-46B2FF9D690C}"/>
    <cellStyle name="Normal 9 4 2 2 10 2" xfId="34631" xr:uid="{A5B41328-39BE-4B73-A804-DD258B46BCA6}"/>
    <cellStyle name="Normal 9 4 2 2 11" xfId="22697" xr:uid="{092A7F1C-8645-4ACF-B7B5-9361BD3CB1E6}"/>
    <cellStyle name="Normal 9 4 2 2 2" xfId="497" xr:uid="{29024C8E-94A1-4098-8B44-1AD5F54E647A}"/>
    <cellStyle name="Normal 9 4 2 2 2 10" xfId="22814" xr:uid="{FDB225A3-091D-40E3-97D2-F1188CC05178}"/>
    <cellStyle name="Normal 9 4 2 2 2 2" xfId="730" xr:uid="{15E4E5BE-7E4C-47DB-9A17-09BDCAE73282}"/>
    <cellStyle name="Normal 9 4 2 2 2 2 2" xfId="1072" xr:uid="{E6062F68-B3F0-419B-A5FD-B10B536D5223}"/>
    <cellStyle name="Normal 9 4 2 2 2 2 2 2" xfId="1720" xr:uid="{A34BC263-9D23-45F6-8FD7-A6DD1B29FF29}"/>
    <cellStyle name="Normal 9 4 2 2 2 2 2 2 2" xfId="3016" xr:uid="{1A415A6B-DC86-4D64-942E-A5F6CDFC8C39}"/>
    <cellStyle name="Normal 9 4 2 2 2 2 2 2 2 2" xfId="5608" xr:uid="{FB06E0A6-479B-4A88-9772-351C43D61186}"/>
    <cellStyle name="Normal 9 4 2 2 2 2 2 2 2 2 2" xfId="10792" xr:uid="{1C6DD7CA-8AB7-4D18-AFE1-5DA2284A0F3F}"/>
    <cellStyle name="Normal 9 4 2 2 2 2 2 2 2 2 2 2" xfId="22599" xr:uid="{6A16CC01-127E-4E18-8283-8971BCBF1370}"/>
    <cellStyle name="Normal 9 4 2 2 2 2 2 2 2 2 2 2 2" xfId="44918" xr:uid="{E9F853AF-EC34-4B1E-AD56-FE0CAB8BFDAA}"/>
    <cellStyle name="Normal 9 4 2 2 2 2 2 2 2 2 2 3" xfId="33110" xr:uid="{F54C0F9D-1584-4A91-8532-9C853A254AC2}"/>
    <cellStyle name="Normal 9 4 2 2 2 2 2 2 2 2 3" xfId="17415" xr:uid="{4FD879BD-B1BC-4587-97C4-FE2D29198B9D}"/>
    <cellStyle name="Normal 9 4 2 2 2 2 2 2 2 2 3 2" xfId="39734" xr:uid="{0CECB938-0932-4652-B8D4-7C913D383B14}"/>
    <cellStyle name="Normal 9 4 2 2 2 2 2 2 2 2 4" xfId="27926" xr:uid="{EFB57C35-8843-455D-809D-CDB040FCCA3C}"/>
    <cellStyle name="Normal 9 4 2 2 2 2 2 2 2 3" xfId="8200" xr:uid="{B4B51356-1526-4411-87E7-332AF76F753C}"/>
    <cellStyle name="Normal 9 4 2 2 2 2 2 2 2 3 2" xfId="20007" xr:uid="{00A7F418-5EEB-404F-B135-0C775E090ADC}"/>
    <cellStyle name="Normal 9 4 2 2 2 2 2 2 2 3 2 2" xfId="42326" xr:uid="{D32A5A6F-7294-4E3C-A079-7E05F0EB8FA4}"/>
    <cellStyle name="Normal 9 4 2 2 2 2 2 2 2 3 3" xfId="30518" xr:uid="{5F478CEB-D505-493E-A36E-3F3E1A735EF7}"/>
    <cellStyle name="Normal 9 4 2 2 2 2 2 2 2 4" xfId="14823" xr:uid="{C60019C1-6D43-4A85-9863-4017C029983E}"/>
    <cellStyle name="Normal 9 4 2 2 2 2 2 2 2 4 2" xfId="37142" xr:uid="{929B18F4-E5EB-4226-B347-847F9F990C0A}"/>
    <cellStyle name="Normal 9 4 2 2 2 2 2 2 2 5" xfId="25334" xr:uid="{AF7B3564-BF96-422C-9BB2-0C95257A8382}"/>
    <cellStyle name="Normal 9 4 2 2 2 2 2 2 3" xfId="4312" xr:uid="{DFF574E4-56C8-4984-BA65-E6F24690F79D}"/>
    <cellStyle name="Normal 9 4 2 2 2 2 2 2 3 2" xfId="9496" xr:uid="{893D19F8-3A41-4FE1-B8F3-1A2D41F87C5B}"/>
    <cellStyle name="Normal 9 4 2 2 2 2 2 2 3 2 2" xfId="21303" xr:uid="{53685DE9-9CED-4FE6-9A72-F855B861BC64}"/>
    <cellStyle name="Normal 9 4 2 2 2 2 2 2 3 2 2 2" xfId="43622" xr:uid="{B8B05957-69F7-4E49-A929-7E206D47046C}"/>
    <cellStyle name="Normal 9 4 2 2 2 2 2 2 3 2 3" xfId="31814" xr:uid="{9DD2CC0C-5C76-463B-BE47-099539B5FE44}"/>
    <cellStyle name="Normal 9 4 2 2 2 2 2 2 3 3" xfId="16119" xr:uid="{4416E214-712F-4F0D-94FC-E0BC2635CAD1}"/>
    <cellStyle name="Normal 9 4 2 2 2 2 2 2 3 3 2" xfId="38438" xr:uid="{85C59808-107A-47FD-8915-49B92D36FFAB}"/>
    <cellStyle name="Normal 9 4 2 2 2 2 2 2 3 4" xfId="26630" xr:uid="{F374243A-4B7B-4673-931E-8FFE74BE948C}"/>
    <cellStyle name="Normal 9 4 2 2 2 2 2 2 4" xfId="6904" xr:uid="{DB8AE6AE-1DA1-4A7E-98A7-76B4AF2A25EB}"/>
    <cellStyle name="Normal 9 4 2 2 2 2 2 2 4 2" xfId="18711" xr:uid="{C4AD890A-E045-4C4A-BDAE-3BEFAC8AB55E}"/>
    <cellStyle name="Normal 9 4 2 2 2 2 2 2 4 2 2" xfId="41030" xr:uid="{AD2367BD-F8BE-4A73-AD31-E5F55C166EE1}"/>
    <cellStyle name="Normal 9 4 2 2 2 2 2 2 4 3" xfId="29222" xr:uid="{73BB4E33-88DA-45D8-9C14-12C6636EF6B3}"/>
    <cellStyle name="Normal 9 4 2 2 2 2 2 2 5" xfId="12231" xr:uid="{E681987D-99D7-4F8B-A9C5-0BF59AFFCCC4}"/>
    <cellStyle name="Normal 9 4 2 2 2 2 2 2 5 2" xfId="34550" xr:uid="{0028906D-F7CC-4273-91D1-22C1E4579A7B}"/>
    <cellStyle name="Normal 9 4 2 2 2 2 2 2 6" xfId="13527" xr:uid="{FB6BECA5-7355-49EA-AB05-E05AB7548C9C}"/>
    <cellStyle name="Normal 9 4 2 2 2 2 2 2 6 2" xfId="35846" xr:uid="{3D7A67DF-43EE-4762-BAB9-4733B5EADC46}"/>
    <cellStyle name="Normal 9 4 2 2 2 2 2 2 7" xfId="24038" xr:uid="{02C2777A-4185-4D74-9CCE-5FB4BD8AAF89}"/>
    <cellStyle name="Normal 9 4 2 2 2 2 2 3" xfId="2368" xr:uid="{057C3D18-6A98-488C-B317-FA164A875E9F}"/>
    <cellStyle name="Normal 9 4 2 2 2 2 2 3 2" xfId="4960" xr:uid="{24FF235C-49EB-4A76-A0C5-EB5E9D176AAE}"/>
    <cellStyle name="Normal 9 4 2 2 2 2 2 3 2 2" xfId="10144" xr:uid="{F84116BD-5FAC-41C4-B9F5-0DC9FB3A7D4E}"/>
    <cellStyle name="Normal 9 4 2 2 2 2 2 3 2 2 2" xfId="21951" xr:uid="{ED26B69A-B7E4-4F87-A290-3AF9FFA23604}"/>
    <cellStyle name="Normal 9 4 2 2 2 2 2 3 2 2 2 2" xfId="44270" xr:uid="{F573ECF4-0B5E-43C5-A3B9-E7B7871FB07D}"/>
    <cellStyle name="Normal 9 4 2 2 2 2 2 3 2 2 3" xfId="32462" xr:uid="{A83F8CCF-AE54-4C2F-B097-7A1540C0B375}"/>
    <cellStyle name="Normal 9 4 2 2 2 2 2 3 2 3" xfId="16767" xr:uid="{E0AEB60A-3B7A-459C-8B4C-CB1E1D4DB219}"/>
    <cellStyle name="Normal 9 4 2 2 2 2 2 3 2 3 2" xfId="39086" xr:uid="{41A4329F-3D57-417E-A76E-4C948FF4B5B3}"/>
    <cellStyle name="Normal 9 4 2 2 2 2 2 3 2 4" xfId="27278" xr:uid="{C495E107-7243-4A0E-9FEC-6477446BDC45}"/>
    <cellStyle name="Normal 9 4 2 2 2 2 2 3 3" xfId="7552" xr:uid="{ABEA8C41-8322-47AD-A420-8410B4653CBA}"/>
    <cellStyle name="Normal 9 4 2 2 2 2 2 3 3 2" xfId="19359" xr:uid="{E4CE578E-FD70-452D-A7C3-F0F20804A0CB}"/>
    <cellStyle name="Normal 9 4 2 2 2 2 2 3 3 2 2" xfId="41678" xr:uid="{3C439075-D072-4292-8BA3-F801417EA65B}"/>
    <cellStyle name="Normal 9 4 2 2 2 2 2 3 3 3" xfId="29870" xr:uid="{D1509DCB-4569-4395-A7CC-056456CDC360}"/>
    <cellStyle name="Normal 9 4 2 2 2 2 2 3 4" xfId="14175" xr:uid="{77847B95-75FB-4345-9BE0-5315C9904526}"/>
    <cellStyle name="Normal 9 4 2 2 2 2 2 3 4 2" xfId="36494" xr:uid="{093C3018-99C0-410D-B9C5-7AED9688EEB5}"/>
    <cellStyle name="Normal 9 4 2 2 2 2 2 3 5" xfId="24686" xr:uid="{8607D710-747A-4E91-947E-2A22173FB3C7}"/>
    <cellStyle name="Normal 9 4 2 2 2 2 2 4" xfId="3664" xr:uid="{B61F3A97-56FA-40DA-905D-3D9E6864C019}"/>
    <cellStyle name="Normal 9 4 2 2 2 2 2 4 2" xfId="8848" xr:uid="{4BDF7999-7F8D-4406-995F-D9AF244ECEF5}"/>
    <cellStyle name="Normal 9 4 2 2 2 2 2 4 2 2" xfId="20655" xr:uid="{6AE9839B-33CC-472D-9E44-1200EE837833}"/>
    <cellStyle name="Normal 9 4 2 2 2 2 2 4 2 2 2" xfId="42974" xr:uid="{07E63532-BEC0-4BA1-ADFF-BBB435C9EF91}"/>
    <cellStyle name="Normal 9 4 2 2 2 2 2 4 2 3" xfId="31166" xr:uid="{7E4E2A29-677B-4AAA-8601-23674B2E167F}"/>
    <cellStyle name="Normal 9 4 2 2 2 2 2 4 3" xfId="15471" xr:uid="{81E4F8DE-26B5-48F9-A3CA-5A5695D5AEB6}"/>
    <cellStyle name="Normal 9 4 2 2 2 2 2 4 3 2" xfId="37790" xr:uid="{165E7F32-9617-432D-B183-01DCCB265A7C}"/>
    <cellStyle name="Normal 9 4 2 2 2 2 2 4 4" xfId="25982" xr:uid="{7C8408A0-339E-4E20-8CB0-B9B10380ACBE}"/>
    <cellStyle name="Normal 9 4 2 2 2 2 2 5" xfId="6256" xr:uid="{C16FA0D7-4DB2-4592-9DD7-69E6C6440E04}"/>
    <cellStyle name="Normal 9 4 2 2 2 2 2 5 2" xfId="18063" xr:uid="{D0763DE1-696B-4B4E-8B1A-0A00B511653A}"/>
    <cellStyle name="Normal 9 4 2 2 2 2 2 5 2 2" xfId="40382" xr:uid="{DB812F2C-A5A7-4C9E-B4BF-573D866E50AD}"/>
    <cellStyle name="Normal 9 4 2 2 2 2 2 5 3" xfId="28574" xr:uid="{0F849E0A-8843-431C-A910-114E8773F5C2}"/>
    <cellStyle name="Normal 9 4 2 2 2 2 2 6" xfId="11583" xr:uid="{A94A3B2B-2F7C-46BE-AA93-03BC695547BF}"/>
    <cellStyle name="Normal 9 4 2 2 2 2 2 6 2" xfId="33902" xr:uid="{E2E26070-BC73-4736-A0C9-5571482D47D1}"/>
    <cellStyle name="Normal 9 4 2 2 2 2 2 7" xfId="12879" xr:uid="{27A297C4-5B0B-4634-90A6-445F39BDBD6D}"/>
    <cellStyle name="Normal 9 4 2 2 2 2 2 7 2" xfId="35198" xr:uid="{138F6544-2C38-4A5A-9E93-0CA414AF4254}"/>
    <cellStyle name="Normal 9 4 2 2 2 2 2 8" xfId="23390" xr:uid="{2F5DE79F-9E1B-4CE0-99D8-AB99E5BD3527}"/>
    <cellStyle name="Normal 9 4 2 2 2 2 3" xfId="1396" xr:uid="{E3B5AB68-1F17-455A-A3F8-23AFE4CB1F12}"/>
    <cellStyle name="Normal 9 4 2 2 2 2 3 2" xfId="2692" xr:uid="{54DDFECB-F401-48D3-A16F-14AA5A83CF49}"/>
    <cellStyle name="Normal 9 4 2 2 2 2 3 2 2" xfId="5284" xr:uid="{E168588C-EDA5-437F-B000-3F967A15CCF0}"/>
    <cellStyle name="Normal 9 4 2 2 2 2 3 2 2 2" xfId="10468" xr:uid="{7C60D6E4-514E-46E8-BEE8-A8A7EA27F093}"/>
    <cellStyle name="Normal 9 4 2 2 2 2 3 2 2 2 2" xfId="22275" xr:uid="{086304D7-BF15-4ADB-AFD7-22B6BD0882C1}"/>
    <cellStyle name="Normal 9 4 2 2 2 2 3 2 2 2 2 2" xfId="44594" xr:uid="{57E31631-4035-461D-92B5-7C54CD32EEF3}"/>
    <cellStyle name="Normal 9 4 2 2 2 2 3 2 2 2 3" xfId="32786" xr:uid="{A967969A-8161-4298-A2A0-C627CD89E461}"/>
    <cellStyle name="Normal 9 4 2 2 2 2 3 2 2 3" xfId="17091" xr:uid="{53680823-22E7-4D38-B9AA-83D3CC288E45}"/>
    <cellStyle name="Normal 9 4 2 2 2 2 3 2 2 3 2" xfId="39410" xr:uid="{B18F9F47-BE94-401F-853C-F0ECEBB1A404}"/>
    <cellStyle name="Normal 9 4 2 2 2 2 3 2 2 4" xfId="27602" xr:uid="{7ACD2830-86E0-4E31-B1B7-59F0B0C201C7}"/>
    <cellStyle name="Normal 9 4 2 2 2 2 3 2 3" xfId="7876" xr:uid="{64AB705C-295F-4336-B4F8-7A4A094BD8B6}"/>
    <cellStyle name="Normal 9 4 2 2 2 2 3 2 3 2" xfId="19683" xr:uid="{864DCF82-0DE7-4B4F-BFC0-699A4FEECB04}"/>
    <cellStyle name="Normal 9 4 2 2 2 2 3 2 3 2 2" xfId="42002" xr:uid="{31B0035C-0511-4EAA-8637-0798E16FA650}"/>
    <cellStyle name="Normal 9 4 2 2 2 2 3 2 3 3" xfId="30194" xr:uid="{405E8FA4-EDEB-4198-A0DA-7ECA01216AFA}"/>
    <cellStyle name="Normal 9 4 2 2 2 2 3 2 4" xfId="14499" xr:uid="{2CCBC4E3-B52A-42B3-BE04-3305269A75B0}"/>
    <cellStyle name="Normal 9 4 2 2 2 2 3 2 4 2" xfId="36818" xr:uid="{C9242807-A58D-476C-B4A7-14B1DE7CE483}"/>
    <cellStyle name="Normal 9 4 2 2 2 2 3 2 5" xfId="25010" xr:uid="{7E0ACD0D-A242-4AFF-9ACF-B33F781454E1}"/>
    <cellStyle name="Normal 9 4 2 2 2 2 3 3" xfId="3988" xr:uid="{5C34C881-88B7-4F27-B952-CB415F210E7A}"/>
    <cellStyle name="Normal 9 4 2 2 2 2 3 3 2" xfId="9172" xr:uid="{90D4D105-EBD2-4F22-BE75-993401976B9C}"/>
    <cellStyle name="Normal 9 4 2 2 2 2 3 3 2 2" xfId="20979" xr:uid="{7ED9810E-C495-4169-AD57-DFCE3B50E961}"/>
    <cellStyle name="Normal 9 4 2 2 2 2 3 3 2 2 2" xfId="43298" xr:uid="{EBF2C155-3AF4-405F-887F-0D7F80E20B00}"/>
    <cellStyle name="Normal 9 4 2 2 2 2 3 3 2 3" xfId="31490" xr:uid="{442B3F65-A738-4AD7-B8B2-CE3A7EC1BD62}"/>
    <cellStyle name="Normal 9 4 2 2 2 2 3 3 3" xfId="15795" xr:uid="{532347BE-2ACE-4DC5-9735-6A4C13EE8694}"/>
    <cellStyle name="Normal 9 4 2 2 2 2 3 3 3 2" xfId="38114" xr:uid="{DEAE74A9-8725-4A1D-8D05-0FA6124A6710}"/>
    <cellStyle name="Normal 9 4 2 2 2 2 3 3 4" xfId="26306" xr:uid="{9AEC3D16-5AB1-4593-9C5F-9DD618842A4A}"/>
    <cellStyle name="Normal 9 4 2 2 2 2 3 4" xfId="6580" xr:uid="{4EFE6A44-E451-478F-85DE-891877B1A959}"/>
    <cellStyle name="Normal 9 4 2 2 2 2 3 4 2" xfId="18387" xr:uid="{BFB12988-A445-43AC-A568-15D154E5273B}"/>
    <cellStyle name="Normal 9 4 2 2 2 2 3 4 2 2" xfId="40706" xr:uid="{4BAE4312-2EFD-4C6E-BA72-DE7FF5975003}"/>
    <cellStyle name="Normal 9 4 2 2 2 2 3 4 3" xfId="28898" xr:uid="{8A575EB6-B230-4290-932C-E9B046ACEE56}"/>
    <cellStyle name="Normal 9 4 2 2 2 2 3 5" xfId="11907" xr:uid="{FD3A6C83-963D-4BF0-A303-443CCEE88CCC}"/>
    <cellStyle name="Normal 9 4 2 2 2 2 3 5 2" xfId="34226" xr:uid="{4C48AA08-1D10-4A92-AC31-A84894994D7D}"/>
    <cellStyle name="Normal 9 4 2 2 2 2 3 6" xfId="13203" xr:uid="{5A9689A5-E553-408C-ABA9-F5373BDFD70A}"/>
    <cellStyle name="Normal 9 4 2 2 2 2 3 6 2" xfId="35522" xr:uid="{81E3E7A0-91C0-4DBE-82F0-F095B3F3175F}"/>
    <cellStyle name="Normal 9 4 2 2 2 2 3 7" xfId="23714" xr:uid="{94FE751C-4836-406C-BD29-496F48007359}"/>
    <cellStyle name="Normal 9 4 2 2 2 2 4" xfId="2044" xr:uid="{0C079B62-9F57-4C4F-AD49-C53E5D3FD9D1}"/>
    <cellStyle name="Normal 9 4 2 2 2 2 4 2" xfId="4636" xr:uid="{F5F62F05-4F8D-48C9-BCB4-B75E037680D2}"/>
    <cellStyle name="Normal 9 4 2 2 2 2 4 2 2" xfId="9820" xr:uid="{D19D7BE7-C115-4358-838D-7E2D214B62CD}"/>
    <cellStyle name="Normal 9 4 2 2 2 2 4 2 2 2" xfId="21627" xr:uid="{E27D31EF-7CF9-4160-ACDD-D1D715B515D4}"/>
    <cellStyle name="Normal 9 4 2 2 2 2 4 2 2 2 2" xfId="43946" xr:uid="{02E195AA-3AEA-46C6-862D-912FF916D3B4}"/>
    <cellStyle name="Normal 9 4 2 2 2 2 4 2 2 3" xfId="32138" xr:uid="{EFDB14DB-ADE8-454E-B1C4-53A079AAE697}"/>
    <cellStyle name="Normal 9 4 2 2 2 2 4 2 3" xfId="16443" xr:uid="{E99643FF-7C14-4D89-952C-BC6FDD1069A0}"/>
    <cellStyle name="Normal 9 4 2 2 2 2 4 2 3 2" xfId="38762" xr:uid="{D1BD0708-24D7-40CA-9EC9-311BF93A2F99}"/>
    <cellStyle name="Normal 9 4 2 2 2 2 4 2 4" xfId="26954" xr:uid="{BA9F60D2-7DE6-4276-89F5-E6EC01941E5F}"/>
    <cellStyle name="Normal 9 4 2 2 2 2 4 3" xfId="7228" xr:uid="{049093E3-C816-4528-ADDE-20DA606993B0}"/>
    <cellStyle name="Normal 9 4 2 2 2 2 4 3 2" xfId="19035" xr:uid="{C230919C-B80C-4933-A554-4FF1CB952814}"/>
    <cellStyle name="Normal 9 4 2 2 2 2 4 3 2 2" xfId="41354" xr:uid="{D71C7639-CAF8-447E-8478-5CB1C5358EE5}"/>
    <cellStyle name="Normal 9 4 2 2 2 2 4 3 3" xfId="29546" xr:uid="{8C1DE799-8173-41A6-B288-88BA2134C7EC}"/>
    <cellStyle name="Normal 9 4 2 2 2 2 4 4" xfId="13851" xr:uid="{95C42B6C-036C-46B8-9C17-A84B4085D80D}"/>
    <cellStyle name="Normal 9 4 2 2 2 2 4 4 2" xfId="36170" xr:uid="{0936D659-233B-48D2-A7A8-E36E14FAA8DF}"/>
    <cellStyle name="Normal 9 4 2 2 2 2 4 5" xfId="24362" xr:uid="{B84373A4-B4A0-4F3F-9C09-6B7DE7F37FD9}"/>
    <cellStyle name="Normal 9 4 2 2 2 2 5" xfId="3340" xr:uid="{0A2B8FE4-01B2-438B-9917-7D1AC972D650}"/>
    <cellStyle name="Normal 9 4 2 2 2 2 5 2" xfId="8524" xr:uid="{DF71454E-5BD8-49E1-8C42-DDFC652BBBFF}"/>
    <cellStyle name="Normal 9 4 2 2 2 2 5 2 2" xfId="20331" xr:uid="{F41A9976-2B41-449E-A0ED-D8006BF4E14A}"/>
    <cellStyle name="Normal 9 4 2 2 2 2 5 2 2 2" xfId="42650" xr:uid="{E96C17D8-CBF3-4DDE-9A21-ACB1B10F3F67}"/>
    <cellStyle name="Normal 9 4 2 2 2 2 5 2 3" xfId="30842" xr:uid="{9A77BF94-4D19-416C-A1ED-6C16B9159C63}"/>
    <cellStyle name="Normal 9 4 2 2 2 2 5 3" xfId="15147" xr:uid="{2D2EB594-CD9B-4FE2-AF45-72A122DE149E}"/>
    <cellStyle name="Normal 9 4 2 2 2 2 5 3 2" xfId="37466" xr:uid="{EC72C2D1-CCE3-4792-9875-2F29C1270C6E}"/>
    <cellStyle name="Normal 9 4 2 2 2 2 5 4" xfId="25658" xr:uid="{A5FD733B-194F-40E4-A2A6-00454F383C77}"/>
    <cellStyle name="Normal 9 4 2 2 2 2 6" xfId="5932" xr:uid="{11B2B544-11CF-4ED1-A01E-B0D4D5CD219D}"/>
    <cellStyle name="Normal 9 4 2 2 2 2 6 2" xfId="17739" xr:uid="{05F15913-F726-4332-97E9-CC28EED27385}"/>
    <cellStyle name="Normal 9 4 2 2 2 2 6 2 2" xfId="40058" xr:uid="{D59B935A-5D4A-43C3-BE0C-ED5083199F18}"/>
    <cellStyle name="Normal 9 4 2 2 2 2 6 3" xfId="28250" xr:uid="{C568423A-0210-46A0-B81B-89C53BD6C344}"/>
    <cellStyle name="Normal 9 4 2 2 2 2 7" xfId="11241" xr:uid="{68902442-28DD-4C5E-8F1D-862F69FE5283}"/>
    <cellStyle name="Normal 9 4 2 2 2 2 7 2" xfId="33560" xr:uid="{B548F335-BB06-4CF5-BC02-49964B19D8B6}"/>
    <cellStyle name="Normal 9 4 2 2 2 2 8" xfId="12555" xr:uid="{AB43E931-FAE5-4F46-BBFD-C3DC93166250}"/>
    <cellStyle name="Normal 9 4 2 2 2 2 8 2" xfId="34874" xr:uid="{EB1D7A98-1E90-4C74-B951-E153B1008F5B}"/>
    <cellStyle name="Normal 9 4 2 2 2 2 9" xfId="23048" xr:uid="{2DC083B2-6257-43A8-A4A8-86BD01BC03E7}"/>
    <cellStyle name="Normal 9 4 2 2 2 3" xfId="910" xr:uid="{455559B0-5C9E-43F4-BA02-2127169EBA1A}"/>
    <cellStyle name="Normal 9 4 2 2 2 3 2" xfId="1558" xr:uid="{FFECA432-22E9-4FD9-B91C-3B7642C33B2A}"/>
    <cellStyle name="Normal 9 4 2 2 2 3 2 2" xfId="2854" xr:uid="{6F51FB7A-DCAB-4FEB-BB64-14924BF8AEF7}"/>
    <cellStyle name="Normal 9 4 2 2 2 3 2 2 2" xfId="5446" xr:uid="{042F62F9-37C3-4AB6-94FB-8E6A70C2E62D}"/>
    <cellStyle name="Normal 9 4 2 2 2 3 2 2 2 2" xfId="10630" xr:uid="{D5447499-9AA3-48AE-B0B5-F3EB01CB1DF2}"/>
    <cellStyle name="Normal 9 4 2 2 2 3 2 2 2 2 2" xfId="22437" xr:uid="{73CE9B14-CFD7-4AA0-BE14-E5C495F75EE8}"/>
    <cellStyle name="Normal 9 4 2 2 2 3 2 2 2 2 2 2" xfId="44756" xr:uid="{61DA8B28-426D-4D40-8F9B-E7B41A5EF75E}"/>
    <cellStyle name="Normal 9 4 2 2 2 3 2 2 2 2 3" xfId="32948" xr:uid="{98892A5E-63AE-4AC1-AEF0-B7B5AB15F236}"/>
    <cellStyle name="Normal 9 4 2 2 2 3 2 2 2 3" xfId="17253" xr:uid="{CA0D9400-598F-4B5C-97D2-05D0753902DC}"/>
    <cellStyle name="Normal 9 4 2 2 2 3 2 2 2 3 2" xfId="39572" xr:uid="{63E57F4D-A61A-4E8F-8304-BFA7264A05B9}"/>
    <cellStyle name="Normal 9 4 2 2 2 3 2 2 2 4" xfId="27764" xr:uid="{A956EBD4-D03A-4DAA-92D2-3404F3BE222A}"/>
    <cellStyle name="Normal 9 4 2 2 2 3 2 2 3" xfId="8038" xr:uid="{CC277F43-6287-4B9C-B4B9-80CFA3CCFA10}"/>
    <cellStyle name="Normal 9 4 2 2 2 3 2 2 3 2" xfId="19845" xr:uid="{E87EEC78-7C0B-49EB-B82E-603C3BEE5CF9}"/>
    <cellStyle name="Normal 9 4 2 2 2 3 2 2 3 2 2" xfId="42164" xr:uid="{3B928240-C5ED-4941-8ACE-B57A99BDF7BC}"/>
    <cellStyle name="Normal 9 4 2 2 2 3 2 2 3 3" xfId="30356" xr:uid="{B06E8A23-DC76-4E4E-84BA-8AFB6A1065EF}"/>
    <cellStyle name="Normal 9 4 2 2 2 3 2 2 4" xfId="14661" xr:uid="{B6A80877-BEA5-425F-990B-BE1E388E352D}"/>
    <cellStyle name="Normal 9 4 2 2 2 3 2 2 4 2" xfId="36980" xr:uid="{4A35F6DB-D52C-4A81-81CD-D856F97F2716}"/>
    <cellStyle name="Normal 9 4 2 2 2 3 2 2 5" xfId="25172" xr:uid="{4A11B04C-E1A2-4D6C-87BC-8E5BF029A667}"/>
    <cellStyle name="Normal 9 4 2 2 2 3 2 3" xfId="4150" xr:uid="{4764C0B9-34E9-42CD-BE65-A1AC6F263227}"/>
    <cellStyle name="Normal 9 4 2 2 2 3 2 3 2" xfId="9334" xr:uid="{5FE341EF-5107-42C4-A3A0-3FC870B49AED}"/>
    <cellStyle name="Normal 9 4 2 2 2 3 2 3 2 2" xfId="21141" xr:uid="{3A42C7E9-B97C-4E5A-BAD5-4CE6EE8324A4}"/>
    <cellStyle name="Normal 9 4 2 2 2 3 2 3 2 2 2" xfId="43460" xr:uid="{2F806CE1-418B-4986-8425-1F08DFAA92B6}"/>
    <cellStyle name="Normal 9 4 2 2 2 3 2 3 2 3" xfId="31652" xr:uid="{9D414CD9-06BA-489B-8D06-AABDB0E98E1F}"/>
    <cellStyle name="Normal 9 4 2 2 2 3 2 3 3" xfId="15957" xr:uid="{1390966A-FB7F-4DEE-A09A-9C3A3407509C}"/>
    <cellStyle name="Normal 9 4 2 2 2 3 2 3 3 2" xfId="38276" xr:uid="{2A76D9E1-08AA-434E-8865-99A15B5CF41C}"/>
    <cellStyle name="Normal 9 4 2 2 2 3 2 3 4" xfId="26468" xr:uid="{C11DC12E-95D9-4464-8315-2A8C14691B8C}"/>
    <cellStyle name="Normal 9 4 2 2 2 3 2 4" xfId="6742" xr:uid="{F5701E8C-620A-4F9C-9AB0-14DB95ED193C}"/>
    <cellStyle name="Normal 9 4 2 2 2 3 2 4 2" xfId="18549" xr:uid="{B07A174B-BF01-417F-B821-9130734D0D8E}"/>
    <cellStyle name="Normal 9 4 2 2 2 3 2 4 2 2" xfId="40868" xr:uid="{0606361C-53FE-4C01-84F9-82A5FBA344F6}"/>
    <cellStyle name="Normal 9 4 2 2 2 3 2 4 3" xfId="29060" xr:uid="{7640882F-43D9-4BB1-9826-4FAF1DA12B9B}"/>
    <cellStyle name="Normal 9 4 2 2 2 3 2 5" xfId="12069" xr:uid="{06E14FBD-E086-462F-9211-62A441E8FA66}"/>
    <cellStyle name="Normal 9 4 2 2 2 3 2 5 2" xfId="34388" xr:uid="{C75C4D0D-CC94-4E00-9255-DBE1DB45801A}"/>
    <cellStyle name="Normal 9 4 2 2 2 3 2 6" xfId="13365" xr:uid="{055A4C99-C2F7-40A2-B5CD-E4582243E6C9}"/>
    <cellStyle name="Normal 9 4 2 2 2 3 2 6 2" xfId="35684" xr:uid="{EDF84FDC-2D50-4816-9AD7-5765A2F3E44C}"/>
    <cellStyle name="Normal 9 4 2 2 2 3 2 7" xfId="23876" xr:uid="{D1885B17-F09F-4066-87CE-9C0755D55728}"/>
    <cellStyle name="Normal 9 4 2 2 2 3 3" xfId="2206" xr:uid="{DC6A13CB-CB16-4735-8CEA-84B550C93CB1}"/>
    <cellStyle name="Normal 9 4 2 2 2 3 3 2" xfId="4798" xr:uid="{2057DD5D-66F3-4F50-AA38-FAEBA5ACF47D}"/>
    <cellStyle name="Normal 9 4 2 2 2 3 3 2 2" xfId="9982" xr:uid="{3C9481FD-804E-4906-87D1-7BE878D81B71}"/>
    <cellStyle name="Normal 9 4 2 2 2 3 3 2 2 2" xfId="21789" xr:uid="{52B0F628-C6ED-4C55-85E7-82C398113986}"/>
    <cellStyle name="Normal 9 4 2 2 2 3 3 2 2 2 2" xfId="44108" xr:uid="{26C5D327-F02C-41F7-8D9A-F9A0DC64D2E4}"/>
    <cellStyle name="Normal 9 4 2 2 2 3 3 2 2 3" xfId="32300" xr:uid="{7EEA3432-6953-4BF6-B4CF-360B82AFC0A0}"/>
    <cellStyle name="Normal 9 4 2 2 2 3 3 2 3" xfId="16605" xr:uid="{21FB2089-C0F9-4EBA-B427-5BBE2623221E}"/>
    <cellStyle name="Normal 9 4 2 2 2 3 3 2 3 2" xfId="38924" xr:uid="{BC8FF539-6C80-4355-95CE-A9BCEFEF1816}"/>
    <cellStyle name="Normal 9 4 2 2 2 3 3 2 4" xfId="27116" xr:uid="{128427C7-0E98-461C-B998-FAE4BFDE949A}"/>
    <cellStyle name="Normal 9 4 2 2 2 3 3 3" xfId="7390" xr:uid="{87079E27-2E17-47BE-8FCB-991BF3970B2F}"/>
    <cellStyle name="Normal 9 4 2 2 2 3 3 3 2" xfId="19197" xr:uid="{D735B919-BD36-470F-82BA-EDE566002521}"/>
    <cellStyle name="Normal 9 4 2 2 2 3 3 3 2 2" xfId="41516" xr:uid="{5288A084-E198-4F4A-B78E-65D799A10D03}"/>
    <cellStyle name="Normal 9 4 2 2 2 3 3 3 3" xfId="29708" xr:uid="{9CA62948-A740-41B5-8D38-5BCFDFD28855}"/>
    <cellStyle name="Normal 9 4 2 2 2 3 3 4" xfId="14013" xr:uid="{D9848284-3885-4A88-B62F-9B33FAEE9589}"/>
    <cellStyle name="Normal 9 4 2 2 2 3 3 4 2" xfId="36332" xr:uid="{D203271E-455B-4811-B28D-C0514912E8D5}"/>
    <cellStyle name="Normal 9 4 2 2 2 3 3 5" xfId="24524" xr:uid="{293DF725-0945-4547-B315-AF1DC541701F}"/>
    <cellStyle name="Normal 9 4 2 2 2 3 4" xfId="3502" xr:uid="{FAFC08E7-A4D3-4808-8B54-945F207E2F9F}"/>
    <cellStyle name="Normal 9 4 2 2 2 3 4 2" xfId="8686" xr:uid="{47D05F5F-49FB-4C75-A8A9-033ED700A876}"/>
    <cellStyle name="Normal 9 4 2 2 2 3 4 2 2" xfId="20493" xr:uid="{CF72569E-2518-4E7C-A2D2-D43387C1AD40}"/>
    <cellStyle name="Normal 9 4 2 2 2 3 4 2 2 2" xfId="42812" xr:uid="{B9DAA70B-6050-4DE7-B0D7-61068696CB49}"/>
    <cellStyle name="Normal 9 4 2 2 2 3 4 2 3" xfId="31004" xr:uid="{E9707F3A-6117-4678-892B-1B4BF2FA5A4F}"/>
    <cellStyle name="Normal 9 4 2 2 2 3 4 3" xfId="15309" xr:uid="{EA7124C0-D93B-439F-822D-52829824DE6B}"/>
    <cellStyle name="Normal 9 4 2 2 2 3 4 3 2" xfId="37628" xr:uid="{619DF7EF-09D1-4270-865A-F728D67D8D07}"/>
    <cellStyle name="Normal 9 4 2 2 2 3 4 4" xfId="25820" xr:uid="{73DCA32D-40B5-4F86-812C-BC22DF2B2F1D}"/>
    <cellStyle name="Normal 9 4 2 2 2 3 5" xfId="6094" xr:uid="{F07F4C78-6BAC-47CA-A553-23F171F77916}"/>
    <cellStyle name="Normal 9 4 2 2 2 3 5 2" xfId="17901" xr:uid="{F8C853B2-549D-42E3-A08F-1B7E1BFBA3EF}"/>
    <cellStyle name="Normal 9 4 2 2 2 3 5 2 2" xfId="40220" xr:uid="{E03B10A7-5D72-43F4-ACC3-B44FBCC52D85}"/>
    <cellStyle name="Normal 9 4 2 2 2 3 5 3" xfId="28412" xr:uid="{010B92DF-4A57-42B7-8A28-8B454053D5E6}"/>
    <cellStyle name="Normal 9 4 2 2 2 3 6" xfId="11421" xr:uid="{8058B16C-0C3D-49CF-849F-648843FB3E5F}"/>
    <cellStyle name="Normal 9 4 2 2 2 3 6 2" xfId="33740" xr:uid="{CD81C428-DEE7-454F-8BB8-BA47B75FA7B4}"/>
    <cellStyle name="Normal 9 4 2 2 2 3 7" xfId="12717" xr:uid="{B079060D-5E19-4A48-A486-CDBA032321B2}"/>
    <cellStyle name="Normal 9 4 2 2 2 3 7 2" xfId="35036" xr:uid="{3BAC0148-0E76-42D0-8246-430EA1D78B9D}"/>
    <cellStyle name="Normal 9 4 2 2 2 3 8" xfId="23228" xr:uid="{45B8D643-15E7-4A59-9401-51C932BE16B4}"/>
    <cellStyle name="Normal 9 4 2 2 2 4" xfId="1234" xr:uid="{D4548150-B016-4070-A402-152E66831516}"/>
    <cellStyle name="Normal 9 4 2 2 2 4 2" xfId="2530" xr:uid="{3F96D19D-EC35-402D-938E-93AC07F36899}"/>
    <cellStyle name="Normal 9 4 2 2 2 4 2 2" xfId="5122" xr:uid="{502E2616-8E3B-4AA8-87B5-ACF4B540DC52}"/>
    <cellStyle name="Normal 9 4 2 2 2 4 2 2 2" xfId="10306" xr:uid="{F46A96E9-7C30-4268-AF2B-F2881A8BDE7F}"/>
    <cellStyle name="Normal 9 4 2 2 2 4 2 2 2 2" xfId="22113" xr:uid="{314D459C-B008-4DAC-994A-C03707EFF8A0}"/>
    <cellStyle name="Normal 9 4 2 2 2 4 2 2 2 2 2" xfId="44432" xr:uid="{4D47C988-573D-48DE-94C6-C00F6BF3E832}"/>
    <cellStyle name="Normal 9 4 2 2 2 4 2 2 2 3" xfId="32624" xr:uid="{2F303B71-CDDC-49D9-BFB9-4DD6DEE4CCD7}"/>
    <cellStyle name="Normal 9 4 2 2 2 4 2 2 3" xfId="16929" xr:uid="{28F9638F-EE21-4056-8FCC-BC5CA5347056}"/>
    <cellStyle name="Normal 9 4 2 2 2 4 2 2 3 2" xfId="39248" xr:uid="{A61A38B9-62AA-44A4-BFFA-841AE9EF6D69}"/>
    <cellStyle name="Normal 9 4 2 2 2 4 2 2 4" xfId="27440" xr:uid="{8CCBE458-A0D8-4A68-A56F-B12D012F9510}"/>
    <cellStyle name="Normal 9 4 2 2 2 4 2 3" xfId="7714" xr:uid="{A1815FB8-CA41-40AC-A6FB-8E4A24C32347}"/>
    <cellStyle name="Normal 9 4 2 2 2 4 2 3 2" xfId="19521" xr:uid="{6F93D290-654C-4CF5-9F07-D66D0D4816FE}"/>
    <cellStyle name="Normal 9 4 2 2 2 4 2 3 2 2" xfId="41840" xr:uid="{7C0C3272-716D-4B22-B530-3D464784B3F4}"/>
    <cellStyle name="Normal 9 4 2 2 2 4 2 3 3" xfId="30032" xr:uid="{CBF84F14-5278-4120-A955-B10970219007}"/>
    <cellStyle name="Normal 9 4 2 2 2 4 2 4" xfId="14337" xr:uid="{34F14821-74E7-4FF5-B681-AD8772916291}"/>
    <cellStyle name="Normal 9 4 2 2 2 4 2 4 2" xfId="36656" xr:uid="{3A41E261-FE79-43C9-BD19-A1DD0E49E880}"/>
    <cellStyle name="Normal 9 4 2 2 2 4 2 5" xfId="24848" xr:uid="{4F75E179-AAE2-4095-9354-4FCC0FDA23B2}"/>
    <cellStyle name="Normal 9 4 2 2 2 4 3" xfId="3826" xr:uid="{13753D7A-EA3A-44A5-A54E-899EE877D83B}"/>
    <cellStyle name="Normal 9 4 2 2 2 4 3 2" xfId="9010" xr:uid="{5C226F85-C0D4-47F1-AAC2-30FA87E1B4F9}"/>
    <cellStyle name="Normal 9 4 2 2 2 4 3 2 2" xfId="20817" xr:uid="{40264E85-5289-4431-A50B-13F6D9506A49}"/>
    <cellStyle name="Normal 9 4 2 2 2 4 3 2 2 2" xfId="43136" xr:uid="{04F88BAC-96D8-4610-AF29-308AE962F62B}"/>
    <cellStyle name="Normal 9 4 2 2 2 4 3 2 3" xfId="31328" xr:uid="{4078FE3E-FF25-4675-87DC-805192896442}"/>
    <cellStyle name="Normal 9 4 2 2 2 4 3 3" xfId="15633" xr:uid="{A7CDA6C6-8A61-43BE-AC48-D889797991A7}"/>
    <cellStyle name="Normal 9 4 2 2 2 4 3 3 2" xfId="37952" xr:uid="{5BBCB927-BA94-4346-A71F-506D36D3D962}"/>
    <cellStyle name="Normal 9 4 2 2 2 4 3 4" xfId="26144" xr:uid="{8DFEF4DD-3973-442F-8735-3D8FD10C2644}"/>
    <cellStyle name="Normal 9 4 2 2 2 4 4" xfId="6418" xr:uid="{E405BD7A-4B93-4FD4-A27E-8CC128AA5901}"/>
    <cellStyle name="Normal 9 4 2 2 2 4 4 2" xfId="18225" xr:uid="{E881E9B7-FB7D-47A7-80FB-C7AEF7CE3B6C}"/>
    <cellStyle name="Normal 9 4 2 2 2 4 4 2 2" xfId="40544" xr:uid="{FAB28348-A670-4943-9F81-2FCCE30B2610}"/>
    <cellStyle name="Normal 9 4 2 2 2 4 4 3" xfId="28736" xr:uid="{65071810-1F30-4E27-8059-AF2B8EB84FAF}"/>
    <cellStyle name="Normal 9 4 2 2 2 4 5" xfId="11745" xr:uid="{AE25FB7C-DA9C-48A8-B4CC-D54854FA5A20}"/>
    <cellStyle name="Normal 9 4 2 2 2 4 5 2" xfId="34064" xr:uid="{CAA946FF-5FBB-4618-9FF5-0CB5DA61A51E}"/>
    <cellStyle name="Normal 9 4 2 2 2 4 6" xfId="13041" xr:uid="{026189FD-7B0F-4C85-A855-1B3A8B0CB26B}"/>
    <cellStyle name="Normal 9 4 2 2 2 4 6 2" xfId="35360" xr:uid="{2BFD6921-C000-4377-993F-BCBB2DF96861}"/>
    <cellStyle name="Normal 9 4 2 2 2 4 7" xfId="23552" xr:uid="{52CCC7EF-4D57-4AA8-BD07-41F3C210E4B0}"/>
    <cellStyle name="Normal 9 4 2 2 2 5" xfId="1882" xr:uid="{2E1F78F2-AF87-4939-87A0-E2E928D35DA5}"/>
    <cellStyle name="Normal 9 4 2 2 2 5 2" xfId="4474" xr:uid="{6E9837DA-1C1B-4671-9ADE-E11F87A6C73F}"/>
    <cellStyle name="Normal 9 4 2 2 2 5 2 2" xfId="9658" xr:uid="{7B53B3BA-0DC8-42B4-B6EC-F38F39C6CAE8}"/>
    <cellStyle name="Normal 9 4 2 2 2 5 2 2 2" xfId="21465" xr:uid="{1C22E8BB-2EDA-49B0-AE7E-2E3E080EA798}"/>
    <cellStyle name="Normal 9 4 2 2 2 5 2 2 2 2" xfId="43784" xr:uid="{8C477F4F-81BB-48D6-BDC9-DD72515D1A37}"/>
    <cellStyle name="Normal 9 4 2 2 2 5 2 2 3" xfId="31976" xr:uid="{7F24FC8D-8DD2-471D-92F2-BC1DC77B8AC6}"/>
    <cellStyle name="Normal 9 4 2 2 2 5 2 3" xfId="16281" xr:uid="{468D4612-EADB-42EF-AC42-0D857A360D56}"/>
    <cellStyle name="Normal 9 4 2 2 2 5 2 3 2" xfId="38600" xr:uid="{D70C0CC4-016A-4120-8C2A-290C1575B686}"/>
    <cellStyle name="Normal 9 4 2 2 2 5 2 4" xfId="26792" xr:uid="{FE8667E4-24D3-4B33-95CC-D1F840597FD8}"/>
    <cellStyle name="Normal 9 4 2 2 2 5 3" xfId="7066" xr:uid="{8AC8E192-264C-4B32-9801-A375A459CBBE}"/>
    <cellStyle name="Normal 9 4 2 2 2 5 3 2" xfId="18873" xr:uid="{0341D3FA-2102-4ACE-964C-EADA67F36A9F}"/>
    <cellStyle name="Normal 9 4 2 2 2 5 3 2 2" xfId="41192" xr:uid="{AFF18E97-C089-41BF-96DD-5D8B1DE51CE4}"/>
    <cellStyle name="Normal 9 4 2 2 2 5 3 3" xfId="29384" xr:uid="{78E55A89-51BF-422F-8525-1E3C76E857B4}"/>
    <cellStyle name="Normal 9 4 2 2 2 5 4" xfId="13689" xr:uid="{ED65391F-AB95-4332-BAE1-C489D5589567}"/>
    <cellStyle name="Normal 9 4 2 2 2 5 4 2" xfId="36008" xr:uid="{AB7C38E8-3130-423C-83F8-1FFF07642C57}"/>
    <cellStyle name="Normal 9 4 2 2 2 5 5" xfId="24200" xr:uid="{7877ABC9-8458-4BD5-B93C-0CA6BDF06A77}"/>
    <cellStyle name="Normal 9 4 2 2 2 6" xfId="3178" xr:uid="{BEE0D9D4-43DB-4C71-A48D-C966ADF39B1C}"/>
    <cellStyle name="Normal 9 4 2 2 2 6 2" xfId="8362" xr:uid="{83856B4C-0AB1-408E-9870-8D57CDD82DFA}"/>
    <cellStyle name="Normal 9 4 2 2 2 6 2 2" xfId="20169" xr:uid="{19C9139E-3978-4CC6-BF28-9E88E81AB90D}"/>
    <cellStyle name="Normal 9 4 2 2 2 6 2 2 2" xfId="42488" xr:uid="{96AA6421-31F7-4154-9831-E2130EE3D492}"/>
    <cellStyle name="Normal 9 4 2 2 2 6 2 3" xfId="30680" xr:uid="{AF105CEB-3C75-40C8-B368-7E0763DA9D9E}"/>
    <cellStyle name="Normal 9 4 2 2 2 6 3" xfId="14985" xr:uid="{F48AF301-4BAF-4B99-B702-DD72936D1A15}"/>
    <cellStyle name="Normal 9 4 2 2 2 6 3 2" xfId="37304" xr:uid="{3AFCFCA7-F379-45D7-B78C-C36FF29C4E0A}"/>
    <cellStyle name="Normal 9 4 2 2 2 6 4" xfId="25496" xr:uid="{6A85B604-A31D-4AD7-B532-200CAA793291}"/>
    <cellStyle name="Normal 9 4 2 2 2 7" xfId="5770" xr:uid="{F5F8D9DA-4BB0-4EB0-BD02-8376238DF391}"/>
    <cellStyle name="Normal 9 4 2 2 2 7 2" xfId="17577" xr:uid="{5116B4BF-DA5A-40DF-899C-6509949502AB}"/>
    <cellStyle name="Normal 9 4 2 2 2 7 2 2" xfId="39896" xr:uid="{8A5D6598-A67E-4506-A234-5A27AE3C7B8C}"/>
    <cellStyle name="Normal 9 4 2 2 2 7 3" xfId="28088" xr:uid="{A87F3CCE-7271-476A-99E1-B1ABA5E8EAD7}"/>
    <cellStyle name="Normal 9 4 2 2 2 8" xfId="11007" xr:uid="{2630C605-33F8-4433-B39D-223A371FF6ED}"/>
    <cellStyle name="Normal 9 4 2 2 2 8 2" xfId="33326" xr:uid="{7009749A-5722-4053-8921-91320FD011B1}"/>
    <cellStyle name="Normal 9 4 2 2 2 9" xfId="12393" xr:uid="{3980D0C6-13B0-48AD-ADD0-4182852287A7}"/>
    <cellStyle name="Normal 9 4 2 2 2 9 2" xfId="34712" xr:uid="{B234A021-3BFE-466F-B52F-47503C99BFA9}"/>
    <cellStyle name="Normal 9 4 2 2 3" xfId="613" xr:uid="{4326C071-B71D-4B73-A140-CBAD19C033AA}"/>
    <cellStyle name="Normal 9 4 2 2 3 2" xfId="991" xr:uid="{6BD8B091-7804-45C1-AAB4-F770A3A7D571}"/>
    <cellStyle name="Normal 9 4 2 2 3 2 2" xfId="1639" xr:uid="{87095E0D-B9F5-4C41-93D1-8F3A8333E3C8}"/>
    <cellStyle name="Normal 9 4 2 2 3 2 2 2" xfId="2935" xr:uid="{E079AFA6-4781-4062-838B-19CBEDDA4C0D}"/>
    <cellStyle name="Normal 9 4 2 2 3 2 2 2 2" xfId="5527" xr:uid="{BF7A47A1-726B-4985-A614-AD33719F75E9}"/>
    <cellStyle name="Normal 9 4 2 2 3 2 2 2 2 2" xfId="10711" xr:uid="{3A9F86FD-FA94-4DB7-BC3C-D11C5180FBEC}"/>
    <cellStyle name="Normal 9 4 2 2 3 2 2 2 2 2 2" xfId="22518" xr:uid="{77D755A5-F184-4D08-897A-BC8A2830F7A0}"/>
    <cellStyle name="Normal 9 4 2 2 3 2 2 2 2 2 2 2" xfId="44837" xr:uid="{21D5189E-4B16-4F31-B6AB-0B9F903DAD2E}"/>
    <cellStyle name="Normal 9 4 2 2 3 2 2 2 2 2 3" xfId="33029" xr:uid="{E8194783-6DC9-43D6-AB56-DB0BD3EC7C9C}"/>
    <cellStyle name="Normal 9 4 2 2 3 2 2 2 2 3" xfId="17334" xr:uid="{DD430829-58E2-4EAC-BBF8-D4AB4A512795}"/>
    <cellStyle name="Normal 9 4 2 2 3 2 2 2 2 3 2" xfId="39653" xr:uid="{BBA0B509-793F-4A8E-8768-EA0F2530DAA5}"/>
    <cellStyle name="Normal 9 4 2 2 3 2 2 2 2 4" xfId="27845" xr:uid="{66258E0D-A74D-41C9-9F3B-202F1239D029}"/>
    <cellStyle name="Normal 9 4 2 2 3 2 2 2 3" xfId="8119" xr:uid="{16BB45E9-D372-4603-A0F3-6C3DE605851C}"/>
    <cellStyle name="Normal 9 4 2 2 3 2 2 2 3 2" xfId="19926" xr:uid="{31E2C403-E33E-49B3-8B8F-9FED817DFF9A}"/>
    <cellStyle name="Normal 9 4 2 2 3 2 2 2 3 2 2" xfId="42245" xr:uid="{5DF0DDB4-4C1D-4449-80D0-E02D14394C9A}"/>
    <cellStyle name="Normal 9 4 2 2 3 2 2 2 3 3" xfId="30437" xr:uid="{9BC1F4A7-ED06-472B-B0C9-E162B7499094}"/>
    <cellStyle name="Normal 9 4 2 2 3 2 2 2 4" xfId="14742" xr:uid="{0F3C688A-AEB6-43C5-9BA7-4298D51F33F1}"/>
    <cellStyle name="Normal 9 4 2 2 3 2 2 2 4 2" xfId="37061" xr:uid="{3163E7F6-C9A8-4179-9EDE-AAF8D63F0E5D}"/>
    <cellStyle name="Normal 9 4 2 2 3 2 2 2 5" xfId="25253" xr:uid="{9D27498C-634C-4BBD-B5EB-62B9D6B0C277}"/>
    <cellStyle name="Normal 9 4 2 2 3 2 2 3" xfId="4231" xr:uid="{AD52A388-74BD-4A0B-94FF-B28E6C719D5F}"/>
    <cellStyle name="Normal 9 4 2 2 3 2 2 3 2" xfId="9415" xr:uid="{2E1C47B6-DA68-4EB5-856C-D12794AECBCD}"/>
    <cellStyle name="Normal 9 4 2 2 3 2 2 3 2 2" xfId="21222" xr:uid="{A4C1B8BD-7418-4BE6-9DC4-95509C7AC174}"/>
    <cellStyle name="Normal 9 4 2 2 3 2 2 3 2 2 2" xfId="43541" xr:uid="{125EE56B-626E-43C0-9A1B-6B3E8D97C4B9}"/>
    <cellStyle name="Normal 9 4 2 2 3 2 2 3 2 3" xfId="31733" xr:uid="{AD9FE657-6ECD-4D8F-B784-CFEC4A7F80AE}"/>
    <cellStyle name="Normal 9 4 2 2 3 2 2 3 3" xfId="16038" xr:uid="{945696CC-15A8-4EAD-8373-5D904F08A913}"/>
    <cellStyle name="Normal 9 4 2 2 3 2 2 3 3 2" xfId="38357" xr:uid="{D92E2394-D6F1-4DBA-91A1-270222E4F732}"/>
    <cellStyle name="Normal 9 4 2 2 3 2 2 3 4" xfId="26549" xr:uid="{8FA32219-ED14-4CF6-B288-92150FAE16C0}"/>
    <cellStyle name="Normal 9 4 2 2 3 2 2 4" xfId="6823" xr:uid="{0D06FE0B-3398-4C1C-AABC-4784D861AECF}"/>
    <cellStyle name="Normal 9 4 2 2 3 2 2 4 2" xfId="18630" xr:uid="{BF424616-4728-4C5F-AD73-4F979AEC879F}"/>
    <cellStyle name="Normal 9 4 2 2 3 2 2 4 2 2" xfId="40949" xr:uid="{CC168CBA-4575-47C1-9532-2F7849370372}"/>
    <cellStyle name="Normal 9 4 2 2 3 2 2 4 3" xfId="29141" xr:uid="{A95D670B-6F1C-46A9-9137-BE3F74EA6227}"/>
    <cellStyle name="Normal 9 4 2 2 3 2 2 5" xfId="12150" xr:uid="{F4A3D9FF-90BC-4380-A91A-987DE671D9DB}"/>
    <cellStyle name="Normal 9 4 2 2 3 2 2 5 2" xfId="34469" xr:uid="{157F4139-1225-48FA-AC26-B050F9E96945}"/>
    <cellStyle name="Normal 9 4 2 2 3 2 2 6" xfId="13446" xr:uid="{9C17EA82-080A-407C-92D0-D2339E64B44E}"/>
    <cellStyle name="Normal 9 4 2 2 3 2 2 6 2" xfId="35765" xr:uid="{D16A153B-A3F0-47EE-B9EF-085DDE537E94}"/>
    <cellStyle name="Normal 9 4 2 2 3 2 2 7" xfId="23957" xr:uid="{496C61CB-951B-4B24-A072-BA4CC21C891C}"/>
    <cellStyle name="Normal 9 4 2 2 3 2 3" xfId="2287" xr:uid="{60500985-70E7-4C29-8F5E-0853E35BDCE6}"/>
    <cellStyle name="Normal 9 4 2 2 3 2 3 2" xfId="4879" xr:uid="{40970CE0-6D2F-4EC7-8A0F-6917F2B1BB0D}"/>
    <cellStyle name="Normal 9 4 2 2 3 2 3 2 2" xfId="10063" xr:uid="{41D39E90-7F3A-4E88-A38C-13990C85B02C}"/>
    <cellStyle name="Normal 9 4 2 2 3 2 3 2 2 2" xfId="21870" xr:uid="{D39CA542-A504-42D7-8FF7-77213EFE4BE8}"/>
    <cellStyle name="Normal 9 4 2 2 3 2 3 2 2 2 2" xfId="44189" xr:uid="{5101A7F1-C158-4D50-BE61-92BB3BC15F1D}"/>
    <cellStyle name="Normal 9 4 2 2 3 2 3 2 2 3" xfId="32381" xr:uid="{475A4BFF-B936-4CB2-9145-7917293308AC}"/>
    <cellStyle name="Normal 9 4 2 2 3 2 3 2 3" xfId="16686" xr:uid="{1F495635-D993-4BF0-8337-4DC0FC519F90}"/>
    <cellStyle name="Normal 9 4 2 2 3 2 3 2 3 2" xfId="39005" xr:uid="{42B70801-8277-4BA3-8EA4-AC37539E3DF6}"/>
    <cellStyle name="Normal 9 4 2 2 3 2 3 2 4" xfId="27197" xr:uid="{FB74D3D2-6ABA-46CF-BE07-0EEC74FC4E4F}"/>
    <cellStyle name="Normal 9 4 2 2 3 2 3 3" xfId="7471" xr:uid="{B61B2659-02A8-4105-B58C-C61C2C062218}"/>
    <cellStyle name="Normal 9 4 2 2 3 2 3 3 2" xfId="19278" xr:uid="{2AD28392-562A-4EB8-B3B6-234BA7117103}"/>
    <cellStyle name="Normal 9 4 2 2 3 2 3 3 2 2" xfId="41597" xr:uid="{E5158BC0-C646-4053-8F32-C6BDAF958096}"/>
    <cellStyle name="Normal 9 4 2 2 3 2 3 3 3" xfId="29789" xr:uid="{D490101E-88BD-467E-BDD5-D1A681929745}"/>
    <cellStyle name="Normal 9 4 2 2 3 2 3 4" xfId="14094" xr:uid="{A6A2E242-1CF9-495A-BB5F-A7EFF4864FE2}"/>
    <cellStyle name="Normal 9 4 2 2 3 2 3 4 2" xfId="36413" xr:uid="{E4DAE48F-944A-4DFD-95BD-E55F99CAE7FA}"/>
    <cellStyle name="Normal 9 4 2 2 3 2 3 5" xfId="24605" xr:uid="{3EFB468D-9C26-4382-8F11-4FF2869C9F6D}"/>
    <cellStyle name="Normal 9 4 2 2 3 2 4" xfId="3583" xr:uid="{309EF2D7-CE49-47CD-8A90-C2ED9E07E5EC}"/>
    <cellStyle name="Normal 9 4 2 2 3 2 4 2" xfId="8767" xr:uid="{58C92B63-3192-4328-AFEC-EE3A2208A5FB}"/>
    <cellStyle name="Normal 9 4 2 2 3 2 4 2 2" xfId="20574" xr:uid="{71BB5429-FCB1-4FB6-BCF0-86E2343CAF35}"/>
    <cellStyle name="Normal 9 4 2 2 3 2 4 2 2 2" xfId="42893" xr:uid="{178BCED5-3C36-44C8-B34F-E29CE17511E7}"/>
    <cellStyle name="Normal 9 4 2 2 3 2 4 2 3" xfId="31085" xr:uid="{EB274079-611E-43CA-8A0B-2C93A1FA2C7E}"/>
    <cellStyle name="Normal 9 4 2 2 3 2 4 3" xfId="15390" xr:uid="{C409D2FF-CEAE-4D4D-99E0-080935896D7A}"/>
    <cellStyle name="Normal 9 4 2 2 3 2 4 3 2" xfId="37709" xr:uid="{CC1235C4-D342-4D9F-A428-064C8CB34E7A}"/>
    <cellStyle name="Normal 9 4 2 2 3 2 4 4" xfId="25901" xr:uid="{28DDB6EF-8350-4FDD-A731-A37FBF674A50}"/>
    <cellStyle name="Normal 9 4 2 2 3 2 5" xfId="6175" xr:uid="{7A756FE6-4463-48E6-BA01-D601BD06AB81}"/>
    <cellStyle name="Normal 9 4 2 2 3 2 5 2" xfId="17982" xr:uid="{2FBC5EC7-8969-42CA-846B-F1CD1F630EDC}"/>
    <cellStyle name="Normal 9 4 2 2 3 2 5 2 2" xfId="40301" xr:uid="{93CF8B1F-F00E-482D-9501-22F6511C6D5D}"/>
    <cellStyle name="Normal 9 4 2 2 3 2 5 3" xfId="28493" xr:uid="{BE7BB740-4F2C-4265-8567-39A5DA86ED29}"/>
    <cellStyle name="Normal 9 4 2 2 3 2 6" xfId="11502" xr:uid="{C7181A49-3D3B-4E42-8285-9F60A4B6AF40}"/>
    <cellStyle name="Normal 9 4 2 2 3 2 6 2" xfId="33821" xr:uid="{B4D7DA5C-CB12-4601-8C29-C6F3570DC731}"/>
    <cellStyle name="Normal 9 4 2 2 3 2 7" xfId="12798" xr:uid="{BBF16585-3F94-423F-9386-06BFF45BD7D0}"/>
    <cellStyle name="Normal 9 4 2 2 3 2 7 2" xfId="35117" xr:uid="{91048F2C-4504-4563-ACD3-1183F09EE6C2}"/>
    <cellStyle name="Normal 9 4 2 2 3 2 8" xfId="23309" xr:uid="{DD6B75C2-E222-4437-BE65-077CFAEF573B}"/>
    <cellStyle name="Normal 9 4 2 2 3 3" xfId="1315" xr:uid="{C23FCE5A-B197-4232-9815-ECCC270C4734}"/>
    <cellStyle name="Normal 9 4 2 2 3 3 2" xfId="2611" xr:uid="{7298FF15-3432-4025-82B5-83BFC431F9DA}"/>
    <cellStyle name="Normal 9 4 2 2 3 3 2 2" xfId="5203" xr:uid="{5047F927-2F70-4CA6-B99E-7520676869C6}"/>
    <cellStyle name="Normal 9 4 2 2 3 3 2 2 2" xfId="10387" xr:uid="{9F3ED3D7-85AD-46D5-8EC9-6565F62022F1}"/>
    <cellStyle name="Normal 9 4 2 2 3 3 2 2 2 2" xfId="22194" xr:uid="{D948851C-8451-4468-B4CA-48C23635A96F}"/>
    <cellStyle name="Normal 9 4 2 2 3 3 2 2 2 2 2" xfId="44513" xr:uid="{2979A55F-5648-4B95-AC15-DDC39ECF0AB1}"/>
    <cellStyle name="Normal 9 4 2 2 3 3 2 2 2 3" xfId="32705" xr:uid="{40EB3AD1-299D-43BB-841D-F6DCCBA49310}"/>
    <cellStyle name="Normal 9 4 2 2 3 3 2 2 3" xfId="17010" xr:uid="{D03CCD53-8F9B-48B9-A5C1-FE776DCE59A7}"/>
    <cellStyle name="Normal 9 4 2 2 3 3 2 2 3 2" xfId="39329" xr:uid="{FAAD180A-66C0-48F3-941A-657898B6FE8D}"/>
    <cellStyle name="Normal 9 4 2 2 3 3 2 2 4" xfId="27521" xr:uid="{9228554A-9549-4871-BBA3-75263E5590D6}"/>
    <cellStyle name="Normal 9 4 2 2 3 3 2 3" xfId="7795" xr:uid="{CE9AD503-2FB5-4AD8-BE0A-37487756231A}"/>
    <cellStyle name="Normal 9 4 2 2 3 3 2 3 2" xfId="19602" xr:uid="{B538259E-BDA1-4283-ACDD-EDE74D535C84}"/>
    <cellStyle name="Normal 9 4 2 2 3 3 2 3 2 2" xfId="41921" xr:uid="{4D057A5A-D055-4EBF-B222-4BF933F063FC}"/>
    <cellStyle name="Normal 9 4 2 2 3 3 2 3 3" xfId="30113" xr:uid="{97FC9ACA-D556-44A1-A58E-3C2FAA48AEE6}"/>
    <cellStyle name="Normal 9 4 2 2 3 3 2 4" xfId="14418" xr:uid="{882B3B76-F620-403D-8A94-05F41D12D2CC}"/>
    <cellStyle name="Normal 9 4 2 2 3 3 2 4 2" xfId="36737" xr:uid="{008D569D-E033-4220-B2AD-40AA94972BC4}"/>
    <cellStyle name="Normal 9 4 2 2 3 3 2 5" xfId="24929" xr:uid="{6F926CD5-0F08-42B9-97BC-32CCC12535C3}"/>
    <cellStyle name="Normal 9 4 2 2 3 3 3" xfId="3907" xr:uid="{9DD07D90-B63E-41F8-8D52-AC0C8030FA4E}"/>
    <cellStyle name="Normal 9 4 2 2 3 3 3 2" xfId="9091" xr:uid="{6BD555C3-951A-4ED1-B56A-022F00595B3B}"/>
    <cellStyle name="Normal 9 4 2 2 3 3 3 2 2" xfId="20898" xr:uid="{29BAA009-5F54-48EA-B3F7-631FB55D2379}"/>
    <cellStyle name="Normal 9 4 2 2 3 3 3 2 2 2" xfId="43217" xr:uid="{6FC73A74-B67D-4154-8733-7FC94EF60034}"/>
    <cellStyle name="Normal 9 4 2 2 3 3 3 2 3" xfId="31409" xr:uid="{7E39D341-CF9F-4022-BE7A-A90B01B3FD77}"/>
    <cellStyle name="Normal 9 4 2 2 3 3 3 3" xfId="15714" xr:uid="{4487768D-CA1A-4FB6-A78E-B5A7A203C1D1}"/>
    <cellStyle name="Normal 9 4 2 2 3 3 3 3 2" xfId="38033" xr:uid="{06A550BA-FEAC-4D7F-9386-99D14A06A7A1}"/>
    <cellStyle name="Normal 9 4 2 2 3 3 3 4" xfId="26225" xr:uid="{B76CDF3F-942D-47CF-A64E-0FC18E619D23}"/>
    <cellStyle name="Normal 9 4 2 2 3 3 4" xfId="6499" xr:uid="{0C490C07-E2EA-4842-A75F-08DD2B0879B6}"/>
    <cellStyle name="Normal 9 4 2 2 3 3 4 2" xfId="18306" xr:uid="{C46E1BEA-BAE4-4B16-8976-136D216FA04A}"/>
    <cellStyle name="Normal 9 4 2 2 3 3 4 2 2" xfId="40625" xr:uid="{9ACB0D6E-BD21-42F7-B4BC-2A97119E04EA}"/>
    <cellStyle name="Normal 9 4 2 2 3 3 4 3" xfId="28817" xr:uid="{7FDDB95D-BAB9-4026-AD7F-E99D95D8BD46}"/>
    <cellStyle name="Normal 9 4 2 2 3 3 5" xfId="11826" xr:uid="{BDD4F0C0-7516-406F-8A73-18A7A3CFC931}"/>
    <cellStyle name="Normal 9 4 2 2 3 3 5 2" xfId="34145" xr:uid="{2FC9992F-ABD1-44EA-B948-78C6475A80BD}"/>
    <cellStyle name="Normal 9 4 2 2 3 3 6" xfId="13122" xr:uid="{A8A678EC-DF5D-48E2-ABEF-7CD314B9A831}"/>
    <cellStyle name="Normal 9 4 2 2 3 3 6 2" xfId="35441" xr:uid="{945B9A65-D659-4F1D-AAEF-AAFAF1060517}"/>
    <cellStyle name="Normal 9 4 2 2 3 3 7" xfId="23633" xr:uid="{AED092F8-CF4C-4D07-B27A-77543552EC72}"/>
    <cellStyle name="Normal 9 4 2 2 3 4" xfId="1963" xr:uid="{1E0D4CC0-6ED9-4AC7-8511-F84F1089596C}"/>
    <cellStyle name="Normal 9 4 2 2 3 4 2" xfId="4555" xr:uid="{2D982C19-A78A-4A14-94F9-7EE0B9D86137}"/>
    <cellStyle name="Normal 9 4 2 2 3 4 2 2" xfId="9739" xr:uid="{0D66C50D-D3D4-46F9-930C-56ED30DCE5A2}"/>
    <cellStyle name="Normal 9 4 2 2 3 4 2 2 2" xfId="21546" xr:uid="{4774EA23-8783-44E6-B311-ABDE7DFABF6C}"/>
    <cellStyle name="Normal 9 4 2 2 3 4 2 2 2 2" xfId="43865" xr:uid="{ADC2E7C9-A8B6-47C0-B26E-6A61957F88FB}"/>
    <cellStyle name="Normal 9 4 2 2 3 4 2 2 3" xfId="32057" xr:uid="{627E1BD3-8DA6-499C-815B-396CD50D4CAD}"/>
    <cellStyle name="Normal 9 4 2 2 3 4 2 3" xfId="16362" xr:uid="{084B69E6-1C0A-4237-8BE0-BCE45AFA86D1}"/>
    <cellStyle name="Normal 9 4 2 2 3 4 2 3 2" xfId="38681" xr:uid="{508FBCDA-1AEB-42D2-8816-CDF55062F044}"/>
    <cellStyle name="Normal 9 4 2 2 3 4 2 4" xfId="26873" xr:uid="{3DF56752-6879-48E3-9064-FDCB00BF19E4}"/>
    <cellStyle name="Normal 9 4 2 2 3 4 3" xfId="7147" xr:uid="{065C5D09-D228-47A4-A13F-753F0EB90BF4}"/>
    <cellStyle name="Normal 9 4 2 2 3 4 3 2" xfId="18954" xr:uid="{51A855AD-DE52-4800-A677-131BEAE7740C}"/>
    <cellStyle name="Normal 9 4 2 2 3 4 3 2 2" xfId="41273" xr:uid="{CAD2632F-48DD-4457-8169-4C7453197DC8}"/>
    <cellStyle name="Normal 9 4 2 2 3 4 3 3" xfId="29465" xr:uid="{02EFA978-7DA5-4777-8832-45C14A2FD7FA}"/>
    <cellStyle name="Normal 9 4 2 2 3 4 4" xfId="13770" xr:uid="{9E03A02C-A0D4-49D4-B2E6-CB3D8284BEBF}"/>
    <cellStyle name="Normal 9 4 2 2 3 4 4 2" xfId="36089" xr:uid="{221909BE-677C-42C7-9349-E427CE064A3E}"/>
    <cellStyle name="Normal 9 4 2 2 3 4 5" xfId="24281" xr:uid="{F03D5149-B3B1-473A-AB94-380641B27442}"/>
    <cellStyle name="Normal 9 4 2 2 3 5" xfId="3259" xr:uid="{153C094D-2990-4CDC-800A-91AEB9D22078}"/>
    <cellStyle name="Normal 9 4 2 2 3 5 2" xfId="8443" xr:uid="{C783F4FC-C1F1-49AD-AD89-EC669B4CD07E}"/>
    <cellStyle name="Normal 9 4 2 2 3 5 2 2" xfId="20250" xr:uid="{698B4F2B-01AC-4B12-8519-00F3085F0E59}"/>
    <cellStyle name="Normal 9 4 2 2 3 5 2 2 2" xfId="42569" xr:uid="{B1A99F65-DF01-49D4-A9BD-8C5CB12F1A23}"/>
    <cellStyle name="Normal 9 4 2 2 3 5 2 3" xfId="30761" xr:uid="{C99381F8-3EF1-44AF-9697-03C2638BDAD5}"/>
    <cellStyle name="Normal 9 4 2 2 3 5 3" xfId="15066" xr:uid="{451D645C-CDCA-441C-8BDC-C4A9183427A7}"/>
    <cellStyle name="Normal 9 4 2 2 3 5 3 2" xfId="37385" xr:uid="{8AA3498B-1698-468C-B055-61C7699E9E87}"/>
    <cellStyle name="Normal 9 4 2 2 3 5 4" xfId="25577" xr:uid="{8777CA75-614D-42C7-ACB1-69ACF7A17024}"/>
    <cellStyle name="Normal 9 4 2 2 3 6" xfId="5851" xr:uid="{223D4B42-BF2F-4846-95B8-B87D3BF97902}"/>
    <cellStyle name="Normal 9 4 2 2 3 6 2" xfId="17658" xr:uid="{84C934BE-9790-4178-988B-E64AAD8DB072}"/>
    <cellStyle name="Normal 9 4 2 2 3 6 2 2" xfId="39977" xr:uid="{F5875A4C-39B8-4589-8881-62614385BBC7}"/>
    <cellStyle name="Normal 9 4 2 2 3 6 3" xfId="28169" xr:uid="{8FA09858-1C9F-4D29-B8B8-33671824575A}"/>
    <cellStyle name="Normal 9 4 2 2 3 7" xfId="11124" xr:uid="{BB7D233A-5483-4A49-A70D-47BD9454D0B8}"/>
    <cellStyle name="Normal 9 4 2 2 3 7 2" xfId="33443" xr:uid="{43BE2F04-7E7F-4C81-8A34-1262619A88CF}"/>
    <cellStyle name="Normal 9 4 2 2 3 8" xfId="12474" xr:uid="{51280FA7-BCBC-459C-BEC7-6906A4EEE3C5}"/>
    <cellStyle name="Normal 9 4 2 2 3 8 2" xfId="34793" xr:uid="{FD8E8E6D-B8C9-41E4-AB8F-1F934981C2AD}"/>
    <cellStyle name="Normal 9 4 2 2 3 9" xfId="22931" xr:uid="{33E736F5-6942-4670-B6B1-D622BE75BBAA}"/>
    <cellStyle name="Normal 9 4 2 2 4" xfId="829" xr:uid="{34422D98-F8A5-466A-B86E-473B75E9C340}"/>
    <cellStyle name="Normal 9 4 2 2 4 2" xfId="1477" xr:uid="{DBCA6C08-5D93-4AA9-A026-E100E35FCB0E}"/>
    <cellStyle name="Normal 9 4 2 2 4 2 2" xfId="2773" xr:uid="{409A872B-C115-43B1-B51E-897CA61A47BF}"/>
    <cellStyle name="Normal 9 4 2 2 4 2 2 2" xfId="5365" xr:uid="{F0A29667-EC0C-4402-B020-BB47A17F505F}"/>
    <cellStyle name="Normal 9 4 2 2 4 2 2 2 2" xfId="10549" xr:uid="{2DCBEF39-D616-49DB-B868-C1686603D755}"/>
    <cellStyle name="Normal 9 4 2 2 4 2 2 2 2 2" xfId="22356" xr:uid="{565509E0-A3D5-4964-92AE-BCBE46C6F101}"/>
    <cellStyle name="Normal 9 4 2 2 4 2 2 2 2 2 2" xfId="44675" xr:uid="{84FC99C4-BB84-41F2-8126-812FFF8C2B91}"/>
    <cellStyle name="Normal 9 4 2 2 4 2 2 2 2 3" xfId="32867" xr:uid="{2C09D989-729B-4938-8638-BF179B33BAA7}"/>
    <cellStyle name="Normal 9 4 2 2 4 2 2 2 3" xfId="17172" xr:uid="{DD41EC08-64FD-4DCF-BBCC-1AEC898D3ED7}"/>
    <cellStyle name="Normal 9 4 2 2 4 2 2 2 3 2" xfId="39491" xr:uid="{57E7CDC5-7CFC-4785-AABA-5D72BC235143}"/>
    <cellStyle name="Normal 9 4 2 2 4 2 2 2 4" xfId="27683" xr:uid="{2E6B5684-56C5-4389-A0AD-98A8949B4D77}"/>
    <cellStyle name="Normal 9 4 2 2 4 2 2 3" xfId="7957" xr:uid="{E2E566FD-8AC4-465B-8325-737E0BA33EEF}"/>
    <cellStyle name="Normal 9 4 2 2 4 2 2 3 2" xfId="19764" xr:uid="{ACFA9BAB-6766-4A7A-8D12-565B167855B1}"/>
    <cellStyle name="Normal 9 4 2 2 4 2 2 3 2 2" xfId="42083" xr:uid="{7BE190DD-2636-460A-AB4F-7D3A6DDEA557}"/>
    <cellStyle name="Normal 9 4 2 2 4 2 2 3 3" xfId="30275" xr:uid="{65D95326-A214-4EF7-87CF-EBC9746FC7B2}"/>
    <cellStyle name="Normal 9 4 2 2 4 2 2 4" xfId="14580" xr:uid="{6C51D39A-7977-49B2-A47A-8BF459791D98}"/>
    <cellStyle name="Normal 9 4 2 2 4 2 2 4 2" xfId="36899" xr:uid="{F0F93919-872F-40FF-B3E1-53D4E0673C2D}"/>
    <cellStyle name="Normal 9 4 2 2 4 2 2 5" xfId="25091" xr:uid="{C1F6218D-0143-41DA-B0F1-A37639941A40}"/>
    <cellStyle name="Normal 9 4 2 2 4 2 3" xfId="4069" xr:uid="{65F2AF23-501E-4DFD-B897-F7893845396A}"/>
    <cellStyle name="Normal 9 4 2 2 4 2 3 2" xfId="9253" xr:uid="{A1AFAEDC-5EAB-4B19-B2B1-E434749613B3}"/>
    <cellStyle name="Normal 9 4 2 2 4 2 3 2 2" xfId="21060" xr:uid="{0CBECE60-0321-4718-9E1D-164E21A13AF6}"/>
    <cellStyle name="Normal 9 4 2 2 4 2 3 2 2 2" xfId="43379" xr:uid="{5C2DEA39-A898-4D75-8134-927460671F0C}"/>
    <cellStyle name="Normal 9 4 2 2 4 2 3 2 3" xfId="31571" xr:uid="{36C3643F-21D7-4D75-9052-E86CD3202BD4}"/>
    <cellStyle name="Normal 9 4 2 2 4 2 3 3" xfId="15876" xr:uid="{98F3D5F2-616A-4A62-9B7D-82ECACF79959}"/>
    <cellStyle name="Normal 9 4 2 2 4 2 3 3 2" xfId="38195" xr:uid="{7FFAB626-DA14-4123-88B3-E4CC90321C18}"/>
    <cellStyle name="Normal 9 4 2 2 4 2 3 4" xfId="26387" xr:uid="{D5515502-8B1B-48D0-AD5A-F0D0050D86DE}"/>
    <cellStyle name="Normal 9 4 2 2 4 2 4" xfId="6661" xr:uid="{8E5033F4-4DD1-4ED1-820A-FF56B8780580}"/>
    <cellStyle name="Normal 9 4 2 2 4 2 4 2" xfId="18468" xr:uid="{D1E7100F-91D8-4CF8-B3C8-759A3ADF9444}"/>
    <cellStyle name="Normal 9 4 2 2 4 2 4 2 2" xfId="40787" xr:uid="{55D8348E-DFE2-44BB-ABA2-4CAE59166838}"/>
    <cellStyle name="Normal 9 4 2 2 4 2 4 3" xfId="28979" xr:uid="{2C8444BE-E8D2-4EBD-8927-C2433934C36B}"/>
    <cellStyle name="Normal 9 4 2 2 4 2 5" xfId="11988" xr:uid="{2576F71B-85B9-4543-9CB6-C4B5BDE4399A}"/>
    <cellStyle name="Normal 9 4 2 2 4 2 5 2" xfId="34307" xr:uid="{F974759D-53E2-4AFE-A1AC-8C06844EDE10}"/>
    <cellStyle name="Normal 9 4 2 2 4 2 6" xfId="13284" xr:uid="{68CEBEDF-1110-49AF-B24E-24A3F083A638}"/>
    <cellStyle name="Normal 9 4 2 2 4 2 6 2" xfId="35603" xr:uid="{21095884-6804-4DC1-972B-BE7B42BC49E9}"/>
    <cellStyle name="Normal 9 4 2 2 4 2 7" xfId="23795" xr:uid="{D8C3812D-6D29-4233-879C-A268A7CDEFE2}"/>
    <cellStyle name="Normal 9 4 2 2 4 3" xfId="2125" xr:uid="{2B3D0EBC-C955-4F26-A07C-D246C8F934BB}"/>
    <cellStyle name="Normal 9 4 2 2 4 3 2" xfId="4717" xr:uid="{8130BD15-0369-4CE7-B1F3-24C77090E909}"/>
    <cellStyle name="Normal 9 4 2 2 4 3 2 2" xfId="9901" xr:uid="{EA2AEFD6-D205-4849-A705-C625E657F21D}"/>
    <cellStyle name="Normal 9 4 2 2 4 3 2 2 2" xfId="21708" xr:uid="{97DF2A2D-0B44-4B00-BDCA-2756DE7CDCC4}"/>
    <cellStyle name="Normal 9 4 2 2 4 3 2 2 2 2" xfId="44027" xr:uid="{B2AC4501-8470-49F5-9F3C-0C6D90EA60F8}"/>
    <cellStyle name="Normal 9 4 2 2 4 3 2 2 3" xfId="32219" xr:uid="{E8C8A6B5-8F9B-43EB-8EB5-780205DCFCEC}"/>
    <cellStyle name="Normal 9 4 2 2 4 3 2 3" xfId="16524" xr:uid="{33ED2D06-A564-4F3A-8C9E-08A7B20E774D}"/>
    <cellStyle name="Normal 9 4 2 2 4 3 2 3 2" xfId="38843" xr:uid="{20D23BCD-112D-4397-B683-24254E416764}"/>
    <cellStyle name="Normal 9 4 2 2 4 3 2 4" xfId="27035" xr:uid="{079C9D79-BFEA-4BBD-BDE6-F4B55BDF02DA}"/>
    <cellStyle name="Normal 9 4 2 2 4 3 3" xfId="7309" xr:uid="{37601372-3A15-4CAE-B656-C907E3CDFD86}"/>
    <cellStyle name="Normal 9 4 2 2 4 3 3 2" xfId="19116" xr:uid="{464AB66C-9C55-4747-8026-74A6AB6B7D90}"/>
    <cellStyle name="Normal 9 4 2 2 4 3 3 2 2" xfId="41435" xr:uid="{6762AF9A-F0FF-4D68-BCEB-B0FF942EA079}"/>
    <cellStyle name="Normal 9 4 2 2 4 3 3 3" xfId="29627" xr:uid="{8DCF2B25-6694-4814-B679-8272F836E352}"/>
    <cellStyle name="Normal 9 4 2 2 4 3 4" xfId="13932" xr:uid="{A4FE8D3E-0D94-4A7B-9677-94D9A774CDAA}"/>
    <cellStyle name="Normal 9 4 2 2 4 3 4 2" xfId="36251" xr:uid="{BA5C3EBE-F62B-4088-9397-24E39B53DB6B}"/>
    <cellStyle name="Normal 9 4 2 2 4 3 5" xfId="24443" xr:uid="{2BFE672B-A0FD-48C0-A1A0-5E3878ED7ECB}"/>
    <cellStyle name="Normal 9 4 2 2 4 4" xfId="3421" xr:uid="{B7C158F5-299C-4CD8-BF66-CCA2A6ACEB40}"/>
    <cellStyle name="Normal 9 4 2 2 4 4 2" xfId="8605" xr:uid="{99DE66CF-CFD1-44F4-B0DE-B2F07098AB6B}"/>
    <cellStyle name="Normal 9 4 2 2 4 4 2 2" xfId="20412" xr:uid="{596DF85D-2CDD-425D-A097-554A40553D9C}"/>
    <cellStyle name="Normal 9 4 2 2 4 4 2 2 2" xfId="42731" xr:uid="{7CE31AB0-02D0-42C1-8572-1CB575D44F53}"/>
    <cellStyle name="Normal 9 4 2 2 4 4 2 3" xfId="30923" xr:uid="{C68C2298-5491-49F6-B7D3-9198D4264672}"/>
    <cellStyle name="Normal 9 4 2 2 4 4 3" xfId="15228" xr:uid="{829DFA67-1FAB-4046-B0ED-FA66446F1E94}"/>
    <cellStyle name="Normal 9 4 2 2 4 4 3 2" xfId="37547" xr:uid="{7FFE60ED-F207-446F-B135-165F7DC96063}"/>
    <cellStyle name="Normal 9 4 2 2 4 4 4" xfId="25739" xr:uid="{12352F53-B68B-4812-81EF-F41C0B19304F}"/>
    <cellStyle name="Normal 9 4 2 2 4 5" xfId="6013" xr:uid="{21E0BD48-4437-4414-AAB5-2BB02CEEE60C}"/>
    <cellStyle name="Normal 9 4 2 2 4 5 2" xfId="17820" xr:uid="{CB7E4EF2-4698-4298-8771-B52A9B61E5FD}"/>
    <cellStyle name="Normal 9 4 2 2 4 5 2 2" xfId="40139" xr:uid="{F658A59E-EDB9-4F49-A0A4-59C5D84A0F21}"/>
    <cellStyle name="Normal 9 4 2 2 4 5 3" xfId="28331" xr:uid="{4AA42474-BAD0-4DB3-B096-0B26270B0A3E}"/>
    <cellStyle name="Normal 9 4 2 2 4 6" xfId="11340" xr:uid="{279547F4-F707-441F-8410-4F66E85BDA96}"/>
    <cellStyle name="Normal 9 4 2 2 4 6 2" xfId="33659" xr:uid="{9F5E9D36-B5D1-437A-8015-272311278F01}"/>
    <cellStyle name="Normal 9 4 2 2 4 7" xfId="12636" xr:uid="{532E550B-3C09-4116-B656-7D8A8E3466AF}"/>
    <cellStyle name="Normal 9 4 2 2 4 7 2" xfId="34955" xr:uid="{12B2C869-3E24-4CB0-8427-7EB3634A10BE}"/>
    <cellStyle name="Normal 9 4 2 2 4 8" xfId="23147" xr:uid="{F781A971-203C-4ACA-A5D4-0071E687801D}"/>
    <cellStyle name="Normal 9 4 2 2 5" xfId="1153" xr:uid="{D54CA925-4098-4F5F-BF36-5315EEA05138}"/>
    <cellStyle name="Normal 9 4 2 2 5 2" xfId="2449" xr:uid="{1667FE2D-D987-46D2-AD0D-90E7C9D53BC2}"/>
    <cellStyle name="Normal 9 4 2 2 5 2 2" xfId="5041" xr:uid="{5AAE03CC-474E-4051-9A86-F7F0AE1BB8D8}"/>
    <cellStyle name="Normal 9 4 2 2 5 2 2 2" xfId="10225" xr:uid="{D918A89E-81E2-43B9-850A-0D4D2111B8CC}"/>
    <cellStyle name="Normal 9 4 2 2 5 2 2 2 2" xfId="22032" xr:uid="{031771FE-8D2D-402B-8AAE-51865BA7AC89}"/>
    <cellStyle name="Normal 9 4 2 2 5 2 2 2 2 2" xfId="44351" xr:uid="{9713B334-EFF5-44D0-8D67-DAB69FFC6950}"/>
    <cellStyle name="Normal 9 4 2 2 5 2 2 2 3" xfId="32543" xr:uid="{854F3F2B-CAB5-4F73-9A4E-2BCFE6E59818}"/>
    <cellStyle name="Normal 9 4 2 2 5 2 2 3" xfId="16848" xr:uid="{2B170A04-46B2-4D61-BCCD-C8BFDF2F3AF8}"/>
    <cellStyle name="Normal 9 4 2 2 5 2 2 3 2" xfId="39167" xr:uid="{6A5A42BB-7C73-4E0A-B3FC-256ACDB0D654}"/>
    <cellStyle name="Normal 9 4 2 2 5 2 2 4" xfId="27359" xr:uid="{8943E3A0-3E96-4BD3-8D52-5F0FA6FB61AE}"/>
    <cellStyle name="Normal 9 4 2 2 5 2 3" xfId="7633" xr:uid="{252EB86B-A04D-47F9-970B-D6CD6F8C422E}"/>
    <cellStyle name="Normal 9 4 2 2 5 2 3 2" xfId="19440" xr:uid="{9F86CAFF-840E-4AC4-B8A7-F361ADA21E39}"/>
    <cellStyle name="Normal 9 4 2 2 5 2 3 2 2" xfId="41759" xr:uid="{82D477CB-446D-4A6E-B4ED-BDF34FD2A959}"/>
    <cellStyle name="Normal 9 4 2 2 5 2 3 3" xfId="29951" xr:uid="{D87C945D-8654-4083-8FDF-8436F621E208}"/>
    <cellStyle name="Normal 9 4 2 2 5 2 4" xfId="14256" xr:uid="{7C6055B9-EEB7-433A-BC93-8ED7F065F721}"/>
    <cellStyle name="Normal 9 4 2 2 5 2 4 2" xfId="36575" xr:uid="{56864175-0E8B-47BF-918A-5D5DD7B10D13}"/>
    <cellStyle name="Normal 9 4 2 2 5 2 5" xfId="24767" xr:uid="{D55371C2-D914-401F-BEDA-EDCC090F4778}"/>
    <cellStyle name="Normal 9 4 2 2 5 3" xfId="3745" xr:uid="{65A5798A-2F06-48DF-A0BB-95DF1DA91A4F}"/>
    <cellStyle name="Normal 9 4 2 2 5 3 2" xfId="8929" xr:uid="{FC95940F-C893-4B71-BC0A-A2338D592DCA}"/>
    <cellStyle name="Normal 9 4 2 2 5 3 2 2" xfId="20736" xr:uid="{20329E2D-F9D8-40C3-9687-428882E40FC1}"/>
    <cellStyle name="Normal 9 4 2 2 5 3 2 2 2" xfId="43055" xr:uid="{1DDD8E25-642A-49C6-BDED-11FA63B2F0B8}"/>
    <cellStyle name="Normal 9 4 2 2 5 3 2 3" xfId="31247" xr:uid="{50F40750-5FCD-467F-BE1F-1282E7D5CD53}"/>
    <cellStyle name="Normal 9 4 2 2 5 3 3" xfId="15552" xr:uid="{0CFD0878-FB1F-49FD-B010-2F2C14AF4EFD}"/>
    <cellStyle name="Normal 9 4 2 2 5 3 3 2" xfId="37871" xr:uid="{1B69D456-E1A3-4AF6-BFD0-3F5B294DED38}"/>
    <cellStyle name="Normal 9 4 2 2 5 3 4" xfId="26063" xr:uid="{959C54AF-E82C-47BE-BDFA-89944EE780EC}"/>
    <cellStyle name="Normal 9 4 2 2 5 4" xfId="6337" xr:uid="{C9A72BE0-A010-4FDA-BD69-445F128873FF}"/>
    <cellStyle name="Normal 9 4 2 2 5 4 2" xfId="18144" xr:uid="{441EC5E1-7AEE-4FD4-8D15-5EA15BA3DB1E}"/>
    <cellStyle name="Normal 9 4 2 2 5 4 2 2" xfId="40463" xr:uid="{E2989435-0165-4B8F-AA30-02D594C4DE19}"/>
    <cellStyle name="Normal 9 4 2 2 5 4 3" xfId="28655" xr:uid="{0169A463-C3F4-434E-B2DF-9E4156B59CFD}"/>
    <cellStyle name="Normal 9 4 2 2 5 5" xfId="11664" xr:uid="{38F975F5-2CC9-4DAF-8D1C-BE06A2696BD5}"/>
    <cellStyle name="Normal 9 4 2 2 5 5 2" xfId="33983" xr:uid="{FBFB7052-9C18-426C-ABAE-34707944726D}"/>
    <cellStyle name="Normal 9 4 2 2 5 6" xfId="12960" xr:uid="{BB483E15-DD01-4C4D-B8D3-FEE9E176CC42}"/>
    <cellStyle name="Normal 9 4 2 2 5 6 2" xfId="35279" xr:uid="{E423C494-99C4-4E3B-A897-7821478A6A0B}"/>
    <cellStyle name="Normal 9 4 2 2 5 7" xfId="23471" xr:uid="{B5B022DC-5E83-4E97-BB7D-202CAB02829B}"/>
    <cellStyle name="Normal 9 4 2 2 6" xfId="1801" xr:uid="{D8F1E3AB-DC95-48D1-AE4A-909627FAC502}"/>
    <cellStyle name="Normal 9 4 2 2 6 2" xfId="4393" xr:uid="{972F621A-FEF8-4FE5-ACAB-CAF4E02B768D}"/>
    <cellStyle name="Normal 9 4 2 2 6 2 2" xfId="9577" xr:uid="{34033462-2624-4E71-839B-C6AF79826373}"/>
    <cellStyle name="Normal 9 4 2 2 6 2 2 2" xfId="21384" xr:uid="{A91A9956-DEB2-4A39-8D1E-740E699955DD}"/>
    <cellStyle name="Normal 9 4 2 2 6 2 2 2 2" xfId="43703" xr:uid="{7E696787-1975-4E5F-B4E8-3B04CE798449}"/>
    <cellStyle name="Normal 9 4 2 2 6 2 2 3" xfId="31895" xr:uid="{3FC83625-0825-4D66-999B-AF7D189AD3AF}"/>
    <cellStyle name="Normal 9 4 2 2 6 2 3" xfId="16200" xr:uid="{EE235BEC-DA92-4025-80A3-9B15AF55F314}"/>
    <cellStyle name="Normal 9 4 2 2 6 2 3 2" xfId="38519" xr:uid="{28E6F137-8084-4E3C-A925-456180A6E619}"/>
    <cellStyle name="Normal 9 4 2 2 6 2 4" xfId="26711" xr:uid="{DC8DECCC-DC20-4D50-82EE-986D42187D47}"/>
    <cellStyle name="Normal 9 4 2 2 6 3" xfId="6985" xr:uid="{AC3EA56A-B0D7-4955-B0AC-0872C0A75D43}"/>
    <cellStyle name="Normal 9 4 2 2 6 3 2" xfId="18792" xr:uid="{E1A87F04-04C7-440F-BB06-151D43C59C9D}"/>
    <cellStyle name="Normal 9 4 2 2 6 3 2 2" xfId="41111" xr:uid="{3D094834-E41C-40AD-A576-A1A2CB06D345}"/>
    <cellStyle name="Normal 9 4 2 2 6 3 3" xfId="29303" xr:uid="{2CC18275-FFDB-41EB-9AD8-6F9EC2CDD1EA}"/>
    <cellStyle name="Normal 9 4 2 2 6 4" xfId="13608" xr:uid="{0FF8AE6C-9D9C-4AC4-BE82-9171FE83C08A}"/>
    <cellStyle name="Normal 9 4 2 2 6 4 2" xfId="35927" xr:uid="{50BF3472-6D1C-4270-8D68-56821ED214B9}"/>
    <cellStyle name="Normal 9 4 2 2 6 5" xfId="24119" xr:uid="{36676594-DA95-44E7-AC93-CED1403EA01B}"/>
    <cellStyle name="Normal 9 4 2 2 7" xfId="3097" xr:uid="{7DF21DC0-338E-4249-B8BF-3B61B1AE1D71}"/>
    <cellStyle name="Normal 9 4 2 2 7 2" xfId="8281" xr:uid="{C66A3AE5-B1C4-47F9-A4EC-BC53C5C89B84}"/>
    <cellStyle name="Normal 9 4 2 2 7 2 2" xfId="20088" xr:uid="{052D7FBD-208C-47CF-9F53-3995B6D8C985}"/>
    <cellStyle name="Normal 9 4 2 2 7 2 2 2" xfId="42407" xr:uid="{B671D0EB-7761-4B21-94F9-1B01C63F4FF0}"/>
    <cellStyle name="Normal 9 4 2 2 7 2 3" xfId="30599" xr:uid="{6DF63614-1F67-49D5-AFA3-6D8DAAA5B7CD}"/>
    <cellStyle name="Normal 9 4 2 2 7 3" xfId="14904" xr:uid="{1E849090-1FE8-4F53-9163-15AEB8320367}"/>
    <cellStyle name="Normal 9 4 2 2 7 3 2" xfId="37223" xr:uid="{9A00F4A0-1A0F-48FE-BC0B-09EBF39B4923}"/>
    <cellStyle name="Normal 9 4 2 2 7 4" xfId="25415" xr:uid="{8F09B111-8400-4690-ABB3-BA3570394A21}"/>
    <cellStyle name="Normal 9 4 2 2 8" xfId="5689" xr:uid="{283B40E9-F5F4-4143-91FF-5C54195A7521}"/>
    <cellStyle name="Normal 9 4 2 2 8 2" xfId="17496" xr:uid="{0DFC539D-F66A-449A-BA8D-94E3B4C77856}"/>
    <cellStyle name="Normal 9 4 2 2 8 2 2" xfId="39815" xr:uid="{A265AF7C-317B-4D2D-A87D-F14950B785CE}"/>
    <cellStyle name="Normal 9 4 2 2 8 3" xfId="28007" xr:uid="{E3042988-2F6A-45ED-A229-7564ADC8BE12}"/>
    <cellStyle name="Normal 9 4 2 2 9" xfId="10890" xr:uid="{CE80E26B-0600-49F5-AA8D-87472E61FF6D}"/>
    <cellStyle name="Normal 9 4 2 2 9 2" xfId="33209" xr:uid="{250BA889-4037-4744-8C08-6230278EB67C}"/>
    <cellStyle name="Normal 9 4 2 3" xfId="422" xr:uid="{3FF2DBEE-EB32-4E22-80B5-999D0F42E13D}"/>
    <cellStyle name="Normal 9 4 2 3 10" xfId="12339" xr:uid="{69801D0E-CDF7-453C-ABB5-22507FC35748}"/>
    <cellStyle name="Normal 9 4 2 3 10 2" xfId="34658" xr:uid="{23C8CB49-C106-466A-B89B-E097E5074494}"/>
    <cellStyle name="Normal 9 4 2 3 11" xfId="22737" xr:uid="{35579CFB-DCEC-4893-A9CB-8DF64BBC5878}"/>
    <cellStyle name="Normal 9 4 2 3 2" xfId="537" xr:uid="{5C418DDF-F4B6-4005-AA50-C3851F668752}"/>
    <cellStyle name="Normal 9 4 2 3 2 10" xfId="22854" xr:uid="{0FC15E36-506E-42F2-BE48-A11D7CEB6803}"/>
    <cellStyle name="Normal 9 4 2 3 2 2" xfId="770" xr:uid="{FA34D227-1CBE-4A20-8A3D-7AFC8DEBEFEF}"/>
    <cellStyle name="Normal 9 4 2 3 2 2 2" xfId="1099" xr:uid="{00EBA2B7-23CF-466B-A9FC-2BB5DB34B283}"/>
    <cellStyle name="Normal 9 4 2 3 2 2 2 2" xfId="1747" xr:uid="{5B12EE6C-D599-4580-986B-75F81628AE0E}"/>
    <cellStyle name="Normal 9 4 2 3 2 2 2 2 2" xfId="3043" xr:uid="{26513007-C7F0-44A0-B02F-408F4A864CC8}"/>
    <cellStyle name="Normal 9 4 2 3 2 2 2 2 2 2" xfId="5635" xr:uid="{110D9FF9-FD79-4E61-9D32-4101FA8A5E04}"/>
    <cellStyle name="Normal 9 4 2 3 2 2 2 2 2 2 2" xfId="10819" xr:uid="{BF7482C8-3753-4FF9-A0EC-AC71F059C86A}"/>
    <cellStyle name="Normal 9 4 2 3 2 2 2 2 2 2 2 2" xfId="22626" xr:uid="{7956CFCA-DCEE-4ED1-A070-06870E7359BC}"/>
    <cellStyle name="Normal 9 4 2 3 2 2 2 2 2 2 2 2 2" xfId="44945" xr:uid="{28B06C54-4AA9-48C3-B51D-296A6BE77E1D}"/>
    <cellStyle name="Normal 9 4 2 3 2 2 2 2 2 2 2 3" xfId="33137" xr:uid="{49AD39A9-FFF4-43DF-A6E0-BAA9A96D9835}"/>
    <cellStyle name="Normal 9 4 2 3 2 2 2 2 2 2 3" xfId="17442" xr:uid="{B0D41526-67FE-4F63-93E2-9F2388C502FA}"/>
    <cellStyle name="Normal 9 4 2 3 2 2 2 2 2 2 3 2" xfId="39761" xr:uid="{5C5B1926-8E43-44D6-86C6-07DE639E00F1}"/>
    <cellStyle name="Normal 9 4 2 3 2 2 2 2 2 2 4" xfId="27953" xr:uid="{2524AD4C-67F6-4996-8923-7DC374AF6264}"/>
    <cellStyle name="Normal 9 4 2 3 2 2 2 2 2 3" xfId="8227" xr:uid="{F7F18368-7FEB-49D9-81E8-F1EDAE7E8FF8}"/>
    <cellStyle name="Normal 9 4 2 3 2 2 2 2 2 3 2" xfId="20034" xr:uid="{0022C4B1-8B40-4062-9EC5-EA8B7877C4D3}"/>
    <cellStyle name="Normal 9 4 2 3 2 2 2 2 2 3 2 2" xfId="42353" xr:uid="{D12CB730-81B8-4741-A0C9-00B43B1FF688}"/>
    <cellStyle name="Normal 9 4 2 3 2 2 2 2 2 3 3" xfId="30545" xr:uid="{DADB195C-49CF-4CDC-BD61-B2EB66C06A88}"/>
    <cellStyle name="Normal 9 4 2 3 2 2 2 2 2 4" xfId="14850" xr:uid="{C9FDB0C4-F3A5-49D0-9A01-50E9603C1CAC}"/>
    <cellStyle name="Normal 9 4 2 3 2 2 2 2 2 4 2" xfId="37169" xr:uid="{CC613BF8-C55C-46F6-9DF1-B75F31B0E691}"/>
    <cellStyle name="Normal 9 4 2 3 2 2 2 2 2 5" xfId="25361" xr:uid="{E1FFD1A4-F3C1-4881-A4F1-32E2E685A87D}"/>
    <cellStyle name="Normal 9 4 2 3 2 2 2 2 3" xfId="4339" xr:uid="{3390D3EC-89F7-4925-BFE3-9F76FF52FA98}"/>
    <cellStyle name="Normal 9 4 2 3 2 2 2 2 3 2" xfId="9523" xr:uid="{6643BF49-7767-4A90-8609-E847975F8216}"/>
    <cellStyle name="Normal 9 4 2 3 2 2 2 2 3 2 2" xfId="21330" xr:uid="{F33498D9-F5B1-4C43-87A0-9AE99C2DF84A}"/>
    <cellStyle name="Normal 9 4 2 3 2 2 2 2 3 2 2 2" xfId="43649" xr:uid="{650517E9-2C00-4C0F-B707-2BD9F0016A87}"/>
    <cellStyle name="Normal 9 4 2 3 2 2 2 2 3 2 3" xfId="31841" xr:uid="{D0ACAA86-8957-4810-A793-9FA11FDE574E}"/>
    <cellStyle name="Normal 9 4 2 3 2 2 2 2 3 3" xfId="16146" xr:uid="{5FC3032E-52B2-4BE6-9737-EB0239450AB0}"/>
    <cellStyle name="Normal 9 4 2 3 2 2 2 2 3 3 2" xfId="38465" xr:uid="{588379BC-850E-4DFD-A4BE-0F9D3684E243}"/>
    <cellStyle name="Normal 9 4 2 3 2 2 2 2 3 4" xfId="26657" xr:uid="{48B1B464-1D7C-40D9-AF64-9C1752BA1D3B}"/>
    <cellStyle name="Normal 9 4 2 3 2 2 2 2 4" xfId="6931" xr:uid="{E4D100C7-3177-4C34-AF82-4C9E997D2EE1}"/>
    <cellStyle name="Normal 9 4 2 3 2 2 2 2 4 2" xfId="18738" xr:uid="{6E47ACEB-8E85-48BB-8E09-86A82DAD6038}"/>
    <cellStyle name="Normal 9 4 2 3 2 2 2 2 4 2 2" xfId="41057" xr:uid="{E1D286E6-C3E9-482C-9A01-5B675C486EE3}"/>
    <cellStyle name="Normal 9 4 2 3 2 2 2 2 4 3" xfId="29249" xr:uid="{75012A3F-8D7B-41EB-94EE-A9B85B47CB5B}"/>
    <cellStyle name="Normal 9 4 2 3 2 2 2 2 5" xfId="12258" xr:uid="{BC98E548-23FB-4156-8D85-C3E6923E6495}"/>
    <cellStyle name="Normal 9 4 2 3 2 2 2 2 5 2" xfId="34577" xr:uid="{E41FC3D1-C53A-4FC4-B478-B0B6F9AE2419}"/>
    <cellStyle name="Normal 9 4 2 3 2 2 2 2 6" xfId="13554" xr:uid="{20A76D5D-4236-47F2-BDBE-3AE3DD5B7E0A}"/>
    <cellStyle name="Normal 9 4 2 3 2 2 2 2 6 2" xfId="35873" xr:uid="{AB2C5083-20A7-4B0F-A943-2F4B4C4DE6E4}"/>
    <cellStyle name="Normal 9 4 2 3 2 2 2 2 7" xfId="24065" xr:uid="{74B5263F-3EC3-4E2B-962E-331964BD7BD3}"/>
    <cellStyle name="Normal 9 4 2 3 2 2 2 3" xfId="2395" xr:uid="{927B1903-0D7B-48C7-A823-1B190203A74D}"/>
    <cellStyle name="Normal 9 4 2 3 2 2 2 3 2" xfId="4987" xr:uid="{8B1C998C-CC86-4E67-AA93-A4A4207D524F}"/>
    <cellStyle name="Normal 9 4 2 3 2 2 2 3 2 2" xfId="10171" xr:uid="{5A26658B-A4F9-4900-8B29-D4ECC1CB5F0B}"/>
    <cellStyle name="Normal 9 4 2 3 2 2 2 3 2 2 2" xfId="21978" xr:uid="{BC0CBAB6-5025-45E8-9649-7611350158D5}"/>
    <cellStyle name="Normal 9 4 2 3 2 2 2 3 2 2 2 2" xfId="44297" xr:uid="{B8A8E9AF-B3F3-49F6-8AFD-44C478F0E7C1}"/>
    <cellStyle name="Normal 9 4 2 3 2 2 2 3 2 2 3" xfId="32489" xr:uid="{F9D5795D-1348-4694-9F91-8966B5093FB4}"/>
    <cellStyle name="Normal 9 4 2 3 2 2 2 3 2 3" xfId="16794" xr:uid="{3890B2F3-067F-4998-AF5E-8F1AC4389E80}"/>
    <cellStyle name="Normal 9 4 2 3 2 2 2 3 2 3 2" xfId="39113" xr:uid="{E2AB6FD6-4316-47F7-A615-E390DB046285}"/>
    <cellStyle name="Normal 9 4 2 3 2 2 2 3 2 4" xfId="27305" xr:uid="{6B5766C6-1962-47C5-A2F9-725B5435F71A}"/>
    <cellStyle name="Normal 9 4 2 3 2 2 2 3 3" xfId="7579" xr:uid="{451A52B0-591A-4700-AB68-933D95FEBD6F}"/>
    <cellStyle name="Normal 9 4 2 3 2 2 2 3 3 2" xfId="19386" xr:uid="{3FEF4580-9BB5-4E04-BF30-216AFED47D81}"/>
    <cellStyle name="Normal 9 4 2 3 2 2 2 3 3 2 2" xfId="41705" xr:uid="{D0CDA134-9DEB-42AD-92A1-10383366E12C}"/>
    <cellStyle name="Normal 9 4 2 3 2 2 2 3 3 3" xfId="29897" xr:uid="{E0C77EC2-5E7E-40A4-8DBF-B6E31B698322}"/>
    <cellStyle name="Normal 9 4 2 3 2 2 2 3 4" xfId="14202" xr:uid="{23C77381-AAD4-4C0B-8195-E155E630D771}"/>
    <cellStyle name="Normal 9 4 2 3 2 2 2 3 4 2" xfId="36521" xr:uid="{B636BC95-3F6A-48D2-847B-0D5EEE8C291D}"/>
    <cellStyle name="Normal 9 4 2 3 2 2 2 3 5" xfId="24713" xr:uid="{B2EC1AFB-793E-4A5F-9AE0-A3B66F5CD4FA}"/>
    <cellStyle name="Normal 9 4 2 3 2 2 2 4" xfId="3691" xr:uid="{57866D49-A02A-4759-B545-5BFB1D4E3E84}"/>
    <cellStyle name="Normal 9 4 2 3 2 2 2 4 2" xfId="8875" xr:uid="{C3E23A59-EA44-4571-8D91-2555BEE6DB20}"/>
    <cellStyle name="Normal 9 4 2 3 2 2 2 4 2 2" xfId="20682" xr:uid="{D02914DA-75B4-4618-A3C0-1A66BBBA0160}"/>
    <cellStyle name="Normal 9 4 2 3 2 2 2 4 2 2 2" xfId="43001" xr:uid="{50D98BE2-DB70-4D37-9667-EB44714F73B2}"/>
    <cellStyle name="Normal 9 4 2 3 2 2 2 4 2 3" xfId="31193" xr:uid="{FC4C8793-FA91-452C-B08F-7B8C6164699F}"/>
    <cellStyle name="Normal 9 4 2 3 2 2 2 4 3" xfId="15498" xr:uid="{62AC7EC7-5AC3-4FBA-A30C-8B168FF85C13}"/>
    <cellStyle name="Normal 9 4 2 3 2 2 2 4 3 2" xfId="37817" xr:uid="{FC8946B2-4E44-4330-9E23-F01B2751CB0A}"/>
    <cellStyle name="Normal 9 4 2 3 2 2 2 4 4" xfId="26009" xr:uid="{2E3BC8EC-AFC6-4308-B021-721AEDA77380}"/>
    <cellStyle name="Normal 9 4 2 3 2 2 2 5" xfId="6283" xr:uid="{46F4616E-6B50-4838-AB82-59AF4194233E}"/>
    <cellStyle name="Normal 9 4 2 3 2 2 2 5 2" xfId="18090" xr:uid="{0A2563E8-D7BD-414D-9942-2BF9E8ED6814}"/>
    <cellStyle name="Normal 9 4 2 3 2 2 2 5 2 2" xfId="40409" xr:uid="{5629BABF-FF18-43F6-ACB6-0829A4FB4C79}"/>
    <cellStyle name="Normal 9 4 2 3 2 2 2 5 3" xfId="28601" xr:uid="{1B32C59D-AF21-4338-9605-DE4968BA22E7}"/>
    <cellStyle name="Normal 9 4 2 3 2 2 2 6" xfId="11610" xr:uid="{22681CE1-54C8-4AF2-A1AD-0E9973A1A922}"/>
    <cellStyle name="Normal 9 4 2 3 2 2 2 6 2" xfId="33929" xr:uid="{B05A9F23-09F8-4724-A220-5CE59E835022}"/>
    <cellStyle name="Normal 9 4 2 3 2 2 2 7" xfId="12906" xr:uid="{B63C6078-792A-4249-AECE-AF84DF69AB92}"/>
    <cellStyle name="Normal 9 4 2 3 2 2 2 7 2" xfId="35225" xr:uid="{08AD0F31-2618-46C1-AC50-0B4C30C0C4ED}"/>
    <cellStyle name="Normal 9 4 2 3 2 2 2 8" xfId="23417" xr:uid="{803B913F-7093-43BA-ACE7-B80B131A36CE}"/>
    <cellStyle name="Normal 9 4 2 3 2 2 3" xfId="1423" xr:uid="{DB5EF95E-D29C-4F85-A85A-DEB5E66491D8}"/>
    <cellStyle name="Normal 9 4 2 3 2 2 3 2" xfId="2719" xr:uid="{9E97F6D5-7E71-48BB-ACC2-EF3B6BEBFFB5}"/>
    <cellStyle name="Normal 9 4 2 3 2 2 3 2 2" xfId="5311" xr:uid="{35B89358-22EB-4A7E-ADC9-E766D1929478}"/>
    <cellStyle name="Normal 9 4 2 3 2 2 3 2 2 2" xfId="10495" xr:uid="{B0FBD225-9A75-460F-BCEE-C1983BA0CCA3}"/>
    <cellStyle name="Normal 9 4 2 3 2 2 3 2 2 2 2" xfId="22302" xr:uid="{43494488-0C87-49A7-ADD4-237F0EF6C701}"/>
    <cellStyle name="Normal 9 4 2 3 2 2 3 2 2 2 2 2" xfId="44621" xr:uid="{D6D2A262-9594-40C7-BC7A-F8571D8A1919}"/>
    <cellStyle name="Normal 9 4 2 3 2 2 3 2 2 2 3" xfId="32813" xr:uid="{0AF29D66-6B6A-4260-BF0F-BBEC320B790A}"/>
    <cellStyle name="Normal 9 4 2 3 2 2 3 2 2 3" xfId="17118" xr:uid="{A4BF214D-A0BF-46C5-A94E-349A8AC7D845}"/>
    <cellStyle name="Normal 9 4 2 3 2 2 3 2 2 3 2" xfId="39437" xr:uid="{9D9FADD2-3979-49A0-8049-50335873967E}"/>
    <cellStyle name="Normal 9 4 2 3 2 2 3 2 2 4" xfId="27629" xr:uid="{D285A333-F65D-4D43-9DFC-5D9E6EDDE92D}"/>
    <cellStyle name="Normal 9 4 2 3 2 2 3 2 3" xfId="7903" xr:uid="{B347C007-5709-49EE-B5CD-19D736566493}"/>
    <cellStyle name="Normal 9 4 2 3 2 2 3 2 3 2" xfId="19710" xr:uid="{8F86850E-C267-4E04-AC19-0317D5F29B7A}"/>
    <cellStyle name="Normal 9 4 2 3 2 2 3 2 3 2 2" xfId="42029" xr:uid="{D31E343E-8D3B-48F8-9FA2-110D3B6DF9E6}"/>
    <cellStyle name="Normal 9 4 2 3 2 2 3 2 3 3" xfId="30221" xr:uid="{9E951EA0-3E16-4473-B642-F6B4999E81D1}"/>
    <cellStyle name="Normal 9 4 2 3 2 2 3 2 4" xfId="14526" xr:uid="{320355EC-7EDF-47CD-8800-4F3E3A0D0DE9}"/>
    <cellStyle name="Normal 9 4 2 3 2 2 3 2 4 2" xfId="36845" xr:uid="{8EF0C3A3-78AE-451F-BDE3-F52AA4289386}"/>
    <cellStyle name="Normal 9 4 2 3 2 2 3 2 5" xfId="25037" xr:uid="{99FC901A-12A2-4B3A-A482-D0ADC79689AD}"/>
    <cellStyle name="Normal 9 4 2 3 2 2 3 3" xfId="4015" xr:uid="{C467CAC9-BE54-4AFE-9FF5-F3EC4E0CB4C9}"/>
    <cellStyle name="Normal 9 4 2 3 2 2 3 3 2" xfId="9199" xr:uid="{F7E8F662-F875-4F9C-853C-A54B43D1915A}"/>
    <cellStyle name="Normal 9 4 2 3 2 2 3 3 2 2" xfId="21006" xr:uid="{2A2E0064-FC16-45F0-9765-9C9E3B8227B9}"/>
    <cellStyle name="Normal 9 4 2 3 2 2 3 3 2 2 2" xfId="43325" xr:uid="{DF9C4D06-636A-413F-A5F8-E96AC16A8308}"/>
    <cellStyle name="Normal 9 4 2 3 2 2 3 3 2 3" xfId="31517" xr:uid="{1C364C02-E18D-4111-97F1-FEDD5D21070B}"/>
    <cellStyle name="Normal 9 4 2 3 2 2 3 3 3" xfId="15822" xr:uid="{62C69C8C-376E-4092-988D-4C975740AE30}"/>
    <cellStyle name="Normal 9 4 2 3 2 2 3 3 3 2" xfId="38141" xr:uid="{C357CF10-C301-455D-8259-7D2893A977D5}"/>
    <cellStyle name="Normal 9 4 2 3 2 2 3 3 4" xfId="26333" xr:uid="{D803AC69-0F16-44A0-A27E-8E9A5BF6A006}"/>
    <cellStyle name="Normal 9 4 2 3 2 2 3 4" xfId="6607" xr:uid="{98577F2F-6692-4AD1-B661-2237BE79B6A2}"/>
    <cellStyle name="Normal 9 4 2 3 2 2 3 4 2" xfId="18414" xr:uid="{FDD548F1-1773-4867-BE37-7D0A4A5964D8}"/>
    <cellStyle name="Normal 9 4 2 3 2 2 3 4 2 2" xfId="40733" xr:uid="{30A6FF45-CBAA-44A5-8857-386E76B50E22}"/>
    <cellStyle name="Normal 9 4 2 3 2 2 3 4 3" xfId="28925" xr:uid="{386D9E96-A16E-4944-96B6-883DDEDC00F6}"/>
    <cellStyle name="Normal 9 4 2 3 2 2 3 5" xfId="11934" xr:uid="{22DF7C62-0525-498E-A3AA-5F6F3A7FDB0D}"/>
    <cellStyle name="Normal 9 4 2 3 2 2 3 5 2" xfId="34253" xr:uid="{909AFCBA-F2DB-4A1F-B403-C11810C5654E}"/>
    <cellStyle name="Normal 9 4 2 3 2 2 3 6" xfId="13230" xr:uid="{FE331567-93C8-4A8D-813C-828CEB4C13BB}"/>
    <cellStyle name="Normal 9 4 2 3 2 2 3 6 2" xfId="35549" xr:uid="{D9F0EE48-8C2B-4DF5-8C6F-0F7019E18318}"/>
    <cellStyle name="Normal 9 4 2 3 2 2 3 7" xfId="23741" xr:uid="{D7AA73EE-291B-4518-8E17-B2FAC2B69708}"/>
    <cellStyle name="Normal 9 4 2 3 2 2 4" xfId="2071" xr:uid="{6BE8DE2E-02BD-4599-86A9-CE83D074D4FA}"/>
    <cellStyle name="Normal 9 4 2 3 2 2 4 2" xfId="4663" xr:uid="{F77F9186-E976-4C5E-8963-49327A0962E2}"/>
    <cellStyle name="Normal 9 4 2 3 2 2 4 2 2" xfId="9847" xr:uid="{7E0C6FBC-C3C1-499A-AC46-8BC1678F0864}"/>
    <cellStyle name="Normal 9 4 2 3 2 2 4 2 2 2" xfId="21654" xr:uid="{A43D2055-0751-45DE-859C-DBD341C5A200}"/>
    <cellStyle name="Normal 9 4 2 3 2 2 4 2 2 2 2" xfId="43973" xr:uid="{ECA0B86D-C23A-47A6-A764-E98ECDBE009A}"/>
    <cellStyle name="Normal 9 4 2 3 2 2 4 2 2 3" xfId="32165" xr:uid="{E096840E-F91F-4756-A420-A078DBC6990D}"/>
    <cellStyle name="Normal 9 4 2 3 2 2 4 2 3" xfId="16470" xr:uid="{E8C01DEE-1B5B-4614-87F1-926785B65179}"/>
    <cellStyle name="Normal 9 4 2 3 2 2 4 2 3 2" xfId="38789" xr:uid="{16F6D2A5-AAAF-4C7C-862F-8B006602362C}"/>
    <cellStyle name="Normal 9 4 2 3 2 2 4 2 4" xfId="26981" xr:uid="{8F323CB8-69EE-4098-AB41-BF9C0BFF965E}"/>
    <cellStyle name="Normal 9 4 2 3 2 2 4 3" xfId="7255" xr:uid="{795E543E-77AF-4D2A-8BD3-343D2B8EA1E6}"/>
    <cellStyle name="Normal 9 4 2 3 2 2 4 3 2" xfId="19062" xr:uid="{81ACCCD3-F202-4E05-992D-FB3D2CD8AC10}"/>
    <cellStyle name="Normal 9 4 2 3 2 2 4 3 2 2" xfId="41381" xr:uid="{2F5F04E8-99C9-42DC-AF38-B239A2C5E9F6}"/>
    <cellStyle name="Normal 9 4 2 3 2 2 4 3 3" xfId="29573" xr:uid="{950E3666-6AB4-485A-8850-BCB57941F6E3}"/>
    <cellStyle name="Normal 9 4 2 3 2 2 4 4" xfId="13878" xr:uid="{05336A24-372C-463E-AE37-5B859E7AE6CB}"/>
    <cellStyle name="Normal 9 4 2 3 2 2 4 4 2" xfId="36197" xr:uid="{5CCCE027-2778-4CF9-BB01-A4469A375A08}"/>
    <cellStyle name="Normal 9 4 2 3 2 2 4 5" xfId="24389" xr:uid="{62AA0437-9C85-479E-9C9A-523AD6B08826}"/>
    <cellStyle name="Normal 9 4 2 3 2 2 5" xfId="3367" xr:uid="{50B81B45-7222-4A09-B97D-F487576DA468}"/>
    <cellStyle name="Normal 9 4 2 3 2 2 5 2" xfId="8551" xr:uid="{F57EBA43-E50F-4809-9043-E9C211596817}"/>
    <cellStyle name="Normal 9 4 2 3 2 2 5 2 2" xfId="20358" xr:uid="{4D80C612-4BD0-45A6-920C-6DA747F6AEA9}"/>
    <cellStyle name="Normal 9 4 2 3 2 2 5 2 2 2" xfId="42677" xr:uid="{A2F08359-AD16-44D0-BCF3-36D430FF9C0E}"/>
    <cellStyle name="Normal 9 4 2 3 2 2 5 2 3" xfId="30869" xr:uid="{CEE7FC3B-D0C9-4CB3-9A58-E750A4850546}"/>
    <cellStyle name="Normal 9 4 2 3 2 2 5 3" xfId="15174" xr:uid="{494D7716-34A1-4608-81FD-BC78A1A698E4}"/>
    <cellStyle name="Normal 9 4 2 3 2 2 5 3 2" xfId="37493" xr:uid="{203EB545-9A2D-4BF4-8108-95CD9D87E685}"/>
    <cellStyle name="Normal 9 4 2 3 2 2 5 4" xfId="25685" xr:uid="{550BDFD1-0F36-446B-A88D-7425BB3679BC}"/>
    <cellStyle name="Normal 9 4 2 3 2 2 6" xfId="5959" xr:uid="{1FD2477C-FD60-4F89-B3A4-41CFE0039C93}"/>
    <cellStyle name="Normal 9 4 2 3 2 2 6 2" xfId="17766" xr:uid="{25344365-4682-4407-A8F2-0E4EACF979EE}"/>
    <cellStyle name="Normal 9 4 2 3 2 2 6 2 2" xfId="40085" xr:uid="{701C89E2-D5D0-4F0B-907D-572E3F999BC9}"/>
    <cellStyle name="Normal 9 4 2 3 2 2 6 3" xfId="28277" xr:uid="{C33FBD0A-7DB0-4A39-A585-9DACE932CCAB}"/>
    <cellStyle name="Normal 9 4 2 3 2 2 7" xfId="11281" xr:uid="{0C1E3C44-9673-4034-825C-B41C53F2DE71}"/>
    <cellStyle name="Normal 9 4 2 3 2 2 7 2" xfId="33600" xr:uid="{898F5D16-7320-481F-9E12-F8BF607DF80F}"/>
    <cellStyle name="Normal 9 4 2 3 2 2 8" xfId="12582" xr:uid="{5E92EE3D-3679-4366-917C-0692FD9B14B2}"/>
    <cellStyle name="Normal 9 4 2 3 2 2 8 2" xfId="34901" xr:uid="{165FA265-AEBF-40D9-95F3-A4E96DFA9AB8}"/>
    <cellStyle name="Normal 9 4 2 3 2 2 9" xfId="23088" xr:uid="{509F6CFF-D651-4F47-801D-3A7ECF05EBBE}"/>
    <cellStyle name="Normal 9 4 2 3 2 3" xfId="937" xr:uid="{4E0A0B93-6CFE-4B4D-BF58-DC7AF21969B4}"/>
    <cellStyle name="Normal 9 4 2 3 2 3 2" xfId="1585" xr:uid="{83424BF2-D8E9-4B85-9F18-03E120789DAB}"/>
    <cellStyle name="Normal 9 4 2 3 2 3 2 2" xfId="2881" xr:uid="{BDA96A94-A96A-4C3F-A291-98A0F19DE6CF}"/>
    <cellStyle name="Normal 9 4 2 3 2 3 2 2 2" xfId="5473" xr:uid="{1BE049D1-B4B0-4424-A25A-D16FC5F1C6B6}"/>
    <cellStyle name="Normal 9 4 2 3 2 3 2 2 2 2" xfId="10657" xr:uid="{E17CD3B7-DE43-4EEF-96A2-89A42C76DAFC}"/>
    <cellStyle name="Normal 9 4 2 3 2 3 2 2 2 2 2" xfId="22464" xr:uid="{D605E421-1AAA-4F69-8483-DD0DD857755A}"/>
    <cellStyle name="Normal 9 4 2 3 2 3 2 2 2 2 2 2" xfId="44783" xr:uid="{0AF784E5-37E2-401A-A9AC-9E29DAC0D93A}"/>
    <cellStyle name="Normal 9 4 2 3 2 3 2 2 2 2 3" xfId="32975" xr:uid="{271F8325-644D-42A6-9AC5-650420F34539}"/>
    <cellStyle name="Normal 9 4 2 3 2 3 2 2 2 3" xfId="17280" xr:uid="{7C536551-AB32-4559-8062-62D86AE9AB16}"/>
    <cellStyle name="Normal 9 4 2 3 2 3 2 2 2 3 2" xfId="39599" xr:uid="{3932A8D6-E24E-492D-83A1-95C705F5ED1E}"/>
    <cellStyle name="Normal 9 4 2 3 2 3 2 2 2 4" xfId="27791" xr:uid="{4D6AEE61-A032-444D-86D0-02EADD7169E4}"/>
    <cellStyle name="Normal 9 4 2 3 2 3 2 2 3" xfId="8065" xr:uid="{E09AE5BA-D1A1-4FCF-A614-DA40B125386E}"/>
    <cellStyle name="Normal 9 4 2 3 2 3 2 2 3 2" xfId="19872" xr:uid="{3858EF56-03A8-4AE0-9EA8-446CC93941FF}"/>
    <cellStyle name="Normal 9 4 2 3 2 3 2 2 3 2 2" xfId="42191" xr:uid="{23F052A9-80DC-4955-B04C-5B99B2D7044E}"/>
    <cellStyle name="Normal 9 4 2 3 2 3 2 2 3 3" xfId="30383" xr:uid="{AEF3B960-DB6C-44C0-AA85-7985B0870F14}"/>
    <cellStyle name="Normal 9 4 2 3 2 3 2 2 4" xfId="14688" xr:uid="{DD3AEC96-F915-453E-8350-43029053E748}"/>
    <cellStyle name="Normal 9 4 2 3 2 3 2 2 4 2" xfId="37007" xr:uid="{95208EB5-3978-4773-A739-6A5095EE75C5}"/>
    <cellStyle name="Normal 9 4 2 3 2 3 2 2 5" xfId="25199" xr:uid="{112DC382-1F05-497B-920A-5A30AC68E293}"/>
    <cellStyle name="Normal 9 4 2 3 2 3 2 3" xfId="4177" xr:uid="{C6122592-64B7-4680-85BD-9A79878CEAFF}"/>
    <cellStyle name="Normal 9 4 2 3 2 3 2 3 2" xfId="9361" xr:uid="{90BCFE41-5C17-42B7-9046-607E258FD846}"/>
    <cellStyle name="Normal 9 4 2 3 2 3 2 3 2 2" xfId="21168" xr:uid="{6D0A9827-E1EE-4F93-8993-223392E1E3F1}"/>
    <cellStyle name="Normal 9 4 2 3 2 3 2 3 2 2 2" xfId="43487" xr:uid="{6B110660-583B-446E-B0B8-F16379F6E985}"/>
    <cellStyle name="Normal 9 4 2 3 2 3 2 3 2 3" xfId="31679" xr:uid="{36E0E06F-BD5A-4DDD-8907-AE9C7CF262E0}"/>
    <cellStyle name="Normal 9 4 2 3 2 3 2 3 3" xfId="15984" xr:uid="{956A0482-2FB3-4364-B5F6-607D44892246}"/>
    <cellStyle name="Normal 9 4 2 3 2 3 2 3 3 2" xfId="38303" xr:uid="{108ADD32-7E9C-474E-9C67-10D64744720D}"/>
    <cellStyle name="Normal 9 4 2 3 2 3 2 3 4" xfId="26495" xr:uid="{58C069EE-7D18-4A09-B510-89E749AA92EB}"/>
    <cellStyle name="Normal 9 4 2 3 2 3 2 4" xfId="6769" xr:uid="{99603893-793B-4C5C-AF69-1E6A36EE4AAF}"/>
    <cellStyle name="Normal 9 4 2 3 2 3 2 4 2" xfId="18576" xr:uid="{51DC683F-D2AD-4453-81DC-3AD2408CDAE1}"/>
    <cellStyle name="Normal 9 4 2 3 2 3 2 4 2 2" xfId="40895" xr:uid="{6690A76D-17D9-4AAE-BF39-4F4F17226CDC}"/>
    <cellStyle name="Normal 9 4 2 3 2 3 2 4 3" xfId="29087" xr:uid="{0424D196-014E-4175-A0CE-4FDACCF007D1}"/>
    <cellStyle name="Normal 9 4 2 3 2 3 2 5" xfId="12096" xr:uid="{2B173ECE-BDB3-4C0A-8E6A-27401E2ADBD9}"/>
    <cellStyle name="Normal 9 4 2 3 2 3 2 5 2" xfId="34415" xr:uid="{73F768AE-2229-4EB6-AAA9-35B0246590DF}"/>
    <cellStyle name="Normal 9 4 2 3 2 3 2 6" xfId="13392" xr:uid="{65B4B28F-6F15-4624-A651-7AAA83AAB35C}"/>
    <cellStyle name="Normal 9 4 2 3 2 3 2 6 2" xfId="35711" xr:uid="{F204ABBB-78ED-49E2-8E74-E9ED678B9CB6}"/>
    <cellStyle name="Normal 9 4 2 3 2 3 2 7" xfId="23903" xr:uid="{E4C965CB-7D70-424A-9D46-8BBD6D5B563F}"/>
    <cellStyle name="Normal 9 4 2 3 2 3 3" xfId="2233" xr:uid="{AF274346-48F3-4DB9-A884-76D029ABB0F5}"/>
    <cellStyle name="Normal 9 4 2 3 2 3 3 2" xfId="4825" xr:uid="{83A5530D-2B44-4EF7-9714-0ED9CDEE4C00}"/>
    <cellStyle name="Normal 9 4 2 3 2 3 3 2 2" xfId="10009" xr:uid="{B9185F37-3C80-40ED-BE82-B3943C239CAD}"/>
    <cellStyle name="Normal 9 4 2 3 2 3 3 2 2 2" xfId="21816" xr:uid="{20D4B580-B53F-482F-A687-41BF4DD35FF3}"/>
    <cellStyle name="Normal 9 4 2 3 2 3 3 2 2 2 2" xfId="44135" xr:uid="{F83AC15F-8E91-46D0-ADFB-32E2856444EC}"/>
    <cellStyle name="Normal 9 4 2 3 2 3 3 2 2 3" xfId="32327" xr:uid="{882558A8-5C91-4457-9C1B-4086F143B9E0}"/>
    <cellStyle name="Normal 9 4 2 3 2 3 3 2 3" xfId="16632" xr:uid="{1F75E82A-33DA-468E-A7D1-DD1F8A992AF5}"/>
    <cellStyle name="Normal 9 4 2 3 2 3 3 2 3 2" xfId="38951" xr:uid="{3BF9B874-D92A-4055-BBBC-50DBD945FCD1}"/>
    <cellStyle name="Normal 9 4 2 3 2 3 3 2 4" xfId="27143" xr:uid="{4929FC65-16FE-4F38-9F64-305E17BA7EAA}"/>
    <cellStyle name="Normal 9 4 2 3 2 3 3 3" xfId="7417" xr:uid="{F7F69D3E-5819-4CE7-803A-C76CB4E4B371}"/>
    <cellStyle name="Normal 9 4 2 3 2 3 3 3 2" xfId="19224" xr:uid="{5E86E5B9-9817-42AA-B274-32FB2B60DC54}"/>
    <cellStyle name="Normal 9 4 2 3 2 3 3 3 2 2" xfId="41543" xr:uid="{0E1C5C68-4510-43E9-858F-C6E9C1571664}"/>
    <cellStyle name="Normal 9 4 2 3 2 3 3 3 3" xfId="29735" xr:uid="{CCBE7147-580B-4C38-AF8F-69F0D41D056B}"/>
    <cellStyle name="Normal 9 4 2 3 2 3 3 4" xfId="14040" xr:uid="{7CD95971-3FC4-4E03-8A51-BD4B6134E8E0}"/>
    <cellStyle name="Normal 9 4 2 3 2 3 3 4 2" xfId="36359" xr:uid="{93F1C10F-C228-4FF5-AA66-03E16DD67243}"/>
    <cellStyle name="Normal 9 4 2 3 2 3 3 5" xfId="24551" xr:uid="{FAA40FC1-4BB1-4F6C-94FF-B7EE7FE503AE}"/>
    <cellStyle name="Normal 9 4 2 3 2 3 4" xfId="3529" xr:uid="{63AB63A8-4300-45C6-948A-797747E65BC3}"/>
    <cellStyle name="Normal 9 4 2 3 2 3 4 2" xfId="8713" xr:uid="{97749557-5CCC-4061-A2D8-1C1E32F34962}"/>
    <cellStyle name="Normal 9 4 2 3 2 3 4 2 2" xfId="20520" xr:uid="{96B728CA-DB6C-414B-BBE0-EF843DD0C710}"/>
    <cellStyle name="Normal 9 4 2 3 2 3 4 2 2 2" xfId="42839" xr:uid="{DFD491D8-138F-40FD-A3A4-A3856304A461}"/>
    <cellStyle name="Normal 9 4 2 3 2 3 4 2 3" xfId="31031" xr:uid="{95492E81-FDF6-4EA9-A939-27E2469DE473}"/>
    <cellStyle name="Normal 9 4 2 3 2 3 4 3" xfId="15336" xr:uid="{EB5BD2B4-FB5F-448C-B342-4C034BB6862D}"/>
    <cellStyle name="Normal 9 4 2 3 2 3 4 3 2" xfId="37655" xr:uid="{A4BC1B30-BD3C-4D1A-A887-540B16F85EFA}"/>
    <cellStyle name="Normal 9 4 2 3 2 3 4 4" xfId="25847" xr:uid="{65E34735-8058-4947-91D0-976071AF66AD}"/>
    <cellStyle name="Normal 9 4 2 3 2 3 5" xfId="6121" xr:uid="{74A5356A-FFBC-41E3-9004-C5A3A51D7556}"/>
    <cellStyle name="Normal 9 4 2 3 2 3 5 2" xfId="17928" xr:uid="{A5C4505B-9E19-433E-8103-E0DD30D00557}"/>
    <cellStyle name="Normal 9 4 2 3 2 3 5 2 2" xfId="40247" xr:uid="{3BC00767-B51D-4481-8869-F2D7C014E1E8}"/>
    <cellStyle name="Normal 9 4 2 3 2 3 5 3" xfId="28439" xr:uid="{84CC1DB7-A942-4B3C-AA0B-2772A9BBE471}"/>
    <cellStyle name="Normal 9 4 2 3 2 3 6" xfId="11448" xr:uid="{6EC8963B-BE82-4208-87DA-D121226BDC2D}"/>
    <cellStyle name="Normal 9 4 2 3 2 3 6 2" xfId="33767" xr:uid="{A986A3CA-00A7-471F-B3CB-811F85C93745}"/>
    <cellStyle name="Normal 9 4 2 3 2 3 7" xfId="12744" xr:uid="{51C1B88D-6284-4EE6-96A9-B1AFFC0FDED8}"/>
    <cellStyle name="Normal 9 4 2 3 2 3 7 2" xfId="35063" xr:uid="{D86F187B-5C27-484A-9437-EB3601AF628B}"/>
    <cellStyle name="Normal 9 4 2 3 2 3 8" xfId="23255" xr:uid="{B0B6F151-3B23-424A-8F65-AEF554A560BE}"/>
    <cellStyle name="Normal 9 4 2 3 2 4" xfId="1261" xr:uid="{EB12DFFF-F40F-41DC-BF81-1766CA6F32A0}"/>
    <cellStyle name="Normal 9 4 2 3 2 4 2" xfId="2557" xr:uid="{91D5A527-5C9F-4F72-B0B3-869F1B5DF5F4}"/>
    <cellStyle name="Normal 9 4 2 3 2 4 2 2" xfId="5149" xr:uid="{550E7FE9-E62E-4D34-8B43-6D4D2583179D}"/>
    <cellStyle name="Normal 9 4 2 3 2 4 2 2 2" xfId="10333" xr:uid="{2300211B-C0D4-46A7-BB66-06DB9A21FE1E}"/>
    <cellStyle name="Normal 9 4 2 3 2 4 2 2 2 2" xfId="22140" xr:uid="{BD81ED56-CDAE-4508-AD1F-FE46ECB6F72E}"/>
    <cellStyle name="Normal 9 4 2 3 2 4 2 2 2 2 2" xfId="44459" xr:uid="{84A06F60-E20D-4CFE-8865-78BB35F4C856}"/>
    <cellStyle name="Normal 9 4 2 3 2 4 2 2 2 3" xfId="32651" xr:uid="{227DB3BD-5538-4286-B1BA-03D1C8E15355}"/>
    <cellStyle name="Normal 9 4 2 3 2 4 2 2 3" xfId="16956" xr:uid="{5092C412-81FD-45F2-B126-F304FA154ADE}"/>
    <cellStyle name="Normal 9 4 2 3 2 4 2 2 3 2" xfId="39275" xr:uid="{7DBFA668-B407-4135-985E-A7A489E212E9}"/>
    <cellStyle name="Normal 9 4 2 3 2 4 2 2 4" xfId="27467" xr:uid="{88F1C7C8-8ECF-453A-ACBF-89F58CB8C1F1}"/>
    <cellStyle name="Normal 9 4 2 3 2 4 2 3" xfId="7741" xr:uid="{6A45D44C-C61D-4EE2-A684-D3E8C36DA372}"/>
    <cellStyle name="Normal 9 4 2 3 2 4 2 3 2" xfId="19548" xr:uid="{B44C6328-43F3-43E8-8ED4-FF27BC6E782E}"/>
    <cellStyle name="Normal 9 4 2 3 2 4 2 3 2 2" xfId="41867" xr:uid="{0D1DDD13-01BC-4344-95C3-F4E2C0FBBE7C}"/>
    <cellStyle name="Normal 9 4 2 3 2 4 2 3 3" xfId="30059" xr:uid="{B1461629-6F8D-4E4F-A2C4-9D78A54D12C0}"/>
    <cellStyle name="Normal 9 4 2 3 2 4 2 4" xfId="14364" xr:uid="{3F6DAB7C-04F4-4EA5-9754-2AF41E2803F4}"/>
    <cellStyle name="Normal 9 4 2 3 2 4 2 4 2" xfId="36683" xr:uid="{08A05392-1120-4283-9269-B65CE073EAC8}"/>
    <cellStyle name="Normal 9 4 2 3 2 4 2 5" xfId="24875" xr:uid="{F74D715A-3EAF-4C87-A62B-898EE6CA3FB7}"/>
    <cellStyle name="Normal 9 4 2 3 2 4 3" xfId="3853" xr:uid="{12E1531E-564F-4DB4-91FD-BCCD477D67E4}"/>
    <cellStyle name="Normal 9 4 2 3 2 4 3 2" xfId="9037" xr:uid="{38497B2F-EB2E-4CD8-A289-0D0E4BF938EA}"/>
    <cellStyle name="Normal 9 4 2 3 2 4 3 2 2" xfId="20844" xr:uid="{9F641D6C-66E6-4BC3-BB73-7A7214351468}"/>
    <cellStyle name="Normal 9 4 2 3 2 4 3 2 2 2" xfId="43163" xr:uid="{31CF5B8B-22AB-4F93-B7EE-CAFEF24BF801}"/>
    <cellStyle name="Normal 9 4 2 3 2 4 3 2 3" xfId="31355" xr:uid="{B284A4A2-F28B-4265-8CF1-1AC9BBA54C63}"/>
    <cellStyle name="Normal 9 4 2 3 2 4 3 3" xfId="15660" xr:uid="{09A63DE9-A8F9-4AD9-AFDC-C08526556D5F}"/>
    <cellStyle name="Normal 9 4 2 3 2 4 3 3 2" xfId="37979" xr:uid="{8A76F19B-F5BF-4DC4-B5FB-2D5D76E184DA}"/>
    <cellStyle name="Normal 9 4 2 3 2 4 3 4" xfId="26171" xr:uid="{2FCDE489-5964-4A2D-AD32-4127B2BC7063}"/>
    <cellStyle name="Normal 9 4 2 3 2 4 4" xfId="6445" xr:uid="{438DF3FE-1AA8-4571-BB1A-4FB7F94A5F76}"/>
    <cellStyle name="Normal 9 4 2 3 2 4 4 2" xfId="18252" xr:uid="{351101A4-31F4-484E-AFE8-70ED513BEA89}"/>
    <cellStyle name="Normal 9 4 2 3 2 4 4 2 2" xfId="40571" xr:uid="{47DEABB9-3275-48B9-8C10-10BF35B29FE1}"/>
    <cellStyle name="Normal 9 4 2 3 2 4 4 3" xfId="28763" xr:uid="{2FAEE52A-269F-47CD-B394-65173FE67528}"/>
    <cellStyle name="Normal 9 4 2 3 2 4 5" xfId="11772" xr:uid="{53D05821-9FA6-40BB-8E0F-411183748279}"/>
    <cellStyle name="Normal 9 4 2 3 2 4 5 2" xfId="34091" xr:uid="{EA59B979-4DED-4CDA-BAFB-BDDDC64C8048}"/>
    <cellStyle name="Normal 9 4 2 3 2 4 6" xfId="13068" xr:uid="{9FBA444E-114E-436A-895C-BC76E2BACD28}"/>
    <cellStyle name="Normal 9 4 2 3 2 4 6 2" xfId="35387" xr:uid="{9C94FF6A-9CB6-4843-9BB1-1B0040B56519}"/>
    <cellStyle name="Normal 9 4 2 3 2 4 7" xfId="23579" xr:uid="{43E847AE-4ECC-4B7D-9E77-506A4655B70C}"/>
    <cellStyle name="Normal 9 4 2 3 2 5" xfId="1909" xr:uid="{FFCB42B4-FCDB-49FD-954C-28A73E889F2A}"/>
    <cellStyle name="Normal 9 4 2 3 2 5 2" xfId="4501" xr:uid="{A29ACE8D-7463-4D8D-9D88-6F960820D48A}"/>
    <cellStyle name="Normal 9 4 2 3 2 5 2 2" xfId="9685" xr:uid="{40D3A6E8-F9C0-43E3-AE0E-A312C0D3F1ED}"/>
    <cellStyle name="Normal 9 4 2 3 2 5 2 2 2" xfId="21492" xr:uid="{FAA6386C-9B62-4163-AA18-EC11CD23F52C}"/>
    <cellStyle name="Normal 9 4 2 3 2 5 2 2 2 2" xfId="43811" xr:uid="{3FFC66CA-410E-4CD9-AE6B-E54880E2F87D}"/>
    <cellStyle name="Normal 9 4 2 3 2 5 2 2 3" xfId="32003" xr:uid="{3897A8D7-8CB4-4EE1-945A-DDB63D5D2C04}"/>
    <cellStyle name="Normal 9 4 2 3 2 5 2 3" xfId="16308" xr:uid="{E0696E5A-8CB5-4A81-84F2-C4AADE779FAB}"/>
    <cellStyle name="Normal 9 4 2 3 2 5 2 3 2" xfId="38627" xr:uid="{56054E24-A578-438B-A203-111A2B071529}"/>
    <cellStyle name="Normal 9 4 2 3 2 5 2 4" xfId="26819" xr:uid="{E8A5A4E3-B276-4C7E-A2D7-A0201792E1BE}"/>
    <cellStyle name="Normal 9 4 2 3 2 5 3" xfId="7093" xr:uid="{B9DDDCD2-A3B1-4DF8-8BDE-B3D7A53D680A}"/>
    <cellStyle name="Normal 9 4 2 3 2 5 3 2" xfId="18900" xr:uid="{0D26FB48-6F0D-4ECA-8F77-E99824C02B65}"/>
    <cellStyle name="Normal 9 4 2 3 2 5 3 2 2" xfId="41219" xr:uid="{C3E2D0FD-9CFC-45E2-BACD-508013BF033B}"/>
    <cellStyle name="Normal 9 4 2 3 2 5 3 3" xfId="29411" xr:uid="{075C19F5-E59A-4DAC-BE23-E44AE950108B}"/>
    <cellStyle name="Normal 9 4 2 3 2 5 4" xfId="13716" xr:uid="{6496BDFD-E728-401C-ADA5-74F5CBDC724A}"/>
    <cellStyle name="Normal 9 4 2 3 2 5 4 2" xfId="36035" xr:uid="{D9E69C85-544D-4BB8-B3F8-73080957780B}"/>
    <cellStyle name="Normal 9 4 2 3 2 5 5" xfId="24227" xr:uid="{0128A752-E6C8-4C04-84E5-0266A8FC7689}"/>
    <cellStyle name="Normal 9 4 2 3 2 6" xfId="3205" xr:uid="{46CFA3A9-443F-4983-9BE1-A8754E1BAC4A}"/>
    <cellStyle name="Normal 9 4 2 3 2 6 2" xfId="8389" xr:uid="{07FBB221-6C2F-483B-9AC4-30D176BB9247}"/>
    <cellStyle name="Normal 9 4 2 3 2 6 2 2" xfId="20196" xr:uid="{D5377C3D-70CE-4E55-AF6C-73F38589C965}"/>
    <cellStyle name="Normal 9 4 2 3 2 6 2 2 2" xfId="42515" xr:uid="{61CE7DC4-657E-4BA0-99BD-C02F2B4101E1}"/>
    <cellStyle name="Normal 9 4 2 3 2 6 2 3" xfId="30707" xr:uid="{257E9232-F065-49E9-8F8D-D9955AFE6824}"/>
    <cellStyle name="Normal 9 4 2 3 2 6 3" xfId="15012" xr:uid="{A3DDFCC3-2C4D-4552-A1EB-EF879B961728}"/>
    <cellStyle name="Normal 9 4 2 3 2 6 3 2" xfId="37331" xr:uid="{2882CCCC-C4C2-4C5D-809B-1C9206D06A74}"/>
    <cellStyle name="Normal 9 4 2 3 2 6 4" xfId="25523" xr:uid="{09ACE9CC-26DC-4A70-BD51-D58588198C18}"/>
    <cellStyle name="Normal 9 4 2 3 2 7" xfId="5797" xr:uid="{A5427E83-238D-460F-AA5F-D7E8695F230A}"/>
    <cellStyle name="Normal 9 4 2 3 2 7 2" xfId="17604" xr:uid="{76B2FC98-D4CF-47DE-874B-E3F256E5075D}"/>
    <cellStyle name="Normal 9 4 2 3 2 7 2 2" xfId="39923" xr:uid="{AA5DA2B2-51E0-403F-B28D-C079B32333EB}"/>
    <cellStyle name="Normal 9 4 2 3 2 7 3" xfId="28115" xr:uid="{5E8CEE84-C72D-44BF-8186-0AC794A8A12E}"/>
    <cellStyle name="Normal 9 4 2 3 2 8" xfId="11047" xr:uid="{CA19FDB4-CAF3-4383-9175-CDBD8959E3FA}"/>
    <cellStyle name="Normal 9 4 2 3 2 8 2" xfId="33366" xr:uid="{19D0DBC8-5552-4547-963A-4CD75E263254}"/>
    <cellStyle name="Normal 9 4 2 3 2 9" xfId="12420" xr:uid="{44D263C1-196F-4B26-9656-DBBA86462A4E}"/>
    <cellStyle name="Normal 9 4 2 3 2 9 2" xfId="34739" xr:uid="{56FE534D-CE37-4E49-80BE-0D15E9E3BA41}"/>
    <cellStyle name="Normal 9 4 2 3 3" xfId="653" xr:uid="{E9773B2B-0E77-44DE-B7BB-8EEDF482928D}"/>
    <cellStyle name="Normal 9 4 2 3 3 2" xfId="1018" xr:uid="{E6D9BA03-C837-452F-A757-834EAA06D12B}"/>
    <cellStyle name="Normal 9 4 2 3 3 2 2" xfId="1666" xr:uid="{105932C7-FFBF-4DA9-B89E-C91C882907B0}"/>
    <cellStyle name="Normal 9 4 2 3 3 2 2 2" xfId="2962" xr:uid="{78052F81-FB4A-43D3-9393-607E879E3EA7}"/>
    <cellStyle name="Normal 9 4 2 3 3 2 2 2 2" xfId="5554" xr:uid="{629A97B7-4BD1-485C-B49F-202E8AFF64EB}"/>
    <cellStyle name="Normal 9 4 2 3 3 2 2 2 2 2" xfId="10738" xr:uid="{FF54DE5A-6901-45F9-9C1C-DF883876F64D}"/>
    <cellStyle name="Normal 9 4 2 3 3 2 2 2 2 2 2" xfId="22545" xr:uid="{C1406FD6-918B-4AC1-9DF5-B37AB07D75DF}"/>
    <cellStyle name="Normal 9 4 2 3 3 2 2 2 2 2 2 2" xfId="44864" xr:uid="{788E08B5-9718-45D2-84FE-2092BC28AD06}"/>
    <cellStyle name="Normal 9 4 2 3 3 2 2 2 2 2 3" xfId="33056" xr:uid="{84FFA4BA-D04F-4CE0-B391-8B9D7A74E7FB}"/>
    <cellStyle name="Normal 9 4 2 3 3 2 2 2 2 3" xfId="17361" xr:uid="{B34084EB-ABCF-4FC8-9367-C934C4A2D6B0}"/>
    <cellStyle name="Normal 9 4 2 3 3 2 2 2 2 3 2" xfId="39680" xr:uid="{447CA8F8-0562-43F5-A093-C4469471D3B9}"/>
    <cellStyle name="Normal 9 4 2 3 3 2 2 2 2 4" xfId="27872" xr:uid="{D8E8C58B-B180-41BF-8A08-998F1FC11EAE}"/>
    <cellStyle name="Normal 9 4 2 3 3 2 2 2 3" xfId="8146" xr:uid="{462E71C1-99B8-4B18-9F2C-BB88AF2AB13C}"/>
    <cellStyle name="Normal 9 4 2 3 3 2 2 2 3 2" xfId="19953" xr:uid="{C48AB7AA-0A7F-4320-9F92-FBCD16C7E6AD}"/>
    <cellStyle name="Normal 9 4 2 3 3 2 2 2 3 2 2" xfId="42272" xr:uid="{CACEDA5F-8C91-4F93-89AA-6BFD71F59086}"/>
    <cellStyle name="Normal 9 4 2 3 3 2 2 2 3 3" xfId="30464" xr:uid="{6ED86301-9D07-4B2C-9042-9484CA94F700}"/>
    <cellStyle name="Normal 9 4 2 3 3 2 2 2 4" xfId="14769" xr:uid="{17D180BD-8AD1-4558-B6CA-668BE572E009}"/>
    <cellStyle name="Normal 9 4 2 3 3 2 2 2 4 2" xfId="37088" xr:uid="{44AF812B-61A2-44B3-846C-5933EBC94F4D}"/>
    <cellStyle name="Normal 9 4 2 3 3 2 2 2 5" xfId="25280" xr:uid="{26A7E38B-2EE4-4534-A117-1F01DC88F2F8}"/>
    <cellStyle name="Normal 9 4 2 3 3 2 2 3" xfId="4258" xr:uid="{0F921475-96FE-4B8B-A169-C64B42126729}"/>
    <cellStyle name="Normal 9 4 2 3 3 2 2 3 2" xfId="9442" xr:uid="{7227BB13-9150-4CAD-8D91-FF10B5C84155}"/>
    <cellStyle name="Normal 9 4 2 3 3 2 2 3 2 2" xfId="21249" xr:uid="{3B717E7D-1BEA-4B07-A706-F9D3963FAEA2}"/>
    <cellStyle name="Normal 9 4 2 3 3 2 2 3 2 2 2" xfId="43568" xr:uid="{25CC1ADB-D9D6-42DA-98B8-950A6F8882F0}"/>
    <cellStyle name="Normal 9 4 2 3 3 2 2 3 2 3" xfId="31760" xr:uid="{7EB84E7B-9185-438D-9B3C-33A710069281}"/>
    <cellStyle name="Normal 9 4 2 3 3 2 2 3 3" xfId="16065" xr:uid="{252E4457-FA40-4E4D-BD69-3AA1FD4356E8}"/>
    <cellStyle name="Normal 9 4 2 3 3 2 2 3 3 2" xfId="38384" xr:uid="{CF1AA644-8717-4764-9C26-6E3593601BFD}"/>
    <cellStyle name="Normal 9 4 2 3 3 2 2 3 4" xfId="26576" xr:uid="{B10D7D49-EE72-4837-BAB0-3365A190D798}"/>
    <cellStyle name="Normal 9 4 2 3 3 2 2 4" xfId="6850" xr:uid="{6D7F8643-8AF2-40C5-BF36-B5C423140FE3}"/>
    <cellStyle name="Normal 9 4 2 3 3 2 2 4 2" xfId="18657" xr:uid="{624FEB62-D642-4F37-8A25-C6BB3F651CC9}"/>
    <cellStyle name="Normal 9 4 2 3 3 2 2 4 2 2" xfId="40976" xr:uid="{EE82841D-5838-4DD5-8785-9659C8DED911}"/>
    <cellStyle name="Normal 9 4 2 3 3 2 2 4 3" xfId="29168" xr:uid="{8371839D-BD20-4438-A5CE-3ABF7E284101}"/>
    <cellStyle name="Normal 9 4 2 3 3 2 2 5" xfId="12177" xr:uid="{178F4972-0B52-4C44-831D-2D033C41B094}"/>
    <cellStyle name="Normal 9 4 2 3 3 2 2 5 2" xfId="34496" xr:uid="{955CD76B-97B0-4DB1-9F3A-95218DE93E95}"/>
    <cellStyle name="Normal 9 4 2 3 3 2 2 6" xfId="13473" xr:uid="{AED9ADE0-7197-425B-A20D-FC6FCE2D3EEE}"/>
    <cellStyle name="Normal 9 4 2 3 3 2 2 6 2" xfId="35792" xr:uid="{65F6DCF0-DE1F-4D3B-8FA2-E88748C8DE3D}"/>
    <cellStyle name="Normal 9 4 2 3 3 2 2 7" xfId="23984" xr:uid="{BA68231F-57A2-4AA4-8AE9-131AABFA3C19}"/>
    <cellStyle name="Normal 9 4 2 3 3 2 3" xfId="2314" xr:uid="{5EC919F2-8FD3-4BE9-BE49-0A6A4B4E058B}"/>
    <cellStyle name="Normal 9 4 2 3 3 2 3 2" xfId="4906" xr:uid="{607DF8C3-39DF-471A-B1CB-4A568CB207DB}"/>
    <cellStyle name="Normal 9 4 2 3 3 2 3 2 2" xfId="10090" xr:uid="{AE28057F-C869-4C2D-B357-7E11601865EF}"/>
    <cellStyle name="Normal 9 4 2 3 3 2 3 2 2 2" xfId="21897" xr:uid="{8ED2722E-5934-441E-B630-AB407D0BBD7F}"/>
    <cellStyle name="Normal 9 4 2 3 3 2 3 2 2 2 2" xfId="44216" xr:uid="{88E9B3F4-0E79-434C-91B0-2125FF459034}"/>
    <cellStyle name="Normal 9 4 2 3 3 2 3 2 2 3" xfId="32408" xr:uid="{7120821C-2933-44F5-AC1C-658DEBED5AB2}"/>
    <cellStyle name="Normal 9 4 2 3 3 2 3 2 3" xfId="16713" xr:uid="{E4406C06-86FB-4260-927C-9EC95AF19B7E}"/>
    <cellStyle name="Normal 9 4 2 3 3 2 3 2 3 2" xfId="39032" xr:uid="{F0FCF229-3438-4F6D-8960-7E92B0048051}"/>
    <cellStyle name="Normal 9 4 2 3 3 2 3 2 4" xfId="27224" xr:uid="{57A2A91E-E3A1-4D6B-99C4-5C23B641522B}"/>
    <cellStyle name="Normal 9 4 2 3 3 2 3 3" xfId="7498" xr:uid="{C9EAF671-0C5F-4F08-A50F-E2345A2D2897}"/>
    <cellStyle name="Normal 9 4 2 3 3 2 3 3 2" xfId="19305" xr:uid="{1B9D444D-27DE-4D83-84A5-FDB3B2CFEE8A}"/>
    <cellStyle name="Normal 9 4 2 3 3 2 3 3 2 2" xfId="41624" xr:uid="{6EC945D5-3169-45DB-87EF-26EE8EDF18FE}"/>
    <cellStyle name="Normal 9 4 2 3 3 2 3 3 3" xfId="29816" xr:uid="{8E0240FA-0053-4728-A975-C1929000DC65}"/>
    <cellStyle name="Normal 9 4 2 3 3 2 3 4" xfId="14121" xr:uid="{9BE040F4-7830-43B1-8A9A-BEC668ECE56F}"/>
    <cellStyle name="Normal 9 4 2 3 3 2 3 4 2" xfId="36440" xr:uid="{30223A4D-63AB-4337-92A6-06529989BF5E}"/>
    <cellStyle name="Normal 9 4 2 3 3 2 3 5" xfId="24632" xr:uid="{E1F6D435-129E-4EC0-89AA-CBDD6F238398}"/>
    <cellStyle name="Normal 9 4 2 3 3 2 4" xfId="3610" xr:uid="{25D242F5-8624-4E34-9E8A-416E7EED4870}"/>
    <cellStyle name="Normal 9 4 2 3 3 2 4 2" xfId="8794" xr:uid="{C95881EA-CA82-446C-B34F-A883BD033727}"/>
    <cellStyle name="Normal 9 4 2 3 3 2 4 2 2" xfId="20601" xr:uid="{388E0CE8-0523-434D-9017-72AEA0724232}"/>
    <cellStyle name="Normal 9 4 2 3 3 2 4 2 2 2" xfId="42920" xr:uid="{18815881-AA9F-4208-8B25-53C05E9E1F70}"/>
    <cellStyle name="Normal 9 4 2 3 3 2 4 2 3" xfId="31112" xr:uid="{41CCED84-F8B9-4AD6-8B76-091565721948}"/>
    <cellStyle name="Normal 9 4 2 3 3 2 4 3" xfId="15417" xr:uid="{0DCAFC00-4059-49E2-BF7B-48214FA8685F}"/>
    <cellStyle name="Normal 9 4 2 3 3 2 4 3 2" xfId="37736" xr:uid="{10DC5D12-A71C-4EAD-8071-2394ED2158ED}"/>
    <cellStyle name="Normal 9 4 2 3 3 2 4 4" xfId="25928" xr:uid="{8E597895-DCE1-4B0C-A4E1-36124F9DCAA9}"/>
    <cellStyle name="Normal 9 4 2 3 3 2 5" xfId="6202" xr:uid="{3DB0F05D-2F76-4A59-8EF4-E7089F5DD19F}"/>
    <cellStyle name="Normal 9 4 2 3 3 2 5 2" xfId="18009" xr:uid="{74D6AC01-1530-4FBC-8128-673AE916B29C}"/>
    <cellStyle name="Normal 9 4 2 3 3 2 5 2 2" xfId="40328" xr:uid="{173A5984-2546-4FB5-A054-73EC58A3BB2A}"/>
    <cellStyle name="Normal 9 4 2 3 3 2 5 3" xfId="28520" xr:uid="{92D03440-8B25-488E-9F5C-32C612B8AFE4}"/>
    <cellStyle name="Normal 9 4 2 3 3 2 6" xfId="11529" xr:uid="{2B0D52D6-5418-46C4-AC3A-8BBF020C48D0}"/>
    <cellStyle name="Normal 9 4 2 3 3 2 6 2" xfId="33848" xr:uid="{2DE2B153-BA67-4125-89E8-A274BD31EAC8}"/>
    <cellStyle name="Normal 9 4 2 3 3 2 7" xfId="12825" xr:uid="{7C6B8F56-ED0F-4B94-9057-DFB24F09DB84}"/>
    <cellStyle name="Normal 9 4 2 3 3 2 7 2" xfId="35144" xr:uid="{E3287510-DE94-4A2C-B2A5-15BF11A7E18B}"/>
    <cellStyle name="Normal 9 4 2 3 3 2 8" xfId="23336" xr:uid="{BD15C74D-1C9A-48A5-AEC8-0EBECC112DFF}"/>
    <cellStyle name="Normal 9 4 2 3 3 3" xfId="1342" xr:uid="{2BDB35E8-A6AF-43D7-A404-C10B153693AB}"/>
    <cellStyle name="Normal 9 4 2 3 3 3 2" xfId="2638" xr:uid="{C9DB68A8-8220-49E9-BC99-496D7AE3A2E2}"/>
    <cellStyle name="Normal 9 4 2 3 3 3 2 2" xfId="5230" xr:uid="{694BA5A6-FFE8-4D18-A184-CA90CB8FFD3D}"/>
    <cellStyle name="Normal 9 4 2 3 3 3 2 2 2" xfId="10414" xr:uid="{B44D5D3C-7D16-47BF-9E35-76FA262C982A}"/>
    <cellStyle name="Normal 9 4 2 3 3 3 2 2 2 2" xfId="22221" xr:uid="{247EC4A2-091D-4954-AD72-63F61ED50C2F}"/>
    <cellStyle name="Normal 9 4 2 3 3 3 2 2 2 2 2" xfId="44540" xr:uid="{ECBD4E26-9F1F-4F57-973C-722E12D5C063}"/>
    <cellStyle name="Normal 9 4 2 3 3 3 2 2 2 3" xfId="32732" xr:uid="{33E07153-6283-40CB-897E-989071FA18E9}"/>
    <cellStyle name="Normal 9 4 2 3 3 3 2 2 3" xfId="17037" xr:uid="{14D38974-7222-42BB-AD37-947E00607D3F}"/>
    <cellStyle name="Normal 9 4 2 3 3 3 2 2 3 2" xfId="39356" xr:uid="{92DA018C-D644-433A-80C0-42BFA3A5920F}"/>
    <cellStyle name="Normal 9 4 2 3 3 3 2 2 4" xfId="27548" xr:uid="{1B9FD733-9E30-4650-8EE5-1F89D7B28AF6}"/>
    <cellStyle name="Normal 9 4 2 3 3 3 2 3" xfId="7822" xr:uid="{AEF12FA2-E785-4B7A-8CFC-16E9E04025D2}"/>
    <cellStyle name="Normal 9 4 2 3 3 3 2 3 2" xfId="19629" xr:uid="{105FA024-D6BB-4988-B654-E6680F534087}"/>
    <cellStyle name="Normal 9 4 2 3 3 3 2 3 2 2" xfId="41948" xr:uid="{28FF5393-33D0-411A-BA1E-8652D8BAE950}"/>
    <cellStyle name="Normal 9 4 2 3 3 3 2 3 3" xfId="30140" xr:uid="{EA2EE154-B3EE-4240-9B0E-A88C43010443}"/>
    <cellStyle name="Normal 9 4 2 3 3 3 2 4" xfId="14445" xr:uid="{2DC7D691-0783-44BD-A3A7-F1B7FE1B0F42}"/>
    <cellStyle name="Normal 9 4 2 3 3 3 2 4 2" xfId="36764" xr:uid="{A47548CB-A0A6-43DD-9F9A-D154D19CEF08}"/>
    <cellStyle name="Normal 9 4 2 3 3 3 2 5" xfId="24956" xr:uid="{531B4C41-2C1E-4F47-9110-434723241AB0}"/>
    <cellStyle name="Normal 9 4 2 3 3 3 3" xfId="3934" xr:uid="{3EC9C191-F2B6-41B9-8DC2-D47A77C3BBE6}"/>
    <cellStyle name="Normal 9 4 2 3 3 3 3 2" xfId="9118" xr:uid="{CFDB8AA1-4756-455F-91CB-9A20521CF288}"/>
    <cellStyle name="Normal 9 4 2 3 3 3 3 2 2" xfId="20925" xr:uid="{F3062F1D-910B-43D8-8314-8B3C9889B9D3}"/>
    <cellStyle name="Normal 9 4 2 3 3 3 3 2 2 2" xfId="43244" xr:uid="{DD527C77-129F-41C7-82EA-887A3381649C}"/>
    <cellStyle name="Normal 9 4 2 3 3 3 3 2 3" xfId="31436" xr:uid="{67C7E524-CEC3-4B84-9348-CC7BEAD42FF7}"/>
    <cellStyle name="Normal 9 4 2 3 3 3 3 3" xfId="15741" xr:uid="{9172EABD-E515-42DF-8FC4-53145746B60C}"/>
    <cellStyle name="Normal 9 4 2 3 3 3 3 3 2" xfId="38060" xr:uid="{CF1EB6A9-974E-4325-9D6A-DC5DF5167349}"/>
    <cellStyle name="Normal 9 4 2 3 3 3 3 4" xfId="26252" xr:uid="{0824F24A-55C4-4102-88F9-9BB471C5D7BB}"/>
    <cellStyle name="Normal 9 4 2 3 3 3 4" xfId="6526" xr:uid="{069541FB-7ECE-4FA1-8ABF-6E2E049ED1C0}"/>
    <cellStyle name="Normal 9 4 2 3 3 3 4 2" xfId="18333" xr:uid="{A12AC57B-D9CE-409B-8E3D-C97FE7C23319}"/>
    <cellStyle name="Normal 9 4 2 3 3 3 4 2 2" xfId="40652" xr:uid="{CB191B46-2494-4B12-83A0-67F5A2DC2B20}"/>
    <cellStyle name="Normal 9 4 2 3 3 3 4 3" xfId="28844" xr:uid="{75F706DC-9CF9-45F7-A3AD-51A3D3129012}"/>
    <cellStyle name="Normal 9 4 2 3 3 3 5" xfId="11853" xr:uid="{9AB8B61B-07C3-4137-82A6-ACCE7BD7DC0C}"/>
    <cellStyle name="Normal 9 4 2 3 3 3 5 2" xfId="34172" xr:uid="{EC653919-E819-49EC-9ED6-3EA783940413}"/>
    <cellStyle name="Normal 9 4 2 3 3 3 6" xfId="13149" xr:uid="{933ADE41-3EDA-40CD-8F99-58401E302975}"/>
    <cellStyle name="Normal 9 4 2 3 3 3 6 2" xfId="35468" xr:uid="{F8EE4D83-A6B1-441A-A03A-B316CD01D4CF}"/>
    <cellStyle name="Normal 9 4 2 3 3 3 7" xfId="23660" xr:uid="{EDD56194-A318-4E04-86AE-52E68FEEFFF2}"/>
    <cellStyle name="Normal 9 4 2 3 3 4" xfId="1990" xr:uid="{ACF63D00-7E96-4548-9F4C-3224DDFF9486}"/>
    <cellStyle name="Normal 9 4 2 3 3 4 2" xfId="4582" xr:uid="{0FCD689F-C3F6-457E-AED3-0C76DAC14D2F}"/>
    <cellStyle name="Normal 9 4 2 3 3 4 2 2" xfId="9766" xr:uid="{2CBBB38A-913E-4ABA-8AB5-E1AE8D5E5323}"/>
    <cellStyle name="Normal 9 4 2 3 3 4 2 2 2" xfId="21573" xr:uid="{9D56F3FB-28F3-4EED-B2CD-AE4FB4DDA1B1}"/>
    <cellStyle name="Normal 9 4 2 3 3 4 2 2 2 2" xfId="43892" xr:uid="{EA3CDC0A-5F32-4044-B9E1-FEF40210C029}"/>
    <cellStyle name="Normal 9 4 2 3 3 4 2 2 3" xfId="32084" xr:uid="{4F07E816-AC65-4CE4-9EA7-4882D242C5E2}"/>
    <cellStyle name="Normal 9 4 2 3 3 4 2 3" xfId="16389" xr:uid="{9B0DDF37-6F22-46FF-86C4-950029424F3D}"/>
    <cellStyle name="Normal 9 4 2 3 3 4 2 3 2" xfId="38708" xr:uid="{EB3FFFC3-F97A-4D76-9D6B-3F48A10555C3}"/>
    <cellStyle name="Normal 9 4 2 3 3 4 2 4" xfId="26900" xr:uid="{9CB21834-B818-438A-B4C9-43AA7AE0B1F0}"/>
    <cellStyle name="Normal 9 4 2 3 3 4 3" xfId="7174" xr:uid="{11F3492A-659F-45BC-9D55-C4BBAC413417}"/>
    <cellStyle name="Normal 9 4 2 3 3 4 3 2" xfId="18981" xr:uid="{8910131C-4C0A-4D21-9E3D-D57A6E05FAD0}"/>
    <cellStyle name="Normal 9 4 2 3 3 4 3 2 2" xfId="41300" xr:uid="{96737F08-C06C-4FCD-9BEB-8EDE14D837B4}"/>
    <cellStyle name="Normal 9 4 2 3 3 4 3 3" xfId="29492" xr:uid="{BE70E06C-BCD5-4FD8-8BE3-D02E84182CA8}"/>
    <cellStyle name="Normal 9 4 2 3 3 4 4" xfId="13797" xr:uid="{DD1A23B0-B38D-4C06-9783-CAA94DC5E7B4}"/>
    <cellStyle name="Normal 9 4 2 3 3 4 4 2" xfId="36116" xr:uid="{FED39DF7-2C0D-4092-8FAE-24306E5B71FF}"/>
    <cellStyle name="Normal 9 4 2 3 3 4 5" xfId="24308" xr:uid="{2AFB2184-476E-4F4B-9630-FC68E11D68F9}"/>
    <cellStyle name="Normal 9 4 2 3 3 5" xfId="3286" xr:uid="{73DA1891-D9C8-4BB5-A28F-6529D0C091C2}"/>
    <cellStyle name="Normal 9 4 2 3 3 5 2" xfId="8470" xr:uid="{308766FD-86FF-4923-8F6D-B5EB9EB4F301}"/>
    <cellStyle name="Normal 9 4 2 3 3 5 2 2" xfId="20277" xr:uid="{101EA24B-4FDB-4C25-890E-678AEFE2219D}"/>
    <cellStyle name="Normal 9 4 2 3 3 5 2 2 2" xfId="42596" xr:uid="{65FC06FC-2757-4635-A2DF-1E55ED8AD01D}"/>
    <cellStyle name="Normal 9 4 2 3 3 5 2 3" xfId="30788" xr:uid="{8DE2A06A-3A69-4ADF-8DCB-B9F10438024F}"/>
    <cellStyle name="Normal 9 4 2 3 3 5 3" xfId="15093" xr:uid="{F049F821-1C38-4035-A314-7D650022073C}"/>
    <cellStyle name="Normal 9 4 2 3 3 5 3 2" xfId="37412" xr:uid="{6B397A46-2950-40FC-931D-B1344458375F}"/>
    <cellStyle name="Normal 9 4 2 3 3 5 4" xfId="25604" xr:uid="{81032623-BE08-47EB-92C3-CAE518CEF57C}"/>
    <cellStyle name="Normal 9 4 2 3 3 6" xfId="5878" xr:uid="{6688C64A-2948-445C-AB08-07FF4962568A}"/>
    <cellStyle name="Normal 9 4 2 3 3 6 2" xfId="17685" xr:uid="{F82474BC-97DA-40AF-9D15-7F34A870F71F}"/>
    <cellStyle name="Normal 9 4 2 3 3 6 2 2" xfId="40004" xr:uid="{CA499751-9795-4768-BE33-5D17EF3431D6}"/>
    <cellStyle name="Normal 9 4 2 3 3 6 3" xfId="28196" xr:uid="{2135EE29-7702-4090-9945-172821445E03}"/>
    <cellStyle name="Normal 9 4 2 3 3 7" xfId="11164" xr:uid="{8AD6A381-F2C3-4206-A887-4AD4E37020AA}"/>
    <cellStyle name="Normal 9 4 2 3 3 7 2" xfId="33483" xr:uid="{F75378FD-2F44-4B6A-A893-3DA13880AEF2}"/>
    <cellStyle name="Normal 9 4 2 3 3 8" xfId="12501" xr:uid="{DF051EEF-3B68-4BDD-BFD1-CD0D1DB4F579}"/>
    <cellStyle name="Normal 9 4 2 3 3 8 2" xfId="34820" xr:uid="{98285F08-1C1C-47CE-A16C-28C27FBD1D51}"/>
    <cellStyle name="Normal 9 4 2 3 3 9" xfId="22971" xr:uid="{31635AC6-5508-49DE-9B0B-641FD8654C75}"/>
    <cellStyle name="Normal 9 4 2 3 4" xfId="856" xr:uid="{398FF746-3BB5-4358-9DB4-CFB6F6ED6908}"/>
    <cellStyle name="Normal 9 4 2 3 4 2" xfId="1504" xr:uid="{06F29001-F172-4B7F-B4AD-3EC0C96CEC78}"/>
    <cellStyle name="Normal 9 4 2 3 4 2 2" xfId="2800" xr:uid="{6276E67B-8B94-4F4F-AF5F-0BF77A23CFBE}"/>
    <cellStyle name="Normal 9 4 2 3 4 2 2 2" xfId="5392" xr:uid="{10D15530-6DCD-43DF-B5BC-2D860BB1AFB7}"/>
    <cellStyle name="Normal 9 4 2 3 4 2 2 2 2" xfId="10576" xr:uid="{D0D1329E-CA18-49B1-BDC1-63597E9CE248}"/>
    <cellStyle name="Normal 9 4 2 3 4 2 2 2 2 2" xfId="22383" xr:uid="{97B5EAFC-83CF-42A2-B665-AF96FD504851}"/>
    <cellStyle name="Normal 9 4 2 3 4 2 2 2 2 2 2" xfId="44702" xr:uid="{6516AEEA-877C-4BDB-B960-758A63BBE810}"/>
    <cellStyle name="Normal 9 4 2 3 4 2 2 2 2 3" xfId="32894" xr:uid="{9959CC1B-B434-4597-A33B-804F75D45E4C}"/>
    <cellStyle name="Normal 9 4 2 3 4 2 2 2 3" xfId="17199" xr:uid="{F63026C5-B940-49FB-AFC9-DF799FA8BEAB}"/>
    <cellStyle name="Normal 9 4 2 3 4 2 2 2 3 2" xfId="39518" xr:uid="{78DBA00E-DF2C-4180-9431-BE23D1FF85E2}"/>
    <cellStyle name="Normal 9 4 2 3 4 2 2 2 4" xfId="27710" xr:uid="{51D8B813-C29D-4CEC-877B-2DE87345D886}"/>
    <cellStyle name="Normal 9 4 2 3 4 2 2 3" xfId="7984" xr:uid="{EFE6E598-7F17-499D-9A27-A0505B5542D0}"/>
    <cellStyle name="Normal 9 4 2 3 4 2 2 3 2" xfId="19791" xr:uid="{F31AD5AC-F809-4B3D-94AA-C65E8572742E}"/>
    <cellStyle name="Normal 9 4 2 3 4 2 2 3 2 2" xfId="42110" xr:uid="{55C30E31-CC87-4F2A-9455-7FFD8B17D2D1}"/>
    <cellStyle name="Normal 9 4 2 3 4 2 2 3 3" xfId="30302" xr:uid="{4083A082-5D54-4FB7-884F-F10B76E63967}"/>
    <cellStyle name="Normal 9 4 2 3 4 2 2 4" xfId="14607" xr:uid="{CBD8D313-6529-4740-B00E-12394D5AADE2}"/>
    <cellStyle name="Normal 9 4 2 3 4 2 2 4 2" xfId="36926" xr:uid="{0A01097B-DAAD-41D0-957A-B2B0A4CC4A72}"/>
    <cellStyle name="Normal 9 4 2 3 4 2 2 5" xfId="25118" xr:uid="{33B7A189-B8C1-486F-B059-E0AC826BEE86}"/>
    <cellStyle name="Normal 9 4 2 3 4 2 3" xfId="4096" xr:uid="{981FC893-6402-405D-B33C-11E9048C1616}"/>
    <cellStyle name="Normal 9 4 2 3 4 2 3 2" xfId="9280" xr:uid="{DCD997D1-9B96-45DF-BFEF-509D772D90A9}"/>
    <cellStyle name="Normal 9 4 2 3 4 2 3 2 2" xfId="21087" xr:uid="{93B70883-F2B3-44D2-A1C6-F04505A72D1C}"/>
    <cellStyle name="Normal 9 4 2 3 4 2 3 2 2 2" xfId="43406" xr:uid="{C8B307D1-26C5-4541-AAD5-44AC9DE4A9E9}"/>
    <cellStyle name="Normal 9 4 2 3 4 2 3 2 3" xfId="31598" xr:uid="{C1534416-AC60-4BAF-8360-A94A19211A62}"/>
    <cellStyle name="Normal 9 4 2 3 4 2 3 3" xfId="15903" xr:uid="{1895789C-CF76-46DB-B5C0-DD0D45E2A10A}"/>
    <cellStyle name="Normal 9 4 2 3 4 2 3 3 2" xfId="38222" xr:uid="{A44F9F58-33BE-411E-92DE-8A9E9F8B6C0B}"/>
    <cellStyle name="Normal 9 4 2 3 4 2 3 4" xfId="26414" xr:uid="{AD421E37-46AF-46AE-83F0-2EEA651191FD}"/>
    <cellStyle name="Normal 9 4 2 3 4 2 4" xfId="6688" xr:uid="{D5D36BD6-A7CA-49DD-A767-759A95E1F239}"/>
    <cellStyle name="Normal 9 4 2 3 4 2 4 2" xfId="18495" xr:uid="{A992FA59-1168-4C55-992B-8E4A0F647B14}"/>
    <cellStyle name="Normal 9 4 2 3 4 2 4 2 2" xfId="40814" xr:uid="{5D85D432-F961-48DE-9E50-E5502EB6285A}"/>
    <cellStyle name="Normal 9 4 2 3 4 2 4 3" xfId="29006" xr:uid="{C1738B74-F831-458D-95A5-8CC6C3F87748}"/>
    <cellStyle name="Normal 9 4 2 3 4 2 5" xfId="12015" xr:uid="{D4B2F79B-408C-494B-B1A6-B6F08531E0C9}"/>
    <cellStyle name="Normal 9 4 2 3 4 2 5 2" xfId="34334" xr:uid="{DA97B7AC-9E9D-4D5D-9EE3-9DCFF2681F1A}"/>
    <cellStyle name="Normal 9 4 2 3 4 2 6" xfId="13311" xr:uid="{8A4B97CA-9FB5-40FC-96F2-21922A842414}"/>
    <cellStyle name="Normal 9 4 2 3 4 2 6 2" xfId="35630" xr:uid="{84AC16A3-1C4F-47FF-A297-0FC339E550D3}"/>
    <cellStyle name="Normal 9 4 2 3 4 2 7" xfId="23822" xr:uid="{1DF3D43A-1B7E-420F-91B8-A8CB8678A478}"/>
    <cellStyle name="Normal 9 4 2 3 4 3" xfId="2152" xr:uid="{CD1BAD50-17A0-4B66-95C5-3FC4E37879FB}"/>
    <cellStyle name="Normal 9 4 2 3 4 3 2" xfId="4744" xr:uid="{B533D47B-FC24-40B4-B232-10039609D340}"/>
    <cellStyle name="Normal 9 4 2 3 4 3 2 2" xfId="9928" xr:uid="{E3A7E3CD-505D-4F27-A397-99991ADA0CBF}"/>
    <cellStyle name="Normal 9 4 2 3 4 3 2 2 2" xfId="21735" xr:uid="{76340B2B-931A-4D5C-BCFE-854364DBA136}"/>
    <cellStyle name="Normal 9 4 2 3 4 3 2 2 2 2" xfId="44054" xr:uid="{6650E283-53F5-45E1-A7B8-2AA9EEFEE6DB}"/>
    <cellStyle name="Normal 9 4 2 3 4 3 2 2 3" xfId="32246" xr:uid="{6C16F852-BC53-4153-A0BF-49B060E661E6}"/>
    <cellStyle name="Normal 9 4 2 3 4 3 2 3" xfId="16551" xr:uid="{D0EF291E-C55C-4ACF-8403-D198D9E8DAFB}"/>
    <cellStyle name="Normal 9 4 2 3 4 3 2 3 2" xfId="38870" xr:uid="{66EADB09-15F9-48F0-B4EC-E16CF6F4F20B}"/>
    <cellStyle name="Normal 9 4 2 3 4 3 2 4" xfId="27062" xr:uid="{180B4289-A8FF-400F-9F3A-F47633046D85}"/>
    <cellStyle name="Normal 9 4 2 3 4 3 3" xfId="7336" xr:uid="{1C1F3193-93EE-4253-A309-0EE34978E438}"/>
    <cellStyle name="Normal 9 4 2 3 4 3 3 2" xfId="19143" xr:uid="{53B8D2C4-9665-461A-A6CB-5146F851158E}"/>
    <cellStyle name="Normal 9 4 2 3 4 3 3 2 2" xfId="41462" xr:uid="{D820B918-7A25-40DE-9D07-1A41EF9C4739}"/>
    <cellStyle name="Normal 9 4 2 3 4 3 3 3" xfId="29654" xr:uid="{9D500D76-6F44-4B50-8154-58BBCE591F8E}"/>
    <cellStyle name="Normal 9 4 2 3 4 3 4" xfId="13959" xr:uid="{532BECFE-6278-4A4D-AE04-541AB34CC489}"/>
    <cellStyle name="Normal 9 4 2 3 4 3 4 2" xfId="36278" xr:uid="{0F577956-9788-4B0B-A12D-CA2F5CFA3EDD}"/>
    <cellStyle name="Normal 9 4 2 3 4 3 5" xfId="24470" xr:uid="{E15C7505-CA8A-40AB-ACE6-59AB3230AEF7}"/>
    <cellStyle name="Normal 9 4 2 3 4 4" xfId="3448" xr:uid="{505B7F1C-6C3E-4645-9F80-68E67DCDC11A}"/>
    <cellStyle name="Normal 9 4 2 3 4 4 2" xfId="8632" xr:uid="{DFF50EE5-AE71-41BF-8AF0-CB9F82C0350E}"/>
    <cellStyle name="Normal 9 4 2 3 4 4 2 2" xfId="20439" xr:uid="{0657B108-1AAB-41DB-8E9E-D860D288BD69}"/>
    <cellStyle name="Normal 9 4 2 3 4 4 2 2 2" xfId="42758" xr:uid="{6C9EBDEA-0733-49AB-B22B-6384B7AA95E9}"/>
    <cellStyle name="Normal 9 4 2 3 4 4 2 3" xfId="30950" xr:uid="{43813421-ECE0-4E1C-B5C2-0B6B6FF47E14}"/>
    <cellStyle name="Normal 9 4 2 3 4 4 3" xfId="15255" xr:uid="{BDEFC40C-07C5-476D-8160-0D3F3081767C}"/>
    <cellStyle name="Normal 9 4 2 3 4 4 3 2" xfId="37574" xr:uid="{3E3A9A02-8E23-4762-9121-06B06479CB24}"/>
    <cellStyle name="Normal 9 4 2 3 4 4 4" xfId="25766" xr:uid="{B0A87262-F694-4A2C-85EF-7F4995B1CA96}"/>
    <cellStyle name="Normal 9 4 2 3 4 5" xfId="6040" xr:uid="{C54C5AE2-9922-4235-917B-7B1D69D3B8D7}"/>
    <cellStyle name="Normal 9 4 2 3 4 5 2" xfId="17847" xr:uid="{F6E08C5E-172F-407E-A8ED-751FEBE0C46F}"/>
    <cellStyle name="Normal 9 4 2 3 4 5 2 2" xfId="40166" xr:uid="{058CDE89-091A-4F26-B372-4CBF58177351}"/>
    <cellStyle name="Normal 9 4 2 3 4 5 3" xfId="28358" xr:uid="{43A40258-0FDC-4B9E-8AA5-F7DC090C7299}"/>
    <cellStyle name="Normal 9 4 2 3 4 6" xfId="11367" xr:uid="{B52547DB-0659-4F3A-B4AF-9539A58C56C5}"/>
    <cellStyle name="Normal 9 4 2 3 4 6 2" xfId="33686" xr:uid="{E8AFD7C3-3EDA-4A94-BBA2-1B226A834770}"/>
    <cellStyle name="Normal 9 4 2 3 4 7" xfId="12663" xr:uid="{60F284F6-DFF0-4313-801B-0A1EADCFF76F}"/>
    <cellStyle name="Normal 9 4 2 3 4 7 2" xfId="34982" xr:uid="{5AF62D56-0C82-4AF9-B7CB-B2E3FBAF7973}"/>
    <cellStyle name="Normal 9 4 2 3 4 8" xfId="23174" xr:uid="{8A94669B-4ADC-44F5-BE5E-B29F2A7F758A}"/>
    <cellStyle name="Normal 9 4 2 3 5" xfId="1180" xr:uid="{9AAF024E-23E5-47F3-8628-FCF6D60314B0}"/>
    <cellStyle name="Normal 9 4 2 3 5 2" xfId="2476" xr:uid="{C6465BB2-194F-4517-A8C4-74760DCE8A56}"/>
    <cellStyle name="Normal 9 4 2 3 5 2 2" xfId="5068" xr:uid="{5682022B-81D3-4C3E-A955-26E1139B1188}"/>
    <cellStyle name="Normal 9 4 2 3 5 2 2 2" xfId="10252" xr:uid="{621181DA-9561-48C4-AFD6-31FE856C7C30}"/>
    <cellStyle name="Normal 9 4 2 3 5 2 2 2 2" xfId="22059" xr:uid="{112E9269-39D8-4402-A982-902EB96819BF}"/>
    <cellStyle name="Normal 9 4 2 3 5 2 2 2 2 2" xfId="44378" xr:uid="{F95F1FA4-392F-42C6-9995-EE3F4D4A12E4}"/>
    <cellStyle name="Normal 9 4 2 3 5 2 2 2 3" xfId="32570" xr:uid="{E3B5EA4B-7D3F-49CD-B40F-06A55B580B00}"/>
    <cellStyle name="Normal 9 4 2 3 5 2 2 3" xfId="16875" xr:uid="{57DDFB23-87DD-4249-B8D4-16C69461DC97}"/>
    <cellStyle name="Normal 9 4 2 3 5 2 2 3 2" xfId="39194" xr:uid="{9C29702A-11F7-416C-9A2D-315AD7DA9B73}"/>
    <cellStyle name="Normal 9 4 2 3 5 2 2 4" xfId="27386" xr:uid="{EF7326F2-39F5-4B77-BB83-7EDDE1005F81}"/>
    <cellStyle name="Normal 9 4 2 3 5 2 3" xfId="7660" xr:uid="{F153866F-B82D-4207-BDA4-A261B744BD24}"/>
    <cellStyle name="Normal 9 4 2 3 5 2 3 2" xfId="19467" xr:uid="{7257D709-7C6F-4343-8C1C-8812C216B6A7}"/>
    <cellStyle name="Normal 9 4 2 3 5 2 3 2 2" xfId="41786" xr:uid="{E6FA8B76-F497-4282-95F7-2D5C0CCE91B2}"/>
    <cellStyle name="Normal 9 4 2 3 5 2 3 3" xfId="29978" xr:uid="{C402F283-FD5C-4234-A99C-4E7BC780547A}"/>
    <cellStyle name="Normal 9 4 2 3 5 2 4" xfId="14283" xr:uid="{ED8CBBDD-2FEB-4F39-BD41-40C43E828EC6}"/>
    <cellStyle name="Normal 9 4 2 3 5 2 4 2" xfId="36602" xr:uid="{355E3001-8613-4A20-9E51-69F10C95D117}"/>
    <cellStyle name="Normal 9 4 2 3 5 2 5" xfId="24794" xr:uid="{63E4E3BA-BB4D-42AC-8903-F04877F5FE27}"/>
    <cellStyle name="Normal 9 4 2 3 5 3" xfId="3772" xr:uid="{3BD31F68-3C13-4562-B1B1-FEBFDD3B8275}"/>
    <cellStyle name="Normal 9 4 2 3 5 3 2" xfId="8956" xr:uid="{F5096C17-82E2-4D97-B2E5-AFE44C7A029F}"/>
    <cellStyle name="Normal 9 4 2 3 5 3 2 2" xfId="20763" xr:uid="{38336CB3-E846-45C6-87ED-3A06B8238B16}"/>
    <cellStyle name="Normal 9 4 2 3 5 3 2 2 2" xfId="43082" xr:uid="{1B38D5FB-7973-4CCE-9BCB-B145BEA1341A}"/>
    <cellStyle name="Normal 9 4 2 3 5 3 2 3" xfId="31274" xr:uid="{0EF78F2B-AAD2-47D1-98EC-FF17FCE858FC}"/>
    <cellStyle name="Normal 9 4 2 3 5 3 3" xfId="15579" xr:uid="{DED6D261-EAA2-4590-92E2-F04E99BFCB0E}"/>
    <cellStyle name="Normal 9 4 2 3 5 3 3 2" xfId="37898" xr:uid="{EFDBC1B8-77AA-451F-9D4B-B2216297F5A0}"/>
    <cellStyle name="Normal 9 4 2 3 5 3 4" xfId="26090" xr:uid="{D3205C69-A811-4609-800E-4590C6C34A86}"/>
    <cellStyle name="Normal 9 4 2 3 5 4" xfId="6364" xr:uid="{15E919A2-80E0-43DC-8F3D-D6172A0DAE66}"/>
    <cellStyle name="Normal 9 4 2 3 5 4 2" xfId="18171" xr:uid="{46C9373D-9C9E-4BDA-8850-B3C5B63D04D8}"/>
    <cellStyle name="Normal 9 4 2 3 5 4 2 2" xfId="40490" xr:uid="{59065D7D-74EF-46DC-8D6D-5CA2E416DD58}"/>
    <cellStyle name="Normal 9 4 2 3 5 4 3" xfId="28682" xr:uid="{A0E9D782-25DD-41C8-9542-0153E9D8D45B}"/>
    <cellStyle name="Normal 9 4 2 3 5 5" xfId="11691" xr:uid="{307E71EC-4D9E-4394-A919-479DF2A6D8B3}"/>
    <cellStyle name="Normal 9 4 2 3 5 5 2" xfId="34010" xr:uid="{093BEB62-FC8B-490F-8568-C6648DC4708B}"/>
    <cellStyle name="Normal 9 4 2 3 5 6" xfId="12987" xr:uid="{529B2EE8-E367-4838-BFC5-278D6D537537}"/>
    <cellStyle name="Normal 9 4 2 3 5 6 2" xfId="35306" xr:uid="{72F59F85-49D2-40AA-A92E-99FC8DF9E909}"/>
    <cellStyle name="Normal 9 4 2 3 5 7" xfId="23498" xr:uid="{6D905AF6-26D0-4778-9D94-661472A0B52B}"/>
    <cellStyle name="Normal 9 4 2 3 6" xfId="1828" xr:uid="{9DED61F1-7530-43BB-BA20-D51C5A073C96}"/>
    <cellStyle name="Normal 9 4 2 3 6 2" xfId="4420" xr:uid="{DC081D9A-38C1-44F3-991C-FCA5C1613696}"/>
    <cellStyle name="Normal 9 4 2 3 6 2 2" xfId="9604" xr:uid="{CE0019CF-4775-482F-8A7B-03330904ED6F}"/>
    <cellStyle name="Normal 9 4 2 3 6 2 2 2" xfId="21411" xr:uid="{8CF61741-D089-4543-974A-FD62D8A82A6A}"/>
    <cellStyle name="Normal 9 4 2 3 6 2 2 2 2" xfId="43730" xr:uid="{01FD96E4-6528-4E62-B174-540AD807FCC6}"/>
    <cellStyle name="Normal 9 4 2 3 6 2 2 3" xfId="31922" xr:uid="{CB61FE50-2FF8-463B-8EB8-AC5A77C8F39A}"/>
    <cellStyle name="Normal 9 4 2 3 6 2 3" xfId="16227" xr:uid="{0331BB56-8522-4AC7-94C4-77323A8F54C3}"/>
    <cellStyle name="Normal 9 4 2 3 6 2 3 2" xfId="38546" xr:uid="{FDF71C03-EEEA-4020-9618-E29426785C3D}"/>
    <cellStyle name="Normal 9 4 2 3 6 2 4" xfId="26738" xr:uid="{9A5BAFCD-F2B2-4E7F-B414-B302CC6728BC}"/>
    <cellStyle name="Normal 9 4 2 3 6 3" xfId="7012" xr:uid="{441E2A85-CB67-48D8-9D73-EADD1DB8E56B}"/>
    <cellStyle name="Normal 9 4 2 3 6 3 2" xfId="18819" xr:uid="{F387AF7D-3EF3-4E6E-9F88-D69239F39956}"/>
    <cellStyle name="Normal 9 4 2 3 6 3 2 2" xfId="41138" xr:uid="{56ECE3EB-33AB-4BD2-AB5A-4DF108B4D3F0}"/>
    <cellStyle name="Normal 9 4 2 3 6 3 3" xfId="29330" xr:uid="{DA43C4DF-F561-49E9-A995-1E5204EA4478}"/>
    <cellStyle name="Normal 9 4 2 3 6 4" xfId="13635" xr:uid="{5FC8B7BA-8CB8-4893-9234-C1C180E1A31A}"/>
    <cellStyle name="Normal 9 4 2 3 6 4 2" xfId="35954" xr:uid="{70535029-1A6D-4E13-8943-DA876AE03F52}"/>
    <cellStyle name="Normal 9 4 2 3 6 5" xfId="24146" xr:uid="{7055E650-29EC-40B9-B1AB-703FFF323F16}"/>
    <cellStyle name="Normal 9 4 2 3 7" xfId="3124" xr:uid="{268515F9-882F-4E40-9084-09ED83BEBC8B}"/>
    <cellStyle name="Normal 9 4 2 3 7 2" xfId="8308" xr:uid="{65471CB1-D9E3-4B36-81DE-78F3F0221BDB}"/>
    <cellStyle name="Normal 9 4 2 3 7 2 2" xfId="20115" xr:uid="{130F9BD2-1E98-4DBE-8A4A-1AEB0F18FC6A}"/>
    <cellStyle name="Normal 9 4 2 3 7 2 2 2" xfId="42434" xr:uid="{883DF157-A173-4EA6-A85F-F1EA6DBF0893}"/>
    <cellStyle name="Normal 9 4 2 3 7 2 3" xfId="30626" xr:uid="{07B7647C-7B13-4323-B83D-33EAF39D666B}"/>
    <cellStyle name="Normal 9 4 2 3 7 3" xfId="14931" xr:uid="{CA9A5355-1B89-4AA0-9802-8DAEBC300A90}"/>
    <cellStyle name="Normal 9 4 2 3 7 3 2" xfId="37250" xr:uid="{C687E178-5D08-4473-949F-543081242856}"/>
    <cellStyle name="Normal 9 4 2 3 7 4" xfId="25442" xr:uid="{1DADC16D-1B1E-4FC1-80FF-FC20E0323A1C}"/>
    <cellStyle name="Normal 9 4 2 3 8" xfId="5716" xr:uid="{0778E80B-C0F0-4E22-8959-F6A1887BCEC1}"/>
    <cellStyle name="Normal 9 4 2 3 8 2" xfId="17523" xr:uid="{719D6FA7-9285-4881-B3BA-DB358A19B14C}"/>
    <cellStyle name="Normal 9 4 2 3 8 2 2" xfId="39842" xr:uid="{D6B6AFD4-D525-4CAA-B51B-4D80B1BC4C5D}"/>
    <cellStyle name="Normal 9 4 2 3 8 3" xfId="28034" xr:uid="{91270E79-D566-451C-8E29-0585411EDF10}"/>
    <cellStyle name="Normal 9 4 2 3 9" xfId="10930" xr:uid="{4FD731F2-83F3-4202-AA31-F609E5C2E985}"/>
    <cellStyle name="Normal 9 4 2 3 9 2" xfId="33249" xr:uid="{B2024982-702F-485A-ACC5-737F85D00A4D}"/>
    <cellStyle name="Normal 9 4 2 4" xfId="465" xr:uid="{704B84F9-1372-41BF-A72B-0933206B838B}"/>
    <cellStyle name="Normal 9 4 2 4 10" xfId="22782" xr:uid="{1B361211-7846-4EA5-8895-B43E18E0FBC8}"/>
    <cellStyle name="Normal 9 4 2 4 2" xfId="698" xr:uid="{A46C22BE-5380-44BE-9595-92074703C4B1}"/>
    <cellStyle name="Normal 9 4 2 4 2 2" xfId="1045" xr:uid="{9B15252D-E1F7-4EDF-9A68-9095E5A68544}"/>
    <cellStyle name="Normal 9 4 2 4 2 2 2" xfId="1693" xr:uid="{9157E6DA-C106-4A56-9EB0-ED7880DB8A98}"/>
    <cellStyle name="Normal 9 4 2 4 2 2 2 2" xfId="2989" xr:uid="{4E512CA2-664E-4FF3-9940-48EE1012E2D6}"/>
    <cellStyle name="Normal 9 4 2 4 2 2 2 2 2" xfId="5581" xr:uid="{30F9B552-89F2-42F1-A48D-C5E0B4F59D19}"/>
    <cellStyle name="Normal 9 4 2 4 2 2 2 2 2 2" xfId="10765" xr:uid="{744FEC8B-7022-4C54-9421-73936E507AF1}"/>
    <cellStyle name="Normal 9 4 2 4 2 2 2 2 2 2 2" xfId="22572" xr:uid="{DB61B8A9-DDEE-4458-8407-F3FEEC6F46B3}"/>
    <cellStyle name="Normal 9 4 2 4 2 2 2 2 2 2 2 2" xfId="44891" xr:uid="{F31B7772-CD7C-40FB-8E31-0B3BB36AAE19}"/>
    <cellStyle name="Normal 9 4 2 4 2 2 2 2 2 2 3" xfId="33083" xr:uid="{52ADC821-9E07-468A-8136-509C9A8086D4}"/>
    <cellStyle name="Normal 9 4 2 4 2 2 2 2 2 3" xfId="17388" xr:uid="{CE2AAE4F-CD07-4823-A837-316EB51FFC3E}"/>
    <cellStyle name="Normal 9 4 2 4 2 2 2 2 2 3 2" xfId="39707" xr:uid="{B6E1F76C-45B0-4657-8DA4-9A24E24F095D}"/>
    <cellStyle name="Normal 9 4 2 4 2 2 2 2 2 4" xfId="27899" xr:uid="{295F86E0-EC49-4BD6-97BD-20535D41BCAE}"/>
    <cellStyle name="Normal 9 4 2 4 2 2 2 2 3" xfId="8173" xr:uid="{C0E52728-F8A0-402F-9424-E78E337943E9}"/>
    <cellStyle name="Normal 9 4 2 4 2 2 2 2 3 2" xfId="19980" xr:uid="{33F97E54-E990-414F-A2DA-E6089686412F}"/>
    <cellStyle name="Normal 9 4 2 4 2 2 2 2 3 2 2" xfId="42299" xr:uid="{7C717623-E1E1-4915-89B4-083C512D96E3}"/>
    <cellStyle name="Normal 9 4 2 4 2 2 2 2 3 3" xfId="30491" xr:uid="{5F0BE8F4-01FA-420A-B916-7F91D0C768EC}"/>
    <cellStyle name="Normal 9 4 2 4 2 2 2 2 4" xfId="14796" xr:uid="{3FD12525-B11E-4DBE-A450-F0B88D17FCED}"/>
    <cellStyle name="Normal 9 4 2 4 2 2 2 2 4 2" xfId="37115" xr:uid="{5505D290-ED2B-47EF-8CB1-1FD4B14F8C71}"/>
    <cellStyle name="Normal 9 4 2 4 2 2 2 2 5" xfId="25307" xr:uid="{D9CEF28B-8927-4F67-9383-D9DDCF485649}"/>
    <cellStyle name="Normal 9 4 2 4 2 2 2 3" xfId="4285" xr:uid="{BBB066BE-4810-4F8A-AD2C-090ECAA24BF4}"/>
    <cellStyle name="Normal 9 4 2 4 2 2 2 3 2" xfId="9469" xr:uid="{C99C6584-30A2-4B85-B60E-488DCE1204E2}"/>
    <cellStyle name="Normal 9 4 2 4 2 2 2 3 2 2" xfId="21276" xr:uid="{4650923E-1FE8-4020-8145-62F8F4B87A86}"/>
    <cellStyle name="Normal 9 4 2 4 2 2 2 3 2 2 2" xfId="43595" xr:uid="{B3309B0E-651E-4E87-93E3-E0CD3E64C96C}"/>
    <cellStyle name="Normal 9 4 2 4 2 2 2 3 2 3" xfId="31787" xr:uid="{33B4D164-55EB-4EA6-BA5F-CB364BBC0666}"/>
    <cellStyle name="Normal 9 4 2 4 2 2 2 3 3" xfId="16092" xr:uid="{C533605E-D81D-4A76-B0A7-7190FA1AE8E1}"/>
    <cellStyle name="Normal 9 4 2 4 2 2 2 3 3 2" xfId="38411" xr:uid="{98CE0056-2274-49A5-A397-142F79F674E7}"/>
    <cellStyle name="Normal 9 4 2 4 2 2 2 3 4" xfId="26603" xr:uid="{B7B98B38-3D48-466A-9457-9DD823FF948D}"/>
    <cellStyle name="Normal 9 4 2 4 2 2 2 4" xfId="6877" xr:uid="{16256A8F-F3CD-4CD4-8FC9-F7E77B54951F}"/>
    <cellStyle name="Normal 9 4 2 4 2 2 2 4 2" xfId="18684" xr:uid="{AD0C45DA-890C-4884-BEC7-9C386CB4910E}"/>
    <cellStyle name="Normal 9 4 2 4 2 2 2 4 2 2" xfId="41003" xr:uid="{FC4C101E-D888-4680-8463-0FFD41E8069D}"/>
    <cellStyle name="Normal 9 4 2 4 2 2 2 4 3" xfId="29195" xr:uid="{34D84033-CB02-4BE5-9602-0A47046F10C5}"/>
    <cellStyle name="Normal 9 4 2 4 2 2 2 5" xfId="12204" xr:uid="{F3E06CDC-C3B0-4C4C-BB05-CD2312809E87}"/>
    <cellStyle name="Normal 9 4 2 4 2 2 2 5 2" xfId="34523" xr:uid="{9B915DB1-EA1B-4021-9244-FD065B6AD82D}"/>
    <cellStyle name="Normal 9 4 2 4 2 2 2 6" xfId="13500" xr:uid="{9D9E6919-D05B-4F1F-BCA3-622A149C8687}"/>
    <cellStyle name="Normal 9 4 2 4 2 2 2 6 2" xfId="35819" xr:uid="{EA932867-AB64-4915-8510-E541EA609569}"/>
    <cellStyle name="Normal 9 4 2 4 2 2 2 7" xfId="24011" xr:uid="{202C5DAC-2207-495B-917D-7AF68A95149F}"/>
    <cellStyle name="Normal 9 4 2 4 2 2 3" xfId="2341" xr:uid="{74F5178F-3BC2-48F7-BEDC-891EEA1C9FC9}"/>
    <cellStyle name="Normal 9 4 2 4 2 2 3 2" xfId="4933" xr:uid="{27D41E5D-D881-47C6-8BD1-4BAEA7A9D38A}"/>
    <cellStyle name="Normal 9 4 2 4 2 2 3 2 2" xfId="10117" xr:uid="{2422B205-21B0-4D81-9243-390CC4E96942}"/>
    <cellStyle name="Normal 9 4 2 4 2 2 3 2 2 2" xfId="21924" xr:uid="{71D8F5EE-C8D8-4400-B38D-DEF0EDB194BB}"/>
    <cellStyle name="Normal 9 4 2 4 2 2 3 2 2 2 2" xfId="44243" xr:uid="{4F6AD28B-D5A3-4C04-89D0-9D153668473A}"/>
    <cellStyle name="Normal 9 4 2 4 2 2 3 2 2 3" xfId="32435" xr:uid="{D8E1D120-1002-4444-BEAB-19C83BEC3650}"/>
    <cellStyle name="Normal 9 4 2 4 2 2 3 2 3" xfId="16740" xr:uid="{BE2FED19-8C97-45E6-81DD-872C368C06A1}"/>
    <cellStyle name="Normal 9 4 2 4 2 2 3 2 3 2" xfId="39059" xr:uid="{4DDE4184-F05C-4DB1-8B92-F36A45BD32F0}"/>
    <cellStyle name="Normal 9 4 2 4 2 2 3 2 4" xfId="27251" xr:uid="{723148C5-6E0D-4E20-943D-1D30972E7C1B}"/>
    <cellStyle name="Normal 9 4 2 4 2 2 3 3" xfId="7525" xr:uid="{2C73B055-E506-49EF-A12A-2E407AE26D53}"/>
    <cellStyle name="Normal 9 4 2 4 2 2 3 3 2" xfId="19332" xr:uid="{6A5F126F-3B38-4764-8C5D-5F400F518D73}"/>
    <cellStyle name="Normal 9 4 2 4 2 2 3 3 2 2" xfId="41651" xr:uid="{CE66543D-00E0-46ED-95F6-B78444973F73}"/>
    <cellStyle name="Normal 9 4 2 4 2 2 3 3 3" xfId="29843" xr:uid="{8AB14B92-5943-4F10-B6AA-D12624EFDC5C}"/>
    <cellStyle name="Normal 9 4 2 4 2 2 3 4" xfId="14148" xr:uid="{D2334486-E428-4F8B-83BD-54F849EE516E}"/>
    <cellStyle name="Normal 9 4 2 4 2 2 3 4 2" xfId="36467" xr:uid="{8990EE9C-E72D-4EED-85B7-798DC5F390F4}"/>
    <cellStyle name="Normal 9 4 2 4 2 2 3 5" xfId="24659" xr:uid="{9DD31A2B-ABEA-4FD2-9384-A227B05CDE42}"/>
    <cellStyle name="Normal 9 4 2 4 2 2 4" xfId="3637" xr:uid="{C50BC82F-692C-43B5-BB6F-18ECF96DB6B4}"/>
    <cellStyle name="Normal 9 4 2 4 2 2 4 2" xfId="8821" xr:uid="{5F489649-5254-4D25-80FA-5714073973EE}"/>
    <cellStyle name="Normal 9 4 2 4 2 2 4 2 2" xfId="20628" xr:uid="{2520D50A-F22F-4889-B112-7F60061F6A71}"/>
    <cellStyle name="Normal 9 4 2 4 2 2 4 2 2 2" xfId="42947" xr:uid="{5EC6224C-2FD1-42EF-918B-E647EFD2D698}"/>
    <cellStyle name="Normal 9 4 2 4 2 2 4 2 3" xfId="31139" xr:uid="{00D55B32-DB01-4209-8147-016705AA3603}"/>
    <cellStyle name="Normal 9 4 2 4 2 2 4 3" xfId="15444" xr:uid="{4A0C1F16-9925-4D30-8143-E8CB18B165AF}"/>
    <cellStyle name="Normal 9 4 2 4 2 2 4 3 2" xfId="37763" xr:uid="{AE18FBA2-3F40-44C9-99E7-CA3EE4E1B720}"/>
    <cellStyle name="Normal 9 4 2 4 2 2 4 4" xfId="25955" xr:uid="{A8824B1B-56C8-481F-98DE-1C4186F7A67C}"/>
    <cellStyle name="Normal 9 4 2 4 2 2 5" xfId="6229" xr:uid="{9A6E8886-8EFF-47DE-ACB4-C973887AE337}"/>
    <cellStyle name="Normal 9 4 2 4 2 2 5 2" xfId="18036" xr:uid="{E3892663-4CF0-446D-BB1C-283DBAAC39AB}"/>
    <cellStyle name="Normal 9 4 2 4 2 2 5 2 2" xfId="40355" xr:uid="{490F780E-3027-4399-841E-69B356C9D305}"/>
    <cellStyle name="Normal 9 4 2 4 2 2 5 3" xfId="28547" xr:uid="{F7428D2F-5F54-47A9-9E51-702E0A7596DD}"/>
    <cellStyle name="Normal 9 4 2 4 2 2 6" xfId="11556" xr:uid="{B0D1FCD5-CE06-4930-9218-12890E5B3AB6}"/>
    <cellStyle name="Normal 9 4 2 4 2 2 6 2" xfId="33875" xr:uid="{BE8B8761-1287-44C5-8A85-676C84816003}"/>
    <cellStyle name="Normal 9 4 2 4 2 2 7" xfId="12852" xr:uid="{2D878CC5-B1DF-42DB-A649-6D13A0BE9D17}"/>
    <cellStyle name="Normal 9 4 2 4 2 2 7 2" xfId="35171" xr:uid="{3F475F02-885D-4DBB-8C89-F769CB09A60F}"/>
    <cellStyle name="Normal 9 4 2 4 2 2 8" xfId="23363" xr:uid="{25A3BA1D-7916-43C4-B7C7-DA34C57E82BB}"/>
    <cellStyle name="Normal 9 4 2 4 2 3" xfId="1369" xr:uid="{78D80558-0420-4D59-AFD0-12C737C2D9E8}"/>
    <cellStyle name="Normal 9 4 2 4 2 3 2" xfId="2665" xr:uid="{3F2D2292-79F5-439B-94CD-51BD9CB4EC65}"/>
    <cellStyle name="Normal 9 4 2 4 2 3 2 2" xfId="5257" xr:uid="{CEC7405D-7D32-4D58-AFB6-74684278177B}"/>
    <cellStyle name="Normal 9 4 2 4 2 3 2 2 2" xfId="10441" xr:uid="{08F4F909-1FEA-4BF7-8282-774BDDDA7E09}"/>
    <cellStyle name="Normal 9 4 2 4 2 3 2 2 2 2" xfId="22248" xr:uid="{770E51E2-FF6D-490F-A683-E689FCFCC9CA}"/>
    <cellStyle name="Normal 9 4 2 4 2 3 2 2 2 2 2" xfId="44567" xr:uid="{0E7DBA73-8B43-46FA-8A4B-AD37439AF203}"/>
    <cellStyle name="Normal 9 4 2 4 2 3 2 2 2 3" xfId="32759" xr:uid="{C433F75E-9E4A-4A8A-A092-AD8A87FB34F6}"/>
    <cellStyle name="Normal 9 4 2 4 2 3 2 2 3" xfId="17064" xr:uid="{CC646E30-89F2-4BE4-B6A9-6BBBDBEE8ABA}"/>
    <cellStyle name="Normal 9 4 2 4 2 3 2 2 3 2" xfId="39383" xr:uid="{76E199CC-B822-4C18-A676-09D5EDD3CDEC}"/>
    <cellStyle name="Normal 9 4 2 4 2 3 2 2 4" xfId="27575" xr:uid="{61F2CC57-AA33-4FB9-8F47-8CB671683122}"/>
    <cellStyle name="Normal 9 4 2 4 2 3 2 3" xfId="7849" xr:uid="{E79E02C2-3F1B-494A-839C-E979D7B40D84}"/>
    <cellStyle name="Normal 9 4 2 4 2 3 2 3 2" xfId="19656" xr:uid="{6E05F361-D195-4586-AA1C-D7BC081F126A}"/>
    <cellStyle name="Normal 9 4 2 4 2 3 2 3 2 2" xfId="41975" xr:uid="{1F051984-A49A-4F93-B379-532EB551B3EA}"/>
    <cellStyle name="Normal 9 4 2 4 2 3 2 3 3" xfId="30167" xr:uid="{A5ADE740-B61A-4B3A-A9C2-232551FFF69D}"/>
    <cellStyle name="Normal 9 4 2 4 2 3 2 4" xfId="14472" xr:uid="{3970D878-5752-4BC0-B107-55CCC1AB2C28}"/>
    <cellStyle name="Normal 9 4 2 4 2 3 2 4 2" xfId="36791" xr:uid="{3BABD7FD-BB0D-4439-AECA-3CC81A49F52E}"/>
    <cellStyle name="Normal 9 4 2 4 2 3 2 5" xfId="24983" xr:uid="{90F0919A-C9FE-4DA5-B8AD-137BCD734602}"/>
    <cellStyle name="Normal 9 4 2 4 2 3 3" xfId="3961" xr:uid="{EEF1FEA6-9EE5-4963-9EEC-E513EB4C13D7}"/>
    <cellStyle name="Normal 9 4 2 4 2 3 3 2" xfId="9145" xr:uid="{B7134ECE-DD3D-4575-85E8-E7A961299A2C}"/>
    <cellStyle name="Normal 9 4 2 4 2 3 3 2 2" xfId="20952" xr:uid="{4C3EBF27-2894-4824-B087-2EF68CDDFCF1}"/>
    <cellStyle name="Normal 9 4 2 4 2 3 3 2 2 2" xfId="43271" xr:uid="{50C62200-255A-402F-8FA9-41312F17BE6E}"/>
    <cellStyle name="Normal 9 4 2 4 2 3 3 2 3" xfId="31463" xr:uid="{C5EC21C7-F3E9-488A-AC8D-C5EEDC31037F}"/>
    <cellStyle name="Normal 9 4 2 4 2 3 3 3" xfId="15768" xr:uid="{9EE2DA97-BE7C-474C-AE5A-4EF002C8F89F}"/>
    <cellStyle name="Normal 9 4 2 4 2 3 3 3 2" xfId="38087" xr:uid="{47DDA22A-2B56-498A-A9A2-5C8C8AF3EFC9}"/>
    <cellStyle name="Normal 9 4 2 4 2 3 3 4" xfId="26279" xr:uid="{D83DEE03-414C-4B61-8EF5-4518DEE374B4}"/>
    <cellStyle name="Normal 9 4 2 4 2 3 4" xfId="6553" xr:uid="{56744B4F-9978-449D-A797-0DA3E63A394F}"/>
    <cellStyle name="Normal 9 4 2 4 2 3 4 2" xfId="18360" xr:uid="{A7DE6B7F-EB69-4B24-9486-D3DB1E7A77A9}"/>
    <cellStyle name="Normal 9 4 2 4 2 3 4 2 2" xfId="40679" xr:uid="{CD491A91-A0D4-410D-B1E3-DEBF1886EF9C}"/>
    <cellStyle name="Normal 9 4 2 4 2 3 4 3" xfId="28871" xr:uid="{8CE57339-9F95-4411-8553-0D95CC0E73A2}"/>
    <cellStyle name="Normal 9 4 2 4 2 3 5" xfId="11880" xr:uid="{BCA8B41E-E9A8-40BF-892A-FF1EB5788B74}"/>
    <cellStyle name="Normal 9 4 2 4 2 3 5 2" xfId="34199" xr:uid="{F18AFB47-99C7-4413-AD57-ED45898A62FA}"/>
    <cellStyle name="Normal 9 4 2 4 2 3 6" xfId="13176" xr:uid="{583C7B1B-BA1E-44BF-9A27-7289DCD81734}"/>
    <cellStyle name="Normal 9 4 2 4 2 3 6 2" xfId="35495" xr:uid="{8BF57E01-A7D4-43C8-824B-1DBC799BCED8}"/>
    <cellStyle name="Normal 9 4 2 4 2 3 7" xfId="23687" xr:uid="{F3C3396D-F091-4217-8C20-05431D85DB15}"/>
    <cellStyle name="Normal 9 4 2 4 2 4" xfId="2017" xr:uid="{F1DAC515-9980-4C08-ABAA-4A5A69AF08CA}"/>
    <cellStyle name="Normal 9 4 2 4 2 4 2" xfId="4609" xr:uid="{0B6982ED-FFF3-4F95-BD24-DA7FBAFA2195}"/>
    <cellStyle name="Normal 9 4 2 4 2 4 2 2" xfId="9793" xr:uid="{AB062C4D-2D50-485F-8D3A-C134E0A1E8F3}"/>
    <cellStyle name="Normal 9 4 2 4 2 4 2 2 2" xfId="21600" xr:uid="{0E3F543A-B498-4669-8880-C7BA678ED7B4}"/>
    <cellStyle name="Normal 9 4 2 4 2 4 2 2 2 2" xfId="43919" xr:uid="{C252C16B-BA82-4029-AC75-3862CDD4C7C7}"/>
    <cellStyle name="Normal 9 4 2 4 2 4 2 2 3" xfId="32111" xr:uid="{C974CE4F-7D8C-4EB0-8036-35BEAA3269A1}"/>
    <cellStyle name="Normal 9 4 2 4 2 4 2 3" xfId="16416" xr:uid="{E9F69950-23F6-4D2E-8A46-8305A8463CC4}"/>
    <cellStyle name="Normal 9 4 2 4 2 4 2 3 2" xfId="38735" xr:uid="{9ACB1C45-484F-49EE-80C7-1BDFDB1B25BE}"/>
    <cellStyle name="Normal 9 4 2 4 2 4 2 4" xfId="26927" xr:uid="{1372D20F-46D0-49EF-8DCE-6842FC39A164}"/>
    <cellStyle name="Normal 9 4 2 4 2 4 3" xfId="7201" xr:uid="{9B174A3A-3E44-4C5D-902A-B89F8761E3A2}"/>
    <cellStyle name="Normal 9 4 2 4 2 4 3 2" xfId="19008" xr:uid="{424BDF37-C8C7-49BC-A8F9-BFA86B3F3A99}"/>
    <cellStyle name="Normal 9 4 2 4 2 4 3 2 2" xfId="41327" xr:uid="{F8FD459F-208B-48B2-8423-06DBD47D2858}"/>
    <cellStyle name="Normal 9 4 2 4 2 4 3 3" xfId="29519" xr:uid="{6BBC0C19-2024-49F7-894C-D8C83C6866F2}"/>
    <cellStyle name="Normal 9 4 2 4 2 4 4" xfId="13824" xr:uid="{8330459C-C350-4148-8EE3-EB1327333342}"/>
    <cellStyle name="Normal 9 4 2 4 2 4 4 2" xfId="36143" xr:uid="{5BE1A6F8-6B4B-4A56-8DB3-E110392023A3}"/>
    <cellStyle name="Normal 9 4 2 4 2 4 5" xfId="24335" xr:uid="{CAC490CA-F136-4CE6-AA81-033D1E259584}"/>
    <cellStyle name="Normal 9 4 2 4 2 5" xfId="3313" xr:uid="{5576873C-44E7-49E3-A84E-AFE68534B1E7}"/>
    <cellStyle name="Normal 9 4 2 4 2 5 2" xfId="8497" xr:uid="{85248A98-570C-4733-B94B-E0A42970B794}"/>
    <cellStyle name="Normal 9 4 2 4 2 5 2 2" xfId="20304" xr:uid="{5121AB01-923E-4D38-A8CA-0105FA15E98A}"/>
    <cellStyle name="Normal 9 4 2 4 2 5 2 2 2" xfId="42623" xr:uid="{D68D59FB-C091-465B-B15B-E576133CD294}"/>
    <cellStyle name="Normal 9 4 2 4 2 5 2 3" xfId="30815" xr:uid="{E57615DE-2F14-46F0-91F3-F214C74D23DB}"/>
    <cellStyle name="Normal 9 4 2 4 2 5 3" xfId="15120" xr:uid="{7C848026-7EDB-4986-9A9B-EB26DAEFA2A4}"/>
    <cellStyle name="Normal 9 4 2 4 2 5 3 2" xfId="37439" xr:uid="{D0FE2582-E304-4D54-9902-25F64BD81C51}"/>
    <cellStyle name="Normal 9 4 2 4 2 5 4" xfId="25631" xr:uid="{1E7490F0-B486-4EA7-94CA-B63924871927}"/>
    <cellStyle name="Normal 9 4 2 4 2 6" xfId="5905" xr:uid="{A2DC2CD7-FBDB-4CD5-936E-563455DC3BDE}"/>
    <cellStyle name="Normal 9 4 2 4 2 6 2" xfId="17712" xr:uid="{7AE4CE9C-27F5-48B7-8789-DD6F2694E4B1}"/>
    <cellStyle name="Normal 9 4 2 4 2 6 2 2" xfId="40031" xr:uid="{D5670AC6-0278-46FE-B62F-E506612B746C}"/>
    <cellStyle name="Normal 9 4 2 4 2 6 3" xfId="28223" xr:uid="{A012FE02-343E-47E1-A800-EFCAFBBE70C8}"/>
    <cellStyle name="Normal 9 4 2 4 2 7" xfId="11209" xr:uid="{9EAB58D4-9546-4F45-8988-0CD1AA4A6A28}"/>
    <cellStyle name="Normal 9 4 2 4 2 7 2" xfId="33528" xr:uid="{6D7986DB-5B20-4EED-BF1F-6DBF28A70C22}"/>
    <cellStyle name="Normal 9 4 2 4 2 8" xfId="12528" xr:uid="{99F0072E-3A13-44CF-9814-977C7A4A5613}"/>
    <cellStyle name="Normal 9 4 2 4 2 8 2" xfId="34847" xr:uid="{97548392-7B10-473C-B925-4C63AED08C93}"/>
    <cellStyle name="Normal 9 4 2 4 2 9" xfId="23016" xr:uid="{981A2B61-B98F-4307-B919-053FC3992216}"/>
    <cellStyle name="Normal 9 4 2 4 3" xfId="883" xr:uid="{1616CC60-86E5-4026-A36C-E3BAAB57C3C6}"/>
    <cellStyle name="Normal 9 4 2 4 3 2" xfId="1531" xr:uid="{D49A8B72-3A1B-4394-BAE9-EEF50540438F}"/>
    <cellStyle name="Normal 9 4 2 4 3 2 2" xfId="2827" xr:uid="{DAD98E1D-F91F-465F-9BE9-86228C5481D1}"/>
    <cellStyle name="Normal 9 4 2 4 3 2 2 2" xfId="5419" xr:uid="{837152CD-A697-4E5C-B10A-C220CA90B896}"/>
    <cellStyle name="Normal 9 4 2 4 3 2 2 2 2" xfId="10603" xr:uid="{A4C0266C-B1DC-4C64-A10D-D386804A0125}"/>
    <cellStyle name="Normal 9 4 2 4 3 2 2 2 2 2" xfId="22410" xr:uid="{1E5E8B03-FAA8-47EA-9E1B-B2593CDF65E6}"/>
    <cellStyle name="Normal 9 4 2 4 3 2 2 2 2 2 2" xfId="44729" xr:uid="{1396E036-3B25-48BB-BCDA-A3D60EBF84B5}"/>
    <cellStyle name="Normal 9 4 2 4 3 2 2 2 2 3" xfId="32921" xr:uid="{82980DD4-A9A8-4BE9-B85E-803D1102DD0A}"/>
    <cellStyle name="Normal 9 4 2 4 3 2 2 2 3" xfId="17226" xr:uid="{F8505D12-BD58-498F-A081-9BF3086DB744}"/>
    <cellStyle name="Normal 9 4 2 4 3 2 2 2 3 2" xfId="39545" xr:uid="{B9E939D4-E6EF-418C-8DF4-1DEB3BF44E1C}"/>
    <cellStyle name="Normal 9 4 2 4 3 2 2 2 4" xfId="27737" xr:uid="{5E692019-6ADA-476D-8796-5C894CD9F62A}"/>
    <cellStyle name="Normal 9 4 2 4 3 2 2 3" xfId="8011" xr:uid="{C2076C60-913C-4439-816F-5E7B3958D0F8}"/>
    <cellStyle name="Normal 9 4 2 4 3 2 2 3 2" xfId="19818" xr:uid="{11AA11CD-325C-4A5E-9D42-68AE0AB33D51}"/>
    <cellStyle name="Normal 9 4 2 4 3 2 2 3 2 2" xfId="42137" xr:uid="{527860D5-BE51-43F9-B31F-7B121E884E81}"/>
    <cellStyle name="Normal 9 4 2 4 3 2 2 3 3" xfId="30329" xr:uid="{208B6BDD-6F0F-49E4-AE42-2BCD1EB509D5}"/>
    <cellStyle name="Normal 9 4 2 4 3 2 2 4" xfId="14634" xr:uid="{5F9F78FE-2227-4F41-908E-18E2BDD96CDC}"/>
    <cellStyle name="Normal 9 4 2 4 3 2 2 4 2" xfId="36953" xr:uid="{AC39647A-17D8-48AA-8990-B0AC1368E570}"/>
    <cellStyle name="Normal 9 4 2 4 3 2 2 5" xfId="25145" xr:uid="{77C5D9B4-7048-4C9E-B3E6-C61AA3F8B43E}"/>
    <cellStyle name="Normal 9 4 2 4 3 2 3" xfId="4123" xr:uid="{8ABF7DE5-41BA-4ACF-8970-4381144352E5}"/>
    <cellStyle name="Normal 9 4 2 4 3 2 3 2" xfId="9307" xr:uid="{1FE36A0C-2AF8-4F7D-A95B-C24128335801}"/>
    <cellStyle name="Normal 9 4 2 4 3 2 3 2 2" xfId="21114" xr:uid="{4E886303-9B93-4322-BA15-FF3DE370CC1C}"/>
    <cellStyle name="Normal 9 4 2 4 3 2 3 2 2 2" xfId="43433" xr:uid="{B642E7BD-5BD2-432C-88F4-227AD9ACB147}"/>
    <cellStyle name="Normal 9 4 2 4 3 2 3 2 3" xfId="31625" xr:uid="{4B1CC3CF-DF52-472C-9A41-5F3E11F61EB3}"/>
    <cellStyle name="Normal 9 4 2 4 3 2 3 3" xfId="15930" xr:uid="{88882B22-7061-409C-9A7D-9086976B9714}"/>
    <cellStyle name="Normal 9 4 2 4 3 2 3 3 2" xfId="38249" xr:uid="{57B394A2-3C8B-4648-9A9F-C0F5916489E4}"/>
    <cellStyle name="Normal 9 4 2 4 3 2 3 4" xfId="26441" xr:uid="{1387554E-12CE-465D-AFFA-0F07FC535556}"/>
    <cellStyle name="Normal 9 4 2 4 3 2 4" xfId="6715" xr:uid="{335010E2-25FA-4C1A-AB8C-26999B5E02C2}"/>
    <cellStyle name="Normal 9 4 2 4 3 2 4 2" xfId="18522" xr:uid="{56CE5CB1-045B-43DD-B118-86408EA0677C}"/>
    <cellStyle name="Normal 9 4 2 4 3 2 4 2 2" xfId="40841" xr:uid="{64D140F1-423B-4F8B-AFDD-87EE66FD9C7E}"/>
    <cellStyle name="Normal 9 4 2 4 3 2 4 3" xfId="29033" xr:uid="{D3CF4A55-8FF8-42D8-9C33-63A3BCA8CC0F}"/>
    <cellStyle name="Normal 9 4 2 4 3 2 5" xfId="12042" xr:uid="{7AB28CD0-1FF8-4E50-BF85-363E08CD566A}"/>
    <cellStyle name="Normal 9 4 2 4 3 2 5 2" xfId="34361" xr:uid="{E86C35DD-97AB-4B95-A478-B2AA6B886026}"/>
    <cellStyle name="Normal 9 4 2 4 3 2 6" xfId="13338" xr:uid="{AD6B01A4-0EB4-422E-952E-73185DE3FDE3}"/>
    <cellStyle name="Normal 9 4 2 4 3 2 6 2" xfId="35657" xr:uid="{6AA6B7A0-0E99-444E-ABF0-8B7CD6B41994}"/>
    <cellStyle name="Normal 9 4 2 4 3 2 7" xfId="23849" xr:uid="{E0006D1C-A031-4591-9AF3-5224CF7AB1C8}"/>
    <cellStyle name="Normal 9 4 2 4 3 3" xfId="2179" xr:uid="{E0A549D6-DAF1-4CD8-A80F-B539E93AD870}"/>
    <cellStyle name="Normal 9 4 2 4 3 3 2" xfId="4771" xr:uid="{CF495404-BD9F-4E04-976D-E23B5374A517}"/>
    <cellStyle name="Normal 9 4 2 4 3 3 2 2" xfId="9955" xr:uid="{5DFE8378-852F-4289-B7FD-E3E4F808F5BC}"/>
    <cellStyle name="Normal 9 4 2 4 3 3 2 2 2" xfId="21762" xr:uid="{63748A50-9F3A-4956-9B48-39FDAF9FB1DA}"/>
    <cellStyle name="Normal 9 4 2 4 3 3 2 2 2 2" xfId="44081" xr:uid="{0940EDFB-8DAA-448B-BF48-B2253B4807AE}"/>
    <cellStyle name="Normal 9 4 2 4 3 3 2 2 3" xfId="32273" xr:uid="{37697B28-F8AD-4A3B-9D20-49728CEEFEEB}"/>
    <cellStyle name="Normal 9 4 2 4 3 3 2 3" xfId="16578" xr:uid="{E84D066C-36C9-4AB6-AB3E-1763A68C3925}"/>
    <cellStyle name="Normal 9 4 2 4 3 3 2 3 2" xfId="38897" xr:uid="{991A1F35-CB2A-4B5A-B611-C8AF9A57AD2D}"/>
    <cellStyle name="Normal 9 4 2 4 3 3 2 4" xfId="27089" xr:uid="{48BCBFA6-0DB2-4DE2-A250-4C32B5A72B7E}"/>
    <cellStyle name="Normal 9 4 2 4 3 3 3" xfId="7363" xr:uid="{13D65D9D-32D1-481B-B916-550EAC97C6EB}"/>
    <cellStyle name="Normal 9 4 2 4 3 3 3 2" xfId="19170" xr:uid="{F60B93CB-8AD1-4200-91A1-AFB91778DA14}"/>
    <cellStyle name="Normal 9 4 2 4 3 3 3 2 2" xfId="41489" xr:uid="{5067EE53-A8C9-4AD6-8F12-7A08ABA986FA}"/>
    <cellStyle name="Normal 9 4 2 4 3 3 3 3" xfId="29681" xr:uid="{9D5BDD9C-9F7B-4D98-885C-1C2A5A765703}"/>
    <cellStyle name="Normal 9 4 2 4 3 3 4" xfId="13986" xr:uid="{570B33BB-82F1-426A-8E1F-22684E461E76}"/>
    <cellStyle name="Normal 9 4 2 4 3 3 4 2" xfId="36305" xr:uid="{65FFCA67-EA3C-4DAD-9A1D-BE963F31915D}"/>
    <cellStyle name="Normal 9 4 2 4 3 3 5" xfId="24497" xr:uid="{BD74C275-CC39-4712-9F7E-1AE7AAB84C47}"/>
    <cellStyle name="Normal 9 4 2 4 3 4" xfId="3475" xr:uid="{A906B9DC-1783-46D7-A69A-431C42A2876B}"/>
    <cellStyle name="Normal 9 4 2 4 3 4 2" xfId="8659" xr:uid="{A7F629B4-34E4-43DE-B19A-807D6D3601D5}"/>
    <cellStyle name="Normal 9 4 2 4 3 4 2 2" xfId="20466" xr:uid="{F0D38EC1-648E-4D7E-92C4-4B17624EE90B}"/>
    <cellStyle name="Normal 9 4 2 4 3 4 2 2 2" xfId="42785" xr:uid="{6D0BC076-0419-472A-ADAF-B0EC79945CC9}"/>
    <cellStyle name="Normal 9 4 2 4 3 4 2 3" xfId="30977" xr:uid="{0F26D99B-C993-4B4B-9AAB-7C877938996A}"/>
    <cellStyle name="Normal 9 4 2 4 3 4 3" xfId="15282" xr:uid="{6E33ED9B-6C3B-490D-8BB5-9BBDF7C64057}"/>
    <cellStyle name="Normal 9 4 2 4 3 4 3 2" xfId="37601" xr:uid="{091D5A17-226C-4F30-9D59-02E7C21E022C}"/>
    <cellStyle name="Normal 9 4 2 4 3 4 4" xfId="25793" xr:uid="{7E9352C6-0816-4ED5-8E4A-3660D9D41CBD}"/>
    <cellStyle name="Normal 9 4 2 4 3 5" xfId="6067" xr:uid="{96B16D05-94DB-44C7-BDA3-7F1AC44E62FE}"/>
    <cellStyle name="Normal 9 4 2 4 3 5 2" xfId="17874" xr:uid="{37B32CB8-789B-48E4-9237-4027A3E91716}"/>
    <cellStyle name="Normal 9 4 2 4 3 5 2 2" xfId="40193" xr:uid="{B1682027-9AD0-47BD-B119-2F9338D75CC7}"/>
    <cellStyle name="Normal 9 4 2 4 3 5 3" xfId="28385" xr:uid="{99A628A2-5CDA-40BE-AC79-A1CC9A8ADA25}"/>
    <cellStyle name="Normal 9 4 2 4 3 6" xfId="11394" xr:uid="{15CE9570-7B26-4CC8-AFCB-E46201D23AD3}"/>
    <cellStyle name="Normal 9 4 2 4 3 6 2" xfId="33713" xr:uid="{EDACC39C-DA42-44FF-82B9-FFD0464F87AA}"/>
    <cellStyle name="Normal 9 4 2 4 3 7" xfId="12690" xr:uid="{E5D7F89A-AA9C-41B6-BD11-1F17D8CE83E5}"/>
    <cellStyle name="Normal 9 4 2 4 3 7 2" xfId="35009" xr:uid="{0D385B27-CB10-4538-87BF-FDCA3ED58E6C}"/>
    <cellStyle name="Normal 9 4 2 4 3 8" xfId="23201" xr:uid="{5AC9489D-3164-4BB2-BE0B-43C80015D549}"/>
    <cellStyle name="Normal 9 4 2 4 4" xfId="1207" xr:uid="{B5F1BF53-82E3-4CFB-90F7-4F5ABC04BE67}"/>
    <cellStyle name="Normal 9 4 2 4 4 2" xfId="2503" xr:uid="{9D31BCFC-DC10-4E65-ADAD-CA1BAF9EE290}"/>
    <cellStyle name="Normal 9 4 2 4 4 2 2" xfId="5095" xr:uid="{A3A8C941-B182-471C-9C7E-15237A54815A}"/>
    <cellStyle name="Normal 9 4 2 4 4 2 2 2" xfId="10279" xr:uid="{18266604-49CD-4242-B3C9-B726FE053DF6}"/>
    <cellStyle name="Normal 9 4 2 4 4 2 2 2 2" xfId="22086" xr:uid="{ABAFE946-5CBC-4A11-9536-0BA5307238E5}"/>
    <cellStyle name="Normal 9 4 2 4 4 2 2 2 2 2" xfId="44405" xr:uid="{126B7775-45F8-4DD2-A5E0-EE83B6F0BB4D}"/>
    <cellStyle name="Normal 9 4 2 4 4 2 2 2 3" xfId="32597" xr:uid="{38352788-53F2-4661-A3AC-AE61978C8E78}"/>
    <cellStyle name="Normal 9 4 2 4 4 2 2 3" xfId="16902" xr:uid="{DBA36CFE-7500-48EA-A54F-8CC0AB23631B}"/>
    <cellStyle name="Normal 9 4 2 4 4 2 2 3 2" xfId="39221" xr:uid="{084DB85A-3F67-4B55-A4BF-8CC6A24C8DE8}"/>
    <cellStyle name="Normal 9 4 2 4 4 2 2 4" xfId="27413" xr:uid="{77D2D5F2-6CB1-426B-A0E6-7F818A719A9F}"/>
    <cellStyle name="Normal 9 4 2 4 4 2 3" xfId="7687" xr:uid="{211F99FD-12DE-47B2-BA9F-1DF7FBE65404}"/>
    <cellStyle name="Normal 9 4 2 4 4 2 3 2" xfId="19494" xr:uid="{3D209822-D6AD-4397-99D5-3828C8B5990A}"/>
    <cellStyle name="Normal 9 4 2 4 4 2 3 2 2" xfId="41813" xr:uid="{C50D634D-FC1D-44AD-A892-C0AD10676BDC}"/>
    <cellStyle name="Normal 9 4 2 4 4 2 3 3" xfId="30005" xr:uid="{8AF9FF94-CC13-47B2-AC1C-5035F56FF51A}"/>
    <cellStyle name="Normal 9 4 2 4 4 2 4" xfId="14310" xr:uid="{F64529EE-BB77-4D2E-A5E5-70D5CF5B5501}"/>
    <cellStyle name="Normal 9 4 2 4 4 2 4 2" xfId="36629" xr:uid="{6E97BC73-43EB-44CC-B961-491C3E25B0B1}"/>
    <cellStyle name="Normal 9 4 2 4 4 2 5" xfId="24821" xr:uid="{125F8FE4-94B8-4290-8961-EB81B3E3FF95}"/>
    <cellStyle name="Normal 9 4 2 4 4 3" xfId="3799" xr:uid="{CCD7458F-22CB-4F34-B890-8AEB3F285D4B}"/>
    <cellStyle name="Normal 9 4 2 4 4 3 2" xfId="8983" xr:uid="{7B0E9A7D-3A0F-4E1B-8768-1E5F177A8A0F}"/>
    <cellStyle name="Normal 9 4 2 4 4 3 2 2" xfId="20790" xr:uid="{C1212B9B-E43F-4D35-B5C8-D35EDDDAE4A5}"/>
    <cellStyle name="Normal 9 4 2 4 4 3 2 2 2" xfId="43109" xr:uid="{F35B6ED9-842F-4163-803B-D129E3AD2760}"/>
    <cellStyle name="Normal 9 4 2 4 4 3 2 3" xfId="31301" xr:uid="{E9E0BD2B-65A3-48B9-B17D-910B0CDBD761}"/>
    <cellStyle name="Normal 9 4 2 4 4 3 3" xfId="15606" xr:uid="{9E15B9C5-98FC-4D62-A425-C69B9FE2A108}"/>
    <cellStyle name="Normal 9 4 2 4 4 3 3 2" xfId="37925" xr:uid="{BE4EFF09-FBCF-4567-AADA-008831E4805A}"/>
    <cellStyle name="Normal 9 4 2 4 4 3 4" xfId="26117" xr:uid="{B87C8F77-85AA-4B91-9355-46000DDB41C6}"/>
    <cellStyle name="Normal 9 4 2 4 4 4" xfId="6391" xr:uid="{82B1829B-0008-48B1-9AD1-B12E7B40367B}"/>
    <cellStyle name="Normal 9 4 2 4 4 4 2" xfId="18198" xr:uid="{CCD90C9B-9612-4F07-8C73-34677E871AFE}"/>
    <cellStyle name="Normal 9 4 2 4 4 4 2 2" xfId="40517" xr:uid="{494BBCD9-9A9E-4019-B2A8-1C54B7C85DA6}"/>
    <cellStyle name="Normal 9 4 2 4 4 4 3" xfId="28709" xr:uid="{59FC5E38-B116-4FAE-9BDD-10F11FDB1CE9}"/>
    <cellStyle name="Normal 9 4 2 4 4 5" xfId="11718" xr:uid="{0F805D14-94F3-472D-8506-83F13FA80BF4}"/>
    <cellStyle name="Normal 9 4 2 4 4 5 2" xfId="34037" xr:uid="{C7DDCE5B-4196-4E1F-801E-8B00402F1D14}"/>
    <cellStyle name="Normal 9 4 2 4 4 6" xfId="13014" xr:uid="{1C5246E3-9949-4DF5-883D-FE35B1132E1C}"/>
    <cellStyle name="Normal 9 4 2 4 4 6 2" xfId="35333" xr:uid="{9BD9A85F-46EB-43DA-A047-B8ABAA44B71B}"/>
    <cellStyle name="Normal 9 4 2 4 4 7" xfId="23525" xr:uid="{9A49B396-8099-476F-976A-94F7FC2E7513}"/>
    <cellStyle name="Normal 9 4 2 4 5" xfId="1855" xr:uid="{50CE56E1-20DB-4EB1-A0AF-DC03E2C34380}"/>
    <cellStyle name="Normal 9 4 2 4 5 2" xfId="4447" xr:uid="{11E473A0-1B30-49DF-A19B-2C20A26CF1B1}"/>
    <cellStyle name="Normal 9 4 2 4 5 2 2" xfId="9631" xr:uid="{4FD21CD2-5EA5-4F38-9E76-3D24A5B5E5EB}"/>
    <cellStyle name="Normal 9 4 2 4 5 2 2 2" xfId="21438" xr:uid="{A770201F-D98F-4850-9DBA-2DF4A2F6B889}"/>
    <cellStyle name="Normal 9 4 2 4 5 2 2 2 2" xfId="43757" xr:uid="{F5D885ED-7928-46B1-B390-BDC6D4B194CE}"/>
    <cellStyle name="Normal 9 4 2 4 5 2 2 3" xfId="31949" xr:uid="{6F56A586-6D03-4656-A099-9962DAB10BD4}"/>
    <cellStyle name="Normal 9 4 2 4 5 2 3" xfId="16254" xr:uid="{DA2C7186-711A-4705-8D0B-28325C5B6EF3}"/>
    <cellStyle name="Normal 9 4 2 4 5 2 3 2" xfId="38573" xr:uid="{79DBF900-D44F-4BE2-BDF6-0F2A105C990B}"/>
    <cellStyle name="Normal 9 4 2 4 5 2 4" xfId="26765" xr:uid="{55241FB3-361E-4F65-93B9-C9ED328FB351}"/>
    <cellStyle name="Normal 9 4 2 4 5 3" xfId="7039" xr:uid="{828D4D31-55C0-4256-B099-B3932318CEDE}"/>
    <cellStyle name="Normal 9 4 2 4 5 3 2" xfId="18846" xr:uid="{FA351A38-AD6B-4007-8085-2284C857B42D}"/>
    <cellStyle name="Normal 9 4 2 4 5 3 2 2" xfId="41165" xr:uid="{1C4F3BCE-884F-4B7D-9A79-D4B0C0C8D31B}"/>
    <cellStyle name="Normal 9 4 2 4 5 3 3" xfId="29357" xr:uid="{3DE73714-F08C-44BD-9F7C-FE4282A9225F}"/>
    <cellStyle name="Normal 9 4 2 4 5 4" xfId="13662" xr:uid="{EEB02521-5745-4F30-97DD-84785C7B2416}"/>
    <cellStyle name="Normal 9 4 2 4 5 4 2" xfId="35981" xr:uid="{B1709F7D-1B11-4DFA-8B63-33C90326C3AC}"/>
    <cellStyle name="Normal 9 4 2 4 5 5" xfId="24173" xr:uid="{2591363A-E440-4D78-BA9A-FD964C6DB5AD}"/>
    <cellStyle name="Normal 9 4 2 4 6" xfId="3151" xr:uid="{C266ED9E-6E29-418B-BA39-81E092B42249}"/>
    <cellStyle name="Normal 9 4 2 4 6 2" xfId="8335" xr:uid="{A562B73B-F210-40A3-8CE2-F8E4DB074CFB}"/>
    <cellStyle name="Normal 9 4 2 4 6 2 2" xfId="20142" xr:uid="{C4DDEBD1-5C0A-49D2-84F0-7EEB5A16C895}"/>
    <cellStyle name="Normal 9 4 2 4 6 2 2 2" xfId="42461" xr:uid="{B52996BE-9A04-44D3-8755-3F3A283A7786}"/>
    <cellStyle name="Normal 9 4 2 4 6 2 3" xfId="30653" xr:uid="{3042BEE4-6BC6-4279-B801-9126BC23FB57}"/>
    <cellStyle name="Normal 9 4 2 4 6 3" xfId="14958" xr:uid="{0473AFED-56C1-49E6-9D91-7510B84FB905}"/>
    <cellStyle name="Normal 9 4 2 4 6 3 2" xfId="37277" xr:uid="{DF0374BB-D4A9-4C64-B41E-B8610A3F08F0}"/>
    <cellStyle name="Normal 9 4 2 4 6 4" xfId="25469" xr:uid="{F11A88D6-7D58-46D2-80AF-89EBD44C8E10}"/>
    <cellStyle name="Normal 9 4 2 4 7" xfId="5743" xr:uid="{75E05DF5-EBD5-4E0A-877C-B2C06DBDB585}"/>
    <cellStyle name="Normal 9 4 2 4 7 2" xfId="17550" xr:uid="{A5F81CA4-F906-4C53-9553-BED8EEEB4836}"/>
    <cellStyle name="Normal 9 4 2 4 7 2 2" xfId="39869" xr:uid="{A2D2AA0E-0D72-4E84-8F60-0FB3D0B21710}"/>
    <cellStyle name="Normal 9 4 2 4 7 3" xfId="28061" xr:uid="{A3ACC149-80E5-4D37-B50B-9C34B6C49698}"/>
    <cellStyle name="Normal 9 4 2 4 8" xfId="10975" xr:uid="{FE24D0D0-A0B5-4217-AE20-CCAE71663DEE}"/>
    <cellStyle name="Normal 9 4 2 4 8 2" xfId="33294" xr:uid="{0FBF9EEF-6F1B-44CF-86AF-6C154E534D4E}"/>
    <cellStyle name="Normal 9 4 2 4 9" xfId="12366" xr:uid="{5D66C935-99DA-4EA2-8746-A05911EFDA46}"/>
    <cellStyle name="Normal 9 4 2 4 9 2" xfId="34685" xr:uid="{D2E2A6A2-F8FD-4E41-99DF-DF8E033E5AB7}"/>
    <cellStyle name="Normal 9 4 2 5" xfId="581" xr:uid="{3EFD1B77-3ECE-4BF3-AC66-C2E3F4BE5CF9}"/>
    <cellStyle name="Normal 9 4 2 5 2" xfId="964" xr:uid="{B9977BC7-2321-4100-8162-338E8DB13519}"/>
    <cellStyle name="Normal 9 4 2 5 2 2" xfId="1612" xr:uid="{5ABD9486-C2FB-4A72-B45F-99BE1124C903}"/>
    <cellStyle name="Normal 9 4 2 5 2 2 2" xfId="2908" xr:uid="{0E2B448D-1E08-4736-B5EB-48287242A865}"/>
    <cellStyle name="Normal 9 4 2 5 2 2 2 2" xfId="5500" xr:uid="{FFD26035-8929-4093-AA74-605A9257D36B}"/>
    <cellStyle name="Normal 9 4 2 5 2 2 2 2 2" xfId="10684" xr:uid="{5BD9520F-31ED-45F4-9D76-751581049BC7}"/>
    <cellStyle name="Normal 9 4 2 5 2 2 2 2 2 2" xfId="22491" xr:uid="{A880B91E-80D9-4FEA-AF02-F4B74E6B193A}"/>
    <cellStyle name="Normal 9 4 2 5 2 2 2 2 2 2 2" xfId="44810" xr:uid="{98FF4665-8723-4070-B0EF-F3AFCE676970}"/>
    <cellStyle name="Normal 9 4 2 5 2 2 2 2 2 3" xfId="33002" xr:uid="{274C1F51-0ED0-4DE9-9FE8-4CA5E31EDD84}"/>
    <cellStyle name="Normal 9 4 2 5 2 2 2 2 3" xfId="17307" xr:uid="{F66B3AE4-E8F9-4BC9-94DD-E8B9C68D891C}"/>
    <cellStyle name="Normal 9 4 2 5 2 2 2 2 3 2" xfId="39626" xr:uid="{B09AFCD9-2F4C-426E-9EA8-D307C91ABEFC}"/>
    <cellStyle name="Normal 9 4 2 5 2 2 2 2 4" xfId="27818" xr:uid="{DFEC8C37-CD63-4D75-AAA2-EA4D016E1686}"/>
    <cellStyle name="Normal 9 4 2 5 2 2 2 3" xfId="8092" xr:uid="{26C326A7-7D31-47D5-A028-8230C8388CC3}"/>
    <cellStyle name="Normal 9 4 2 5 2 2 2 3 2" xfId="19899" xr:uid="{84313E78-1F65-4C72-A807-5AA21830EDDB}"/>
    <cellStyle name="Normal 9 4 2 5 2 2 2 3 2 2" xfId="42218" xr:uid="{E71B5567-87BE-47E7-BF3B-8607BD9A7A07}"/>
    <cellStyle name="Normal 9 4 2 5 2 2 2 3 3" xfId="30410" xr:uid="{B0A125F5-5FB0-4044-B51A-9ED63BE2F884}"/>
    <cellStyle name="Normal 9 4 2 5 2 2 2 4" xfId="14715" xr:uid="{A70C552E-7C49-4477-8673-EDBCA8151253}"/>
    <cellStyle name="Normal 9 4 2 5 2 2 2 4 2" xfId="37034" xr:uid="{A12A5242-1E98-48D9-85E0-2655CFABE509}"/>
    <cellStyle name="Normal 9 4 2 5 2 2 2 5" xfId="25226" xr:uid="{01CDC6D4-5A21-47A3-8F13-A1EAC20A7A57}"/>
    <cellStyle name="Normal 9 4 2 5 2 2 3" xfId="4204" xr:uid="{A699547F-819E-48E4-8E34-2B08A11A5E3D}"/>
    <cellStyle name="Normal 9 4 2 5 2 2 3 2" xfId="9388" xr:uid="{383681AE-1760-465C-A361-7372212B2ED9}"/>
    <cellStyle name="Normal 9 4 2 5 2 2 3 2 2" xfId="21195" xr:uid="{DB730EEE-932B-41F3-9BFE-216C6A1930F6}"/>
    <cellStyle name="Normal 9 4 2 5 2 2 3 2 2 2" xfId="43514" xr:uid="{0B9588B8-6E4D-425C-9814-441AB6B4EC27}"/>
    <cellStyle name="Normal 9 4 2 5 2 2 3 2 3" xfId="31706" xr:uid="{A788A26E-1F6B-4C17-B7EB-F119E7C19195}"/>
    <cellStyle name="Normal 9 4 2 5 2 2 3 3" xfId="16011" xr:uid="{07A66063-C989-4E24-A619-C4AB4BB600FB}"/>
    <cellStyle name="Normal 9 4 2 5 2 2 3 3 2" xfId="38330" xr:uid="{53FB1C04-5136-42FB-943D-A1E034CCF6D0}"/>
    <cellStyle name="Normal 9 4 2 5 2 2 3 4" xfId="26522" xr:uid="{7B12E2EF-264A-4F9A-AE5C-A1C6E60FF037}"/>
    <cellStyle name="Normal 9 4 2 5 2 2 4" xfId="6796" xr:uid="{4BEEC3D7-88A2-4F2D-ACB7-CA1658A3084B}"/>
    <cellStyle name="Normal 9 4 2 5 2 2 4 2" xfId="18603" xr:uid="{12EE3BD5-C2EA-406D-A9B3-4FDB00072680}"/>
    <cellStyle name="Normal 9 4 2 5 2 2 4 2 2" xfId="40922" xr:uid="{A2DD37B3-71A0-4149-A8CD-77D0597084E2}"/>
    <cellStyle name="Normal 9 4 2 5 2 2 4 3" xfId="29114" xr:uid="{5C9FFC17-7997-4AC0-A655-F5B8EDE1E693}"/>
    <cellStyle name="Normal 9 4 2 5 2 2 5" xfId="12123" xr:uid="{031358BF-6997-4AEE-A228-0411C539DD5F}"/>
    <cellStyle name="Normal 9 4 2 5 2 2 5 2" xfId="34442" xr:uid="{0FBCAB3F-C841-412F-8808-2258BF11EB42}"/>
    <cellStyle name="Normal 9 4 2 5 2 2 6" xfId="13419" xr:uid="{2C666107-DCF1-4EA0-BFA2-47C2856F37D6}"/>
    <cellStyle name="Normal 9 4 2 5 2 2 6 2" xfId="35738" xr:uid="{E62A44A9-E14F-4BCC-BBD4-F81A53816566}"/>
    <cellStyle name="Normal 9 4 2 5 2 2 7" xfId="23930" xr:uid="{F91BE938-F874-418E-B16B-0ABC104DFE25}"/>
    <cellStyle name="Normal 9 4 2 5 2 3" xfId="2260" xr:uid="{DDE10C7C-58DF-469E-8442-F2E0D5FA229E}"/>
    <cellStyle name="Normal 9 4 2 5 2 3 2" xfId="4852" xr:uid="{2DE2F841-6B08-423B-91B8-AA4324470A15}"/>
    <cellStyle name="Normal 9 4 2 5 2 3 2 2" xfId="10036" xr:uid="{EEFE00B0-140F-4A1C-B3A4-9308BD1B51E4}"/>
    <cellStyle name="Normal 9 4 2 5 2 3 2 2 2" xfId="21843" xr:uid="{8C6ED04C-C0A5-469D-B4D7-D35C153E6B73}"/>
    <cellStyle name="Normal 9 4 2 5 2 3 2 2 2 2" xfId="44162" xr:uid="{17AC2667-CEEF-4E5E-BAA9-DA1677CF55D2}"/>
    <cellStyle name="Normal 9 4 2 5 2 3 2 2 3" xfId="32354" xr:uid="{A0B335BB-BFC5-4D97-945E-745611CCCF36}"/>
    <cellStyle name="Normal 9 4 2 5 2 3 2 3" xfId="16659" xr:uid="{7EE6CC1C-C42A-4994-9853-7A3AF9DF28D6}"/>
    <cellStyle name="Normal 9 4 2 5 2 3 2 3 2" xfId="38978" xr:uid="{2346F252-7927-4F8B-812B-8421B116B42B}"/>
    <cellStyle name="Normal 9 4 2 5 2 3 2 4" xfId="27170" xr:uid="{AF17FF62-5C65-4CA6-8A2D-612BF9E56AE7}"/>
    <cellStyle name="Normal 9 4 2 5 2 3 3" xfId="7444" xr:uid="{C116879C-4E52-4DC4-80B0-FCD83534E7A0}"/>
    <cellStyle name="Normal 9 4 2 5 2 3 3 2" xfId="19251" xr:uid="{81A6EB2F-24E4-4351-A41D-16DA497F3DCF}"/>
    <cellStyle name="Normal 9 4 2 5 2 3 3 2 2" xfId="41570" xr:uid="{F64D3B64-1E36-453C-9FB5-D79EE72922E7}"/>
    <cellStyle name="Normal 9 4 2 5 2 3 3 3" xfId="29762" xr:uid="{0EFD627C-C4EE-4917-8B5E-DD9045E6610B}"/>
    <cellStyle name="Normal 9 4 2 5 2 3 4" xfId="14067" xr:uid="{ECA44833-68ED-4FB2-AEAF-956AA62A96D4}"/>
    <cellStyle name="Normal 9 4 2 5 2 3 4 2" xfId="36386" xr:uid="{8C2C2FCF-41D1-40FC-8F28-61E4E705E913}"/>
    <cellStyle name="Normal 9 4 2 5 2 3 5" xfId="24578" xr:uid="{F30386F3-85CF-4D75-BE8A-823AB72A37C2}"/>
    <cellStyle name="Normal 9 4 2 5 2 4" xfId="3556" xr:uid="{8E5DAE51-B90A-4154-9A64-126EA6511C94}"/>
    <cellStyle name="Normal 9 4 2 5 2 4 2" xfId="8740" xr:uid="{F23A9858-0DCB-4E09-9137-5D536BBF9145}"/>
    <cellStyle name="Normal 9 4 2 5 2 4 2 2" xfId="20547" xr:uid="{C33FA595-1D35-4CBF-8D5A-6E63D54F7949}"/>
    <cellStyle name="Normal 9 4 2 5 2 4 2 2 2" xfId="42866" xr:uid="{95450877-61D0-4A96-867D-BD8CBCB5B534}"/>
    <cellStyle name="Normal 9 4 2 5 2 4 2 3" xfId="31058" xr:uid="{A3892EF2-5562-4514-8001-08D3736A4D94}"/>
    <cellStyle name="Normal 9 4 2 5 2 4 3" xfId="15363" xr:uid="{C7A9EA8E-A5B8-4531-95C3-3F3B7EAC72C9}"/>
    <cellStyle name="Normal 9 4 2 5 2 4 3 2" xfId="37682" xr:uid="{D5C243CC-E75B-4B5D-B28E-A52697087288}"/>
    <cellStyle name="Normal 9 4 2 5 2 4 4" xfId="25874" xr:uid="{1476E2E2-3CB0-43FC-B7C4-E393E428E46E}"/>
    <cellStyle name="Normal 9 4 2 5 2 5" xfId="6148" xr:uid="{3C5EB76D-D345-4E01-8DC9-D68748A61C54}"/>
    <cellStyle name="Normal 9 4 2 5 2 5 2" xfId="17955" xr:uid="{71C8E91A-E421-4D46-9192-08D9C680B074}"/>
    <cellStyle name="Normal 9 4 2 5 2 5 2 2" xfId="40274" xr:uid="{3FA4E171-89B3-4770-BC87-2AA98F031713}"/>
    <cellStyle name="Normal 9 4 2 5 2 5 3" xfId="28466" xr:uid="{86215A83-D4E4-4223-AB81-884F138B1564}"/>
    <cellStyle name="Normal 9 4 2 5 2 6" xfId="11475" xr:uid="{C05BB248-BD3C-4D76-88ED-0B8EC7BE1880}"/>
    <cellStyle name="Normal 9 4 2 5 2 6 2" xfId="33794" xr:uid="{D7C996D6-9C4F-42C5-81B1-D43DE6DFCA3A}"/>
    <cellStyle name="Normal 9 4 2 5 2 7" xfId="12771" xr:uid="{9D23482E-A126-4ECB-8723-620ADBE3DCF5}"/>
    <cellStyle name="Normal 9 4 2 5 2 7 2" xfId="35090" xr:uid="{AEB1A843-1E16-4ABF-B661-B697F67F22B1}"/>
    <cellStyle name="Normal 9 4 2 5 2 8" xfId="23282" xr:uid="{92A4D7C4-F18B-430D-91C2-E331297DE4B9}"/>
    <cellStyle name="Normal 9 4 2 5 3" xfId="1288" xr:uid="{AF8CD56C-E07B-4C18-A9DD-C393EF150CCB}"/>
    <cellStyle name="Normal 9 4 2 5 3 2" xfId="2584" xr:uid="{2E3C0059-7C33-4AE9-948A-26990567B3FA}"/>
    <cellStyle name="Normal 9 4 2 5 3 2 2" xfId="5176" xr:uid="{6DF476B0-4336-4815-A453-69777D7B75EC}"/>
    <cellStyle name="Normal 9 4 2 5 3 2 2 2" xfId="10360" xr:uid="{95EC56F1-2F37-431E-8555-6D633F94D606}"/>
    <cellStyle name="Normal 9 4 2 5 3 2 2 2 2" xfId="22167" xr:uid="{467B333F-2540-4228-8D64-D379F372E390}"/>
    <cellStyle name="Normal 9 4 2 5 3 2 2 2 2 2" xfId="44486" xr:uid="{5399FA6E-DC83-41C0-860E-8832A543903C}"/>
    <cellStyle name="Normal 9 4 2 5 3 2 2 2 3" xfId="32678" xr:uid="{6BDE5855-12CE-451A-8156-90C62E3CD9ED}"/>
    <cellStyle name="Normal 9 4 2 5 3 2 2 3" xfId="16983" xr:uid="{13A7F07F-95E9-4D48-81B0-23E8979F6136}"/>
    <cellStyle name="Normal 9 4 2 5 3 2 2 3 2" xfId="39302" xr:uid="{84709D4E-A988-4194-BDBA-181AA376D7DC}"/>
    <cellStyle name="Normal 9 4 2 5 3 2 2 4" xfId="27494" xr:uid="{AA37E063-C567-4F02-A383-6984256FE20B}"/>
    <cellStyle name="Normal 9 4 2 5 3 2 3" xfId="7768" xr:uid="{D07F0A4E-9E97-4223-BD22-FCEB175A57E5}"/>
    <cellStyle name="Normal 9 4 2 5 3 2 3 2" xfId="19575" xr:uid="{2BB6F89A-F788-4C0D-B945-AA1B169F1074}"/>
    <cellStyle name="Normal 9 4 2 5 3 2 3 2 2" xfId="41894" xr:uid="{3DEDF2AD-43F5-4CCD-822B-842E8DC7CF5A}"/>
    <cellStyle name="Normal 9 4 2 5 3 2 3 3" xfId="30086" xr:uid="{585EE347-3A96-4FF8-9379-C8AB40DB6305}"/>
    <cellStyle name="Normal 9 4 2 5 3 2 4" xfId="14391" xr:uid="{49C45D8D-F698-4608-A34B-2F6D8C3E8756}"/>
    <cellStyle name="Normal 9 4 2 5 3 2 4 2" xfId="36710" xr:uid="{896B21E1-D48A-4DAD-ADD1-6E465C1BF983}"/>
    <cellStyle name="Normal 9 4 2 5 3 2 5" xfId="24902" xr:uid="{35F63557-8927-4578-973F-CED6F34BCFDC}"/>
    <cellStyle name="Normal 9 4 2 5 3 3" xfId="3880" xr:uid="{2FDCF572-4F41-4B65-BC82-755BF8D2EA4A}"/>
    <cellStyle name="Normal 9 4 2 5 3 3 2" xfId="9064" xr:uid="{B524D810-5FA1-4455-9524-A1C423886394}"/>
    <cellStyle name="Normal 9 4 2 5 3 3 2 2" xfId="20871" xr:uid="{373FC5A4-2DA3-4E64-9527-63A11A8CE4EE}"/>
    <cellStyle name="Normal 9 4 2 5 3 3 2 2 2" xfId="43190" xr:uid="{27DA5456-CBF8-4947-9E2E-8BFFE8BE996D}"/>
    <cellStyle name="Normal 9 4 2 5 3 3 2 3" xfId="31382" xr:uid="{2E148239-0A0D-4402-8462-7F5E7BCC2A0A}"/>
    <cellStyle name="Normal 9 4 2 5 3 3 3" xfId="15687" xr:uid="{C46B9106-3EF2-40C4-9F6C-608B0FF4D96D}"/>
    <cellStyle name="Normal 9 4 2 5 3 3 3 2" xfId="38006" xr:uid="{70C3C402-52B8-4389-816C-03D71CB7E1C1}"/>
    <cellStyle name="Normal 9 4 2 5 3 3 4" xfId="26198" xr:uid="{9F712023-4330-436E-96FC-458CCD64B095}"/>
    <cellStyle name="Normal 9 4 2 5 3 4" xfId="6472" xr:uid="{953512A7-D724-4986-90E9-4447075F5FC2}"/>
    <cellStyle name="Normal 9 4 2 5 3 4 2" xfId="18279" xr:uid="{F4A93EE1-38E4-4ACC-9C6D-4FE77B276BA2}"/>
    <cellStyle name="Normal 9 4 2 5 3 4 2 2" xfId="40598" xr:uid="{B743F6A9-D0A1-40D1-861E-02CCCE881745}"/>
    <cellStyle name="Normal 9 4 2 5 3 4 3" xfId="28790" xr:uid="{7104A73B-ED43-4E50-9067-77174975625E}"/>
    <cellStyle name="Normal 9 4 2 5 3 5" xfId="11799" xr:uid="{4887A104-E534-4B7F-9E72-5A1D68A2BFD8}"/>
    <cellStyle name="Normal 9 4 2 5 3 5 2" xfId="34118" xr:uid="{721839AD-8BD5-4D33-A039-9B012774F297}"/>
    <cellStyle name="Normal 9 4 2 5 3 6" xfId="13095" xr:uid="{428BF270-9252-4FF8-AB29-44B9B859C1F2}"/>
    <cellStyle name="Normal 9 4 2 5 3 6 2" xfId="35414" xr:uid="{22FE045E-5FE1-4E7F-B011-723931022671}"/>
    <cellStyle name="Normal 9 4 2 5 3 7" xfId="23606" xr:uid="{877ECEAB-F223-4B98-AE33-7258082DC7DC}"/>
    <cellStyle name="Normal 9 4 2 5 4" xfId="1936" xr:uid="{C81403DF-CD44-4BAA-8EBC-3CB958F48371}"/>
    <cellStyle name="Normal 9 4 2 5 4 2" xfId="4528" xr:uid="{8AFE5852-A931-4BA6-9EDF-DBC1FFB60BB9}"/>
    <cellStyle name="Normal 9 4 2 5 4 2 2" xfId="9712" xr:uid="{483A1E45-07FC-4817-84E0-11A06A89CC60}"/>
    <cellStyle name="Normal 9 4 2 5 4 2 2 2" xfId="21519" xr:uid="{17E8229C-567D-4430-8819-5495CBF0586B}"/>
    <cellStyle name="Normal 9 4 2 5 4 2 2 2 2" xfId="43838" xr:uid="{1AB96252-7653-4C07-AE97-641F779864C2}"/>
    <cellStyle name="Normal 9 4 2 5 4 2 2 3" xfId="32030" xr:uid="{331D24F9-CCC5-46A6-9F4C-666A93D951EC}"/>
    <cellStyle name="Normal 9 4 2 5 4 2 3" xfId="16335" xr:uid="{24D37514-87B4-4609-BFBA-C99624774DA5}"/>
    <cellStyle name="Normal 9 4 2 5 4 2 3 2" xfId="38654" xr:uid="{E6D63A5E-FFE4-46AB-A35E-3D1322E01BDB}"/>
    <cellStyle name="Normal 9 4 2 5 4 2 4" xfId="26846" xr:uid="{E41CB397-E2A0-4006-A56D-6591243FC886}"/>
    <cellStyle name="Normal 9 4 2 5 4 3" xfId="7120" xr:uid="{8A87BCAD-F18C-42EB-AEED-96B71721F057}"/>
    <cellStyle name="Normal 9 4 2 5 4 3 2" xfId="18927" xr:uid="{CF0B40C5-B700-44DE-83F9-0E0DDB860A02}"/>
    <cellStyle name="Normal 9 4 2 5 4 3 2 2" xfId="41246" xr:uid="{0026D57E-2302-4E3E-A2BA-6E9C6C3AA690}"/>
    <cellStyle name="Normal 9 4 2 5 4 3 3" xfId="29438" xr:uid="{DCF5E86E-1D1A-4477-B3D1-9AF79B75253F}"/>
    <cellStyle name="Normal 9 4 2 5 4 4" xfId="13743" xr:uid="{B5CA758E-86DB-43D2-A5DA-E5B8ED32559D}"/>
    <cellStyle name="Normal 9 4 2 5 4 4 2" xfId="36062" xr:uid="{5EA8EDAF-1095-4813-8C7A-0B1267C935A8}"/>
    <cellStyle name="Normal 9 4 2 5 4 5" xfId="24254" xr:uid="{C629195E-1067-4415-B74E-520B175E11F9}"/>
    <cellStyle name="Normal 9 4 2 5 5" xfId="3232" xr:uid="{0C5D9DD2-77BC-4822-85D6-61E0DEC9166A}"/>
    <cellStyle name="Normal 9 4 2 5 5 2" xfId="8416" xr:uid="{06B0456F-08FC-4BB8-9655-CCE726ECCBD4}"/>
    <cellStyle name="Normal 9 4 2 5 5 2 2" xfId="20223" xr:uid="{E2B4321E-5969-4449-95E6-A352B215C54F}"/>
    <cellStyle name="Normal 9 4 2 5 5 2 2 2" xfId="42542" xr:uid="{076A2A40-1939-477A-BE86-710A0A14295A}"/>
    <cellStyle name="Normal 9 4 2 5 5 2 3" xfId="30734" xr:uid="{B33A19C8-B394-436C-9C0B-0001879B1952}"/>
    <cellStyle name="Normal 9 4 2 5 5 3" xfId="15039" xr:uid="{86E25620-81F0-4D8A-B3D4-D7F2ED9A0061}"/>
    <cellStyle name="Normal 9 4 2 5 5 3 2" xfId="37358" xr:uid="{AA7FE1B6-EFA8-4F54-9732-465CE19640C8}"/>
    <cellStyle name="Normal 9 4 2 5 5 4" xfId="25550" xr:uid="{3EE76EAF-BD75-4749-8C42-9AB8F332D8E9}"/>
    <cellStyle name="Normal 9 4 2 5 6" xfId="5824" xr:uid="{38782C1A-1C7E-4E43-B7D8-4386E0F861E2}"/>
    <cellStyle name="Normal 9 4 2 5 6 2" xfId="17631" xr:uid="{A6BBD07B-F296-48DE-BB40-269255731DD4}"/>
    <cellStyle name="Normal 9 4 2 5 6 2 2" xfId="39950" xr:uid="{9896A7E1-6661-4F53-B5D4-5A17376098B9}"/>
    <cellStyle name="Normal 9 4 2 5 6 3" xfId="28142" xr:uid="{92C2DED8-79C1-48B2-ADD0-57FD75AC526E}"/>
    <cellStyle name="Normal 9 4 2 5 7" xfId="11092" xr:uid="{D3C6B641-6EDD-4043-8474-3B95A69B5250}"/>
    <cellStyle name="Normal 9 4 2 5 7 2" xfId="33411" xr:uid="{A79D90FE-41BF-4EF2-ABF2-18C3696DCD62}"/>
    <cellStyle name="Normal 9 4 2 5 8" xfId="12447" xr:uid="{B0FF5414-7F0A-4279-8C29-AFACAB1D991B}"/>
    <cellStyle name="Normal 9 4 2 5 8 2" xfId="34766" xr:uid="{CBE1F0E5-E1E9-4623-BBCA-76F7E6D77B0C}"/>
    <cellStyle name="Normal 9 4 2 5 9" xfId="22899" xr:uid="{A96F5FDC-6384-4EB2-A722-1C4FBBAD9F77}"/>
    <cellStyle name="Normal 9 4 2 6" xfId="802" xr:uid="{72A2591E-D2B8-4DFD-8E5E-180F9AE12F0D}"/>
    <cellStyle name="Normal 9 4 2 6 2" xfId="1450" xr:uid="{252A00C3-3E76-4A89-8853-1B81503D8381}"/>
    <cellStyle name="Normal 9 4 2 6 2 2" xfId="2746" xr:uid="{736C639D-F5C5-48E3-92A0-7146FBA3AB02}"/>
    <cellStyle name="Normal 9 4 2 6 2 2 2" xfId="5338" xr:uid="{2CD90BCB-A02D-4FFE-B381-25B88FDDBD3D}"/>
    <cellStyle name="Normal 9 4 2 6 2 2 2 2" xfId="10522" xr:uid="{207EE306-3BDD-4FF9-BDF9-D8BCBBEB5FFE}"/>
    <cellStyle name="Normal 9 4 2 6 2 2 2 2 2" xfId="22329" xr:uid="{1A8B4718-9ACB-466D-BB87-78A3B6E30068}"/>
    <cellStyle name="Normal 9 4 2 6 2 2 2 2 2 2" xfId="44648" xr:uid="{52BBF239-2D5E-4E42-ACE4-137434A5C0BD}"/>
    <cellStyle name="Normal 9 4 2 6 2 2 2 2 3" xfId="32840" xr:uid="{DA604860-B109-41DD-97F3-FF6CE1DE3F04}"/>
    <cellStyle name="Normal 9 4 2 6 2 2 2 3" xfId="17145" xr:uid="{80014C27-7C44-4DC4-86FD-4142B49C8740}"/>
    <cellStyle name="Normal 9 4 2 6 2 2 2 3 2" xfId="39464" xr:uid="{F562063D-0AE5-48BE-B504-79E43CC5C9E5}"/>
    <cellStyle name="Normal 9 4 2 6 2 2 2 4" xfId="27656" xr:uid="{B01312D0-2A25-470E-98E9-23F1FDFC564B}"/>
    <cellStyle name="Normal 9 4 2 6 2 2 3" xfId="7930" xr:uid="{3451E79E-C637-4D7A-BF50-5211CC2E5149}"/>
    <cellStyle name="Normal 9 4 2 6 2 2 3 2" xfId="19737" xr:uid="{FE623E1B-F5BB-4143-A260-06154D01AEDD}"/>
    <cellStyle name="Normal 9 4 2 6 2 2 3 2 2" xfId="42056" xr:uid="{3F466CEA-A75B-4C89-8919-CF531A229426}"/>
    <cellStyle name="Normal 9 4 2 6 2 2 3 3" xfId="30248" xr:uid="{C21C5AD8-64FD-4062-8754-8ADDDE7C4C57}"/>
    <cellStyle name="Normal 9 4 2 6 2 2 4" xfId="14553" xr:uid="{DA958366-07C5-44DE-BD89-F29F451BBE08}"/>
    <cellStyle name="Normal 9 4 2 6 2 2 4 2" xfId="36872" xr:uid="{C441388D-8791-4035-94E5-C795BA83FE12}"/>
    <cellStyle name="Normal 9 4 2 6 2 2 5" xfId="25064" xr:uid="{11795FD5-9AB5-4CC7-B44B-19F2882E9E74}"/>
    <cellStyle name="Normal 9 4 2 6 2 3" xfId="4042" xr:uid="{FA6C8822-49B6-4E9C-93D0-4ADD827CD156}"/>
    <cellStyle name="Normal 9 4 2 6 2 3 2" xfId="9226" xr:uid="{D4205BE8-696B-489C-BEA3-A6FB97DCD92A}"/>
    <cellStyle name="Normal 9 4 2 6 2 3 2 2" xfId="21033" xr:uid="{F8537179-A1AC-4F42-8B5D-6CB2DCD41ED4}"/>
    <cellStyle name="Normal 9 4 2 6 2 3 2 2 2" xfId="43352" xr:uid="{72E515B5-59C8-4F9D-91F3-8D8D4E91D0F3}"/>
    <cellStyle name="Normal 9 4 2 6 2 3 2 3" xfId="31544" xr:uid="{A5D71B73-A6D8-4957-8C1E-76D5AB48FD2B}"/>
    <cellStyle name="Normal 9 4 2 6 2 3 3" xfId="15849" xr:uid="{A4A50147-5063-4CF7-A40F-2DAA77FD4F07}"/>
    <cellStyle name="Normal 9 4 2 6 2 3 3 2" xfId="38168" xr:uid="{6CC3188C-43D5-4478-86F4-0FFF48BF54DC}"/>
    <cellStyle name="Normal 9 4 2 6 2 3 4" xfId="26360" xr:uid="{4689C683-EE82-42D9-B6EB-A962DBF060FF}"/>
    <cellStyle name="Normal 9 4 2 6 2 4" xfId="6634" xr:uid="{2334BD55-0F10-4BBB-B2F9-35DBBECE0AF9}"/>
    <cellStyle name="Normal 9 4 2 6 2 4 2" xfId="18441" xr:uid="{159B6153-6119-4EE6-9D81-74FF65CC56BA}"/>
    <cellStyle name="Normal 9 4 2 6 2 4 2 2" xfId="40760" xr:uid="{5A211D42-0A82-4AEE-B405-1635CAED9AF6}"/>
    <cellStyle name="Normal 9 4 2 6 2 4 3" xfId="28952" xr:uid="{CE92EDB2-3F1F-4E44-8D55-62A057B36873}"/>
    <cellStyle name="Normal 9 4 2 6 2 5" xfId="11961" xr:uid="{D890AB64-50DF-4F3B-982C-DE5D5C5823C8}"/>
    <cellStyle name="Normal 9 4 2 6 2 5 2" xfId="34280" xr:uid="{A88DC916-6EE2-4C3C-AA8C-B2FAF50972E0}"/>
    <cellStyle name="Normal 9 4 2 6 2 6" xfId="13257" xr:uid="{ABC46307-BD81-46D7-A90A-1537383DA4D7}"/>
    <cellStyle name="Normal 9 4 2 6 2 6 2" xfId="35576" xr:uid="{8EDD0D15-F99B-43E9-8B1A-EA1606E1BA0C}"/>
    <cellStyle name="Normal 9 4 2 6 2 7" xfId="23768" xr:uid="{DF892AA5-0611-4D58-A5FA-0447255ABA49}"/>
    <cellStyle name="Normal 9 4 2 6 3" xfId="2098" xr:uid="{2135156A-20BC-4C81-959B-C87F202619FF}"/>
    <cellStyle name="Normal 9 4 2 6 3 2" xfId="4690" xr:uid="{12C24612-15CE-4D11-B504-53B22702CCE5}"/>
    <cellStyle name="Normal 9 4 2 6 3 2 2" xfId="9874" xr:uid="{715A3EE8-6A3E-4FB7-98E9-DB7E5ED76F6B}"/>
    <cellStyle name="Normal 9 4 2 6 3 2 2 2" xfId="21681" xr:uid="{7F97BCBE-0DBB-4396-BD30-276EC7406F70}"/>
    <cellStyle name="Normal 9 4 2 6 3 2 2 2 2" xfId="44000" xr:uid="{9F2E6EAB-8506-4958-A388-5AB00B32E557}"/>
    <cellStyle name="Normal 9 4 2 6 3 2 2 3" xfId="32192" xr:uid="{CEF3064F-9F01-42E2-8FD7-E510EC7E5BDD}"/>
    <cellStyle name="Normal 9 4 2 6 3 2 3" xfId="16497" xr:uid="{54F8DF62-10A3-402E-9955-952F11B8E196}"/>
    <cellStyle name="Normal 9 4 2 6 3 2 3 2" xfId="38816" xr:uid="{80FBDEBE-2EE7-430B-A0D4-BAC926FF0DFF}"/>
    <cellStyle name="Normal 9 4 2 6 3 2 4" xfId="27008" xr:uid="{B3FADAF6-306B-40E5-9E09-8BB1CDC7203A}"/>
    <cellStyle name="Normal 9 4 2 6 3 3" xfId="7282" xr:uid="{5324F1C8-F71C-4060-A408-2AFFE09483D6}"/>
    <cellStyle name="Normal 9 4 2 6 3 3 2" xfId="19089" xr:uid="{3A06AF6A-876E-4B39-BE2F-AF7691CB13DD}"/>
    <cellStyle name="Normal 9 4 2 6 3 3 2 2" xfId="41408" xr:uid="{387BCA2E-4C73-4DC1-AA3A-D92CB6A7C9FF}"/>
    <cellStyle name="Normal 9 4 2 6 3 3 3" xfId="29600" xr:uid="{E4F25E19-CB60-442A-BA56-74D27246D50D}"/>
    <cellStyle name="Normal 9 4 2 6 3 4" xfId="13905" xr:uid="{45173686-3F02-498C-BD35-7439952F3A22}"/>
    <cellStyle name="Normal 9 4 2 6 3 4 2" xfId="36224" xr:uid="{F2B33DB0-CB08-45A7-AFBD-D1660A111AA8}"/>
    <cellStyle name="Normal 9 4 2 6 3 5" xfId="24416" xr:uid="{E5D9DD93-ADEB-41D9-8C5F-FD2F721B33AD}"/>
    <cellStyle name="Normal 9 4 2 6 4" xfId="3394" xr:uid="{8C9E6380-D55A-4B97-B9F3-FCEF34E7591F}"/>
    <cellStyle name="Normal 9 4 2 6 4 2" xfId="8578" xr:uid="{4AD6B493-7018-447A-B44E-756C72B2418A}"/>
    <cellStyle name="Normal 9 4 2 6 4 2 2" xfId="20385" xr:uid="{99F61E2E-CA4D-442A-96CB-8A3771D4B910}"/>
    <cellStyle name="Normal 9 4 2 6 4 2 2 2" xfId="42704" xr:uid="{950EA1CA-F06B-4DD1-BEEE-88B033B3F210}"/>
    <cellStyle name="Normal 9 4 2 6 4 2 3" xfId="30896" xr:uid="{A55DE8EC-50E0-4AFB-A5A9-94A617C93D0A}"/>
    <cellStyle name="Normal 9 4 2 6 4 3" xfId="15201" xr:uid="{302C92FB-9B35-458F-A026-687ED39B3068}"/>
    <cellStyle name="Normal 9 4 2 6 4 3 2" xfId="37520" xr:uid="{FFCD2FBC-C4E8-4AE3-A78D-CEB718E7B11B}"/>
    <cellStyle name="Normal 9 4 2 6 4 4" xfId="25712" xr:uid="{091F4A91-0771-46C1-BEB0-0BB3F35D3C56}"/>
    <cellStyle name="Normal 9 4 2 6 5" xfId="5986" xr:uid="{253193E2-8D2F-438C-90D9-4B8654D156E7}"/>
    <cellStyle name="Normal 9 4 2 6 5 2" xfId="17793" xr:uid="{A888E71A-E4D1-4AAF-ABCD-118FF35A2E72}"/>
    <cellStyle name="Normal 9 4 2 6 5 2 2" xfId="40112" xr:uid="{6E21E5DE-5D2D-4A6B-896E-56D7D609F0FA}"/>
    <cellStyle name="Normal 9 4 2 6 5 3" xfId="28304" xr:uid="{F0CA8E33-6C0C-4A5F-BDD8-A844FC14D152}"/>
    <cellStyle name="Normal 9 4 2 6 6" xfId="11313" xr:uid="{9B918828-E3AC-4B8D-9973-BA8D212D2A09}"/>
    <cellStyle name="Normal 9 4 2 6 6 2" xfId="33632" xr:uid="{A6DF5B27-9852-4A44-B451-B83BC734B235}"/>
    <cellStyle name="Normal 9 4 2 6 7" xfId="12609" xr:uid="{CF7BD2C1-1DC3-4D29-AA9A-74CEBADFFDE7}"/>
    <cellStyle name="Normal 9 4 2 6 7 2" xfId="34928" xr:uid="{B3BE9F64-0D5D-476F-AD10-20427F1566BA}"/>
    <cellStyle name="Normal 9 4 2 6 8" xfId="23120" xr:uid="{CC2B9A74-375F-464D-8792-944703B1D6D6}"/>
    <cellStyle name="Normal 9 4 2 7" xfId="1126" xr:uid="{4DAF2332-AADA-4D34-8662-DFB45AA944DA}"/>
    <cellStyle name="Normal 9 4 2 7 2" xfId="2422" xr:uid="{B4EE2CB0-EC99-46AF-B2A0-95D26066047D}"/>
    <cellStyle name="Normal 9 4 2 7 2 2" xfId="5014" xr:uid="{C500ADEB-CD2E-4369-8E6B-670F7594BEE6}"/>
    <cellStyle name="Normal 9 4 2 7 2 2 2" xfId="10198" xr:uid="{BBDF8BBF-F2AD-45D5-8BA7-B53AFE2B487E}"/>
    <cellStyle name="Normal 9 4 2 7 2 2 2 2" xfId="22005" xr:uid="{19E51DF5-B0E6-4B22-ACFF-59CE32175A91}"/>
    <cellStyle name="Normal 9 4 2 7 2 2 2 2 2" xfId="44324" xr:uid="{3B4C1E8B-201E-48F4-998A-1F45F0898057}"/>
    <cellStyle name="Normal 9 4 2 7 2 2 2 3" xfId="32516" xr:uid="{29525512-DE3D-42BE-96D8-2BCB291D4917}"/>
    <cellStyle name="Normal 9 4 2 7 2 2 3" xfId="16821" xr:uid="{763F40FC-63C3-4568-89FF-EA13855BEA32}"/>
    <cellStyle name="Normal 9 4 2 7 2 2 3 2" xfId="39140" xr:uid="{8B84B80F-6712-4E8C-8ACD-3360E029ABC9}"/>
    <cellStyle name="Normal 9 4 2 7 2 2 4" xfId="27332" xr:uid="{993DFA03-A923-4CF2-BF96-E5DE5A50CCA2}"/>
    <cellStyle name="Normal 9 4 2 7 2 3" xfId="7606" xr:uid="{1EE39FAF-D540-48D5-B9B5-EA6C87CF3388}"/>
    <cellStyle name="Normal 9 4 2 7 2 3 2" xfId="19413" xr:uid="{6A131BAB-C72F-4C3A-8339-19BB5111E8BC}"/>
    <cellStyle name="Normal 9 4 2 7 2 3 2 2" xfId="41732" xr:uid="{EE93862D-C301-436A-8CB3-731D0B5090DE}"/>
    <cellStyle name="Normal 9 4 2 7 2 3 3" xfId="29924" xr:uid="{B6FB8748-7D82-465F-A456-0DDAC5D1F4F4}"/>
    <cellStyle name="Normal 9 4 2 7 2 4" xfId="14229" xr:uid="{50B2FBA6-F1DF-4BC3-A96D-5864181C2A55}"/>
    <cellStyle name="Normal 9 4 2 7 2 4 2" xfId="36548" xr:uid="{B1B58368-B6D9-4DA4-A7EA-5558539EDA86}"/>
    <cellStyle name="Normal 9 4 2 7 2 5" xfId="24740" xr:uid="{FB6D1033-7C1A-4766-B297-1F9AF17D1406}"/>
    <cellStyle name="Normal 9 4 2 7 3" xfId="3718" xr:uid="{9D76FF96-0168-449A-9D3C-DA8FA08A8E50}"/>
    <cellStyle name="Normal 9 4 2 7 3 2" xfId="8902" xr:uid="{7CA994DE-3759-44CA-A18F-89D228625E36}"/>
    <cellStyle name="Normal 9 4 2 7 3 2 2" xfId="20709" xr:uid="{5DB59E57-CA95-4D5A-A5D9-6A6511960FF7}"/>
    <cellStyle name="Normal 9 4 2 7 3 2 2 2" xfId="43028" xr:uid="{05A1D326-F65D-464E-B59D-F56FE9F9333A}"/>
    <cellStyle name="Normal 9 4 2 7 3 2 3" xfId="31220" xr:uid="{295D2533-3B0E-4B61-A17A-46B5DDD5347F}"/>
    <cellStyle name="Normal 9 4 2 7 3 3" xfId="15525" xr:uid="{13CBF398-5A36-44DD-BD4F-CF0C8F4D62F3}"/>
    <cellStyle name="Normal 9 4 2 7 3 3 2" xfId="37844" xr:uid="{E2C47A25-E8D4-41AD-9749-C2A4F7BB1ACB}"/>
    <cellStyle name="Normal 9 4 2 7 3 4" xfId="26036" xr:uid="{F185D095-4A6A-49C1-987D-3096B0A3A7F5}"/>
    <cellStyle name="Normal 9 4 2 7 4" xfId="6310" xr:uid="{5031FF33-AEDE-4446-8EFB-D9FC0E55DFD8}"/>
    <cellStyle name="Normal 9 4 2 7 4 2" xfId="18117" xr:uid="{C67FEC96-3311-4A93-9C7F-FF93197A451F}"/>
    <cellStyle name="Normal 9 4 2 7 4 2 2" xfId="40436" xr:uid="{07B2D89C-6A17-4504-B8A7-92E5DB6581E1}"/>
    <cellStyle name="Normal 9 4 2 7 4 3" xfId="28628" xr:uid="{23577FDC-65B0-4F99-BD8E-A0E2364EC80F}"/>
    <cellStyle name="Normal 9 4 2 7 5" xfId="11637" xr:uid="{7BBF68C8-ABA5-4E6A-8199-FDD976BC4976}"/>
    <cellStyle name="Normal 9 4 2 7 5 2" xfId="33956" xr:uid="{7F9C3F69-6B3F-4EF4-AB9D-BCB1521C1942}"/>
    <cellStyle name="Normal 9 4 2 7 6" xfId="12933" xr:uid="{7BE9287B-4CF3-4666-ADF8-2B61726D0BD5}"/>
    <cellStyle name="Normal 9 4 2 7 6 2" xfId="35252" xr:uid="{69051824-EB3D-4E72-BE95-6C54B816B088}"/>
    <cellStyle name="Normal 9 4 2 7 7" xfId="23444" xr:uid="{0B5BA65C-AE7D-4DC1-9891-18FC0336338C}"/>
    <cellStyle name="Normal 9 4 2 8" xfId="1774" xr:uid="{D88A6C70-001A-40AF-A265-96BA70238C46}"/>
    <cellStyle name="Normal 9 4 2 8 2" xfId="4366" xr:uid="{05DDD703-83BB-4BF4-88AF-6CC7015ABA8E}"/>
    <cellStyle name="Normal 9 4 2 8 2 2" xfId="9550" xr:uid="{E4AE5779-E6B7-4651-86D8-CAF7D44F0F85}"/>
    <cellStyle name="Normal 9 4 2 8 2 2 2" xfId="21357" xr:uid="{E28D961F-A9BC-4EFE-A702-DE942CF7D440}"/>
    <cellStyle name="Normal 9 4 2 8 2 2 2 2" xfId="43676" xr:uid="{F3B71D1C-03EF-4199-A074-EE8A63AE59C6}"/>
    <cellStyle name="Normal 9 4 2 8 2 2 3" xfId="31868" xr:uid="{6A04598A-8781-48C9-9BD8-15A2904D546F}"/>
    <cellStyle name="Normal 9 4 2 8 2 3" xfId="16173" xr:uid="{68BF38D6-5B3D-4243-B518-C60A073A75D7}"/>
    <cellStyle name="Normal 9 4 2 8 2 3 2" xfId="38492" xr:uid="{C80B2FDC-B7C9-4FC8-9F47-45B3B61E29C4}"/>
    <cellStyle name="Normal 9 4 2 8 2 4" xfId="26684" xr:uid="{DB324FDC-E459-407C-9468-26A9A964849A}"/>
    <cellStyle name="Normal 9 4 2 8 3" xfId="6958" xr:uid="{6282D456-9824-4523-AA90-FCCD1D87A115}"/>
    <cellStyle name="Normal 9 4 2 8 3 2" xfId="18765" xr:uid="{09E724D1-3CC7-4276-9CEB-B0CAAA22BFA6}"/>
    <cellStyle name="Normal 9 4 2 8 3 2 2" xfId="41084" xr:uid="{42C28547-48A4-4D96-A6E0-34AA73595FCA}"/>
    <cellStyle name="Normal 9 4 2 8 3 3" xfId="29276" xr:uid="{6E6E65F4-06F6-4FD8-9597-F07CC7491AE3}"/>
    <cellStyle name="Normal 9 4 2 8 4" xfId="13581" xr:uid="{3D5AD438-19C4-4035-BE94-C76F668822B2}"/>
    <cellStyle name="Normal 9 4 2 8 4 2" xfId="35900" xr:uid="{4E7ECB3B-7168-473A-B506-D412D4033CFE}"/>
    <cellStyle name="Normal 9 4 2 8 5" xfId="24092" xr:uid="{D86A6DD8-4FBD-42F2-A741-5D0B9FC986D6}"/>
    <cellStyle name="Normal 9 4 2 9" xfId="3070" xr:uid="{83EA70CB-4FE4-4589-A4EE-04B4B93282E2}"/>
    <cellStyle name="Normal 9 4 2 9 2" xfId="8254" xr:uid="{53CFCDB1-228F-420E-9A07-0FC91D5A042B}"/>
    <cellStyle name="Normal 9 4 2 9 2 2" xfId="20061" xr:uid="{414C8948-2991-475E-90AB-B0370F605E10}"/>
    <cellStyle name="Normal 9 4 2 9 2 2 2" xfId="42380" xr:uid="{EB0FE60A-EC82-442B-8BF8-53FA1C41BAFB}"/>
    <cellStyle name="Normal 9 4 2 9 2 3" xfId="30572" xr:uid="{B91A743E-9939-4786-ADB8-E5FC2CF2C523}"/>
    <cellStyle name="Normal 9 4 2 9 3" xfId="14877" xr:uid="{0E26A6F9-A144-45D8-A2ED-C48082F5E819}"/>
    <cellStyle name="Normal 9 4 2 9 3 2" xfId="37196" xr:uid="{13E74D5B-9C0A-43E4-8567-F4F87AAE1A57}"/>
    <cellStyle name="Normal 9 4 2 9 4" xfId="25388" xr:uid="{7A54144E-A8BA-40DC-8A4B-657B1C1DB148}"/>
    <cellStyle name="Normal 9 4 3" xfId="366" xr:uid="{B1CA5E35-D90B-4444-BFED-43641D70A43A}"/>
    <cellStyle name="Normal 9 4 3 10" xfId="5671" xr:uid="{F63451AB-AE4B-42D9-97B7-81DCEC2B0C90}"/>
    <cellStyle name="Normal 9 4 3 10 2" xfId="17478" xr:uid="{BA5CEB25-7E95-4FD4-A240-609E5D758BD4}"/>
    <cellStyle name="Normal 9 4 3 10 2 2" xfId="39797" xr:uid="{6B3B68A1-5F0F-4F0B-AF5D-909C0336C2A7}"/>
    <cellStyle name="Normal 9 4 3 10 3" xfId="27989" xr:uid="{43811F74-67A3-4B84-84C9-6B7DF8ECF27C}"/>
    <cellStyle name="Normal 9 4 3 11" xfId="10872" xr:uid="{4B7A32C1-5AEE-4444-86DC-03B044C5E894}"/>
    <cellStyle name="Normal 9 4 3 11 2" xfId="33191" xr:uid="{90A625DC-0715-4E9B-988F-28DEE9EE68A1}"/>
    <cellStyle name="Normal 9 4 3 12" xfId="12294" xr:uid="{906E56D4-CCA4-43E3-AB86-A9EFDBE9DDDF}"/>
    <cellStyle name="Normal 9 4 3 12 2" xfId="34613" xr:uid="{C72B8943-50D2-44A0-8272-1D7D9652EEE2}"/>
    <cellStyle name="Normal 9 4 3 13" xfId="22679" xr:uid="{283FA544-CEAD-49E6-B742-FF599E87E928}"/>
    <cellStyle name="Normal 9 4 3 2" xfId="393" xr:uid="{F4311491-DFFD-40AE-A0FC-CD26AE4699BB}"/>
    <cellStyle name="Normal 9 4 3 2 10" xfId="12321" xr:uid="{D9563323-5506-4E71-A1CD-0E1243B04A55}"/>
    <cellStyle name="Normal 9 4 3 2 10 2" xfId="34640" xr:uid="{5C76A807-C8A6-456C-B6A1-791836EA29B3}"/>
    <cellStyle name="Normal 9 4 3 2 11" xfId="22706" xr:uid="{A9DAF0ED-5AC6-4E8C-8093-E4AEBAD0DEF6}"/>
    <cellStyle name="Normal 9 4 3 2 2" xfId="506" xr:uid="{1B5389A8-4144-4162-80EB-2BB49765F6E7}"/>
    <cellStyle name="Normal 9 4 3 2 2 10" xfId="22823" xr:uid="{9F7DD4AF-DC66-4B36-B969-E07DA7DF64AA}"/>
    <cellStyle name="Normal 9 4 3 2 2 2" xfId="739" xr:uid="{4AE7A022-437E-4E18-8E28-A146A093D3D3}"/>
    <cellStyle name="Normal 9 4 3 2 2 2 2" xfId="1081" xr:uid="{BDC1F2CB-D312-4EB0-B390-9DF7B61195DB}"/>
    <cellStyle name="Normal 9 4 3 2 2 2 2 2" xfId="1729" xr:uid="{5193A280-AFC0-46D0-BAEC-BCFE37A555F7}"/>
    <cellStyle name="Normal 9 4 3 2 2 2 2 2 2" xfId="3025" xr:uid="{7A1ACDE6-A40D-4522-A060-97D7854A0878}"/>
    <cellStyle name="Normal 9 4 3 2 2 2 2 2 2 2" xfId="5617" xr:uid="{0F6D717D-E5C2-46E0-828F-6E166E6F7EE3}"/>
    <cellStyle name="Normal 9 4 3 2 2 2 2 2 2 2 2" xfId="10801" xr:uid="{46132F6F-E82F-4E54-8BCD-1EC1E2453846}"/>
    <cellStyle name="Normal 9 4 3 2 2 2 2 2 2 2 2 2" xfId="22608" xr:uid="{63611294-5F76-425A-A721-03F96E38D1F7}"/>
    <cellStyle name="Normal 9 4 3 2 2 2 2 2 2 2 2 2 2" xfId="44927" xr:uid="{0A25BEDD-4EB1-4BDD-8393-09484F67F9AB}"/>
    <cellStyle name="Normal 9 4 3 2 2 2 2 2 2 2 2 3" xfId="33119" xr:uid="{2DC7110D-D584-4418-8A18-50F195E1C3E2}"/>
    <cellStyle name="Normal 9 4 3 2 2 2 2 2 2 2 3" xfId="17424" xr:uid="{CD613A66-9449-4520-8CCB-18F54F3ED2C2}"/>
    <cellStyle name="Normal 9 4 3 2 2 2 2 2 2 2 3 2" xfId="39743" xr:uid="{B5F2B8D0-220C-4E68-B028-3E1FDF398C6E}"/>
    <cellStyle name="Normal 9 4 3 2 2 2 2 2 2 2 4" xfId="27935" xr:uid="{D4D3E493-12F1-4FBA-BD8C-64B65ED6FDAB}"/>
    <cellStyle name="Normal 9 4 3 2 2 2 2 2 2 3" xfId="8209" xr:uid="{73374474-46AF-4074-B4F7-A521B76FC400}"/>
    <cellStyle name="Normal 9 4 3 2 2 2 2 2 2 3 2" xfId="20016" xr:uid="{38C318C7-3C1F-4ED2-B690-8136D24B7C30}"/>
    <cellStyle name="Normal 9 4 3 2 2 2 2 2 2 3 2 2" xfId="42335" xr:uid="{2430F443-21D7-4B70-BA15-61516FED36EC}"/>
    <cellStyle name="Normal 9 4 3 2 2 2 2 2 2 3 3" xfId="30527" xr:uid="{B8BD96D6-2005-4BB9-A0FF-FB609D29220A}"/>
    <cellStyle name="Normal 9 4 3 2 2 2 2 2 2 4" xfId="14832" xr:uid="{20B8C65C-E1BD-4A35-9253-3F6026BB3D48}"/>
    <cellStyle name="Normal 9 4 3 2 2 2 2 2 2 4 2" xfId="37151" xr:uid="{71EC5F3C-D822-4731-BAE1-AF84942E86B5}"/>
    <cellStyle name="Normal 9 4 3 2 2 2 2 2 2 5" xfId="25343" xr:uid="{E3DD8AFD-0561-4B11-9ECE-76A33DB02E6A}"/>
    <cellStyle name="Normal 9 4 3 2 2 2 2 2 3" xfId="4321" xr:uid="{5FFE955D-7421-409F-9DAF-3FECD11C30D1}"/>
    <cellStyle name="Normal 9 4 3 2 2 2 2 2 3 2" xfId="9505" xr:uid="{5A36E264-7655-4C62-846E-3A38B5B377C0}"/>
    <cellStyle name="Normal 9 4 3 2 2 2 2 2 3 2 2" xfId="21312" xr:uid="{2A0F1461-A81F-47C8-8CF5-D81BA991E157}"/>
    <cellStyle name="Normal 9 4 3 2 2 2 2 2 3 2 2 2" xfId="43631" xr:uid="{52F2EF3E-202D-4F8C-988F-0E166EC93C35}"/>
    <cellStyle name="Normal 9 4 3 2 2 2 2 2 3 2 3" xfId="31823" xr:uid="{653897B8-BA51-40E9-8F96-118F575C5198}"/>
    <cellStyle name="Normal 9 4 3 2 2 2 2 2 3 3" xfId="16128" xr:uid="{4E325CF8-3508-444A-ABDC-59C708ABFE59}"/>
    <cellStyle name="Normal 9 4 3 2 2 2 2 2 3 3 2" xfId="38447" xr:uid="{216994D0-71DF-464A-9855-796D3EEB6E65}"/>
    <cellStyle name="Normal 9 4 3 2 2 2 2 2 3 4" xfId="26639" xr:uid="{F4F72A9F-E735-4D6C-AD88-D47C1CB97FDA}"/>
    <cellStyle name="Normal 9 4 3 2 2 2 2 2 4" xfId="6913" xr:uid="{D173467E-8894-4439-BDEC-F2987820B2BD}"/>
    <cellStyle name="Normal 9 4 3 2 2 2 2 2 4 2" xfId="18720" xr:uid="{96F34171-3C69-4BCC-80E3-5496965CA1B6}"/>
    <cellStyle name="Normal 9 4 3 2 2 2 2 2 4 2 2" xfId="41039" xr:uid="{E69D1F40-A233-4526-989B-31CD7C28A9DE}"/>
    <cellStyle name="Normal 9 4 3 2 2 2 2 2 4 3" xfId="29231" xr:uid="{4A2E98A6-76D8-4A66-A4E4-2744C0E00775}"/>
    <cellStyle name="Normal 9 4 3 2 2 2 2 2 5" xfId="12240" xr:uid="{838042CB-3800-46F7-9632-B5CB0336DA73}"/>
    <cellStyle name="Normal 9 4 3 2 2 2 2 2 5 2" xfId="34559" xr:uid="{41635304-D61B-4F5C-9D55-FBD4C369A7E1}"/>
    <cellStyle name="Normal 9 4 3 2 2 2 2 2 6" xfId="13536" xr:uid="{A584528D-5723-45D4-8723-35B4E4768249}"/>
    <cellStyle name="Normal 9 4 3 2 2 2 2 2 6 2" xfId="35855" xr:uid="{F11497D5-A12A-4FD9-8601-076962110CA5}"/>
    <cellStyle name="Normal 9 4 3 2 2 2 2 2 7" xfId="24047" xr:uid="{7ADAE587-33A1-4231-B48E-DF8F9D4B5B5A}"/>
    <cellStyle name="Normal 9 4 3 2 2 2 2 3" xfId="2377" xr:uid="{4BD3BDB1-855B-44F4-A316-3BB9086CEFAD}"/>
    <cellStyle name="Normal 9 4 3 2 2 2 2 3 2" xfId="4969" xr:uid="{23E15DAE-F9CC-4CC5-BD06-1913C035AE96}"/>
    <cellStyle name="Normal 9 4 3 2 2 2 2 3 2 2" xfId="10153" xr:uid="{0C306EE1-A677-402C-A589-980E61FD88FA}"/>
    <cellStyle name="Normal 9 4 3 2 2 2 2 3 2 2 2" xfId="21960" xr:uid="{91491265-6E92-4189-9D22-9667D860BB1A}"/>
    <cellStyle name="Normal 9 4 3 2 2 2 2 3 2 2 2 2" xfId="44279" xr:uid="{FD67E186-99FC-4E53-B97D-6E14D185F00E}"/>
    <cellStyle name="Normal 9 4 3 2 2 2 2 3 2 2 3" xfId="32471" xr:uid="{AE4B9693-9281-4651-A656-47C57D35A5C5}"/>
    <cellStyle name="Normal 9 4 3 2 2 2 2 3 2 3" xfId="16776" xr:uid="{32AA32AD-155D-431C-AFF7-F07FEB6FB61A}"/>
    <cellStyle name="Normal 9 4 3 2 2 2 2 3 2 3 2" xfId="39095" xr:uid="{CCEF8F55-F427-400C-99DF-8E7F9ED3FD8B}"/>
    <cellStyle name="Normal 9 4 3 2 2 2 2 3 2 4" xfId="27287" xr:uid="{C2B5B243-6C64-4E4E-8AB3-1D6BCBA0BAB0}"/>
    <cellStyle name="Normal 9 4 3 2 2 2 2 3 3" xfId="7561" xr:uid="{22081DC9-7A47-40E5-95DD-45F655E5B7B6}"/>
    <cellStyle name="Normal 9 4 3 2 2 2 2 3 3 2" xfId="19368" xr:uid="{09C5C75B-7724-407A-8856-864D74ED0AB7}"/>
    <cellStyle name="Normal 9 4 3 2 2 2 2 3 3 2 2" xfId="41687" xr:uid="{45FEFE9B-4B34-49F1-966F-41A0217D744E}"/>
    <cellStyle name="Normal 9 4 3 2 2 2 2 3 3 3" xfId="29879" xr:uid="{4AAEBE06-E909-4406-B0CF-7FE64C026A04}"/>
    <cellStyle name="Normal 9 4 3 2 2 2 2 3 4" xfId="14184" xr:uid="{E1297D71-0C79-4228-ADC2-20C4CF951BC3}"/>
    <cellStyle name="Normal 9 4 3 2 2 2 2 3 4 2" xfId="36503" xr:uid="{9A88107E-DFCD-407B-A00D-A34D54BEA5BC}"/>
    <cellStyle name="Normal 9 4 3 2 2 2 2 3 5" xfId="24695" xr:uid="{1EE042BD-1417-4C16-8EA3-BE75770E280C}"/>
    <cellStyle name="Normal 9 4 3 2 2 2 2 4" xfId="3673" xr:uid="{0B846FBB-2925-4C6D-BBE8-7360CE08E272}"/>
    <cellStyle name="Normal 9 4 3 2 2 2 2 4 2" xfId="8857" xr:uid="{3EBA6DEA-3BEF-4F6C-B57F-C79D812350AB}"/>
    <cellStyle name="Normal 9 4 3 2 2 2 2 4 2 2" xfId="20664" xr:uid="{C27DA9CF-5D5D-4872-8496-C65839395813}"/>
    <cellStyle name="Normal 9 4 3 2 2 2 2 4 2 2 2" xfId="42983" xr:uid="{BB6BA81C-4158-45B0-AECD-24CA65100945}"/>
    <cellStyle name="Normal 9 4 3 2 2 2 2 4 2 3" xfId="31175" xr:uid="{17B3E7E2-C988-4542-8A1D-EF9A5940FF79}"/>
    <cellStyle name="Normal 9 4 3 2 2 2 2 4 3" xfId="15480" xr:uid="{00C3C2D3-340D-415D-B4FD-9D40EBFF366D}"/>
    <cellStyle name="Normal 9 4 3 2 2 2 2 4 3 2" xfId="37799" xr:uid="{32C1A68E-AEC3-4F92-821B-210FDFB0DD75}"/>
    <cellStyle name="Normal 9 4 3 2 2 2 2 4 4" xfId="25991" xr:uid="{63DCC3B4-61E3-48DB-A83A-BA9A2B5023AE}"/>
    <cellStyle name="Normal 9 4 3 2 2 2 2 5" xfId="6265" xr:uid="{F4229907-E573-4293-8483-8B93A4D063DD}"/>
    <cellStyle name="Normal 9 4 3 2 2 2 2 5 2" xfId="18072" xr:uid="{65E8561A-B8C9-4A66-91D4-829DF4E9A9D6}"/>
    <cellStyle name="Normal 9 4 3 2 2 2 2 5 2 2" xfId="40391" xr:uid="{11F252E9-508C-466F-B184-A00C8925086D}"/>
    <cellStyle name="Normal 9 4 3 2 2 2 2 5 3" xfId="28583" xr:uid="{4D3C08D4-AA2E-4B5C-BF7F-CACF00FACB3D}"/>
    <cellStyle name="Normal 9 4 3 2 2 2 2 6" xfId="11592" xr:uid="{F242AEE8-FC2B-4DB7-A02E-86CE1E2668CE}"/>
    <cellStyle name="Normal 9 4 3 2 2 2 2 6 2" xfId="33911" xr:uid="{1249150D-D6BF-489A-ABEF-A2A6AAE082CC}"/>
    <cellStyle name="Normal 9 4 3 2 2 2 2 7" xfId="12888" xr:uid="{B9D9A2FC-271D-42E8-AB5E-B40B17A27B48}"/>
    <cellStyle name="Normal 9 4 3 2 2 2 2 7 2" xfId="35207" xr:uid="{056FE42E-C1FA-42F1-BC62-9EED7C6474A6}"/>
    <cellStyle name="Normal 9 4 3 2 2 2 2 8" xfId="23399" xr:uid="{5575416B-031A-4C2F-9EA3-CA746163FB62}"/>
    <cellStyle name="Normal 9 4 3 2 2 2 3" xfId="1405" xr:uid="{4CBA69A4-141E-43F4-8605-4ED9C272E71E}"/>
    <cellStyle name="Normal 9 4 3 2 2 2 3 2" xfId="2701" xr:uid="{AF886495-0D92-40FC-B8E8-98245A87996A}"/>
    <cellStyle name="Normal 9 4 3 2 2 2 3 2 2" xfId="5293" xr:uid="{D6EC4CDA-F1D9-448F-8F8A-BB1A2D44333F}"/>
    <cellStyle name="Normal 9 4 3 2 2 2 3 2 2 2" xfId="10477" xr:uid="{53C65253-56B1-43A0-88E8-649FDE14DD3A}"/>
    <cellStyle name="Normal 9 4 3 2 2 2 3 2 2 2 2" xfId="22284" xr:uid="{840800AA-22EF-44BF-98D6-2710125C5AB3}"/>
    <cellStyle name="Normal 9 4 3 2 2 2 3 2 2 2 2 2" xfId="44603" xr:uid="{E9081C49-9B15-4749-8A22-A23D76E6DCF2}"/>
    <cellStyle name="Normal 9 4 3 2 2 2 3 2 2 2 3" xfId="32795" xr:uid="{8406B73F-AFE2-4D53-9809-B86502C41743}"/>
    <cellStyle name="Normal 9 4 3 2 2 2 3 2 2 3" xfId="17100" xr:uid="{8306BAA4-6A95-4773-AD8F-C6830B0295F7}"/>
    <cellStyle name="Normal 9 4 3 2 2 2 3 2 2 3 2" xfId="39419" xr:uid="{3FA84DAD-7E0E-4934-978F-8622690B160E}"/>
    <cellStyle name="Normal 9 4 3 2 2 2 3 2 2 4" xfId="27611" xr:uid="{E322CC3E-DAF1-4019-9EB0-82C078F92B10}"/>
    <cellStyle name="Normal 9 4 3 2 2 2 3 2 3" xfId="7885" xr:uid="{5ACF7F3E-932D-409A-8BB5-D59AB033C867}"/>
    <cellStyle name="Normal 9 4 3 2 2 2 3 2 3 2" xfId="19692" xr:uid="{B271BB6A-CEEA-4A58-8690-D045E003DB6B}"/>
    <cellStyle name="Normal 9 4 3 2 2 2 3 2 3 2 2" xfId="42011" xr:uid="{F19C72C4-765A-4921-A027-89878B159AF6}"/>
    <cellStyle name="Normal 9 4 3 2 2 2 3 2 3 3" xfId="30203" xr:uid="{09ED0383-3475-4852-97A3-9C19DE8E9855}"/>
    <cellStyle name="Normal 9 4 3 2 2 2 3 2 4" xfId="14508" xr:uid="{303FF8B0-1FCB-438D-B1F2-604F47046A53}"/>
    <cellStyle name="Normal 9 4 3 2 2 2 3 2 4 2" xfId="36827" xr:uid="{74FA467C-5123-4A14-A1EC-62BE3B9BA6A6}"/>
    <cellStyle name="Normal 9 4 3 2 2 2 3 2 5" xfId="25019" xr:uid="{F172684E-BF3B-4F4F-ABC1-83137A0B9144}"/>
    <cellStyle name="Normal 9 4 3 2 2 2 3 3" xfId="3997" xr:uid="{6608DC5D-F706-458C-BB58-027BC4B00F86}"/>
    <cellStyle name="Normal 9 4 3 2 2 2 3 3 2" xfId="9181" xr:uid="{DF684C8A-4C68-48CD-AC06-9E65044AC2B6}"/>
    <cellStyle name="Normal 9 4 3 2 2 2 3 3 2 2" xfId="20988" xr:uid="{4BCD009D-EC61-40A1-9455-22CBE9794F57}"/>
    <cellStyle name="Normal 9 4 3 2 2 2 3 3 2 2 2" xfId="43307" xr:uid="{68CE40F7-D5CA-43F2-9EF1-A6B30B60EEF3}"/>
    <cellStyle name="Normal 9 4 3 2 2 2 3 3 2 3" xfId="31499" xr:uid="{9A58D0E3-2A3E-4172-8962-9CBA901FEBBB}"/>
    <cellStyle name="Normal 9 4 3 2 2 2 3 3 3" xfId="15804" xr:uid="{3CDBA66A-21AE-4AC8-8E41-B3D2960E8DFB}"/>
    <cellStyle name="Normal 9 4 3 2 2 2 3 3 3 2" xfId="38123" xr:uid="{3396FA59-3F65-4DBC-BAA9-FCF7A51B4143}"/>
    <cellStyle name="Normal 9 4 3 2 2 2 3 3 4" xfId="26315" xr:uid="{8B2F3144-E69D-4366-893C-9BA01E4E4329}"/>
    <cellStyle name="Normal 9 4 3 2 2 2 3 4" xfId="6589" xr:uid="{18912671-AD7A-4B82-B052-CC0DBA7FFCA1}"/>
    <cellStyle name="Normal 9 4 3 2 2 2 3 4 2" xfId="18396" xr:uid="{D4B67F8E-1F6E-4200-B813-FABBC8ED1E10}"/>
    <cellStyle name="Normal 9 4 3 2 2 2 3 4 2 2" xfId="40715" xr:uid="{FA87DB88-4A70-4B20-A062-9C30D9ACFE2D}"/>
    <cellStyle name="Normal 9 4 3 2 2 2 3 4 3" xfId="28907" xr:uid="{32A496DA-CD7B-403E-9FF5-48C4BE50D70E}"/>
    <cellStyle name="Normal 9 4 3 2 2 2 3 5" xfId="11916" xr:uid="{09792898-1905-4772-A1A7-69B3FA4E3D2A}"/>
    <cellStyle name="Normal 9 4 3 2 2 2 3 5 2" xfId="34235" xr:uid="{3627F0FF-C882-4234-93DA-DEE210CD1270}"/>
    <cellStyle name="Normal 9 4 3 2 2 2 3 6" xfId="13212" xr:uid="{E444D2F8-A0D9-4BE5-A004-4C3BA1339EA0}"/>
    <cellStyle name="Normal 9 4 3 2 2 2 3 6 2" xfId="35531" xr:uid="{3638AFA0-77C2-4F91-A97D-70943E980EA9}"/>
    <cellStyle name="Normal 9 4 3 2 2 2 3 7" xfId="23723" xr:uid="{5761138E-ED78-4C62-940F-4B50ADAF9EAF}"/>
    <cellStyle name="Normal 9 4 3 2 2 2 4" xfId="2053" xr:uid="{FB07BE8A-30DB-4A90-976F-FEBF795CB9FB}"/>
    <cellStyle name="Normal 9 4 3 2 2 2 4 2" xfId="4645" xr:uid="{B231B81B-3F73-44F6-91AD-1997AC00CDE9}"/>
    <cellStyle name="Normal 9 4 3 2 2 2 4 2 2" xfId="9829" xr:uid="{A381D37B-96E0-4FE5-BB2D-1E736114E3C7}"/>
    <cellStyle name="Normal 9 4 3 2 2 2 4 2 2 2" xfId="21636" xr:uid="{258A238A-B210-46CC-BAFA-0179D094CF13}"/>
    <cellStyle name="Normal 9 4 3 2 2 2 4 2 2 2 2" xfId="43955" xr:uid="{1A4BFBA3-24EB-4B18-BDA6-280CDD24FBC6}"/>
    <cellStyle name="Normal 9 4 3 2 2 2 4 2 2 3" xfId="32147" xr:uid="{F5EF5F40-0AF9-407A-89E8-39C8AF973550}"/>
    <cellStyle name="Normal 9 4 3 2 2 2 4 2 3" xfId="16452" xr:uid="{213A2675-3FA7-4642-9FC8-9D20BB4F710C}"/>
    <cellStyle name="Normal 9 4 3 2 2 2 4 2 3 2" xfId="38771" xr:uid="{608F60D1-D84C-4A35-B50D-760394E7F386}"/>
    <cellStyle name="Normal 9 4 3 2 2 2 4 2 4" xfId="26963" xr:uid="{DDB73BA7-2338-4945-A744-06F9B8B527C8}"/>
    <cellStyle name="Normal 9 4 3 2 2 2 4 3" xfId="7237" xr:uid="{35B3D25E-8F83-4A44-BB66-1F0AFB2C4973}"/>
    <cellStyle name="Normal 9 4 3 2 2 2 4 3 2" xfId="19044" xr:uid="{7C55410F-D67F-4405-8DE9-9DCC3231A953}"/>
    <cellStyle name="Normal 9 4 3 2 2 2 4 3 2 2" xfId="41363" xr:uid="{9AB22C89-390B-40ED-912B-1BE4F8CF8796}"/>
    <cellStyle name="Normal 9 4 3 2 2 2 4 3 3" xfId="29555" xr:uid="{041ED01C-9C2B-4B35-9608-E146D1B90386}"/>
    <cellStyle name="Normal 9 4 3 2 2 2 4 4" xfId="13860" xr:uid="{EDEDA308-353B-440B-9714-D5F8E2819D3E}"/>
    <cellStyle name="Normal 9 4 3 2 2 2 4 4 2" xfId="36179" xr:uid="{FDFC1693-1A06-4DA0-B531-BEE082FCBFE4}"/>
    <cellStyle name="Normal 9 4 3 2 2 2 4 5" xfId="24371" xr:uid="{7F8794D6-5EB5-4AC4-A23D-4099F0AE6183}"/>
    <cellStyle name="Normal 9 4 3 2 2 2 5" xfId="3349" xr:uid="{CB4C939A-8838-48D7-8C61-1915E7C855B0}"/>
    <cellStyle name="Normal 9 4 3 2 2 2 5 2" xfId="8533" xr:uid="{B347E183-8CD7-4843-9112-2D09EB044D8A}"/>
    <cellStyle name="Normal 9 4 3 2 2 2 5 2 2" xfId="20340" xr:uid="{6825A847-1E63-4A06-8430-D64E5BD7653C}"/>
    <cellStyle name="Normal 9 4 3 2 2 2 5 2 2 2" xfId="42659" xr:uid="{E44593EA-EDCB-46EE-92F0-5A8AC77ED51A}"/>
    <cellStyle name="Normal 9 4 3 2 2 2 5 2 3" xfId="30851" xr:uid="{84A4285B-E519-45F4-8ED1-04F3D50A0D97}"/>
    <cellStyle name="Normal 9 4 3 2 2 2 5 3" xfId="15156" xr:uid="{6E2939D2-7671-413B-8FF9-0C2B4C670495}"/>
    <cellStyle name="Normal 9 4 3 2 2 2 5 3 2" xfId="37475" xr:uid="{18648E4F-95D5-443A-B5DE-3DB9D5EAFB28}"/>
    <cellStyle name="Normal 9 4 3 2 2 2 5 4" xfId="25667" xr:uid="{A0B50A6B-200F-4829-A771-A669854F9B1A}"/>
    <cellStyle name="Normal 9 4 3 2 2 2 6" xfId="5941" xr:uid="{1F8DA98E-583D-4DDB-8ABB-A2183FA56EC1}"/>
    <cellStyle name="Normal 9 4 3 2 2 2 6 2" xfId="17748" xr:uid="{3521CB11-B658-4E4F-ABE9-BCB483BB8A91}"/>
    <cellStyle name="Normal 9 4 3 2 2 2 6 2 2" xfId="40067" xr:uid="{EE3565CC-411C-4A6A-A754-FC1C52176C0D}"/>
    <cellStyle name="Normal 9 4 3 2 2 2 6 3" xfId="28259" xr:uid="{7CC04987-AA6A-47DC-9F1F-D494196B8D62}"/>
    <cellStyle name="Normal 9 4 3 2 2 2 7" xfId="11250" xr:uid="{63DE546F-0A9A-45BB-8F4D-722598C1EF36}"/>
    <cellStyle name="Normal 9 4 3 2 2 2 7 2" xfId="33569" xr:uid="{917BC07E-163F-4068-A9EF-338C54EDC3F6}"/>
    <cellStyle name="Normal 9 4 3 2 2 2 8" xfId="12564" xr:uid="{07285BF4-068E-42CD-AEB9-5616D0F3B339}"/>
    <cellStyle name="Normal 9 4 3 2 2 2 8 2" xfId="34883" xr:uid="{6E7EF284-E018-4A47-859A-B8EDF7EA1C6D}"/>
    <cellStyle name="Normal 9 4 3 2 2 2 9" xfId="23057" xr:uid="{75DB2576-384B-4974-B000-F3714096E28A}"/>
    <cellStyle name="Normal 9 4 3 2 2 3" xfId="919" xr:uid="{8FB5CB5F-4270-4A52-B86B-5C6D26F0A72F}"/>
    <cellStyle name="Normal 9 4 3 2 2 3 2" xfId="1567" xr:uid="{B9C593A7-132D-420A-B98E-DA0D70492751}"/>
    <cellStyle name="Normal 9 4 3 2 2 3 2 2" xfId="2863" xr:uid="{BF068D8F-C1E6-445B-85F5-EEC076FC23B9}"/>
    <cellStyle name="Normal 9 4 3 2 2 3 2 2 2" xfId="5455" xr:uid="{C78F10E3-6DB4-489B-8DAF-A636D099E13B}"/>
    <cellStyle name="Normal 9 4 3 2 2 3 2 2 2 2" xfId="10639" xr:uid="{B227E51F-37FE-4D34-9D0D-5CA195723777}"/>
    <cellStyle name="Normal 9 4 3 2 2 3 2 2 2 2 2" xfId="22446" xr:uid="{EDC4F16A-8442-40EC-8E88-DEB3814D63E5}"/>
    <cellStyle name="Normal 9 4 3 2 2 3 2 2 2 2 2 2" xfId="44765" xr:uid="{F6CD7520-E911-4DA5-A4C3-F4AF9E7B5C72}"/>
    <cellStyle name="Normal 9 4 3 2 2 3 2 2 2 2 3" xfId="32957" xr:uid="{5851FEEF-046D-4828-A424-FA874060EE91}"/>
    <cellStyle name="Normal 9 4 3 2 2 3 2 2 2 3" xfId="17262" xr:uid="{C256C458-0293-42CD-9DFC-886F02509515}"/>
    <cellStyle name="Normal 9 4 3 2 2 3 2 2 2 3 2" xfId="39581" xr:uid="{93683917-B031-4980-8780-E932F112DB19}"/>
    <cellStyle name="Normal 9 4 3 2 2 3 2 2 2 4" xfId="27773" xr:uid="{B084CE5E-7EC2-4702-9429-D4951010E25D}"/>
    <cellStyle name="Normal 9 4 3 2 2 3 2 2 3" xfId="8047" xr:uid="{68579203-B835-4099-B5FF-E9B595D1BD28}"/>
    <cellStyle name="Normal 9 4 3 2 2 3 2 2 3 2" xfId="19854" xr:uid="{F2A666AB-610B-4603-9856-59930CE52C50}"/>
    <cellStyle name="Normal 9 4 3 2 2 3 2 2 3 2 2" xfId="42173" xr:uid="{8E61F1E0-C1EE-46F8-82F6-AFEA04FFB68B}"/>
    <cellStyle name="Normal 9 4 3 2 2 3 2 2 3 3" xfId="30365" xr:uid="{D51DBA43-6869-400E-8E04-E0CAF4C20A64}"/>
    <cellStyle name="Normal 9 4 3 2 2 3 2 2 4" xfId="14670" xr:uid="{5F52130C-2088-4018-A865-0ED6D98D4AB1}"/>
    <cellStyle name="Normal 9 4 3 2 2 3 2 2 4 2" xfId="36989" xr:uid="{4B52444F-3340-4B38-9F04-94FDD4DEDCAE}"/>
    <cellStyle name="Normal 9 4 3 2 2 3 2 2 5" xfId="25181" xr:uid="{B526BDBE-BCA4-4806-93BB-0176DA239A00}"/>
    <cellStyle name="Normal 9 4 3 2 2 3 2 3" xfId="4159" xr:uid="{78CD36EB-5943-4FD0-96C1-75EEEE692B4A}"/>
    <cellStyle name="Normal 9 4 3 2 2 3 2 3 2" xfId="9343" xr:uid="{74673DA8-5338-4069-9827-EA56BA76C272}"/>
    <cellStyle name="Normal 9 4 3 2 2 3 2 3 2 2" xfId="21150" xr:uid="{A57F9452-BCF9-4426-9EEE-3BBA684C09DF}"/>
    <cellStyle name="Normal 9 4 3 2 2 3 2 3 2 2 2" xfId="43469" xr:uid="{B186F151-B50B-4404-B6A6-462DA4C6F4D8}"/>
    <cellStyle name="Normal 9 4 3 2 2 3 2 3 2 3" xfId="31661" xr:uid="{69AAB336-62B9-40BC-87A5-85A84923826D}"/>
    <cellStyle name="Normal 9 4 3 2 2 3 2 3 3" xfId="15966" xr:uid="{7CF8AE19-8F4D-4003-9EA5-305A1D39E8EC}"/>
    <cellStyle name="Normal 9 4 3 2 2 3 2 3 3 2" xfId="38285" xr:uid="{6BAAC312-6D65-4D16-9B65-AB75627A05F0}"/>
    <cellStyle name="Normal 9 4 3 2 2 3 2 3 4" xfId="26477" xr:uid="{E8BDB095-E8C9-4EAD-9982-BABA6EB9FD0D}"/>
    <cellStyle name="Normal 9 4 3 2 2 3 2 4" xfId="6751" xr:uid="{A3CDC35B-FFF2-4C40-8326-0504FD868A48}"/>
    <cellStyle name="Normal 9 4 3 2 2 3 2 4 2" xfId="18558" xr:uid="{36B116E4-3D5A-40FC-AD48-9CC95E55013F}"/>
    <cellStyle name="Normal 9 4 3 2 2 3 2 4 2 2" xfId="40877" xr:uid="{5A020740-379E-478C-9990-87FE9665F40B}"/>
    <cellStyle name="Normal 9 4 3 2 2 3 2 4 3" xfId="29069" xr:uid="{0706C868-4157-4D0C-A73C-98401C822220}"/>
    <cellStyle name="Normal 9 4 3 2 2 3 2 5" xfId="12078" xr:uid="{67743374-FDEE-4782-B527-7A54421028E9}"/>
    <cellStyle name="Normal 9 4 3 2 2 3 2 5 2" xfId="34397" xr:uid="{03839F24-660C-4161-AC44-BB9B9F10E099}"/>
    <cellStyle name="Normal 9 4 3 2 2 3 2 6" xfId="13374" xr:uid="{75512263-FC2A-45EA-A4C5-816F4C174E7D}"/>
    <cellStyle name="Normal 9 4 3 2 2 3 2 6 2" xfId="35693" xr:uid="{4BF6C0A9-E5F9-448B-9C7E-AD439491F6C0}"/>
    <cellStyle name="Normal 9 4 3 2 2 3 2 7" xfId="23885" xr:uid="{0DEDB5AD-BAB1-4D91-ADDE-C7542DF87CF9}"/>
    <cellStyle name="Normal 9 4 3 2 2 3 3" xfId="2215" xr:uid="{4165C399-4021-4659-9E0B-03A21F11940D}"/>
    <cellStyle name="Normal 9 4 3 2 2 3 3 2" xfId="4807" xr:uid="{B2F5E3C0-EE49-4AA7-A8A5-C809E5A88A48}"/>
    <cellStyle name="Normal 9 4 3 2 2 3 3 2 2" xfId="9991" xr:uid="{BD50A489-2CC3-45E6-A69E-8BDD17F07BBD}"/>
    <cellStyle name="Normal 9 4 3 2 2 3 3 2 2 2" xfId="21798" xr:uid="{EA17A114-98C9-4B8B-A3FA-6D4132376309}"/>
    <cellStyle name="Normal 9 4 3 2 2 3 3 2 2 2 2" xfId="44117" xr:uid="{20DCE9EC-14D6-4785-90C9-D6E9D38062BE}"/>
    <cellStyle name="Normal 9 4 3 2 2 3 3 2 2 3" xfId="32309" xr:uid="{9BBA1A70-CF43-458E-8388-4428EEB6E617}"/>
    <cellStyle name="Normal 9 4 3 2 2 3 3 2 3" xfId="16614" xr:uid="{AA202387-A150-401C-A0D5-53F9F014B9AC}"/>
    <cellStyle name="Normal 9 4 3 2 2 3 3 2 3 2" xfId="38933" xr:uid="{50D37596-D454-40CD-8D9A-93FF6217464C}"/>
    <cellStyle name="Normal 9 4 3 2 2 3 3 2 4" xfId="27125" xr:uid="{1C46B91D-5C71-4050-958C-D788611D0D7E}"/>
    <cellStyle name="Normal 9 4 3 2 2 3 3 3" xfId="7399" xr:uid="{982845DF-CA1F-494F-BC65-A9BA807EF202}"/>
    <cellStyle name="Normal 9 4 3 2 2 3 3 3 2" xfId="19206" xr:uid="{9729F02A-1E15-4A71-B0A7-B5103D7E2057}"/>
    <cellStyle name="Normal 9 4 3 2 2 3 3 3 2 2" xfId="41525" xr:uid="{9C08461D-2F98-4D9A-BE5D-7AEF65EB8FA8}"/>
    <cellStyle name="Normal 9 4 3 2 2 3 3 3 3" xfId="29717" xr:uid="{72BBFB0F-7EF7-4A9F-98D1-80C2136457F0}"/>
    <cellStyle name="Normal 9 4 3 2 2 3 3 4" xfId="14022" xr:uid="{1D192B26-BB31-48E3-80A5-449DEE4B2039}"/>
    <cellStyle name="Normal 9 4 3 2 2 3 3 4 2" xfId="36341" xr:uid="{D23D5CF1-D270-480A-B9C5-A301606B0212}"/>
    <cellStyle name="Normal 9 4 3 2 2 3 3 5" xfId="24533" xr:uid="{252F0F65-DAF9-4F35-BB29-E10D94B07844}"/>
    <cellStyle name="Normal 9 4 3 2 2 3 4" xfId="3511" xr:uid="{10D62E11-CFAA-49CC-9B7A-005B1EC36628}"/>
    <cellStyle name="Normal 9 4 3 2 2 3 4 2" xfId="8695" xr:uid="{37EC45BC-E8AA-46A0-8A8C-AD7CD5E2B8B1}"/>
    <cellStyle name="Normal 9 4 3 2 2 3 4 2 2" xfId="20502" xr:uid="{A2A09A56-170C-4CD4-9DEA-BAFE8077B9EB}"/>
    <cellStyle name="Normal 9 4 3 2 2 3 4 2 2 2" xfId="42821" xr:uid="{ED63EC05-18F8-41D9-8F15-048A8F0E3FC4}"/>
    <cellStyle name="Normal 9 4 3 2 2 3 4 2 3" xfId="31013" xr:uid="{E2348915-F25A-4EE6-A3F3-929C08D06743}"/>
    <cellStyle name="Normal 9 4 3 2 2 3 4 3" xfId="15318" xr:uid="{AF4440F0-E655-412B-9177-90A9FB563F7B}"/>
    <cellStyle name="Normal 9 4 3 2 2 3 4 3 2" xfId="37637" xr:uid="{92B34545-13A3-449C-8EC4-7556DAA0EFDB}"/>
    <cellStyle name="Normal 9 4 3 2 2 3 4 4" xfId="25829" xr:uid="{969399CA-5D68-4C1F-9F32-EAAD95DB9FC6}"/>
    <cellStyle name="Normal 9 4 3 2 2 3 5" xfId="6103" xr:uid="{9F3571F2-DDA0-4EA3-B2C2-50ABAC9D4345}"/>
    <cellStyle name="Normal 9 4 3 2 2 3 5 2" xfId="17910" xr:uid="{E9663ED0-8BB1-472B-A44C-E511F74FF72E}"/>
    <cellStyle name="Normal 9 4 3 2 2 3 5 2 2" xfId="40229" xr:uid="{EACA4178-2B68-4860-8F27-4EFEA9A6155C}"/>
    <cellStyle name="Normal 9 4 3 2 2 3 5 3" xfId="28421" xr:uid="{F391E834-4178-450A-AD83-A00794FD746A}"/>
    <cellStyle name="Normal 9 4 3 2 2 3 6" xfId="11430" xr:uid="{2F0A64C6-65B4-48D4-98AC-E390BA7F9B12}"/>
    <cellStyle name="Normal 9 4 3 2 2 3 6 2" xfId="33749" xr:uid="{2A19DD12-33A3-4E1D-9F99-6813080EDE3C}"/>
    <cellStyle name="Normal 9 4 3 2 2 3 7" xfId="12726" xr:uid="{442A2609-FFB9-47F5-9395-AAC4C1C142D5}"/>
    <cellStyle name="Normal 9 4 3 2 2 3 7 2" xfId="35045" xr:uid="{74C666A0-139C-43F3-BF4A-FA54C421E033}"/>
    <cellStyle name="Normal 9 4 3 2 2 3 8" xfId="23237" xr:uid="{4C3523BD-C8FB-4C54-B27B-10A2A19147FC}"/>
    <cellStyle name="Normal 9 4 3 2 2 4" xfId="1243" xr:uid="{5F041E5D-9474-4722-9147-B0D3046DCC27}"/>
    <cellStyle name="Normal 9 4 3 2 2 4 2" xfId="2539" xr:uid="{13B7D251-5502-493A-B55F-016A41EBE58F}"/>
    <cellStyle name="Normal 9 4 3 2 2 4 2 2" xfId="5131" xr:uid="{21F9624B-0FF8-44AD-8F41-8986F21AD84E}"/>
    <cellStyle name="Normal 9 4 3 2 2 4 2 2 2" xfId="10315" xr:uid="{DC11E333-C571-4267-809D-DA4E04C3EDAC}"/>
    <cellStyle name="Normal 9 4 3 2 2 4 2 2 2 2" xfId="22122" xr:uid="{C1E5296E-57DC-4B32-979B-3395BAB851C2}"/>
    <cellStyle name="Normal 9 4 3 2 2 4 2 2 2 2 2" xfId="44441" xr:uid="{6EA639F0-2BC3-4378-99E6-B772FEBC1A10}"/>
    <cellStyle name="Normal 9 4 3 2 2 4 2 2 2 3" xfId="32633" xr:uid="{AAD3CDCA-C69A-4FEC-9BE8-FE4BA5203EE1}"/>
    <cellStyle name="Normal 9 4 3 2 2 4 2 2 3" xfId="16938" xr:uid="{04CCC377-69C4-4EEF-9FAE-2BF5B5917B2F}"/>
    <cellStyle name="Normal 9 4 3 2 2 4 2 2 3 2" xfId="39257" xr:uid="{99306168-393E-4A74-B127-9E358711522A}"/>
    <cellStyle name="Normal 9 4 3 2 2 4 2 2 4" xfId="27449" xr:uid="{69502735-A718-4863-9305-DD9CECB5525C}"/>
    <cellStyle name="Normal 9 4 3 2 2 4 2 3" xfId="7723" xr:uid="{DCD5C711-DF6E-42B5-AE79-36C9FEEE4ABB}"/>
    <cellStyle name="Normal 9 4 3 2 2 4 2 3 2" xfId="19530" xr:uid="{BC600804-2814-45A5-955C-C0F34EDFCBC8}"/>
    <cellStyle name="Normal 9 4 3 2 2 4 2 3 2 2" xfId="41849" xr:uid="{F27B48BB-0ECF-4FE0-AF2C-F5464237F37D}"/>
    <cellStyle name="Normal 9 4 3 2 2 4 2 3 3" xfId="30041" xr:uid="{A20A8616-B4D0-48AC-A9B7-D33DC8407CAC}"/>
    <cellStyle name="Normal 9 4 3 2 2 4 2 4" xfId="14346" xr:uid="{5662613A-8C71-48CC-B337-E734E1549879}"/>
    <cellStyle name="Normal 9 4 3 2 2 4 2 4 2" xfId="36665" xr:uid="{E81018DC-1B62-44DB-8E75-3224FB9BF85C}"/>
    <cellStyle name="Normal 9 4 3 2 2 4 2 5" xfId="24857" xr:uid="{43D986BF-AF23-4D95-A6EA-4912DAA159FB}"/>
    <cellStyle name="Normal 9 4 3 2 2 4 3" xfId="3835" xr:uid="{A0F9B9E5-BE4A-43EE-B4FE-E12D9FC3B69C}"/>
    <cellStyle name="Normal 9 4 3 2 2 4 3 2" xfId="9019" xr:uid="{21952500-C4F0-4212-BC46-1D51C7C2C412}"/>
    <cellStyle name="Normal 9 4 3 2 2 4 3 2 2" xfId="20826" xr:uid="{79597DA2-ABF5-410F-A433-64BEF85B0F2D}"/>
    <cellStyle name="Normal 9 4 3 2 2 4 3 2 2 2" xfId="43145" xr:uid="{D16B755B-F9A2-4D78-8EB4-941ACB028340}"/>
    <cellStyle name="Normal 9 4 3 2 2 4 3 2 3" xfId="31337" xr:uid="{B793959F-79E5-4ED7-8A59-4A1558F45ADE}"/>
    <cellStyle name="Normal 9 4 3 2 2 4 3 3" xfId="15642" xr:uid="{1C919E93-A832-4494-A845-0223CB276472}"/>
    <cellStyle name="Normal 9 4 3 2 2 4 3 3 2" xfId="37961" xr:uid="{CA2A73CC-08EF-4C21-BD07-7BB520F4F8C0}"/>
    <cellStyle name="Normal 9 4 3 2 2 4 3 4" xfId="26153" xr:uid="{1D283D74-8D46-4738-91EA-54B3B727FAA5}"/>
    <cellStyle name="Normal 9 4 3 2 2 4 4" xfId="6427" xr:uid="{F157129F-9747-4242-B8C4-E6D62000C736}"/>
    <cellStyle name="Normal 9 4 3 2 2 4 4 2" xfId="18234" xr:uid="{CAD82785-4F39-4139-819B-CD4169F7CDA2}"/>
    <cellStyle name="Normal 9 4 3 2 2 4 4 2 2" xfId="40553" xr:uid="{7B469CA3-8C81-4394-B30C-438938297076}"/>
    <cellStyle name="Normal 9 4 3 2 2 4 4 3" xfId="28745" xr:uid="{7AB4DD29-750F-4415-BFD8-963342228CF6}"/>
    <cellStyle name="Normal 9 4 3 2 2 4 5" xfId="11754" xr:uid="{E482BF6D-D81C-4397-9E4E-CFBA345243C6}"/>
    <cellStyle name="Normal 9 4 3 2 2 4 5 2" xfId="34073" xr:uid="{868ABCE5-6D47-43F2-A654-204AEAA1961D}"/>
    <cellStyle name="Normal 9 4 3 2 2 4 6" xfId="13050" xr:uid="{51DDDA62-2987-4978-B65D-61505E8D4DA7}"/>
    <cellStyle name="Normal 9 4 3 2 2 4 6 2" xfId="35369" xr:uid="{3838C736-0617-49FF-AADF-DCB87924ACF0}"/>
    <cellStyle name="Normal 9 4 3 2 2 4 7" xfId="23561" xr:uid="{2D87F615-2D7F-46E4-B463-DC761EA5723C}"/>
    <cellStyle name="Normal 9 4 3 2 2 5" xfId="1891" xr:uid="{24A07605-1470-4324-9E56-9DB768890C86}"/>
    <cellStyle name="Normal 9 4 3 2 2 5 2" xfId="4483" xr:uid="{EAB66AD4-05B6-4200-B12B-01019C1AC837}"/>
    <cellStyle name="Normal 9 4 3 2 2 5 2 2" xfId="9667" xr:uid="{5455DE55-FD4F-4241-B022-8F620868A5DF}"/>
    <cellStyle name="Normal 9 4 3 2 2 5 2 2 2" xfId="21474" xr:uid="{A49D9292-F299-484D-A501-C90A86E022F3}"/>
    <cellStyle name="Normal 9 4 3 2 2 5 2 2 2 2" xfId="43793" xr:uid="{9B208B2E-F3FD-493E-AFAC-673D4D164F66}"/>
    <cellStyle name="Normal 9 4 3 2 2 5 2 2 3" xfId="31985" xr:uid="{696935FF-FE83-4F6D-B844-4F3F8091EE91}"/>
    <cellStyle name="Normal 9 4 3 2 2 5 2 3" xfId="16290" xr:uid="{A96D3F25-499A-46F9-9337-FFF9636A664F}"/>
    <cellStyle name="Normal 9 4 3 2 2 5 2 3 2" xfId="38609" xr:uid="{851DFCC8-8909-466A-8163-0AF6A7350AFD}"/>
    <cellStyle name="Normal 9 4 3 2 2 5 2 4" xfId="26801" xr:uid="{18C6EEBF-B309-4B10-9067-9025D7942BE2}"/>
    <cellStyle name="Normal 9 4 3 2 2 5 3" xfId="7075" xr:uid="{328CE2BA-EF1A-454D-B7D3-7F5821E4350A}"/>
    <cellStyle name="Normal 9 4 3 2 2 5 3 2" xfId="18882" xr:uid="{F86B7A93-F9EC-44CF-B2E5-2E700D2637E4}"/>
    <cellStyle name="Normal 9 4 3 2 2 5 3 2 2" xfId="41201" xr:uid="{95DC3CB3-E5CF-452A-AFDA-DB7D238E2D15}"/>
    <cellStyle name="Normal 9 4 3 2 2 5 3 3" xfId="29393" xr:uid="{4354415B-0CBD-4C26-A688-5AFFC256FA2A}"/>
    <cellStyle name="Normal 9 4 3 2 2 5 4" xfId="13698" xr:uid="{3D13E0E6-003E-4868-9262-00B49D52E1AA}"/>
    <cellStyle name="Normal 9 4 3 2 2 5 4 2" xfId="36017" xr:uid="{FB9C576F-99E2-4305-B1C0-3E1286C579E6}"/>
    <cellStyle name="Normal 9 4 3 2 2 5 5" xfId="24209" xr:uid="{E4A8A32F-61E6-4902-BEE3-F950A44E5370}"/>
    <cellStyle name="Normal 9 4 3 2 2 6" xfId="3187" xr:uid="{60A293C1-32BF-4FED-8A09-1FCD32C332B7}"/>
    <cellStyle name="Normal 9 4 3 2 2 6 2" xfId="8371" xr:uid="{061CF4C3-5974-4F8F-90A8-4762B40518E9}"/>
    <cellStyle name="Normal 9 4 3 2 2 6 2 2" xfId="20178" xr:uid="{BB6A2265-B489-40D9-BABF-CB736C499D7B}"/>
    <cellStyle name="Normal 9 4 3 2 2 6 2 2 2" xfId="42497" xr:uid="{AB05A6F7-619C-4753-93A4-CE13337AABCF}"/>
    <cellStyle name="Normal 9 4 3 2 2 6 2 3" xfId="30689" xr:uid="{704CC374-0DE5-4F88-A630-27C55C1B1912}"/>
    <cellStyle name="Normal 9 4 3 2 2 6 3" xfId="14994" xr:uid="{3D46F5A5-C8F7-49F2-9A51-6A94523E7F64}"/>
    <cellStyle name="Normal 9 4 3 2 2 6 3 2" xfId="37313" xr:uid="{1651398A-7727-4953-9FF9-82A6D9219716}"/>
    <cellStyle name="Normal 9 4 3 2 2 6 4" xfId="25505" xr:uid="{86ED7639-ED10-4C28-B22D-753642D34FEF}"/>
    <cellStyle name="Normal 9 4 3 2 2 7" xfId="5779" xr:uid="{F7EAD09A-9264-45EA-A2D9-DF6AB141B9CC}"/>
    <cellStyle name="Normal 9 4 3 2 2 7 2" xfId="17586" xr:uid="{F3FF41E6-CE2E-4B86-BFC8-8D4C775ACDC2}"/>
    <cellStyle name="Normal 9 4 3 2 2 7 2 2" xfId="39905" xr:uid="{1F12F511-7931-4F75-B3C3-242AC6ADC7F4}"/>
    <cellStyle name="Normal 9 4 3 2 2 7 3" xfId="28097" xr:uid="{950C6985-4549-452E-8EE3-581EBB9F6039}"/>
    <cellStyle name="Normal 9 4 3 2 2 8" xfId="11016" xr:uid="{8CDD2F0C-C0FC-4BCC-81D8-EFA1DBDD7A87}"/>
    <cellStyle name="Normal 9 4 3 2 2 8 2" xfId="33335" xr:uid="{D12A6E11-3CE3-4E99-A6E1-BD799E3A8C77}"/>
    <cellStyle name="Normal 9 4 3 2 2 9" xfId="12402" xr:uid="{0FDB74D8-4C28-42A8-9F69-1697461EEE3A}"/>
    <cellStyle name="Normal 9 4 3 2 2 9 2" xfId="34721" xr:uid="{BA3C65D4-2A59-4BDA-92AB-7544C820DE21}"/>
    <cellStyle name="Normal 9 4 3 2 3" xfId="622" xr:uid="{F9B5212B-95E6-4E00-86EA-B9EB1B739A15}"/>
    <cellStyle name="Normal 9 4 3 2 3 2" xfId="1000" xr:uid="{B72E85AF-E67A-49FA-A470-060886EB907E}"/>
    <cellStyle name="Normal 9 4 3 2 3 2 2" xfId="1648" xr:uid="{03CCB7E3-E6A1-449B-92CD-221A1494C69F}"/>
    <cellStyle name="Normal 9 4 3 2 3 2 2 2" xfId="2944" xr:uid="{5C245227-B285-49B2-9EE4-4F0599FC0D6C}"/>
    <cellStyle name="Normal 9 4 3 2 3 2 2 2 2" xfId="5536" xr:uid="{D18CA663-9DA9-421A-805B-58163BDF4276}"/>
    <cellStyle name="Normal 9 4 3 2 3 2 2 2 2 2" xfId="10720" xr:uid="{3B4D2B59-2440-42CD-A160-80512D0DBC91}"/>
    <cellStyle name="Normal 9 4 3 2 3 2 2 2 2 2 2" xfId="22527" xr:uid="{059C7176-8AC5-47B4-9D88-AD425A7E7572}"/>
    <cellStyle name="Normal 9 4 3 2 3 2 2 2 2 2 2 2" xfId="44846" xr:uid="{0D98628D-6EE7-4B0A-A255-4A471C629A0F}"/>
    <cellStyle name="Normal 9 4 3 2 3 2 2 2 2 2 3" xfId="33038" xr:uid="{9B286ED8-C94D-4B21-874E-1EC97515F04D}"/>
    <cellStyle name="Normal 9 4 3 2 3 2 2 2 2 3" xfId="17343" xr:uid="{BB8CD76B-BFDA-4580-8F00-D3F8D436DCB2}"/>
    <cellStyle name="Normal 9 4 3 2 3 2 2 2 2 3 2" xfId="39662" xr:uid="{0008668D-EC74-4A89-A6DF-1B849C0EFADD}"/>
    <cellStyle name="Normal 9 4 3 2 3 2 2 2 2 4" xfId="27854" xr:uid="{17DE5BBE-6B98-4696-B722-E3EC00F2B13C}"/>
    <cellStyle name="Normal 9 4 3 2 3 2 2 2 3" xfId="8128" xr:uid="{069A4A95-E9B9-4153-A2EA-E179EBD7C089}"/>
    <cellStyle name="Normal 9 4 3 2 3 2 2 2 3 2" xfId="19935" xr:uid="{C1EFE675-6995-4449-AB06-9B928C0A6369}"/>
    <cellStyle name="Normal 9 4 3 2 3 2 2 2 3 2 2" xfId="42254" xr:uid="{946CACD6-C2C8-4C5A-80E6-71AA1FE051D3}"/>
    <cellStyle name="Normal 9 4 3 2 3 2 2 2 3 3" xfId="30446" xr:uid="{81234BF6-2987-4F6D-86F3-E4972A50BAF3}"/>
    <cellStyle name="Normal 9 4 3 2 3 2 2 2 4" xfId="14751" xr:uid="{66DBBF6D-E3F2-44CF-83BF-9404DB51C190}"/>
    <cellStyle name="Normal 9 4 3 2 3 2 2 2 4 2" xfId="37070" xr:uid="{12B2EFC6-8318-4C25-8A4B-2E5410338E02}"/>
    <cellStyle name="Normal 9 4 3 2 3 2 2 2 5" xfId="25262" xr:uid="{1DAE1172-79A9-432E-A25D-0ABCBE0E2187}"/>
    <cellStyle name="Normal 9 4 3 2 3 2 2 3" xfId="4240" xr:uid="{951CEC52-881C-4005-B7A4-1E4A55FB2C5B}"/>
    <cellStyle name="Normal 9 4 3 2 3 2 2 3 2" xfId="9424" xr:uid="{0464034F-25F1-453C-93EB-8A822EA30501}"/>
    <cellStyle name="Normal 9 4 3 2 3 2 2 3 2 2" xfId="21231" xr:uid="{EBDE6FBE-13EC-49BF-B577-9CB682786F95}"/>
    <cellStyle name="Normal 9 4 3 2 3 2 2 3 2 2 2" xfId="43550" xr:uid="{1AE5428E-A2AB-46B9-91AC-2AA9A07302C0}"/>
    <cellStyle name="Normal 9 4 3 2 3 2 2 3 2 3" xfId="31742" xr:uid="{36F4BAE0-B938-49BA-B128-2A03B6D7A66D}"/>
    <cellStyle name="Normal 9 4 3 2 3 2 2 3 3" xfId="16047" xr:uid="{E8934112-17E9-4E26-9337-A7386C3257E1}"/>
    <cellStyle name="Normal 9 4 3 2 3 2 2 3 3 2" xfId="38366" xr:uid="{CEB41B03-D899-414D-84D9-862B70F6D8FA}"/>
    <cellStyle name="Normal 9 4 3 2 3 2 2 3 4" xfId="26558" xr:uid="{8F96FC7E-B67D-4CB4-B866-F2E7B017843F}"/>
    <cellStyle name="Normal 9 4 3 2 3 2 2 4" xfId="6832" xr:uid="{739F5FE5-68DA-4560-B210-0AFB4B25B164}"/>
    <cellStyle name="Normal 9 4 3 2 3 2 2 4 2" xfId="18639" xr:uid="{2FF65616-0467-4C6F-AE67-DB3FAB3DD8F7}"/>
    <cellStyle name="Normal 9 4 3 2 3 2 2 4 2 2" xfId="40958" xr:uid="{D88C3773-6605-485A-89C1-C6A72E4E59FE}"/>
    <cellStyle name="Normal 9 4 3 2 3 2 2 4 3" xfId="29150" xr:uid="{B234F69E-8249-42F2-ACF4-2A4D9E73B19D}"/>
    <cellStyle name="Normal 9 4 3 2 3 2 2 5" xfId="12159" xr:uid="{E3B00E80-2781-4058-A23A-57A928CA7090}"/>
    <cellStyle name="Normal 9 4 3 2 3 2 2 5 2" xfId="34478" xr:uid="{8AF62610-6268-4718-93AB-524E6C4BC835}"/>
    <cellStyle name="Normal 9 4 3 2 3 2 2 6" xfId="13455" xr:uid="{90FEE21C-0BB6-403F-9E12-EDD136C90687}"/>
    <cellStyle name="Normal 9 4 3 2 3 2 2 6 2" xfId="35774" xr:uid="{BE13363D-E49D-474F-AC2C-C2F391C4EF5F}"/>
    <cellStyle name="Normal 9 4 3 2 3 2 2 7" xfId="23966" xr:uid="{92C55FBA-8DDB-49E5-B002-B415B76C9B87}"/>
    <cellStyle name="Normal 9 4 3 2 3 2 3" xfId="2296" xr:uid="{8B7DF642-BADF-4E23-A081-0F68A8F61428}"/>
    <cellStyle name="Normal 9 4 3 2 3 2 3 2" xfId="4888" xr:uid="{FBC069A2-B3D2-4B95-81A4-50E7B68B92D0}"/>
    <cellStyle name="Normal 9 4 3 2 3 2 3 2 2" xfId="10072" xr:uid="{970BD3F0-2D69-416D-BCA4-2363B4617487}"/>
    <cellStyle name="Normal 9 4 3 2 3 2 3 2 2 2" xfId="21879" xr:uid="{BA576016-0349-4C2A-BD36-C9AEADC62703}"/>
    <cellStyle name="Normal 9 4 3 2 3 2 3 2 2 2 2" xfId="44198" xr:uid="{B6B764D1-6498-44F7-AE7A-2B1DE7159B3C}"/>
    <cellStyle name="Normal 9 4 3 2 3 2 3 2 2 3" xfId="32390" xr:uid="{4389E471-53B0-4DE6-AEFD-F7937E6B2D67}"/>
    <cellStyle name="Normal 9 4 3 2 3 2 3 2 3" xfId="16695" xr:uid="{CF746DE3-2C1D-4C25-AB47-2D7E8D40FB94}"/>
    <cellStyle name="Normal 9 4 3 2 3 2 3 2 3 2" xfId="39014" xr:uid="{4FF98607-40C0-4CA6-BF2B-F2EE414471EA}"/>
    <cellStyle name="Normal 9 4 3 2 3 2 3 2 4" xfId="27206" xr:uid="{BF111552-E645-4D4A-ACF9-FF1E419F341F}"/>
    <cellStyle name="Normal 9 4 3 2 3 2 3 3" xfId="7480" xr:uid="{90F8E02F-EEAD-4D77-906E-9C6C5FF40FA1}"/>
    <cellStyle name="Normal 9 4 3 2 3 2 3 3 2" xfId="19287" xr:uid="{61534995-D707-4D98-A0D7-29859E2D0353}"/>
    <cellStyle name="Normal 9 4 3 2 3 2 3 3 2 2" xfId="41606" xr:uid="{EFD5B5F7-FDE5-4707-B22E-453FD5F32F3A}"/>
    <cellStyle name="Normal 9 4 3 2 3 2 3 3 3" xfId="29798" xr:uid="{4ED02203-F70C-4CA3-BC6B-B98471299249}"/>
    <cellStyle name="Normal 9 4 3 2 3 2 3 4" xfId="14103" xr:uid="{7A200B55-268B-4254-9CDC-AECCA2302045}"/>
    <cellStyle name="Normal 9 4 3 2 3 2 3 4 2" xfId="36422" xr:uid="{D286B889-AE50-4F74-BA8E-E82C0513E691}"/>
    <cellStyle name="Normal 9 4 3 2 3 2 3 5" xfId="24614" xr:uid="{2F6BDF01-3B74-4B89-805C-467B5F0FA699}"/>
    <cellStyle name="Normal 9 4 3 2 3 2 4" xfId="3592" xr:uid="{025AC5CD-7C7C-4B4A-905C-F7074A5EBB8E}"/>
    <cellStyle name="Normal 9 4 3 2 3 2 4 2" xfId="8776" xr:uid="{4D84E777-C782-44F3-A661-46B9341220CF}"/>
    <cellStyle name="Normal 9 4 3 2 3 2 4 2 2" xfId="20583" xr:uid="{E718A502-7C5A-442E-BFDD-460237E53C02}"/>
    <cellStyle name="Normal 9 4 3 2 3 2 4 2 2 2" xfId="42902" xr:uid="{A22BF83C-EA12-4DF5-AC75-13AE9A75A78D}"/>
    <cellStyle name="Normal 9 4 3 2 3 2 4 2 3" xfId="31094" xr:uid="{487B2977-59BB-4F65-A9EE-C4557A769661}"/>
    <cellStyle name="Normal 9 4 3 2 3 2 4 3" xfId="15399" xr:uid="{7EEB7E75-D631-4F19-8959-D99EEDF2BD71}"/>
    <cellStyle name="Normal 9 4 3 2 3 2 4 3 2" xfId="37718" xr:uid="{D760C9BF-5B81-4958-ABD2-EDA04EE67709}"/>
    <cellStyle name="Normal 9 4 3 2 3 2 4 4" xfId="25910" xr:uid="{29D63134-E5DB-406D-9234-BCD727908A6B}"/>
    <cellStyle name="Normal 9 4 3 2 3 2 5" xfId="6184" xr:uid="{B2FF5D4C-25CA-4371-9B37-B600C3E4AB6D}"/>
    <cellStyle name="Normal 9 4 3 2 3 2 5 2" xfId="17991" xr:uid="{B8E9AA34-25D4-4214-BA26-67A5525E519E}"/>
    <cellStyle name="Normal 9 4 3 2 3 2 5 2 2" xfId="40310" xr:uid="{36BA9697-0BB7-4458-8598-E47539B043F5}"/>
    <cellStyle name="Normal 9 4 3 2 3 2 5 3" xfId="28502" xr:uid="{6B52EAC3-DF19-4314-98E5-F7F1954C524E}"/>
    <cellStyle name="Normal 9 4 3 2 3 2 6" xfId="11511" xr:uid="{F694D4B2-8760-4052-97B8-D7959DA010AD}"/>
    <cellStyle name="Normal 9 4 3 2 3 2 6 2" xfId="33830" xr:uid="{6C7CF1F4-7075-4010-A241-519703C51CE6}"/>
    <cellStyle name="Normal 9 4 3 2 3 2 7" xfId="12807" xr:uid="{9D81CD83-788F-4652-9B77-EBE8B73EF83A}"/>
    <cellStyle name="Normal 9 4 3 2 3 2 7 2" xfId="35126" xr:uid="{06FF3B9C-1426-4AC4-BC8A-AFF9DDAF14C8}"/>
    <cellStyle name="Normal 9 4 3 2 3 2 8" xfId="23318" xr:uid="{5D60710A-F725-4C9E-A266-2BBF19377DD7}"/>
    <cellStyle name="Normal 9 4 3 2 3 3" xfId="1324" xr:uid="{75FDA38D-B80E-403D-BC50-020BC7E0A155}"/>
    <cellStyle name="Normal 9 4 3 2 3 3 2" xfId="2620" xr:uid="{3A835C72-2798-431D-84F7-D5873C7A32FA}"/>
    <cellStyle name="Normal 9 4 3 2 3 3 2 2" xfId="5212" xr:uid="{2402746B-56D0-473D-8CB9-D2BD1EA9094D}"/>
    <cellStyle name="Normal 9 4 3 2 3 3 2 2 2" xfId="10396" xr:uid="{2AFB2A33-3119-4B69-9954-0E8EC753CED4}"/>
    <cellStyle name="Normal 9 4 3 2 3 3 2 2 2 2" xfId="22203" xr:uid="{1BBA23D6-C7C1-4EC1-9E64-19C03F3FB871}"/>
    <cellStyle name="Normal 9 4 3 2 3 3 2 2 2 2 2" xfId="44522" xr:uid="{625187A0-FE5C-4280-9E01-36C07BC2B1A2}"/>
    <cellStyle name="Normal 9 4 3 2 3 3 2 2 2 3" xfId="32714" xr:uid="{8CC4353F-2D01-414F-930C-AB1CB2A93B38}"/>
    <cellStyle name="Normal 9 4 3 2 3 3 2 2 3" xfId="17019" xr:uid="{B8B675B9-4431-4A72-9835-F148FDE43311}"/>
    <cellStyle name="Normal 9 4 3 2 3 3 2 2 3 2" xfId="39338" xr:uid="{493B2CF0-127A-4793-81DA-1F34A8399F1D}"/>
    <cellStyle name="Normal 9 4 3 2 3 3 2 2 4" xfId="27530" xr:uid="{F6404DAC-3CF9-4820-9569-BB45AF7FD405}"/>
    <cellStyle name="Normal 9 4 3 2 3 3 2 3" xfId="7804" xr:uid="{D282C076-4CD6-4D05-97A8-71B47109ED79}"/>
    <cellStyle name="Normal 9 4 3 2 3 3 2 3 2" xfId="19611" xr:uid="{A2C99708-78A1-4374-8066-994F432D8D4C}"/>
    <cellStyle name="Normal 9 4 3 2 3 3 2 3 2 2" xfId="41930" xr:uid="{A6ACC281-D130-480D-8CBC-4379506ECC9B}"/>
    <cellStyle name="Normal 9 4 3 2 3 3 2 3 3" xfId="30122" xr:uid="{2D76946D-49A3-437C-B376-195A0851E6E6}"/>
    <cellStyle name="Normal 9 4 3 2 3 3 2 4" xfId="14427" xr:uid="{040D3B04-2CC9-4D9A-B57F-E03E735B5A7C}"/>
    <cellStyle name="Normal 9 4 3 2 3 3 2 4 2" xfId="36746" xr:uid="{DEDD5B10-CB25-4FB8-97CA-548FB7D0E757}"/>
    <cellStyle name="Normal 9 4 3 2 3 3 2 5" xfId="24938" xr:uid="{9336B8AA-F066-44B6-BF1D-7012DB356E21}"/>
    <cellStyle name="Normal 9 4 3 2 3 3 3" xfId="3916" xr:uid="{76B67491-7140-43E0-86DF-36DF18E5DA2A}"/>
    <cellStyle name="Normal 9 4 3 2 3 3 3 2" xfId="9100" xr:uid="{9D9A0187-45E1-47CA-8513-4BA5738F80A6}"/>
    <cellStyle name="Normal 9 4 3 2 3 3 3 2 2" xfId="20907" xr:uid="{3B289CB1-FF57-4B32-A2D5-16D91E7AC964}"/>
    <cellStyle name="Normal 9 4 3 2 3 3 3 2 2 2" xfId="43226" xr:uid="{5652077E-1E37-46FF-BFF4-18A284074AFB}"/>
    <cellStyle name="Normal 9 4 3 2 3 3 3 2 3" xfId="31418" xr:uid="{6D60D630-D71B-47C3-AA62-C88A86035325}"/>
    <cellStyle name="Normal 9 4 3 2 3 3 3 3" xfId="15723" xr:uid="{5037461B-931E-4289-ADDC-B7CD4301C7C0}"/>
    <cellStyle name="Normal 9 4 3 2 3 3 3 3 2" xfId="38042" xr:uid="{D2EB2F82-9A76-4A3D-81B4-4E76F2EBDA5B}"/>
    <cellStyle name="Normal 9 4 3 2 3 3 3 4" xfId="26234" xr:uid="{392AE845-2524-46CC-B35A-19FA8FB1D8CC}"/>
    <cellStyle name="Normal 9 4 3 2 3 3 4" xfId="6508" xr:uid="{C79CAA03-A752-4AD5-8DA6-29525C5D8D9A}"/>
    <cellStyle name="Normal 9 4 3 2 3 3 4 2" xfId="18315" xr:uid="{CEA1A225-9712-4B34-8592-153BFA1651B2}"/>
    <cellStyle name="Normal 9 4 3 2 3 3 4 2 2" xfId="40634" xr:uid="{7FE3F5C1-BD4F-4560-8662-DD22E5CC5A54}"/>
    <cellStyle name="Normal 9 4 3 2 3 3 4 3" xfId="28826" xr:uid="{F4BCCBAB-C5D3-4AC1-A2E4-DA96C6CFA4FF}"/>
    <cellStyle name="Normal 9 4 3 2 3 3 5" xfId="11835" xr:uid="{7E4D50C6-9F0B-4A80-9DC8-1EE9BC2541AE}"/>
    <cellStyle name="Normal 9 4 3 2 3 3 5 2" xfId="34154" xr:uid="{017F5D33-A296-4218-9845-F909D4714F7F}"/>
    <cellStyle name="Normal 9 4 3 2 3 3 6" xfId="13131" xr:uid="{DB824736-24B8-42E0-AC06-53CC34099CAE}"/>
    <cellStyle name="Normal 9 4 3 2 3 3 6 2" xfId="35450" xr:uid="{290322A8-5866-4870-BDD3-25DD5CB40828}"/>
    <cellStyle name="Normal 9 4 3 2 3 3 7" xfId="23642" xr:uid="{C6E5EAB8-E34F-4B7E-A04F-500D87873868}"/>
    <cellStyle name="Normal 9 4 3 2 3 4" xfId="1972" xr:uid="{B1EDECF4-8282-444C-AD96-C127EBF7ACBE}"/>
    <cellStyle name="Normal 9 4 3 2 3 4 2" xfId="4564" xr:uid="{B0C74BF4-F43D-424A-9ECB-2F7EA9375B73}"/>
    <cellStyle name="Normal 9 4 3 2 3 4 2 2" xfId="9748" xr:uid="{9336432B-01B4-4B71-AE02-1AFD5F7A730E}"/>
    <cellStyle name="Normal 9 4 3 2 3 4 2 2 2" xfId="21555" xr:uid="{7490B8AC-E37D-47C3-9D1C-ABA467CF0A2D}"/>
    <cellStyle name="Normal 9 4 3 2 3 4 2 2 2 2" xfId="43874" xr:uid="{BB5B5E4E-0787-4B02-AFDD-E126F8529BCC}"/>
    <cellStyle name="Normal 9 4 3 2 3 4 2 2 3" xfId="32066" xr:uid="{C67A10AC-19B7-4465-87F8-7EF2592ED4B2}"/>
    <cellStyle name="Normal 9 4 3 2 3 4 2 3" xfId="16371" xr:uid="{89E2FF4B-60E4-4458-A922-E76BF7FA554B}"/>
    <cellStyle name="Normal 9 4 3 2 3 4 2 3 2" xfId="38690" xr:uid="{DEDC5E03-02FD-4E90-9CA8-4433E3435D88}"/>
    <cellStyle name="Normal 9 4 3 2 3 4 2 4" xfId="26882" xr:uid="{6033C282-79BC-4ADD-BED9-5446F175726C}"/>
    <cellStyle name="Normal 9 4 3 2 3 4 3" xfId="7156" xr:uid="{651C815B-D0CD-45E0-BA13-5B31834D2542}"/>
    <cellStyle name="Normal 9 4 3 2 3 4 3 2" xfId="18963" xr:uid="{870405C8-A0E1-44CD-9DC0-379B31650C16}"/>
    <cellStyle name="Normal 9 4 3 2 3 4 3 2 2" xfId="41282" xr:uid="{A1E2700D-8A80-45BE-AC1D-EF9D66857836}"/>
    <cellStyle name="Normal 9 4 3 2 3 4 3 3" xfId="29474" xr:uid="{57C38870-B0B9-4E3B-A7D4-ED82E3454D95}"/>
    <cellStyle name="Normal 9 4 3 2 3 4 4" xfId="13779" xr:uid="{86E27E3F-011E-4FCE-AED9-D8906DFB61BF}"/>
    <cellStyle name="Normal 9 4 3 2 3 4 4 2" xfId="36098" xr:uid="{A16D8E02-B1E6-4BA3-908C-D3C3A7405DD3}"/>
    <cellStyle name="Normal 9 4 3 2 3 4 5" xfId="24290" xr:uid="{ADFC45A7-FD38-457E-8ABE-3E7038993873}"/>
    <cellStyle name="Normal 9 4 3 2 3 5" xfId="3268" xr:uid="{736F48EB-476F-42B2-8AF3-E545C8B8EBB7}"/>
    <cellStyle name="Normal 9 4 3 2 3 5 2" xfId="8452" xr:uid="{A8C5649F-955B-4615-97A0-7800719C0973}"/>
    <cellStyle name="Normal 9 4 3 2 3 5 2 2" xfId="20259" xr:uid="{9CCFF7CC-A9F1-44F4-A041-2826F09079F0}"/>
    <cellStyle name="Normal 9 4 3 2 3 5 2 2 2" xfId="42578" xr:uid="{A1D514A4-D407-434B-88CE-65264F3B96E8}"/>
    <cellStyle name="Normal 9 4 3 2 3 5 2 3" xfId="30770" xr:uid="{FCDC80A5-EC65-4DD3-8245-9FF8A274092F}"/>
    <cellStyle name="Normal 9 4 3 2 3 5 3" xfId="15075" xr:uid="{06A5FD82-C11D-46DF-AB1D-BEC6A1A4AA31}"/>
    <cellStyle name="Normal 9 4 3 2 3 5 3 2" xfId="37394" xr:uid="{CD99DBDA-E859-46BF-AF9F-86572199D21A}"/>
    <cellStyle name="Normal 9 4 3 2 3 5 4" xfId="25586" xr:uid="{2AF7343C-6A6C-4328-884E-C26D02A21149}"/>
    <cellStyle name="Normal 9 4 3 2 3 6" xfId="5860" xr:uid="{C138FCF9-0EDB-47CE-BFCE-943CF12770E9}"/>
    <cellStyle name="Normal 9 4 3 2 3 6 2" xfId="17667" xr:uid="{EBEB043A-AFCF-41A1-8A50-4EC29DBB562A}"/>
    <cellStyle name="Normal 9 4 3 2 3 6 2 2" xfId="39986" xr:uid="{437FDB43-FE25-4764-910A-A1AAE3E23F40}"/>
    <cellStyle name="Normal 9 4 3 2 3 6 3" xfId="28178" xr:uid="{6F4BC120-9E55-4716-994C-923170E473C2}"/>
    <cellStyle name="Normal 9 4 3 2 3 7" xfId="11133" xr:uid="{ED0BA88E-82E5-49D7-9FD3-F83EE22830DA}"/>
    <cellStyle name="Normal 9 4 3 2 3 7 2" xfId="33452" xr:uid="{EE1A0618-3487-4B7B-939F-77F37738C5E9}"/>
    <cellStyle name="Normal 9 4 3 2 3 8" xfId="12483" xr:uid="{E31D3424-1982-4D10-996D-7C542DF6A8D0}"/>
    <cellStyle name="Normal 9 4 3 2 3 8 2" xfId="34802" xr:uid="{31B65C61-5138-4FE0-9ABE-90C23D788B08}"/>
    <cellStyle name="Normal 9 4 3 2 3 9" xfId="22940" xr:uid="{6A791952-6827-49EB-AC2F-FD0647F41D92}"/>
    <cellStyle name="Normal 9 4 3 2 4" xfId="838" xr:uid="{C717336D-00B5-4891-BD2C-9F8BD94D959C}"/>
    <cellStyle name="Normal 9 4 3 2 4 2" xfId="1486" xr:uid="{8B54E867-2CD8-4BB9-9804-63C228329E3D}"/>
    <cellStyle name="Normal 9 4 3 2 4 2 2" xfId="2782" xr:uid="{46CFBDFA-40D2-4B55-A41B-3DAEDA2D4E00}"/>
    <cellStyle name="Normal 9 4 3 2 4 2 2 2" xfId="5374" xr:uid="{273BE13E-C99B-4A96-B9E5-CFA6F619EDD5}"/>
    <cellStyle name="Normal 9 4 3 2 4 2 2 2 2" xfId="10558" xr:uid="{8900B6A1-64A3-4066-AA75-2A4956A644D4}"/>
    <cellStyle name="Normal 9 4 3 2 4 2 2 2 2 2" xfId="22365" xr:uid="{7AFB8092-7302-43BC-9803-C789C7A9038D}"/>
    <cellStyle name="Normal 9 4 3 2 4 2 2 2 2 2 2" xfId="44684" xr:uid="{DF0403EE-B8C7-4CFB-A780-491153FD60AC}"/>
    <cellStyle name="Normal 9 4 3 2 4 2 2 2 2 3" xfId="32876" xr:uid="{7E5C6475-A963-4F92-A327-154AC14B2D43}"/>
    <cellStyle name="Normal 9 4 3 2 4 2 2 2 3" xfId="17181" xr:uid="{6D4BAF90-BFEA-4F46-9B4A-3C661D69711B}"/>
    <cellStyle name="Normal 9 4 3 2 4 2 2 2 3 2" xfId="39500" xr:uid="{B472F8BB-7418-4F4C-97B5-D938858C0816}"/>
    <cellStyle name="Normal 9 4 3 2 4 2 2 2 4" xfId="27692" xr:uid="{1BB55D54-7566-446E-87C5-CF877CA5B80E}"/>
    <cellStyle name="Normal 9 4 3 2 4 2 2 3" xfId="7966" xr:uid="{360612BF-2FD1-4929-B924-D794A109FA7D}"/>
    <cellStyle name="Normal 9 4 3 2 4 2 2 3 2" xfId="19773" xr:uid="{5CD4DC97-9521-4416-A0E2-13DC65FC8D0A}"/>
    <cellStyle name="Normal 9 4 3 2 4 2 2 3 2 2" xfId="42092" xr:uid="{EDB861B3-A04C-46CB-A71E-FA69E9EDC39F}"/>
    <cellStyle name="Normal 9 4 3 2 4 2 2 3 3" xfId="30284" xr:uid="{D3941EA3-7862-4CB8-832F-4D736020A362}"/>
    <cellStyle name="Normal 9 4 3 2 4 2 2 4" xfId="14589" xr:uid="{745E92AA-C488-43B0-8F78-88422C50BF82}"/>
    <cellStyle name="Normal 9 4 3 2 4 2 2 4 2" xfId="36908" xr:uid="{B3CCC914-95C4-43EA-8385-8144B9E935C8}"/>
    <cellStyle name="Normal 9 4 3 2 4 2 2 5" xfId="25100" xr:uid="{2FEF644F-0B27-48F9-8C81-A0ECB139DC0E}"/>
    <cellStyle name="Normal 9 4 3 2 4 2 3" xfId="4078" xr:uid="{C60B7C8C-5DD3-4690-9167-A87719A7CA0E}"/>
    <cellStyle name="Normal 9 4 3 2 4 2 3 2" xfId="9262" xr:uid="{04FFA655-8A02-4474-9AF0-CD14E10F3D6A}"/>
    <cellStyle name="Normal 9 4 3 2 4 2 3 2 2" xfId="21069" xr:uid="{3C29A3AF-9E88-4A2D-B1F1-ED7A7F2FA28F}"/>
    <cellStyle name="Normal 9 4 3 2 4 2 3 2 2 2" xfId="43388" xr:uid="{7B033BAB-5D8C-459B-B5CF-22B11B2CB59A}"/>
    <cellStyle name="Normal 9 4 3 2 4 2 3 2 3" xfId="31580" xr:uid="{403C7C7B-750B-4BE0-91A2-0BB643E2246B}"/>
    <cellStyle name="Normal 9 4 3 2 4 2 3 3" xfId="15885" xr:uid="{A31AEB8C-5979-4FC5-96F2-04F2A54C3232}"/>
    <cellStyle name="Normal 9 4 3 2 4 2 3 3 2" xfId="38204" xr:uid="{EB76A504-2F28-4521-BFB1-7440ABABA020}"/>
    <cellStyle name="Normal 9 4 3 2 4 2 3 4" xfId="26396" xr:uid="{E7D1CAA0-1914-4CE1-9E2B-A6677A04AE48}"/>
    <cellStyle name="Normal 9 4 3 2 4 2 4" xfId="6670" xr:uid="{22F73128-1590-478A-BF74-03AB2AE14282}"/>
    <cellStyle name="Normal 9 4 3 2 4 2 4 2" xfId="18477" xr:uid="{5C5DB73D-2844-4B2A-B50C-C8BA5106F28B}"/>
    <cellStyle name="Normal 9 4 3 2 4 2 4 2 2" xfId="40796" xr:uid="{4B6914DD-7167-4AE5-8888-F50DD710DD0A}"/>
    <cellStyle name="Normal 9 4 3 2 4 2 4 3" xfId="28988" xr:uid="{0C87B283-17F1-4988-9120-A25246D90F5B}"/>
    <cellStyle name="Normal 9 4 3 2 4 2 5" xfId="11997" xr:uid="{536EBF12-6C5A-48DC-9028-1746651863AB}"/>
    <cellStyle name="Normal 9 4 3 2 4 2 5 2" xfId="34316" xr:uid="{9AC9F449-99DD-4171-82A6-EC7B4A3F26B7}"/>
    <cellStyle name="Normal 9 4 3 2 4 2 6" xfId="13293" xr:uid="{8EDE697C-797C-4E84-AB40-D04F20A50C80}"/>
    <cellStyle name="Normal 9 4 3 2 4 2 6 2" xfId="35612" xr:uid="{D3FD657B-A286-4E1C-8D92-35F70CC76252}"/>
    <cellStyle name="Normal 9 4 3 2 4 2 7" xfId="23804" xr:uid="{44EB0CBA-0A01-49D8-8707-1C66C95134A8}"/>
    <cellStyle name="Normal 9 4 3 2 4 3" xfId="2134" xr:uid="{7EE74436-97D2-4897-BFD2-099B1823C494}"/>
    <cellStyle name="Normal 9 4 3 2 4 3 2" xfId="4726" xr:uid="{13F19E6A-2435-49B9-BAA7-17BCE79B6A2D}"/>
    <cellStyle name="Normal 9 4 3 2 4 3 2 2" xfId="9910" xr:uid="{F38BC7A2-9797-4DAC-AE37-C594213E1948}"/>
    <cellStyle name="Normal 9 4 3 2 4 3 2 2 2" xfId="21717" xr:uid="{BBB32060-F4AE-44FD-A199-B48948C635B1}"/>
    <cellStyle name="Normal 9 4 3 2 4 3 2 2 2 2" xfId="44036" xr:uid="{2E8A9F31-2F9F-4DA6-BF5C-7B01AB7A02F8}"/>
    <cellStyle name="Normal 9 4 3 2 4 3 2 2 3" xfId="32228" xr:uid="{2041A5FA-DB41-442F-AD6A-4B9A7BF18232}"/>
    <cellStyle name="Normal 9 4 3 2 4 3 2 3" xfId="16533" xr:uid="{1028DD19-A52A-459D-920B-274912BB60BC}"/>
    <cellStyle name="Normal 9 4 3 2 4 3 2 3 2" xfId="38852" xr:uid="{AB6009CF-BCA5-4C24-A2EF-50E95169DF20}"/>
    <cellStyle name="Normal 9 4 3 2 4 3 2 4" xfId="27044" xr:uid="{5B7DC9EA-BA72-41B8-B6C7-4D225F04D9BA}"/>
    <cellStyle name="Normal 9 4 3 2 4 3 3" xfId="7318" xr:uid="{A0262D2B-E943-4FE5-83FD-F5AC25E14D15}"/>
    <cellStyle name="Normal 9 4 3 2 4 3 3 2" xfId="19125" xr:uid="{0BD7D74A-DADB-4B0C-B256-E32703737DBF}"/>
    <cellStyle name="Normal 9 4 3 2 4 3 3 2 2" xfId="41444" xr:uid="{63064B92-A50E-4037-858B-19B114199E87}"/>
    <cellStyle name="Normal 9 4 3 2 4 3 3 3" xfId="29636" xr:uid="{195FD901-EA57-45EB-9A6E-219B6D753642}"/>
    <cellStyle name="Normal 9 4 3 2 4 3 4" xfId="13941" xr:uid="{17B468DD-F6FD-49A9-A078-0B1E0C1B63BD}"/>
    <cellStyle name="Normal 9 4 3 2 4 3 4 2" xfId="36260" xr:uid="{BD3A2660-B703-48B7-85E4-FF1FC3543918}"/>
    <cellStyle name="Normal 9 4 3 2 4 3 5" xfId="24452" xr:uid="{94A04307-A34B-476B-9CF0-4093CB09A7E4}"/>
    <cellStyle name="Normal 9 4 3 2 4 4" xfId="3430" xr:uid="{C0D99AAC-84E6-484A-8FC6-EF166A32C079}"/>
    <cellStyle name="Normal 9 4 3 2 4 4 2" xfId="8614" xr:uid="{A41FE0DB-2EC5-4E98-AED8-B1E84E5110B6}"/>
    <cellStyle name="Normal 9 4 3 2 4 4 2 2" xfId="20421" xr:uid="{627168B9-B823-4DF2-851D-7E32D49CD627}"/>
    <cellStyle name="Normal 9 4 3 2 4 4 2 2 2" xfId="42740" xr:uid="{7DC7EECE-3C51-4A48-8141-EC7F727F5B82}"/>
    <cellStyle name="Normal 9 4 3 2 4 4 2 3" xfId="30932" xr:uid="{B3710272-D781-44F8-A025-71B17E9DF619}"/>
    <cellStyle name="Normal 9 4 3 2 4 4 3" xfId="15237" xr:uid="{84ECB256-B6E7-4CD9-8410-821ED4BEE674}"/>
    <cellStyle name="Normal 9 4 3 2 4 4 3 2" xfId="37556" xr:uid="{E20522E5-C19D-45D4-B7C7-F1BF03ACC64A}"/>
    <cellStyle name="Normal 9 4 3 2 4 4 4" xfId="25748" xr:uid="{957430C9-071D-49A2-B582-90386EA0C9DC}"/>
    <cellStyle name="Normal 9 4 3 2 4 5" xfId="6022" xr:uid="{BBCB376C-8F49-4C0E-BA47-AE1EBB3D87FB}"/>
    <cellStyle name="Normal 9 4 3 2 4 5 2" xfId="17829" xr:uid="{292CFCC5-5C15-469C-87FF-615497461AE4}"/>
    <cellStyle name="Normal 9 4 3 2 4 5 2 2" xfId="40148" xr:uid="{CA6DEAE0-0197-41EF-875B-E5FB9B0D5F78}"/>
    <cellStyle name="Normal 9 4 3 2 4 5 3" xfId="28340" xr:uid="{AF749970-87E0-4905-88F6-F0C38DABE67F}"/>
    <cellStyle name="Normal 9 4 3 2 4 6" xfId="11349" xr:uid="{13226DDA-6AF7-4D1E-A717-A9636BFC62B5}"/>
    <cellStyle name="Normal 9 4 3 2 4 6 2" xfId="33668" xr:uid="{FC48813F-02A5-43D7-B7FE-B3A82E39EDD7}"/>
    <cellStyle name="Normal 9 4 3 2 4 7" xfId="12645" xr:uid="{6774D2EB-816D-46E7-95E5-47F6052285C0}"/>
    <cellStyle name="Normal 9 4 3 2 4 7 2" xfId="34964" xr:uid="{ECFAE764-85C0-4CF1-9FE3-0CC9D5AFD03C}"/>
    <cellStyle name="Normal 9 4 3 2 4 8" xfId="23156" xr:uid="{0CBCD6FA-9DE9-47DF-8333-19E920E2ED6D}"/>
    <cellStyle name="Normal 9 4 3 2 5" xfId="1162" xr:uid="{55499A70-E139-4416-BA04-2C2DA467E44C}"/>
    <cellStyle name="Normal 9 4 3 2 5 2" xfId="2458" xr:uid="{9CC6E743-1A09-42BA-AFF4-C8B5BBF40D63}"/>
    <cellStyle name="Normal 9 4 3 2 5 2 2" xfId="5050" xr:uid="{689A115F-0EEC-48B4-9C0C-C800D81FDFB5}"/>
    <cellStyle name="Normal 9 4 3 2 5 2 2 2" xfId="10234" xr:uid="{6189E9DE-D7BA-482D-8050-12A9453433AF}"/>
    <cellStyle name="Normal 9 4 3 2 5 2 2 2 2" xfId="22041" xr:uid="{DEBFAE12-82B1-4D2B-B5E3-6C7AB2992D61}"/>
    <cellStyle name="Normal 9 4 3 2 5 2 2 2 2 2" xfId="44360" xr:uid="{0263FC21-1991-4126-AE45-8D2D57C41E46}"/>
    <cellStyle name="Normal 9 4 3 2 5 2 2 2 3" xfId="32552" xr:uid="{F685CC64-90CC-4B09-A495-A10AD99BB377}"/>
    <cellStyle name="Normal 9 4 3 2 5 2 2 3" xfId="16857" xr:uid="{C7279DD5-2F5D-43B5-B112-0C61F9D2C874}"/>
    <cellStyle name="Normal 9 4 3 2 5 2 2 3 2" xfId="39176" xr:uid="{CEEB716B-1003-4675-B627-80B2FA8637F7}"/>
    <cellStyle name="Normal 9 4 3 2 5 2 2 4" xfId="27368" xr:uid="{126CB09A-01A6-47C2-AF7C-9AAC14E34D2F}"/>
    <cellStyle name="Normal 9 4 3 2 5 2 3" xfId="7642" xr:uid="{89D598F2-55C2-433B-88DE-07E8556FE2F3}"/>
    <cellStyle name="Normal 9 4 3 2 5 2 3 2" xfId="19449" xr:uid="{9C6E922F-B186-4700-B264-4E1FED7CA5E2}"/>
    <cellStyle name="Normal 9 4 3 2 5 2 3 2 2" xfId="41768" xr:uid="{7054EFD4-F9BA-431A-A3CF-2CA0C7B4655D}"/>
    <cellStyle name="Normal 9 4 3 2 5 2 3 3" xfId="29960" xr:uid="{500E36D4-50B7-4F50-AA17-8C6648D6947F}"/>
    <cellStyle name="Normal 9 4 3 2 5 2 4" xfId="14265" xr:uid="{245217D5-BE3C-4F0E-A082-D6BDB4333DE7}"/>
    <cellStyle name="Normal 9 4 3 2 5 2 4 2" xfId="36584" xr:uid="{AAA31ADC-EB68-4512-9DD3-9A301F1B388F}"/>
    <cellStyle name="Normal 9 4 3 2 5 2 5" xfId="24776" xr:uid="{07B5D2D7-443C-40F7-8011-0869C7B9F5B4}"/>
    <cellStyle name="Normal 9 4 3 2 5 3" xfId="3754" xr:uid="{2EBDCD49-7AF9-4AC3-A37C-C6CD3020749A}"/>
    <cellStyle name="Normal 9 4 3 2 5 3 2" xfId="8938" xr:uid="{FCE90533-D7D1-4943-8B46-DC8AF336F58B}"/>
    <cellStyle name="Normal 9 4 3 2 5 3 2 2" xfId="20745" xr:uid="{7DDBC6DE-CE9F-4B80-8646-9535C7CE8314}"/>
    <cellStyle name="Normal 9 4 3 2 5 3 2 2 2" xfId="43064" xr:uid="{79FF1AA1-FF3B-4945-8E7B-B7679B56EAE5}"/>
    <cellStyle name="Normal 9 4 3 2 5 3 2 3" xfId="31256" xr:uid="{8907B12A-A2D3-4A48-918B-F56D9BC84EF0}"/>
    <cellStyle name="Normal 9 4 3 2 5 3 3" xfId="15561" xr:uid="{B80EC476-0A5D-4BA7-80A4-9321270A3FD9}"/>
    <cellStyle name="Normal 9 4 3 2 5 3 3 2" xfId="37880" xr:uid="{BB15AA48-EBC1-47CF-BC79-A2C4B494F0A5}"/>
    <cellStyle name="Normal 9 4 3 2 5 3 4" xfId="26072" xr:uid="{EB9FAA31-9F47-4A2F-8015-F29332C01BC9}"/>
    <cellStyle name="Normal 9 4 3 2 5 4" xfId="6346" xr:uid="{27C8A1D0-710D-4BDD-9422-B5435006DD8A}"/>
    <cellStyle name="Normal 9 4 3 2 5 4 2" xfId="18153" xr:uid="{736019F7-A8B2-494E-945D-4123A6BB7925}"/>
    <cellStyle name="Normal 9 4 3 2 5 4 2 2" xfId="40472" xr:uid="{60468EA7-0D1B-4F39-903C-F6E07CA84E23}"/>
    <cellStyle name="Normal 9 4 3 2 5 4 3" xfId="28664" xr:uid="{3AFE71C8-06EC-4B23-AE16-A3BE10536E37}"/>
    <cellStyle name="Normal 9 4 3 2 5 5" xfId="11673" xr:uid="{BEDED5A2-6B9D-40C4-9042-C866BC0A00AB}"/>
    <cellStyle name="Normal 9 4 3 2 5 5 2" xfId="33992" xr:uid="{83E57266-347A-4678-B4DB-01BA0E1B9E37}"/>
    <cellStyle name="Normal 9 4 3 2 5 6" xfId="12969" xr:uid="{3B09BB5C-207F-424C-B426-D6DF91BC5E1A}"/>
    <cellStyle name="Normal 9 4 3 2 5 6 2" xfId="35288" xr:uid="{0B6B85EE-8AE6-44F1-949B-6FF100C6EEBF}"/>
    <cellStyle name="Normal 9 4 3 2 5 7" xfId="23480" xr:uid="{934BFFBE-8CA6-46AE-8A83-D05F788FC5A2}"/>
    <cellStyle name="Normal 9 4 3 2 6" xfId="1810" xr:uid="{C492EDFB-8A6A-4F79-ADAF-07F959CB5A4A}"/>
    <cellStyle name="Normal 9 4 3 2 6 2" xfId="4402" xr:uid="{797AD65D-60DB-4AAE-A70A-C4EE087430CD}"/>
    <cellStyle name="Normal 9 4 3 2 6 2 2" xfId="9586" xr:uid="{C04E6553-C38D-4786-9C8C-3817A713A7DE}"/>
    <cellStyle name="Normal 9 4 3 2 6 2 2 2" xfId="21393" xr:uid="{362CECDA-8997-4920-B7F4-486666855CE4}"/>
    <cellStyle name="Normal 9 4 3 2 6 2 2 2 2" xfId="43712" xr:uid="{C4CC7475-7B83-41D4-A420-89FC00ECA541}"/>
    <cellStyle name="Normal 9 4 3 2 6 2 2 3" xfId="31904" xr:uid="{F88174F8-7669-4F5D-B1BB-10445828767C}"/>
    <cellStyle name="Normal 9 4 3 2 6 2 3" xfId="16209" xr:uid="{019F4C03-67D0-44B0-8A3F-E132CB391509}"/>
    <cellStyle name="Normal 9 4 3 2 6 2 3 2" xfId="38528" xr:uid="{26B87ABA-DF55-4DDB-BAA7-6161A4B0713F}"/>
    <cellStyle name="Normal 9 4 3 2 6 2 4" xfId="26720" xr:uid="{9CC61164-F1D1-4544-B050-11591B860555}"/>
    <cellStyle name="Normal 9 4 3 2 6 3" xfId="6994" xr:uid="{6638A3E0-8F90-420B-B756-795988FA9204}"/>
    <cellStyle name="Normal 9 4 3 2 6 3 2" xfId="18801" xr:uid="{69412A15-C229-49A8-9944-07AC46AC0B9D}"/>
    <cellStyle name="Normal 9 4 3 2 6 3 2 2" xfId="41120" xr:uid="{C5E863B4-F429-4499-866E-B7A733A83283}"/>
    <cellStyle name="Normal 9 4 3 2 6 3 3" xfId="29312" xr:uid="{8F717FCE-938D-48B1-ADA1-91DCED84F740}"/>
    <cellStyle name="Normal 9 4 3 2 6 4" xfId="13617" xr:uid="{339D1A6F-05B1-4D09-828B-ECEEE905E6B6}"/>
    <cellStyle name="Normal 9 4 3 2 6 4 2" xfId="35936" xr:uid="{5C237043-A83D-4D2E-A688-BD63DA9679D8}"/>
    <cellStyle name="Normal 9 4 3 2 6 5" xfId="24128" xr:uid="{D72BEE3E-51FB-4572-A2F8-F816FF3F1BBB}"/>
    <cellStyle name="Normal 9 4 3 2 7" xfId="3106" xr:uid="{2934EE74-75AE-46D8-A9D6-6485BF24484B}"/>
    <cellStyle name="Normal 9 4 3 2 7 2" xfId="8290" xr:uid="{0E722BDC-4335-4D89-AAE7-C1B318E10121}"/>
    <cellStyle name="Normal 9 4 3 2 7 2 2" xfId="20097" xr:uid="{745BC185-3647-4F99-80BB-8A9804C261A0}"/>
    <cellStyle name="Normal 9 4 3 2 7 2 2 2" xfId="42416" xr:uid="{93F23E55-CDCC-45C7-BCC1-1DB2DC2C047D}"/>
    <cellStyle name="Normal 9 4 3 2 7 2 3" xfId="30608" xr:uid="{4A2AE7C4-52BC-410F-AFD4-95220E7A1856}"/>
    <cellStyle name="Normal 9 4 3 2 7 3" xfId="14913" xr:uid="{4F22FFE0-DEA0-4157-A249-DA44C167C1C6}"/>
    <cellStyle name="Normal 9 4 3 2 7 3 2" xfId="37232" xr:uid="{3B2154DF-FEF8-427E-896E-2D6B64E561A8}"/>
    <cellStyle name="Normal 9 4 3 2 7 4" xfId="25424" xr:uid="{ABAA2D36-13EA-4755-B0EE-57FD6752FCBB}"/>
    <cellStyle name="Normal 9 4 3 2 8" xfId="5698" xr:uid="{50936ADD-5FE3-4A7B-9E0B-0B80F15F40E6}"/>
    <cellStyle name="Normal 9 4 3 2 8 2" xfId="17505" xr:uid="{8A34BC49-C424-4BA1-9D5A-70A1EF48FC85}"/>
    <cellStyle name="Normal 9 4 3 2 8 2 2" xfId="39824" xr:uid="{64EE4BC2-7760-436D-96BC-F34A87DDB496}"/>
    <cellStyle name="Normal 9 4 3 2 8 3" xfId="28016" xr:uid="{6AC2C50A-CED3-40DC-B987-F456145CA04A}"/>
    <cellStyle name="Normal 9 4 3 2 9" xfId="10899" xr:uid="{D30DA999-593A-4DD1-A790-A7B0E557CC21}"/>
    <cellStyle name="Normal 9 4 3 2 9 2" xfId="33218" xr:uid="{10071130-779E-4834-9558-AA408EA5ED36}"/>
    <cellStyle name="Normal 9 4 3 3" xfId="435" xr:uid="{2E4F383A-A83D-45B4-82E2-44A07A78CE59}"/>
    <cellStyle name="Normal 9 4 3 3 10" xfId="12348" xr:uid="{8E96D573-7100-497A-9E7F-6E2F03F63BA4}"/>
    <cellStyle name="Normal 9 4 3 3 10 2" xfId="34667" xr:uid="{47EC5B09-3423-4D36-AB2C-431CED87C0A3}"/>
    <cellStyle name="Normal 9 4 3 3 11" xfId="22751" xr:uid="{16F9E604-1D12-4B6D-8A12-73B7D11FD89D}"/>
    <cellStyle name="Normal 9 4 3 3 2" xfId="551" xr:uid="{739C3C01-ED98-4F5D-9F14-6206CD974875}"/>
    <cellStyle name="Normal 9 4 3 3 2 10" xfId="22868" xr:uid="{A1F37138-A372-4D83-A3C1-A34AB4ABEE6E}"/>
    <cellStyle name="Normal 9 4 3 3 2 2" xfId="784" xr:uid="{C102A0E4-DFC1-4A86-BB84-8435B9B655F3}"/>
    <cellStyle name="Normal 9 4 3 3 2 2 2" xfId="1108" xr:uid="{4345B07B-58FE-4B25-B97C-C2193A60EFE1}"/>
    <cellStyle name="Normal 9 4 3 3 2 2 2 2" xfId="1756" xr:uid="{B3455604-5428-4ED6-AB22-89A0A8E7AF6F}"/>
    <cellStyle name="Normal 9 4 3 3 2 2 2 2 2" xfId="3052" xr:uid="{88F0FBBE-51F4-4C44-A5B5-B49A3E255F7B}"/>
    <cellStyle name="Normal 9 4 3 3 2 2 2 2 2 2" xfId="5644" xr:uid="{8790821B-25E5-4343-A7A4-1C135F28B37D}"/>
    <cellStyle name="Normal 9 4 3 3 2 2 2 2 2 2 2" xfId="10828" xr:uid="{458D6ECC-DF90-4C99-AF34-E263FA999958}"/>
    <cellStyle name="Normal 9 4 3 3 2 2 2 2 2 2 2 2" xfId="22635" xr:uid="{7CE00D7E-ED9A-46DA-B088-579A51209D2C}"/>
    <cellStyle name="Normal 9 4 3 3 2 2 2 2 2 2 2 2 2" xfId="44954" xr:uid="{2E9AD215-A10F-4D1D-A932-536229FDF3A4}"/>
    <cellStyle name="Normal 9 4 3 3 2 2 2 2 2 2 2 3" xfId="33146" xr:uid="{F7E798A5-F46C-421D-9D55-FB73184AF4B2}"/>
    <cellStyle name="Normal 9 4 3 3 2 2 2 2 2 2 3" xfId="17451" xr:uid="{37B052F5-AF0D-407D-B99C-30DD368320CD}"/>
    <cellStyle name="Normal 9 4 3 3 2 2 2 2 2 2 3 2" xfId="39770" xr:uid="{917C074F-7F7C-4550-A200-5622B199ABD8}"/>
    <cellStyle name="Normal 9 4 3 3 2 2 2 2 2 2 4" xfId="27962" xr:uid="{0BA90849-E53E-43E7-81C9-ACE70E0A97CE}"/>
    <cellStyle name="Normal 9 4 3 3 2 2 2 2 2 3" xfId="8236" xr:uid="{F43F65C3-B752-405A-B1F2-678F9973C4F2}"/>
    <cellStyle name="Normal 9 4 3 3 2 2 2 2 2 3 2" xfId="20043" xr:uid="{F89EC27F-04CE-49DA-AC84-B50725D0EB30}"/>
    <cellStyle name="Normal 9 4 3 3 2 2 2 2 2 3 2 2" xfId="42362" xr:uid="{400C49E5-C415-4EA3-8A6A-E2ED0834742F}"/>
    <cellStyle name="Normal 9 4 3 3 2 2 2 2 2 3 3" xfId="30554" xr:uid="{B6B416A5-F8DC-46E5-B65D-B5CC3C0BA73A}"/>
    <cellStyle name="Normal 9 4 3 3 2 2 2 2 2 4" xfId="14859" xr:uid="{9F053FE0-2975-4015-9513-BFB024396C9B}"/>
    <cellStyle name="Normal 9 4 3 3 2 2 2 2 2 4 2" xfId="37178" xr:uid="{AA2432EA-4F2A-47A1-995C-06F7219DA133}"/>
    <cellStyle name="Normal 9 4 3 3 2 2 2 2 2 5" xfId="25370" xr:uid="{F3DC2951-5EAA-4303-93B4-DC3891C0150E}"/>
    <cellStyle name="Normal 9 4 3 3 2 2 2 2 3" xfId="4348" xr:uid="{10BA39A0-2659-4CB1-9B89-4E927D5E54CD}"/>
    <cellStyle name="Normal 9 4 3 3 2 2 2 2 3 2" xfId="9532" xr:uid="{3F053E0B-056D-4C0B-AAD7-A56FC6AF9B01}"/>
    <cellStyle name="Normal 9 4 3 3 2 2 2 2 3 2 2" xfId="21339" xr:uid="{96F29586-76BD-4A33-BF92-B10DB0F41B5C}"/>
    <cellStyle name="Normal 9 4 3 3 2 2 2 2 3 2 2 2" xfId="43658" xr:uid="{B22CC2BE-D7D7-4A35-9B02-D872BE95B7B3}"/>
    <cellStyle name="Normal 9 4 3 3 2 2 2 2 3 2 3" xfId="31850" xr:uid="{4B85C4DA-08E6-4A06-BEE0-9BD6DCF8A649}"/>
    <cellStyle name="Normal 9 4 3 3 2 2 2 2 3 3" xfId="16155" xr:uid="{7AC0C366-0805-4A21-9AB9-426E78E843DA}"/>
    <cellStyle name="Normal 9 4 3 3 2 2 2 2 3 3 2" xfId="38474" xr:uid="{76D76D22-248B-42F8-980D-8DECEEF78977}"/>
    <cellStyle name="Normal 9 4 3 3 2 2 2 2 3 4" xfId="26666" xr:uid="{333E28B5-0D38-4893-A8A4-87B712EEEC60}"/>
    <cellStyle name="Normal 9 4 3 3 2 2 2 2 4" xfId="6940" xr:uid="{503C2905-D4C0-4A3C-A6DD-561A8ADDA10B}"/>
    <cellStyle name="Normal 9 4 3 3 2 2 2 2 4 2" xfId="18747" xr:uid="{9A4FE3D5-4F80-4EBF-AFDC-15053523778C}"/>
    <cellStyle name="Normal 9 4 3 3 2 2 2 2 4 2 2" xfId="41066" xr:uid="{A111D09D-7737-4D1B-9CFA-933FAE13F328}"/>
    <cellStyle name="Normal 9 4 3 3 2 2 2 2 4 3" xfId="29258" xr:uid="{CE863B79-7E73-4615-82C6-0B2F4029CEFD}"/>
    <cellStyle name="Normal 9 4 3 3 2 2 2 2 5" xfId="12267" xr:uid="{2EC836A9-FC24-44EE-BD1D-D3C44AD5B5D6}"/>
    <cellStyle name="Normal 9 4 3 3 2 2 2 2 5 2" xfId="34586" xr:uid="{0E53AC0B-D504-47EE-A809-A2A3862BE8F9}"/>
    <cellStyle name="Normal 9 4 3 3 2 2 2 2 6" xfId="13563" xr:uid="{AE9767B2-8C75-45C9-8D9F-82DC6CC1CEFE}"/>
    <cellStyle name="Normal 9 4 3 3 2 2 2 2 6 2" xfId="35882" xr:uid="{BBAEBC56-9AA0-4A73-B0AF-4160CA05F873}"/>
    <cellStyle name="Normal 9 4 3 3 2 2 2 2 7" xfId="24074" xr:uid="{3B83D39F-17B3-4253-831D-02EA7C7A89C7}"/>
    <cellStyle name="Normal 9 4 3 3 2 2 2 3" xfId="2404" xr:uid="{13487457-5EF5-427B-89A1-44F478F00C61}"/>
    <cellStyle name="Normal 9 4 3 3 2 2 2 3 2" xfId="4996" xr:uid="{6C95D5CD-6239-45E9-AEC9-35F82C45E634}"/>
    <cellStyle name="Normal 9 4 3 3 2 2 2 3 2 2" xfId="10180" xr:uid="{29484F4C-E9F8-4395-98A5-2D0587718682}"/>
    <cellStyle name="Normal 9 4 3 3 2 2 2 3 2 2 2" xfId="21987" xr:uid="{8710341E-C6F2-449A-9881-1AFAC68298E2}"/>
    <cellStyle name="Normal 9 4 3 3 2 2 2 3 2 2 2 2" xfId="44306" xr:uid="{1226ECED-3F64-4C6D-B313-D087F16A6C8D}"/>
    <cellStyle name="Normal 9 4 3 3 2 2 2 3 2 2 3" xfId="32498" xr:uid="{6FCB1CC4-BE78-4FFC-A5F5-2DBF0E128FDF}"/>
    <cellStyle name="Normal 9 4 3 3 2 2 2 3 2 3" xfId="16803" xr:uid="{E8E34EB2-4149-426D-A82B-C267EE091B83}"/>
    <cellStyle name="Normal 9 4 3 3 2 2 2 3 2 3 2" xfId="39122" xr:uid="{0D3DB838-7D9C-4F97-AFBE-DDD4AA43CEFB}"/>
    <cellStyle name="Normal 9 4 3 3 2 2 2 3 2 4" xfId="27314" xr:uid="{2112C0FC-1C50-4DE2-B97E-FBC263ED402F}"/>
    <cellStyle name="Normal 9 4 3 3 2 2 2 3 3" xfId="7588" xr:uid="{3F422CF1-5326-4596-8D16-1FCAE3F88593}"/>
    <cellStyle name="Normal 9 4 3 3 2 2 2 3 3 2" xfId="19395" xr:uid="{4EB17877-A43C-4A4D-B3A1-1AFDB992581F}"/>
    <cellStyle name="Normal 9 4 3 3 2 2 2 3 3 2 2" xfId="41714" xr:uid="{9861F7FE-DCD0-45CA-BDF7-F93C4A8A61A5}"/>
    <cellStyle name="Normal 9 4 3 3 2 2 2 3 3 3" xfId="29906" xr:uid="{6068B231-2A87-4850-B3D5-680D3633E7D8}"/>
    <cellStyle name="Normal 9 4 3 3 2 2 2 3 4" xfId="14211" xr:uid="{23CE8977-808A-43D6-AACA-0B9383A9283D}"/>
    <cellStyle name="Normal 9 4 3 3 2 2 2 3 4 2" xfId="36530" xr:uid="{0AB92C4D-923D-46F5-BBE0-30AC68C33DB1}"/>
    <cellStyle name="Normal 9 4 3 3 2 2 2 3 5" xfId="24722" xr:uid="{8DD35E6C-0AE1-49F0-9CE5-3D336193BFF5}"/>
    <cellStyle name="Normal 9 4 3 3 2 2 2 4" xfId="3700" xr:uid="{186B9EBD-A530-4FE4-BAC8-8CAA27A6171B}"/>
    <cellStyle name="Normal 9 4 3 3 2 2 2 4 2" xfId="8884" xr:uid="{DA5B2461-41D7-4086-AF51-BF72FA61341B}"/>
    <cellStyle name="Normal 9 4 3 3 2 2 2 4 2 2" xfId="20691" xr:uid="{92A27E06-66D9-400B-98B5-DDC7F1B4E2A7}"/>
    <cellStyle name="Normal 9 4 3 3 2 2 2 4 2 2 2" xfId="43010" xr:uid="{46293790-A3BC-4F37-B2AE-0CAE7C5DD660}"/>
    <cellStyle name="Normal 9 4 3 3 2 2 2 4 2 3" xfId="31202" xr:uid="{26D8D582-CEA1-4192-A2A2-BE9537ED675F}"/>
    <cellStyle name="Normal 9 4 3 3 2 2 2 4 3" xfId="15507" xr:uid="{88F3D63E-D512-434E-9B89-624176C5BBB3}"/>
    <cellStyle name="Normal 9 4 3 3 2 2 2 4 3 2" xfId="37826" xr:uid="{683FB67F-CEF0-4231-A546-FE5F46A04C40}"/>
    <cellStyle name="Normal 9 4 3 3 2 2 2 4 4" xfId="26018" xr:uid="{3DD23E0A-10B3-414D-B5FE-C7AA729016A0}"/>
    <cellStyle name="Normal 9 4 3 3 2 2 2 5" xfId="6292" xr:uid="{DFF0262A-ADFD-49D9-BA42-4FB991F6F622}"/>
    <cellStyle name="Normal 9 4 3 3 2 2 2 5 2" xfId="18099" xr:uid="{32B2C993-36A1-460B-A172-A60B467B91E8}"/>
    <cellStyle name="Normal 9 4 3 3 2 2 2 5 2 2" xfId="40418" xr:uid="{17CCC5E5-25AA-4AFB-B871-366234C40C56}"/>
    <cellStyle name="Normal 9 4 3 3 2 2 2 5 3" xfId="28610" xr:uid="{9229F728-EF35-4619-8330-4C75A28263C7}"/>
    <cellStyle name="Normal 9 4 3 3 2 2 2 6" xfId="11619" xr:uid="{73C125A3-56F4-4E7B-8EE3-4B78A6FA25F5}"/>
    <cellStyle name="Normal 9 4 3 3 2 2 2 6 2" xfId="33938" xr:uid="{6DD90DDC-EF93-490B-88F2-2694FDECEED0}"/>
    <cellStyle name="Normal 9 4 3 3 2 2 2 7" xfId="12915" xr:uid="{D1FDBB8B-0141-480C-981E-1B7B24FD9040}"/>
    <cellStyle name="Normal 9 4 3 3 2 2 2 7 2" xfId="35234" xr:uid="{D21D9620-FA13-4B8D-BCC0-DB52A1DFB29B}"/>
    <cellStyle name="Normal 9 4 3 3 2 2 2 8" xfId="23426" xr:uid="{A468350B-FD0F-40B5-AD36-1F488FB972A6}"/>
    <cellStyle name="Normal 9 4 3 3 2 2 3" xfId="1432" xr:uid="{37D0B580-41B3-44C6-9F9A-3755754B1D32}"/>
    <cellStyle name="Normal 9 4 3 3 2 2 3 2" xfId="2728" xr:uid="{77202F0E-334F-48FD-A304-A5E42BE6424F}"/>
    <cellStyle name="Normal 9 4 3 3 2 2 3 2 2" xfId="5320" xr:uid="{AC5F0F51-6927-4655-852C-C435ACE17AD2}"/>
    <cellStyle name="Normal 9 4 3 3 2 2 3 2 2 2" xfId="10504" xr:uid="{D5D47882-2561-4570-9089-A0E0A03C4F32}"/>
    <cellStyle name="Normal 9 4 3 3 2 2 3 2 2 2 2" xfId="22311" xr:uid="{76A320D2-C61B-4E94-BCD1-B72E72B37B17}"/>
    <cellStyle name="Normal 9 4 3 3 2 2 3 2 2 2 2 2" xfId="44630" xr:uid="{FFD7BB86-9AD4-4C9B-A24C-806E6E66844C}"/>
    <cellStyle name="Normal 9 4 3 3 2 2 3 2 2 2 3" xfId="32822" xr:uid="{D8040E2E-FDF9-4A4F-AFA1-B49350AC4E56}"/>
    <cellStyle name="Normal 9 4 3 3 2 2 3 2 2 3" xfId="17127" xr:uid="{CA82F65D-9A6D-4C4A-8D70-10E052BCAF8E}"/>
    <cellStyle name="Normal 9 4 3 3 2 2 3 2 2 3 2" xfId="39446" xr:uid="{4D40A9E8-E593-4CBC-89CC-433F9A10C156}"/>
    <cellStyle name="Normal 9 4 3 3 2 2 3 2 2 4" xfId="27638" xr:uid="{1030786E-754E-47CE-BA04-3751E66E81BC}"/>
    <cellStyle name="Normal 9 4 3 3 2 2 3 2 3" xfId="7912" xr:uid="{E4E20F83-A6B6-439A-84D1-5B09C3CB70C1}"/>
    <cellStyle name="Normal 9 4 3 3 2 2 3 2 3 2" xfId="19719" xr:uid="{EB26802A-7B83-498B-B6F4-87FA78E87EAE}"/>
    <cellStyle name="Normal 9 4 3 3 2 2 3 2 3 2 2" xfId="42038" xr:uid="{8695DCF8-4584-4C18-AFEA-ED172E42AD8B}"/>
    <cellStyle name="Normal 9 4 3 3 2 2 3 2 3 3" xfId="30230" xr:uid="{5387B60C-CFF4-486D-A8D8-82AC6E2E9FF0}"/>
    <cellStyle name="Normal 9 4 3 3 2 2 3 2 4" xfId="14535" xr:uid="{EA21E20F-64FF-44AC-9D31-FD34A5414FE4}"/>
    <cellStyle name="Normal 9 4 3 3 2 2 3 2 4 2" xfId="36854" xr:uid="{E710956D-355D-4121-8F23-E589BA93F7A3}"/>
    <cellStyle name="Normal 9 4 3 3 2 2 3 2 5" xfId="25046" xr:uid="{91721708-FB5C-4C51-BA3D-0A1099353F45}"/>
    <cellStyle name="Normal 9 4 3 3 2 2 3 3" xfId="4024" xr:uid="{CA9571C5-45A6-4718-B023-A4C4ED1D774A}"/>
    <cellStyle name="Normal 9 4 3 3 2 2 3 3 2" xfId="9208" xr:uid="{BB97F822-C2FF-49D9-8673-81E35D7CA85D}"/>
    <cellStyle name="Normal 9 4 3 3 2 2 3 3 2 2" xfId="21015" xr:uid="{7F4565CB-7B64-474E-8833-3247B993C3EF}"/>
    <cellStyle name="Normal 9 4 3 3 2 2 3 3 2 2 2" xfId="43334" xr:uid="{9DCFCD60-FEBF-42A9-9F8C-4DAF0AF1B9A3}"/>
    <cellStyle name="Normal 9 4 3 3 2 2 3 3 2 3" xfId="31526" xr:uid="{FF6E7C3B-1A2F-4A29-BD43-2CB5B5BAE2EE}"/>
    <cellStyle name="Normal 9 4 3 3 2 2 3 3 3" xfId="15831" xr:uid="{852A0D3D-E127-4051-9E26-ACB907B0FDA1}"/>
    <cellStyle name="Normal 9 4 3 3 2 2 3 3 3 2" xfId="38150" xr:uid="{875085B2-26EC-4D49-ABC8-48710B1ED2D4}"/>
    <cellStyle name="Normal 9 4 3 3 2 2 3 3 4" xfId="26342" xr:uid="{E237F45B-85F6-4BE4-8852-5B68E713A470}"/>
    <cellStyle name="Normal 9 4 3 3 2 2 3 4" xfId="6616" xr:uid="{FE24C12C-1CB6-464A-81B3-720E4DAB4AEA}"/>
    <cellStyle name="Normal 9 4 3 3 2 2 3 4 2" xfId="18423" xr:uid="{A12F6808-36D1-4CB6-91CD-C8A3E67F91CD}"/>
    <cellStyle name="Normal 9 4 3 3 2 2 3 4 2 2" xfId="40742" xr:uid="{B90523F6-2F99-40EE-A23F-6F644B899B77}"/>
    <cellStyle name="Normal 9 4 3 3 2 2 3 4 3" xfId="28934" xr:uid="{D3336F39-030C-4431-956A-6571EE1494AC}"/>
    <cellStyle name="Normal 9 4 3 3 2 2 3 5" xfId="11943" xr:uid="{EDD043C2-1875-4B1F-9763-190AC29EBF63}"/>
    <cellStyle name="Normal 9 4 3 3 2 2 3 5 2" xfId="34262" xr:uid="{A6AD86D2-8119-4CDF-B9C6-8D6953F2FAF8}"/>
    <cellStyle name="Normal 9 4 3 3 2 2 3 6" xfId="13239" xr:uid="{62747128-8677-4194-8263-9BB7327A539E}"/>
    <cellStyle name="Normal 9 4 3 3 2 2 3 6 2" xfId="35558" xr:uid="{D1AE9697-CC41-4D04-A070-AE1CD22F6D92}"/>
    <cellStyle name="Normal 9 4 3 3 2 2 3 7" xfId="23750" xr:uid="{51C264F3-C491-4D05-9015-F1E127802BAF}"/>
    <cellStyle name="Normal 9 4 3 3 2 2 4" xfId="2080" xr:uid="{BA9BDE35-A8C0-48A0-AAD1-9756CB55930E}"/>
    <cellStyle name="Normal 9 4 3 3 2 2 4 2" xfId="4672" xr:uid="{EC849C26-7B95-4F19-BAE6-A7C03C8B38F9}"/>
    <cellStyle name="Normal 9 4 3 3 2 2 4 2 2" xfId="9856" xr:uid="{9EA2B17E-32C2-4317-8BB5-E2C963674407}"/>
    <cellStyle name="Normal 9 4 3 3 2 2 4 2 2 2" xfId="21663" xr:uid="{D8A89B11-B927-42B1-BF33-8516343E88F4}"/>
    <cellStyle name="Normal 9 4 3 3 2 2 4 2 2 2 2" xfId="43982" xr:uid="{3C798C63-75A3-43CD-BF11-683F0C2CDCB5}"/>
    <cellStyle name="Normal 9 4 3 3 2 2 4 2 2 3" xfId="32174" xr:uid="{5160B25D-0660-4621-912A-5E4030F3C18A}"/>
    <cellStyle name="Normal 9 4 3 3 2 2 4 2 3" xfId="16479" xr:uid="{C91BDF20-D84B-46D9-B466-91546A516975}"/>
    <cellStyle name="Normal 9 4 3 3 2 2 4 2 3 2" xfId="38798" xr:uid="{9AD96E77-6C81-40E7-A68C-45689F5EB8B8}"/>
    <cellStyle name="Normal 9 4 3 3 2 2 4 2 4" xfId="26990" xr:uid="{32C0F86E-10AB-40E2-95EE-5E14D1F0DBCC}"/>
    <cellStyle name="Normal 9 4 3 3 2 2 4 3" xfId="7264" xr:uid="{933BB4B7-D9F8-496B-A219-8BEB809849B9}"/>
    <cellStyle name="Normal 9 4 3 3 2 2 4 3 2" xfId="19071" xr:uid="{7B9C8298-425B-4529-928D-2EA27D67F236}"/>
    <cellStyle name="Normal 9 4 3 3 2 2 4 3 2 2" xfId="41390" xr:uid="{0B27E5A2-A681-4EB9-A190-74A2314B59B8}"/>
    <cellStyle name="Normal 9 4 3 3 2 2 4 3 3" xfId="29582" xr:uid="{C8A3A018-91D4-4E71-B567-CF9AB16658C4}"/>
    <cellStyle name="Normal 9 4 3 3 2 2 4 4" xfId="13887" xr:uid="{E63F81AA-FC12-495F-A1D2-5144096EA9C1}"/>
    <cellStyle name="Normal 9 4 3 3 2 2 4 4 2" xfId="36206" xr:uid="{2AE7BDF6-B9D2-48B1-95F7-9C09BB26A002}"/>
    <cellStyle name="Normal 9 4 3 3 2 2 4 5" xfId="24398" xr:uid="{13772CA7-5DB6-471E-8E99-EBCAA3A5EAE5}"/>
    <cellStyle name="Normal 9 4 3 3 2 2 5" xfId="3376" xr:uid="{C9327113-4E24-41B6-9E74-166552AC7FC8}"/>
    <cellStyle name="Normal 9 4 3 3 2 2 5 2" xfId="8560" xr:uid="{A5760F80-FD0B-4E7F-AF29-0E2491E35E73}"/>
    <cellStyle name="Normal 9 4 3 3 2 2 5 2 2" xfId="20367" xr:uid="{A6CE34A9-69A6-4961-B36E-3ECA739D48DA}"/>
    <cellStyle name="Normal 9 4 3 3 2 2 5 2 2 2" xfId="42686" xr:uid="{31AA24CB-A23A-45EB-9706-0150E42C53FF}"/>
    <cellStyle name="Normal 9 4 3 3 2 2 5 2 3" xfId="30878" xr:uid="{6659A96C-B7E4-420D-9A6C-E3EAF3B1F1B4}"/>
    <cellStyle name="Normal 9 4 3 3 2 2 5 3" xfId="15183" xr:uid="{E17578A9-E274-42B5-A15D-F32684E41466}"/>
    <cellStyle name="Normal 9 4 3 3 2 2 5 3 2" xfId="37502" xr:uid="{1F2302BD-C211-4D2C-83CD-E0C999ACA5A0}"/>
    <cellStyle name="Normal 9 4 3 3 2 2 5 4" xfId="25694" xr:uid="{2D706FBF-1314-4860-80A8-08D29634A25B}"/>
    <cellStyle name="Normal 9 4 3 3 2 2 6" xfId="5968" xr:uid="{6F56FA87-D9F2-49CF-BC1E-5978731F8622}"/>
    <cellStyle name="Normal 9 4 3 3 2 2 6 2" xfId="17775" xr:uid="{CE51745B-A740-45C2-93BB-57280FD9E0BE}"/>
    <cellStyle name="Normal 9 4 3 3 2 2 6 2 2" xfId="40094" xr:uid="{80B07991-C11A-4F02-B988-61BDF70A95A2}"/>
    <cellStyle name="Normal 9 4 3 3 2 2 6 3" xfId="28286" xr:uid="{2DB38247-C211-4D01-8F4D-37AE9E7B2BFA}"/>
    <cellStyle name="Normal 9 4 3 3 2 2 7" xfId="11295" xr:uid="{3F1C868B-07B6-4D21-913B-3323042D200C}"/>
    <cellStyle name="Normal 9 4 3 3 2 2 7 2" xfId="33614" xr:uid="{AFB93CE7-4473-462A-B7AE-96CCB4DEAD1B}"/>
    <cellStyle name="Normal 9 4 3 3 2 2 8" xfId="12591" xr:uid="{1625BBBE-892C-44C8-8548-89DE1EA14A80}"/>
    <cellStyle name="Normal 9 4 3 3 2 2 8 2" xfId="34910" xr:uid="{CBE23A12-09DF-4E30-AE45-5D7EB609225F}"/>
    <cellStyle name="Normal 9 4 3 3 2 2 9" xfId="23102" xr:uid="{C81D50E6-0E38-40AF-BD57-BFA68B05C379}"/>
    <cellStyle name="Normal 9 4 3 3 2 3" xfId="946" xr:uid="{D9E23805-3944-49D8-AE9E-975209FC12FC}"/>
    <cellStyle name="Normal 9 4 3 3 2 3 2" xfId="1594" xr:uid="{891C145B-B88F-4FCB-A5EB-F3AF99103B25}"/>
    <cellStyle name="Normal 9 4 3 3 2 3 2 2" xfId="2890" xr:uid="{8D86EF26-9BEC-4BBE-9BCB-EDF7A4425B54}"/>
    <cellStyle name="Normal 9 4 3 3 2 3 2 2 2" xfId="5482" xr:uid="{9E38BE33-FAC9-4EC9-A5D9-D6A969CA8E5C}"/>
    <cellStyle name="Normal 9 4 3 3 2 3 2 2 2 2" xfId="10666" xr:uid="{C06A2D94-69FB-4E26-AD69-4DAC6B0E9332}"/>
    <cellStyle name="Normal 9 4 3 3 2 3 2 2 2 2 2" xfId="22473" xr:uid="{EB4E948E-F902-4115-86CD-4E324837DA2E}"/>
    <cellStyle name="Normal 9 4 3 3 2 3 2 2 2 2 2 2" xfId="44792" xr:uid="{8150DCDF-95F6-4728-A169-C14CA863D091}"/>
    <cellStyle name="Normal 9 4 3 3 2 3 2 2 2 2 3" xfId="32984" xr:uid="{CFCD4193-C32C-4E1E-AA60-099EB096FD8D}"/>
    <cellStyle name="Normal 9 4 3 3 2 3 2 2 2 3" xfId="17289" xr:uid="{891CAC43-BB56-4FF3-8979-35B8F3BAADDB}"/>
    <cellStyle name="Normal 9 4 3 3 2 3 2 2 2 3 2" xfId="39608" xr:uid="{53EA79A0-F7DC-470D-963A-45AFCD5E9B2E}"/>
    <cellStyle name="Normal 9 4 3 3 2 3 2 2 2 4" xfId="27800" xr:uid="{E94341B0-8CAC-4F34-84C1-B7525229578F}"/>
    <cellStyle name="Normal 9 4 3 3 2 3 2 2 3" xfId="8074" xr:uid="{E39A2A8C-7095-460B-8CC5-EE82A7EA0FB0}"/>
    <cellStyle name="Normal 9 4 3 3 2 3 2 2 3 2" xfId="19881" xr:uid="{20E40175-FE58-4AF3-B9A9-D31F45BD6CE7}"/>
    <cellStyle name="Normal 9 4 3 3 2 3 2 2 3 2 2" xfId="42200" xr:uid="{16782AF9-5549-4215-8474-D2E0B0FCA89B}"/>
    <cellStyle name="Normal 9 4 3 3 2 3 2 2 3 3" xfId="30392" xr:uid="{7A62571A-E83F-49AE-9A78-E8426708373F}"/>
    <cellStyle name="Normal 9 4 3 3 2 3 2 2 4" xfId="14697" xr:uid="{3035C459-B97A-472D-9AC4-98583D213DE9}"/>
    <cellStyle name="Normal 9 4 3 3 2 3 2 2 4 2" xfId="37016" xr:uid="{895A8277-AD86-4DFC-9FEF-7333595ABDFF}"/>
    <cellStyle name="Normal 9 4 3 3 2 3 2 2 5" xfId="25208" xr:uid="{0AD99917-C68E-4046-B13C-FA6EF0201F4E}"/>
    <cellStyle name="Normal 9 4 3 3 2 3 2 3" xfId="4186" xr:uid="{00E1C7EC-FA5F-49D9-A331-FC47E56362CC}"/>
    <cellStyle name="Normal 9 4 3 3 2 3 2 3 2" xfId="9370" xr:uid="{9DDEA34E-2887-4685-A0E4-ABF6C0BB2334}"/>
    <cellStyle name="Normal 9 4 3 3 2 3 2 3 2 2" xfId="21177" xr:uid="{5F2D6BAE-6E92-44F7-B72F-9B39B3160BE2}"/>
    <cellStyle name="Normal 9 4 3 3 2 3 2 3 2 2 2" xfId="43496" xr:uid="{4C2B71B8-E536-40A3-852B-0387A0940A8F}"/>
    <cellStyle name="Normal 9 4 3 3 2 3 2 3 2 3" xfId="31688" xr:uid="{0028293F-9E88-4FAE-92EA-DDDD3EC671B1}"/>
    <cellStyle name="Normal 9 4 3 3 2 3 2 3 3" xfId="15993" xr:uid="{80C32397-00D7-4598-9C45-F628D9397656}"/>
    <cellStyle name="Normal 9 4 3 3 2 3 2 3 3 2" xfId="38312" xr:uid="{F9BF7DD9-4A8F-48BC-90E7-7C833DE043AA}"/>
    <cellStyle name="Normal 9 4 3 3 2 3 2 3 4" xfId="26504" xr:uid="{53031F16-828C-485C-B36C-538F94747C71}"/>
    <cellStyle name="Normal 9 4 3 3 2 3 2 4" xfId="6778" xr:uid="{F8001136-6031-4E99-B78E-89B89B077567}"/>
    <cellStyle name="Normal 9 4 3 3 2 3 2 4 2" xfId="18585" xr:uid="{99B7550A-8690-411E-9898-82279545D8A0}"/>
    <cellStyle name="Normal 9 4 3 3 2 3 2 4 2 2" xfId="40904" xr:uid="{766DB680-A881-4483-A1AB-8A3B8600D905}"/>
    <cellStyle name="Normal 9 4 3 3 2 3 2 4 3" xfId="29096" xr:uid="{4F576429-9908-4551-91AC-8B6BAD219006}"/>
    <cellStyle name="Normal 9 4 3 3 2 3 2 5" xfId="12105" xr:uid="{7D6367DD-A9F7-4101-8B6F-6F41C6279663}"/>
    <cellStyle name="Normal 9 4 3 3 2 3 2 5 2" xfId="34424" xr:uid="{CD4E0B16-9173-4F9D-BEBA-C36B6ED45B6C}"/>
    <cellStyle name="Normal 9 4 3 3 2 3 2 6" xfId="13401" xr:uid="{7CC61613-9003-4F36-8377-9FE1BB9EA3A5}"/>
    <cellStyle name="Normal 9 4 3 3 2 3 2 6 2" xfId="35720" xr:uid="{47FA17BF-B675-49AB-B747-9143D3BD40D9}"/>
    <cellStyle name="Normal 9 4 3 3 2 3 2 7" xfId="23912" xr:uid="{E3ACD3A2-E3F1-4B79-AD17-655F6E5A6512}"/>
    <cellStyle name="Normal 9 4 3 3 2 3 3" xfId="2242" xr:uid="{494BEC81-C137-4153-8AF0-A36BEADEA9D0}"/>
    <cellStyle name="Normal 9 4 3 3 2 3 3 2" xfId="4834" xr:uid="{BDC62A4B-A89E-48EE-AEB9-73F513740F3D}"/>
    <cellStyle name="Normal 9 4 3 3 2 3 3 2 2" xfId="10018" xr:uid="{02A2A1F2-72EC-4183-AEAC-452B287CB5F8}"/>
    <cellStyle name="Normal 9 4 3 3 2 3 3 2 2 2" xfId="21825" xr:uid="{5EEC0127-E17B-4506-9B24-75DA69C95276}"/>
    <cellStyle name="Normal 9 4 3 3 2 3 3 2 2 2 2" xfId="44144" xr:uid="{42D1BF00-B8F3-4544-A5E1-55E097D9AA29}"/>
    <cellStyle name="Normal 9 4 3 3 2 3 3 2 2 3" xfId="32336" xr:uid="{82747110-AED8-4B20-BA99-14DB5F074D00}"/>
    <cellStyle name="Normal 9 4 3 3 2 3 3 2 3" xfId="16641" xr:uid="{B66C1B51-5801-4B4B-B586-C67A2EC0BCD4}"/>
    <cellStyle name="Normal 9 4 3 3 2 3 3 2 3 2" xfId="38960" xr:uid="{00F7B645-5F46-47B0-AD4E-DE6EC120BB3B}"/>
    <cellStyle name="Normal 9 4 3 3 2 3 3 2 4" xfId="27152" xr:uid="{94D282E7-2E51-4BF6-B93C-265B81AE1572}"/>
    <cellStyle name="Normal 9 4 3 3 2 3 3 3" xfId="7426" xr:uid="{14377CD9-3BD7-45A9-B3F1-576048D52770}"/>
    <cellStyle name="Normal 9 4 3 3 2 3 3 3 2" xfId="19233" xr:uid="{32C1D679-BE20-4B5C-8CF8-1F742CB403D0}"/>
    <cellStyle name="Normal 9 4 3 3 2 3 3 3 2 2" xfId="41552" xr:uid="{22B35FB2-2846-43D4-B722-8F59FA2AACB6}"/>
    <cellStyle name="Normal 9 4 3 3 2 3 3 3 3" xfId="29744" xr:uid="{29393C1C-B873-4737-8CD4-70B08F96AA8B}"/>
    <cellStyle name="Normal 9 4 3 3 2 3 3 4" xfId="14049" xr:uid="{26FBDF4F-5CAD-4EF1-9B5A-743E27E85C2C}"/>
    <cellStyle name="Normal 9 4 3 3 2 3 3 4 2" xfId="36368" xr:uid="{D5F1391D-BDA2-4092-B845-B2A23C34857A}"/>
    <cellStyle name="Normal 9 4 3 3 2 3 3 5" xfId="24560" xr:uid="{7E089BF8-8E9A-47C1-8554-0EFE86D54AED}"/>
    <cellStyle name="Normal 9 4 3 3 2 3 4" xfId="3538" xr:uid="{4256790D-DF38-4F80-BE28-23FA75F939CA}"/>
    <cellStyle name="Normal 9 4 3 3 2 3 4 2" xfId="8722" xr:uid="{4F808325-8ADD-4C5C-A750-50C3A58902BE}"/>
    <cellStyle name="Normal 9 4 3 3 2 3 4 2 2" xfId="20529" xr:uid="{842A36F2-F125-491E-BB60-724DA753E28B}"/>
    <cellStyle name="Normal 9 4 3 3 2 3 4 2 2 2" xfId="42848" xr:uid="{1F77007F-2D91-416A-B5B8-416A35089098}"/>
    <cellStyle name="Normal 9 4 3 3 2 3 4 2 3" xfId="31040" xr:uid="{6C07DFF0-E887-4812-AC5A-381E1F14A1BF}"/>
    <cellStyle name="Normal 9 4 3 3 2 3 4 3" xfId="15345" xr:uid="{144D837D-0372-45B7-9ED9-5228420DAB76}"/>
    <cellStyle name="Normal 9 4 3 3 2 3 4 3 2" xfId="37664" xr:uid="{AD808A21-58B5-4D11-8156-B65DEC63F0CB}"/>
    <cellStyle name="Normal 9 4 3 3 2 3 4 4" xfId="25856" xr:uid="{9E76DDE6-B77E-4EC2-9DD4-8F99E29BF9F7}"/>
    <cellStyle name="Normal 9 4 3 3 2 3 5" xfId="6130" xr:uid="{D80080D4-A966-4F0C-9B0A-2D797C195AB1}"/>
    <cellStyle name="Normal 9 4 3 3 2 3 5 2" xfId="17937" xr:uid="{A8EBE320-2262-43D5-98F7-B591CA24389D}"/>
    <cellStyle name="Normal 9 4 3 3 2 3 5 2 2" xfId="40256" xr:uid="{96772949-EB63-41CB-B1BC-4E20E965794E}"/>
    <cellStyle name="Normal 9 4 3 3 2 3 5 3" xfId="28448" xr:uid="{B67A3C7F-2EF9-4F20-B20C-9519BA3D9E4F}"/>
    <cellStyle name="Normal 9 4 3 3 2 3 6" xfId="11457" xr:uid="{9F75843B-8672-4A75-BE30-74D71A38F9B9}"/>
    <cellStyle name="Normal 9 4 3 3 2 3 6 2" xfId="33776" xr:uid="{841B70D7-DA2A-404E-85FC-5CDFA9679EA7}"/>
    <cellStyle name="Normal 9 4 3 3 2 3 7" xfId="12753" xr:uid="{C28876E5-C7C7-4EC6-8221-1AA095B2288E}"/>
    <cellStyle name="Normal 9 4 3 3 2 3 7 2" xfId="35072" xr:uid="{B744534C-05F0-4B66-BE91-A9B6BF40D948}"/>
    <cellStyle name="Normal 9 4 3 3 2 3 8" xfId="23264" xr:uid="{8B55C776-31C5-4110-99B2-36D3BCFF5A73}"/>
    <cellStyle name="Normal 9 4 3 3 2 4" xfId="1270" xr:uid="{6FD5D158-58C7-4ABD-ACE1-50079D3991F4}"/>
    <cellStyle name="Normal 9 4 3 3 2 4 2" xfId="2566" xr:uid="{93BB9D8C-B261-4780-9640-39C74A808CE4}"/>
    <cellStyle name="Normal 9 4 3 3 2 4 2 2" xfId="5158" xr:uid="{E691A6CE-C006-44BD-AD71-2B9E8F875D40}"/>
    <cellStyle name="Normal 9 4 3 3 2 4 2 2 2" xfId="10342" xr:uid="{CDC1DAB6-4B91-44A6-993C-7F18AD79BB76}"/>
    <cellStyle name="Normal 9 4 3 3 2 4 2 2 2 2" xfId="22149" xr:uid="{89FDFBE7-BD0F-444D-9251-315F6C5D0311}"/>
    <cellStyle name="Normal 9 4 3 3 2 4 2 2 2 2 2" xfId="44468" xr:uid="{35D9E847-5BDB-45E3-88B5-6E44BD5F29F8}"/>
    <cellStyle name="Normal 9 4 3 3 2 4 2 2 2 3" xfId="32660" xr:uid="{BCF2C9EA-3C39-4006-954A-0E88CAE16409}"/>
    <cellStyle name="Normal 9 4 3 3 2 4 2 2 3" xfId="16965" xr:uid="{30560819-7A6C-47D9-BC60-16E0DECF7DAA}"/>
    <cellStyle name="Normal 9 4 3 3 2 4 2 2 3 2" xfId="39284" xr:uid="{2C1E5424-7600-4E09-B703-FCA4F848BF0E}"/>
    <cellStyle name="Normal 9 4 3 3 2 4 2 2 4" xfId="27476" xr:uid="{3051ACB9-EBC5-4D95-AF20-0FB3AF622944}"/>
    <cellStyle name="Normal 9 4 3 3 2 4 2 3" xfId="7750" xr:uid="{557294F6-AF87-4470-A974-54353617B097}"/>
    <cellStyle name="Normal 9 4 3 3 2 4 2 3 2" xfId="19557" xr:uid="{0B9D390E-B867-4844-8292-257B979E2FF6}"/>
    <cellStyle name="Normal 9 4 3 3 2 4 2 3 2 2" xfId="41876" xr:uid="{268BA153-F238-4D65-B63B-C04BBE10E4B1}"/>
    <cellStyle name="Normal 9 4 3 3 2 4 2 3 3" xfId="30068" xr:uid="{B51A6F28-476A-443F-ADDE-7185EC8F0800}"/>
    <cellStyle name="Normal 9 4 3 3 2 4 2 4" xfId="14373" xr:uid="{2D680C80-8DBC-4773-93F0-21CF6AC53524}"/>
    <cellStyle name="Normal 9 4 3 3 2 4 2 4 2" xfId="36692" xr:uid="{0B037FE5-EC77-4863-AAA8-B975B6E226A1}"/>
    <cellStyle name="Normal 9 4 3 3 2 4 2 5" xfId="24884" xr:uid="{51C5D74B-3B03-4F8F-A1EA-DD89DAA90876}"/>
    <cellStyle name="Normal 9 4 3 3 2 4 3" xfId="3862" xr:uid="{4DFD16DB-8412-4825-953C-51B3C0B3EF12}"/>
    <cellStyle name="Normal 9 4 3 3 2 4 3 2" xfId="9046" xr:uid="{F53AB6F7-1A35-46BB-AA34-A452840D44D4}"/>
    <cellStyle name="Normal 9 4 3 3 2 4 3 2 2" xfId="20853" xr:uid="{11646BD3-82D5-4225-8965-A5619C949B9D}"/>
    <cellStyle name="Normal 9 4 3 3 2 4 3 2 2 2" xfId="43172" xr:uid="{2307A55B-727B-4078-B3BA-22B59CFAAF2B}"/>
    <cellStyle name="Normal 9 4 3 3 2 4 3 2 3" xfId="31364" xr:uid="{CB2E2F66-A10B-4ADD-9449-DC208ED077EB}"/>
    <cellStyle name="Normal 9 4 3 3 2 4 3 3" xfId="15669" xr:uid="{DAD2DAED-9102-43E5-B0C5-5786523F9FA9}"/>
    <cellStyle name="Normal 9 4 3 3 2 4 3 3 2" xfId="37988" xr:uid="{B5680817-0650-433A-8CDF-40D42C63F00C}"/>
    <cellStyle name="Normal 9 4 3 3 2 4 3 4" xfId="26180" xr:uid="{8B9DC6F2-3332-451D-A7E6-5A291866D609}"/>
    <cellStyle name="Normal 9 4 3 3 2 4 4" xfId="6454" xr:uid="{A0DF4C25-4F38-491B-8B7D-CE07370613FD}"/>
    <cellStyle name="Normal 9 4 3 3 2 4 4 2" xfId="18261" xr:uid="{C9DF0DC9-3E02-4CBE-9738-4B25713984EE}"/>
    <cellStyle name="Normal 9 4 3 3 2 4 4 2 2" xfId="40580" xr:uid="{55AAD337-A6B9-4B98-8EE2-A5F186167446}"/>
    <cellStyle name="Normal 9 4 3 3 2 4 4 3" xfId="28772" xr:uid="{3D909EBA-A857-4DED-890F-80FEFD14C1CA}"/>
    <cellStyle name="Normal 9 4 3 3 2 4 5" xfId="11781" xr:uid="{39F873FD-898F-4236-A061-7AA374985DBC}"/>
    <cellStyle name="Normal 9 4 3 3 2 4 5 2" xfId="34100" xr:uid="{B4283015-047E-415D-B625-5072BE543CD1}"/>
    <cellStyle name="Normal 9 4 3 3 2 4 6" xfId="13077" xr:uid="{7EF5A621-CCD9-49D5-B1C4-C89A31CC24D7}"/>
    <cellStyle name="Normal 9 4 3 3 2 4 6 2" xfId="35396" xr:uid="{3CAC89F8-2262-43CC-9293-032E05762B25}"/>
    <cellStyle name="Normal 9 4 3 3 2 4 7" xfId="23588" xr:uid="{3EB2D254-A51A-4014-B790-926BC2BE9CFE}"/>
    <cellStyle name="Normal 9 4 3 3 2 5" xfId="1918" xr:uid="{2483657E-D2CF-4C1F-9CEE-04F660B51B8D}"/>
    <cellStyle name="Normal 9 4 3 3 2 5 2" xfId="4510" xr:uid="{FB5BA860-C179-4268-B26A-527577795E95}"/>
    <cellStyle name="Normal 9 4 3 3 2 5 2 2" xfId="9694" xr:uid="{F20ECE14-63E6-4073-84B3-345523E768FF}"/>
    <cellStyle name="Normal 9 4 3 3 2 5 2 2 2" xfId="21501" xr:uid="{9C5C55A6-CCC7-4E87-BDFD-7AE4A62A79C4}"/>
    <cellStyle name="Normal 9 4 3 3 2 5 2 2 2 2" xfId="43820" xr:uid="{0BC38E9A-E415-42ED-BBCD-76058426E7AA}"/>
    <cellStyle name="Normal 9 4 3 3 2 5 2 2 3" xfId="32012" xr:uid="{BE90EEC1-8FE9-4554-AC5C-7B242167ED1E}"/>
    <cellStyle name="Normal 9 4 3 3 2 5 2 3" xfId="16317" xr:uid="{C89DCB15-7F97-4A3A-AAEE-90A25F00ECCA}"/>
    <cellStyle name="Normal 9 4 3 3 2 5 2 3 2" xfId="38636" xr:uid="{5DACBBAE-75F2-4CBC-A9F8-CBDC5450A643}"/>
    <cellStyle name="Normal 9 4 3 3 2 5 2 4" xfId="26828" xr:uid="{05168C12-E373-40B8-8318-711FF0C7375A}"/>
    <cellStyle name="Normal 9 4 3 3 2 5 3" xfId="7102" xr:uid="{5F07CBB1-CB3F-4D28-8295-1717E7703DA0}"/>
    <cellStyle name="Normal 9 4 3 3 2 5 3 2" xfId="18909" xr:uid="{E0789F77-980C-43D6-818C-5B459C50B76E}"/>
    <cellStyle name="Normal 9 4 3 3 2 5 3 2 2" xfId="41228" xr:uid="{13B1443A-0E7B-40CC-8D30-BD9C22A6D76E}"/>
    <cellStyle name="Normal 9 4 3 3 2 5 3 3" xfId="29420" xr:uid="{48EE6C1C-661E-4759-BF63-7970357DA680}"/>
    <cellStyle name="Normal 9 4 3 3 2 5 4" xfId="13725" xr:uid="{925D1800-2E6B-4088-BBD8-4FA1026DD7F4}"/>
    <cellStyle name="Normal 9 4 3 3 2 5 4 2" xfId="36044" xr:uid="{ACDD74AB-52B9-4F43-8E31-173A436D736B}"/>
    <cellStyle name="Normal 9 4 3 3 2 5 5" xfId="24236" xr:uid="{CAE4F595-B9CB-411E-814B-B94B215B34E4}"/>
    <cellStyle name="Normal 9 4 3 3 2 6" xfId="3214" xr:uid="{84270A3E-E735-429E-B99C-3746AB98EEBA}"/>
    <cellStyle name="Normal 9 4 3 3 2 6 2" xfId="8398" xr:uid="{44B0D0D2-63ED-4EB9-939F-1385538D6542}"/>
    <cellStyle name="Normal 9 4 3 3 2 6 2 2" xfId="20205" xr:uid="{4DF28B16-7F0B-4406-9F5B-27BF61EBF1E7}"/>
    <cellStyle name="Normal 9 4 3 3 2 6 2 2 2" xfId="42524" xr:uid="{A0D73199-3AA4-4365-B072-9FD9013C0E75}"/>
    <cellStyle name="Normal 9 4 3 3 2 6 2 3" xfId="30716" xr:uid="{4D22840B-AF6E-49FF-A219-113D18EC9215}"/>
    <cellStyle name="Normal 9 4 3 3 2 6 3" xfId="15021" xr:uid="{F388B83A-2304-4945-8975-C76CA02DFD77}"/>
    <cellStyle name="Normal 9 4 3 3 2 6 3 2" xfId="37340" xr:uid="{57D68255-2D56-4F32-B3E9-71870335EA7F}"/>
    <cellStyle name="Normal 9 4 3 3 2 6 4" xfId="25532" xr:uid="{FA525EAB-816C-4A76-9775-3898E9F0E45B}"/>
    <cellStyle name="Normal 9 4 3 3 2 7" xfId="5806" xr:uid="{5D2B6F0D-B7B3-4E1A-B075-FE46F4E9164D}"/>
    <cellStyle name="Normal 9 4 3 3 2 7 2" xfId="17613" xr:uid="{3A97F449-B52C-4B8A-9D77-9DC3ACACB85A}"/>
    <cellStyle name="Normal 9 4 3 3 2 7 2 2" xfId="39932" xr:uid="{803EE7BA-34E0-4648-9BA1-7691642C2E04}"/>
    <cellStyle name="Normal 9 4 3 3 2 7 3" xfId="28124" xr:uid="{E5E9DAA4-0C54-4325-A53E-AA29D15DC04B}"/>
    <cellStyle name="Normal 9 4 3 3 2 8" xfId="11061" xr:uid="{8B54F606-7226-439B-A672-6C57AACF6805}"/>
    <cellStyle name="Normal 9 4 3 3 2 8 2" xfId="33380" xr:uid="{D51C108C-0186-4B5F-B508-4479BCE3BC02}"/>
    <cellStyle name="Normal 9 4 3 3 2 9" xfId="12429" xr:uid="{82F31C64-73BC-4195-8779-50A8708A9940}"/>
    <cellStyle name="Normal 9 4 3 3 2 9 2" xfId="34748" xr:uid="{B10E8D9F-09AD-4840-8356-4D7DBE90C1CF}"/>
    <cellStyle name="Normal 9 4 3 3 3" xfId="667" xr:uid="{12B9B715-1309-4434-B1EF-387FE96E1E82}"/>
    <cellStyle name="Normal 9 4 3 3 3 2" xfId="1027" xr:uid="{B8261D27-FF84-4C51-9F16-823430CF1A6E}"/>
    <cellStyle name="Normal 9 4 3 3 3 2 2" xfId="1675" xr:uid="{C3635902-FBC6-460D-9552-10C1AE7DF3C1}"/>
    <cellStyle name="Normal 9 4 3 3 3 2 2 2" xfId="2971" xr:uid="{4399A8E0-8B44-4387-9553-EF4384B6848F}"/>
    <cellStyle name="Normal 9 4 3 3 3 2 2 2 2" xfId="5563" xr:uid="{A2DFB77C-C0FA-4DD5-8AE6-4A257758AB26}"/>
    <cellStyle name="Normal 9 4 3 3 3 2 2 2 2 2" xfId="10747" xr:uid="{7EA77CD8-4B94-4CB2-808F-6AA5BBC85C65}"/>
    <cellStyle name="Normal 9 4 3 3 3 2 2 2 2 2 2" xfId="22554" xr:uid="{3CCDE431-0D3C-49A3-8AE1-FFD46E0C62E4}"/>
    <cellStyle name="Normal 9 4 3 3 3 2 2 2 2 2 2 2" xfId="44873" xr:uid="{1FBA8799-DA3A-487A-8DF8-24C587BE7A9E}"/>
    <cellStyle name="Normal 9 4 3 3 3 2 2 2 2 2 3" xfId="33065" xr:uid="{A7C6AFFD-C6EC-453F-8660-62BF4A204A02}"/>
    <cellStyle name="Normal 9 4 3 3 3 2 2 2 2 3" xfId="17370" xr:uid="{EC279462-DA53-4D74-A889-47B525699DBF}"/>
    <cellStyle name="Normal 9 4 3 3 3 2 2 2 2 3 2" xfId="39689" xr:uid="{4610670D-EC80-4490-9375-6D84D639FDA0}"/>
    <cellStyle name="Normal 9 4 3 3 3 2 2 2 2 4" xfId="27881" xr:uid="{5ABDCF8A-5C9F-4C25-AC04-FCA9C9FC8C6E}"/>
    <cellStyle name="Normal 9 4 3 3 3 2 2 2 3" xfId="8155" xr:uid="{B9CC7082-D910-4795-9B89-EBE76432529D}"/>
    <cellStyle name="Normal 9 4 3 3 3 2 2 2 3 2" xfId="19962" xr:uid="{46187099-EF43-4D12-892F-D04A3AE2F7C6}"/>
    <cellStyle name="Normal 9 4 3 3 3 2 2 2 3 2 2" xfId="42281" xr:uid="{B0B49617-16A2-4A78-A8E7-A6C7B5602297}"/>
    <cellStyle name="Normal 9 4 3 3 3 2 2 2 3 3" xfId="30473" xr:uid="{586CD24B-A861-4E50-B643-16B78F30078B}"/>
    <cellStyle name="Normal 9 4 3 3 3 2 2 2 4" xfId="14778" xr:uid="{5A44C478-BF8C-4D7F-8D2E-82F096CD07D1}"/>
    <cellStyle name="Normal 9 4 3 3 3 2 2 2 4 2" xfId="37097" xr:uid="{26E2E191-E53C-4556-932B-32F80F0D6314}"/>
    <cellStyle name="Normal 9 4 3 3 3 2 2 2 5" xfId="25289" xr:uid="{5C780C82-35D4-4A1B-BB52-FB8653D5FA8B}"/>
    <cellStyle name="Normal 9 4 3 3 3 2 2 3" xfId="4267" xr:uid="{9D2FF92D-C843-4BFE-8E95-4859901F0A83}"/>
    <cellStyle name="Normal 9 4 3 3 3 2 2 3 2" xfId="9451" xr:uid="{DAE4BF5D-2944-478F-91CD-EDABC3BFB486}"/>
    <cellStyle name="Normal 9 4 3 3 3 2 2 3 2 2" xfId="21258" xr:uid="{5763B2DF-7DD2-498C-9826-775548BF5935}"/>
    <cellStyle name="Normal 9 4 3 3 3 2 2 3 2 2 2" xfId="43577" xr:uid="{B6E9FC98-973E-4AAF-B8D5-A34F438DDE45}"/>
    <cellStyle name="Normal 9 4 3 3 3 2 2 3 2 3" xfId="31769" xr:uid="{99BE6DBB-B49D-46B1-A517-FED00CB43036}"/>
    <cellStyle name="Normal 9 4 3 3 3 2 2 3 3" xfId="16074" xr:uid="{5E789F6E-18E0-4D50-8583-F4BFFE403DA2}"/>
    <cellStyle name="Normal 9 4 3 3 3 2 2 3 3 2" xfId="38393" xr:uid="{6FC3085C-9705-449D-8B16-9DE54AA31C7A}"/>
    <cellStyle name="Normal 9 4 3 3 3 2 2 3 4" xfId="26585" xr:uid="{4AE889C8-F5A5-4C08-83A4-48C35CA5180B}"/>
    <cellStyle name="Normal 9 4 3 3 3 2 2 4" xfId="6859" xr:uid="{6739FF44-F7FE-4D21-981C-F2F3E935855E}"/>
    <cellStyle name="Normal 9 4 3 3 3 2 2 4 2" xfId="18666" xr:uid="{A6C87242-B463-4E9B-BEA9-4DA08365816A}"/>
    <cellStyle name="Normal 9 4 3 3 3 2 2 4 2 2" xfId="40985" xr:uid="{90C7A783-3CC0-4750-A915-4527D90CFDAF}"/>
    <cellStyle name="Normal 9 4 3 3 3 2 2 4 3" xfId="29177" xr:uid="{EDC8C082-8392-4047-98D4-9F100DDF1B9A}"/>
    <cellStyle name="Normal 9 4 3 3 3 2 2 5" xfId="12186" xr:uid="{7A1B18B8-8EAF-42F3-82BF-ABEBDEA2CB77}"/>
    <cellStyle name="Normal 9 4 3 3 3 2 2 5 2" xfId="34505" xr:uid="{A6BA1009-E70A-4F22-9173-86BECD7A5680}"/>
    <cellStyle name="Normal 9 4 3 3 3 2 2 6" xfId="13482" xr:uid="{6CB82CF3-0E35-4479-9E29-AD25885DAD7F}"/>
    <cellStyle name="Normal 9 4 3 3 3 2 2 6 2" xfId="35801" xr:uid="{78E172CD-D493-451D-BAC2-DD7468C99ADA}"/>
    <cellStyle name="Normal 9 4 3 3 3 2 2 7" xfId="23993" xr:uid="{62AA690D-C60A-4F12-9108-730617C295DF}"/>
    <cellStyle name="Normal 9 4 3 3 3 2 3" xfId="2323" xr:uid="{F6C5F253-1E1B-4B7B-90B5-83C28F639E66}"/>
    <cellStyle name="Normal 9 4 3 3 3 2 3 2" xfId="4915" xr:uid="{FE63AD77-B5B1-4775-8E16-FEF8D1A0CB40}"/>
    <cellStyle name="Normal 9 4 3 3 3 2 3 2 2" xfId="10099" xr:uid="{E0D4BAD9-07B4-432D-8D89-D9119DBB2FCC}"/>
    <cellStyle name="Normal 9 4 3 3 3 2 3 2 2 2" xfId="21906" xr:uid="{BBBC2B19-0C24-4907-BB11-6378EECAC64B}"/>
    <cellStyle name="Normal 9 4 3 3 3 2 3 2 2 2 2" xfId="44225" xr:uid="{041D871F-A684-4F55-8B71-5760D0023516}"/>
    <cellStyle name="Normal 9 4 3 3 3 2 3 2 2 3" xfId="32417" xr:uid="{418CD25A-C695-4E00-A941-BE7C15DBEC38}"/>
    <cellStyle name="Normal 9 4 3 3 3 2 3 2 3" xfId="16722" xr:uid="{8BB848F6-310C-40DC-AAF1-1A6483F7EEA4}"/>
    <cellStyle name="Normal 9 4 3 3 3 2 3 2 3 2" xfId="39041" xr:uid="{4ECA6894-47BA-4FB2-8B0B-57B923FC740B}"/>
    <cellStyle name="Normal 9 4 3 3 3 2 3 2 4" xfId="27233" xr:uid="{0F3EE4B4-5A55-4188-926A-7A2603DBF852}"/>
    <cellStyle name="Normal 9 4 3 3 3 2 3 3" xfId="7507" xr:uid="{0808551C-7296-4D8B-92F9-503B08F98B8D}"/>
    <cellStyle name="Normal 9 4 3 3 3 2 3 3 2" xfId="19314" xr:uid="{CBAC3834-7921-4439-88F6-539224DAF4C3}"/>
    <cellStyle name="Normal 9 4 3 3 3 2 3 3 2 2" xfId="41633" xr:uid="{7F883C66-83F4-444F-8AA1-77951A529B64}"/>
    <cellStyle name="Normal 9 4 3 3 3 2 3 3 3" xfId="29825" xr:uid="{E941D4EA-4360-4425-979D-1F355EBEA4A1}"/>
    <cellStyle name="Normal 9 4 3 3 3 2 3 4" xfId="14130" xr:uid="{B09A1BF2-40DC-4F86-9557-1885C9ECEC79}"/>
    <cellStyle name="Normal 9 4 3 3 3 2 3 4 2" xfId="36449" xr:uid="{EE49AA99-FB01-4E21-AEBB-A1AA3A541927}"/>
    <cellStyle name="Normal 9 4 3 3 3 2 3 5" xfId="24641" xr:uid="{188C3F85-734B-4A3B-8335-2C796EB323B8}"/>
    <cellStyle name="Normal 9 4 3 3 3 2 4" xfId="3619" xr:uid="{C74916D9-DF55-487B-8793-1F0DDED7EDE2}"/>
    <cellStyle name="Normal 9 4 3 3 3 2 4 2" xfId="8803" xr:uid="{FBCF4EEA-448F-437B-929B-169A9F6FE967}"/>
    <cellStyle name="Normal 9 4 3 3 3 2 4 2 2" xfId="20610" xr:uid="{CB876859-306D-4A39-B087-04D959E55CAC}"/>
    <cellStyle name="Normal 9 4 3 3 3 2 4 2 2 2" xfId="42929" xr:uid="{9731B30E-A286-43A4-B8C3-AA26B005EC27}"/>
    <cellStyle name="Normal 9 4 3 3 3 2 4 2 3" xfId="31121" xr:uid="{E987C151-8ACF-4B8B-A5DF-63750B88C20B}"/>
    <cellStyle name="Normal 9 4 3 3 3 2 4 3" xfId="15426" xr:uid="{1E29E244-156B-4512-8A00-9EB45B1122BB}"/>
    <cellStyle name="Normal 9 4 3 3 3 2 4 3 2" xfId="37745" xr:uid="{DF30C0FC-521A-418F-8032-640D42FA1867}"/>
    <cellStyle name="Normal 9 4 3 3 3 2 4 4" xfId="25937" xr:uid="{C8EE9E03-85E5-4EC1-8DB6-8EE79553AEF3}"/>
    <cellStyle name="Normal 9 4 3 3 3 2 5" xfId="6211" xr:uid="{36511B82-347E-4D30-8A91-136E6E7B6150}"/>
    <cellStyle name="Normal 9 4 3 3 3 2 5 2" xfId="18018" xr:uid="{2E324169-3ED9-4D8F-A395-C0D3B7C7363D}"/>
    <cellStyle name="Normal 9 4 3 3 3 2 5 2 2" xfId="40337" xr:uid="{8588ED90-25A1-4D01-BE9C-F4148F4EFE6C}"/>
    <cellStyle name="Normal 9 4 3 3 3 2 5 3" xfId="28529" xr:uid="{7F4C7FBF-1123-4961-B915-3516A7032F49}"/>
    <cellStyle name="Normal 9 4 3 3 3 2 6" xfId="11538" xr:uid="{E108E612-CB05-4FD5-9CAA-F2ECAB7CF06B}"/>
    <cellStyle name="Normal 9 4 3 3 3 2 6 2" xfId="33857" xr:uid="{17576DBC-D863-49A9-A3B9-A4F8EC1DBB79}"/>
    <cellStyle name="Normal 9 4 3 3 3 2 7" xfId="12834" xr:uid="{1E82CFC9-F30A-4ED7-91F7-0E9B060E4977}"/>
    <cellStyle name="Normal 9 4 3 3 3 2 7 2" xfId="35153" xr:uid="{C44EC34C-7136-4257-B981-B91F1D6682F5}"/>
    <cellStyle name="Normal 9 4 3 3 3 2 8" xfId="23345" xr:uid="{168FE0BA-809F-4408-8DA5-4D41ACEE9902}"/>
    <cellStyle name="Normal 9 4 3 3 3 3" xfId="1351" xr:uid="{CAA67841-EAFE-4F7C-A20B-1CD60581CF33}"/>
    <cellStyle name="Normal 9 4 3 3 3 3 2" xfId="2647" xr:uid="{37D1751F-A124-475B-98B5-38B67280462C}"/>
    <cellStyle name="Normal 9 4 3 3 3 3 2 2" xfId="5239" xr:uid="{1ED63E95-AB69-4402-B63F-5585F5575AA5}"/>
    <cellStyle name="Normal 9 4 3 3 3 3 2 2 2" xfId="10423" xr:uid="{F503516B-34E8-4054-B5B5-ACFBC5E18E19}"/>
    <cellStyle name="Normal 9 4 3 3 3 3 2 2 2 2" xfId="22230" xr:uid="{E902B635-2B38-4934-B86D-22FE059F3BB6}"/>
    <cellStyle name="Normal 9 4 3 3 3 3 2 2 2 2 2" xfId="44549" xr:uid="{B061250E-2378-4146-AA83-539AC270CD6D}"/>
    <cellStyle name="Normal 9 4 3 3 3 3 2 2 2 3" xfId="32741" xr:uid="{373B018E-8EB4-4B53-9A91-ED306D6790E1}"/>
    <cellStyle name="Normal 9 4 3 3 3 3 2 2 3" xfId="17046" xr:uid="{47ED5AF2-F918-4118-BCB6-100ED00305D0}"/>
    <cellStyle name="Normal 9 4 3 3 3 3 2 2 3 2" xfId="39365" xr:uid="{64D0E75A-8C41-4039-9583-99F73426204E}"/>
    <cellStyle name="Normal 9 4 3 3 3 3 2 2 4" xfId="27557" xr:uid="{368F8587-9048-450E-A87E-69FB3354F74C}"/>
    <cellStyle name="Normal 9 4 3 3 3 3 2 3" xfId="7831" xr:uid="{F6E214D2-A67C-4192-951F-91034E381917}"/>
    <cellStyle name="Normal 9 4 3 3 3 3 2 3 2" xfId="19638" xr:uid="{98F98CE3-5A7A-46D1-81B0-14252CEAAA68}"/>
    <cellStyle name="Normal 9 4 3 3 3 3 2 3 2 2" xfId="41957" xr:uid="{0A797FC3-A373-40DC-B86F-5BC2C9A1A6E0}"/>
    <cellStyle name="Normal 9 4 3 3 3 3 2 3 3" xfId="30149" xr:uid="{E34159B5-2E95-46A4-9ACD-35F15A830D9E}"/>
    <cellStyle name="Normal 9 4 3 3 3 3 2 4" xfId="14454" xr:uid="{633D65B0-2A53-4560-B803-766C9DB3C420}"/>
    <cellStyle name="Normal 9 4 3 3 3 3 2 4 2" xfId="36773" xr:uid="{6B9B8F20-E425-4E9C-9419-022BA8821F31}"/>
    <cellStyle name="Normal 9 4 3 3 3 3 2 5" xfId="24965" xr:uid="{4A69691E-35B4-4E9E-9246-EA0F3FF8B08F}"/>
    <cellStyle name="Normal 9 4 3 3 3 3 3" xfId="3943" xr:uid="{3ABA7167-2DD1-4C45-9C4B-DC53F6B48324}"/>
    <cellStyle name="Normal 9 4 3 3 3 3 3 2" xfId="9127" xr:uid="{8BF321CB-4E77-45AF-8948-F6A8861CAE11}"/>
    <cellStyle name="Normal 9 4 3 3 3 3 3 2 2" xfId="20934" xr:uid="{7895E712-7F46-4689-B372-B07E8CA31CEB}"/>
    <cellStyle name="Normal 9 4 3 3 3 3 3 2 2 2" xfId="43253" xr:uid="{8188D077-4F1E-4E2A-B55E-0F0532EA0002}"/>
    <cellStyle name="Normal 9 4 3 3 3 3 3 2 3" xfId="31445" xr:uid="{3DA9724E-71A5-417E-AE78-D983E3EEA7F2}"/>
    <cellStyle name="Normal 9 4 3 3 3 3 3 3" xfId="15750" xr:uid="{2DC9C8A4-1329-4C22-9042-E8662B571B2D}"/>
    <cellStyle name="Normal 9 4 3 3 3 3 3 3 2" xfId="38069" xr:uid="{7E58181B-14F9-4C9E-BCBA-95A8C8A5A3B1}"/>
    <cellStyle name="Normal 9 4 3 3 3 3 3 4" xfId="26261" xr:uid="{EF9EC7EB-869B-4692-A1FE-CCD798D67EE0}"/>
    <cellStyle name="Normal 9 4 3 3 3 3 4" xfId="6535" xr:uid="{4E60A048-219F-43A8-881C-9CE71AAEB798}"/>
    <cellStyle name="Normal 9 4 3 3 3 3 4 2" xfId="18342" xr:uid="{3EB37FED-C732-4A8F-9D3B-B432E847255D}"/>
    <cellStyle name="Normal 9 4 3 3 3 3 4 2 2" xfId="40661" xr:uid="{CBE919DA-FC10-432C-9B64-4A97A6AD09DA}"/>
    <cellStyle name="Normal 9 4 3 3 3 3 4 3" xfId="28853" xr:uid="{FF406B63-1ADE-4A00-8483-21E4937BB6C0}"/>
    <cellStyle name="Normal 9 4 3 3 3 3 5" xfId="11862" xr:uid="{E657439E-AEC4-420A-9ECD-059169C2742B}"/>
    <cellStyle name="Normal 9 4 3 3 3 3 5 2" xfId="34181" xr:uid="{3EF08A60-9151-4043-B32A-FD1AD4DE4B8D}"/>
    <cellStyle name="Normal 9 4 3 3 3 3 6" xfId="13158" xr:uid="{E77F254B-B0DD-454B-964E-856ED2B0FFE8}"/>
    <cellStyle name="Normal 9 4 3 3 3 3 6 2" xfId="35477" xr:uid="{F2D894C8-CBA6-4B26-A28F-8C130C78BC5D}"/>
    <cellStyle name="Normal 9 4 3 3 3 3 7" xfId="23669" xr:uid="{891CBC5F-63CE-4914-A000-EA2E17FEECE4}"/>
    <cellStyle name="Normal 9 4 3 3 3 4" xfId="1999" xr:uid="{452D0B71-A3E4-42C5-AD35-C76E111411B3}"/>
    <cellStyle name="Normal 9 4 3 3 3 4 2" xfId="4591" xr:uid="{36FFC96B-4940-4B3D-8504-8DAB1FE50DED}"/>
    <cellStyle name="Normal 9 4 3 3 3 4 2 2" xfId="9775" xr:uid="{AF1BF75A-882B-48C7-9460-2356D995B048}"/>
    <cellStyle name="Normal 9 4 3 3 3 4 2 2 2" xfId="21582" xr:uid="{0FA2D81B-310D-467E-9790-FB47986F8EF5}"/>
    <cellStyle name="Normal 9 4 3 3 3 4 2 2 2 2" xfId="43901" xr:uid="{A22A3149-8E37-4009-8B81-4AC78FE25E88}"/>
    <cellStyle name="Normal 9 4 3 3 3 4 2 2 3" xfId="32093" xr:uid="{941A7E31-7698-49F5-91B8-0AB0A2829421}"/>
    <cellStyle name="Normal 9 4 3 3 3 4 2 3" xfId="16398" xr:uid="{E33E26FA-EE3C-4399-8522-0913BA7F5DFB}"/>
    <cellStyle name="Normal 9 4 3 3 3 4 2 3 2" xfId="38717" xr:uid="{001528D3-2831-4049-8585-FA8B151CF09A}"/>
    <cellStyle name="Normal 9 4 3 3 3 4 2 4" xfId="26909" xr:uid="{CD9B970B-BA2C-4C52-9623-4BBA02F4FF59}"/>
    <cellStyle name="Normal 9 4 3 3 3 4 3" xfId="7183" xr:uid="{AB719E69-89BC-43F7-906B-5E1263F053FA}"/>
    <cellStyle name="Normal 9 4 3 3 3 4 3 2" xfId="18990" xr:uid="{93114D39-7865-4309-8E56-44BBC6D006B3}"/>
    <cellStyle name="Normal 9 4 3 3 3 4 3 2 2" xfId="41309" xr:uid="{932748A3-E9DB-4734-8218-539FDD8C1BA7}"/>
    <cellStyle name="Normal 9 4 3 3 3 4 3 3" xfId="29501" xr:uid="{793FCE14-4EE0-4515-841F-EAFC130E99D5}"/>
    <cellStyle name="Normal 9 4 3 3 3 4 4" xfId="13806" xr:uid="{1775C781-5182-4E69-B161-367898B453F4}"/>
    <cellStyle name="Normal 9 4 3 3 3 4 4 2" xfId="36125" xr:uid="{2F5D2257-55E5-417B-AE4D-34A69F8630B5}"/>
    <cellStyle name="Normal 9 4 3 3 3 4 5" xfId="24317" xr:uid="{5A373FDD-C234-4E34-9CA8-ED85D5DCFBCB}"/>
    <cellStyle name="Normal 9 4 3 3 3 5" xfId="3295" xr:uid="{39B56E32-C3F2-4371-9BC7-B2F8C8A506CC}"/>
    <cellStyle name="Normal 9 4 3 3 3 5 2" xfId="8479" xr:uid="{679969E1-6B92-4E74-9484-D665FB4976BB}"/>
    <cellStyle name="Normal 9 4 3 3 3 5 2 2" xfId="20286" xr:uid="{4C8D2401-56A8-423C-A28A-2700917C0A8A}"/>
    <cellStyle name="Normal 9 4 3 3 3 5 2 2 2" xfId="42605" xr:uid="{80271A38-45D0-4025-B98E-97BF0A55F39A}"/>
    <cellStyle name="Normal 9 4 3 3 3 5 2 3" xfId="30797" xr:uid="{8183C8F9-3CEA-4E99-8095-B42D1B96417A}"/>
    <cellStyle name="Normal 9 4 3 3 3 5 3" xfId="15102" xr:uid="{2F229100-F278-4290-A403-974B654AF4CE}"/>
    <cellStyle name="Normal 9 4 3 3 3 5 3 2" xfId="37421" xr:uid="{4ADBFFCF-B290-497C-B531-E49BEA55A4C2}"/>
    <cellStyle name="Normal 9 4 3 3 3 5 4" xfId="25613" xr:uid="{6A1D1028-E042-42B7-B763-40DED739E908}"/>
    <cellStyle name="Normal 9 4 3 3 3 6" xfId="5887" xr:uid="{5A3D31D7-5DB1-4724-A663-889D37EC7908}"/>
    <cellStyle name="Normal 9 4 3 3 3 6 2" xfId="17694" xr:uid="{F6CA150F-A4B4-4321-B534-775E8A03DDF8}"/>
    <cellStyle name="Normal 9 4 3 3 3 6 2 2" xfId="40013" xr:uid="{8E7D2A80-22C4-4CCD-A51F-90519A5D221B}"/>
    <cellStyle name="Normal 9 4 3 3 3 6 3" xfId="28205" xr:uid="{F8902E43-1F10-4565-8FAD-3CA6E4E0315D}"/>
    <cellStyle name="Normal 9 4 3 3 3 7" xfId="11178" xr:uid="{65857345-6B46-4755-BE32-365842F08E8E}"/>
    <cellStyle name="Normal 9 4 3 3 3 7 2" xfId="33497" xr:uid="{071757A6-97EA-4C0E-A528-B5CA87F58D5C}"/>
    <cellStyle name="Normal 9 4 3 3 3 8" xfId="12510" xr:uid="{DE351F7C-8AFE-4AC2-AC75-1D2B02F383F6}"/>
    <cellStyle name="Normal 9 4 3 3 3 8 2" xfId="34829" xr:uid="{98823E56-F842-41DC-93D9-4F74C0397BE7}"/>
    <cellStyle name="Normal 9 4 3 3 3 9" xfId="22985" xr:uid="{F0E9013A-4A12-41A0-9B4E-4CE22005BD0D}"/>
    <cellStyle name="Normal 9 4 3 3 4" xfId="865" xr:uid="{2E757958-7F40-412A-BB96-4ED52ADAE336}"/>
    <cellStyle name="Normal 9 4 3 3 4 2" xfId="1513" xr:uid="{CC8BF03B-D0EC-4EDC-AFD4-189F4103B7B0}"/>
    <cellStyle name="Normal 9 4 3 3 4 2 2" xfId="2809" xr:uid="{7008E9BF-B309-48FB-AE0E-C890F78B5622}"/>
    <cellStyle name="Normal 9 4 3 3 4 2 2 2" xfId="5401" xr:uid="{2C9CFA9E-9EB1-49FA-8BC2-DF751815876E}"/>
    <cellStyle name="Normal 9 4 3 3 4 2 2 2 2" xfId="10585" xr:uid="{1F7A26DF-762B-4146-8E20-52313A33BF4E}"/>
    <cellStyle name="Normal 9 4 3 3 4 2 2 2 2 2" xfId="22392" xr:uid="{77D79188-9EE9-43FE-9E3D-2291DE7DA1C4}"/>
    <cellStyle name="Normal 9 4 3 3 4 2 2 2 2 2 2" xfId="44711" xr:uid="{A0E0852E-B8E5-4C28-856B-3A3F494DCC63}"/>
    <cellStyle name="Normal 9 4 3 3 4 2 2 2 2 3" xfId="32903" xr:uid="{6DE7A748-D710-4102-82B4-A63EFD6E352C}"/>
    <cellStyle name="Normal 9 4 3 3 4 2 2 2 3" xfId="17208" xr:uid="{FB778B46-647B-4B3D-A1AB-DD76F9BB3FC6}"/>
    <cellStyle name="Normal 9 4 3 3 4 2 2 2 3 2" xfId="39527" xr:uid="{4E957908-7ED5-4D28-BE0F-829527048A81}"/>
    <cellStyle name="Normal 9 4 3 3 4 2 2 2 4" xfId="27719" xr:uid="{49502441-8FEB-4DFD-8164-DEF264B01275}"/>
    <cellStyle name="Normal 9 4 3 3 4 2 2 3" xfId="7993" xr:uid="{5729D649-B3E8-4F05-8E30-86A4D0EFB0F8}"/>
    <cellStyle name="Normal 9 4 3 3 4 2 2 3 2" xfId="19800" xr:uid="{B339B339-CA12-4E5E-8156-A2D17B6040DF}"/>
    <cellStyle name="Normal 9 4 3 3 4 2 2 3 2 2" xfId="42119" xr:uid="{782ECE7B-96EC-4D96-9132-D32ACE8F1E02}"/>
    <cellStyle name="Normal 9 4 3 3 4 2 2 3 3" xfId="30311" xr:uid="{23EA509D-4537-4402-A90B-4C7D8559D429}"/>
    <cellStyle name="Normal 9 4 3 3 4 2 2 4" xfId="14616" xr:uid="{837FEDF1-178A-43CC-BAA7-98200812722E}"/>
    <cellStyle name="Normal 9 4 3 3 4 2 2 4 2" xfId="36935" xr:uid="{91260900-4C4F-401E-A1E2-2C7F7741E72A}"/>
    <cellStyle name="Normal 9 4 3 3 4 2 2 5" xfId="25127" xr:uid="{033ED890-1D5B-4E65-BD2F-98BE3750EFCF}"/>
    <cellStyle name="Normal 9 4 3 3 4 2 3" xfId="4105" xr:uid="{E6D07757-9961-4861-95EC-F339861EC3CC}"/>
    <cellStyle name="Normal 9 4 3 3 4 2 3 2" xfId="9289" xr:uid="{F0BA9654-CBA7-4217-9A87-800C4940FE20}"/>
    <cellStyle name="Normal 9 4 3 3 4 2 3 2 2" xfId="21096" xr:uid="{0D656170-E04C-4298-AC3B-19DF96978A23}"/>
    <cellStyle name="Normal 9 4 3 3 4 2 3 2 2 2" xfId="43415" xr:uid="{F4FB88A0-8379-4960-B805-3A1D001271D5}"/>
    <cellStyle name="Normal 9 4 3 3 4 2 3 2 3" xfId="31607" xr:uid="{A016A40F-AD31-4D0C-8502-99C2A55011A8}"/>
    <cellStyle name="Normal 9 4 3 3 4 2 3 3" xfId="15912" xr:uid="{BAA2031B-425F-4908-87AF-DC718248693B}"/>
    <cellStyle name="Normal 9 4 3 3 4 2 3 3 2" xfId="38231" xr:uid="{F9B792FD-5069-412F-8B2C-61166575990F}"/>
    <cellStyle name="Normal 9 4 3 3 4 2 3 4" xfId="26423" xr:uid="{C24083EC-490A-489E-B530-0B1B4A19BDD9}"/>
    <cellStyle name="Normal 9 4 3 3 4 2 4" xfId="6697" xr:uid="{3ADEB742-7E0A-401E-B988-C3B85366C74B}"/>
    <cellStyle name="Normal 9 4 3 3 4 2 4 2" xfId="18504" xr:uid="{F761BAFD-8F0C-4890-A7CD-41C2139CD761}"/>
    <cellStyle name="Normal 9 4 3 3 4 2 4 2 2" xfId="40823" xr:uid="{14705415-858B-47E6-A0B5-92EE3D446711}"/>
    <cellStyle name="Normal 9 4 3 3 4 2 4 3" xfId="29015" xr:uid="{055BD63B-A2A7-4972-ABB2-E0D3BCEC91C9}"/>
    <cellStyle name="Normal 9 4 3 3 4 2 5" xfId="12024" xr:uid="{BFF467AA-484F-43D0-B72D-E6420E82FA9B}"/>
    <cellStyle name="Normal 9 4 3 3 4 2 5 2" xfId="34343" xr:uid="{9CB8B031-A1E0-4B61-A23B-BF542CBF67D2}"/>
    <cellStyle name="Normal 9 4 3 3 4 2 6" xfId="13320" xr:uid="{0633EF5A-F62F-43CB-B018-C6F42734F062}"/>
    <cellStyle name="Normal 9 4 3 3 4 2 6 2" xfId="35639" xr:uid="{CF7E7277-7B39-4F30-BFB6-CC6B2BB43832}"/>
    <cellStyle name="Normal 9 4 3 3 4 2 7" xfId="23831" xr:uid="{37750FA2-8CB9-4850-9963-D937A3F8A83A}"/>
    <cellStyle name="Normal 9 4 3 3 4 3" xfId="2161" xr:uid="{E56A0FCA-A978-4CA1-A00B-33870C6CCBB5}"/>
    <cellStyle name="Normal 9 4 3 3 4 3 2" xfId="4753" xr:uid="{8B978E7E-943D-46C4-9E8E-CFCA7894FE95}"/>
    <cellStyle name="Normal 9 4 3 3 4 3 2 2" xfId="9937" xr:uid="{D6A42C3F-4028-43CD-A7C9-58754683994A}"/>
    <cellStyle name="Normal 9 4 3 3 4 3 2 2 2" xfId="21744" xr:uid="{3E716990-4CAD-4AFA-BD84-33C2F10A1726}"/>
    <cellStyle name="Normal 9 4 3 3 4 3 2 2 2 2" xfId="44063" xr:uid="{800B2363-3CAB-419F-8C99-BAA422E24CFD}"/>
    <cellStyle name="Normal 9 4 3 3 4 3 2 2 3" xfId="32255" xr:uid="{D79719E2-F748-41C1-8A22-E516F58C69D1}"/>
    <cellStyle name="Normal 9 4 3 3 4 3 2 3" xfId="16560" xr:uid="{89BD9800-6C4B-40D4-8C72-B61FB82C6C22}"/>
    <cellStyle name="Normal 9 4 3 3 4 3 2 3 2" xfId="38879" xr:uid="{191A3EB8-A7F1-4F99-B4C1-99D6AE4ABA90}"/>
    <cellStyle name="Normal 9 4 3 3 4 3 2 4" xfId="27071" xr:uid="{D9518A17-0FBD-40B6-8040-6F585203EC46}"/>
    <cellStyle name="Normal 9 4 3 3 4 3 3" xfId="7345" xr:uid="{4D894865-18F8-4688-A39B-F2DF3C8EF47D}"/>
    <cellStyle name="Normal 9 4 3 3 4 3 3 2" xfId="19152" xr:uid="{70F27049-D804-49AD-9BAA-9E06141D8B62}"/>
    <cellStyle name="Normal 9 4 3 3 4 3 3 2 2" xfId="41471" xr:uid="{0E04F19A-E395-4FA7-AE08-0DBC5FD52340}"/>
    <cellStyle name="Normal 9 4 3 3 4 3 3 3" xfId="29663" xr:uid="{E19B4613-540E-4E20-BAD7-758E1D7BCA4F}"/>
    <cellStyle name="Normal 9 4 3 3 4 3 4" xfId="13968" xr:uid="{2223C6B0-2899-48F1-9D5E-7634DBDF63F2}"/>
    <cellStyle name="Normal 9 4 3 3 4 3 4 2" xfId="36287" xr:uid="{2AC2FB70-E6AB-4859-9268-71AE67B3155B}"/>
    <cellStyle name="Normal 9 4 3 3 4 3 5" xfId="24479" xr:uid="{7F5267C7-CE79-4AFB-90D5-CC6D986F5353}"/>
    <cellStyle name="Normal 9 4 3 3 4 4" xfId="3457" xr:uid="{048633F1-DD0E-4C44-A062-55AF13E0263D}"/>
    <cellStyle name="Normal 9 4 3 3 4 4 2" xfId="8641" xr:uid="{93761210-7411-4A9E-B0D7-15D1AFFE932E}"/>
    <cellStyle name="Normal 9 4 3 3 4 4 2 2" xfId="20448" xr:uid="{3D89158F-0F5C-4B02-9C16-FB08AB66C0D1}"/>
    <cellStyle name="Normal 9 4 3 3 4 4 2 2 2" xfId="42767" xr:uid="{70151A4B-F00E-4CCC-9D0D-3BA71760156D}"/>
    <cellStyle name="Normal 9 4 3 3 4 4 2 3" xfId="30959" xr:uid="{38E5029F-FE5A-4595-BC67-0CD90A2F65C1}"/>
    <cellStyle name="Normal 9 4 3 3 4 4 3" xfId="15264" xr:uid="{74F651A5-5B6B-4E65-A819-DED1042E5FFA}"/>
    <cellStyle name="Normal 9 4 3 3 4 4 3 2" xfId="37583" xr:uid="{6CC30B7E-478F-4AB1-A528-5D274B1E011B}"/>
    <cellStyle name="Normal 9 4 3 3 4 4 4" xfId="25775" xr:uid="{2CC014F6-8A78-4B00-9003-4EEFC2655E9C}"/>
    <cellStyle name="Normal 9 4 3 3 4 5" xfId="6049" xr:uid="{E6AFE7AD-9167-434D-ADB1-62C3B27075CC}"/>
    <cellStyle name="Normal 9 4 3 3 4 5 2" xfId="17856" xr:uid="{477391BE-92FD-4BF5-8B6F-B766BF38B2B0}"/>
    <cellStyle name="Normal 9 4 3 3 4 5 2 2" xfId="40175" xr:uid="{06DDF85C-D0BF-47FD-936C-15E37D2D7BFD}"/>
    <cellStyle name="Normal 9 4 3 3 4 5 3" xfId="28367" xr:uid="{4929D411-8484-4417-8045-34F974940961}"/>
    <cellStyle name="Normal 9 4 3 3 4 6" xfId="11376" xr:uid="{B48E31CC-B22A-4102-9051-4351B7E63641}"/>
    <cellStyle name="Normal 9 4 3 3 4 6 2" xfId="33695" xr:uid="{C88AEAC6-BC70-4E2E-8F9B-E9E29D204A03}"/>
    <cellStyle name="Normal 9 4 3 3 4 7" xfId="12672" xr:uid="{C85189F4-AB95-4D9A-918D-639606472541}"/>
    <cellStyle name="Normal 9 4 3 3 4 7 2" xfId="34991" xr:uid="{B3D387A0-DF61-40FC-8E5D-17DF820C90AA}"/>
    <cellStyle name="Normal 9 4 3 3 4 8" xfId="23183" xr:uid="{E5B5F611-BB04-4379-A492-5AF2B446AF50}"/>
    <cellStyle name="Normal 9 4 3 3 5" xfId="1189" xr:uid="{5C6EC2CF-4FA6-42FB-A26C-4F995F2035C5}"/>
    <cellStyle name="Normal 9 4 3 3 5 2" xfId="2485" xr:uid="{963C0D0F-3441-4D12-9D12-4CC280B3DEA4}"/>
    <cellStyle name="Normal 9 4 3 3 5 2 2" xfId="5077" xr:uid="{F6387BC8-4C0D-4FC0-AA43-E54F3976681C}"/>
    <cellStyle name="Normal 9 4 3 3 5 2 2 2" xfId="10261" xr:uid="{C15FF850-F52F-4084-85A6-E7889F7B3C5B}"/>
    <cellStyle name="Normal 9 4 3 3 5 2 2 2 2" xfId="22068" xr:uid="{69993E17-8835-456E-AB4C-5719FA56578A}"/>
    <cellStyle name="Normal 9 4 3 3 5 2 2 2 2 2" xfId="44387" xr:uid="{90C0D85A-71AA-48CF-9771-EC7064F14B8F}"/>
    <cellStyle name="Normal 9 4 3 3 5 2 2 2 3" xfId="32579" xr:uid="{B3597211-9614-4E2C-87B5-8FED446A43F8}"/>
    <cellStyle name="Normal 9 4 3 3 5 2 2 3" xfId="16884" xr:uid="{49F54ACC-5C30-4058-996D-21C79CEBD440}"/>
    <cellStyle name="Normal 9 4 3 3 5 2 2 3 2" xfId="39203" xr:uid="{3D3B612A-A41A-4558-B2F2-805C66D2F054}"/>
    <cellStyle name="Normal 9 4 3 3 5 2 2 4" xfId="27395" xr:uid="{DB50B87E-F00F-46E3-BA6E-F2D272117954}"/>
    <cellStyle name="Normal 9 4 3 3 5 2 3" xfId="7669" xr:uid="{E5785E72-8EAC-4547-8B2B-F59E21E1E348}"/>
    <cellStyle name="Normal 9 4 3 3 5 2 3 2" xfId="19476" xr:uid="{1A052F06-C63E-4BFE-BEFB-CBDC4DB438EE}"/>
    <cellStyle name="Normal 9 4 3 3 5 2 3 2 2" xfId="41795" xr:uid="{446FD9A4-C1DC-4372-A021-6E016886E89C}"/>
    <cellStyle name="Normal 9 4 3 3 5 2 3 3" xfId="29987" xr:uid="{A12FD552-9A54-47FD-AA7E-A67371F6A644}"/>
    <cellStyle name="Normal 9 4 3 3 5 2 4" xfId="14292" xr:uid="{BEF61016-35CA-4172-BA5D-444F711D1DE0}"/>
    <cellStyle name="Normal 9 4 3 3 5 2 4 2" xfId="36611" xr:uid="{F6ED369A-3484-4900-8BB2-F0B6ED433614}"/>
    <cellStyle name="Normal 9 4 3 3 5 2 5" xfId="24803" xr:uid="{1DFFF490-851C-42BC-BEAC-E7B6A3BB1E38}"/>
    <cellStyle name="Normal 9 4 3 3 5 3" xfId="3781" xr:uid="{CE28BB9B-40A2-4E0A-8337-9C9634F9C69A}"/>
    <cellStyle name="Normal 9 4 3 3 5 3 2" xfId="8965" xr:uid="{6CAB262D-242F-4C9D-A846-77AD9474441B}"/>
    <cellStyle name="Normal 9 4 3 3 5 3 2 2" xfId="20772" xr:uid="{3F10EAE0-B7F0-460E-B6E1-086BD009EBC2}"/>
    <cellStyle name="Normal 9 4 3 3 5 3 2 2 2" xfId="43091" xr:uid="{73754754-7EA3-452E-996E-FF1B69123AF0}"/>
    <cellStyle name="Normal 9 4 3 3 5 3 2 3" xfId="31283" xr:uid="{32F730D0-5E62-4E0A-88AD-E8526932099E}"/>
    <cellStyle name="Normal 9 4 3 3 5 3 3" xfId="15588" xr:uid="{5E2F3956-96CB-4E79-9AC1-992B48B05685}"/>
    <cellStyle name="Normal 9 4 3 3 5 3 3 2" xfId="37907" xr:uid="{CDB6F334-272B-4722-B323-7C52C03D5CBF}"/>
    <cellStyle name="Normal 9 4 3 3 5 3 4" xfId="26099" xr:uid="{1EF8EB56-2B92-48C1-9154-ABBBDA3BD862}"/>
    <cellStyle name="Normal 9 4 3 3 5 4" xfId="6373" xr:uid="{18E1AF6A-220C-407F-8103-57683AC81D47}"/>
    <cellStyle name="Normal 9 4 3 3 5 4 2" xfId="18180" xr:uid="{59823F5C-331E-4EDC-B4E3-453973150EA9}"/>
    <cellStyle name="Normal 9 4 3 3 5 4 2 2" xfId="40499" xr:uid="{0322097E-0694-4DCF-8694-89E0F398FAF4}"/>
    <cellStyle name="Normal 9 4 3 3 5 4 3" xfId="28691" xr:uid="{65C9D815-2092-447F-8002-136F8BE19F46}"/>
    <cellStyle name="Normal 9 4 3 3 5 5" xfId="11700" xr:uid="{9B7CFD62-12F7-4E28-9A23-12FA5C9FC03C}"/>
    <cellStyle name="Normal 9 4 3 3 5 5 2" xfId="34019" xr:uid="{E312F8B4-7470-4181-A495-C2D154E1C8D3}"/>
    <cellStyle name="Normal 9 4 3 3 5 6" xfId="12996" xr:uid="{CCBFC524-7F9D-4358-AAFA-46A359490A30}"/>
    <cellStyle name="Normal 9 4 3 3 5 6 2" xfId="35315" xr:uid="{59DC7BF2-0DC2-46D3-9D8B-C229E48FBEFB}"/>
    <cellStyle name="Normal 9 4 3 3 5 7" xfId="23507" xr:uid="{5B87A97E-D24E-40CC-B15D-0D4EEBDE7D96}"/>
    <cellStyle name="Normal 9 4 3 3 6" xfId="1837" xr:uid="{6C3B567F-DAB4-4AC1-9C5E-E1C794E89561}"/>
    <cellStyle name="Normal 9 4 3 3 6 2" xfId="4429" xr:uid="{470EF807-11F3-4C8A-B3EC-C5D62F5BBE8D}"/>
    <cellStyle name="Normal 9 4 3 3 6 2 2" xfId="9613" xr:uid="{5AFAC74A-A80B-4F62-B9C1-E94348A476DF}"/>
    <cellStyle name="Normal 9 4 3 3 6 2 2 2" xfId="21420" xr:uid="{1838CF09-8147-4964-B66E-290E926F9814}"/>
    <cellStyle name="Normal 9 4 3 3 6 2 2 2 2" xfId="43739" xr:uid="{0500FCB5-4B20-40C3-8EA0-A6EB582921D6}"/>
    <cellStyle name="Normal 9 4 3 3 6 2 2 3" xfId="31931" xr:uid="{9B5F1995-6D3A-4CF8-9C89-B364F6D3CC04}"/>
    <cellStyle name="Normal 9 4 3 3 6 2 3" xfId="16236" xr:uid="{0A5BD3E4-3060-4179-AB32-69A5317D2BEB}"/>
    <cellStyle name="Normal 9 4 3 3 6 2 3 2" xfId="38555" xr:uid="{64E69AED-EB7A-4377-BA2B-A99CD0E1EA77}"/>
    <cellStyle name="Normal 9 4 3 3 6 2 4" xfId="26747" xr:uid="{C713B37D-DA7B-4BBC-9EEF-F6098D9362CE}"/>
    <cellStyle name="Normal 9 4 3 3 6 3" xfId="7021" xr:uid="{6E8BA948-0460-4B99-BDBA-162EE27A4D6E}"/>
    <cellStyle name="Normal 9 4 3 3 6 3 2" xfId="18828" xr:uid="{4A26F3E2-13F3-4343-AFF6-44CCA5408C72}"/>
    <cellStyle name="Normal 9 4 3 3 6 3 2 2" xfId="41147" xr:uid="{596CC688-3EEE-4EB5-A792-179F97316683}"/>
    <cellStyle name="Normal 9 4 3 3 6 3 3" xfId="29339" xr:uid="{0351CDAB-6ACB-485B-83D2-296E6A37FA8D}"/>
    <cellStyle name="Normal 9 4 3 3 6 4" xfId="13644" xr:uid="{D236B85E-5949-4CC1-918A-7554D37CB81B}"/>
    <cellStyle name="Normal 9 4 3 3 6 4 2" xfId="35963" xr:uid="{EE71E0CF-5D73-49E5-B7C2-62C92705877D}"/>
    <cellStyle name="Normal 9 4 3 3 6 5" xfId="24155" xr:uid="{3D9B10DF-D70A-438E-BEA0-DE0B2AD96AAD}"/>
    <cellStyle name="Normal 9 4 3 3 7" xfId="3133" xr:uid="{B8CBAD4C-9EC1-4223-AA4D-2716A62C0CE6}"/>
    <cellStyle name="Normal 9 4 3 3 7 2" xfId="8317" xr:uid="{8FED1C5C-6E90-426E-96FD-036CCBF686B7}"/>
    <cellStyle name="Normal 9 4 3 3 7 2 2" xfId="20124" xr:uid="{2315986D-1332-45D0-93D9-E5C9DD17F2EA}"/>
    <cellStyle name="Normal 9 4 3 3 7 2 2 2" xfId="42443" xr:uid="{C82D3589-960C-47CE-A995-457815F8CFC0}"/>
    <cellStyle name="Normal 9 4 3 3 7 2 3" xfId="30635" xr:uid="{58511805-3186-4B51-8403-4BA7BBD6ACC4}"/>
    <cellStyle name="Normal 9 4 3 3 7 3" xfId="14940" xr:uid="{A1AD00A9-3E40-4155-8566-F242C636E342}"/>
    <cellStyle name="Normal 9 4 3 3 7 3 2" xfId="37259" xr:uid="{609AA802-0C92-4D00-BBF0-EF4BA095814B}"/>
    <cellStyle name="Normal 9 4 3 3 7 4" xfId="25451" xr:uid="{39AB620B-D152-4F12-86E6-8739E8F5B467}"/>
    <cellStyle name="Normal 9 4 3 3 8" xfId="5725" xr:uid="{8EAF2317-3274-42BD-B480-62A22A5BD278}"/>
    <cellStyle name="Normal 9 4 3 3 8 2" xfId="17532" xr:uid="{40F9A4F3-072E-47D6-8475-0DD9F015455D}"/>
    <cellStyle name="Normal 9 4 3 3 8 2 2" xfId="39851" xr:uid="{36ECE6EF-971E-44F2-84B6-E47BF66190C8}"/>
    <cellStyle name="Normal 9 4 3 3 8 3" xfId="28043" xr:uid="{B8C69B6F-DDB3-41F4-B491-FFC24042EB0E}"/>
    <cellStyle name="Normal 9 4 3 3 9" xfId="10944" xr:uid="{3AAA71CF-2B3E-4BB2-A83A-51D870FB123A}"/>
    <cellStyle name="Normal 9 4 3 3 9 2" xfId="33263" xr:uid="{308F20C6-0FA2-4C62-BE35-09AC324A136F}"/>
    <cellStyle name="Normal 9 4 3 4" xfId="479" xr:uid="{B1069BF2-CBA9-40B8-97D2-CAF879840926}"/>
    <cellStyle name="Normal 9 4 3 4 10" xfId="22796" xr:uid="{56BF98CB-29FC-48F7-B5F6-F1E78DC1F9CA}"/>
    <cellStyle name="Normal 9 4 3 4 2" xfId="712" xr:uid="{F6410791-2203-4A64-89C6-ACB610DB56ED}"/>
    <cellStyle name="Normal 9 4 3 4 2 2" xfId="1054" xr:uid="{1CE58B1F-BE82-4B72-984B-F847BD8A81A6}"/>
    <cellStyle name="Normal 9 4 3 4 2 2 2" xfId="1702" xr:uid="{D4E96925-D540-4902-B62F-20A2D99238B9}"/>
    <cellStyle name="Normal 9 4 3 4 2 2 2 2" xfId="2998" xr:uid="{199439F1-7499-4C18-AC9A-B8FD934CFBF5}"/>
    <cellStyle name="Normal 9 4 3 4 2 2 2 2 2" xfId="5590" xr:uid="{C0DC902C-EE02-4F65-933A-49E882456156}"/>
    <cellStyle name="Normal 9 4 3 4 2 2 2 2 2 2" xfId="10774" xr:uid="{81D73508-DD67-4D2B-BC86-AE551633D944}"/>
    <cellStyle name="Normal 9 4 3 4 2 2 2 2 2 2 2" xfId="22581" xr:uid="{1E5CB066-13CF-4F61-B570-32A82E1E3A94}"/>
    <cellStyle name="Normal 9 4 3 4 2 2 2 2 2 2 2 2" xfId="44900" xr:uid="{5C6CC171-2E10-49F8-8E56-D746FF3CA48B}"/>
    <cellStyle name="Normal 9 4 3 4 2 2 2 2 2 2 3" xfId="33092" xr:uid="{C24ED6FB-2447-47AF-8418-6787404C387D}"/>
    <cellStyle name="Normal 9 4 3 4 2 2 2 2 2 3" xfId="17397" xr:uid="{A3E8BBCD-F4FE-43F2-9BA9-860501F01649}"/>
    <cellStyle name="Normal 9 4 3 4 2 2 2 2 2 3 2" xfId="39716" xr:uid="{3287A8F9-8870-4F74-A085-6EE56C3D9DD1}"/>
    <cellStyle name="Normal 9 4 3 4 2 2 2 2 2 4" xfId="27908" xr:uid="{C5D051AE-AC9F-4843-B657-18DA64B085EE}"/>
    <cellStyle name="Normal 9 4 3 4 2 2 2 2 3" xfId="8182" xr:uid="{B9B1B42C-5414-44BC-AFDC-C4DBA9494C99}"/>
    <cellStyle name="Normal 9 4 3 4 2 2 2 2 3 2" xfId="19989" xr:uid="{683AC069-34D1-4469-BAC8-D4D133D76E71}"/>
    <cellStyle name="Normal 9 4 3 4 2 2 2 2 3 2 2" xfId="42308" xr:uid="{8DF82172-26A5-4213-93DD-97739B76BA09}"/>
    <cellStyle name="Normal 9 4 3 4 2 2 2 2 3 3" xfId="30500" xr:uid="{37521ED9-8201-4A02-8E77-9FE01B541DAB}"/>
    <cellStyle name="Normal 9 4 3 4 2 2 2 2 4" xfId="14805" xr:uid="{2F0075EC-0F04-4170-A812-18ADFEE40A61}"/>
    <cellStyle name="Normal 9 4 3 4 2 2 2 2 4 2" xfId="37124" xr:uid="{FED82B5B-9E37-4B12-8137-36BF2E419DF1}"/>
    <cellStyle name="Normal 9 4 3 4 2 2 2 2 5" xfId="25316" xr:uid="{4FFE33D2-EF4A-484C-9AB2-5893810F4777}"/>
    <cellStyle name="Normal 9 4 3 4 2 2 2 3" xfId="4294" xr:uid="{EC140705-AB13-4740-8E61-4B4C33BE1B91}"/>
    <cellStyle name="Normal 9 4 3 4 2 2 2 3 2" xfId="9478" xr:uid="{8733B67D-BF24-4144-ACF5-2408917E6934}"/>
    <cellStyle name="Normal 9 4 3 4 2 2 2 3 2 2" xfId="21285" xr:uid="{4A59B04D-448B-4AB1-8CDD-5536C0EFD556}"/>
    <cellStyle name="Normal 9 4 3 4 2 2 2 3 2 2 2" xfId="43604" xr:uid="{F6C8CC5D-7361-4A6E-B5C1-63A214055B7C}"/>
    <cellStyle name="Normal 9 4 3 4 2 2 2 3 2 3" xfId="31796" xr:uid="{907310F3-EF65-42C0-90BC-86C4A502AE2B}"/>
    <cellStyle name="Normal 9 4 3 4 2 2 2 3 3" xfId="16101" xr:uid="{3A733102-CC17-4F0D-ACAB-D3FE2E0B929F}"/>
    <cellStyle name="Normal 9 4 3 4 2 2 2 3 3 2" xfId="38420" xr:uid="{B3299F1E-19C7-4C08-8BEB-FFA983DB02C6}"/>
    <cellStyle name="Normal 9 4 3 4 2 2 2 3 4" xfId="26612" xr:uid="{3EC94562-64E5-482D-AAA3-3845595F2D05}"/>
    <cellStyle name="Normal 9 4 3 4 2 2 2 4" xfId="6886" xr:uid="{7973AF3E-C845-4E1D-82F2-D92F43336356}"/>
    <cellStyle name="Normal 9 4 3 4 2 2 2 4 2" xfId="18693" xr:uid="{4603A2D4-846C-44BD-909F-58F5251DF7ED}"/>
    <cellStyle name="Normal 9 4 3 4 2 2 2 4 2 2" xfId="41012" xr:uid="{8A004455-625E-493D-8350-C55BBC43D980}"/>
    <cellStyle name="Normal 9 4 3 4 2 2 2 4 3" xfId="29204" xr:uid="{1C24B96C-D478-48CE-A579-E705C146BAB5}"/>
    <cellStyle name="Normal 9 4 3 4 2 2 2 5" xfId="12213" xr:uid="{9EDB7C40-C0D2-4CB0-8239-BE2358EA13B1}"/>
    <cellStyle name="Normal 9 4 3 4 2 2 2 5 2" xfId="34532" xr:uid="{C2F1E67F-13D0-4F8D-8E2E-3AE06CDC1BFC}"/>
    <cellStyle name="Normal 9 4 3 4 2 2 2 6" xfId="13509" xr:uid="{DB81E7FE-BF64-4EDB-B9DA-0A1999C2D8BA}"/>
    <cellStyle name="Normal 9 4 3 4 2 2 2 6 2" xfId="35828" xr:uid="{7ACB25E8-4F55-417E-87E6-1D20E2C692AE}"/>
    <cellStyle name="Normal 9 4 3 4 2 2 2 7" xfId="24020" xr:uid="{D2B5085C-07C4-4B84-ADE2-E02190E60420}"/>
    <cellStyle name="Normal 9 4 3 4 2 2 3" xfId="2350" xr:uid="{119E8CEE-F38A-4458-A593-BD0A6ADD4B28}"/>
    <cellStyle name="Normal 9 4 3 4 2 2 3 2" xfId="4942" xr:uid="{73D6B507-1F9C-4177-84F2-4C00A79C7A0F}"/>
    <cellStyle name="Normal 9 4 3 4 2 2 3 2 2" xfId="10126" xr:uid="{DF6C7287-4370-4875-B8BE-94BA8E6A1DE7}"/>
    <cellStyle name="Normal 9 4 3 4 2 2 3 2 2 2" xfId="21933" xr:uid="{8A0F020E-8D20-4BAA-965A-173923928EB2}"/>
    <cellStyle name="Normal 9 4 3 4 2 2 3 2 2 2 2" xfId="44252" xr:uid="{52FC46B6-C9DF-4A1E-BF2A-1675E3747251}"/>
    <cellStyle name="Normal 9 4 3 4 2 2 3 2 2 3" xfId="32444" xr:uid="{38A11E44-E437-43F3-8B20-82AAF2646700}"/>
    <cellStyle name="Normal 9 4 3 4 2 2 3 2 3" xfId="16749" xr:uid="{4A1087B5-C2A5-4015-9C5C-CF1F418D5086}"/>
    <cellStyle name="Normal 9 4 3 4 2 2 3 2 3 2" xfId="39068" xr:uid="{C5FA4B1B-A6DE-4E20-BFCD-90AA1E791856}"/>
    <cellStyle name="Normal 9 4 3 4 2 2 3 2 4" xfId="27260" xr:uid="{F7273FBE-7FDD-40CB-9CB7-484ABD0B9CBD}"/>
    <cellStyle name="Normal 9 4 3 4 2 2 3 3" xfId="7534" xr:uid="{6C662D4E-040F-44E5-88BF-C633A986ABBE}"/>
    <cellStyle name="Normal 9 4 3 4 2 2 3 3 2" xfId="19341" xr:uid="{FFEE73BD-7B6F-429E-8FA2-3B834BA345AB}"/>
    <cellStyle name="Normal 9 4 3 4 2 2 3 3 2 2" xfId="41660" xr:uid="{6D7E3E5C-D5AC-4069-8916-4886D9010366}"/>
    <cellStyle name="Normal 9 4 3 4 2 2 3 3 3" xfId="29852" xr:uid="{E0C4E133-D767-4CE9-BFEA-0E7C5D9CA009}"/>
    <cellStyle name="Normal 9 4 3 4 2 2 3 4" xfId="14157" xr:uid="{24736D7F-C68A-4C39-AA76-811E6C01E3EB}"/>
    <cellStyle name="Normal 9 4 3 4 2 2 3 4 2" xfId="36476" xr:uid="{51034C29-E041-4C8C-AB4B-C9155A723EA4}"/>
    <cellStyle name="Normal 9 4 3 4 2 2 3 5" xfId="24668" xr:uid="{EC4C1F71-2D05-4D19-A85F-881FD4D8B6B3}"/>
    <cellStyle name="Normal 9 4 3 4 2 2 4" xfId="3646" xr:uid="{D9DD2B87-39F6-4343-B307-69EB091B20B1}"/>
    <cellStyle name="Normal 9 4 3 4 2 2 4 2" xfId="8830" xr:uid="{D2B43FAF-E0E1-4142-9D59-C896AA0A9DFA}"/>
    <cellStyle name="Normal 9 4 3 4 2 2 4 2 2" xfId="20637" xr:uid="{C41250ED-CA64-4D53-AA33-4D4C4AD9B0B2}"/>
    <cellStyle name="Normal 9 4 3 4 2 2 4 2 2 2" xfId="42956" xr:uid="{0F9CD6EF-F50F-465E-82F6-67A8559090BD}"/>
    <cellStyle name="Normal 9 4 3 4 2 2 4 2 3" xfId="31148" xr:uid="{E617E58A-6F02-4127-BBF5-016FCDEA650A}"/>
    <cellStyle name="Normal 9 4 3 4 2 2 4 3" xfId="15453" xr:uid="{7BFDFC95-1946-4325-A01D-029D3CDA4632}"/>
    <cellStyle name="Normal 9 4 3 4 2 2 4 3 2" xfId="37772" xr:uid="{A4AA5F60-EC4D-4A6C-9123-F6ECE33E3EE2}"/>
    <cellStyle name="Normal 9 4 3 4 2 2 4 4" xfId="25964" xr:uid="{933C6F37-4A71-4A49-AD4A-4DF7AC0339A5}"/>
    <cellStyle name="Normal 9 4 3 4 2 2 5" xfId="6238" xr:uid="{D47D93BC-C828-4590-B4F1-D18252F2C732}"/>
    <cellStyle name="Normal 9 4 3 4 2 2 5 2" xfId="18045" xr:uid="{62FC0345-6348-459D-8D02-5BCB5C10EEDE}"/>
    <cellStyle name="Normal 9 4 3 4 2 2 5 2 2" xfId="40364" xr:uid="{E4B784D8-DA9E-41D3-8B9B-E19343313AF0}"/>
    <cellStyle name="Normal 9 4 3 4 2 2 5 3" xfId="28556" xr:uid="{8C74E77E-3C77-4531-9399-ADE034F6252F}"/>
    <cellStyle name="Normal 9 4 3 4 2 2 6" xfId="11565" xr:uid="{04D5F608-ABF1-44AD-9172-3990E2436C25}"/>
    <cellStyle name="Normal 9 4 3 4 2 2 6 2" xfId="33884" xr:uid="{91E92C4C-D1EB-4835-80CE-F46A16923113}"/>
    <cellStyle name="Normal 9 4 3 4 2 2 7" xfId="12861" xr:uid="{63FE12F4-EAA8-4853-8BEB-881BF7FADD94}"/>
    <cellStyle name="Normal 9 4 3 4 2 2 7 2" xfId="35180" xr:uid="{0AA8B1D3-F34A-46D6-99BE-D8AE3DE01B5A}"/>
    <cellStyle name="Normal 9 4 3 4 2 2 8" xfId="23372" xr:uid="{D3426CED-1CAA-4A0A-A9C2-7FD4D0337E9F}"/>
    <cellStyle name="Normal 9 4 3 4 2 3" xfId="1378" xr:uid="{58278E1A-3CC0-481B-AB44-773499308D5B}"/>
    <cellStyle name="Normal 9 4 3 4 2 3 2" xfId="2674" xr:uid="{EE00946F-0959-4245-BF79-FE4D79901779}"/>
    <cellStyle name="Normal 9 4 3 4 2 3 2 2" xfId="5266" xr:uid="{C9BD6685-E13E-4850-BC77-CE0374684573}"/>
    <cellStyle name="Normal 9 4 3 4 2 3 2 2 2" xfId="10450" xr:uid="{FFDC12D0-0145-44F2-970A-5B9E5E90A271}"/>
    <cellStyle name="Normal 9 4 3 4 2 3 2 2 2 2" xfId="22257" xr:uid="{F86BA1BC-1F1A-402D-9215-4169725BB2A6}"/>
    <cellStyle name="Normal 9 4 3 4 2 3 2 2 2 2 2" xfId="44576" xr:uid="{0559FE0F-D6AA-42C7-8512-4C48B0390A24}"/>
    <cellStyle name="Normal 9 4 3 4 2 3 2 2 2 3" xfId="32768" xr:uid="{9E76344E-BBA1-4C3F-9F73-FBB7D77C1294}"/>
    <cellStyle name="Normal 9 4 3 4 2 3 2 2 3" xfId="17073" xr:uid="{63891F1B-8CD8-476D-9619-C3FBFD584B90}"/>
    <cellStyle name="Normal 9 4 3 4 2 3 2 2 3 2" xfId="39392" xr:uid="{AD70E819-1586-4F8E-8C40-2CCB8D1F3D90}"/>
    <cellStyle name="Normal 9 4 3 4 2 3 2 2 4" xfId="27584" xr:uid="{0C73FD98-CA70-4818-8DE4-5F1E1EACD69E}"/>
    <cellStyle name="Normal 9 4 3 4 2 3 2 3" xfId="7858" xr:uid="{B3A320DD-C102-42D8-AC1C-801F5520464A}"/>
    <cellStyle name="Normal 9 4 3 4 2 3 2 3 2" xfId="19665" xr:uid="{35106244-8196-4FF3-A816-D3B6D7E84A2A}"/>
    <cellStyle name="Normal 9 4 3 4 2 3 2 3 2 2" xfId="41984" xr:uid="{8B1C87AC-2EA2-41CB-A549-60FD7063EF94}"/>
    <cellStyle name="Normal 9 4 3 4 2 3 2 3 3" xfId="30176" xr:uid="{F1DBE252-8626-471D-8A2B-D19042B122FE}"/>
    <cellStyle name="Normal 9 4 3 4 2 3 2 4" xfId="14481" xr:uid="{B633653E-9440-47FD-B21A-4CB85E9C5C41}"/>
    <cellStyle name="Normal 9 4 3 4 2 3 2 4 2" xfId="36800" xr:uid="{FB6A144D-88D4-496C-B439-D207E3944CA3}"/>
    <cellStyle name="Normal 9 4 3 4 2 3 2 5" xfId="24992" xr:uid="{F7ED13D2-9ABF-4B7D-887C-6F4AFE97D838}"/>
    <cellStyle name="Normal 9 4 3 4 2 3 3" xfId="3970" xr:uid="{105B53E4-E451-4EB1-82A9-64BB2C75C426}"/>
    <cellStyle name="Normal 9 4 3 4 2 3 3 2" xfId="9154" xr:uid="{B2F72334-B8F2-4EF3-BF95-E55312AA5CEA}"/>
    <cellStyle name="Normal 9 4 3 4 2 3 3 2 2" xfId="20961" xr:uid="{67AE70B3-5CD2-4EB4-ADD1-754D7752F1E3}"/>
    <cellStyle name="Normal 9 4 3 4 2 3 3 2 2 2" xfId="43280" xr:uid="{016D1FC8-3A25-44F6-9F84-158CE9FDE3DC}"/>
    <cellStyle name="Normal 9 4 3 4 2 3 3 2 3" xfId="31472" xr:uid="{C269B410-996D-421B-8E96-B313C3820011}"/>
    <cellStyle name="Normal 9 4 3 4 2 3 3 3" xfId="15777" xr:uid="{043E786C-E749-4AC6-8AD3-0C1C227B8566}"/>
    <cellStyle name="Normal 9 4 3 4 2 3 3 3 2" xfId="38096" xr:uid="{9E32CDFB-35F5-4251-BF76-F032477F40BE}"/>
    <cellStyle name="Normal 9 4 3 4 2 3 3 4" xfId="26288" xr:uid="{877A6168-FE53-424E-903D-09CEA855FA4B}"/>
    <cellStyle name="Normal 9 4 3 4 2 3 4" xfId="6562" xr:uid="{9285C33E-A382-4657-9898-B62307785312}"/>
    <cellStyle name="Normal 9 4 3 4 2 3 4 2" xfId="18369" xr:uid="{DB32BF0E-EFB2-400D-BE6D-0BD89C044E39}"/>
    <cellStyle name="Normal 9 4 3 4 2 3 4 2 2" xfId="40688" xr:uid="{3369CED8-6871-40EE-8C91-A075A912F284}"/>
    <cellStyle name="Normal 9 4 3 4 2 3 4 3" xfId="28880" xr:uid="{59ED3CB3-6E79-4D34-A757-2EFC647F3DCD}"/>
    <cellStyle name="Normal 9 4 3 4 2 3 5" xfId="11889" xr:uid="{73CDE9CD-FE96-40D9-BA85-C0FD1F627792}"/>
    <cellStyle name="Normal 9 4 3 4 2 3 5 2" xfId="34208" xr:uid="{9326C139-0613-49FF-9D04-FEB98D3CEF7A}"/>
    <cellStyle name="Normal 9 4 3 4 2 3 6" xfId="13185" xr:uid="{F5768E4E-1134-4FA9-9488-448906D0F173}"/>
    <cellStyle name="Normal 9 4 3 4 2 3 6 2" xfId="35504" xr:uid="{8E48B137-415A-40EC-8BAA-92635EDBD474}"/>
    <cellStyle name="Normal 9 4 3 4 2 3 7" xfId="23696" xr:uid="{9EAE818E-985C-4B83-8B83-F5ABF768B146}"/>
    <cellStyle name="Normal 9 4 3 4 2 4" xfId="2026" xr:uid="{250F4041-9DD5-4E96-B03B-22BF04E01D9A}"/>
    <cellStyle name="Normal 9 4 3 4 2 4 2" xfId="4618" xr:uid="{9EC377AF-C4E5-4A6B-9D5D-B7FFA37715E8}"/>
    <cellStyle name="Normal 9 4 3 4 2 4 2 2" xfId="9802" xr:uid="{FB42BE5F-1009-418F-A33C-3078DE94E4D3}"/>
    <cellStyle name="Normal 9 4 3 4 2 4 2 2 2" xfId="21609" xr:uid="{56A2639A-587C-4DAE-9FA0-BFD5337C01CE}"/>
    <cellStyle name="Normal 9 4 3 4 2 4 2 2 2 2" xfId="43928" xr:uid="{4E8E5BD4-B3D4-461A-BBA0-44C01DDBD05A}"/>
    <cellStyle name="Normal 9 4 3 4 2 4 2 2 3" xfId="32120" xr:uid="{98B97CA4-C04D-4390-B690-D8331D80DA2B}"/>
    <cellStyle name="Normal 9 4 3 4 2 4 2 3" xfId="16425" xr:uid="{76D75561-3917-455F-AA87-227FCE51ACEB}"/>
    <cellStyle name="Normal 9 4 3 4 2 4 2 3 2" xfId="38744" xr:uid="{32D276A3-1F34-46C0-B9A0-F74A934A8A9B}"/>
    <cellStyle name="Normal 9 4 3 4 2 4 2 4" xfId="26936" xr:uid="{0B7FDF7B-E08E-4D24-894F-1068C8FB3F1B}"/>
    <cellStyle name="Normal 9 4 3 4 2 4 3" xfId="7210" xr:uid="{FFD1BC6F-2C08-4655-9790-5AE0A2B29528}"/>
    <cellStyle name="Normal 9 4 3 4 2 4 3 2" xfId="19017" xr:uid="{355B8815-962B-48FE-B9AC-1158DCF8A76F}"/>
    <cellStyle name="Normal 9 4 3 4 2 4 3 2 2" xfId="41336" xr:uid="{B05E9D43-46D5-4D94-BB1D-03FE616FAC8F}"/>
    <cellStyle name="Normal 9 4 3 4 2 4 3 3" xfId="29528" xr:uid="{E8D30254-6A9B-4B92-A2AC-01A7524468FD}"/>
    <cellStyle name="Normal 9 4 3 4 2 4 4" xfId="13833" xr:uid="{4622158B-5A32-4342-8C5C-B448672AAED1}"/>
    <cellStyle name="Normal 9 4 3 4 2 4 4 2" xfId="36152" xr:uid="{81C7F538-F699-47E3-BFD6-76929E8A6D16}"/>
    <cellStyle name="Normal 9 4 3 4 2 4 5" xfId="24344" xr:uid="{6C6FF7D0-A4A3-4C30-B285-C6B55AC26730}"/>
    <cellStyle name="Normal 9 4 3 4 2 5" xfId="3322" xr:uid="{5F5BF145-DECC-422D-AD8B-154F41374A3B}"/>
    <cellStyle name="Normal 9 4 3 4 2 5 2" xfId="8506" xr:uid="{AEC06DB8-27E6-4216-B1E3-0C19004812D4}"/>
    <cellStyle name="Normal 9 4 3 4 2 5 2 2" xfId="20313" xr:uid="{8EE13DC5-8FA8-4C34-907D-64D3553E40A5}"/>
    <cellStyle name="Normal 9 4 3 4 2 5 2 2 2" xfId="42632" xr:uid="{ED63C12D-2DD6-4D68-BF9A-E001A20A860D}"/>
    <cellStyle name="Normal 9 4 3 4 2 5 2 3" xfId="30824" xr:uid="{E2652D01-07EA-4FE8-82A1-0E2E5800F4BC}"/>
    <cellStyle name="Normal 9 4 3 4 2 5 3" xfId="15129" xr:uid="{5FE0CB35-A6E5-46DA-8981-FB9439FC139E}"/>
    <cellStyle name="Normal 9 4 3 4 2 5 3 2" xfId="37448" xr:uid="{ABA48A62-8421-48B6-BECC-2EC686A97F2D}"/>
    <cellStyle name="Normal 9 4 3 4 2 5 4" xfId="25640" xr:uid="{101E1AD6-33CB-46F5-B82E-EA3AA05EEDDA}"/>
    <cellStyle name="Normal 9 4 3 4 2 6" xfId="5914" xr:uid="{21E19C62-DA4C-40B6-8881-9823E541C244}"/>
    <cellStyle name="Normal 9 4 3 4 2 6 2" xfId="17721" xr:uid="{6469478D-A399-4AB8-9ACA-0F6F129FECC7}"/>
    <cellStyle name="Normal 9 4 3 4 2 6 2 2" xfId="40040" xr:uid="{4B7CA702-A545-4BBC-AB6E-B4E891E7584B}"/>
    <cellStyle name="Normal 9 4 3 4 2 6 3" xfId="28232" xr:uid="{0A18CB89-6669-4D93-BAEF-FE9FBFB29437}"/>
    <cellStyle name="Normal 9 4 3 4 2 7" xfId="11223" xr:uid="{393F2479-9646-4B8E-A95D-22637C8B6D3D}"/>
    <cellStyle name="Normal 9 4 3 4 2 7 2" xfId="33542" xr:uid="{D85B35F0-8D7B-42E5-8A55-7058E284EB7F}"/>
    <cellStyle name="Normal 9 4 3 4 2 8" xfId="12537" xr:uid="{C9D23B3B-6ABB-4711-AFEA-C5ABBE485CFC}"/>
    <cellStyle name="Normal 9 4 3 4 2 8 2" xfId="34856" xr:uid="{7951286A-AB52-427A-84AD-2093E6D541C4}"/>
    <cellStyle name="Normal 9 4 3 4 2 9" xfId="23030" xr:uid="{8ACC980F-AA30-4254-8F4C-3E677E3AAF97}"/>
    <cellStyle name="Normal 9 4 3 4 3" xfId="892" xr:uid="{00587398-70D4-490F-BF7E-6C8AFB1C8297}"/>
    <cellStyle name="Normal 9 4 3 4 3 2" xfId="1540" xr:uid="{A73F005A-E804-4093-8930-E5F547BC23CC}"/>
    <cellStyle name="Normal 9 4 3 4 3 2 2" xfId="2836" xr:uid="{11AB1DE5-824D-49DC-B5B9-5D24A7FE27D4}"/>
    <cellStyle name="Normal 9 4 3 4 3 2 2 2" xfId="5428" xr:uid="{FC7B476A-6F26-4296-B315-EFF5F5511913}"/>
    <cellStyle name="Normal 9 4 3 4 3 2 2 2 2" xfId="10612" xr:uid="{D4F19ABF-595A-4809-A262-ED39112F8526}"/>
    <cellStyle name="Normal 9 4 3 4 3 2 2 2 2 2" xfId="22419" xr:uid="{A1C2BC6A-1344-46C2-8585-823E0D9F9C91}"/>
    <cellStyle name="Normal 9 4 3 4 3 2 2 2 2 2 2" xfId="44738" xr:uid="{BE016675-1100-4585-82FE-32DC52EBFFA7}"/>
    <cellStyle name="Normal 9 4 3 4 3 2 2 2 2 3" xfId="32930" xr:uid="{801D5911-C7DC-41FD-BD0E-DCE7C0D90FA0}"/>
    <cellStyle name="Normal 9 4 3 4 3 2 2 2 3" xfId="17235" xr:uid="{0802939D-94E1-46E7-A5BD-6BADFCA86312}"/>
    <cellStyle name="Normal 9 4 3 4 3 2 2 2 3 2" xfId="39554" xr:uid="{6DB12693-C5AE-4DF8-B325-FE864711BDD0}"/>
    <cellStyle name="Normal 9 4 3 4 3 2 2 2 4" xfId="27746" xr:uid="{D4B7E3DB-9C71-4765-81D7-4AD8F9CFA204}"/>
    <cellStyle name="Normal 9 4 3 4 3 2 2 3" xfId="8020" xr:uid="{D857EEE3-EC17-462B-9E2B-43CFDBE01F66}"/>
    <cellStyle name="Normal 9 4 3 4 3 2 2 3 2" xfId="19827" xr:uid="{677E2143-8890-4FBD-928A-565120FF26F8}"/>
    <cellStyle name="Normal 9 4 3 4 3 2 2 3 2 2" xfId="42146" xr:uid="{562D5500-5FDE-49E6-9D32-5387DC210C1F}"/>
    <cellStyle name="Normal 9 4 3 4 3 2 2 3 3" xfId="30338" xr:uid="{30FCF5F1-C8E0-457A-A007-A51DD0A462A6}"/>
    <cellStyle name="Normal 9 4 3 4 3 2 2 4" xfId="14643" xr:uid="{84BFCBB0-4965-4725-A4C0-AE2459316C4E}"/>
    <cellStyle name="Normal 9 4 3 4 3 2 2 4 2" xfId="36962" xr:uid="{306ADC50-38DA-462C-98C4-3743A40B1AC4}"/>
    <cellStyle name="Normal 9 4 3 4 3 2 2 5" xfId="25154" xr:uid="{F9442B6E-8559-453B-BE9B-49DCE019FF73}"/>
    <cellStyle name="Normal 9 4 3 4 3 2 3" xfId="4132" xr:uid="{4FC30067-9E2B-4FA0-8B65-7747C0D19E5E}"/>
    <cellStyle name="Normal 9 4 3 4 3 2 3 2" xfId="9316" xr:uid="{E1F02DC9-0DF5-4F06-923A-B80C4B3438F8}"/>
    <cellStyle name="Normal 9 4 3 4 3 2 3 2 2" xfId="21123" xr:uid="{97A17DA7-0D81-4BDE-AFA7-B55AC3B6FB85}"/>
    <cellStyle name="Normal 9 4 3 4 3 2 3 2 2 2" xfId="43442" xr:uid="{DA061B69-8849-4AC9-847C-89A4B66081B6}"/>
    <cellStyle name="Normal 9 4 3 4 3 2 3 2 3" xfId="31634" xr:uid="{2272076F-08B6-42A0-B5BB-DBCFEBB0C15E}"/>
    <cellStyle name="Normal 9 4 3 4 3 2 3 3" xfId="15939" xr:uid="{456E3FE5-FA3F-4512-8259-41BDD6F9AC48}"/>
    <cellStyle name="Normal 9 4 3 4 3 2 3 3 2" xfId="38258" xr:uid="{E35CC205-E23D-4803-BA01-DB52745441FB}"/>
    <cellStyle name="Normal 9 4 3 4 3 2 3 4" xfId="26450" xr:uid="{0BA93F88-1359-4778-8F4E-4D2FC08526D3}"/>
    <cellStyle name="Normal 9 4 3 4 3 2 4" xfId="6724" xr:uid="{AE8EAC0D-5A6F-4479-884A-2ABD81E09917}"/>
    <cellStyle name="Normal 9 4 3 4 3 2 4 2" xfId="18531" xr:uid="{DFB7D1D3-92A8-441A-B9E5-146007C8DF5F}"/>
    <cellStyle name="Normal 9 4 3 4 3 2 4 2 2" xfId="40850" xr:uid="{4252694B-D727-456D-A309-23E41A3CA15C}"/>
    <cellStyle name="Normal 9 4 3 4 3 2 4 3" xfId="29042" xr:uid="{CA33EBF7-EFBB-4543-A2B8-B70F32D80A51}"/>
    <cellStyle name="Normal 9 4 3 4 3 2 5" xfId="12051" xr:uid="{D8E964F0-962D-4AF9-9B56-B226859DDE59}"/>
    <cellStyle name="Normal 9 4 3 4 3 2 5 2" xfId="34370" xr:uid="{38AC4FC1-C0B0-44B8-A5AE-3B2816CEAA84}"/>
    <cellStyle name="Normal 9 4 3 4 3 2 6" xfId="13347" xr:uid="{BD8B9E88-7D6E-445D-97B9-F6B36199FBAD}"/>
    <cellStyle name="Normal 9 4 3 4 3 2 6 2" xfId="35666" xr:uid="{D8098019-0D40-49AE-B265-4078AC5A8B53}"/>
    <cellStyle name="Normal 9 4 3 4 3 2 7" xfId="23858" xr:uid="{06D2E95B-A9DA-4C23-A68B-D08A269F7770}"/>
    <cellStyle name="Normal 9 4 3 4 3 3" xfId="2188" xr:uid="{91C62674-BA75-4828-B307-999891F8E640}"/>
    <cellStyle name="Normal 9 4 3 4 3 3 2" xfId="4780" xr:uid="{4704DE6E-4397-4FC1-9AA1-F578C2D1F874}"/>
    <cellStyle name="Normal 9 4 3 4 3 3 2 2" xfId="9964" xr:uid="{FBB8E109-534D-4726-8FC6-7DCB54E37778}"/>
    <cellStyle name="Normal 9 4 3 4 3 3 2 2 2" xfId="21771" xr:uid="{7EFA4543-2B51-4151-B370-089402783DF7}"/>
    <cellStyle name="Normal 9 4 3 4 3 3 2 2 2 2" xfId="44090" xr:uid="{FD9EE2B6-85B6-4C98-9A7D-7DAF875BE98D}"/>
    <cellStyle name="Normal 9 4 3 4 3 3 2 2 3" xfId="32282" xr:uid="{D63D86CE-10A2-4AE2-90DB-81B067F0B080}"/>
    <cellStyle name="Normal 9 4 3 4 3 3 2 3" xfId="16587" xr:uid="{F7FC1E37-1F5F-4353-9379-A1A30C62FF31}"/>
    <cellStyle name="Normal 9 4 3 4 3 3 2 3 2" xfId="38906" xr:uid="{3C800C63-BF7C-4DA3-95CC-C7A6E7966D4D}"/>
    <cellStyle name="Normal 9 4 3 4 3 3 2 4" xfId="27098" xr:uid="{2BF7C5DD-D1C7-4D90-944D-523A0BE0F0F4}"/>
    <cellStyle name="Normal 9 4 3 4 3 3 3" xfId="7372" xr:uid="{52985B9E-5725-4017-B4B4-08B5FD34509C}"/>
    <cellStyle name="Normal 9 4 3 4 3 3 3 2" xfId="19179" xr:uid="{F8AE455F-8FAC-4FA9-A826-375C01B94EF8}"/>
    <cellStyle name="Normal 9 4 3 4 3 3 3 2 2" xfId="41498" xr:uid="{F651F98F-FE08-4DE0-B289-34F20CED5EB1}"/>
    <cellStyle name="Normal 9 4 3 4 3 3 3 3" xfId="29690" xr:uid="{3A0B76D6-2C86-43ED-B487-0DB5B73B3931}"/>
    <cellStyle name="Normal 9 4 3 4 3 3 4" xfId="13995" xr:uid="{8D2E8122-00D9-4C9B-A93D-DEDD66BA8114}"/>
    <cellStyle name="Normal 9 4 3 4 3 3 4 2" xfId="36314" xr:uid="{C7636063-11A0-4DDC-9CF2-ACE7E804E3C8}"/>
    <cellStyle name="Normal 9 4 3 4 3 3 5" xfId="24506" xr:uid="{01D1FFC9-3AF6-4CBB-84B8-0631EB23DA43}"/>
    <cellStyle name="Normal 9 4 3 4 3 4" xfId="3484" xr:uid="{7D30B719-27F7-499C-9FB4-FD07F8874027}"/>
    <cellStyle name="Normal 9 4 3 4 3 4 2" xfId="8668" xr:uid="{28D6BA2F-7806-4903-A007-23659FA41F91}"/>
    <cellStyle name="Normal 9 4 3 4 3 4 2 2" xfId="20475" xr:uid="{1F8950C6-344D-4D99-A717-E000318F6AF9}"/>
    <cellStyle name="Normal 9 4 3 4 3 4 2 2 2" xfId="42794" xr:uid="{9BFB55ED-DEEB-46BA-8550-FB87E9550633}"/>
    <cellStyle name="Normal 9 4 3 4 3 4 2 3" xfId="30986" xr:uid="{11093719-55AC-457A-B909-722C51ED0B93}"/>
    <cellStyle name="Normal 9 4 3 4 3 4 3" xfId="15291" xr:uid="{6A799AA2-B8CE-42D4-875F-0F810E784B6F}"/>
    <cellStyle name="Normal 9 4 3 4 3 4 3 2" xfId="37610" xr:uid="{E0803959-A1E1-4181-AA59-49DFFD4F93F1}"/>
    <cellStyle name="Normal 9 4 3 4 3 4 4" xfId="25802" xr:uid="{C35BBCBC-6073-450B-B0B5-2A15DB6AC9E5}"/>
    <cellStyle name="Normal 9 4 3 4 3 5" xfId="6076" xr:uid="{274D391F-7C49-40F0-84B2-D3C07676EF01}"/>
    <cellStyle name="Normal 9 4 3 4 3 5 2" xfId="17883" xr:uid="{FF5250E5-019A-4379-B65B-7A321A93E790}"/>
    <cellStyle name="Normal 9 4 3 4 3 5 2 2" xfId="40202" xr:uid="{3317E2D2-22A9-4830-BD4C-4AB84F68CB31}"/>
    <cellStyle name="Normal 9 4 3 4 3 5 3" xfId="28394" xr:uid="{80326A76-19E2-4DA6-8EFD-A3762C13A737}"/>
    <cellStyle name="Normal 9 4 3 4 3 6" xfId="11403" xr:uid="{F0EC6215-C463-48D4-95CE-A941CE8D44B6}"/>
    <cellStyle name="Normal 9 4 3 4 3 6 2" xfId="33722" xr:uid="{470AA081-F186-4E23-BB44-EB05F8EF224F}"/>
    <cellStyle name="Normal 9 4 3 4 3 7" xfId="12699" xr:uid="{F9852FC2-9D4E-4E9A-B58C-686F2E99F284}"/>
    <cellStyle name="Normal 9 4 3 4 3 7 2" xfId="35018" xr:uid="{F03D8CB5-E67A-4130-BD6C-ABE750CB4100}"/>
    <cellStyle name="Normal 9 4 3 4 3 8" xfId="23210" xr:uid="{2827D199-3782-4076-99E2-93BF25615EED}"/>
    <cellStyle name="Normal 9 4 3 4 4" xfId="1216" xr:uid="{E8D99A4C-797C-416C-925C-F754B906CE02}"/>
    <cellStyle name="Normal 9 4 3 4 4 2" xfId="2512" xr:uid="{2502AC66-0B2B-4B1E-8D13-48A3F3957E47}"/>
    <cellStyle name="Normal 9 4 3 4 4 2 2" xfId="5104" xr:uid="{20653ADD-D209-4BF4-ADD1-D99EEF08E7E5}"/>
    <cellStyle name="Normal 9 4 3 4 4 2 2 2" xfId="10288" xr:uid="{43D58F75-245A-4185-B3AC-23CE13B05178}"/>
    <cellStyle name="Normal 9 4 3 4 4 2 2 2 2" xfId="22095" xr:uid="{FBE8B2D9-0F7F-41B3-9714-59AB514926E7}"/>
    <cellStyle name="Normal 9 4 3 4 4 2 2 2 2 2" xfId="44414" xr:uid="{B88566F0-5095-4C55-87B2-4358E2A5386E}"/>
    <cellStyle name="Normal 9 4 3 4 4 2 2 2 3" xfId="32606" xr:uid="{62F0048D-25D0-4328-9ABE-025EC497F1DD}"/>
    <cellStyle name="Normal 9 4 3 4 4 2 2 3" xfId="16911" xr:uid="{3DEC33C6-01AC-4BF3-AED8-B563968E4410}"/>
    <cellStyle name="Normal 9 4 3 4 4 2 2 3 2" xfId="39230" xr:uid="{14FA37BE-06C6-4F27-9E52-1E260DFDB96E}"/>
    <cellStyle name="Normal 9 4 3 4 4 2 2 4" xfId="27422" xr:uid="{7EBA0FF3-49CC-4C69-8E4C-B39409B802DB}"/>
    <cellStyle name="Normal 9 4 3 4 4 2 3" xfId="7696" xr:uid="{B4B4859C-9167-4508-958A-5227C3A9C8F7}"/>
    <cellStyle name="Normal 9 4 3 4 4 2 3 2" xfId="19503" xr:uid="{91C0F62F-4AFD-4C08-A907-46913465F579}"/>
    <cellStyle name="Normal 9 4 3 4 4 2 3 2 2" xfId="41822" xr:uid="{131D4340-6C38-4BB2-96D5-37BCDD2E6A99}"/>
    <cellStyle name="Normal 9 4 3 4 4 2 3 3" xfId="30014" xr:uid="{6F5ECE07-E0DD-4698-A25C-A2523C6C5712}"/>
    <cellStyle name="Normal 9 4 3 4 4 2 4" xfId="14319" xr:uid="{0365DBE5-3D94-4FCF-A115-E4170087D8EC}"/>
    <cellStyle name="Normal 9 4 3 4 4 2 4 2" xfId="36638" xr:uid="{A1E577DB-CC86-4623-9D75-A74D60A7BE26}"/>
    <cellStyle name="Normal 9 4 3 4 4 2 5" xfId="24830" xr:uid="{3CBFD25C-14BC-4940-9ACC-1D88267A6955}"/>
    <cellStyle name="Normal 9 4 3 4 4 3" xfId="3808" xr:uid="{9B3F5613-13F2-45F0-A34F-A67C8A22AF2E}"/>
    <cellStyle name="Normal 9 4 3 4 4 3 2" xfId="8992" xr:uid="{F9420D33-D24F-45CE-820A-738445241285}"/>
    <cellStyle name="Normal 9 4 3 4 4 3 2 2" xfId="20799" xr:uid="{1F9A7783-EE42-4E3A-BBD4-789FD659C834}"/>
    <cellStyle name="Normal 9 4 3 4 4 3 2 2 2" xfId="43118" xr:uid="{6DE03E9D-E10B-4690-8D9C-18BBC04F05A8}"/>
    <cellStyle name="Normal 9 4 3 4 4 3 2 3" xfId="31310" xr:uid="{C36183E6-64DC-4018-9E6E-2865818ACED3}"/>
    <cellStyle name="Normal 9 4 3 4 4 3 3" xfId="15615" xr:uid="{33FA12DB-DCC7-4CBE-BFD6-28F18CB0A368}"/>
    <cellStyle name="Normal 9 4 3 4 4 3 3 2" xfId="37934" xr:uid="{CB0475EE-6478-4540-84E1-4EDD7878A647}"/>
    <cellStyle name="Normal 9 4 3 4 4 3 4" xfId="26126" xr:uid="{4E751754-5E95-4E52-A2AA-7734C4E3AEE1}"/>
    <cellStyle name="Normal 9 4 3 4 4 4" xfId="6400" xr:uid="{92472957-305A-46C0-8E29-5424A2B69D1E}"/>
    <cellStyle name="Normal 9 4 3 4 4 4 2" xfId="18207" xr:uid="{18DBFB2A-A4F2-4C65-B5B3-46DB78809D10}"/>
    <cellStyle name="Normal 9 4 3 4 4 4 2 2" xfId="40526" xr:uid="{D16F3A37-A3ED-46DB-AA20-A37B93C588D4}"/>
    <cellStyle name="Normal 9 4 3 4 4 4 3" xfId="28718" xr:uid="{00EE56CE-C2C6-4B92-9ECA-87345460D74F}"/>
    <cellStyle name="Normal 9 4 3 4 4 5" xfId="11727" xr:uid="{7AE4EDF0-F02A-421F-956C-D1A92CF094DA}"/>
    <cellStyle name="Normal 9 4 3 4 4 5 2" xfId="34046" xr:uid="{EE2442CE-2FDB-4BBD-9F5F-CE0DE9611C7B}"/>
    <cellStyle name="Normal 9 4 3 4 4 6" xfId="13023" xr:uid="{3A429540-6CF3-4A66-9A0C-85784AC3731A}"/>
    <cellStyle name="Normal 9 4 3 4 4 6 2" xfId="35342" xr:uid="{3541011F-09AA-4B35-86AF-1C6877A98D28}"/>
    <cellStyle name="Normal 9 4 3 4 4 7" xfId="23534" xr:uid="{14ED4139-29C7-428E-BE76-B0B607439BD7}"/>
    <cellStyle name="Normal 9 4 3 4 5" xfId="1864" xr:uid="{CD4B7A62-05F5-400A-93BB-3FE3794B97CD}"/>
    <cellStyle name="Normal 9 4 3 4 5 2" xfId="4456" xr:uid="{CDEFC96A-64F6-42BB-BD25-E100699907A1}"/>
    <cellStyle name="Normal 9 4 3 4 5 2 2" xfId="9640" xr:uid="{3D1AE569-7E3A-4540-8FED-069E14344E2E}"/>
    <cellStyle name="Normal 9 4 3 4 5 2 2 2" xfId="21447" xr:uid="{3776B6E6-1927-4669-A8CA-C4338946BC53}"/>
    <cellStyle name="Normal 9 4 3 4 5 2 2 2 2" xfId="43766" xr:uid="{6248A5BD-5119-489D-B0C2-578F4FD54284}"/>
    <cellStyle name="Normal 9 4 3 4 5 2 2 3" xfId="31958" xr:uid="{99A48696-1A51-4E92-B6DD-A9FD2EAD008B}"/>
    <cellStyle name="Normal 9 4 3 4 5 2 3" xfId="16263" xr:uid="{D77BDE68-CD6F-4E9B-BB4E-8B5587608305}"/>
    <cellStyle name="Normal 9 4 3 4 5 2 3 2" xfId="38582" xr:uid="{02AA5F6F-A5ED-4A7C-9B5D-1FF4903AD44A}"/>
    <cellStyle name="Normal 9 4 3 4 5 2 4" xfId="26774" xr:uid="{71658219-A8BB-473F-A836-B4E62D18F108}"/>
    <cellStyle name="Normal 9 4 3 4 5 3" xfId="7048" xr:uid="{0EF8A19B-21A9-4886-8EEF-AB974480DAE0}"/>
    <cellStyle name="Normal 9 4 3 4 5 3 2" xfId="18855" xr:uid="{57FFA765-F7CD-4752-85C9-7E73364AD746}"/>
    <cellStyle name="Normal 9 4 3 4 5 3 2 2" xfId="41174" xr:uid="{8355ACAE-C880-4932-BA11-6FE5DCD7D401}"/>
    <cellStyle name="Normal 9 4 3 4 5 3 3" xfId="29366" xr:uid="{FF3F9930-C659-43FA-A671-DB2A610151E2}"/>
    <cellStyle name="Normal 9 4 3 4 5 4" xfId="13671" xr:uid="{3EFBE12F-A3DA-4D25-A04A-608159358E6B}"/>
    <cellStyle name="Normal 9 4 3 4 5 4 2" xfId="35990" xr:uid="{9F4BF2DC-698E-45C5-8007-26E6E9571C04}"/>
    <cellStyle name="Normal 9 4 3 4 5 5" xfId="24182" xr:uid="{B86B4EED-F78D-478D-8940-1FEEC4DEB460}"/>
    <cellStyle name="Normal 9 4 3 4 6" xfId="3160" xr:uid="{C35E6019-0901-45D0-8C2F-81CA05913A65}"/>
    <cellStyle name="Normal 9 4 3 4 6 2" xfId="8344" xr:uid="{9255A6C5-F037-4AAB-A23F-B8C73349DC5B}"/>
    <cellStyle name="Normal 9 4 3 4 6 2 2" xfId="20151" xr:uid="{BDA1A7BD-E4B7-4DB4-9C75-57E1DE1EE3AB}"/>
    <cellStyle name="Normal 9 4 3 4 6 2 2 2" xfId="42470" xr:uid="{30E117A7-A808-4144-9E79-3BE92D3AC3BC}"/>
    <cellStyle name="Normal 9 4 3 4 6 2 3" xfId="30662" xr:uid="{ECFFA9BA-3A41-4C6F-8B9F-A23BD9C0B776}"/>
    <cellStyle name="Normal 9 4 3 4 6 3" xfId="14967" xr:uid="{583B5183-39B9-403B-B745-7265BF56F523}"/>
    <cellStyle name="Normal 9 4 3 4 6 3 2" xfId="37286" xr:uid="{AE901D4C-EE3A-46A2-8D85-635ABADDB59F}"/>
    <cellStyle name="Normal 9 4 3 4 6 4" xfId="25478" xr:uid="{15460D9A-04E7-45D2-A3F2-054DCADA9727}"/>
    <cellStyle name="Normal 9 4 3 4 7" xfId="5752" xr:uid="{EDBC9687-AE2B-40B7-950C-7641F131B6E1}"/>
    <cellStyle name="Normal 9 4 3 4 7 2" xfId="17559" xr:uid="{2F8F4229-2436-473F-B883-4B85BFCCB7A2}"/>
    <cellStyle name="Normal 9 4 3 4 7 2 2" xfId="39878" xr:uid="{6B3F7AF2-BBDC-413E-BB61-C1EC0044A934}"/>
    <cellStyle name="Normal 9 4 3 4 7 3" xfId="28070" xr:uid="{DF5314F8-D72B-41EA-9E51-CE05C390471A}"/>
    <cellStyle name="Normal 9 4 3 4 8" xfId="10989" xr:uid="{52480B95-856A-4E91-BD85-D33A9914D71A}"/>
    <cellStyle name="Normal 9 4 3 4 8 2" xfId="33308" xr:uid="{67F96D97-C101-4886-A88A-9BDF1443676A}"/>
    <cellStyle name="Normal 9 4 3 4 9" xfId="12375" xr:uid="{939A2F4D-C831-4D1D-BE83-6194FF855D9F}"/>
    <cellStyle name="Normal 9 4 3 4 9 2" xfId="34694" xr:uid="{8B8CC1B2-EF58-4DFE-BBEE-C3E1A754BBB3}"/>
    <cellStyle name="Normal 9 4 3 5" xfId="595" xr:uid="{F411F7A0-F0F3-4163-8941-7EB33271290B}"/>
    <cellStyle name="Normal 9 4 3 5 2" xfId="973" xr:uid="{8488A45C-160A-4ABB-BF82-A210EAB11389}"/>
    <cellStyle name="Normal 9 4 3 5 2 2" xfId="1621" xr:uid="{0DBF3B2A-E574-4F02-8682-00C1F7C6DE00}"/>
    <cellStyle name="Normal 9 4 3 5 2 2 2" xfId="2917" xr:uid="{BDCFCDBB-B9A2-469D-BF0F-F6076DB52E6E}"/>
    <cellStyle name="Normal 9 4 3 5 2 2 2 2" xfId="5509" xr:uid="{25E66CA2-2CB6-4A94-B2AF-06D81975F639}"/>
    <cellStyle name="Normal 9 4 3 5 2 2 2 2 2" xfId="10693" xr:uid="{8230B87B-3487-4903-A424-DD92AFB86A30}"/>
    <cellStyle name="Normal 9 4 3 5 2 2 2 2 2 2" xfId="22500" xr:uid="{8B1E6DA6-0BFD-4BBD-8175-2A3B19A43F96}"/>
    <cellStyle name="Normal 9 4 3 5 2 2 2 2 2 2 2" xfId="44819" xr:uid="{24E27351-1E3F-4F2F-9EA6-266785EBBB53}"/>
    <cellStyle name="Normal 9 4 3 5 2 2 2 2 2 3" xfId="33011" xr:uid="{6BE9B13E-04B3-454F-9891-FFDF06FD523F}"/>
    <cellStyle name="Normal 9 4 3 5 2 2 2 2 3" xfId="17316" xr:uid="{A0CC6E30-3750-4BF8-8929-C9DAB2D30BF5}"/>
    <cellStyle name="Normal 9 4 3 5 2 2 2 2 3 2" xfId="39635" xr:uid="{41B7CF77-A9F2-4A30-A737-C2E43C63E1AA}"/>
    <cellStyle name="Normal 9 4 3 5 2 2 2 2 4" xfId="27827" xr:uid="{6766E4F2-75C9-4712-BBB8-84AE55A05FD2}"/>
    <cellStyle name="Normal 9 4 3 5 2 2 2 3" xfId="8101" xr:uid="{2AF05E81-50F0-4E5B-BB05-E1B8311C1346}"/>
    <cellStyle name="Normal 9 4 3 5 2 2 2 3 2" xfId="19908" xr:uid="{23119927-6A9D-4ED0-8822-FA994FAD6F8B}"/>
    <cellStyle name="Normal 9 4 3 5 2 2 2 3 2 2" xfId="42227" xr:uid="{99641CD8-9D20-425F-B489-FFB1C30F4150}"/>
    <cellStyle name="Normal 9 4 3 5 2 2 2 3 3" xfId="30419" xr:uid="{EE1670A3-162C-4588-84E6-2CC81DE1F64B}"/>
    <cellStyle name="Normal 9 4 3 5 2 2 2 4" xfId="14724" xr:uid="{3AF754D4-9F83-465B-BF6E-E190B075E081}"/>
    <cellStyle name="Normal 9 4 3 5 2 2 2 4 2" xfId="37043" xr:uid="{C2ADA313-AE5F-4095-9087-B43424776D94}"/>
    <cellStyle name="Normal 9 4 3 5 2 2 2 5" xfId="25235" xr:uid="{921EF323-A048-48D0-A35D-D995CBBF3AC0}"/>
    <cellStyle name="Normal 9 4 3 5 2 2 3" xfId="4213" xr:uid="{2C6860EA-CD0A-49E1-A918-0D304EEB935F}"/>
    <cellStyle name="Normal 9 4 3 5 2 2 3 2" xfId="9397" xr:uid="{289B3F7E-28A2-4587-A9D2-DA91B4913CD4}"/>
    <cellStyle name="Normal 9 4 3 5 2 2 3 2 2" xfId="21204" xr:uid="{59BA0F2B-5467-43A1-A534-F98CF339FD56}"/>
    <cellStyle name="Normal 9 4 3 5 2 2 3 2 2 2" xfId="43523" xr:uid="{8B97BCC1-2673-4B82-8114-C6F7E480734E}"/>
    <cellStyle name="Normal 9 4 3 5 2 2 3 2 3" xfId="31715" xr:uid="{F62A90A7-C7FD-4588-8383-59895D72E4B5}"/>
    <cellStyle name="Normal 9 4 3 5 2 2 3 3" xfId="16020" xr:uid="{ECD835BF-FF6B-4FEB-B6B3-4F9E7EECBB64}"/>
    <cellStyle name="Normal 9 4 3 5 2 2 3 3 2" xfId="38339" xr:uid="{B55736EC-94C7-42AA-B967-E52990A4BBEE}"/>
    <cellStyle name="Normal 9 4 3 5 2 2 3 4" xfId="26531" xr:uid="{A94FD6D8-8C40-4A2D-902B-04A0B03775DB}"/>
    <cellStyle name="Normal 9 4 3 5 2 2 4" xfId="6805" xr:uid="{9C8CCECD-BBFB-4B0A-9CD1-DC8834EC3CA6}"/>
    <cellStyle name="Normal 9 4 3 5 2 2 4 2" xfId="18612" xr:uid="{C2CA652C-6F10-4694-AD24-6F336CB1FD19}"/>
    <cellStyle name="Normal 9 4 3 5 2 2 4 2 2" xfId="40931" xr:uid="{7E70564A-4E32-4300-9B75-267FEAF183B7}"/>
    <cellStyle name="Normal 9 4 3 5 2 2 4 3" xfId="29123" xr:uid="{74828757-0AF4-4DC8-B198-C41C9B091C6F}"/>
    <cellStyle name="Normal 9 4 3 5 2 2 5" xfId="12132" xr:uid="{4CE08AB3-8F27-4FD7-8A05-E54D766829E3}"/>
    <cellStyle name="Normal 9 4 3 5 2 2 5 2" xfId="34451" xr:uid="{7D215217-A13E-4004-8906-B014660214EA}"/>
    <cellStyle name="Normal 9 4 3 5 2 2 6" xfId="13428" xr:uid="{DE50CB60-2719-4274-B2C2-A515AEB75518}"/>
    <cellStyle name="Normal 9 4 3 5 2 2 6 2" xfId="35747" xr:uid="{E9837118-E34B-4C77-8590-4D7AF4934397}"/>
    <cellStyle name="Normal 9 4 3 5 2 2 7" xfId="23939" xr:uid="{D0D942F5-F095-4AFE-BE3F-266CA2B18461}"/>
    <cellStyle name="Normal 9 4 3 5 2 3" xfId="2269" xr:uid="{062C64C5-21AA-4B2E-BB9C-01CED9A22821}"/>
    <cellStyle name="Normal 9 4 3 5 2 3 2" xfId="4861" xr:uid="{56AD76E4-1BB9-43FD-9572-082641FC4E92}"/>
    <cellStyle name="Normal 9 4 3 5 2 3 2 2" xfId="10045" xr:uid="{D878B584-21F0-4CC1-9538-964E2B0C738A}"/>
    <cellStyle name="Normal 9 4 3 5 2 3 2 2 2" xfId="21852" xr:uid="{83EC8DAC-3DF8-43A4-B281-F7A282B543EC}"/>
    <cellStyle name="Normal 9 4 3 5 2 3 2 2 2 2" xfId="44171" xr:uid="{82D0D514-3338-4B3E-8480-B3B87BBDE31F}"/>
    <cellStyle name="Normal 9 4 3 5 2 3 2 2 3" xfId="32363" xr:uid="{F6F1E473-8D51-4CB0-941D-8B546D80B61A}"/>
    <cellStyle name="Normal 9 4 3 5 2 3 2 3" xfId="16668" xr:uid="{37F8E131-8402-4B6E-87AC-0883038E6DA8}"/>
    <cellStyle name="Normal 9 4 3 5 2 3 2 3 2" xfId="38987" xr:uid="{19B3C547-BDB8-4CE1-B77D-97761D7F7909}"/>
    <cellStyle name="Normal 9 4 3 5 2 3 2 4" xfId="27179" xr:uid="{E61C93C0-AE35-4425-B2FC-D7085C185ADF}"/>
    <cellStyle name="Normal 9 4 3 5 2 3 3" xfId="7453" xr:uid="{D4DC1AEF-C5DE-45C0-8BC8-489A03F620A7}"/>
    <cellStyle name="Normal 9 4 3 5 2 3 3 2" xfId="19260" xr:uid="{74D5ED15-711A-4D4B-992E-291A0298C0BB}"/>
    <cellStyle name="Normal 9 4 3 5 2 3 3 2 2" xfId="41579" xr:uid="{26DEC34B-176D-428B-8164-DDCD3CA7BFD8}"/>
    <cellStyle name="Normal 9 4 3 5 2 3 3 3" xfId="29771" xr:uid="{F1BAFA1A-134F-4722-8646-C6D5FF4D0304}"/>
    <cellStyle name="Normal 9 4 3 5 2 3 4" xfId="14076" xr:uid="{6BF12019-88CC-40C2-B90B-548F4F54EEA6}"/>
    <cellStyle name="Normal 9 4 3 5 2 3 4 2" xfId="36395" xr:uid="{D30FA771-DC0E-4A71-824F-C0AB04B45B19}"/>
    <cellStyle name="Normal 9 4 3 5 2 3 5" xfId="24587" xr:uid="{D88B9A0F-DA9E-4979-B740-981227EFABFF}"/>
    <cellStyle name="Normal 9 4 3 5 2 4" xfId="3565" xr:uid="{F80B0CC3-6093-42E6-BA09-A6771541F35A}"/>
    <cellStyle name="Normal 9 4 3 5 2 4 2" xfId="8749" xr:uid="{6C208AA8-A044-472D-959E-5FB4958A602C}"/>
    <cellStyle name="Normal 9 4 3 5 2 4 2 2" xfId="20556" xr:uid="{8D933BA4-EB21-4D79-A017-80EE7C04D059}"/>
    <cellStyle name="Normal 9 4 3 5 2 4 2 2 2" xfId="42875" xr:uid="{376EDD11-0E1F-4BCA-B562-351C36F88958}"/>
    <cellStyle name="Normal 9 4 3 5 2 4 2 3" xfId="31067" xr:uid="{C56C3E15-E106-47E2-8B41-A5F6E64D10A3}"/>
    <cellStyle name="Normal 9 4 3 5 2 4 3" xfId="15372" xr:uid="{A6A560EF-C1DD-48A6-9BC8-68879D69061C}"/>
    <cellStyle name="Normal 9 4 3 5 2 4 3 2" xfId="37691" xr:uid="{89E511F6-4864-42B8-A46C-05515756F6EB}"/>
    <cellStyle name="Normal 9 4 3 5 2 4 4" xfId="25883" xr:uid="{8FD7CFD0-8535-4888-B1D7-3386B8083A32}"/>
    <cellStyle name="Normal 9 4 3 5 2 5" xfId="6157" xr:uid="{0C4807C1-B667-4E35-B7A0-36471BB86EBA}"/>
    <cellStyle name="Normal 9 4 3 5 2 5 2" xfId="17964" xr:uid="{A4B9B76D-5F39-4C47-BCDD-ED8D4558B755}"/>
    <cellStyle name="Normal 9 4 3 5 2 5 2 2" xfId="40283" xr:uid="{AF50C173-B3AA-4A82-BE12-8C12857DCBBF}"/>
    <cellStyle name="Normal 9 4 3 5 2 5 3" xfId="28475" xr:uid="{705C2872-210D-4840-A0C2-520BF3B4668C}"/>
    <cellStyle name="Normal 9 4 3 5 2 6" xfId="11484" xr:uid="{EFB7F40E-4478-473D-9797-F79DCA9528D5}"/>
    <cellStyle name="Normal 9 4 3 5 2 6 2" xfId="33803" xr:uid="{88C7B802-5936-43BA-BB58-54C0D56F0453}"/>
    <cellStyle name="Normal 9 4 3 5 2 7" xfId="12780" xr:uid="{D01D3827-30A5-4852-93D6-9E3152EB7527}"/>
    <cellStyle name="Normal 9 4 3 5 2 7 2" xfId="35099" xr:uid="{F733E203-7CA9-404D-81BC-85DE2B8BA1D3}"/>
    <cellStyle name="Normal 9 4 3 5 2 8" xfId="23291" xr:uid="{B35630E3-B5BC-492E-9357-1F48D518307F}"/>
    <cellStyle name="Normal 9 4 3 5 3" xfId="1297" xr:uid="{EB15D6C4-5D7C-4C39-9751-BA11C6BA5F6A}"/>
    <cellStyle name="Normal 9 4 3 5 3 2" xfId="2593" xr:uid="{43DDF2FA-4631-4089-B61C-7F6C7DFBAECA}"/>
    <cellStyle name="Normal 9 4 3 5 3 2 2" xfId="5185" xr:uid="{F3B940B8-4345-4527-862F-2C2C2781E57A}"/>
    <cellStyle name="Normal 9 4 3 5 3 2 2 2" xfId="10369" xr:uid="{12C05C8F-49D7-42DC-A12C-A1AD2FC9B9CC}"/>
    <cellStyle name="Normal 9 4 3 5 3 2 2 2 2" xfId="22176" xr:uid="{85A72B2A-D094-46F3-96B0-5C8E95ED2E1A}"/>
    <cellStyle name="Normal 9 4 3 5 3 2 2 2 2 2" xfId="44495" xr:uid="{47574474-0093-4CA8-94A9-FCF06902C2C5}"/>
    <cellStyle name="Normal 9 4 3 5 3 2 2 2 3" xfId="32687" xr:uid="{6F949F4E-103D-4232-AE54-A12A1E31EACB}"/>
    <cellStyle name="Normal 9 4 3 5 3 2 2 3" xfId="16992" xr:uid="{5C14082D-03E7-4336-8F69-CD4FE16E9279}"/>
    <cellStyle name="Normal 9 4 3 5 3 2 2 3 2" xfId="39311" xr:uid="{66BE41C4-5179-4DE4-9801-D9B018226F8C}"/>
    <cellStyle name="Normal 9 4 3 5 3 2 2 4" xfId="27503" xr:uid="{8BDF3904-4570-463E-9257-8E62C1A701CB}"/>
    <cellStyle name="Normal 9 4 3 5 3 2 3" xfId="7777" xr:uid="{99A54CDB-CE7E-4A25-8D14-6B28F58FE74C}"/>
    <cellStyle name="Normal 9 4 3 5 3 2 3 2" xfId="19584" xr:uid="{68FC4EF5-B634-465B-A3A9-F194B60EBBAF}"/>
    <cellStyle name="Normal 9 4 3 5 3 2 3 2 2" xfId="41903" xr:uid="{46BC71FD-409B-42F9-83BB-5D1525054B4A}"/>
    <cellStyle name="Normal 9 4 3 5 3 2 3 3" xfId="30095" xr:uid="{3C086212-3AFC-4C6D-8C30-40CF320844B0}"/>
    <cellStyle name="Normal 9 4 3 5 3 2 4" xfId="14400" xr:uid="{FAC7B6E8-8DED-4BCA-9CF1-363F1254E919}"/>
    <cellStyle name="Normal 9 4 3 5 3 2 4 2" xfId="36719" xr:uid="{3A72EAD0-DF95-4685-94B4-44B2B55544ED}"/>
    <cellStyle name="Normal 9 4 3 5 3 2 5" xfId="24911" xr:uid="{86895975-D537-441F-8F61-4D4A2000E9A4}"/>
    <cellStyle name="Normal 9 4 3 5 3 3" xfId="3889" xr:uid="{DF87A7FA-DFF5-4B7F-BF05-E006568ACF55}"/>
    <cellStyle name="Normal 9 4 3 5 3 3 2" xfId="9073" xr:uid="{1E49CB03-96CA-4489-8040-91C5F6CBFF26}"/>
    <cellStyle name="Normal 9 4 3 5 3 3 2 2" xfId="20880" xr:uid="{0C16F737-5F15-486D-B1EF-158F3C3F3169}"/>
    <cellStyle name="Normal 9 4 3 5 3 3 2 2 2" xfId="43199" xr:uid="{00724638-D3A4-43CD-BEC3-9239E54EC8F9}"/>
    <cellStyle name="Normal 9 4 3 5 3 3 2 3" xfId="31391" xr:uid="{B19001CC-2BCC-4F05-8D2B-87AF5255C41C}"/>
    <cellStyle name="Normal 9 4 3 5 3 3 3" xfId="15696" xr:uid="{7DA7CBD4-C206-42D4-B217-D506357FA128}"/>
    <cellStyle name="Normal 9 4 3 5 3 3 3 2" xfId="38015" xr:uid="{539E33DE-449D-4A06-AD5C-C556D668BA4E}"/>
    <cellStyle name="Normal 9 4 3 5 3 3 4" xfId="26207" xr:uid="{3D8C4316-0EC5-4E9C-929B-4F8085A00F42}"/>
    <cellStyle name="Normal 9 4 3 5 3 4" xfId="6481" xr:uid="{077FB372-5F6D-4B23-BCA9-A0C319934F91}"/>
    <cellStyle name="Normal 9 4 3 5 3 4 2" xfId="18288" xr:uid="{28F4449F-1B1A-4B09-8203-FA8740B71E4B}"/>
    <cellStyle name="Normal 9 4 3 5 3 4 2 2" xfId="40607" xr:uid="{F5D5B211-3075-4CEF-A181-08257B41A427}"/>
    <cellStyle name="Normal 9 4 3 5 3 4 3" xfId="28799" xr:uid="{39D65BDE-F973-45C2-AEB7-F83BC92ADE1E}"/>
    <cellStyle name="Normal 9 4 3 5 3 5" xfId="11808" xr:uid="{8F87433F-1790-49A1-A532-09AA69291C57}"/>
    <cellStyle name="Normal 9 4 3 5 3 5 2" xfId="34127" xr:uid="{C4FC527B-3653-44AE-AB6A-21D9ED2739D4}"/>
    <cellStyle name="Normal 9 4 3 5 3 6" xfId="13104" xr:uid="{23102064-FE6D-498F-8D66-39BFE96E19A2}"/>
    <cellStyle name="Normal 9 4 3 5 3 6 2" xfId="35423" xr:uid="{85AAEB49-8388-40B0-B96B-CB423092B5B1}"/>
    <cellStyle name="Normal 9 4 3 5 3 7" xfId="23615" xr:uid="{3EE6206D-DF56-47E9-AB82-12E9475D95FE}"/>
    <cellStyle name="Normal 9 4 3 5 4" xfId="1945" xr:uid="{D2F88393-6E26-4204-9648-A1133F0921FE}"/>
    <cellStyle name="Normal 9 4 3 5 4 2" xfId="4537" xr:uid="{F3B1DC5E-940B-4A0F-9C69-D4BA55A9574E}"/>
    <cellStyle name="Normal 9 4 3 5 4 2 2" xfId="9721" xr:uid="{F6413C18-382A-445C-8C28-8BB0E52AD70A}"/>
    <cellStyle name="Normal 9 4 3 5 4 2 2 2" xfId="21528" xr:uid="{7D8CA2AE-5B71-42EC-B2F5-7F29A0A3CA7B}"/>
    <cellStyle name="Normal 9 4 3 5 4 2 2 2 2" xfId="43847" xr:uid="{C86BFB61-3566-468B-A614-1E0850F7D0F1}"/>
    <cellStyle name="Normal 9 4 3 5 4 2 2 3" xfId="32039" xr:uid="{0EDEA4F2-3C71-4E89-B693-13B78EDC6392}"/>
    <cellStyle name="Normal 9 4 3 5 4 2 3" xfId="16344" xr:uid="{E1592F5A-4CF4-4378-BCCA-AFDC15AC2010}"/>
    <cellStyle name="Normal 9 4 3 5 4 2 3 2" xfId="38663" xr:uid="{11B7FE35-09D3-49AE-92D3-963B214C5E75}"/>
    <cellStyle name="Normal 9 4 3 5 4 2 4" xfId="26855" xr:uid="{04402E0D-623C-463E-A6B3-EC18B27038B8}"/>
    <cellStyle name="Normal 9 4 3 5 4 3" xfId="7129" xr:uid="{91BFBA2C-29B1-4DE5-977A-F83FCC4EAD58}"/>
    <cellStyle name="Normal 9 4 3 5 4 3 2" xfId="18936" xr:uid="{A173A141-5830-4BF6-85C2-3FEF27039D36}"/>
    <cellStyle name="Normal 9 4 3 5 4 3 2 2" xfId="41255" xr:uid="{DCDCA250-82A5-43C6-B52F-CD519FC1A0C3}"/>
    <cellStyle name="Normal 9 4 3 5 4 3 3" xfId="29447" xr:uid="{85A1FA59-7EAF-47E1-9724-E6402702F5F4}"/>
    <cellStyle name="Normal 9 4 3 5 4 4" xfId="13752" xr:uid="{7DC0987E-C59F-4FC3-AC30-0DBC5519AC51}"/>
    <cellStyle name="Normal 9 4 3 5 4 4 2" xfId="36071" xr:uid="{CF222136-E628-4D4C-AC69-2731A2D2C048}"/>
    <cellStyle name="Normal 9 4 3 5 4 5" xfId="24263" xr:uid="{14186994-16D3-44F8-8C61-FB3EB5DC7731}"/>
    <cellStyle name="Normal 9 4 3 5 5" xfId="3241" xr:uid="{3E01F3C4-9913-4F02-AFFF-442F5721AD56}"/>
    <cellStyle name="Normal 9 4 3 5 5 2" xfId="8425" xr:uid="{5DDA6A62-6F93-4699-9D7E-003F251664E2}"/>
    <cellStyle name="Normal 9 4 3 5 5 2 2" xfId="20232" xr:uid="{27635017-0888-41E1-8C10-63AC137B0B52}"/>
    <cellStyle name="Normal 9 4 3 5 5 2 2 2" xfId="42551" xr:uid="{80C56677-BA1C-4CF7-8B56-1241321A1844}"/>
    <cellStyle name="Normal 9 4 3 5 5 2 3" xfId="30743" xr:uid="{BC31503A-298C-486C-80B5-7B16C700455F}"/>
    <cellStyle name="Normal 9 4 3 5 5 3" xfId="15048" xr:uid="{658E4272-3E61-48BA-9967-D1F869C30FB6}"/>
    <cellStyle name="Normal 9 4 3 5 5 3 2" xfId="37367" xr:uid="{3B68E373-CC57-4A09-9792-C55FEB3986F9}"/>
    <cellStyle name="Normal 9 4 3 5 5 4" xfId="25559" xr:uid="{AF970C5D-F405-4DEB-B5A1-F0C3414B8FF1}"/>
    <cellStyle name="Normal 9 4 3 5 6" xfId="5833" xr:uid="{26114934-4EF0-4C77-AFF5-41C00DA63619}"/>
    <cellStyle name="Normal 9 4 3 5 6 2" xfId="17640" xr:uid="{9EE89740-5A83-4872-858F-D3575D00FC75}"/>
    <cellStyle name="Normal 9 4 3 5 6 2 2" xfId="39959" xr:uid="{BDEC0388-ECE6-4EBC-AC0E-925409D3F640}"/>
    <cellStyle name="Normal 9 4 3 5 6 3" xfId="28151" xr:uid="{52737D99-7C3A-4C2F-B66C-F9987FD10AB4}"/>
    <cellStyle name="Normal 9 4 3 5 7" xfId="11106" xr:uid="{470FD504-55AE-44D1-ABED-6B7A102317C6}"/>
    <cellStyle name="Normal 9 4 3 5 7 2" xfId="33425" xr:uid="{C585B624-4187-4B23-B42C-8BECA1DBB1EA}"/>
    <cellStyle name="Normal 9 4 3 5 8" xfId="12456" xr:uid="{D0E36D12-08D2-4F43-BCA4-645920DFB178}"/>
    <cellStyle name="Normal 9 4 3 5 8 2" xfId="34775" xr:uid="{EC23461E-4F47-4CE4-AFD1-78E2AC315D69}"/>
    <cellStyle name="Normal 9 4 3 5 9" xfId="22913" xr:uid="{F84EC1A2-F9A7-424B-A9DE-A349A5AE83AE}"/>
    <cellStyle name="Normal 9 4 3 6" xfId="811" xr:uid="{F32C694B-E694-49EC-90C4-4DBCD51A92C4}"/>
    <cellStyle name="Normal 9 4 3 6 2" xfId="1459" xr:uid="{30EA978E-0F3B-499E-A24F-0DAAFC5455A7}"/>
    <cellStyle name="Normal 9 4 3 6 2 2" xfId="2755" xr:uid="{BE3A7445-5A2E-4C30-98F1-51F3F0DA4637}"/>
    <cellStyle name="Normal 9 4 3 6 2 2 2" xfId="5347" xr:uid="{8318C065-261A-4B49-A980-308ADAD1F190}"/>
    <cellStyle name="Normal 9 4 3 6 2 2 2 2" xfId="10531" xr:uid="{A9C73D9E-A71B-442F-A7D7-BD773ABC0BF1}"/>
    <cellStyle name="Normal 9 4 3 6 2 2 2 2 2" xfId="22338" xr:uid="{4C7E48C1-467C-43B6-BD25-22B8086983AC}"/>
    <cellStyle name="Normal 9 4 3 6 2 2 2 2 2 2" xfId="44657" xr:uid="{293FAC92-B31D-46DB-A42A-3A5B30831340}"/>
    <cellStyle name="Normal 9 4 3 6 2 2 2 2 3" xfId="32849" xr:uid="{9988AA13-4AE3-4FF9-A42F-9ECE4D8AA97B}"/>
    <cellStyle name="Normal 9 4 3 6 2 2 2 3" xfId="17154" xr:uid="{52DC9215-F751-426A-9828-B3D2595EE34C}"/>
    <cellStyle name="Normal 9 4 3 6 2 2 2 3 2" xfId="39473" xr:uid="{E75B6BA1-EE0F-438C-870D-31EF06113788}"/>
    <cellStyle name="Normal 9 4 3 6 2 2 2 4" xfId="27665" xr:uid="{C6DC5E49-5A64-4BAF-AED3-F94B876F26BB}"/>
    <cellStyle name="Normal 9 4 3 6 2 2 3" xfId="7939" xr:uid="{2F0F214D-A685-44EE-A5F7-EC396BC921B6}"/>
    <cellStyle name="Normal 9 4 3 6 2 2 3 2" xfId="19746" xr:uid="{9A0A3CD5-187C-4180-A901-B28ACF49DC99}"/>
    <cellStyle name="Normal 9 4 3 6 2 2 3 2 2" xfId="42065" xr:uid="{27B6E8A9-DCE3-44DF-8043-837E2ACF9C85}"/>
    <cellStyle name="Normal 9 4 3 6 2 2 3 3" xfId="30257" xr:uid="{FE01F999-D7D3-46D2-8563-4C8B2B5A0280}"/>
    <cellStyle name="Normal 9 4 3 6 2 2 4" xfId="14562" xr:uid="{6AC8EEF1-7FC9-4748-9925-FF94E24D2DC3}"/>
    <cellStyle name="Normal 9 4 3 6 2 2 4 2" xfId="36881" xr:uid="{8FF350A9-B4D7-46FB-9AE3-85752FC79F67}"/>
    <cellStyle name="Normal 9 4 3 6 2 2 5" xfId="25073" xr:uid="{DCB38D6A-E028-4EC5-8DF2-AFAB92B3782B}"/>
    <cellStyle name="Normal 9 4 3 6 2 3" xfId="4051" xr:uid="{7D1D04DB-168D-48A1-ACDA-98A59AC26BE5}"/>
    <cellStyle name="Normal 9 4 3 6 2 3 2" xfId="9235" xr:uid="{259FB366-CC0A-4779-A162-43D3057BB8AE}"/>
    <cellStyle name="Normal 9 4 3 6 2 3 2 2" xfId="21042" xr:uid="{42A93A91-9461-4A96-AE21-A523A7A811C7}"/>
    <cellStyle name="Normal 9 4 3 6 2 3 2 2 2" xfId="43361" xr:uid="{2203D960-46E3-42CB-AAA9-BA24EF3BB016}"/>
    <cellStyle name="Normal 9 4 3 6 2 3 2 3" xfId="31553" xr:uid="{E2055036-4B8D-4A37-8125-74B8EBE843BE}"/>
    <cellStyle name="Normal 9 4 3 6 2 3 3" xfId="15858" xr:uid="{7E41CADF-2FA3-4DF5-8404-C63F92ADCB3C}"/>
    <cellStyle name="Normal 9 4 3 6 2 3 3 2" xfId="38177" xr:uid="{E7D812B7-1FC5-4BC5-9609-FE97BF7CF30E}"/>
    <cellStyle name="Normal 9 4 3 6 2 3 4" xfId="26369" xr:uid="{1FD4E050-F1E0-4DEC-BCDF-9B6DB0419788}"/>
    <cellStyle name="Normal 9 4 3 6 2 4" xfId="6643" xr:uid="{94B08A35-CE7E-4455-86B9-BFFA072CE661}"/>
    <cellStyle name="Normal 9 4 3 6 2 4 2" xfId="18450" xr:uid="{2659935C-7FBD-4848-916B-6F9BAC0647EC}"/>
    <cellStyle name="Normal 9 4 3 6 2 4 2 2" xfId="40769" xr:uid="{5454FFFE-7C13-461B-A843-87B08B42F80F}"/>
    <cellStyle name="Normal 9 4 3 6 2 4 3" xfId="28961" xr:uid="{F8951E52-1A9E-4199-975B-C56F11B3E2B8}"/>
    <cellStyle name="Normal 9 4 3 6 2 5" xfId="11970" xr:uid="{A5A0A6AC-1C9D-495E-91B8-E1B256985ED9}"/>
    <cellStyle name="Normal 9 4 3 6 2 5 2" xfId="34289" xr:uid="{9D7EE48A-DABE-460B-BBAB-922F2DB80131}"/>
    <cellStyle name="Normal 9 4 3 6 2 6" xfId="13266" xr:uid="{85721CB4-3751-4DBB-9556-634ECBA872A7}"/>
    <cellStyle name="Normal 9 4 3 6 2 6 2" xfId="35585" xr:uid="{65CFF14B-9DBD-428F-B21D-DC40424FC230}"/>
    <cellStyle name="Normal 9 4 3 6 2 7" xfId="23777" xr:uid="{5D83A96C-9783-4310-87C8-B6698C2C674E}"/>
    <cellStyle name="Normal 9 4 3 6 3" xfId="2107" xr:uid="{145FED10-88C8-4F59-8466-CDC97CF6D40A}"/>
    <cellStyle name="Normal 9 4 3 6 3 2" xfId="4699" xr:uid="{68F90640-FA6F-44F8-9710-89E0C98966D1}"/>
    <cellStyle name="Normal 9 4 3 6 3 2 2" xfId="9883" xr:uid="{7C2A65B3-2699-422A-84E2-AE236DD70FCA}"/>
    <cellStyle name="Normal 9 4 3 6 3 2 2 2" xfId="21690" xr:uid="{0EC63256-3D5E-4426-8034-7869E11F2AA1}"/>
    <cellStyle name="Normal 9 4 3 6 3 2 2 2 2" xfId="44009" xr:uid="{AA535B42-CBAC-4D77-A221-A5E3E677A98E}"/>
    <cellStyle name="Normal 9 4 3 6 3 2 2 3" xfId="32201" xr:uid="{AAB1368A-B2D9-4C0C-9C3C-87886F07BDBF}"/>
    <cellStyle name="Normal 9 4 3 6 3 2 3" xfId="16506" xr:uid="{C6398925-1C18-4CFB-BD5B-74928D4967C0}"/>
    <cellStyle name="Normal 9 4 3 6 3 2 3 2" xfId="38825" xr:uid="{E81E3CB7-4C97-427E-9E39-03C2C552DE28}"/>
    <cellStyle name="Normal 9 4 3 6 3 2 4" xfId="27017" xr:uid="{7D8528A2-69E1-490E-AE14-E4ED5DD14B3B}"/>
    <cellStyle name="Normal 9 4 3 6 3 3" xfId="7291" xr:uid="{DE3A6FE6-2A3B-4BA9-A5C2-487E2240F44E}"/>
    <cellStyle name="Normal 9 4 3 6 3 3 2" xfId="19098" xr:uid="{114024F1-412C-45EA-902F-D80C3D1C2225}"/>
    <cellStyle name="Normal 9 4 3 6 3 3 2 2" xfId="41417" xr:uid="{0AC9B77D-909F-43BB-91C9-BF984D23E86F}"/>
    <cellStyle name="Normal 9 4 3 6 3 3 3" xfId="29609" xr:uid="{E5232140-85FD-413F-B416-BA422DCC3B92}"/>
    <cellStyle name="Normal 9 4 3 6 3 4" xfId="13914" xr:uid="{B8D51F8C-4EC2-4541-8D39-C1D8BF23C75F}"/>
    <cellStyle name="Normal 9 4 3 6 3 4 2" xfId="36233" xr:uid="{463D5307-21D6-436A-9090-AB21F861F6DC}"/>
    <cellStyle name="Normal 9 4 3 6 3 5" xfId="24425" xr:uid="{1E8E07F7-2534-45D5-A5AB-85FF4831CECA}"/>
    <cellStyle name="Normal 9 4 3 6 4" xfId="3403" xr:uid="{0C583FFB-C0A8-4A5D-A48B-248B8E168094}"/>
    <cellStyle name="Normal 9 4 3 6 4 2" xfId="8587" xr:uid="{96A3E8B4-4D01-4524-8B18-0D0B4BC9F891}"/>
    <cellStyle name="Normal 9 4 3 6 4 2 2" xfId="20394" xr:uid="{EF947A18-46F6-48B4-9C94-4815C68EC77F}"/>
    <cellStyle name="Normal 9 4 3 6 4 2 2 2" xfId="42713" xr:uid="{9DB9A28D-3BF4-4A17-812D-702B832CC478}"/>
    <cellStyle name="Normal 9 4 3 6 4 2 3" xfId="30905" xr:uid="{F9120029-AF00-4ED8-B256-3F2A859329E2}"/>
    <cellStyle name="Normal 9 4 3 6 4 3" xfId="15210" xr:uid="{D98193B2-4D13-47EB-A7F3-A6B10FF0E67A}"/>
    <cellStyle name="Normal 9 4 3 6 4 3 2" xfId="37529" xr:uid="{D3C61C31-DB75-41FF-B8CB-B547A63F2181}"/>
    <cellStyle name="Normal 9 4 3 6 4 4" xfId="25721" xr:uid="{B285A891-543E-4142-B2FB-13678781A2DA}"/>
    <cellStyle name="Normal 9 4 3 6 5" xfId="5995" xr:uid="{5FF649E2-655D-4115-AE88-E5554078B66F}"/>
    <cellStyle name="Normal 9 4 3 6 5 2" xfId="17802" xr:uid="{0F8FB972-0494-4045-8211-753AB2EBD9AE}"/>
    <cellStyle name="Normal 9 4 3 6 5 2 2" xfId="40121" xr:uid="{274EACD1-5E1D-4E1E-810E-A7CC8BB02090}"/>
    <cellStyle name="Normal 9 4 3 6 5 3" xfId="28313" xr:uid="{6DFB9880-6497-4C2E-9E56-730F80B642E3}"/>
    <cellStyle name="Normal 9 4 3 6 6" xfId="11322" xr:uid="{54F3D123-2009-4368-A07C-6A79E216D078}"/>
    <cellStyle name="Normal 9 4 3 6 6 2" xfId="33641" xr:uid="{F88113FB-85FD-401B-B30F-1C27731325AE}"/>
    <cellStyle name="Normal 9 4 3 6 7" xfId="12618" xr:uid="{E58863AC-65F0-4986-A068-D4C429A12819}"/>
    <cellStyle name="Normal 9 4 3 6 7 2" xfId="34937" xr:uid="{FBF28E1B-4475-4036-991D-2599758B8BEC}"/>
    <cellStyle name="Normal 9 4 3 6 8" xfId="23129" xr:uid="{CC8D7465-A013-446E-87B9-C3F922236D73}"/>
    <cellStyle name="Normal 9 4 3 7" xfId="1135" xr:uid="{4727356C-EA15-4A57-8030-640FD47ECEF1}"/>
    <cellStyle name="Normal 9 4 3 7 2" xfId="2431" xr:uid="{FC7AAF2E-58EC-47C7-9D58-FF5BB23C9972}"/>
    <cellStyle name="Normal 9 4 3 7 2 2" xfId="5023" xr:uid="{9B11EC2A-CAE0-43DC-A226-25DE0343D658}"/>
    <cellStyle name="Normal 9 4 3 7 2 2 2" xfId="10207" xr:uid="{8F995E2F-7603-47B9-BAEF-FA623D8A94A9}"/>
    <cellStyle name="Normal 9 4 3 7 2 2 2 2" xfId="22014" xr:uid="{3398ED8D-56EE-4C4D-8EF5-1FB5E2FEBB96}"/>
    <cellStyle name="Normal 9 4 3 7 2 2 2 2 2" xfId="44333" xr:uid="{2F241501-051C-4EF7-AE38-0D9F9764FD12}"/>
    <cellStyle name="Normal 9 4 3 7 2 2 2 3" xfId="32525" xr:uid="{2734267A-84B1-4B16-9110-838BCF997E94}"/>
    <cellStyle name="Normal 9 4 3 7 2 2 3" xfId="16830" xr:uid="{39BB9B61-484B-42AB-8BD2-BFEA36CCA724}"/>
    <cellStyle name="Normal 9 4 3 7 2 2 3 2" xfId="39149" xr:uid="{BD58DB2B-2219-451E-BB2C-A35F480106A4}"/>
    <cellStyle name="Normal 9 4 3 7 2 2 4" xfId="27341" xr:uid="{04A2447A-2579-4AB8-8822-8B17F4661DFD}"/>
    <cellStyle name="Normal 9 4 3 7 2 3" xfId="7615" xr:uid="{607F75A4-B2A5-49AC-949C-D9374F668133}"/>
    <cellStyle name="Normal 9 4 3 7 2 3 2" xfId="19422" xr:uid="{C9CB7907-52FF-484B-B440-07922DB6710A}"/>
    <cellStyle name="Normal 9 4 3 7 2 3 2 2" xfId="41741" xr:uid="{E94DF01D-8392-4FE0-833D-A3510ECE666E}"/>
    <cellStyle name="Normal 9 4 3 7 2 3 3" xfId="29933" xr:uid="{CBBE9021-B39C-451B-A7F8-C59F834CB13E}"/>
    <cellStyle name="Normal 9 4 3 7 2 4" xfId="14238" xr:uid="{87C2731D-6AD8-41BA-A3C2-2A7494FD2B53}"/>
    <cellStyle name="Normal 9 4 3 7 2 4 2" xfId="36557" xr:uid="{39200ADF-24A1-4D54-B3D0-B6C272A03BB0}"/>
    <cellStyle name="Normal 9 4 3 7 2 5" xfId="24749" xr:uid="{B3DEA8D8-0912-4576-931B-E7C255FFA0E6}"/>
    <cellStyle name="Normal 9 4 3 7 3" xfId="3727" xr:uid="{C04B8496-E4BF-4A04-99AF-8B2D898DD750}"/>
    <cellStyle name="Normal 9 4 3 7 3 2" xfId="8911" xr:uid="{D028FD68-948F-43A3-863E-EF409C8ECB1F}"/>
    <cellStyle name="Normal 9 4 3 7 3 2 2" xfId="20718" xr:uid="{0B04E137-AFB5-47C5-A05F-72B66EB00BE4}"/>
    <cellStyle name="Normal 9 4 3 7 3 2 2 2" xfId="43037" xr:uid="{17370B79-F4C9-4B7C-B9B8-A8CAE4290FF2}"/>
    <cellStyle name="Normal 9 4 3 7 3 2 3" xfId="31229" xr:uid="{19B2E833-F6CE-4F0D-81E5-77F8295F6554}"/>
    <cellStyle name="Normal 9 4 3 7 3 3" xfId="15534" xr:uid="{583DC61D-F659-4E63-986F-9914F1A72CCA}"/>
    <cellStyle name="Normal 9 4 3 7 3 3 2" xfId="37853" xr:uid="{4299F13C-08B1-4800-83FF-7A5E10CAF6CD}"/>
    <cellStyle name="Normal 9 4 3 7 3 4" xfId="26045" xr:uid="{13E71D53-65D9-427F-A4CA-5687419C4CFC}"/>
    <cellStyle name="Normal 9 4 3 7 4" xfId="6319" xr:uid="{580F488B-CFD6-4BCD-B04B-5C1D617127B0}"/>
    <cellStyle name="Normal 9 4 3 7 4 2" xfId="18126" xr:uid="{1E561F7B-BE8F-4041-B66F-BA7FF7099707}"/>
    <cellStyle name="Normal 9 4 3 7 4 2 2" xfId="40445" xr:uid="{01631E56-9163-4A8F-978D-9176BF1437BE}"/>
    <cellStyle name="Normal 9 4 3 7 4 3" xfId="28637" xr:uid="{D218FA45-B098-4393-99EB-AF861A990740}"/>
    <cellStyle name="Normal 9 4 3 7 5" xfId="11646" xr:uid="{413BFDB7-A176-45E3-A6E4-6D27D096CDE8}"/>
    <cellStyle name="Normal 9 4 3 7 5 2" xfId="33965" xr:uid="{E8557AC2-09DF-4AE3-A455-BFAFE7CC510D}"/>
    <cellStyle name="Normal 9 4 3 7 6" xfId="12942" xr:uid="{FC73FA91-3D6C-4951-B60E-73A8C4D7CF27}"/>
    <cellStyle name="Normal 9 4 3 7 6 2" xfId="35261" xr:uid="{1502F275-0DDE-45AA-946B-FD4CCC17E5C9}"/>
    <cellStyle name="Normal 9 4 3 7 7" xfId="23453" xr:uid="{D36EB053-A6F8-4201-B854-697006FBF9FC}"/>
    <cellStyle name="Normal 9 4 3 8" xfId="1783" xr:uid="{70BCFF43-5AEF-44A4-ABAA-FFCFCA7D764A}"/>
    <cellStyle name="Normal 9 4 3 8 2" xfId="4375" xr:uid="{F72C27F7-EB83-4F58-9B64-85FB0F0C9F61}"/>
    <cellStyle name="Normal 9 4 3 8 2 2" xfId="9559" xr:uid="{4B83F6C2-FA93-448B-9A1B-EA0C338F4ACB}"/>
    <cellStyle name="Normal 9 4 3 8 2 2 2" xfId="21366" xr:uid="{75953165-61C2-4775-BAC3-99319D6B2276}"/>
    <cellStyle name="Normal 9 4 3 8 2 2 2 2" xfId="43685" xr:uid="{42497D2C-19DA-438C-BFD7-BF8B713D97C3}"/>
    <cellStyle name="Normal 9 4 3 8 2 2 3" xfId="31877" xr:uid="{EAE36872-6FD0-424A-B8D1-60BDBD51F9AD}"/>
    <cellStyle name="Normal 9 4 3 8 2 3" xfId="16182" xr:uid="{00FE2E44-E480-46BA-B401-B941FDECDE0E}"/>
    <cellStyle name="Normal 9 4 3 8 2 3 2" xfId="38501" xr:uid="{3BEB3B08-E1A5-43E8-9365-BFF4E631E59A}"/>
    <cellStyle name="Normal 9 4 3 8 2 4" xfId="26693" xr:uid="{5151C56A-3108-45E2-B5B7-F7F97C07758D}"/>
    <cellStyle name="Normal 9 4 3 8 3" xfId="6967" xr:uid="{5E9EEF61-AB85-4E8F-B0ED-238F7C274394}"/>
    <cellStyle name="Normal 9 4 3 8 3 2" xfId="18774" xr:uid="{CC049C5E-E390-44E3-88BC-2F12A3472603}"/>
    <cellStyle name="Normal 9 4 3 8 3 2 2" xfId="41093" xr:uid="{A47182CF-5D99-439C-9811-DC49CC025D99}"/>
    <cellStyle name="Normal 9 4 3 8 3 3" xfId="29285" xr:uid="{8E6EEB94-1C9F-4C3C-8ABC-229C48201D1C}"/>
    <cellStyle name="Normal 9 4 3 8 4" xfId="13590" xr:uid="{93B0EF68-12B7-4518-A03B-CCB817ECFDA2}"/>
    <cellStyle name="Normal 9 4 3 8 4 2" xfId="35909" xr:uid="{F574889E-D749-4DF1-B2DC-141CEBB2123E}"/>
    <cellStyle name="Normal 9 4 3 8 5" xfId="24101" xr:uid="{827CAF72-8A4E-4253-B993-26D4C6C0F68E}"/>
    <cellStyle name="Normal 9 4 3 9" xfId="3079" xr:uid="{E2794F68-B3A6-4938-996B-C06CFAD14751}"/>
    <cellStyle name="Normal 9 4 3 9 2" xfId="8263" xr:uid="{25EC1307-EF14-4DB8-BC59-11A61FB2DA04}"/>
    <cellStyle name="Normal 9 4 3 9 2 2" xfId="20070" xr:uid="{DDE917B3-9464-4CB1-8B8C-0D0C4FDDD61D}"/>
    <cellStyle name="Normal 9 4 3 9 2 2 2" xfId="42389" xr:uid="{B9CD7B7B-D6B3-456E-B12E-BF336EBAD80A}"/>
    <cellStyle name="Normal 9 4 3 9 2 3" xfId="30581" xr:uid="{0A56A535-F4FE-4CD4-839E-050D24E964C2}"/>
    <cellStyle name="Normal 9 4 3 9 3" xfId="14886" xr:uid="{49C3ABEF-68CA-4166-8F12-390D5159DCE8}"/>
    <cellStyle name="Normal 9 4 3 9 3 2" xfId="37205" xr:uid="{3DC90F45-24C4-4F57-8F3B-47DA5D0E276A}"/>
    <cellStyle name="Normal 9 4 3 9 4" xfId="25397" xr:uid="{DB4142B8-29F3-4768-B927-9FFCE59EB760}"/>
    <cellStyle name="Normal 9 4 4" xfId="375" xr:uid="{B6E3C02D-AA6A-45F9-81C0-D584A2B58AF2}"/>
    <cellStyle name="Normal 9 4 4 10" xfId="12303" xr:uid="{B02E84C0-5E43-457D-931D-97538C9E46E6}"/>
    <cellStyle name="Normal 9 4 4 10 2" xfId="34622" xr:uid="{24325040-E6EC-4CDA-841A-30FDD1119695}"/>
    <cellStyle name="Normal 9 4 4 11" xfId="22688" xr:uid="{AAAEEEC3-181E-424E-B1CD-68DF6D78CB1E}"/>
    <cellStyle name="Normal 9 4 4 2" xfId="488" xr:uid="{BE339518-B452-4038-9EAB-8C2774735E25}"/>
    <cellStyle name="Normal 9 4 4 2 10" xfId="22805" xr:uid="{49DFE433-DB37-47BB-AB2C-C9FC6CC7CB59}"/>
    <cellStyle name="Normal 9 4 4 2 2" xfId="721" xr:uid="{89FB1D42-35C9-46B7-91F4-80D47AE4C651}"/>
    <cellStyle name="Normal 9 4 4 2 2 2" xfId="1063" xr:uid="{50CE0F28-235F-427A-AA8A-FDE16B672334}"/>
    <cellStyle name="Normal 9 4 4 2 2 2 2" xfId="1711" xr:uid="{6E6BEA9E-EF85-49D4-A01C-D7A6934DD3C0}"/>
    <cellStyle name="Normal 9 4 4 2 2 2 2 2" xfId="3007" xr:uid="{E488E4B9-C1B5-44D4-B5B2-71D2DB77F89C}"/>
    <cellStyle name="Normal 9 4 4 2 2 2 2 2 2" xfId="5599" xr:uid="{5D0F2934-BBA0-4C8C-9CE3-D4DB59272713}"/>
    <cellStyle name="Normal 9 4 4 2 2 2 2 2 2 2" xfId="10783" xr:uid="{E9BDC60D-7E0D-4A3A-ABDE-0595269AFB30}"/>
    <cellStyle name="Normal 9 4 4 2 2 2 2 2 2 2 2" xfId="22590" xr:uid="{404E51C1-94DA-4F7D-BDD7-501C16108E4F}"/>
    <cellStyle name="Normal 9 4 4 2 2 2 2 2 2 2 2 2" xfId="44909" xr:uid="{826DBC0C-8BE5-427F-9D50-A76F8EAD00F7}"/>
    <cellStyle name="Normal 9 4 4 2 2 2 2 2 2 2 3" xfId="33101" xr:uid="{A5A1F29F-2E33-4C3C-8CD0-B7CCADF4B53A}"/>
    <cellStyle name="Normal 9 4 4 2 2 2 2 2 2 3" xfId="17406" xr:uid="{4F7EB99F-98AD-4BCC-9012-5D02152501E9}"/>
    <cellStyle name="Normal 9 4 4 2 2 2 2 2 2 3 2" xfId="39725" xr:uid="{2BAB7166-4D28-4D19-8656-12156C57F46A}"/>
    <cellStyle name="Normal 9 4 4 2 2 2 2 2 2 4" xfId="27917" xr:uid="{CBABAA9E-0021-4168-900F-F11C505E7464}"/>
    <cellStyle name="Normal 9 4 4 2 2 2 2 2 3" xfId="8191" xr:uid="{B92EC86B-3D23-4131-82E4-6663A5A6A342}"/>
    <cellStyle name="Normal 9 4 4 2 2 2 2 2 3 2" xfId="19998" xr:uid="{084CB5F8-EDE4-4F10-9C0C-90BF726DB42F}"/>
    <cellStyle name="Normal 9 4 4 2 2 2 2 2 3 2 2" xfId="42317" xr:uid="{438DB916-01E3-4299-B679-4440163698D8}"/>
    <cellStyle name="Normal 9 4 4 2 2 2 2 2 3 3" xfId="30509" xr:uid="{B9462068-5F07-4E62-9DFF-3CFDF24E09AC}"/>
    <cellStyle name="Normal 9 4 4 2 2 2 2 2 4" xfId="14814" xr:uid="{2C49DA9C-453A-4C22-8D6B-5913C1E76F8A}"/>
    <cellStyle name="Normal 9 4 4 2 2 2 2 2 4 2" xfId="37133" xr:uid="{FA6CA13D-43D7-47D2-81E0-710DAB411508}"/>
    <cellStyle name="Normal 9 4 4 2 2 2 2 2 5" xfId="25325" xr:uid="{EF18A0F7-6CF9-4578-A731-6060D53E9C7E}"/>
    <cellStyle name="Normal 9 4 4 2 2 2 2 3" xfId="4303" xr:uid="{AC52DEDD-3763-43B8-9D5E-0CF85ED0B830}"/>
    <cellStyle name="Normal 9 4 4 2 2 2 2 3 2" xfId="9487" xr:uid="{EFE2F98A-8BFE-484D-BD09-7148898B6502}"/>
    <cellStyle name="Normal 9 4 4 2 2 2 2 3 2 2" xfId="21294" xr:uid="{C897AE69-A100-4139-8A17-267423787B43}"/>
    <cellStyle name="Normal 9 4 4 2 2 2 2 3 2 2 2" xfId="43613" xr:uid="{FD65BC21-C84D-425E-BBEE-208EDB0881D6}"/>
    <cellStyle name="Normal 9 4 4 2 2 2 2 3 2 3" xfId="31805" xr:uid="{44327A36-CF9F-4B8D-8F8F-8B5FC925A395}"/>
    <cellStyle name="Normal 9 4 4 2 2 2 2 3 3" xfId="16110" xr:uid="{E1F98BD8-3984-41E5-BEBF-D181BBCD03CF}"/>
    <cellStyle name="Normal 9 4 4 2 2 2 2 3 3 2" xfId="38429" xr:uid="{CB86903A-1064-40B9-B175-A1DE0CDEE1C7}"/>
    <cellStyle name="Normal 9 4 4 2 2 2 2 3 4" xfId="26621" xr:uid="{F7EE4196-2E46-4530-BCBF-EFC899D63FB8}"/>
    <cellStyle name="Normal 9 4 4 2 2 2 2 4" xfId="6895" xr:uid="{A05442C1-5BEA-4078-9C47-889AA4DE1B2A}"/>
    <cellStyle name="Normal 9 4 4 2 2 2 2 4 2" xfId="18702" xr:uid="{2C67C67C-1C04-4424-9DC0-5349F05CFF67}"/>
    <cellStyle name="Normal 9 4 4 2 2 2 2 4 2 2" xfId="41021" xr:uid="{81A6B0B6-5763-4423-BB31-2FFD1A0C00E5}"/>
    <cellStyle name="Normal 9 4 4 2 2 2 2 4 3" xfId="29213" xr:uid="{CB8A8140-D404-4BBA-8840-130FB514873B}"/>
    <cellStyle name="Normal 9 4 4 2 2 2 2 5" xfId="12222" xr:uid="{E9F1BD9C-0810-4C89-B6CC-7B89FF2CF640}"/>
    <cellStyle name="Normal 9 4 4 2 2 2 2 5 2" xfId="34541" xr:uid="{87AECF3D-7F17-4DB1-9D5B-8703B842795D}"/>
    <cellStyle name="Normal 9 4 4 2 2 2 2 6" xfId="13518" xr:uid="{36BAF330-05AF-4DDA-894B-CEFBB8E677C2}"/>
    <cellStyle name="Normal 9 4 4 2 2 2 2 6 2" xfId="35837" xr:uid="{9E7B6EEC-7A71-4200-8875-FC6F19F43260}"/>
    <cellStyle name="Normal 9 4 4 2 2 2 2 7" xfId="24029" xr:uid="{A6DA4D92-047B-441A-9A43-E9ECDCF9D283}"/>
    <cellStyle name="Normal 9 4 4 2 2 2 3" xfId="2359" xr:uid="{ACB55191-0926-4C69-82E6-7A86171EC387}"/>
    <cellStyle name="Normal 9 4 4 2 2 2 3 2" xfId="4951" xr:uid="{6745EE6F-1366-44FC-B134-CD349938070D}"/>
    <cellStyle name="Normal 9 4 4 2 2 2 3 2 2" xfId="10135" xr:uid="{AC36FA4E-ACA1-49FB-924F-CF49DBB0616E}"/>
    <cellStyle name="Normal 9 4 4 2 2 2 3 2 2 2" xfId="21942" xr:uid="{0E5107E3-D45D-4EDC-8680-0B178ECB6B8A}"/>
    <cellStyle name="Normal 9 4 4 2 2 2 3 2 2 2 2" xfId="44261" xr:uid="{1E39B510-E787-42A8-863C-596F3F49918D}"/>
    <cellStyle name="Normal 9 4 4 2 2 2 3 2 2 3" xfId="32453" xr:uid="{1F72DFD7-43FE-4D9F-A88C-42678835E872}"/>
    <cellStyle name="Normal 9 4 4 2 2 2 3 2 3" xfId="16758" xr:uid="{24AB2DAA-A583-4B9B-A6CE-B72520CDD4F8}"/>
    <cellStyle name="Normal 9 4 4 2 2 2 3 2 3 2" xfId="39077" xr:uid="{BD969226-AF7C-45EC-9353-59EA3A9FD2B9}"/>
    <cellStyle name="Normal 9 4 4 2 2 2 3 2 4" xfId="27269" xr:uid="{F005A19F-9ED4-47E6-884C-95650D41B660}"/>
    <cellStyle name="Normal 9 4 4 2 2 2 3 3" xfId="7543" xr:uid="{87191895-4FD0-4F59-9A64-B579F8E81357}"/>
    <cellStyle name="Normal 9 4 4 2 2 2 3 3 2" xfId="19350" xr:uid="{6AC1830F-646A-4590-AD44-112B5AE4FF79}"/>
    <cellStyle name="Normal 9 4 4 2 2 2 3 3 2 2" xfId="41669" xr:uid="{EA26508C-8D54-4B8A-8331-DEF61690FEC0}"/>
    <cellStyle name="Normal 9 4 4 2 2 2 3 3 3" xfId="29861" xr:uid="{D4E66087-6C54-42A2-8B3F-2B9EE6396833}"/>
    <cellStyle name="Normal 9 4 4 2 2 2 3 4" xfId="14166" xr:uid="{ADBAA07F-5A63-4758-8D19-DC19C21A6E97}"/>
    <cellStyle name="Normal 9 4 4 2 2 2 3 4 2" xfId="36485" xr:uid="{3AC11D4B-E36A-401D-9779-F59BBB42DB5B}"/>
    <cellStyle name="Normal 9 4 4 2 2 2 3 5" xfId="24677" xr:uid="{5788EEE1-9627-4CD5-9161-516619F67949}"/>
    <cellStyle name="Normal 9 4 4 2 2 2 4" xfId="3655" xr:uid="{F301EEFB-68D9-4EBE-BB7B-516E303C95F0}"/>
    <cellStyle name="Normal 9 4 4 2 2 2 4 2" xfId="8839" xr:uid="{C2572168-6431-4D08-83F6-74D9F84C08C6}"/>
    <cellStyle name="Normal 9 4 4 2 2 2 4 2 2" xfId="20646" xr:uid="{A8F7E81E-4C9A-4B3D-866F-676545D45CA5}"/>
    <cellStyle name="Normal 9 4 4 2 2 2 4 2 2 2" xfId="42965" xr:uid="{8F615C67-1D10-4C7D-9F19-CCA9CDE5799E}"/>
    <cellStyle name="Normal 9 4 4 2 2 2 4 2 3" xfId="31157" xr:uid="{BD4D4B60-BDC9-4AE5-8812-369B83D0B4E5}"/>
    <cellStyle name="Normal 9 4 4 2 2 2 4 3" xfId="15462" xr:uid="{41825CFC-C76E-41F8-87EC-235AAD1797CF}"/>
    <cellStyle name="Normal 9 4 4 2 2 2 4 3 2" xfId="37781" xr:uid="{9502E8FA-5E33-48FA-AECF-1569E5FF01E0}"/>
    <cellStyle name="Normal 9 4 4 2 2 2 4 4" xfId="25973" xr:uid="{53C14BA3-A5AF-49CC-9170-CDA2303B26CA}"/>
    <cellStyle name="Normal 9 4 4 2 2 2 5" xfId="6247" xr:uid="{F4979E63-936D-4877-AB1D-42707CB1EF46}"/>
    <cellStyle name="Normal 9 4 4 2 2 2 5 2" xfId="18054" xr:uid="{807EF126-D547-4D4F-8186-6B2BCED13E9A}"/>
    <cellStyle name="Normal 9 4 4 2 2 2 5 2 2" xfId="40373" xr:uid="{D35A89D7-3899-4970-A426-5F776DF3B12D}"/>
    <cellStyle name="Normal 9 4 4 2 2 2 5 3" xfId="28565" xr:uid="{185252F4-9112-4F26-93D2-DB0C39AA27B0}"/>
    <cellStyle name="Normal 9 4 4 2 2 2 6" xfId="11574" xr:uid="{4C2B075A-53CC-438D-89E9-36354D259FB5}"/>
    <cellStyle name="Normal 9 4 4 2 2 2 6 2" xfId="33893" xr:uid="{CBA96EBE-3841-4BAB-BF72-7F8D0E52F63E}"/>
    <cellStyle name="Normal 9 4 4 2 2 2 7" xfId="12870" xr:uid="{EA176831-8CD3-4D95-9EC7-20F1880B7ACF}"/>
    <cellStyle name="Normal 9 4 4 2 2 2 7 2" xfId="35189" xr:uid="{AB92C018-505F-47AB-A22F-312933A7409A}"/>
    <cellStyle name="Normal 9 4 4 2 2 2 8" xfId="23381" xr:uid="{DCE79164-2D68-43E1-85EB-BF7E29041B9D}"/>
    <cellStyle name="Normal 9 4 4 2 2 3" xfId="1387" xr:uid="{FB38337C-4D02-4036-8FC2-968A2CC00E30}"/>
    <cellStyle name="Normal 9 4 4 2 2 3 2" xfId="2683" xr:uid="{11721A62-4CD1-4A8A-AD40-08C38AADEED8}"/>
    <cellStyle name="Normal 9 4 4 2 2 3 2 2" xfId="5275" xr:uid="{C22AA8E0-C070-450B-AB36-1E4861BCBD94}"/>
    <cellStyle name="Normal 9 4 4 2 2 3 2 2 2" xfId="10459" xr:uid="{080091B2-4609-4914-A42A-F945D2CEDA7F}"/>
    <cellStyle name="Normal 9 4 4 2 2 3 2 2 2 2" xfId="22266" xr:uid="{661399D8-4022-4218-B073-1119612B0D37}"/>
    <cellStyle name="Normal 9 4 4 2 2 3 2 2 2 2 2" xfId="44585" xr:uid="{E938BA8D-A101-4953-AC19-D7E581748B89}"/>
    <cellStyle name="Normal 9 4 4 2 2 3 2 2 2 3" xfId="32777" xr:uid="{D3ED1FA4-6944-4883-AEE4-C5C09206C392}"/>
    <cellStyle name="Normal 9 4 4 2 2 3 2 2 3" xfId="17082" xr:uid="{CB72A7CA-DC66-44D3-A7B9-952982284C23}"/>
    <cellStyle name="Normal 9 4 4 2 2 3 2 2 3 2" xfId="39401" xr:uid="{513EF022-57A3-419E-94F4-F1A802BC2E1F}"/>
    <cellStyle name="Normal 9 4 4 2 2 3 2 2 4" xfId="27593" xr:uid="{409F72F8-B397-4BA5-A445-926A949CDBF9}"/>
    <cellStyle name="Normal 9 4 4 2 2 3 2 3" xfId="7867" xr:uid="{CB35EC08-4567-438B-A03B-FFC940616115}"/>
    <cellStyle name="Normal 9 4 4 2 2 3 2 3 2" xfId="19674" xr:uid="{4D2E4593-323C-454E-903F-6ABB44AEF6F4}"/>
    <cellStyle name="Normal 9 4 4 2 2 3 2 3 2 2" xfId="41993" xr:uid="{70DB1AC1-6AEB-44E1-9E9D-B19041213E7E}"/>
    <cellStyle name="Normal 9 4 4 2 2 3 2 3 3" xfId="30185" xr:uid="{D32F9CEF-85B2-49DA-A582-3C4F9D7BFE50}"/>
    <cellStyle name="Normal 9 4 4 2 2 3 2 4" xfId="14490" xr:uid="{AC1B2D28-8593-4D7E-BDFF-0D1F7796514F}"/>
    <cellStyle name="Normal 9 4 4 2 2 3 2 4 2" xfId="36809" xr:uid="{6CE1B689-5F30-463A-BA1B-84EA62B6183C}"/>
    <cellStyle name="Normal 9 4 4 2 2 3 2 5" xfId="25001" xr:uid="{54C5B84A-E03B-4E01-B146-22418ADBA16C}"/>
    <cellStyle name="Normal 9 4 4 2 2 3 3" xfId="3979" xr:uid="{63DFC618-CFFF-4EB5-B767-29EBBFFEDBD2}"/>
    <cellStyle name="Normal 9 4 4 2 2 3 3 2" xfId="9163" xr:uid="{A5C19999-22A6-4A88-B5EB-80AE9906D721}"/>
    <cellStyle name="Normal 9 4 4 2 2 3 3 2 2" xfId="20970" xr:uid="{5A269785-2CD9-4A37-A9D1-25DC93121717}"/>
    <cellStyle name="Normal 9 4 4 2 2 3 3 2 2 2" xfId="43289" xr:uid="{EF6DE690-94BB-47BA-B69F-FDC1E2C61408}"/>
    <cellStyle name="Normal 9 4 4 2 2 3 3 2 3" xfId="31481" xr:uid="{CCBA92C8-AF6F-47CC-807A-41F78FD1E85E}"/>
    <cellStyle name="Normal 9 4 4 2 2 3 3 3" xfId="15786" xr:uid="{C905776C-9222-49FC-8A07-3BBA300EE819}"/>
    <cellStyle name="Normal 9 4 4 2 2 3 3 3 2" xfId="38105" xr:uid="{9E89812B-CD8F-4AAA-B122-79475CC0C78A}"/>
    <cellStyle name="Normal 9 4 4 2 2 3 3 4" xfId="26297" xr:uid="{6C917E2E-EA7D-4B0F-AD74-4699D850620E}"/>
    <cellStyle name="Normal 9 4 4 2 2 3 4" xfId="6571" xr:uid="{D97E82FE-53FF-49F2-A58D-B0D6157C716F}"/>
    <cellStyle name="Normal 9 4 4 2 2 3 4 2" xfId="18378" xr:uid="{60CEBFB9-E117-4860-AD73-9B0C46C18A40}"/>
    <cellStyle name="Normal 9 4 4 2 2 3 4 2 2" xfId="40697" xr:uid="{F4F4374A-B765-4FC5-A955-64FD77CC5270}"/>
    <cellStyle name="Normal 9 4 4 2 2 3 4 3" xfId="28889" xr:uid="{E5B097AA-F51B-45BB-B668-A150EF4C4FD1}"/>
    <cellStyle name="Normal 9 4 4 2 2 3 5" xfId="11898" xr:uid="{99C1466F-87C5-4475-B0EE-9D8A6D8D7FB3}"/>
    <cellStyle name="Normal 9 4 4 2 2 3 5 2" xfId="34217" xr:uid="{FBD706E5-84AD-4CE9-B2BB-C80F631A92CD}"/>
    <cellStyle name="Normal 9 4 4 2 2 3 6" xfId="13194" xr:uid="{1E6E86D5-C48A-43B4-9962-50F0CC14C22A}"/>
    <cellStyle name="Normal 9 4 4 2 2 3 6 2" xfId="35513" xr:uid="{7550BBB7-02FF-4906-A114-5C03CBBAC6EF}"/>
    <cellStyle name="Normal 9 4 4 2 2 3 7" xfId="23705" xr:uid="{5B86C7F2-4E8A-4A8F-9D87-312ABCF15E21}"/>
    <cellStyle name="Normal 9 4 4 2 2 4" xfId="2035" xr:uid="{93A01252-D3DB-4258-9543-05C5806DF099}"/>
    <cellStyle name="Normal 9 4 4 2 2 4 2" xfId="4627" xr:uid="{F30E47A5-4267-4146-98B7-19BCEE99BC3F}"/>
    <cellStyle name="Normal 9 4 4 2 2 4 2 2" xfId="9811" xr:uid="{578DD631-DD68-4BC8-972C-17F4EFDA02A4}"/>
    <cellStyle name="Normal 9 4 4 2 2 4 2 2 2" xfId="21618" xr:uid="{E4FB45FF-6E51-411C-A0F4-5CA30608ACF6}"/>
    <cellStyle name="Normal 9 4 4 2 2 4 2 2 2 2" xfId="43937" xr:uid="{EEE9DD58-DAB4-42D4-9245-5576787D6CEA}"/>
    <cellStyle name="Normal 9 4 4 2 2 4 2 2 3" xfId="32129" xr:uid="{9C8BFE51-F143-4424-9C8A-4F11ADFBF664}"/>
    <cellStyle name="Normal 9 4 4 2 2 4 2 3" xfId="16434" xr:uid="{754822F9-5498-4EEA-AB0B-20A2459BF6BA}"/>
    <cellStyle name="Normal 9 4 4 2 2 4 2 3 2" xfId="38753" xr:uid="{BAE9EB15-F18B-48C0-9347-255EE7F04848}"/>
    <cellStyle name="Normal 9 4 4 2 2 4 2 4" xfId="26945" xr:uid="{EF60BD73-B544-4FFE-93FD-8D6E3270E696}"/>
    <cellStyle name="Normal 9 4 4 2 2 4 3" xfId="7219" xr:uid="{C9E94ED1-E5DC-4F4D-8FF5-41BC87EBF794}"/>
    <cellStyle name="Normal 9 4 4 2 2 4 3 2" xfId="19026" xr:uid="{7EA9DAB1-6287-4319-B4FC-5432A2B12736}"/>
    <cellStyle name="Normal 9 4 4 2 2 4 3 2 2" xfId="41345" xr:uid="{4B017890-0067-4BF0-8745-F0BB2C6EFC50}"/>
    <cellStyle name="Normal 9 4 4 2 2 4 3 3" xfId="29537" xr:uid="{17473945-3DC6-48EE-A774-8B199680DBE9}"/>
    <cellStyle name="Normal 9 4 4 2 2 4 4" xfId="13842" xr:uid="{16DB871D-A4F0-4FC1-B419-0A8B73904DBD}"/>
    <cellStyle name="Normal 9 4 4 2 2 4 4 2" xfId="36161" xr:uid="{26BCEE4F-63F4-4CC5-9466-B5C1371A0FF1}"/>
    <cellStyle name="Normal 9 4 4 2 2 4 5" xfId="24353" xr:uid="{4CE0873B-E4BE-4605-92A9-BA9FEED33F18}"/>
    <cellStyle name="Normal 9 4 4 2 2 5" xfId="3331" xr:uid="{D582D9D7-2162-40BC-A260-9C93AF81CD1D}"/>
    <cellStyle name="Normal 9 4 4 2 2 5 2" xfId="8515" xr:uid="{97B9654D-2F17-47DC-BBBE-FB924081A387}"/>
    <cellStyle name="Normal 9 4 4 2 2 5 2 2" xfId="20322" xr:uid="{9A44F901-BD6C-49EB-9274-47E7CFAA2AEB}"/>
    <cellStyle name="Normal 9 4 4 2 2 5 2 2 2" xfId="42641" xr:uid="{ECF23E76-43E5-4ECB-AB62-C362932D5DF0}"/>
    <cellStyle name="Normal 9 4 4 2 2 5 2 3" xfId="30833" xr:uid="{37AA7F98-6306-469D-95A0-5828572DCAEC}"/>
    <cellStyle name="Normal 9 4 4 2 2 5 3" xfId="15138" xr:uid="{D9B0EE43-720C-4581-B868-CD788A14C7FE}"/>
    <cellStyle name="Normal 9 4 4 2 2 5 3 2" xfId="37457" xr:uid="{D296FE46-A3FB-425F-870D-FDEFE3764D68}"/>
    <cellStyle name="Normal 9 4 4 2 2 5 4" xfId="25649" xr:uid="{4D1EB7FB-BFE7-4469-B556-C12DC1B10496}"/>
    <cellStyle name="Normal 9 4 4 2 2 6" xfId="5923" xr:uid="{B97FBA7E-F574-41C1-8A34-F9CCB828D992}"/>
    <cellStyle name="Normal 9 4 4 2 2 6 2" xfId="17730" xr:uid="{B584806F-4F4A-4C03-A9E8-876C1C33F842}"/>
    <cellStyle name="Normal 9 4 4 2 2 6 2 2" xfId="40049" xr:uid="{354AA8FD-25D0-4546-BF60-FBC420E6DB68}"/>
    <cellStyle name="Normal 9 4 4 2 2 6 3" xfId="28241" xr:uid="{F673999B-2FD3-45B7-AD74-A35739626340}"/>
    <cellStyle name="Normal 9 4 4 2 2 7" xfId="11232" xr:uid="{AEA820AD-2792-4C9B-9DED-B936DDE1DE5C}"/>
    <cellStyle name="Normal 9 4 4 2 2 7 2" xfId="33551" xr:uid="{33AE205F-C091-47F8-8D8F-1CD6452A98D1}"/>
    <cellStyle name="Normal 9 4 4 2 2 8" xfId="12546" xr:uid="{BEA88717-2F4F-436E-AEE6-08616D7752C5}"/>
    <cellStyle name="Normal 9 4 4 2 2 8 2" xfId="34865" xr:uid="{05C077B6-9490-4ABC-AA81-4680C00EA82D}"/>
    <cellStyle name="Normal 9 4 4 2 2 9" xfId="23039" xr:uid="{25D7E66C-7CC9-4B5D-BDD5-A3A157FF7C84}"/>
    <cellStyle name="Normal 9 4 4 2 3" xfId="901" xr:uid="{4413F041-F61E-4A6F-87E1-968A93D23010}"/>
    <cellStyle name="Normal 9 4 4 2 3 2" xfId="1549" xr:uid="{F4280D96-8ED0-47B9-96B7-C69450BF4993}"/>
    <cellStyle name="Normal 9 4 4 2 3 2 2" xfId="2845" xr:uid="{0858823C-A43A-484D-8604-CA4617CB1ACA}"/>
    <cellStyle name="Normal 9 4 4 2 3 2 2 2" xfId="5437" xr:uid="{9DC592A3-F1B7-4A36-B823-6D06F7EEF8AF}"/>
    <cellStyle name="Normal 9 4 4 2 3 2 2 2 2" xfId="10621" xr:uid="{07B7F6F1-E4AA-48FA-AD54-09B95FF6B034}"/>
    <cellStyle name="Normal 9 4 4 2 3 2 2 2 2 2" xfId="22428" xr:uid="{3AF06B64-C4C6-4C87-9FF6-3B63ADDD8440}"/>
    <cellStyle name="Normal 9 4 4 2 3 2 2 2 2 2 2" xfId="44747" xr:uid="{7D7A6229-C8FA-40E5-BCD1-F50FEFC1C3BF}"/>
    <cellStyle name="Normal 9 4 4 2 3 2 2 2 2 3" xfId="32939" xr:uid="{A5A0E0CB-1C65-4C4F-B7A0-F42C4B40253B}"/>
    <cellStyle name="Normal 9 4 4 2 3 2 2 2 3" xfId="17244" xr:uid="{0D3722A3-302D-4601-8C95-9C68303CE671}"/>
    <cellStyle name="Normal 9 4 4 2 3 2 2 2 3 2" xfId="39563" xr:uid="{A3ECC01B-6C48-4890-AC30-46930751AD17}"/>
    <cellStyle name="Normal 9 4 4 2 3 2 2 2 4" xfId="27755" xr:uid="{B03D93DE-A013-4A60-AB01-117F26751C77}"/>
    <cellStyle name="Normal 9 4 4 2 3 2 2 3" xfId="8029" xr:uid="{AD533A77-D2A7-4029-8A61-3F37A93131F1}"/>
    <cellStyle name="Normal 9 4 4 2 3 2 2 3 2" xfId="19836" xr:uid="{1C33B7AA-AB9C-4DDB-9BFB-9FD2FC78EEAC}"/>
    <cellStyle name="Normal 9 4 4 2 3 2 2 3 2 2" xfId="42155" xr:uid="{9D6F1534-083A-42C9-AE7F-CF39249FFB19}"/>
    <cellStyle name="Normal 9 4 4 2 3 2 2 3 3" xfId="30347" xr:uid="{4C4A659E-D181-465D-A5DC-3DA896F5BFA8}"/>
    <cellStyle name="Normal 9 4 4 2 3 2 2 4" xfId="14652" xr:uid="{76227767-92C2-41DB-A9E2-F0B81C6CD40A}"/>
    <cellStyle name="Normal 9 4 4 2 3 2 2 4 2" xfId="36971" xr:uid="{DCEEABC5-6F1A-4201-BAC9-645FB7B701E3}"/>
    <cellStyle name="Normal 9 4 4 2 3 2 2 5" xfId="25163" xr:uid="{56EA9F8C-CC59-4689-853E-3469569EA1B5}"/>
    <cellStyle name="Normal 9 4 4 2 3 2 3" xfId="4141" xr:uid="{466BBAE5-1A11-47F2-B3FA-DC99267D0BFE}"/>
    <cellStyle name="Normal 9 4 4 2 3 2 3 2" xfId="9325" xr:uid="{609FBF54-439B-4DB0-AE84-0877DF2E1395}"/>
    <cellStyle name="Normal 9 4 4 2 3 2 3 2 2" xfId="21132" xr:uid="{373CD067-F486-4660-AC34-2B48264267DF}"/>
    <cellStyle name="Normal 9 4 4 2 3 2 3 2 2 2" xfId="43451" xr:uid="{0FB96809-01B2-4998-A316-D18A65348A9D}"/>
    <cellStyle name="Normal 9 4 4 2 3 2 3 2 3" xfId="31643" xr:uid="{2BB5F2B8-6303-424D-A78D-295439107151}"/>
    <cellStyle name="Normal 9 4 4 2 3 2 3 3" xfId="15948" xr:uid="{4FD0EB2D-1C88-41F8-9423-2522233B7123}"/>
    <cellStyle name="Normal 9 4 4 2 3 2 3 3 2" xfId="38267" xr:uid="{18112724-CC83-4059-B84A-59984EDA1CCA}"/>
    <cellStyle name="Normal 9 4 4 2 3 2 3 4" xfId="26459" xr:uid="{3A14C0E0-7CAF-4E2B-B9EB-5092AA5E4357}"/>
    <cellStyle name="Normal 9 4 4 2 3 2 4" xfId="6733" xr:uid="{322E5E6F-82BB-49FA-9984-1CB0EA923572}"/>
    <cellStyle name="Normal 9 4 4 2 3 2 4 2" xfId="18540" xr:uid="{0F103D28-627E-429A-BC4B-2E15AB308C76}"/>
    <cellStyle name="Normal 9 4 4 2 3 2 4 2 2" xfId="40859" xr:uid="{A57CC986-D321-4F45-B9F0-BAF5425473FF}"/>
    <cellStyle name="Normal 9 4 4 2 3 2 4 3" xfId="29051" xr:uid="{4598973C-AE77-4A37-8E03-4B24721707CE}"/>
    <cellStyle name="Normal 9 4 4 2 3 2 5" xfId="12060" xr:uid="{8E542262-3BB6-435B-B38D-3565DAB38AD8}"/>
    <cellStyle name="Normal 9 4 4 2 3 2 5 2" xfId="34379" xr:uid="{67311D69-5100-4A81-9560-4A67F19625FD}"/>
    <cellStyle name="Normal 9 4 4 2 3 2 6" xfId="13356" xr:uid="{6FFFF4F1-811C-4B4D-9EF0-CF02E58C6B0F}"/>
    <cellStyle name="Normal 9 4 4 2 3 2 6 2" xfId="35675" xr:uid="{FD196FDF-A060-4BA0-9C1F-42478C7F95F3}"/>
    <cellStyle name="Normal 9 4 4 2 3 2 7" xfId="23867" xr:uid="{90A6F025-3D81-495D-97BE-38E4CB014FBF}"/>
    <cellStyle name="Normal 9 4 4 2 3 3" xfId="2197" xr:uid="{7723E9E1-338F-4766-9949-246C1E5817E7}"/>
    <cellStyle name="Normal 9 4 4 2 3 3 2" xfId="4789" xr:uid="{24676E0C-D94E-484A-896C-AB46740985BD}"/>
    <cellStyle name="Normal 9 4 4 2 3 3 2 2" xfId="9973" xr:uid="{7E51A35A-C1EF-4836-8EE7-FD031851F229}"/>
    <cellStyle name="Normal 9 4 4 2 3 3 2 2 2" xfId="21780" xr:uid="{187BEC42-4D01-4305-8E49-3A8FA6E3DCCA}"/>
    <cellStyle name="Normal 9 4 4 2 3 3 2 2 2 2" xfId="44099" xr:uid="{00F1B404-79A3-451E-9AAC-B33C28C0C7F4}"/>
    <cellStyle name="Normal 9 4 4 2 3 3 2 2 3" xfId="32291" xr:uid="{9339FA07-64E2-4E5F-A082-2D13746E7DCB}"/>
    <cellStyle name="Normal 9 4 4 2 3 3 2 3" xfId="16596" xr:uid="{7F9BC532-40AF-460C-B0E0-D809541D1A8B}"/>
    <cellStyle name="Normal 9 4 4 2 3 3 2 3 2" xfId="38915" xr:uid="{41624CC8-50A6-4CD0-9B3D-7F70A643964E}"/>
    <cellStyle name="Normal 9 4 4 2 3 3 2 4" xfId="27107" xr:uid="{FEDC3FCA-9414-48E8-9702-744A20516822}"/>
    <cellStyle name="Normal 9 4 4 2 3 3 3" xfId="7381" xr:uid="{BD7BF023-98C9-4FD8-B634-EF195D3C4533}"/>
    <cellStyle name="Normal 9 4 4 2 3 3 3 2" xfId="19188" xr:uid="{9692F620-ABFB-435E-8940-49110794F04D}"/>
    <cellStyle name="Normal 9 4 4 2 3 3 3 2 2" xfId="41507" xr:uid="{14437CDF-ED9D-4A0E-97A1-97AB1A6E591E}"/>
    <cellStyle name="Normal 9 4 4 2 3 3 3 3" xfId="29699" xr:uid="{B9339B2B-4896-418F-AAE9-B69836738E40}"/>
    <cellStyle name="Normal 9 4 4 2 3 3 4" xfId="14004" xr:uid="{A2AFCAD6-A59C-456D-A7EA-0973CB104AE1}"/>
    <cellStyle name="Normal 9 4 4 2 3 3 4 2" xfId="36323" xr:uid="{B8BA4976-FEB2-4B38-A6C3-0386A4150DA7}"/>
    <cellStyle name="Normal 9 4 4 2 3 3 5" xfId="24515" xr:uid="{ADE496F1-A8C6-45FB-9CDE-DC5F40BF3C7C}"/>
    <cellStyle name="Normal 9 4 4 2 3 4" xfId="3493" xr:uid="{A2B31092-D431-4C08-B29A-BBD3C3891084}"/>
    <cellStyle name="Normal 9 4 4 2 3 4 2" xfId="8677" xr:uid="{04EABCB0-B11E-4BD1-B7D1-008710E6481F}"/>
    <cellStyle name="Normal 9 4 4 2 3 4 2 2" xfId="20484" xr:uid="{ED69A690-7594-48B7-AFE5-2BD4DEA84094}"/>
    <cellStyle name="Normal 9 4 4 2 3 4 2 2 2" xfId="42803" xr:uid="{267B1750-3695-4862-A89D-4775154E9E92}"/>
    <cellStyle name="Normal 9 4 4 2 3 4 2 3" xfId="30995" xr:uid="{CD6E7A03-5689-4A74-AE94-D524083417E5}"/>
    <cellStyle name="Normal 9 4 4 2 3 4 3" xfId="15300" xr:uid="{F23F518F-6B3F-4BC4-A555-5E43FD217668}"/>
    <cellStyle name="Normal 9 4 4 2 3 4 3 2" xfId="37619" xr:uid="{9A68DFFC-47C0-4D48-BA2F-E4B1D196B6D6}"/>
    <cellStyle name="Normal 9 4 4 2 3 4 4" xfId="25811" xr:uid="{5B925D85-3191-40CC-97C6-9500E76E969A}"/>
    <cellStyle name="Normal 9 4 4 2 3 5" xfId="6085" xr:uid="{37D986F5-F55E-4EBC-BAE0-8D54EF53E683}"/>
    <cellStyle name="Normal 9 4 4 2 3 5 2" xfId="17892" xr:uid="{A57A7FE1-0A89-4CC3-88C3-74A9D159272B}"/>
    <cellStyle name="Normal 9 4 4 2 3 5 2 2" xfId="40211" xr:uid="{0CF69FC5-0B06-4935-A0F8-92E1ED253DFC}"/>
    <cellStyle name="Normal 9 4 4 2 3 5 3" xfId="28403" xr:uid="{6AFD29BB-CF50-439A-A8BC-BF48A2D6053B}"/>
    <cellStyle name="Normal 9 4 4 2 3 6" xfId="11412" xr:uid="{B986B2E7-68BE-46EC-B470-9C8D37E4AE79}"/>
    <cellStyle name="Normal 9 4 4 2 3 6 2" xfId="33731" xr:uid="{6104630E-2C5B-44AD-8536-6BFF6D264450}"/>
    <cellStyle name="Normal 9 4 4 2 3 7" xfId="12708" xr:uid="{3151DEFA-FACE-4AA6-8950-07F9FB8840F9}"/>
    <cellStyle name="Normal 9 4 4 2 3 7 2" xfId="35027" xr:uid="{FBE2B3A5-F402-444A-B9C6-58B7A5DD542E}"/>
    <cellStyle name="Normal 9 4 4 2 3 8" xfId="23219" xr:uid="{F494E2BC-A76E-4B7F-A226-41B7A922660E}"/>
    <cellStyle name="Normal 9 4 4 2 4" xfId="1225" xr:uid="{E4AF7724-735B-435C-B36D-73366B0374F7}"/>
    <cellStyle name="Normal 9 4 4 2 4 2" xfId="2521" xr:uid="{5813C954-DB91-4079-8B34-E1C1204A912D}"/>
    <cellStyle name="Normal 9 4 4 2 4 2 2" xfId="5113" xr:uid="{EFA39039-4023-4008-AE19-CFFCA6BE6985}"/>
    <cellStyle name="Normal 9 4 4 2 4 2 2 2" xfId="10297" xr:uid="{018D7088-008C-4C1F-81B0-401A66F946A0}"/>
    <cellStyle name="Normal 9 4 4 2 4 2 2 2 2" xfId="22104" xr:uid="{118F4937-F4F0-422E-BE56-9552FC15E6DD}"/>
    <cellStyle name="Normal 9 4 4 2 4 2 2 2 2 2" xfId="44423" xr:uid="{2701EBEE-F008-4D44-97D1-6BAAEF87EB1D}"/>
    <cellStyle name="Normal 9 4 4 2 4 2 2 2 3" xfId="32615" xr:uid="{7F26D0DD-C55F-4D4A-A836-D05D8F372C28}"/>
    <cellStyle name="Normal 9 4 4 2 4 2 2 3" xfId="16920" xr:uid="{4D8FDA58-A9F6-472F-90AA-F3503861D170}"/>
    <cellStyle name="Normal 9 4 4 2 4 2 2 3 2" xfId="39239" xr:uid="{9F7BB043-19E6-4F81-8CDD-A3D921A53885}"/>
    <cellStyle name="Normal 9 4 4 2 4 2 2 4" xfId="27431" xr:uid="{011D487E-84FF-4942-9705-FADEE9B76135}"/>
    <cellStyle name="Normal 9 4 4 2 4 2 3" xfId="7705" xr:uid="{67EE09B7-CF89-47B8-BC54-EE6D83B28789}"/>
    <cellStyle name="Normal 9 4 4 2 4 2 3 2" xfId="19512" xr:uid="{56303901-BB31-4E2B-A7E9-7D552C19FBA8}"/>
    <cellStyle name="Normal 9 4 4 2 4 2 3 2 2" xfId="41831" xr:uid="{66E5D1EB-6796-4E09-8F7A-D19C11D68939}"/>
    <cellStyle name="Normal 9 4 4 2 4 2 3 3" xfId="30023" xr:uid="{7CD4D0B8-516F-40F8-8349-44C6609453BF}"/>
    <cellStyle name="Normal 9 4 4 2 4 2 4" xfId="14328" xr:uid="{D8B90E33-DD0F-45F8-BA0E-48CACC400E74}"/>
    <cellStyle name="Normal 9 4 4 2 4 2 4 2" xfId="36647" xr:uid="{EC4A8D1B-52D5-4EF0-84E4-51785DFB7987}"/>
    <cellStyle name="Normal 9 4 4 2 4 2 5" xfId="24839" xr:uid="{0BC94FA5-F627-4865-959C-9A7532182AE4}"/>
    <cellStyle name="Normal 9 4 4 2 4 3" xfId="3817" xr:uid="{C0AFF7B5-E2B8-4AE2-9CE5-DFC45E416855}"/>
    <cellStyle name="Normal 9 4 4 2 4 3 2" xfId="9001" xr:uid="{B91FD4C3-D0F8-4839-BE45-C4B38FFEE849}"/>
    <cellStyle name="Normal 9 4 4 2 4 3 2 2" xfId="20808" xr:uid="{AD0E75A9-DD19-4540-A5A2-FF48A69E0CD3}"/>
    <cellStyle name="Normal 9 4 4 2 4 3 2 2 2" xfId="43127" xr:uid="{170DCB2B-DED0-4EF4-A2B2-378257B061B1}"/>
    <cellStyle name="Normal 9 4 4 2 4 3 2 3" xfId="31319" xr:uid="{17E85A0F-B7A2-4C7F-BDE0-01DE4177E72F}"/>
    <cellStyle name="Normal 9 4 4 2 4 3 3" xfId="15624" xr:uid="{E8098AFA-551D-4995-BFC0-84AC75877FE4}"/>
    <cellStyle name="Normal 9 4 4 2 4 3 3 2" xfId="37943" xr:uid="{555B8789-B5EF-47CC-948D-D71D46AE6757}"/>
    <cellStyle name="Normal 9 4 4 2 4 3 4" xfId="26135" xr:uid="{F3F2E07F-6AAF-421A-B129-D7FF6A434C3D}"/>
    <cellStyle name="Normal 9 4 4 2 4 4" xfId="6409" xr:uid="{1B419E0C-3BDB-4828-BDC0-FEA1D75B98E7}"/>
    <cellStyle name="Normal 9 4 4 2 4 4 2" xfId="18216" xr:uid="{E8DE65C3-9053-47CA-ACE1-067F19E50CAC}"/>
    <cellStyle name="Normal 9 4 4 2 4 4 2 2" xfId="40535" xr:uid="{1DC1C23C-8853-4A97-8431-302706FEEAEC}"/>
    <cellStyle name="Normal 9 4 4 2 4 4 3" xfId="28727" xr:uid="{BE66E776-EDA2-42B9-8851-1487E4C6D76E}"/>
    <cellStyle name="Normal 9 4 4 2 4 5" xfId="11736" xr:uid="{36C18CC1-CECF-455B-B55A-2491232E2DC4}"/>
    <cellStyle name="Normal 9 4 4 2 4 5 2" xfId="34055" xr:uid="{9958453E-2C00-43B4-9DCB-9F0B1CE11AAF}"/>
    <cellStyle name="Normal 9 4 4 2 4 6" xfId="13032" xr:uid="{329910D2-E634-4058-A44B-188DA4DC946A}"/>
    <cellStyle name="Normal 9 4 4 2 4 6 2" xfId="35351" xr:uid="{845E73E5-6426-41AC-8408-B32230D0861F}"/>
    <cellStyle name="Normal 9 4 4 2 4 7" xfId="23543" xr:uid="{383670F0-6D38-4A98-9A78-571D45BF31CF}"/>
    <cellStyle name="Normal 9 4 4 2 5" xfId="1873" xr:uid="{E1F8EC2C-2906-4DB5-9353-A93FCACE1DE9}"/>
    <cellStyle name="Normal 9 4 4 2 5 2" xfId="4465" xr:uid="{E349BF40-3ABE-4B2F-BBBC-355E8C66F91F}"/>
    <cellStyle name="Normal 9 4 4 2 5 2 2" xfId="9649" xr:uid="{0BDC611A-76FA-4111-B9B9-CA7E7B0BC9D2}"/>
    <cellStyle name="Normal 9 4 4 2 5 2 2 2" xfId="21456" xr:uid="{6E578D7D-2A6B-43FC-8C64-F001EA2459D7}"/>
    <cellStyle name="Normal 9 4 4 2 5 2 2 2 2" xfId="43775" xr:uid="{8640C7B7-4E12-470D-93BC-224548764232}"/>
    <cellStyle name="Normal 9 4 4 2 5 2 2 3" xfId="31967" xr:uid="{6863DF7C-CB23-43E0-B7DB-9D6E8F1C42FE}"/>
    <cellStyle name="Normal 9 4 4 2 5 2 3" xfId="16272" xr:uid="{532B9827-9842-4D5D-85EF-FE688902CD10}"/>
    <cellStyle name="Normal 9 4 4 2 5 2 3 2" xfId="38591" xr:uid="{2785FFB3-1370-467B-A3B7-3F2E9CD47099}"/>
    <cellStyle name="Normal 9 4 4 2 5 2 4" xfId="26783" xr:uid="{5E2CC1B0-8486-4B7D-8458-3005009D734E}"/>
    <cellStyle name="Normal 9 4 4 2 5 3" xfId="7057" xr:uid="{8ED51979-82AA-4820-A812-FF64C4B431B3}"/>
    <cellStyle name="Normal 9 4 4 2 5 3 2" xfId="18864" xr:uid="{935EDE4D-FBD2-41E1-9EA2-759FCED82A87}"/>
    <cellStyle name="Normal 9 4 4 2 5 3 2 2" xfId="41183" xr:uid="{2D4E32BB-BEC5-418F-95C7-4F8C664633F3}"/>
    <cellStyle name="Normal 9 4 4 2 5 3 3" xfId="29375" xr:uid="{519CAEFD-E5F8-41B4-8376-494CD2526BC5}"/>
    <cellStyle name="Normal 9 4 4 2 5 4" xfId="13680" xr:uid="{0B8A5A3D-979A-4F6C-B65C-EA12066F2F7A}"/>
    <cellStyle name="Normal 9 4 4 2 5 4 2" xfId="35999" xr:uid="{5B9B39BB-7E72-4E91-872C-CEC82291CFB0}"/>
    <cellStyle name="Normal 9 4 4 2 5 5" xfId="24191" xr:uid="{9F120FAC-3609-406A-A91D-755A80E78530}"/>
    <cellStyle name="Normal 9 4 4 2 6" xfId="3169" xr:uid="{319FDCDC-1571-4594-9D20-D648C868CC4A}"/>
    <cellStyle name="Normal 9 4 4 2 6 2" xfId="8353" xr:uid="{DCA56E14-40A4-467C-BD90-C5F0027F184A}"/>
    <cellStyle name="Normal 9 4 4 2 6 2 2" xfId="20160" xr:uid="{13489256-0F6A-4802-B745-F26A85FCDEB9}"/>
    <cellStyle name="Normal 9 4 4 2 6 2 2 2" xfId="42479" xr:uid="{97C9B585-CA7F-4BEF-BCD8-E2CB2F5A9778}"/>
    <cellStyle name="Normal 9 4 4 2 6 2 3" xfId="30671" xr:uid="{5B263C83-7998-4FDD-A85A-4FFEE8A38371}"/>
    <cellStyle name="Normal 9 4 4 2 6 3" xfId="14976" xr:uid="{07A359DF-6924-451A-86D5-AA199258771A}"/>
    <cellStyle name="Normal 9 4 4 2 6 3 2" xfId="37295" xr:uid="{7D6892C5-C2C6-4697-8BD3-D7A53269FE41}"/>
    <cellStyle name="Normal 9 4 4 2 6 4" xfId="25487" xr:uid="{5D3288D6-118F-4ADA-B505-CCDD4D540E57}"/>
    <cellStyle name="Normal 9 4 4 2 7" xfId="5761" xr:uid="{D42C2356-2515-4CEF-848A-FDEDF935D20D}"/>
    <cellStyle name="Normal 9 4 4 2 7 2" xfId="17568" xr:uid="{DFE15C0C-49AE-4536-B62E-1B84C2CC0C79}"/>
    <cellStyle name="Normal 9 4 4 2 7 2 2" xfId="39887" xr:uid="{9E211F44-C1C9-4E24-BC68-0A8D86E97335}"/>
    <cellStyle name="Normal 9 4 4 2 7 3" xfId="28079" xr:uid="{3ADB51B3-8B4C-4CD3-865D-C4A3D6D3658F}"/>
    <cellStyle name="Normal 9 4 4 2 8" xfId="10998" xr:uid="{5EB7A1AB-0B0D-4C87-BE96-20944B96365B}"/>
    <cellStyle name="Normal 9 4 4 2 8 2" xfId="33317" xr:uid="{7F2940B3-C246-43ED-94A2-FA0845729F32}"/>
    <cellStyle name="Normal 9 4 4 2 9" xfId="12384" xr:uid="{3DFE889B-BDA3-4DCD-9CFE-05E91924C7A3}"/>
    <cellStyle name="Normal 9 4 4 2 9 2" xfId="34703" xr:uid="{7CA0B6F3-4F3D-46A2-8932-E1906FBE55A4}"/>
    <cellStyle name="Normal 9 4 4 3" xfId="604" xr:uid="{FC9720C6-FD75-4C67-9D2A-4BE765FBFCBC}"/>
    <cellStyle name="Normal 9 4 4 3 2" xfId="982" xr:uid="{60E52BE7-5FA7-4290-9150-F99277F2E945}"/>
    <cellStyle name="Normal 9 4 4 3 2 2" xfId="1630" xr:uid="{B8A384C7-B8DC-44F8-BC7A-78360CA056A6}"/>
    <cellStyle name="Normal 9 4 4 3 2 2 2" xfId="2926" xr:uid="{7C3CD00D-E298-4C96-BC75-6D6476949C13}"/>
    <cellStyle name="Normal 9 4 4 3 2 2 2 2" xfId="5518" xr:uid="{F8A3ACA0-7003-4D24-945D-478D74DA957D}"/>
    <cellStyle name="Normal 9 4 4 3 2 2 2 2 2" xfId="10702" xr:uid="{20317394-1FAC-4A3E-9FE8-EAE154E65586}"/>
    <cellStyle name="Normal 9 4 4 3 2 2 2 2 2 2" xfId="22509" xr:uid="{7284D65E-D40C-4435-85C4-97E97AB8C685}"/>
    <cellStyle name="Normal 9 4 4 3 2 2 2 2 2 2 2" xfId="44828" xr:uid="{AB7764FD-7A3B-4560-B99E-126EF9A635DC}"/>
    <cellStyle name="Normal 9 4 4 3 2 2 2 2 2 3" xfId="33020" xr:uid="{9F9B8DE4-1DD5-4DEB-A98D-5460B548DEFC}"/>
    <cellStyle name="Normal 9 4 4 3 2 2 2 2 3" xfId="17325" xr:uid="{E9DF1EC9-8BAA-430C-8EF8-0239BCBE1783}"/>
    <cellStyle name="Normal 9 4 4 3 2 2 2 2 3 2" xfId="39644" xr:uid="{D363D5BC-B324-4308-9C60-0B872057F4A9}"/>
    <cellStyle name="Normal 9 4 4 3 2 2 2 2 4" xfId="27836" xr:uid="{F639CF47-2C08-4783-98D4-D8CA9E3A6F3B}"/>
    <cellStyle name="Normal 9 4 4 3 2 2 2 3" xfId="8110" xr:uid="{A9502787-AD11-4E1A-8610-19B8E562AC0A}"/>
    <cellStyle name="Normal 9 4 4 3 2 2 2 3 2" xfId="19917" xr:uid="{1F713706-3B9F-4BD0-8D44-589D7A712F27}"/>
    <cellStyle name="Normal 9 4 4 3 2 2 2 3 2 2" xfId="42236" xr:uid="{FB513B42-3562-4B97-BE56-33D50D74C60C}"/>
    <cellStyle name="Normal 9 4 4 3 2 2 2 3 3" xfId="30428" xr:uid="{997E11A9-5C59-41AB-A780-0ACF18D59E51}"/>
    <cellStyle name="Normal 9 4 4 3 2 2 2 4" xfId="14733" xr:uid="{3256DE75-3737-420E-AE79-5E9B0D0C2154}"/>
    <cellStyle name="Normal 9 4 4 3 2 2 2 4 2" xfId="37052" xr:uid="{2B46303B-0583-4C96-A91C-ECAC573A3422}"/>
    <cellStyle name="Normal 9 4 4 3 2 2 2 5" xfId="25244" xr:uid="{73A2E491-E3A6-492F-BB84-924034C3347F}"/>
    <cellStyle name="Normal 9 4 4 3 2 2 3" xfId="4222" xr:uid="{D94EB465-CCF6-4134-A290-E7F9CF66465E}"/>
    <cellStyle name="Normal 9 4 4 3 2 2 3 2" xfId="9406" xr:uid="{02CE14CA-ABA3-495B-B2D7-58A23F94593D}"/>
    <cellStyle name="Normal 9 4 4 3 2 2 3 2 2" xfId="21213" xr:uid="{37769EB1-FBAA-48CD-8135-20E371AADB64}"/>
    <cellStyle name="Normal 9 4 4 3 2 2 3 2 2 2" xfId="43532" xr:uid="{67605D3B-90E6-4F6B-9BB6-AAD016DC43E9}"/>
    <cellStyle name="Normal 9 4 4 3 2 2 3 2 3" xfId="31724" xr:uid="{2D11E4FE-6F7E-4A99-8266-FF50A9362A2E}"/>
    <cellStyle name="Normal 9 4 4 3 2 2 3 3" xfId="16029" xr:uid="{9F2CFA0F-9962-4BBF-A663-2A6FABE1BB5F}"/>
    <cellStyle name="Normal 9 4 4 3 2 2 3 3 2" xfId="38348" xr:uid="{E553E5B7-648D-4119-8B0C-90B025231F03}"/>
    <cellStyle name="Normal 9 4 4 3 2 2 3 4" xfId="26540" xr:uid="{8AFAA017-FA37-4D93-8876-B388E23D0FF8}"/>
    <cellStyle name="Normal 9 4 4 3 2 2 4" xfId="6814" xr:uid="{5EADADCB-46D0-49CE-902B-BD6F74EE9649}"/>
    <cellStyle name="Normal 9 4 4 3 2 2 4 2" xfId="18621" xr:uid="{C9475868-AD76-4FC9-9F2F-0645595EFF2F}"/>
    <cellStyle name="Normal 9 4 4 3 2 2 4 2 2" xfId="40940" xr:uid="{66C8C1E2-A187-4C76-ABDB-D9B7922BB340}"/>
    <cellStyle name="Normal 9 4 4 3 2 2 4 3" xfId="29132" xr:uid="{F893D512-8D27-4BCF-84F2-83D2B0B4DD21}"/>
    <cellStyle name="Normal 9 4 4 3 2 2 5" xfId="12141" xr:uid="{4FB3F19F-9EAC-4064-AE71-1F8765B6EFA6}"/>
    <cellStyle name="Normal 9 4 4 3 2 2 5 2" xfId="34460" xr:uid="{BC9DC0C7-4274-4CD8-8F2F-467DFF95880A}"/>
    <cellStyle name="Normal 9 4 4 3 2 2 6" xfId="13437" xr:uid="{738253E0-5585-4353-B242-CCD3E896CB4C}"/>
    <cellStyle name="Normal 9 4 4 3 2 2 6 2" xfId="35756" xr:uid="{9B6C4491-C6FD-4701-A743-01CC936E4E3A}"/>
    <cellStyle name="Normal 9 4 4 3 2 2 7" xfId="23948" xr:uid="{9F30BE7F-2498-4604-9790-FEDE546F6056}"/>
    <cellStyle name="Normal 9 4 4 3 2 3" xfId="2278" xr:uid="{D3C528F7-239D-40C6-8395-C05D22B659CC}"/>
    <cellStyle name="Normal 9 4 4 3 2 3 2" xfId="4870" xr:uid="{E1196A26-CF4D-4B03-8B1E-F1591ED9C2C4}"/>
    <cellStyle name="Normal 9 4 4 3 2 3 2 2" xfId="10054" xr:uid="{3FD1F73B-8BA8-49A8-9CCA-2A6FEB6B7123}"/>
    <cellStyle name="Normal 9 4 4 3 2 3 2 2 2" xfId="21861" xr:uid="{6A94E17B-FB01-4196-8D3D-E936B7C83EF5}"/>
    <cellStyle name="Normal 9 4 4 3 2 3 2 2 2 2" xfId="44180" xr:uid="{8F99E9CB-E8BE-4539-8A8F-7773BFA95A89}"/>
    <cellStyle name="Normal 9 4 4 3 2 3 2 2 3" xfId="32372" xr:uid="{1FEAF577-E9F5-45AA-B7CC-BCD6728542D4}"/>
    <cellStyle name="Normal 9 4 4 3 2 3 2 3" xfId="16677" xr:uid="{7E4E8167-D0B7-4567-8264-6F2F1364099D}"/>
    <cellStyle name="Normal 9 4 4 3 2 3 2 3 2" xfId="38996" xr:uid="{0F807B63-0E34-4B81-8FD2-D4F27361745A}"/>
    <cellStyle name="Normal 9 4 4 3 2 3 2 4" xfId="27188" xr:uid="{39CB55F2-373A-41BD-9FAB-A83BA89E5899}"/>
    <cellStyle name="Normal 9 4 4 3 2 3 3" xfId="7462" xr:uid="{7FE7CE05-A91B-414B-A807-BCF6FF315032}"/>
    <cellStyle name="Normal 9 4 4 3 2 3 3 2" xfId="19269" xr:uid="{466F2E44-BDC3-4F9A-A2C4-FC1E24B79771}"/>
    <cellStyle name="Normal 9 4 4 3 2 3 3 2 2" xfId="41588" xr:uid="{1B5312FA-8764-4427-8076-FDFA82914DBA}"/>
    <cellStyle name="Normal 9 4 4 3 2 3 3 3" xfId="29780" xr:uid="{77F7EB80-FF25-4772-BDDC-58F5BC29661B}"/>
    <cellStyle name="Normal 9 4 4 3 2 3 4" xfId="14085" xr:uid="{9E5EDE75-6C16-44E6-9C23-60581D9A4F07}"/>
    <cellStyle name="Normal 9 4 4 3 2 3 4 2" xfId="36404" xr:uid="{7F013CC1-49D0-4AAD-AEA4-4DBF007C9BB4}"/>
    <cellStyle name="Normal 9 4 4 3 2 3 5" xfId="24596" xr:uid="{3AEFB8A6-F2AE-4801-9C42-A4416097C2B2}"/>
    <cellStyle name="Normal 9 4 4 3 2 4" xfId="3574" xr:uid="{46F3C57A-D5D2-4D92-BA13-134B1790C7EA}"/>
    <cellStyle name="Normal 9 4 4 3 2 4 2" xfId="8758" xr:uid="{C4922E3B-BA90-4337-809A-1AE2C049C507}"/>
    <cellStyle name="Normal 9 4 4 3 2 4 2 2" xfId="20565" xr:uid="{F9376779-1642-41E8-8EC6-DE120CE94755}"/>
    <cellStyle name="Normal 9 4 4 3 2 4 2 2 2" xfId="42884" xr:uid="{E6BD51D8-6CB6-4715-A345-4556F84E87F7}"/>
    <cellStyle name="Normal 9 4 4 3 2 4 2 3" xfId="31076" xr:uid="{89F7A30D-0028-4126-A9C0-CF08BAAB03A4}"/>
    <cellStyle name="Normal 9 4 4 3 2 4 3" xfId="15381" xr:uid="{79D9F878-14C8-48E3-AE20-1698F8B15577}"/>
    <cellStyle name="Normal 9 4 4 3 2 4 3 2" xfId="37700" xr:uid="{0C6EACFB-8147-4740-8569-7604B3CFA0A3}"/>
    <cellStyle name="Normal 9 4 4 3 2 4 4" xfId="25892" xr:uid="{A78F4E09-8BE0-4003-A20B-A4AEA26F84F2}"/>
    <cellStyle name="Normal 9 4 4 3 2 5" xfId="6166" xr:uid="{9A39C4B1-AC26-4797-82E3-BE6CE398EDAD}"/>
    <cellStyle name="Normal 9 4 4 3 2 5 2" xfId="17973" xr:uid="{B9822A45-99E8-430E-8F31-BAF64EAE9F88}"/>
    <cellStyle name="Normal 9 4 4 3 2 5 2 2" xfId="40292" xr:uid="{12163D8B-1B68-4480-A82C-D995FDA3DEF3}"/>
    <cellStyle name="Normal 9 4 4 3 2 5 3" xfId="28484" xr:uid="{B29FDDB0-DE52-45E3-9DDD-31872E41A0B5}"/>
    <cellStyle name="Normal 9 4 4 3 2 6" xfId="11493" xr:uid="{AA70A5E0-7351-477C-831E-7F04BF8257DE}"/>
    <cellStyle name="Normal 9 4 4 3 2 6 2" xfId="33812" xr:uid="{0089A1B3-D6ED-4B8F-B046-E65AF80A4E01}"/>
    <cellStyle name="Normal 9 4 4 3 2 7" xfId="12789" xr:uid="{EF9EC2FD-7525-4658-9F08-EF6DB0FC16B7}"/>
    <cellStyle name="Normal 9 4 4 3 2 7 2" xfId="35108" xr:uid="{012B9203-9B30-4530-BEFD-9391DF353F75}"/>
    <cellStyle name="Normal 9 4 4 3 2 8" xfId="23300" xr:uid="{B410621A-1CFC-44C6-88EF-C84C83673257}"/>
    <cellStyle name="Normal 9 4 4 3 3" xfId="1306" xr:uid="{B63D7F83-0419-4E9C-B2D4-3E17D3C81DBC}"/>
    <cellStyle name="Normal 9 4 4 3 3 2" xfId="2602" xr:uid="{7580D155-5A79-4B85-928B-436985F3BFC7}"/>
    <cellStyle name="Normal 9 4 4 3 3 2 2" xfId="5194" xr:uid="{165CF207-6137-4E63-BBEB-371FFB441726}"/>
    <cellStyle name="Normal 9 4 4 3 3 2 2 2" xfId="10378" xr:uid="{6C1DBD62-5243-4E3E-B395-A4C57FD1116E}"/>
    <cellStyle name="Normal 9 4 4 3 3 2 2 2 2" xfId="22185" xr:uid="{748B1660-35E7-4691-A767-1A2C304D0148}"/>
    <cellStyle name="Normal 9 4 4 3 3 2 2 2 2 2" xfId="44504" xr:uid="{44DFDC30-C647-4C89-8E89-8C936FE7851A}"/>
    <cellStyle name="Normal 9 4 4 3 3 2 2 2 3" xfId="32696" xr:uid="{612ACF79-B1D0-4F2C-A769-1635C784C1AE}"/>
    <cellStyle name="Normal 9 4 4 3 3 2 2 3" xfId="17001" xr:uid="{739DE1BF-80A2-498B-9AAE-1B07B7F44050}"/>
    <cellStyle name="Normal 9 4 4 3 3 2 2 3 2" xfId="39320" xr:uid="{A97AD1C5-AC7B-4569-9A00-2B40121F2B9B}"/>
    <cellStyle name="Normal 9 4 4 3 3 2 2 4" xfId="27512" xr:uid="{37EE37CF-81EA-4BFA-83CF-9C7A5505BBFD}"/>
    <cellStyle name="Normal 9 4 4 3 3 2 3" xfId="7786" xr:uid="{E0F035BD-EE00-47D1-B06C-1D4278C88122}"/>
    <cellStyle name="Normal 9 4 4 3 3 2 3 2" xfId="19593" xr:uid="{FEF26FC5-424B-477B-B097-2F84BADB56F3}"/>
    <cellStyle name="Normal 9 4 4 3 3 2 3 2 2" xfId="41912" xr:uid="{74191662-C46E-4878-B68E-905BB5661FC8}"/>
    <cellStyle name="Normal 9 4 4 3 3 2 3 3" xfId="30104" xr:uid="{B1579DB3-2ADE-48D5-AAB2-FBFF24898E22}"/>
    <cellStyle name="Normal 9 4 4 3 3 2 4" xfId="14409" xr:uid="{9EEC53A9-5037-4C45-BFA3-015AB2B961AC}"/>
    <cellStyle name="Normal 9 4 4 3 3 2 4 2" xfId="36728" xr:uid="{79FA9059-00CB-4E61-80D0-F26590638FAA}"/>
    <cellStyle name="Normal 9 4 4 3 3 2 5" xfId="24920" xr:uid="{D023E916-3CA0-483A-B04F-18BCCAFA7E20}"/>
    <cellStyle name="Normal 9 4 4 3 3 3" xfId="3898" xr:uid="{2DD3500C-C4AF-4C2B-964E-7963DABD806A}"/>
    <cellStyle name="Normal 9 4 4 3 3 3 2" xfId="9082" xr:uid="{82A2A37E-754D-4B15-80B6-EC905416CC6F}"/>
    <cellStyle name="Normal 9 4 4 3 3 3 2 2" xfId="20889" xr:uid="{12916423-0379-4A67-8F2A-B650834CC2F6}"/>
    <cellStyle name="Normal 9 4 4 3 3 3 2 2 2" xfId="43208" xr:uid="{3B9CEDC8-8935-45BF-A705-163C07BAC66D}"/>
    <cellStyle name="Normal 9 4 4 3 3 3 2 3" xfId="31400" xr:uid="{81867F4C-A21B-4AED-96A4-995298B6913C}"/>
    <cellStyle name="Normal 9 4 4 3 3 3 3" xfId="15705" xr:uid="{AFA6C6A0-7DF7-49BE-BBB5-1FBFD1FE6265}"/>
    <cellStyle name="Normal 9 4 4 3 3 3 3 2" xfId="38024" xr:uid="{83CFA35D-7BA1-4C1C-8A71-0A3619A68F3A}"/>
    <cellStyle name="Normal 9 4 4 3 3 3 4" xfId="26216" xr:uid="{646B4115-105B-4A4F-9718-5C88DCBCDD2E}"/>
    <cellStyle name="Normal 9 4 4 3 3 4" xfId="6490" xr:uid="{D16F6E25-30EA-42A4-AEE7-03B3995EED1A}"/>
    <cellStyle name="Normal 9 4 4 3 3 4 2" xfId="18297" xr:uid="{6E4ADA67-332B-41B6-B0CA-2D5EA908029D}"/>
    <cellStyle name="Normal 9 4 4 3 3 4 2 2" xfId="40616" xr:uid="{0345A661-40A1-4378-86D2-A377B57AC5E2}"/>
    <cellStyle name="Normal 9 4 4 3 3 4 3" xfId="28808" xr:uid="{7D1036CA-CFC4-4BB1-BF55-9E51AFD49FD7}"/>
    <cellStyle name="Normal 9 4 4 3 3 5" xfId="11817" xr:uid="{D5DF9BA8-9F95-44CD-9C49-5FA135405C08}"/>
    <cellStyle name="Normal 9 4 4 3 3 5 2" xfId="34136" xr:uid="{6CFBCA9D-1A32-40E6-8909-A3E5B653D058}"/>
    <cellStyle name="Normal 9 4 4 3 3 6" xfId="13113" xr:uid="{C0217E26-BF5C-4287-92CA-0FDF5351C50F}"/>
    <cellStyle name="Normal 9 4 4 3 3 6 2" xfId="35432" xr:uid="{4806FB8E-F76B-4790-8746-CF0A4DC84946}"/>
    <cellStyle name="Normal 9 4 4 3 3 7" xfId="23624" xr:uid="{0279878B-B357-427D-8C74-DF3075E185AD}"/>
    <cellStyle name="Normal 9 4 4 3 4" xfId="1954" xr:uid="{B9895AB7-8A98-4F80-A932-650037395020}"/>
    <cellStyle name="Normal 9 4 4 3 4 2" xfId="4546" xr:uid="{E8EBF500-4E53-403B-837E-FF35D5F58470}"/>
    <cellStyle name="Normal 9 4 4 3 4 2 2" xfId="9730" xr:uid="{43C62842-9D2D-40C1-9493-5A54A5757D2E}"/>
    <cellStyle name="Normal 9 4 4 3 4 2 2 2" xfId="21537" xr:uid="{64720466-DAA6-443A-A474-699DE37EDC0B}"/>
    <cellStyle name="Normal 9 4 4 3 4 2 2 2 2" xfId="43856" xr:uid="{3C5B9C5F-6475-48CF-AFE2-887F3D05DA99}"/>
    <cellStyle name="Normal 9 4 4 3 4 2 2 3" xfId="32048" xr:uid="{B3D5B101-87CA-4AC9-AD2F-698A4940504A}"/>
    <cellStyle name="Normal 9 4 4 3 4 2 3" xfId="16353" xr:uid="{5C5CB09B-DCD4-46E2-9E8D-6DE71EEA37FD}"/>
    <cellStyle name="Normal 9 4 4 3 4 2 3 2" xfId="38672" xr:uid="{31E7D5FC-F765-4E35-8DAB-BE2909DA80C7}"/>
    <cellStyle name="Normal 9 4 4 3 4 2 4" xfId="26864" xr:uid="{53C8A586-33AF-458C-9FA9-0CF1E6499BE6}"/>
    <cellStyle name="Normal 9 4 4 3 4 3" xfId="7138" xr:uid="{B3C16CF2-1701-4E26-9C66-EB0D753C18B9}"/>
    <cellStyle name="Normal 9 4 4 3 4 3 2" xfId="18945" xr:uid="{B24BB5C9-3589-42F2-9F02-73BB72432399}"/>
    <cellStyle name="Normal 9 4 4 3 4 3 2 2" xfId="41264" xr:uid="{B330A165-16DE-48CA-8AB5-CC224CC7017E}"/>
    <cellStyle name="Normal 9 4 4 3 4 3 3" xfId="29456" xr:uid="{C400B840-30C8-4F6A-BB1E-FB91D743AA7A}"/>
    <cellStyle name="Normal 9 4 4 3 4 4" xfId="13761" xr:uid="{A9767AD5-C0F7-4CAB-8CF9-1BABDEA0A94E}"/>
    <cellStyle name="Normal 9 4 4 3 4 4 2" xfId="36080" xr:uid="{26012D64-14DB-4791-8450-6BEF6606F9EB}"/>
    <cellStyle name="Normal 9 4 4 3 4 5" xfId="24272" xr:uid="{F9919BDB-D6C1-43BE-9691-FBEE5C8EA915}"/>
    <cellStyle name="Normal 9 4 4 3 5" xfId="3250" xr:uid="{2A39BCB0-80A7-4F75-9DC6-566C0041B457}"/>
    <cellStyle name="Normal 9 4 4 3 5 2" xfId="8434" xr:uid="{6750D922-C873-48C2-9C42-8890614A0C99}"/>
    <cellStyle name="Normal 9 4 4 3 5 2 2" xfId="20241" xr:uid="{BC5235F5-9F03-4DA9-B0C1-7F5497CC8BBD}"/>
    <cellStyle name="Normal 9 4 4 3 5 2 2 2" xfId="42560" xr:uid="{8C859D45-F70A-46D7-800B-6A8298A55182}"/>
    <cellStyle name="Normal 9 4 4 3 5 2 3" xfId="30752" xr:uid="{D67E1C08-1841-4F9E-88AE-FF401D3310B1}"/>
    <cellStyle name="Normal 9 4 4 3 5 3" xfId="15057" xr:uid="{7B63AAE9-483E-4039-8E9B-AD228666C9DE}"/>
    <cellStyle name="Normal 9 4 4 3 5 3 2" xfId="37376" xr:uid="{CAAF0DA3-0B0F-4A6E-AC82-FB40741CB74B}"/>
    <cellStyle name="Normal 9 4 4 3 5 4" xfId="25568" xr:uid="{F9D0E4D7-FD01-4A6E-9183-D1707C183AC6}"/>
    <cellStyle name="Normal 9 4 4 3 6" xfId="5842" xr:uid="{5078407A-2348-4807-BDDB-A71C8E4F3CC5}"/>
    <cellStyle name="Normal 9 4 4 3 6 2" xfId="17649" xr:uid="{0EF7CF33-395D-4A47-AB96-A754959475D0}"/>
    <cellStyle name="Normal 9 4 4 3 6 2 2" xfId="39968" xr:uid="{6C7C6EB8-2B0A-4420-B920-30F900A1F5D3}"/>
    <cellStyle name="Normal 9 4 4 3 6 3" xfId="28160" xr:uid="{36F7429A-80A4-4A7C-B07E-AA88709BE78A}"/>
    <cellStyle name="Normal 9 4 4 3 7" xfId="11115" xr:uid="{C9FB06DB-B813-4D77-A66A-C6C6B3CCA1EF}"/>
    <cellStyle name="Normal 9 4 4 3 7 2" xfId="33434" xr:uid="{3144647D-F2B8-4244-86E1-5BA1C9F42C37}"/>
    <cellStyle name="Normal 9 4 4 3 8" xfId="12465" xr:uid="{375D5CE6-6084-4997-A838-AD64CB594CB5}"/>
    <cellStyle name="Normal 9 4 4 3 8 2" xfId="34784" xr:uid="{4099C322-6B60-4D2C-9B48-853BAF7DB628}"/>
    <cellStyle name="Normal 9 4 4 3 9" xfId="22922" xr:uid="{5F1A7996-B889-40BE-9F35-CA44BFF020FB}"/>
    <cellStyle name="Normal 9 4 4 4" xfId="820" xr:uid="{FC6B17F8-A951-4C5D-BCD5-A306F3C78234}"/>
    <cellStyle name="Normal 9 4 4 4 2" xfId="1468" xr:uid="{44501135-B16C-4ECA-BD86-335B4B7A434C}"/>
    <cellStyle name="Normal 9 4 4 4 2 2" xfId="2764" xr:uid="{2F3042A6-CF81-424D-8992-84E48ED24342}"/>
    <cellStyle name="Normal 9 4 4 4 2 2 2" xfId="5356" xr:uid="{0AAB2F5E-7A83-4E7F-9300-31EABEBE4779}"/>
    <cellStyle name="Normal 9 4 4 4 2 2 2 2" xfId="10540" xr:uid="{5B604FDF-98F8-40DE-B715-5C69C94F1264}"/>
    <cellStyle name="Normal 9 4 4 4 2 2 2 2 2" xfId="22347" xr:uid="{57B27881-0A89-4407-BC74-C9218FF34B44}"/>
    <cellStyle name="Normal 9 4 4 4 2 2 2 2 2 2" xfId="44666" xr:uid="{C3BEBEE3-E1E3-45EA-927B-4628E844D26D}"/>
    <cellStyle name="Normal 9 4 4 4 2 2 2 2 3" xfId="32858" xr:uid="{F2639936-B4E3-4C2A-AE88-C0281BE57807}"/>
    <cellStyle name="Normal 9 4 4 4 2 2 2 3" xfId="17163" xr:uid="{DFBB8B5F-D20F-4970-BE11-1D603AE23619}"/>
    <cellStyle name="Normal 9 4 4 4 2 2 2 3 2" xfId="39482" xr:uid="{5FA3DBA9-F2BB-45BA-9600-B6619D756FD2}"/>
    <cellStyle name="Normal 9 4 4 4 2 2 2 4" xfId="27674" xr:uid="{2AF22FD0-43F3-402E-B0C5-FC9562318F3E}"/>
    <cellStyle name="Normal 9 4 4 4 2 2 3" xfId="7948" xr:uid="{75075A92-EB2F-4D88-9743-4BEF3081025B}"/>
    <cellStyle name="Normal 9 4 4 4 2 2 3 2" xfId="19755" xr:uid="{9B6057A5-6421-4FB0-B3D1-F71E262C9C4C}"/>
    <cellStyle name="Normal 9 4 4 4 2 2 3 2 2" xfId="42074" xr:uid="{848B4A0A-7EEC-4CCF-BA74-BE0CAEA60AC9}"/>
    <cellStyle name="Normal 9 4 4 4 2 2 3 3" xfId="30266" xr:uid="{BFBEE31D-AB19-4048-B0AB-C8B5C6A40D41}"/>
    <cellStyle name="Normal 9 4 4 4 2 2 4" xfId="14571" xr:uid="{C93D2FC7-631A-4975-A887-1E9DBE9FA6BF}"/>
    <cellStyle name="Normal 9 4 4 4 2 2 4 2" xfId="36890" xr:uid="{F674DCF7-B004-4A23-ACAE-77B2D723E212}"/>
    <cellStyle name="Normal 9 4 4 4 2 2 5" xfId="25082" xr:uid="{26AFCEFD-CD9D-4403-BA4F-21469FA42BA1}"/>
    <cellStyle name="Normal 9 4 4 4 2 3" xfId="4060" xr:uid="{F303E988-995F-458B-A68E-FAF806052B61}"/>
    <cellStyle name="Normal 9 4 4 4 2 3 2" xfId="9244" xr:uid="{629A3D60-1EA4-4BD0-8CD8-8D94CC8E439B}"/>
    <cellStyle name="Normal 9 4 4 4 2 3 2 2" xfId="21051" xr:uid="{41B43E31-404A-491A-B3E6-E72D74985BD7}"/>
    <cellStyle name="Normal 9 4 4 4 2 3 2 2 2" xfId="43370" xr:uid="{A4975A6E-63C4-403B-B88F-2CFBAB5E393A}"/>
    <cellStyle name="Normal 9 4 4 4 2 3 2 3" xfId="31562" xr:uid="{808ABCFD-A399-4F51-A294-785CC0F6AADF}"/>
    <cellStyle name="Normal 9 4 4 4 2 3 3" xfId="15867" xr:uid="{599A5258-6812-4959-B9E0-7FC64C922826}"/>
    <cellStyle name="Normal 9 4 4 4 2 3 3 2" xfId="38186" xr:uid="{6B684F8A-6B40-4525-A7C6-0977FDF83612}"/>
    <cellStyle name="Normal 9 4 4 4 2 3 4" xfId="26378" xr:uid="{CBD4CEE6-FDCD-48CB-B92F-1B95EC8C717B}"/>
    <cellStyle name="Normal 9 4 4 4 2 4" xfId="6652" xr:uid="{8D696074-79D2-4BFF-A818-95224A7E21B2}"/>
    <cellStyle name="Normal 9 4 4 4 2 4 2" xfId="18459" xr:uid="{A51EB1D0-2E1D-48E1-AF6B-8267EB5452F3}"/>
    <cellStyle name="Normal 9 4 4 4 2 4 2 2" xfId="40778" xr:uid="{9B53070B-EB80-437B-8EC4-F67B1D8E0EDC}"/>
    <cellStyle name="Normal 9 4 4 4 2 4 3" xfId="28970" xr:uid="{A8225407-1355-41AA-8892-7189425EFEAA}"/>
    <cellStyle name="Normal 9 4 4 4 2 5" xfId="11979" xr:uid="{30258D1E-64CE-43C9-877A-CE72E04FE4FF}"/>
    <cellStyle name="Normal 9 4 4 4 2 5 2" xfId="34298" xr:uid="{47D5F08C-06E1-4736-9EB4-6AF604BD2A28}"/>
    <cellStyle name="Normal 9 4 4 4 2 6" xfId="13275" xr:uid="{4DC80808-3F71-4D61-B63F-3F2A6C5D2490}"/>
    <cellStyle name="Normal 9 4 4 4 2 6 2" xfId="35594" xr:uid="{70F89CAB-E917-4D7E-B701-38C6C34F0F44}"/>
    <cellStyle name="Normal 9 4 4 4 2 7" xfId="23786" xr:uid="{232F38E2-AA63-4051-9E6B-66FC4D9030A7}"/>
    <cellStyle name="Normal 9 4 4 4 3" xfId="2116" xr:uid="{E01F2EC3-0587-4DEB-8DFF-AFB9F647F727}"/>
    <cellStyle name="Normal 9 4 4 4 3 2" xfId="4708" xr:uid="{56152B64-403A-4FBA-9344-7694392CC5BA}"/>
    <cellStyle name="Normal 9 4 4 4 3 2 2" xfId="9892" xr:uid="{B3284984-AB88-46B7-9CA1-5923F7A0B919}"/>
    <cellStyle name="Normal 9 4 4 4 3 2 2 2" xfId="21699" xr:uid="{C4BBB351-D233-43ED-B220-F79A94DFCBCD}"/>
    <cellStyle name="Normal 9 4 4 4 3 2 2 2 2" xfId="44018" xr:uid="{A1B5C0E5-5E0A-4055-80E2-498C32E9699D}"/>
    <cellStyle name="Normal 9 4 4 4 3 2 2 3" xfId="32210" xr:uid="{0B6DF5D2-106B-4FDE-96D6-05432EBF3B8C}"/>
    <cellStyle name="Normal 9 4 4 4 3 2 3" xfId="16515" xr:uid="{755E77FF-AAB2-4B94-B33E-D81692692625}"/>
    <cellStyle name="Normal 9 4 4 4 3 2 3 2" xfId="38834" xr:uid="{0997AFDC-7428-4A0E-BFDF-E5D4200DB997}"/>
    <cellStyle name="Normal 9 4 4 4 3 2 4" xfId="27026" xr:uid="{25F7EC43-6F31-46FD-BA59-2FD86CE68AD4}"/>
    <cellStyle name="Normal 9 4 4 4 3 3" xfId="7300" xr:uid="{A6B67435-21EA-44AA-841A-8D41DF7EC323}"/>
    <cellStyle name="Normal 9 4 4 4 3 3 2" xfId="19107" xr:uid="{CB605666-69CA-4B4D-9386-0E682E41375E}"/>
    <cellStyle name="Normal 9 4 4 4 3 3 2 2" xfId="41426" xr:uid="{AC3A5029-3221-45E3-90B6-8917014C9181}"/>
    <cellStyle name="Normal 9 4 4 4 3 3 3" xfId="29618" xr:uid="{6FC7FC32-7656-4F25-8880-17ACB836793E}"/>
    <cellStyle name="Normal 9 4 4 4 3 4" xfId="13923" xr:uid="{0587953D-F3B5-4A5F-80C0-DA910C9FDE10}"/>
    <cellStyle name="Normal 9 4 4 4 3 4 2" xfId="36242" xr:uid="{79F9889C-A44F-47E3-940B-940B3B1B736D}"/>
    <cellStyle name="Normal 9 4 4 4 3 5" xfId="24434" xr:uid="{E3B8CFBB-9AD1-41BD-962B-297291C0C874}"/>
    <cellStyle name="Normal 9 4 4 4 4" xfId="3412" xr:uid="{38A55A5C-D4E7-4EB3-9E82-765DDDA4E623}"/>
    <cellStyle name="Normal 9 4 4 4 4 2" xfId="8596" xr:uid="{B3254208-B30C-42FA-ABD3-7DBC01CF65EE}"/>
    <cellStyle name="Normal 9 4 4 4 4 2 2" xfId="20403" xr:uid="{44871D3A-48FC-4277-8B98-8D7B5DC5A865}"/>
    <cellStyle name="Normal 9 4 4 4 4 2 2 2" xfId="42722" xr:uid="{3B235325-2E8A-4B66-B9D9-987759113C36}"/>
    <cellStyle name="Normal 9 4 4 4 4 2 3" xfId="30914" xr:uid="{7B44FF06-5588-4650-B063-7631B50AC0A8}"/>
    <cellStyle name="Normal 9 4 4 4 4 3" xfId="15219" xr:uid="{65D75FD4-D04D-488F-BDE5-BE6F5020EBFF}"/>
    <cellStyle name="Normal 9 4 4 4 4 3 2" xfId="37538" xr:uid="{17975515-7E59-43FC-94F9-470074FFD63F}"/>
    <cellStyle name="Normal 9 4 4 4 4 4" xfId="25730" xr:uid="{CBE077E1-B798-4E4D-8E0A-FCE98FED4F45}"/>
    <cellStyle name="Normal 9 4 4 4 5" xfId="6004" xr:uid="{2A002DC4-FE7D-410B-A331-683A64505079}"/>
    <cellStyle name="Normal 9 4 4 4 5 2" xfId="17811" xr:uid="{47C37635-3ACD-4149-8DA9-C5DBFEEFCC0F}"/>
    <cellStyle name="Normal 9 4 4 4 5 2 2" xfId="40130" xr:uid="{3458DEDC-F710-413F-8DED-4E917A26E8DB}"/>
    <cellStyle name="Normal 9 4 4 4 5 3" xfId="28322" xr:uid="{4B8E1243-956A-43C4-9908-7535041D5FCC}"/>
    <cellStyle name="Normal 9 4 4 4 6" xfId="11331" xr:uid="{DB43495C-B95A-4FD6-9E8E-44D2033E62DB}"/>
    <cellStyle name="Normal 9 4 4 4 6 2" xfId="33650" xr:uid="{B924CC8F-052F-48B3-A00C-65104FBA1646}"/>
    <cellStyle name="Normal 9 4 4 4 7" xfId="12627" xr:uid="{9FA46FA7-5DF4-4C30-98FE-37D467BBFD37}"/>
    <cellStyle name="Normal 9 4 4 4 7 2" xfId="34946" xr:uid="{3660B292-C066-4F21-B82B-65386D87AE9B}"/>
    <cellStyle name="Normal 9 4 4 4 8" xfId="23138" xr:uid="{CC9DBC09-2682-4B31-BF04-F37C3A3BADFE}"/>
    <cellStyle name="Normal 9 4 4 5" xfId="1144" xr:uid="{D5022C67-33F7-4EA1-BC5B-C0B33A2A5E4E}"/>
    <cellStyle name="Normal 9 4 4 5 2" xfId="2440" xr:uid="{40E990D2-67AA-403C-AF35-4935D35FB435}"/>
    <cellStyle name="Normal 9 4 4 5 2 2" xfId="5032" xr:uid="{8A208C28-808D-4F3B-8878-EB50D1621CF7}"/>
    <cellStyle name="Normal 9 4 4 5 2 2 2" xfId="10216" xr:uid="{7E472063-C947-4D21-BC61-E5A331483DBA}"/>
    <cellStyle name="Normal 9 4 4 5 2 2 2 2" xfId="22023" xr:uid="{CC927F52-1FB6-4F5E-A873-5435E14CD0CB}"/>
    <cellStyle name="Normal 9 4 4 5 2 2 2 2 2" xfId="44342" xr:uid="{9633E9D0-F509-464D-8E0A-3AE189C32B6E}"/>
    <cellStyle name="Normal 9 4 4 5 2 2 2 3" xfId="32534" xr:uid="{4C23F8A9-403C-4470-923B-92E855284E63}"/>
    <cellStyle name="Normal 9 4 4 5 2 2 3" xfId="16839" xr:uid="{B88CE5A0-C669-45CD-99BD-F8A7770F74D0}"/>
    <cellStyle name="Normal 9 4 4 5 2 2 3 2" xfId="39158" xr:uid="{2E66CDCD-4453-44F3-A4FC-64CF5EA57EE9}"/>
    <cellStyle name="Normal 9 4 4 5 2 2 4" xfId="27350" xr:uid="{EDF3FA2B-566B-42C0-9C25-531104F72D9E}"/>
    <cellStyle name="Normal 9 4 4 5 2 3" xfId="7624" xr:uid="{2611B272-9889-4AD1-98A9-57A1695DC658}"/>
    <cellStyle name="Normal 9 4 4 5 2 3 2" xfId="19431" xr:uid="{21AE7DE1-62DE-4930-A49E-4497D3ED2586}"/>
    <cellStyle name="Normal 9 4 4 5 2 3 2 2" xfId="41750" xr:uid="{5976E0EA-533F-42E2-A998-DE938AF026AC}"/>
    <cellStyle name="Normal 9 4 4 5 2 3 3" xfId="29942" xr:uid="{45C946D0-23A1-428A-AB0D-A6C6FC601586}"/>
    <cellStyle name="Normal 9 4 4 5 2 4" xfId="14247" xr:uid="{F859F555-CFD6-4D46-9557-095DAF810ED7}"/>
    <cellStyle name="Normal 9 4 4 5 2 4 2" xfId="36566" xr:uid="{79288A58-BCA6-4AA3-A1F2-9473FBC22FF7}"/>
    <cellStyle name="Normal 9 4 4 5 2 5" xfId="24758" xr:uid="{877078D7-60D8-45A1-B32D-C50425197ACA}"/>
    <cellStyle name="Normal 9 4 4 5 3" xfId="3736" xr:uid="{D3DC6156-33FB-450D-81AE-B3B178D2239C}"/>
    <cellStyle name="Normal 9 4 4 5 3 2" xfId="8920" xr:uid="{50C1211B-49B2-4EEE-BBC7-F888C49B341C}"/>
    <cellStyle name="Normal 9 4 4 5 3 2 2" xfId="20727" xr:uid="{A78B0784-0E9E-4661-A087-BC1C0B0E0FDD}"/>
    <cellStyle name="Normal 9 4 4 5 3 2 2 2" xfId="43046" xr:uid="{828013DA-B0D0-44C2-BA57-6FD0B2E1DB46}"/>
    <cellStyle name="Normal 9 4 4 5 3 2 3" xfId="31238" xr:uid="{D16C0D78-F013-470F-A2C7-9C3F62B306CB}"/>
    <cellStyle name="Normal 9 4 4 5 3 3" xfId="15543" xr:uid="{0D08D75D-5F8A-4232-8AD2-57F5B51583E6}"/>
    <cellStyle name="Normal 9 4 4 5 3 3 2" xfId="37862" xr:uid="{B58215E5-C9EB-417A-B717-D8A876C01A52}"/>
    <cellStyle name="Normal 9 4 4 5 3 4" xfId="26054" xr:uid="{94A72558-1DBE-471D-B01B-BE5D076C2781}"/>
    <cellStyle name="Normal 9 4 4 5 4" xfId="6328" xr:uid="{BB22B0E4-145A-42EB-A459-DDAA226F83A9}"/>
    <cellStyle name="Normal 9 4 4 5 4 2" xfId="18135" xr:uid="{34AB9440-2DEA-4005-88D5-2AA39A8B77C1}"/>
    <cellStyle name="Normal 9 4 4 5 4 2 2" xfId="40454" xr:uid="{F0C9BF96-6437-4BA5-BA5A-D60CE82E28FC}"/>
    <cellStyle name="Normal 9 4 4 5 4 3" xfId="28646" xr:uid="{FC764B1D-A2DD-4F8E-9E8A-155B32D3B471}"/>
    <cellStyle name="Normal 9 4 4 5 5" xfId="11655" xr:uid="{D4318481-8AFA-4CE5-B93C-EA39701962D0}"/>
    <cellStyle name="Normal 9 4 4 5 5 2" xfId="33974" xr:uid="{295B39C3-D7F0-4C9A-A782-34C79243C81B}"/>
    <cellStyle name="Normal 9 4 4 5 6" xfId="12951" xr:uid="{7395FA72-7CD0-4F97-B049-9A7F578660B7}"/>
    <cellStyle name="Normal 9 4 4 5 6 2" xfId="35270" xr:uid="{FE6F0E80-0EDC-4B92-A722-154E9D3BC767}"/>
    <cellStyle name="Normal 9 4 4 5 7" xfId="23462" xr:uid="{411FAF78-294A-4C64-AB06-78C2DBBF2312}"/>
    <cellStyle name="Normal 9 4 4 6" xfId="1792" xr:uid="{468C9CFE-96FD-465F-A8B3-857A1C671637}"/>
    <cellStyle name="Normal 9 4 4 6 2" xfId="4384" xr:uid="{081C7677-B98A-4220-84F8-20CF33FE2EF5}"/>
    <cellStyle name="Normal 9 4 4 6 2 2" xfId="9568" xr:uid="{D62DB090-7F7B-4851-98C3-41C8F2CEAA17}"/>
    <cellStyle name="Normal 9 4 4 6 2 2 2" xfId="21375" xr:uid="{E16DC522-866F-453C-8908-BE8BDAC6C4D3}"/>
    <cellStyle name="Normal 9 4 4 6 2 2 2 2" xfId="43694" xr:uid="{AE303CCB-4B58-4489-A3B3-1ED4B9BD310B}"/>
    <cellStyle name="Normal 9 4 4 6 2 2 3" xfId="31886" xr:uid="{E4E97B82-F430-4BB2-98E7-7C3691187AB5}"/>
    <cellStyle name="Normal 9 4 4 6 2 3" xfId="16191" xr:uid="{9222E157-53BC-44DB-B2AB-0FD1EEA5BDD8}"/>
    <cellStyle name="Normal 9 4 4 6 2 3 2" xfId="38510" xr:uid="{413BF01D-4F5E-4737-ACAC-E78BA537048E}"/>
    <cellStyle name="Normal 9 4 4 6 2 4" xfId="26702" xr:uid="{5F6E4FE5-6664-4138-8BCA-D199CA90BC34}"/>
    <cellStyle name="Normal 9 4 4 6 3" xfId="6976" xr:uid="{591262A1-701C-4D15-823D-7DB21E88C0B8}"/>
    <cellStyle name="Normal 9 4 4 6 3 2" xfId="18783" xr:uid="{942E8B38-FEA2-4E3A-B318-4A125A7438DC}"/>
    <cellStyle name="Normal 9 4 4 6 3 2 2" xfId="41102" xr:uid="{AD0EA811-AA44-48FE-A1EF-0F78BB098075}"/>
    <cellStyle name="Normal 9 4 4 6 3 3" xfId="29294" xr:uid="{EADCB1BC-0951-4CB0-A99D-68E15CDAC8A0}"/>
    <cellStyle name="Normal 9 4 4 6 4" xfId="13599" xr:uid="{06678D95-EDE7-4727-BF60-5DD3FB3F8DAC}"/>
    <cellStyle name="Normal 9 4 4 6 4 2" xfId="35918" xr:uid="{A4295137-3923-466F-A3FD-23612E4A7EE5}"/>
    <cellStyle name="Normal 9 4 4 6 5" xfId="24110" xr:uid="{7C138025-1198-4346-9E71-BE71C434E547}"/>
    <cellStyle name="Normal 9 4 4 7" xfId="3088" xr:uid="{CE53640D-18D1-4F4A-8BAF-08592F4B9F4F}"/>
    <cellStyle name="Normal 9 4 4 7 2" xfId="8272" xr:uid="{56CAB21E-709D-45D4-AB43-0148091DBE36}"/>
    <cellStyle name="Normal 9 4 4 7 2 2" xfId="20079" xr:uid="{C0779A09-968E-4654-B1D9-9B986970A741}"/>
    <cellStyle name="Normal 9 4 4 7 2 2 2" xfId="42398" xr:uid="{0C95EB5F-6FB9-47C2-B6B6-6F9462B90A34}"/>
    <cellStyle name="Normal 9 4 4 7 2 3" xfId="30590" xr:uid="{05F1B59E-AA54-444A-9347-F7A4B6AEB90E}"/>
    <cellStyle name="Normal 9 4 4 7 3" xfId="14895" xr:uid="{33FAF167-5D56-432D-92D0-09F7234985D7}"/>
    <cellStyle name="Normal 9 4 4 7 3 2" xfId="37214" xr:uid="{A2EBFD84-FE1E-4905-AB7E-DCE894A93958}"/>
    <cellStyle name="Normal 9 4 4 7 4" xfId="25406" xr:uid="{9828689C-0DA3-49FC-BE40-77F7C0DB5F7A}"/>
    <cellStyle name="Normal 9 4 4 8" xfId="5680" xr:uid="{2AE28AB3-FF61-4E9E-B22F-A61F13AA01BD}"/>
    <cellStyle name="Normal 9 4 4 8 2" xfId="17487" xr:uid="{4C0FC8DF-32D7-4E94-A228-C0D3796FD14E}"/>
    <cellStyle name="Normal 9 4 4 8 2 2" xfId="39806" xr:uid="{55387BCE-EB3A-4D38-8CE7-AD853FEDA66A}"/>
    <cellStyle name="Normal 9 4 4 8 3" xfId="27998" xr:uid="{DA0BD354-4227-4B94-8A03-C79CACD974AD}"/>
    <cellStyle name="Normal 9 4 4 9" xfId="10881" xr:uid="{2C279AA9-D65B-4961-818C-EA29FE6CB621}"/>
    <cellStyle name="Normal 9 4 4 9 2" xfId="33200" xr:uid="{36FA40AA-9234-4BCD-AF2D-32867027D6ED}"/>
    <cellStyle name="Normal 9 4 5" xfId="406" xr:uid="{DE1F4C8E-7F01-4D32-BD54-1245B84E42B4}"/>
    <cellStyle name="Normal 9 4 5 10" xfId="12330" xr:uid="{51424135-AF9D-471C-8F14-1BEB478A7775}"/>
    <cellStyle name="Normal 9 4 5 10 2" xfId="34649" xr:uid="{0E1B2AEF-B5EC-4AA0-A998-F91E5F6C263D}"/>
    <cellStyle name="Normal 9 4 5 11" xfId="22720" xr:uid="{82FE0AC9-BA4D-4C14-95FE-5E67770F6033}"/>
    <cellStyle name="Normal 9 4 5 2" xfId="520" xr:uid="{C6E3B995-B23A-44FE-898C-BC37DFC067A6}"/>
    <cellStyle name="Normal 9 4 5 2 10" xfId="22837" xr:uid="{5B73CC58-F9B0-42C8-9717-F07457603AAB}"/>
    <cellStyle name="Normal 9 4 5 2 2" xfId="753" xr:uid="{29A1318F-9B14-4A8A-A91B-DDF3DFC96174}"/>
    <cellStyle name="Normal 9 4 5 2 2 2" xfId="1090" xr:uid="{4A3530B5-2FFA-4D3A-9E63-CA5E3AD84009}"/>
    <cellStyle name="Normal 9 4 5 2 2 2 2" xfId="1738" xr:uid="{D8976F94-F02E-44F7-9700-672E5FD998D9}"/>
    <cellStyle name="Normal 9 4 5 2 2 2 2 2" xfId="3034" xr:uid="{C87081E7-B904-4A5D-A703-385DA13504A5}"/>
    <cellStyle name="Normal 9 4 5 2 2 2 2 2 2" xfId="5626" xr:uid="{6F0D6B4F-5502-4B57-8754-A1B973DC11BA}"/>
    <cellStyle name="Normal 9 4 5 2 2 2 2 2 2 2" xfId="10810" xr:uid="{73CB25FD-F168-4CA3-A697-ACB89580E7E3}"/>
    <cellStyle name="Normal 9 4 5 2 2 2 2 2 2 2 2" xfId="22617" xr:uid="{52BDB243-CF6B-4533-B006-AB78965B669B}"/>
    <cellStyle name="Normal 9 4 5 2 2 2 2 2 2 2 2 2" xfId="44936" xr:uid="{7F94F877-E9DC-4FC9-AD5F-325C4C6F46CF}"/>
    <cellStyle name="Normal 9 4 5 2 2 2 2 2 2 2 3" xfId="33128" xr:uid="{F87A9FF4-4CB7-426E-B441-9627550E7305}"/>
    <cellStyle name="Normal 9 4 5 2 2 2 2 2 2 3" xfId="17433" xr:uid="{D5ADBE43-FEBC-4B26-BC09-40019A5720C1}"/>
    <cellStyle name="Normal 9 4 5 2 2 2 2 2 2 3 2" xfId="39752" xr:uid="{1902FACC-38E4-451F-BF7D-D3165BE56988}"/>
    <cellStyle name="Normal 9 4 5 2 2 2 2 2 2 4" xfId="27944" xr:uid="{3B7E5E90-8DB5-47F6-A5DE-345E404F5F3E}"/>
    <cellStyle name="Normal 9 4 5 2 2 2 2 2 3" xfId="8218" xr:uid="{2C1D9073-7FDB-4D34-B5B5-4F6523516612}"/>
    <cellStyle name="Normal 9 4 5 2 2 2 2 2 3 2" xfId="20025" xr:uid="{584685A3-4D65-43FD-A836-702302127724}"/>
    <cellStyle name="Normal 9 4 5 2 2 2 2 2 3 2 2" xfId="42344" xr:uid="{99201E04-70E3-4A2C-9641-C43973D7889F}"/>
    <cellStyle name="Normal 9 4 5 2 2 2 2 2 3 3" xfId="30536" xr:uid="{00F2E3FC-0264-4A93-BDEC-30BA12D58CB9}"/>
    <cellStyle name="Normal 9 4 5 2 2 2 2 2 4" xfId="14841" xr:uid="{6780AC17-3932-42CF-B46D-970FB9EADA31}"/>
    <cellStyle name="Normal 9 4 5 2 2 2 2 2 4 2" xfId="37160" xr:uid="{2E4FE28C-42B8-4B45-898C-BE4A9A2E943A}"/>
    <cellStyle name="Normal 9 4 5 2 2 2 2 2 5" xfId="25352" xr:uid="{324024D1-ACD2-4759-8896-49857C2D6176}"/>
    <cellStyle name="Normal 9 4 5 2 2 2 2 3" xfId="4330" xr:uid="{4F4E0BB9-5986-4D3B-853B-0D00B629D167}"/>
    <cellStyle name="Normal 9 4 5 2 2 2 2 3 2" xfId="9514" xr:uid="{074286E1-D303-417E-B36C-AA5641592C28}"/>
    <cellStyle name="Normal 9 4 5 2 2 2 2 3 2 2" xfId="21321" xr:uid="{89930D3B-B352-4A3F-A053-C32D97369FFB}"/>
    <cellStyle name="Normal 9 4 5 2 2 2 2 3 2 2 2" xfId="43640" xr:uid="{ECA33C61-6661-4CDB-9B87-343257380BA3}"/>
    <cellStyle name="Normal 9 4 5 2 2 2 2 3 2 3" xfId="31832" xr:uid="{DFF28147-520C-40AB-984A-7C7D78658A55}"/>
    <cellStyle name="Normal 9 4 5 2 2 2 2 3 3" xfId="16137" xr:uid="{0FD283BF-58E5-4FB4-A094-999BE5CDEA89}"/>
    <cellStyle name="Normal 9 4 5 2 2 2 2 3 3 2" xfId="38456" xr:uid="{5F6AD9AF-FC87-4953-A578-5C14FE1FD8E2}"/>
    <cellStyle name="Normal 9 4 5 2 2 2 2 3 4" xfId="26648" xr:uid="{B8889B8B-5355-404F-A8AE-98D7A533D339}"/>
    <cellStyle name="Normal 9 4 5 2 2 2 2 4" xfId="6922" xr:uid="{62515975-831B-427A-85F2-EABB51897F22}"/>
    <cellStyle name="Normal 9 4 5 2 2 2 2 4 2" xfId="18729" xr:uid="{DCFC364B-BE1C-4353-A2C3-2247FE5FE1E5}"/>
    <cellStyle name="Normal 9 4 5 2 2 2 2 4 2 2" xfId="41048" xr:uid="{3621AADA-B237-4126-AB55-C83DAD058BC2}"/>
    <cellStyle name="Normal 9 4 5 2 2 2 2 4 3" xfId="29240" xr:uid="{CBEEB11A-8D1B-4B9F-8798-062AEC448010}"/>
    <cellStyle name="Normal 9 4 5 2 2 2 2 5" xfId="12249" xr:uid="{F4B2E50D-C7BB-4D41-B0F9-308805F2AD5C}"/>
    <cellStyle name="Normal 9 4 5 2 2 2 2 5 2" xfId="34568" xr:uid="{A7F0B513-464C-4ABE-BE88-D3760A075407}"/>
    <cellStyle name="Normal 9 4 5 2 2 2 2 6" xfId="13545" xr:uid="{F28906C7-33EC-406C-8AAC-54CC7D76EA4A}"/>
    <cellStyle name="Normal 9 4 5 2 2 2 2 6 2" xfId="35864" xr:uid="{59463E06-EF60-4328-9405-922D39CD23AA}"/>
    <cellStyle name="Normal 9 4 5 2 2 2 2 7" xfId="24056" xr:uid="{239E116E-FAD3-4558-B220-1C874179CF19}"/>
    <cellStyle name="Normal 9 4 5 2 2 2 3" xfId="2386" xr:uid="{A96D703A-08B0-4DFE-8928-9FC9C46FFCCB}"/>
    <cellStyle name="Normal 9 4 5 2 2 2 3 2" xfId="4978" xr:uid="{F257C71C-39AE-4E4D-83B3-11FFF633F3A2}"/>
    <cellStyle name="Normal 9 4 5 2 2 2 3 2 2" xfId="10162" xr:uid="{7D100DBA-D253-4F1A-98BC-3DEA5A222145}"/>
    <cellStyle name="Normal 9 4 5 2 2 2 3 2 2 2" xfId="21969" xr:uid="{2F6E3F29-B63F-4D13-A80F-120F0C638535}"/>
    <cellStyle name="Normal 9 4 5 2 2 2 3 2 2 2 2" xfId="44288" xr:uid="{31725412-9091-4C00-B14A-6EAA53F8CBC3}"/>
    <cellStyle name="Normal 9 4 5 2 2 2 3 2 2 3" xfId="32480" xr:uid="{117B2C6B-3ADE-4401-879F-F846B0793458}"/>
    <cellStyle name="Normal 9 4 5 2 2 2 3 2 3" xfId="16785" xr:uid="{F36488AF-0424-4E03-8D9D-5664F3CA62C4}"/>
    <cellStyle name="Normal 9 4 5 2 2 2 3 2 3 2" xfId="39104" xr:uid="{42027612-2C88-41E8-9609-5B55E73F1204}"/>
    <cellStyle name="Normal 9 4 5 2 2 2 3 2 4" xfId="27296" xr:uid="{352CA761-904C-4E79-BAD9-3B35B1FD7A02}"/>
    <cellStyle name="Normal 9 4 5 2 2 2 3 3" xfId="7570" xr:uid="{2169F8A6-9593-42AD-9DCD-8447B2AB0837}"/>
    <cellStyle name="Normal 9 4 5 2 2 2 3 3 2" xfId="19377" xr:uid="{04ABCF75-ADAC-4954-8295-52F54540677D}"/>
    <cellStyle name="Normal 9 4 5 2 2 2 3 3 2 2" xfId="41696" xr:uid="{E718174A-58D4-453A-9A97-F9EBEE618915}"/>
    <cellStyle name="Normal 9 4 5 2 2 2 3 3 3" xfId="29888" xr:uid="{375C232C-ED94-4B28-856E-9E84E29FCA64}"/>
    <cellStyle name="Normal 9 4 5 2 2 2 3 4" xfId="14193" xr:uid="{5EE0FAA6-D379-46CA-8037-76BD2FEC05F1}"/>
    <cellStyle name="Normal 9 4 5 2 2 2 3 4 2" xfId="36512" xr:uid="{0F10D4CC-3D87-4D77-B9A4-9727CD0703C1}"/>
    <cellStyle name="Normal 9 4 5 2 2 2 3 5" xfId="24704" xr:uid="{1E3E78F2-CEF4-4B6A-90BC-40CD01B1EE98}"/>
    <cellStyle name="Normal 9 4 5 2 2 2 4" xfId="3682" xr:uid="{9C383AF2-A09E-48DB-8C75-86DE5AA97B39}"/>
    <cellStyle name="Normal 9 4 5 2 2 2 4 2" xfId="8866" xr:uid="{F37AB6BA-D5D0-422B-B162-B76BA8D2CB19}"/>
    <cellStyle name="Normal 9 4 5 2 2 2 4 2 2" xfId="20673" xr:uid="{7BB84C69-CD73-43BE-89E9-906A47485569}"/>
    <cellStyle name="Normal 9 4 5 2 2 2 4 2 2 2" xfId="42992" xr:uid="{89408D1D-D9A6-427F-B993-109C0C5F1993}"/>
    <cellStyle name="Normal 9 4 5 2 2 2 4 2 3" xfId="31184" xr:uid="{643B59BE-FE14-4CA5-8C35-E4D1AB6F2958}"/>
    <cellStyle name="Normal 9 4 5 2 2 2 4 3" xfId="15489" xr:uid="{D742C90D-9262-4C60-9271-89BADD8181B3}"/>
    <cellStyle name="Normal 9 4 5 2 2 2 4 3 2" xfId="37808" xr:uid="{5D2189DC-52F4-4BCE-9DF5-19AF19DED8EF}"/>
    <cellStyle name="Normal 9 4 5 2 2 2 4 4" xfId="26000" xr:uid="{914C22E1-A5AB-4D3D-BBB5-6C4FA49D519C}"/>
    <cellStyle name="Normal 9 4 5 2 2 2 5" xfId="6274" xr:uid="{B64C7D6C-CE62-4931-A223-D6F9B4AA4FD4}"/>
    <cellStyle name="Normal 9 4 5 2 2 2 5 2" xfId="18081" xr:uid="{DFEBB59D-AECB-42D4-932E-05C2CFBBA5AC}"/>
    <cellStyle name="Normal 9 4 5 2 2 2 5 2 2" xfId="40400" xr:uid="{5F4CD0BA-E748-42D1-8C30-DBA6826AEB45}"/>
    <cellStyle name="Normal 9 4 5 2 2 2 5 3" xfId="28592" xr:uid="{7411B4AA-309B-401D-9080-F6A489889C2C}"/>
    <cellStyle name="Normal 9 4 5 2 2 2 6" xfId="11601" xr:uid="{3007BA52-CA47-4F74-8790-FA954C2B991B}"/>
    <cellStyle name="Normal 9 4 5 2 2 2 6 2" xfId="33920" xr:uid="{2C10E7F5-6EEF-4144-8C07-D20D20D9FFC4}"/>
    <cellStyle name="Normal 9 4 5 2 2 2 7" xfId="12897" xr:uid="{083EF22F-81E1-4855-BFA8-ADBBA25161FF}"/>
    <cellStyle name="Normal 9 4 5 2 2 2 7 2" xfId="35216" xr:uid="{7C73D238-4442-4225-AB8B-8D1665A70A0D}"/>
    <cellStyle name="Normal 9 4 5 2 2 2 8" xfId="23408" xr:uid="{882A4BCE-F840-4762-A726-3FB7FBC74CE7}"/>
    <cellStyle name="Normal 9 4 5 2 2 3" xfId="1414" xr:uid="{99540CD6-3FCB-4996-B99D-3A585BE0A9E3}"/>
    <cellStyle name="Normal 9 4 5 2 2 3 2" xfId="2710" xr:uid="{86CB7FF8-765D-43D0-BAC4-BB9837984E9D}"/>
    <cellStyle name="Normal 9 4 5 2 2 3 2 2" xfId="5302" xr:uid="{3A64DD54-8AED-41AE-9669-F8C132B8EE84}"/>
    <cellStyle name="Normal 9 4 5 2 2 3 2 2 2" xfId="10486" xr:uid="{CB693DEC-70EA-455B-BBB2-6EFAA0B0EAA7}"/>
    <cellStyle name="Normal 9 4 5 2 2 3 2 2 2 2" xfId="22293" xr:uid="{308D6208-8C29-4AD6-8646-7A3436E6AC67}"/>
    <cellStyle name="Normal 9 4 5 2 2 3 2 2 2 2 2" xfId="44612" xr:uid="{D3E10F86-BF5C-42E2-9C9C-595FFBA5A4D2}"/>
    <cellStyle name="Normal 9 4 5 2 2 3 2 2 2 3" xfId="32804" xr:uid="{639EE883-118B-4BFB-A4AB-2A281A9A883B}"/>
    <cellStyle name="Normal 9 4 5 2 2 3 2 2 3" xfId="17109" xr:uid="{C4AD12EC-99CF-4BA0-9852-89B576292651}"/>
    <cellStyle name="Normal 9 4 5 2 2 3 2 2 3 2" xfId="39428" xr:uid="{5C26BE78-9BB8-4A6A-92FF-010C86E0E47A}"/>
    <cellStyle name="Normal 9 4 5 2 2 3 2 2 4" xfId="27620" xr:uid="{BA12BD05-E577-4D5F-A0FB-76DFE4F6F830}"/>
    <cellStyle name="Normal 9 4 5 2 2 3 2 3" xfId="7894" xr:uid="{B1A7332F-DECC-4CAB-87C5-6BD0E9E4ADCD}"/>
    <cellStyle name="Normal 9 4 5 2 2 3 2 3 2" xfId="19701" xr:uid="{4625DFD7-5DBD-479A-8D46-00F6130B6E4A}"/>
    <cellStyle name="Normal 9 4 5 2 2 3 2 3 2 2" xfId="42020" xr:uid="{B56575FE-B6F7-4CA0-A56B-A15AAE0841F8}"/>
    <cellStyle name="Normal 9 4 5 2 2 3 2 3 3" xfId="30212" xr:uid="{5D96B5D8-8E74-4BA4-A821-9EE3D3F4158E}"/>
    <cellStyle name="Normal 9 4 5 2 2 3 2 4" xfId="14517" xr:uid="{4F960A3A-D93F-46D3-AF4F-6A07E4189857}"/>
    <cellStyle name="Normal 9 4 5 2 2 3 2 4 2" xfId="36836" xr:uid="{C505E32A-59D6-4713-83EE-1A6406435955}"/>
    <cellStyle name="Normal 9 4 5 2 2 3 2 5" xfId="25028" xr:uid="{6B2526C8-DC7C-4788-94D0-4A7C55DC4B1E}"/>
    <cellStyle name="Normal 9 4 5 2 2 3 3" xfId="4006" xr:uid="{FA9389D1-04AB-4620-8AA1-7B44CF3B8F32}"/>
    <cellStyle name="Normal 9 4 5 2 2 3 3 2" xfId="9190" xr:uid="{F5EF99B5-67BC-4D82-8506-6047A93A12E6}"/>
    <cellStyle name="Normal 9 4 5 2 2 3 3 2 2" xfId="20997" xr:uid="{FC77E9A0-0A12-4838-880D-75C76971E48A}"/>
    <cellStyle name="Normal 9 4 5 2 2 3 3 2 2 2" xfId="43316" xr:uid="{E0CAFB31-7265-46FE-9E6A-AFD7173D328C}"/>
    <cellStyle name="Normal 9 4 5 2 2 3 3 2 3" xfId="31508" xr:uid="{C37913B7-6FBF-4A19-9258-20161F06173C}"/>
    <cellStyle name="Normal 9 4 5 2 2 3 3 3" xfId="15813" xr:uid="{89619F55-3992-4356-8523-8BF9FB997648}"/>
    <cellStyle name="Normal 9 4 5 2 2 3 3 3 2" xfId="38132" xr:uid="{818FD197-B513-421D-A1C2-713A5D1604DB}"/>
    <cellStyle name="Normal 9 4 5 2 2 3 3 4" xfId="26324" xr:uid="{5E07CFBB-4500-444F-ABD5-FB0C8D986EA2}"/>
    <cellStyle name="Normal 9 4 5 2 2 3 4" xfId="6598" xr:uid="{BF13EC67-B73F-4955-9F2A-5EE3A0C01A48}"/>
    <cellStyle name="Normal 9 4 5 2 2 3 4 2" xfId="18405" xr:uid="{675E319F-2F45-496E-82C6-63C5B1125121}"/>
    <cellStyle name="Normal 9 4 5 2 2 3 4 2 2" xfId="40724" xr:uid="{21219678-39A9-45E1-B724-7AAF477D3319}"/>
    <cellStyle name="Normal 9 4 5 2 2 3 4 3" xfId="28916" xr:uid="{0007E24B-01E4-43EA-B645-DEA4DC85021A}"/>
    <cellStyle name="Normal 9 4 5 2 2 3 5" xfId="11925" xr:uid="{FFCAB367-B694-4600-9569-3FA446325C5A}"/>
    <cellStyle name="Normal 9 4 5 2 2 3 5 2" xfId="34244" xr:uid="{9543EF3E-7FD0-40D1-9B7A-5CF8AB79B8AC}"/>
    <cellStyle name="Normal 9 4 5 2 2 3 6" xfId="13221" xr:uid="{7CC14A7D-8E02-4766-BA00-123670C43376}"/>
    <cellStyle name="Normal 9 4 5 2 2 3 6 2" xfId="35540" xr:uid="{45F7A8AA-73A9-4BAD-80AA-E4E2D9270D09}"/>
    <cellStyle name="Normal 9 4 5 2 2 3 7" xfId="23732" xr:uid="{3CD97DF4-6013-4AE2-8AC4-D0F16664CDF4}"/>
    <cellStyle name="Normal 9 4 5 2 2 4" xfId="2062" xr:uid="{F4EE6D86-22EC-4997-841B-D84C0D5F2636}"/>
    <cellStyle name="Normal 9 4 5 2 2 4 2" xfId="4654" xr:uid="{D785A3C9-9993-4888-A0CE-9EE114CDB57A}"/>
    <cellStyle name="Normal 9 4 5 2 2 4 2 2" xfId="9838" xr:uid="{EC1DBFFD-8DA4-4EB6-A31F-368FA973AE4E}"/>
    <cellStyle name="Normal 9 4 5 2 2 4 2 2 2" xfId="21645" xr:uid="{7106F8A1-F16E-4E60-B5AA-4A0E5821CF9A}"/>
    <cellStyle name="Normal 9 4 5 2 2 4 2 2 2 2" xfId="43964" xr:uid="{91B1FDD7-E30D-4F01-9B79-268C6D14CE13}"/>
    <cellStyle name="Normal 9 4 5 2 2 4 2 2 3" xfId="32156" xr:uid="{9E57C3B5-CFC5-47DB-8DD0-7EBAA5F2F665}"/>
    <cellStyle name="Normal 9 4 5 2 2 4 2 3" xfId="16461" xr:uid="{295B78C3-F46B-4E82-8EEA-588403182C52}"/>
    <cellStyle name="Normal 9 4 5 2 2 4 2 3 2" xfId="38780" xr:uid="{CA09B941-0A9B-4AD9-8230-71EDA51FBE11}"/>
    <cellStyle name="Normal 9 4 5 2 2 4 2 4" xfId="26972" xr:uid="{5BC6EE8A-9677-4C08-A81A-54F03377E1DE}"/>
    <cellStyle name="Normal 9 4 5 2 2 4 3" xfId="7246" xr:uid="{2A2A0686-6AD0-443D-A0E0-2C7B3EF3E83A}"/>
    <cellStyle name="Normal 9 4 5 2 2 4 3 2" xfId="19053" xr:uid="{66616099-D361-4226-9A0D-2F3E5F4E1060}"/>
    <cellStyle name="Normal 9 4 5 2 2 4 3 2 2" xfId="41372" xr:uid="{FF394DCC-7092-4BF5-A2B8-1928A2A68945}"/>
    <cellStyle name="Normal 9 4 5 2 2 4 3 3" xfId="29564" xr:uid="{83D9DF4A-ABE3-4290-B3C8-8A7FCE37B549}"/>
    <cellStyle name="Normal 9 4 5 2 2 4 4" xfId="13869" xr:uid="{98D7DC56-64D6-41BF-B733-4F2562EE1B74}"/>
    <cellStyle name="Normal 9 4 5 2 2 4 4 2" xfId="36188" xr:uid="{D9C64CDA-9885-47EC-925B-3A6768C04FDA}"/>
    <cellStyle name="Normal 9 4 5 2 2 4 5" xfId="24380" xr:uid="{CE1315B7-897A-488E-B724-96BE325C8DF9}"/>
    <cellStyle name="Normal 9 4 5 2 2 5" xfId="3358" xr:uid="{02907641-AEFB-4CDD-BA63-697615FA5E29}"/>
    <cellStyle name="Normal 9 4 5 2 2 5 2" xfId="8542" xr:uid="{2EA642FD-B2EF-4F6F-A1A6-A976746CE117}"/>
    <cellStyle name="Normal 9 4 5 2 2 5 2 2" xfId="20349" xr:uid="{805BEDC0-A689-4B4F-871E-75B0B6EACB15}"/>
    <cellStyle name="Normal 9 4 5 2 2 5 2 2 2" xfId="42668" xr:uid="{28EB47FA-8ADC-4FC0-8683-E278A9A568C9}"/>
    <cellStyle name="Normal 9 4 5 2 2 5 2 3" xfId="30860" xr:uid="{CD53E051-E899-4E62-AA93-C76F9FE206C3}"/>
    <cellStyle name="Normal 9 4 5 2 2 5 3" xfId="15165" xr:uid="{9FB13A9E-383E-4A4E-BDEB-B4B86251EA18}"/>
    <cellStyle name="Normal 9 4 5 2 2 5 3 2" xfId="37484" xr:uid="{0CE240BB-EDA0-4B6A-9FDA-06983A610E35}"/>
    <cellStyle name="Normal 9 4 5 2 2 5 4" xfId="25676" xr:uid="{C5CABD60-EE21-4179-8BD1-8BA4771DB754}"/>
    <cellStyle name="Normal 9 4 5 2 2 6" xfId="5950" xr:uid="{B7D51A2C-8074-4F3D-A143-F26E0E2136FF}"/>
    <cellStyle name="Normal 9 4 5 2 2 6 2" xfId="17757" xr:uid="{1B7DB1C0-0BFF-489E-8EE2-ADF1C53676B0}"/>
    <cellStyle name="Normal 9 4 5 2 2 6 2 2" xfId="40076" xr:uid="{84B8EF17-0C6F-4A18-ADE9-2EB5F22209F1}"/>
    <cellStyle name="Normal 9 4 5 2 2 6 3" xfId="28268" xr:uid="{FB9FF574-5DFE-4FB8-BF37-83A94B5D74CD}"/>
    <cellStyle name="Normal 9 4 5 2 2 7" xfId="11264" xr:uid="{08EA2ED5-A905-40FA-8114-F2C4F14509CB}"/>
    <cellStyle name="Normal 9 4 5 2 2 7 2" xfId="33583" xr:uid="{B67B9F4D-9370-4109-BF9B-99A44086DACB}"/>
    <cellStyle name="Normal 9 4 5 2 2 8" xfId="12573" xr:uid="{B28E6DF4-DB23-4587-A3B2-81920D3CA80F}"/>
    <cellStyle name="Normal 9 4 5 2 2 8 2" xfId="34892" xr:uid="{C69852DF-80D0-42B9-BB93-B36040750152}"/>
    <cellStyle name="Normal 9 4 5 2 2 9" xfId="23071" xr:uid="{C5ED24D3-BD71-47AB-B485-CB344082CE40}"/>
    <cellStyle name="Normal 9 4 5 2 3" xfId="928" xr:uid="{1E01A0A7-50EF-4998-B7BD-641712271AC7}"/>
    <cellStyle name="Normal 9 4 5 2 3 2" xfId="1576" xr:uid="{99A2E7D2-4463-4FAE-B309-F6F8839BB74D}"/>
    <cellStyle name="Normal 9 4 5 2 3 2 2" xfId="2872" xr:uid="{1F23071C-A574-431E-A528-7D766E51AD21}"/>
    <cellStyle name="Normal 9 4 5 2 3 2 2 2" xfId="5464" xr:uid="{835BE16D-43A5-406C-857D-5AB9975E0211}"/>
    <cellStyle name="Normal 9 4 5 2 3 2 2 2 2" xfId="10648" xr:uid="{5939A135-F093-4BE4-80C0-2FECEA565E54}"/>
    <cellStyle name="Normal 9 4 5 2 3 2 2 2 2 2" xfId="22455" xr:uid="{12CD514A-02C9-4CFF-9BFE-DCEEFD6941A2}"/>
    <cellStyle name="Normal 9 4 5 2 3 2 2 2 2 2 2" xfId="44774" xr:uid="{C73408A9-3415-4440-B3F7-CD1013EF08CC}"/>
    <cellStyle name="Normal 9 4 5 2 3 2 2 2 2 3" xfId="32966" xr:uid="{6BA381A5-428F-4C64-82C9-4CDECB9D900A}"/>
    <cellStyle name="Normal 9 4 5 2 3 2 2 2 3" xfId="17271" xr:uid="{D9D823BE-2EB9-45E0-A8FF-6ED433F90FEB}"/>
    <cellStyle name="Normal 9 4 5 2 3 2 2 2 3 2" xfId="39590" xr:uid="{5C8B5AB8-9D13-4C88-9A95-45606DC9FBE5}"/>
    <cellStyle name="Normal 9 4 5 2 3 2 2 2 4" xfId="27782" xr:uid="{7A74AA93-D814-40FF-BD1F-3031E913BD33}"/>
    <cellStyle name="Normal 9 4 5 2 3 2 2 3" xfId="8056" xr:uid="{2384D9BE-78C2-4413-BBEF-432DFC66DA43}"/>
    <cellStyle name="Normal 9 4 5 2 3 2 2 3 2" xfId="19863" xr:uid="{5E402ABA-6120-4383-AC84-13596D32AA64}"/>
    <cellStyle name="Normal 9 4 5 2 3 2 2 3 2 2" xfId="42182" xr:uid="{21298B68-814A-4920-B7A8-EF174B568365}"/>
    <cellStyle name="Normal 9 4 5 2 3 2 2 3 3" xfId="30374" xr:uid="{60B63CDC-2F8B-4758-A40F-350EE151C95C}"/>
    <cellStyle name="Normal 9 4 5 2 3 2 2 4" xfId="14679" xr:uid="{A6F05C13-7A4D-4A81-9CBC-4076C558CCC8}"/>
    <cellStyle name="Normal 9 4 5 2 3 2 2 4 2" xfId="36998" xr:uid="{B843ECCB-2BFF-4049-B239-1DE637276FE8}"/>
    <cellStyle name="Normal 9 4 5 2 3 2 2 5" xfId="25190" xr:uid="{686DF1D3-A1CC-4050-87CC-4EC24D2AA4AC}"/>
    <cellStyle name="Normal 9 4 5 2 3 2 3" xfId="4168" xr:uid="{5BE81F56-DDB9-4B84-8A15-CC06DF5CB480}"/>
    <cellStyle name="Normal 9 4 5 2 3 2 3 2" xfId="9352" xr:uid="{3BB9D1B7-E9E0-47C9-977D-D4A462F8D38B}"/>
    <cellStyle name="Normal 9 4 5 2 3 2 3 2 2" xfId="21159" xr:uid="{F5602937-D4D8-4DCD-91D8-098F95F8F271}"/>
    <cellStyle name="Normal 9 4 5 2 3 2 3 2 2 2" xfId="43478" xr:uid="{86182CC7-BA04-46B1-A062-5D554AD0C4CF}"/>
    <cellStyle name="Normal 9 4 5 2 3 2 3 2 3" xfId="31670" xr:uid="{8F41E4E4-8F50-404D-872C-8FE47D60675F}"/>
    <cellStyle name="Normal 9 4 5 2 3 2 3 3" xfId="15975" xr:uid="{1CDF166E-CC14-4AE5-BCA1-A93099C7223F}"/>
    <cellStyle name="Normal 9 4 5 2 3 2 3 3 2" xfId="38294" xr:uid="{C7D1D698-4EFC-418C-9D40-0203DDD86984}"/>
    <cellStyle name="Normal 9 4 5 2 3 2 3 4" xfId="26486" xr:uid="{DE762D33-B2E6-4730-856D-7C7DBCE68ABD}"/>
    <cellStyle name="Normal 9 4 5 2 3 2 4" xfId="6760" xr:uid="{6778A622-5520-4921-A452-1F73C92F4C39}"/>
    <cellStyle name="Normal 9 4 5 2 3 2 4 2" xfId="18567" xr:uid="{1FBB8BFB-CD2D-487C-8C21-AE1B34A8824C}"/>
    <cellStyle name="Normal 9 4 5 2 3 2 4 2 2" xfId="40886" xr:uid="{B8F9557F-CAD3-4268-90DB-8015F7A9F8C6}"/>
    <cellStyle name="Normal 9 4 5 2 3 2 4 3" xfId="29078" xr:uid="{C77AC81F-48DE-4FC9-9016-CA8917049409}"/>
    <cellStyle name="Normal 9 4 5 2 3 2 5" xfId="12087" xr:uid="{09078F49-6812-43C9-A598-0269E287E368}"/>
    <cellStyle name="Normal 9 4 5 2 3 2 5 2" xfId="34406" xr:uid="{4252AC21-627F-4E2D-990A-D2E3025365FC}"/>
    <cellStyle name="Normal 9 4 5 2 3 2 6" xfId="13383" xr:uid="{0DB4C72E-59DB-4971-AD46-4B8A049059DE}"/>
    <cellStyle name="Normal 9 4 5 2 3 2 6 2" xfId="35702" xr:uid="{DB0C991C-DFE7-418E-9CEF-B780BF3E11C0}"/>
    <cellStyle name="Normal 9 4 5 2 3 2 7" xfId="23894" xr:uid="{6D502EEC-6646-49B1-AD9F-6C38B2A952A8}"/>
    <cellStyle name="Normal 9 4 5 2 3 3" xfId="2224" xr:uid="{F6427E35-BA92-4BE6-B009-C33B6846E84B}"/>
    <cellStyle name="Normal 9 4 5 2 3 3 2" xfId="4816" xr:uid="{1C7BC92D-FBCF-4FDA-AB0E-D090799C47CC}"/>
    <cellStyle name="Normal 9 4 5 2 3 3 2 2" xfId="10000" xr:uid="{4A3C7888-0BAC-4E04-A352-6A082D21D0B1}"/>
    <cellStyle name="Normal 9 4 5 2 3 3 2 2 2" xfId="21807" xr:uid="{09796EAA-3DDD-4971-8215-D0E563EB0A0B}"/>
    <cellStyle name="Normal 9 4 5 2 3 3 2 2 2 2" xfId="44126" xr:uid="{0C4F20C5-BC07-4111-89BF-F5E1DA718D9B}"/>
    <cellStyle name="Normal 9 4 5 2 3 3 2 2 3" xfId="32318" xr:uid="{C1671A9A-1E2E-42AE-9F9B-084265275EF4}"/>
    <cellStyle name="Normal 9 4 5 2 3 3 2 3" xfId="16623" xr:uid="{2D94A9A8-515D-4939-A15A-7F09D48CA5D3}"/>
    <cellStyle name="Normal 9 4 5 2 3 3 2 3 2" xfId="38942" xr:uid="{7856E569-D26E-4CB6-AD06-1935AACAF2C8}"/>
    <cellStyle name="Normal 9 4 5 2 3 3 2 4" xfId="27134" xr:uid="{5E435E43-FD73-4C5D-BD96-FED2E53034FA}"/>
    <cellStyle name="Normal 9 4 5 2 3 3 3" xfId="7408" xr:uid="{9F09BA0C-EA38-4E88-890F-B0D5E8A88E7C}"/>
    <cellStyle name="Normal 9 4 5 2 3 3 3 2" xfId="19215" xr:uid="{E2B61EC3-7FAF-418F-8060-E3010B409FD8}"/>
    <cellStyle name="Normal 9 4 5 2 3 3 3 2 2" xfId="41534" xr:uid="{BA0D07A9-8A84-4914-B292-E0CB11A6484E}"/>
    <cellStyle name="Normal 9 4 5 2 3 3 3 3" xfId="29726" xr:uid="{60BD05C5-A476-4268-8D64-C5D4B0656CF3}"/>
    <cellStyle name="Normal 9 4 5 2 3 3 4" xfId="14031" xr:uid="{64E0C389-989F-4FAE-9D6A-F04EC20E4283}"/>
    <cellStyle name="Normal 9 4 5 2 3 3 4 2" xfId="36350" xr:uid="{24308B56-9084-4B1C-8E4B-CECA5A407F38}"/>
    <cellStyle name="Normal 9 4 5 2 3 3 5" xfId="24542" xr:uid="{0F50F53A-AD8F-4C20-997F-0D08B5258072}"/>
    <cellStyle name="Normal 9 4 5 2 3 4" xfId="3520" xr:uid="{FEEC5628-6345-405E-9938-A59D83A8FF07}"/>
    <cellStyle name="Normal 9 4 5 2 3 4 2" xfId="8704" xr:uid="{219DC0BA-0FFE-4A43-893C-4069869E9219}"/>
    <cellStyle name="Normal 9 4 5 2 3 4 2 2" xfId="20511" xr:uid="{EF933CF3-968B-4C0E-94A2-0794621D7F35}"/>
    <cellStyle name="Normal 9 4 5 2 3 4 2 2 2" xfId="42830" xr:uid="{25850531-3136-428C-AD5C-DEAAD85AABE8}"/>
    <cellStyle name="Normal 9 4 5 2 3 4 2 3" xfId="31022" xr:uid="{AE7722FD-67B2-417A-A447-294C264398A3}"/>
    <cellStyle name="Normal 9 4 5 2 3 4 3" xfId="15327" xr:uid="{30B4188D-8BD5-4D80-A0BD-B0BFA45B6D55}"/>
    <cellStyle name="Normal 9 4 5 2 3 4 3 2" xfId="37646" xr:uid="{36FB8E01-0701-4CFB-8822-04E15C5B301A}"/>
    <cellStyle name="Normal 9 4 5 2 3 4 4" xfId="25838" xr:uid="{49CC0AC8-F4DD-4A01-8F06-C673C1E697D3}"/>
    <cellStyle name="Normal 9 4 5 2 3 5" xfId="6112" xr:uid="{1B7528B8-298F-47BE-83D8-E6BDCB663B43}"/>
    <cellStyle name="Normal 9 4 5 2 3 5 2" xfId="17919" xr:uid="{A1F8D261-81DC-400D-A3E0-DC8FEC4062D7}"/>
    <cellStyle name="Normal 9 4 5 2 3 5 2 2" xfId="40238" xr:uid="{E5172073-4785-46DB-8845-95C1049A4FAE}"/>
    <cellStyle name="Normal 9 4 5 2 3 5 3" xfId="28430" xr:uid="{03C14CA6-BA63-4F72-948A-77E914E07177}"/>
    <cellStyle name="Normal 9 4 5 2 3 6" xfId="11439" xr:uid="{275F94EE-FEF5-40FF-AA27-C05095A4B6AD}"/>
    <cellStyle name="Normal 9 4 5 2 3 6 2" xfId="33758" xr:uid="{2C115115-7732-408E-AD59-B852A2441E2F}"/>
    <cellStyle name="Normal 9 4 5 2 3 7" xfId="12735" xr:uid="{CFDA285A-3AA9-4448-80AA-3EC6DE9E9B47}"/>
    <cellStyle name="Normal 9 4 5 2 3 7 2" xfId="35054" xr:uid="{62A8D82B-DD82-47AA-8F01-13460923C12B}"/>
    <cellStyle name="Normal 9 4 5 2 3 8" xfId="23246" xr:uid="{B26B067B-C2B4-43B0-9D09-2C92C7C461EF}"/>
    <cellStyle name="Normal 9 4 5 2 4" xfId="1252" xr:uid="{7EC520AA-3D6F-4F71-B079-297D76C48B85}"/>
    <cellStyle name="Normal 9 4 5 2 4 2" xfId="2548" xr:uid="{32E1DCB8-20D6-40D1-B922-D95596907D4E}"/>
    <cellStyle name="Normal 9 4 5 2 4 2 2" xfId="5140" xr:uid="{DB7265D5-8ECC-474B-8EBE-FD25BDA869FB}"/>
    <cellStyle name="Normal 9 4 5 2 4 2 2 2" xfId="10324" xr:uid="{FD806655-D83B-4103-AEE8-520CF9DDC773}"/>
    <cellStyle name="Normal 9 4 5 2 4 2 2 2 2" xfId="22131" xr:uid="{D1C0FD3A-EC0E-42F0-A93F-B6895DBE7888}"/>
    <cellStyle name="Normal 9 4 5 2 4 2 2 2 2 2" xfId="44450" xr:uid="{FE949141-44E4-4297-BCB0-AE73B23C69FD}"/>
    <cellStyle name="Normal 9 4 5 2 4 2 2 2 3" xfId="32642" xr:uid="{5EA0DB19-F6C1-40FF-AF43-6189E2F51D0B}"/>
    <cellStyle name="Normal 9 4 5 2 4 2 2 3" xfId="16947" xr:uid="{5DA05549-CE91-457A-9D19-E34B471B80E6}"/>
    <cellStyle name="Normal 9 4 5 2 4 2 2 3 2" xfId="39266" xr:uid="{77665138-6053-4B75-A26E-7915B2754D72}"/>
    <cellStyle name="Normal 9 4 5 2 4 2 2 4" xfId="27458" xr:uid="{5C0E6605-C8A9-404D-8FF2-84540952EEBC}"/>
    <cellStyle name="Normal 9 4 5 2 4 2 3" xfId="7732" xr:uid="{CDA40C2F-501B-41DD-AB5C-71DAC4CDC4CB}"/>
    <cellStyle name="Normal 9 4 5 2 4 2 3 2" xfId="19539" xr:uid="{D3AF33A8-BA88-47EC-8548-F2623A6E74C2}"/>
    <cellStyle name="Normal 9 4 5 2 4 2 3 2 2" xfId="41858" xr:uid="{9A7A8057-2FF7-45F4-8A78-4028ED67C0B3}"/>
    <cellStyle name="Normal 9 4 5 2 4 2 3 3" xfId="30050" xr:uid="{87D53E9E-8732-4505-BB20-82D933041228}"/>
    <cellStyle name="Normal 9 4 5 2 4 2 4" xfId="14355" xr:uid="{99242CDB-70A2-4DC6-AB68-1329AAEF8F32}"/>
    <cellStyle name="Normal 9 4 5 2 4 2 4 2" xfId="36674" xr:uid="{54ACDB09-4146-4339-97DE-DC63438BEEA4}"/>
    <cellStyle name="Normal 9 4 5 2 4 2 5" xfId="24866" xr:uid="{138673A2-E33F-400F-ACD8-F77CA6E0DC23}"/>
    <cellStyle name="Normal 9 4 5 2 4 3" xfId="3844" xr:uid="{C0AF4580-6EDE-4689-9EFF-BEC61FF13B04}"/>
    <cellStyle name="Normal 9 4 5 2 4 3 2" xfId="9028" xr:uid="{098B5718-974A-4B97-B9D0-0BE28E0D8DA6}"/>
    <cellStyle name="Normal 9 4 5 2 4 3 2 2" xfId="20835" xr:uid="{1C774282-B6CA-4998-BD19-37C2EBBF8DB9}"/>
    <cellStyle name="Normal 9 4 5 2 4 3 2 2 2" xfId="43154" xr:uid="{6FAEDE02-49B2-4D34-AE76-73271FA3877A}"/>
    <cellStyle name="Normal 9 4 5 2 4 3 2 3" xfId="31346" xr:uid="{44DF999E-F899-4FF9-99B0-FB8A4CB8504F}"/>
    <cellStyle name="Normal 9 4 5 2 4 3 3" xfId="15651" xr:uid="{197127AB-F5F9-4163-A273-032B9F9BA5D1}"/>
    <cellStyle name="Normal 9 4 5 2 4 3 3 2" xfId="37970" xr:uid="{8EAD6EF0-A902-4FDC-8D21-1A70CD245818}"/>
    <cellStyle name="Normal 9 4 5 2 4 3 4" xfId="26162" xr:uid="{8F56C66D-E1B9-4707-BB03-A22D3E48510F}"/>
    <cellStyle name="Normal 9 4 5 2 4 4" xfId="6436" xr:uid="{D3896427-D082-46AC-94EC-A62BC916B118}"/>
    <cellStyle name="Normal 9 4 5 2 4 4 2" xfId="18243" xr:uid="{C96BD38B-8995-4B39-BF18-135492C50566}"/>
    <cellStyle name="Normal 9 4 5 2 4 4 2 2" xfId="40562" xr:uid="{781266F1-526E-4EE9-A2D3-8832A58944E4}"/>
    <cellStyle name="Normal 9 4 5 2 4 4 3" xfId="28754" xr:uid="{24E816D7-1C6E-4F9B-B869-FF96A71BF2F4}"/>
    <cellStyle name="Normal 9 4 5 2 4 5" xfId="11763" xr:uid="{B142DE01-8B90-4EA6-AECE-DC46E5D315FB}"/>
    <cellStyle name="Normal 9 4 5 2 4 5 2" xfId="34082" xr:uid="{E176B969-C1DB-4258-9466-61BC45E50B77}"/>
    <cellStyle name="Normal 9 4 5 2 4 6" xfId="13059" xr:uid="{06AE8F38-9762-448E-A6E9-9ED680500E6E}"/>
    <cellStyle name="Normal 9 4 5 2 4 6 2" xfId="35378" xr:uid="{1C5F3D64-A3EB-4EAA-812C-32C912609601}"/>
    <cellStyle name="Normal 9 4 5 2 4 7" xfId="23570" xr:uid="{DDD6B98C-9D1E-4528-8981-70B834C48B95}"/>
    <cellStyle name="Normal 9 4 5 2 5" xfId="1900" xr:uid="{A403C944-E299-4F5E-8DA5-EC8E1F0DA862}"/>
    <cellStyle name="Normal 9 4 5 2 5 2" xfId="4492" xr:uid="{735B81DC-98ED-4EAE-A7BD-CE259530E8C9}"/>
    <cellStyle name="Normal 9 4 5 2 5 2 2" xfId="9676" xr:uid="{1FB14597-4837-4DA1-82F4-A4D96A8A10E6}"/>
    <cellStyle name="Normal 9 4 5 2 5 2 2 2" xfId="21483" xr:uid="{AD235EB7-6EA5-40E6-A77D-8960A891F6F1}"/>
    <cellStyle name="Normal 9 4 5 2 5 2 2 2 2" xfId="43802" xr:uid="{81437A61-CF49-4C4B-81AB-A7CA862507E9}"/>
    <cellStyle name="Normal 9 4 5 2 5 2 2 3" xfId="31994" xr:uid="{2888E88A-FC4C-429B-B45F-39E306BD34E2}"/>
    <cellStyle name="Normal 9 4 5 2 5 2 3" xfId="16299" xr:uid="{DFC83DB9-E8A3-426B-BB76-846E793EB185}"/>
    <cellStyle name="Normal 9 4 5 2 5 2 3 2" xfId="38618" xr:uid="{8583E084-80E3-4500-BD24-C58F2BF03BC8}"/>
    <cellStyle name="Normal 9 4 5 2 5 2 4" xfId="26810" xr:uid="{6353B66D-00CC-4DB1-9999-3BC73DCC8CCC}"/>
    <cellStyle name="Normal 9 4 5 2 5 3" xfId="7084" xr:uid="{88E93923-4E87-4643-AB63-8E9E55C14933}"/>
    <cellStyle name="Normal 9 4 5 2 5 3 2" xfId="18891" xr:uid="{CBAEB914-EC6F-406D-92E9-DDFE2BC50485}"/>
    <cellStyle name="Normal 9 4 5 2 5 3 2 2" xfId="41210" xr:uid="{92D9EF50-EC44-4101-9519-14A727B39BB1}"/>
    <cellStyle name="Normal 9 4 5 2 5 3 3" xfId="29402" xr:uid="{6419C0BD-31FF-40BD-9621-09A908EF71CB}"/>
    <cellStyle name="Normal 9 4 5 2 5 4" xfId="13707" xr:uid="{E6E83DE7-B245-4FFD-A64C-43AEA1BE3F0B}"/>
    <cellStyle name="Normal 9 4 5 2 5 4 2" xfId="36026" xr:uid="{A94DE10E-43F5-44F4-817C-42E88667040C}"/>
    <cellStyle name="Normal 9 4 5 2 5 5" xfId="24218" xr:uid="{E23C07D6-5DA0-4C6D-A3AE-298D714E2FBE}"/>
    <cellStyle name="Normal 9 4 5 2 6" xfId="3196" xr:uid="{5BAFC8FA-4B9F-4B3F-9987-F758A074A933}"/>
    <cellStyle name="Normal 9 4 5 2 6 2" xfId="8380" xr:uid="{6F2D79A9-23A9-4F5B-898B-8E00EF38B749}"/>
    <cellStyle name="Normal 9 4 5 2 6 2 2" xfId="20187" xr:uid="{A561A2FE-BCCA-4607-A1D9-18DB52ED8EA7}"/>
    <cellStyle name="Normal 9 4 5 2 6 2 2 2" xfId="42506" xr:uid="{14F7C0A3-2424-485F-816B-77B7A3B6B12D}"/>
    <cellStyle name="Normal 9 4 5 2 6 2 3" xfId="30698" xr:uid="{5029101C-8315-48F1-AC67-BAB71F36D0B9}"/>
    <cellStyle name="Normal 9 4 5 2 6 3" xfId="15003" xr:uid="{C483574C-3720-4A0B-A255-5A1EB1601CE7}"/>
    <cellStyle name="Normal 9 4 5 2 6 3 2" xfId="37322" xr:uid="{73EDDE47-8396-4CA2-8E1E-4AFD48E148EB}"/>
    <cellStyle name="Normal 9 4 5 2 6 4" xfId="25514" xr:uid="{F97A9B77-136B-4A1C-A270-C014315FDB4D}"/>
    <cellStyle name="Normal 9 4 5 2 7" xfId="5788" xr:uid="{A31F7AB2-E6F7-48CB-A005-14A7C82982AF}"/>
    <cellStyle name="Normal 9 4 5 2 7 2" xfId="17595" xr:uid="{B9C98FBE-E6E0-4BF7-A464-5BC6FB079D98}"/>
    <cellStyle name="Normal 9 4 5 2 7 2 2" xfId="39914" xr:uid="{974B1EF1-10EA-4464-AB0F-E133C2F366F1}"/>
    <cellStyle name="Normal 9 4 5 2 7 3" xfId="28106" xr:uid="{02BB365E-5436-4BC1-B677-10F43F9405EF}"/>
    <cellStyle name="Normal 9 4 5 2 8" xfId="11030" xr:uid="{07DD447D-4B7D-4BD0-B5DF-21A8BAF5538A}"/>
    <cellStyle name="Normal 9 4 5 2 8 2" xfId="33349" xr:uid="{A548990D-65D3-4E17-A89D-E24BBEE0163D}"/>
    <cellStyle name="Normal 9 4 5 2 9" xfId="12411" xr:uid="{B5107A03-650F-4939-98AB-A8BFCB7D105B}"/>
    <cellStyle name="Normal 9 4 5 2 9 2" xfId="34730" xr:uid="{BE5F06AB-23B9-4877-BE28-2EF35CA76F69}"/>
    <cellStyle name="Normal 9 4 5 3" xfId="636" xr:uid="{C83E9FC9-9735-44D2-90FC-A0493A9CD009}"/>
    <cellStyle name="Normal 9 4 5 3 2" xfId="1009" xr:uid="{47D29673-0781-4E6B-A429-9CDE2745F46E}"/>
    <cellStyle name="Normal 9 4 5 3 2 2" xfId="1657" xr:uid="{28AF5058-B01F-4A78-9881-627F5A7DA2AE}"/>
    <cellStyle name="Normal 9 4 5 3 2 2 2" xfId="2953" xr:uid="{360BCCF4-F4F4-456D-B28D-46F9278EAD8C}"/>
    <cellStyle name="Normal 9 4 5 3 2 2 2 2" xfId="5545" xr:uid="{EA159E78-8E65-4AE0-A3F5-84124AE2A926}"/>
    <cellStyle name="Normal 9 4 5 3 2 2 2 2 2" xfId="10729" xr:uid="{3097E3C1-7205-4831-AD22-E45EAA778245}"/>
    <cellStyle name="Normal 9 4 5 3 2 2 2 2 2 2" xfId="22536" xr:uid="{B7B69C3A-7622-44CA-8208-7B4FD876216B}"/>
    <cellStyle name="Normal 9 4 5 3 2 2 2 2 2 2 2" xfId="44855" xr:uid="{2C5BE7D4-9E96-4787-A7CD-E629F6642D2C}"/>
    <cellStyle name="Normal 9 4 5 3 2 2 2 2 2 3" xfId="33047" xr:uid="{438584ED-2F87-40BE-9538-8437BD2469F4}"/>
    <cellStyle name="Normal 9 4 5 3 2 2 2 2 3" xfId="17352" xr:uid="{41D73404-BAF4-4142-8DF3-148969E87120}"/>
    <cellStyle name="Normal 9 4 5 3 2 2 2 2 3 2" xfId="39671" xr:uid="{8549A694-6A24-40FF-9097-BD437BFE6000}"/>
    <cellStyle name="Normal 9 4 5 3 2 2 2 2 4" xfId="27863" xr:uid="{0FBDBD6B-B4FE-49FB-86FE-1688F0CD5D46}"/>
    <cellStyle name="Normal 9 4 5 3 2 2 2 3" xfId="8137" xr:uid="{14826856-4C9C-4B75-A16F-15B0C049A088}"/>
    <cellStyle name="Normal 9 4 5 3 2 2 2 3 2" xfId="19944" xr:uid="{3910601A-62B9-4EBD-8147-8AF318DF5763}"/>
    <cellStyle name="Normal 9 4 5 3 2 2 2 3 2 2" xfId="42263" xr:uid="{70F13B06-17A4-4A3B-B1E3-9F52366CD366}"/>
    <cellStyle name="Normal 9 4 5 3 2 2 2 3 3" xfId="30455" xr:uid="{D15C264C-9DDD-4D2B-A213-0ED28ECE9640}"/>
    <cellStyle name="Normal 9 4 5 3 2 2 2 4" xfId="14760" xr:uid="{426B4C24-190F-4084-9717-28CC676EE7D1}"/>
    <cellStyle name="Normal 9 4 5 3 2 2 2 4 2" xfId="37079" xr:uid="{7F701F84-17FD-40A1-998A-F9550439320C}"/>
    <cellStyle name="Normal 9 4 5 3 2 2 2 5" xfId="25271" xr:uid="{0DE862FB-ADD2-4B02-8E5F-EF959AF255C8}"/>
    <cellStyle name="Normal 9 4 5 3 2 2 3" xfId="4249" xr:uid="{EBA25CB0-6CF0-472B-919A-6BC70BEA86A2}"/>
    <cellStyle name="Normal 9 4 5 3 2 2 3 2" xfId="9433" xr:uid="{937F19EE-76EF-4641-8975-077C144FD567}"/>
    <cellStyle name="Normal 9 4 5 3 2 2 3 2 2" xfId="21240" xr:uid="{DD5A6A17-79EE-4EB1-B0DA-EF4C0D67ECCC}"/>
    <cellStyle name="Normal 9 4 5 3 2 2 3 2 2 2" xfId="43559" xr:uid="{5243DBBC-212C-4F92-97CC-D9FFE8956A34}"/>
    <cellStyle name="Normal 9 4 5 3 2 2 3 2 3" xfId="31751" xr:uid="{7553B228-305C-4C60-A3FD-0275F665FACB}"/>
    <cellStyle name="Normal 9 4 5 3 2 2 3 3" xfId="16056" xr:uid="{74A5E374-A0D3-462D-88D7-8819DC3D0D68}"/>
    <cellStyle name="Normal 9 4 5 3 2 2 3 3 2" xfId="38375" xr:uid="{B70A87B0-3954-48C8-81FB-EAED9A6DC97E}"/>
    <cellStyle name="Normal 9 4 5 3 2 2 3 4" xfId="26567" xr:uid="{DA6B58FB-E81B-403A-9595-EEA6BEE1B686}"/>
    <cellStyle name="Normal 9 4 5 3 2 2 4" xfId="6841" xr:uid="{264E215B-FABE-4A0C-9C42-3938B078C889}"/>
    <cellStyle name="Normal 9 4 5 3 2 2 4 2" xfId="18648" xr:uid="{C0B940E9-46DA-4448-B8C8-6520783B4058}"/>
    <cellStyle name="Normal 9 4 5 3 2 2 4 2 2" xfId="40967" xr:uid="{F51BDE06-C62F-4722-99E1-94B8A505EE03}"/>
    <cellStyle name="Normal 9 4 5 3 2 2 4 3" xfId="29159" xr:uid="{F6DB9A84-37E8-4937-8429-CAA16195A889}"/>
    <cellStyle name="Normal 9 4 5 3 2 2 5" xfId="12168" xr:uid="{76F26B8C-4991-4976-A0E1-46529EFC66AD}"/>
    <cellStyle name="Normal 9 4 5 3 2 2 5 2" xfId="34487" xr:uid="{888ACFA6-2C2D-4180-A0FE-1DCA28F6E29A}"/>
    <cellStyle name="Normal 9 4 5 3 2 2 6" xfId="13464" xr:uid="{CC75C78F-9C8C-4532-B451-117DC9B0B8C9}"/>
    <cellStyle name="Normal 9 4 5 3 2 2 6 2" xfId="35783" xr:uid="{11D34518-B700-4C14-8899-45940944B019}"/>
    <cellStyle name="Normal 9 4 5 3 2 2 7" xfId="23975" xr:uid="{1E4B3D58-6DCE-408D-AE38-7A8E1FA597D8}"/>
    <cellStyle name="Normal 9 4 5 3 2 3" xfId="2305" xr:uid="{D474BB84-01F3-4611-ACED-1CDE0E556D5E}"/>
    <cellStyle name="Normal 9 4 5 3 2 3 2" xfId="4897" xr:uid="{AD6EB689-2379-461F-ACC6-168D8E4CD54A}"/>
    <cellStyle name="Normal 9 4 5 3 2 3 2 2" xfId="10081" xr:uid="{01CBB056-7A64-41CE-B433-2C396524D4DC}"/>
    <cellStyle name="Normal 9 4 5 3 2 3 2 2 2" xfId="21888" xr:uid="{84FF666E-C6FA-497E-8B10-AF0C7720E784}"/>
    <cellStyle name="Normal 9 4 5 3 2 3 2 2 2 2" xfId="44207" xr:uid="{75B11C7A-2196-41EE-84F8-4E280C980F2C}"/>
    <cellStyle name="Normal 9 4 5 3 2 3 2 2 3" xfId="32399" xr:uid="{BBB312D4-2626-41F0-8BFB-4F2477FBC8BF}"/>
    <cellStyle name="Normal 9 4 5 3 2 3 2 3" xfId="16704" xr:uid="{20A0E2A2-EEF8-4C8D-87DA-DF1D7F3ADC38}"/>
    <cellStyle name="Normal 9 4 5 3 2 3 2 3 2" xfId="39023" xr:uid="{73525394-6DDA-4FD0-9D53-0AF382D6CCFC}"/>
    <cellStyle name="Normal 9 4 5 3 2 3 2 4" xfId="27215" xr:uid="{6DA64B3C-23E5-43D4-8696-ABA0FF72F54B}"/>
    <cellStyle name="Normal 9 4 5 3 2 3 3" xfId="7489" xr:uid="{812DCCC9-1115-4EC9-BA80-74EE8C556922}"/>
    <cellStyle name="Normal 9 4 5 3 2 3 3 2" xfId="19296" xr:uid="{812FF5A9-DA4A-4493-8810-8C8EB2842360}"/>
    <cellStyle name="Normal 9 4 5 3 2 3 3 2 2" xfId="41615" xr:uid="{D3CD8610-41E3-47A3-A91A-9348C99E7E79}"/>
    <cellStyle name="Normal 9 4 5 3 2 3 3 3" xfId="29807" xr:uid="{69FE68F3-316F-4F75-B080-BE2645F4DB7B}"/>
    <cellStyle name="Normal 9 4 5 3 2 3 4" xfId="14112" xr:uid="{35157845-4E04-4AD8-9E42-49C7368FF9EB}"/>
    <cellStyle name="Normal 9 4 5 3 2 3 4 2" xfId="36431" xr:uid="{97D47B97-41FA-4C15-81E2-85487EE63324}"/>
    <cellStyle name="Normal 9 4 5 3 2 3 5" xfId="24623" xr:uid="{86CBAFA1-9A48-411E-82C2-997A20F99924}"/>
    <cellStyle name="Normal 9 4 5 3 2 4" xfId="3601" xr:uid="{A4A26EA0-12A5-49A1-8812-009EE86EE55B}"/>
    <cellStyle name="Normal 9 4 5 3 2 4 2" xfId="8785" xr:uid="{086C9FD7-B04C-40D9-B411-9A2E17DC3FD5}"/>
    <cellStyle name="Normal 9 4 5 3 2 4 2 2" xfId="20592" xr:uid="{EC58B2B7-7B0D-42D7-8714-E01303E0CF7A}"/>
    <cellStyle name="Normal 9 4 5 3 2 4 2 2 2" xfId="42911" xr:uid="{042A08BD-0239-4FC0-AD36-8CBB776BE8B9}"/>
    <cellStyle name="Normal 9 4 5 3 2 4 2 3" xfId="31103" xr:uid="{401DAF35-9678-48EC-920F-64404B527D35}"/>
    <cellStyle name="Normal 9 4 5 3 2 4 3" xfId="15408" xr:uid="{650CDB67-AEFA-4C84-AC78-1784B8B4D8F0}"/>
    <cellStyle name="Normal 9 4 5 3 2 4 3 2" xfId="37727" xr:uid="{73C8C354-3587-4680-8B69-500F99BBADA1}"/>
    <cellStyle name="Normal 9 4 5 3 2 4 4" xfId="25919" xr:uid="{8A273311-54D5-4C76-9B4E-264400B5F39D}"/>
    <cellStyle name="Normal 9 4 5 3 2 5" xfId="6193" xr:uid="{61FC81D7-E243-4249-9621-A1917A6896F5}"/>
    <cellStyle name="Normal 9 4 5 3 2 5 2" xfId="18000" xr:uid="{EC54BE0B-018B-4EE7-9A97-D5ED6812BAB0}"/>
    <cellStyle name="Normal 9 4 5 3 2 5 2 2" xfId="40319" xr:uid="{A21B1A23-E34F-485F-BC43-CFBD2DE3341D}"/>
    <cellStyle name="Normal 9 4 5 3 2 5 3" xfId="28511" xr:uid="{B93A48A9-C78F-4279-82C8-27670B87AB68}"/>
    <cellStyle name="Normal 9 4 5 3 2 6" xfId="11520" xr:uid="{FD0B143F-EF36-4C8A-8064-0A1801EEE165}"/>
    <cellStyle name="Normal 9 4 5 3 2 6 2" xfId="33839" xr:uid="{091D310B-9D07-4BE6-BD09-D4DE41F42F90}"/>
    <cellStyle name="Normal 9 4 5 3 2 7" xfId="12816" xr:uid="{6DFB46EA-F239-42B9-BB7D-496D4B29CEFD}"/>
    <cellStyle name="Normal 9 4 5 3 2 7 2" xfId="35135" xr:uid="{A6456989-8541-42B0-B1BF-7BE9B858B695}"/>
    <cellStyle name="Normal 9 4 5 3 2 8" xfId="23327" xr:uid="{38D37771-1111-491A-B942-EE30BCD007B8}"/>
    <cellStyle name="Normal 9 4 5 3 3" xfId="1333" xr:uid="{6AC2A511-A6F6-4AE0-92E1-EB38A452C20C}"/>
    <cellStyle name="Normal 9 4 5 3 3 2" xfId="2629" xr:uid="{F795C269-1BDC-40BB-B3E5-33602FB039DD}"/>
    <cellStyle name="Normal 9 4 5 3 3 2 2" xfId="5221" xr:uid="{1BE3C62D-D36E-4D49-86A0-3B11CF33187D}"/>
    <cellStyle name="Normal 9 4 5 3 3 2 2 2" xfId="10405" xr:uid="{D5F6772B-3ABA-4EF3-B6F1-848E895F20A3}"/>
    <cellStyle name="Normal 9 4 5 3 3 2 2 2 2" xfId="22212" xr:uid="{4E87C3A1-9A60-41C9-9B16-074EC1D4C2CD}"/>
    <cellStyle name="Normal 9 4 5 3 3 2 2 2 2 2" xfId="44531" xr:uid="{6CB629DB-D3B9-491C-8A2C-780A50F16A0F}"/>
    <cellStyle name="Normal 9 4 5 3 3 2 2 2 3" xfId="32723" xr:uid="{5F7AE74B-21A0-4120-8D6C-32E283C523F9}"/>
    <cellStyle name="Normal 9 4 5 3 3 2 2 3" xfId="17028" xr:uid="{5BE63D7E-A057-478D-873A-AF2FF27E74A5}"/>
    <cellStyle name="Normal 9 4 5 3 3 2 2 3 2" xfId="39347" xr:uid="{9E2B346E-22EF-4126-98CF-1E290CBB421C}"/>
    <cellStyle name="Normal 9 4 5 3 3 2 2 4" xfId="27539" xr:uid="{5599FB3E-81D8-490E-AB10-95C8306639D1}"/>
    <cellStyle name="Normal 9 4 5 3 3 2 3" xfId="7813" xr:uid="{5CEBE642-4BEA-49B1-A796-6EEDACD5B2D2}"/>
    <cellStyle name="Normal 9 4 5 3 3 2 3 2" xfId="19620" xr:uid="{9B81CE66-CB74-4494-B0A3-B72890C39B2F}"/>
    <cellStyle name="Normal 9 4 5 3 3 2 3 2 2" xfId="41939" xr:uid="{8060260B-35F4-4DE7-BA7C-5884BEE52681}"/>
    <cellStyle name="Normal 9 4 5 3 3 2 3 3" xfId="30131" xr:uid="{08BD81F4-8B1E-4651-AF41-8196EFEE13A3}"/>
    <cellStyle name="Normal 9 4 5 3 3 2 4" xfId="14436" xr:uid="{80102A9B-210F-4AF5-A5C4-837C08504519}"/>
    <cellStyle name="Normal 9 4 5 3 3 2 4 2" xfId="36755" xr:uid="{BA0FE996-D0B9-415C-ACE6-B7C4D36A9150}"/>
    <cellStyle name="Normal 9 4 5 3 3 2 5" xfId="24947" xr:uid="{07A56F7C-9E23-4604-BB0D-FE09EE870AC9}"/>
    <cellStyle name="Normal 9 4 5 3 3 3" xfId="3925" xr:uid="{FBC27478-D0FE-4DF6-8BAF-C5593241C519}"/>
    <cellStyle name="Normal 9 4 5 3 3 3 2" xfId="9109" xr:uid="{0C5E2B10-8F65-46E4-90A2-DF88A1A5CA49}"/>
    <cellStyle name="Normal 9 4 5 3 3 3 2 2" xfId="20916" xr:uid="{36F6704D-10EA-4418-9EED-8C1997D02412}"/>
    <cellStyle name="Normal 9 4 5 3 3 3 2 2 2" xfId="43235" xr:uid="{2FFF53FA-3E35-49ED-940E-B7D41EAEAC51}"/>
    <cellStyle name="Normal 9 4 5 3 3 3 2 3" xfId="31427" xr:uid="{A06CD16E-D760-45E7-A106-49DAAB4950AD}"/>
    <cellStyle name="Normal 9 4 5 3 3 3 3" xfId="15732" xr:uid="{9974BAB6-2EAA-46A1-A15E-FB0E332693D6}"/>
    <cellStyle name="Normal 9 4 5 3 3 3 3 2" xfId="38051" xr:uid="{D14721BE-B60A-4E67-A91F-D1D266011FDE}"/>
    <cellStyle name="Normal 9 4 5 3 3 3 4" xfId="26243" xr:uid="{FCB2AD01-B936-4095-83D1-2E118C45FF8A}"/>
    <cellStyle name="Normal 9 4 5 3 3 4" xfId="6517" xr:uid="{3760D0A3-2840-43B1-9983-034FE46A90D6}"/>
    <cellStyle name="Normal 9 4 5 3 3 4 2" xfId="18324" xr:uid="{5F00AB40-6320-4866-8B6E-C63B7E962A22}"/>
    <cellStyle name="Normal 9 4 5 3 3 4 2 2" xfId="40643" xr:uid="{9160C7E6-508B-407D-B348-A5521F6136AB}"/>
    <cellStyle name="Normal 9 4 5 3 3 4 3" xfId="28835" xr:uid="{4BD1D99F-760E-4619-A18D-9D88952D743F}"/>
    <cellStyle name="Normal 9 4 5 3 3 5" xfId="11844" xr:uid="{E623067A-2D72-4D86-8BC0-CBC04B89BEA6}"/>
    <cellStyle name="Normal 9 4 5 3 3 5 2" xfId="34163" xr:uid="{F9AB958C-AB21-4AC3-9768-0661599B9909}"/>
    <cellStyle name="Normal 9 4 5 3 3 6" xfId="13140" xr:uid="{47C0D02B-49DD-442C-92B3-F452AC010A4E}"/>
    <cellStyle name="Normal 9 4 5 3 3 6 2" xfId="35459" xr:uid="{FE8D07EA-7825-470D-B3F3-CB0CFC4F8362}"/>
    <cellStyle name="Normal 9 4 5 3 3 7" xfId="23651" xr:uid="{E9624243-1726-4E26-A48C-BED143A0C6FC}"/>
    <cellStyle name="Normal 9 4 5 3 4" xfId="1981" xr:uid="{F0625CB6-E3BB-4C97-9000-518BEC95C404}"/>
    <cellStyle name="Normal 9 4 5 3 4 2" xfId="4573" xr:uid="{2307BA64-5334-45CE-A281-589850BC52FF}"/>
    <cellStyle name="Normal 9 4 5 3 4 2 2" xfId="9757" xr:uid="{60CB2A82-F7F7-4240-89D8-F1DBE4A5E547}"/>
    <cellStyle name="Normal 9 4 5 3 4 2 2 2" xfId="21564" xr:uid="{3AEFBE6B-FB89-44EF-B344-69D63DC20B4D}"/>
    <cellStyle name="Normal 9 4 5 3 4 2 2 2 2" xfId="43883" xr:uid="{AC48716C-CC6D-460A-9D54-8FAE307FC25F}"/>
    <cellStyle name="Normal 9 4 5 3 4 2 2 3" xfId="32075" xr:uid="{32E6EBC1-155D-4BCC-8C88-CA108A3AB330}"/>
    <cellStyle name="Normal 9 4 5 3 4 2 3" xfId="16380" xr:uid="{3C52F773-716A-4DB2-8F36-7644302E0944}"/>
    <cellStyle name="Normal 9 4 5 3 4 2 3 2" xfId="38699" xr:uid="{C1801102-774D-458E-AE60-2B11B1209411}"/>
    <cellStyle name="Normal 9 4 5 3 4 2 4" xfId="26891" xr:uid="{26DFA80C-6216-4E8A-8865-5853F2B84B0A}"/>
    <cellStyle name="Normal 9 4 5 3 4 3" xfId="7165" xr:uid="{54AF408E-2C77-48F9-A7F9-8DDBF570F21F}"/>
    <cellStyle name="Normal 9 4 5 3 4 3 2" xfId="18972" xr:uid="{0B9CADF6-4A2A-4746-BD35-A5D1844C264E}"/>
    <cellStyle name="Normal 9 4 5 3 4 3 2 2" xfId="41291" xr:uid="{D1904136-2582-4B23-9309-959EA2E9B203}"/>
    <cellStyle name="Normal 9 4 5 3 4 3 3" xfId="29483" xr:uid="{0640C68D-AE03-49F3-971F-3B07C46AF52D}"/>
    <cellStyle name="Normal 9 4 5 3 4 4" xfId="13788" xr:uid="{C1ECC3FF-33C1-44E8-914D-D0B1E6DBE326}"/>
    <cellStyle name="Normal 9 4 5 3 4 4 2" xfId="36107" xr:uid="{A3D1CF4D-FBEA-4A7C-93D0-C8C4E693D711}"/>
    <cellStyle name="Normal 9 4 5 3 4 5" xfId="24299" xr:uid="{4D6FDDEB-CCBA-4CF6-A7D8-C0C43DFD15C4}"/>
    <cellStyle name="Normal 9 4 5 3 5" xfId="3277" xr:uid="{3E483F56-F60D-4B3D-8D00-23E67B4C72F8}"/>
    <cellStyle name="Normal 9 4 5 3 5 2" xfId="8461" xr:uid="{E29FCB74-3AF4-43F4-8884-B94386E14807}"/>
    <cellStyle name="Normal 9 4 5 3 5 2 2" xfId="20268" xr:uid="{73F97594-8EB4-4B90-BD3F-559F6025BA05}"/>
    <cellStyle name="Normal 9 4 5 3 5 2 2 2" xfId="42587" xr:uid="{4287030B-BAC9-47D2-8BDA-41D96EA6D232}"/>
    <cellStyle name="Normal 9 4 5 3 5 2 3" xfId="30779" xr:uid="{1043FA99-763E-4DA4-851C-976DAB4F2BAF}"/>
    <cellStyle name="Normal 9 4 5 3 5 3" xfId="15084" xr:uid="{E1C4F711-514A-46D3-BECF-89CC33497FB6}"/>
    <cellStyle name="Normal 9 4 5 3 5 3 2" xfId="37403" xr:uid="{15BC79A4-D5BD-47D7-B205-DB60D83EDE58}"/>
    <cellStyle name="Normal 9 4 5 3 5 4" xfId="25595" xr:uid="{F2F9745D-D324-4173-947A-273DACCB89C9}"/>
    <cellStyle name="Normal 9 4 5 3 6" xfId="5869" xr:uid="{3B140778-BA41-4567-9BEA-BA236E0A9343}"/>
    <cellStyle name="Normal 9 4 5 3 6 2" xfId="17676" xr:uid="{7BAC2D0C-2418-4DC2-8ACC-2DE847A26934}"/>
    <cellStyle name="Normal 9 4 5 3 6 2 2" xfId="39995" xr:uid="{AB9A0D04-7AED-4DEF-A3C4-E0512E9EE211}"/>
    <cellStyle name="Normal 9 4 5 3 6 3" xfId="28187" xr:uid="{29CFB8F8-567D-43ED-953F-A93FB8D15D27}"/>
    <cellStyle name="Normal 9 4 5 3 7" xfId="11147" xr:uid="{E6B8A6D8-981E-4382-910C-27DE89A2DBD6}"/>
    <cellStyle name="Normal 9 4 5 3 7 2" xfId="33466" xr:uid="{60EE1E8F-3609-4087-84F0-2567E547557E}"/>
    <cellStyle name="Normal 9 4 5 3 8" xfId="12492" xr:uid="{A7744693-DBEE-4719-BE77-91D7C7883530}"/>
    <cellStyle name="Normal 9 4 5 3 8 2" xfId="34811" xr:uid="{34598567-80E7-4D0C-A4F9-E03140BD0B86}"/>
    <cellStyle name="Normal 9 4 5 3 9" xfId="22954" xr:uid="{A5CBF6FC-B739-4943-B813-AD7762832B84}"/>
    <cellStyle name="Normal 9 4 5 4" xfId="847" xr:uid="{2F40E4F5-A46F-47DF-90EA-BC5402E0746C}"/>
    <cellStyle name="Normal 9 4 5 4 2" xfId="1495" xr:uid="{3B69D4EE-73F9-4024-8F21-B7081A70A589}"/>
    <cellStyle name="Normal 9 4 5 4 2 2" xfId="2791" xr:uid="{E945E9D7-A920-41FA-9942-9E4CBEC2EEDC}"/>
    <cellStyle name="Normal 9 4 5 4 2 2 2" xfId="5383" xr:uid="{0202F310-A6D0-40B2-87D5-82203E1095B0}"/>
    <cellStyle name="Normal 9 4 5 4 2 2 2 2" xfId="10567" xr:uid="{DABCBFC3-1DB1-4598-B117-0DD18B8ED493}"/>
    <cellStyle name="Normal 9 4 5 4 2 2 2 2 2" xfId="22374" xr:uid="{481FFCDF-B5C3-48F3-861E-CC784F5E0744}"/>
    <cellStyle name="Normal 9 4 5 4 2 2 2 2 2 2" xfId="44693" xr:uid="{71DA449B-C2C4-4D0D-9475-4D11FE3D6392}"/>
    <cellStyle name="Normal 9 4 5 4 2 2 2 2 3" xfId="32885" xr:uid="{25AD9B72-5FE8-472E-A9FA-D44426087634}"/>
    <cellStyle name="Normal 9 4 5 4 2 2 2 3" xfId="17190" xr:uid="{2919722F-D55E-4482-B720-A254695B21AA}"/>
    <cellStyle name="Normal 9 4 5 4 2 2 2 3 2" xfId="39509" xr:uid="{AC2CC265-A936-4136-833D-D4CD260BBCE4}"/>
    <cellStyle name="Normal 9 4 5 4 2 2 2 4" xfId="27701" xr:uid="{406B3773-D5AC-4C00-A505-9ECC6646E4A1}"/>
    <cellStyle name="Normal 9 4 5 4 2 2 3" xfId="7975" xr:uid="{145B397A-64E1-4F87-A8CF-B254CD035244}"/>
    <cellStyle name="Normal 9 4 5 4 2 2 3 2" xfId="19782" xr:uid="{8F705F24-BC5D-48C2-B7CA-6F58D6F7489B}"/>
    <cellStyle name="Normal 9 4 5 4 2 2 3 2 2" xfId="42101" xr:uid="{216426B5-C639-4209-9A3C-3BEB3FAB1A2E}"/>
    <cellStyle name="Normal 9 4 5 4 2 2 3 3" xfId="30293" xr:uid="{9207BA82-424E-459C-89C5-CB90D100F985}"/>
    <cellStyle name="Normal 9 4 5 4 2 2 4" xfId="14598" xr:uid="{5F89AA85-2234-4433-BF0C-41F963AF463D}"/>
    <cellStyle name="Normal 9 4 5 4 2 2 4 2" xfId="36917" xr:uid="{05B121A2-C730-47F2-A86F-807B46EC9E22}"/>
    <cellStyle name="Normal 9 4 5 4 2 2 5" xfId="25109" xr:uid="{4BB3DBFE-74A5-4D05-BD3E-F42D8EFBF85F}"/>
    <cellStyle name="Normal 9 4 5 4 2 3" xfId="4087" xr:uid="{41ABACB7-665A-4F1B-BA48-FADADF455862}"/>
    <cellStyle name="Normal 9 4 5 4 2 3 2" xfId="9271" xr:uid="{E8A78DF0-4659-483E-B2F0-C6302B5EC41F}"/>
    <cellStyle name="Normal 9 4 5 4 2 3 2 2" xfId="21078" xr:uid="{66FB1D87-C41C-46A3-8CA0-AC07A3B2F6FC}"/>
    <cellStyle name="Normal 9 4 5 4 2 3 2 2 2" xfId="43397" xr:uid="{C2EBF4DE-24CC-44CA-81DF-1432C49B4760}"/>
    <cellStyle name="Normal 9 4 5 4 2 3 2 3" xfId="31589" xr:uid="{1913D4B0-D12D-46E2-ADC7-C362527D7398}"/>
    <cellStyle name="Normal 9 4 5 4 2 3 3" xfId="15894" xr:uid="{6E1BEDB1-896D-4B7E-9244-4EDDF08ED28D}"/>
    <cellStyle name="Normal 9 4 5 4 2 3 3 2" xfId="38213" xr:uid="{5C4765E0-155A-4B45-BA1A-0F079E2F7D17}"/>
    <cellStyle name="Normal 9 4 5 4 2 3 4" xfId="26405" xr:uid="{A3DDA6B1-1968-4989-89C4-EBFCC08FD93E}"/>
    <cellStyle name="Normal 9 4 5 4 2 4" xfId="6679" xr:uid="{B0AFD6B2-B38E-47A1-ACD6-5DDACC7B305E}"/>
    <cellStyle name="Normal 9 4 5 4 2 4 2" xfId="18486" xr:uid="{D236ADC2-5362-436F-90CC-238CFE679011}"/>
    <cellStyle name="Normal 9 4 5 4 2 4 2 2" xfId="40805" xr:uid="{EEB5AC4D-ADF8-4A0F-8C1B-8C5AB9DECA70}"/>
    <cellStyle name="Normal 9 4 5 4 2 4 3" xfId="28997" xr:uid="{C7D92FC5-D300-4ACD-9DF4-53436A68C0C0}"/>
    <cellStyle name="Normal 9 4 5 4 2 5" xfId="12006" xr:uid="{C6308F98-022D-4889-B619-A3A13A3CADC0}"/>
    <cellStyle name="Normal 9 4 5 4 2 5 2" xfId="34325" xr:uid="{0E50266C-0B5A-44C1-8381-8BFFDEF1CAFF}"/>
    <cellStyle name="Normal 9 4 5 4 2 6" xfId="13302" xr:uid="{2B9A10AF-5688-409B-90DA-057DB24DD257}"/>
    <cellStyle name="Normal 9 4 5 4 2 6 2" xfId="35621" xr:uid="{BA359B66-58B7-4BED-A071-D9CCD9E8B8BF}"/>
    <cellStyle name="Normal 9 4 5 4 2 7" xfId="23813" xr:uid="{CD1351B9-B876-4D8D-8811-5E27AD44505C}"/>
    <cellStyle name="Normal 9 4 5 4 3" xfId="2143" xr:uid="{98A571BA-71BA-4A12-9625-2ED701400E72}"/>
    <cellStyle name="Normal 9 4 5 4 3 2" xfId="4735" xr:uid="{42010C27-BBB1-45A1-A52C-7365A9C0E553}"/>
    <cellStyle name="Normal 9 4 5 4 3 2 2" xfId="9919" xr:uid="{35501189-55F2-4ACD-ADC5-F335E056DC0F}"/>
    <cellStyle name="Normal 9 4 5 4 3 2 2 2" xfId="21726" xr:uid="{808042AE-3BAF-4ACF-B9DC-8344D5D32065}"/>
    <cellStyle name="Normal 9 4 5 4 3 2 2 2 2" xfId="44045" xr:uid="{81DFF0F6-F304-44E8-BC41-1950FB4C7870}"/>
    <cellStyle name="Normal 9 4 5 4 3 2 2 3" xfId="32237" xr:uid="{9B490B82-DB87-4A89-B1A0-8D0886F774AE}"/>
    <cellStyle name="Normal 9 4 5 4 3 2 3" xfId="16542" xr:uid="{65E684E4-3794-4990-9F73-072A9B125C71}"/>
    <cellStyle name="Normal 9 4 5 4 3 2 3 2" xfId="38861" xr:uid="{6066E7DC-E4D6-4E79-97A6-C566A451D12F}"/>
    <cellStyle name="Normal 9 4 5 4 3 2 4" xfId="27053" xr:uid="{8CF41023-F9AD-4F54-A57B-6644962B00CD}"/>
    <cellStyle name="Normal 9 4 5 4 3 3" xfId="7327" xr:uid="{601F4B3A-B7D8-40B2-A3F4-E7D7D8DC4011}"/>
    <cellStyle name="Normal 9 4 5 4 3 3 2" xfId="19134" xr:uid="{B3C31BCE-702C-4383-AF05-8AA4B22FA77D}"/>
    <cellStyle name="Normal 9 4 5 4 3 3 2 2" xfId="41453" xr:uid="{9E6F6B42-5D3E-40D5-929B-73E2DDBEACAD}"/>
    <cellStyle name="Normal 9 4 5 4 3 3 3" xfId="29645" xr:uid="{2C7B5970-3D40-40C2-BD1E-CCBF48EA3CB0}"/>
    <cellStyle name="Normal 9 4 5 4 3 4" xfId="13950" xr:uid="{E5E7173E-FD55-4EFF-B4FD-9AD558FF67B5}"/>
    <cellStyle name="Normal 9 4 5 4 3 4 2" xfId="36269" xr:uid="{36E15D12-4F16-49B5-A30D-61712CD704FE}"/>
    <cellStyle name="Normal 9 4 5 4 3 5" xfId="24461" xr:uid="{BB68EEE9-9244-415E-80E9-780179AD4A45}"/>
    <cellStyle name="Normal 9 4 5 4 4" xfId="3439" xr:uid="{09FC03AE-1385-4552-BD9B-B5A41C9E7CC8}"/>
    <cellStyle name="Normal 9 4 5 4 4 2" xfId="8623" xr:uid="{F6D2C788-FCA5-4C77-B85D-E83CEC807A99}"/>
    <cellStyle name="Normal 9 4 5 4 4 2 2" xfId="20430" xr:uid="{9ECB8CA6-4471-4BCF-AA31-B8DEC901F4F2}"/>
    <cellStyle name="Normal 9 4 5 4 4 2 2 2" xfId="42749" xr:uid="{BFE065BD-25EE-433C-8913-1905D14C69AF}"/>
    <cellStyle name="Normal 9 4 5 4 4 2 3" xfId="30941" xr:uid="{BA98883E-A9EE-422E-BD60-9D31E07A7BED}"/>
    <cellStyle name="Normal 9 4 5 4 4 3" xfId="15246" xr:uid="{86200F5E-3069-4EF2-BF4F-59F134F4D4B6}"/>
    <cellStyle name="Normal 9 4 5 4 4 3 2" xfId="37565" xr:uid="{FCB602FA-A801-489D-85ED-CBEC7DEF0474}"/>
    <cellStyle name="Normal 9 4 5 4 4 4" xfId="25757" xr:uid="{EADD8AA7-DD02-416A-8965-06EE142F0FA1}"/>
    <cellStyle name="Normal 9 4 5 4 5" xfId="6031" xr:uid="{AF4CEFE7-17A8-4AC5-8B0C-C2A1618E8468}"/>
    <cellStyle name="Normal 9 4 5 4 5 2" xfId="17838" xr:uid="{0D3892E0-9AB1-4F9D-9E0A-8297FA679EED}"/>
    <cellStyle name="Normal 9 4 5 4 5 2 2" xfId="40157" xr:uid="{EAC2665D-72DE-4209-821A-20379F17493F}"/>
    <cellStyle name="Normal 9 4 5 4 5 3" xfId="28349" xr:uid="{A3EB1251-ED5D-4B5C-90C5-1AF2292F8879}"/>
    <cellStyle name="Normal 9 4 5 4 6" xfId="11358" xr:uid="{73C932FF-961D-4E5F-A32E-354CB8032382}"/>
    <cellStyle name="Normal 9 4 5 4 6 2" xfId="33677" xr:uid="{AB011E05-980A-43D7-BC9F-5E96C3651927}"/>
    <cellStyle name="Normal 9 4 5 4 7" xfId="12654" xr:uid="{7E917400-659D-4894-BE5B-396C33EA5C78}"/>
    <cellStyle name="Normal 9 4 5 4 7 2" xfId="34973" xr:uid="{A52DA79E-7BB5-4A17-A595-2B224F88F6DA}"/>
    <cellStyle name="Normal 9 4 5 4 8" xfId="23165" xr:uid="{4983602D-1615-48A5-93C3-3599C0DEE205}"/>
    <cellStyle name="Normal 9 4 5 5" xfId="1171" xr:uid="{01BDE76D-FFC0-40B1-B273-45DDB8038400}"/>
    <cellStyle name="Normal 9 4 5 5 2" xfId="2467" xr:uid="{B25EDB33-B402-4B22-8CD8-4878BF414735}"/>
    <cellStyle name="Normal 9 4 5 5 2 2" xfId="5059" xr:uid="{402E91B2-AD05-4DBF-8DB0-7DEFF8A93883}"/>
    <cellStyle name="Normal 9 4 5 5 2 2 2" xfId="10243" xr:uid="{CFD10F41-1FE6-4D40-AC5E-AD3E279031D4}"/>
    <cellStyle name="Normal 9 4 5 5 2 2 2 2" xfId="22050" xr:uid="{07F8949C-3596-42D2-9CFD-8A17D19E9322}"/>
    <cellStyle name="Normal 9 4 5 5 2 2 2 2 2" xfId="44369" xr:uid="{E43A9FE2-AAE0-4E29-9ACF-981CA6C99ED0}"/>
    <cellStyle name="Normal 9 4 5 5 2 2 2 3" xfId="32561" xr:uid="{C4A6488E-4D44-4B11-A064-9CED9147E16B}"/>
    <cellStyle name="Normal 9 4 5 5 2 2 3" xfId="16866" xr:uid="{BCCFFB84-7F39-4D98-87FC-3CFC34676012}"/>
    <cellStyle name="Normal 9 4 5 5 2 2 3 2" xfId="39185" xr:uid="{764BBAF5-FBEA-4B89-AF8E-897F4DBEAFA5}"/>
    <cellStyle name="Normal 9 4 5 5 2 2 4" xfId="27377" xr:uid="{2C7B1A57-C714-4CF3-87D3-3A477EB5B453}"/>
    <cellStyle name="Normal 9 4 5 5 2 3" xfId="7651" xr:uid="{20E608C2-2571-49FC-ABC1-57A587FA6567}"/>
    <cellStyle name="Normal 9 4 5 5 2 3 2" xfId="19458" xr:uid="{2AAB8F37-C0E7-4084-A3C8-33B90A82E417}"/>
    <cellStyle name="Normal 9 4 5 5 2 3 2 2" xfId="41777" xr:uid="{8B3C37D8-895A-4427-BB56-2E3263AC8C61}"/>
    <cellStyle name="Normal 9 4 5 5 2 3 3" xfId="29969" xr:uid="{55EA62F8-5F82-4AF3-8DC4-B3421FE1DAEE}"/>
    <cellStyle name="Normal 9 4 5 5 2 4" xfId="14274" xr:uid="{145FE10E-5BE4-43F8-A3CD-80975F83691C}"/>
    <cellStyle name="Normal 9 4 5 5 2 4 2" xfId="36593" xr:uid="{2A2EA8F4-9531-4D55-B16B-00415021E541}"/>
    <cellStyle name="Normal 9 4 5 5 2 5" xfId="24785" xr:uid="{6A46EFAD-EDCE-4DB3-9221-31DBF7EFA072}"/>
    <cellStyle name="Normal 9 4 5 5 3" xfId="3763" xr:uid="{60EBB498-D813-45A0-A358-26812CB6A1FD}"/>
    <cellStyle name="Normal 9 4 5 5 3 2" xfId="8947" xr:uid="{D15F6096-25CE-4596-9A88-591A99CA0226}"/>
    <cellStyle name="Normal 9 4 5 5 3 2 2" xfId="20754" xr:uid="{AC5E83EF-FA42-4741-9BC7-95EAA0AB99D8}"/>
    <cellStyle name="Normal 9 4 5 5 3 2 2 2" xfId="43073" xr:uid="{8C416814-42E3-4A93-B55E-40683A63D5EE}"/>
    <cellStyle name="Normal 9 4 5 5 3 2 3" xfId="31265" xr:uid="{D7C11F35-97C2-499F-979A-38D905CA2460}"/>
    <cellStyle name="Normal 9 4 5 5 3 3" xfId="15570" xr:uid="{CD6FB81A-88E3-45EB-AD02-A3C6D2D61A9D}"/>
    <cellStyle name="Normal 9 4 5 5 3 3 2" xfId="37889" xr:uid="{8FB8DDC5-EFC9-41B2-9D10-EDB042EA3C54}"/>
    <cellStyle name="Normal 9 4 5 5 3 4" xfId="26081" xr:uid="{D073DC41-3B2E-4343-8606-1B8D0C40BBB4}"/>
    <cellStyle name="Normal 9 4 5 5 4" xfId="6355" xr:uid="{EC9E6610-47AF-44F5-9F0D-2EE8B4D9D623}"/>
    <cellStyle name="Normal 9 4 5 5 4 2" xfId="18162" xr:uid="{D2ED1FD2-A33D-48DE-941A-12C7AA73B299}"/>
    <cellStyle name="Normal 9 4 5 5 4 2 2" xfId="40481" xr:uid="{20CFAA58-02FA-4896-9F62-CE3A7850460D}"/>
    <cellStyle name="Normal 9 4 5 5 4 3" xfId="28673" xr:uid="{CC2A8679-FA30-4E12-AA4F-B2E49BC9BE6E}"/>
    <cellStyle name="Normal 9 4 5 5 5" xfId="11682" xr:uid="{11B5AFDE-65DB-4F5C-9E2C-BE15D3349CCD}"/>
    <cellStyle name="Normal 9 4 5 5 5 2" xfId="34001" xr:uid="{9C0B9335-721C-4CA9-A6C4-08A8F6E46585}"/>
    <cellStyle name="Normal 9 4 5 5 6" xfId="12978" xr:uid="{8A5322AA-FBD9-42DB-9DC0-4D134BB68F49}"/>
    <cellStyle name="Normal 9 4 5 5 6 2" xfId="35297" xr:uid="{95B650ED-522E-4C7A-944C-5FF7B63673C4}"/>
    <cellStyle name="Normal 9 4 5 5 7" xfId="23489" xr:uid="{B65B1209-0CDF-41B7-82C8-2C749753B1DD}"/>
    <cellStyle name="Normal 9 4 5 6" xfId="1819" xr:uid="{EB6EFD68-E212-4AFF-832D-8712460F9B93}"/>
    <cellStyle name="Normal 9 4 5 6 2" xfId="4411" xr:uid="{579336B8-29BD-4DEC-A24B-F783E8E224DB}"/>
    <cellStyle name="Normal 9 4 5 6 2 2" xfId="9595" xr:uid="{41FE498B-BDD7-4A3B-A535-AF18890D52C3}"/>
    <cellStyle name="Normal 9 4 5 6 2 2 2" xfId="21402" xr:uid="{3393F6F1-FA77-492A-A534-5AFD0EC1F60B}"/>
    <cellStyle name="Normal 9 4 5 6 2 2 2 2" xfId="43721" xr:uid="{14995AEF-3F95-4588-8083-1C8918A68CBA}"/>
    <cellStyle name="Normal 9 4 5 6 2 2 3" xfId="31913" xr:uid="{17938442-2CE7-474A-AFF7-E9C955D69D3A}"/>
    <cellStyle name="Normal 9 4 5 6 2 3" xfId="16218" xr:uid="{D63ACF03-A20F-4C52-925E-B4C8495C28A3}"/>
    <cellStyle name="Normal 9 4 5 6 2 3 2" xfId="38537" xr:uid="{3AAEA9C6-AF6B-4B42-A9F7-1025EA07F792}"/>
    <cellStyle name="Normal 9 4 5 6 2 4" xfId="26729" xr:uid="{88244842-B45C-4DDA-BFE0-4AB8322C070F}"/>
    <cellStyle name="Normal 9 4 5 6 3" xfId="7003" xr:uid="{F299C289-59E1-40BD-B1DB-997485860B85}"/>
    <cellStyle name="Normal 9 4 5 6 3 2" xfId="18810" xr:uid="{3F313D11-8E40-4312-8A79-7289B580FA02}"/>
    <cellStyle name="Normal 9 4 5 6 3 2 2" xfId="41129" xr:uid="{04BD7A2D-E9BC-4486-9AFE-CA0EA6A5A3A9}"/>
    <cellStyle name="Normal 9 4 5 6 3 3" xfId="29321" xr:uid="{5A7589C2-C994-49D6-AB7B-CB1EEE47C47E}"/>
    <cellStyle name="Normal 9 4 5 6 4" xfId="13626" xr:uid="{8115D3B1-D17B-4A39-B3AD-17A033FCA21A}"/>
    <cellStyle name="Normal 9 4 5 6 4 2" xfId="35945" xr:uid="{3365566B-2790-47E9-ABCE-EECB8F8C282A}"/>
    <cellStyle name="Normal 9 4 5 6 5" xfId="24137" xr:uid="{CD0F9ABD-B652-41CA-AF14-1337C7DFF16F}"/>
    <cellStyle name="Normal 9 4 5 7" xfId="3115" xr:uid="{A27F7609-578F-432C-BDAD-78424D43BEBB}"/>
    <cellStyle name="Normal 9 4 5 7 2" xfId="8299" xr:uid="{06C5771E-E47B-457A-B371-057294F6F15E}"/>
    <cellStyle name="Normal 9 4 5 7 2 2" xfId="20106" xr:uid="{91BC2C5E-37B5-45B1-A9DA-81378F0F0A97}"/>
    <cellStyle name="Normal 9 4 5 7 2 2 2" xfId="42425" xr:uid="{424ED2AC-63F3-4BED-AC1C-71F95612F80D}"/>
    <cellStyle name="Normal 9 4 5 7 2 3" xfId="30617" xr:uid="{64BC0BB6-BF0A-4D8C-B7A0-37D01B523476}"/>
    <cellStyle name="Normal 9 4 5 7 3" xfId="14922" xr:uid="{AAD69161-5C8A-4723-B8EB-80E49489D417}"/>
    <cellStyle name="Normal 9 4 5 7 3 2" xfId="37241" xr:uid="{3D117F00-A546-49D3-99A9-5AB9D391C938}"/>
    <cellStyle name="Normal 9 4 5 7 4" xfId="25433" xr:uid="{C99C6FE2-FDB6-4039-9DEA-58929E6D503C}"/>
    <cellStyle name="Normal 9 4 5 8" xfId="5707" xr:uid="{70141E9E-F5BA-4575-BD1E-F5413F116096}"/>
    <cellStyle name="Normal 9 4 5 8 2" xfId="17514" xr:uid="{CF3A38DA-EDC7-4862-AF78-154DA5E402DB}"/>
    <cellStyle name="Normal 9 4 5 8 2 2" xfId="39833" xr:uid="{7F499798-8808-4B9F-B0D0-3FAFA17E08D1}"/>
    <cellStyle name="Normal 9 4 5 8 3" xfId="28025" xr:uid="{7BE04FDE-25AD-43A0-9CE8-51BF51F4B1ED}"/>
    <cellStyle name="Normal 9 4 5 9" xfId="10913" xr:uid="{7AF2A717-5E0C-455B-AA21-D7089D77677D}"/>
    <cellStyle name="Normal 9 4 5 9 2" xfId="33232" xr:uid="{7004A2C4-6727-4081-A7B1-4BF883125277}"/>
    <cellStyle name="Normal 9 4 6" xfId="448" xr:uid="{57FE9B39-7B5E-4066-8132-90D016049756}"/>
    <cellStyle name="Normal 9 4 6 10" xfId="22765" xr:uid="{0CB2FF8A-13F0-4D5E-A51F-428929D395C5}"/>
    <cellStyle name="Normal 9 4 6 2" xfId="681" xr:uid="{440F0AD2-28B4-4AD0-946F-4724179E3F80}"/>
    <cellStyle name="Normal 9 4 6 2 2" xfId="1036" xr:uid="{9143B4FC-F14E-4183-91BA-950CFBC0126A}"/>
    <cellStyle name="Normal 9 4 6 2 2 2" xfId="1684" xr:uid="{4D874B26-51B6-4870-A1BE-E17685F01DC9}"/>
    <cellStyle name="Normal 9 4 6 2 2 2 2" xfId="2980" xr:uid="{F6C9DC0B-887B-491E-8623-3CB90A7DDA9F}"/>
    <cellStyle name="Normal 9 4 6 2 2 2 2 2" xfId="5572" xr:uid="{EB42C623-F908-481E-B9A4-5B1D83D84AFA}"/>
    <cellStyle name="Normal 9 4 6 2 2 2 2 2 2" xfId="10756" xr:uid="{34F80920-29BC-4078-84E4-F156290C3FCE}"/>
    <cellStyle name="Normal 9 4 6 2 2 2 2 2 2 2" xfId="22563" xr:uid="{25BFABB7-6FC4-49E3-A11B-4C872C4D6A90}"/>
    <cellStyle name="Normal 9 4 6 2 2 2 2 2 2 2 2" xfId="44882" xr:uid="{19B02143-4E35-4C1F-AA78-6BA7B724A623}"/>
    <cellStyle name="Normal 9 4 6 2 2 2 2 2 2 3" xfId="33074" xr:uid="{AA8F3B28-174E-4ED6-9FB4-62C0934B9542}"/>
    <cellStyle name="Normal 9 4 6 2 2 2 2 2 3" xfId="17379" xr:uid="{8FF4118C-6FF4-4E41-A6E4-CBF832B5AF73}"/>
    <cellStyle name="Normal 9 4 6 2 2 2 2 2 3 2" xfId="39698" xr:uid="{EFC8FB6E-895A-447E-A6D5-A85590DC98EB}"/>
    <cellStyle name="Normal 9 4 6 2 2 2 2 2 4" xfId="27890" xr:uid="{75F9CD20-9492-423C-B05E-EA120E7221DD}"/>
    <cellStyle name="Normal 9 4 6 2 2 2 2 3" xfId="8164" xr:uid="{0DE4A79D-B0AF-4E15-8043-839996AE75D8}"/>
    <cellStyle name="Normal 9 4 6 2 2 2 2 3 2" xfId="19971" xr:uid="{A782A6FD-74D4-4526-9011-A5B4DFC60126}"/>
    <cellStyle name="Normal 9 4 6 2 2 2 2 3 2 2" xfId="42290" xr:uid="{240F382F-B948-4C80-9741-A7DA01A7E32A}"/>
    <cellStyle name="Normal 9 4 6 2 2 2 2 3 3" xfId="30482" xr:uid="{72781399-8F77-4C67-8877-57DB56F915BE}"/>
    <cellStyle name="Normal 9 4 6 2 2 2 2 4" xfId="14787" xr:uid="{E97EE981-ACF9-4F59-9B2F-96F88536FB49}"/>
    <cellStyle name="Normal 9 4 6 2 2 2 2 4 2" xfId="37106" xr:uid="{08672470-12D6-4155-8442-5FD880709FFF}"/>
    <cellStyle name="Normal 9 4 6 2 2 2 2 5" xfId="25298" xr:uid="{B334F879-6001-491A-A15A-93F5B1C7A98D}"/>
    <cellStyle name="Normal 9 4 6 2 2 2 3" xfId="4276" xr:uid="{9FFCA0D2-69F9-451C-8437-9616A07C76F9}"/>
    <cellStyle name="Normal 9 4 6 2 2 2 3 2" xfId="9460" xr:uid="{B723F1BF-280D-4C11-85AF-AE5C1615FF05}"/>
    <cellStyle name="Normal 9 4 6 2 2 2 3 2 2" xfId="21267" xr:uid="{C2B83B93-EB56-4681-AFD8-6BB414E4D5BD}"/>
    <cellStyle name="Normal 9 4 6 2 2 2 3 2 2 2" xfId="43586" xr:uid="{FBA9B683-D61F-4ECE-9AA8-F379F7D33C8D}"/>
    <cellStyle name="Normal 9 4 6 2 2 2 3 2 3" xfId="31778" xr:uid="{1DD38177-FD9C-4D8D-95D9-B769E54E765C}"/>
    <cellStyle name="Normal 9 4 6 2 2 2 3 3" xfId="16083" xr:uid="{B235019D-ED32-409F-9F82-145F583BADA1}"/>
    <cellStyle name="Normal 9 4 6 2 2 2 3 3 2" xfId="38402" xr:uid="{383E5463-A664-42CA-BD2B-C4F6B4647F03}"/>
    <cellStyle name="Normal 9 4 6 2 2 2 3 4" xfId="26594" xr:uid="{69EFD224-ACE8-4966-BB7E-EF1655074628}"/>
    <cellStyle name="Normal 9 4 6 2 2 2 4" xfId="6868" xr:uid="{9F090AE1-DA5E-45CA-A745-B414E9C8DF21}"/>
    <cellStyle name="Normal 9 4 6 2 2 2 4 2" xfId="18675" xr:uid="{A9EB6645-833D-45D1-8F0A-A700534CDC2C}"/>
    <cellStyle name="Normal 9 4 6 2 2 2 4 2 2" xfId="40994" xr:uid="{2A7A0C2E-CDBD-4799-9882-36DDED8D2D61}"/>
    <cellStyle name="Normal 9 4 6 2 2 2 4 3" xfId="29186" xr:uid="{B7AEA814-D572-4FE3-9AF2-E2DAE6FA08FA}"/>
    <cellStyle name="Normal 9 4 6 2 2 2 5" xfId="12195" xr:uid="{84D317A9-F723-404E-9941-7C28D9320677}"/>
    <cellStyle name="Normal 9 4 6 2 2 2 5 2" xfId="34514" xr:uid="{A622F888-48A2-4DC3-BC34-C139D2B0D8F5}"/>
    <cellStyle name="Normal 9 4 6 2 2 2 6" xfId="13491" xr:uid="{870B4E14-D21A-437D-8B6E-C5E9D06FE383}"/>
    <cellStyle name="Normal 9 4 6 2 2 2 6 2" xfId="35810" xr:uid="{F551238E-977F-4C8C-AEBF-0F176CB5D863}"/>
    <cellStyle name="Normal 9 4 6 2 2 2 7" xfId="24002" xr:uid="{96B8CB64-325C-4025-9C5A-094F7DDD618E}"/>
    <cellStyle name="Normal 9 4 6 2 2 3" xfId="2332" xr:uid="{39A1057C-68B2-4423-9E59-FB927C568209}"/>
    <cellStyle name="Normal 9 4 6 2 2 3 2" xfId="4924" xr:uid="{CA85CB77-75EB-43D9-A67E-44CE25D2309F}"/>
    <cellStyle name="Normal 9 4 6 2 2 3 2 2" xfId="10108" xr:uid="{0DD70368-A562-4E38-BAD6-EB97A0B98EE4}"/>
    <cellStyle name="Normal 9 4 6 2 2 3 2 2 2" xfId="21915" xr:uid="{BC1E84BD-63D8-41F3-9D13-00F6B151EC88}"/>
    <cellStyle name="Normal 9 4 6 2 2 3 2 2 2 2" xfId="44234" xr:uid="{8A515FB4-2235-4022-8913-07A93017B9AA}"/>
    <cellStyle name="Normal 9 4 6 2 2 3 2 2 3" xfId="32426" xr:uid="{1D0DF1F0-D779-4243-A6AD-C30EBEA2A8DE}"/>
    <cellStyle name="Normal 9 4 6 2 2 3 2 3" xfId="16731" xr:uid="{9569D3E7-1204-4BDB-9F3D-11ED33A6245D}"/>
    <cellStyle name="Normal 9 4 6 2 2 3 2 3 2" xfId="39050" xr:uid="{06E49B11-9515-4F62-A313-6239BAE2CAB2}"/>
    <cellStyle name="Normal 9 4 6 2 2 3 2 4" xfId="27242" xr:uid="{CD3EAA7F-B64D-48C5-9008-7BCA0D8F31F9}"/>
    <cellStyle name="Normal 9 4 6 2 2 3 3" xfId="7516" xr:uid="{1327D484-CF95-44AC-A246-9FA7C96F544B}"/>
    <cellStyle name="Normal 9 4 6 2 2 3 3 2" xfId="19323" xr:uid="{C9FF8CB6-22C1-428D-9C04-EEC37CA82219}"/>
    <cellStyle name="Normal 9 4 6 2 2 3 3 2 2" xfId="41642" xr:uid="{14F48815-73E5-4061-8128-DB096F6F2BAA}"/>
    <cellStyle name="Normal 9 4 6 2 2 3 3 3" xfId="29834" xr:uid="{022D5D6E-1DBE-4D4D-B424-25A9891C5322}"/>
    <cellStyle name="Normal 9 4 6 2 2 3 4" xfId="14139" xr:uid="{8C6BE0A5-1BB1-4A96-9DF7-181D7D8719A0}"/>
    <cellStyle name="Normal 9 4 6 2 2 3 4 2" xfId="36458" xr:uid="{C6F2B9EC-D9AC-4AEC-8975-1F9BAF657457}"/>
    <cellStyle name="Normal 9 4 6 2 2 3 5" xfId="24650" xr:uid="{B5948F29-5E8F-40E4-9E05-5FBF8D268CC1}"/>
    <cellStyle name="Normal 9 4 6 2 2 4" xfId="3628" xr:uid="{63F4E1CC-793E-44C9-AFBC-B3ACA94F42C8}"/>
    <cellStyle name="Normal 9 4 6 2 2 4 2" xfId="8812" xr:uid="{0ACFC644-90EE-4532-88AC-2A95E293409B}"/>
    <cellStyle name="Normal 9 4 6 2 2 4 2 2" xfId="20619" xr:uid="{C4029CEA-3D28-470C-9874-69A65768C712}"/>
    <cellStyle name="Normal 9 4 6 2 2 4 2 2 2" xfId="42938" xr:uid="{183C971C-7DD5-40A5-A944-8DD99ED58D1F}"/>
    <cellStyle name="Normal 9 4 6 2 2 4 2 3" xfId="31130" xr:uid="{300FD210-7A33-4298-8D65-CFB65940400A}"/>
    <cellStyle name="Normal 9 4 6 2 2 4 3" xfId="15435" xr:uid="{88F5D193-272B-4896-AB33-8EB6A369DEBB}"/>
    <cellStyle name="Normal 9 4 6 2 2 4 3 2" xfId="37754" xr:uid="{78E1DCAB-4646-40FC-9471-BF0A5907210C}"/>
    <cellStyle name="Normal 9 4 6 2 2 4 4" xfId="25946" xr:uid="{22872479-884F-41C0-B60D-2C9B9FA6669B}"/>
    <cellStyle name="Normal 9 4 6 2 2 5" xfId="6220" xr:uid="{E6BE575F-A647-43B0-B3B4-3E06A04DBF97}"/>
    <cellStyle name="Normal 9 4 6 2 2 5 2" xfId="18027" xr:uid="{F279BF44-5222-4C74-9D27-7C47C8D31CB8}"/>
    <cellStyle name="Normal 9 4 6 2 2 5 2 2" xfId="40346" xr:uid="{96CFCFA6-3F0E-4A24-811B-D6518E46B2B5}"/>
    <cellStyle name="Normal 9 4 6 2 2 5 3" xfId="28538" xr:uid="{9FFD1446-343F-4C7C-8828-7317F6D10445}"/>
    <cellStyle name="Normal 9 4 6 2 2 6" xfId="11547" xr:uid="{DEA62B77-E9B5-48E3-81F4-F0D81EBA04C9}"/>
    <cellStyle name="Normal 9 4 6 2 2 6 2" xfId="33866" xr:uid="{11A814A8-1F3B-4C93-B9FF-757D13DD52E2}"/>
    <cellStyle name="Normal 9 4 6 2 2 7" xfId="12843" xr:uid="{205987FD-ACB4-4C1C-AB1A-E1B7AA0F1A48}"/>
    <cellStyle name="Normal 9 4 6 2 2 7 2" xfId="35162" xr:uid="{61313159-A2C2-444D-8369-3A2654EB54FF}"/>
    <cellStyle name="Normal 9 4 6 2 2 8" xfId="23354" xr:uid="{04301AEA-CF07-40ED-BB41-3BDFE41403AD}"/>
    <cellStyle name="Normal 9 4 6 2 3" xfId="1360" xr:uid="{E0FED0E4-700F-4172-8DCD-26CC5A256A4E}"/>
    <cellStyle name="Normal 9 4 6 2 3 2" xfId="2656" xr:uid="{26378074-CD01-4A9C-BFD3-6B6271B88C28}"/>
    <cellStyle name="Normal 9 4 6 2 3 2 2" xfId="5248" xr:uid="{4B5073D6-4B0A-4225-98A7-57AEA4B25A12}"/>
    <cellStyle name="Normal 9 4 6 2 3 2 2 2" xfId="10432" xr:uid="{C1D74711-F29B-480C-B650-BCFE79A37F9B}"/>
    <cellStyle name="Normal 9 4 6 2 3 2 2 2 2" xfId="22239" xr:uid="{8BDD6FA2-EC94-4B2F-92F4-B795F67D662B}"/>
    <cellStyle name="Normal 9 4 6 2 3 2 2 2 2 2" xfId="44558" xr:uid="{44E1AAC4-8F17-410D-8F28-25301F9DDB9E}"/>
    <cellStyle name="Normal 9 4 6 2 3 2 2 2 3" xfId="32750" xr:uid="{B6F623D2-CBCC-43F3-BD99-4DBAFE4FE207}"/>
    <cellStyle name="Normal 9 4 6 2 3 2 2 3" xfId="17055" xr:uid="{CC512F31-DF47-4B3A-B8A5-7D35BA3574A5}"/>
    <cellStyle name="Normal 9 4 6 2 3 2 2 3 2" xfId="39374" xr:uid="{4D837D82-83EA-4642-8343-9C588CBAB9A9}"/>
    <cellStyle name="Normal 9 4 6 2 3 2 2 4" xfId="27566" xr:uid="{B268F5E6-D89B-4063-9353-AA9CDA850F2B}"/>
    <cellStyle name="Normal 9 4 6 2 3 2 3" xfId="7840" xr:uid="{B24AB20F-30A2-4919-AACD-C71D6B2FF9B3}"/>
    <cellStyle name="Normal 9 4 6 2 3 2 3 2" xfId="19647" xr:uid="{D78AA4D9-31F5-4E82-9075-2FA187FAEB24}"/>
    <cellStyle name="Normal 9 4 6 2 3 2 3 2 2" xfId="41966" xr:uid="{B9118C2D-72B5-47B3-8CA5-38C0B35479C1}"/>
    <cellStyle name="Normal 9 4 6 2 3 2 3 3" xfId="30158" xr:uid="{D0550AEC-230E-4042-BEDC-2CA0132081D0}"/>
    <cellStyle name="Normal 9 4 6 2 3 2 4" xfId="14463" xr:uid="{AC62EDD2-66F2-4DF4-97F8-4EB99340323E}"/>
    <cellStyle name="Normal 9 4 6 2 3 2 4 2" xfId="36782" xr:uid="{079FEF45-D97A-478A-B1F2-F60D41D570A0}"/>
    <cellStyle name="Normal 9 4 6 2 3 2 5" xfId="24974" xr:uid="{FFA89115-F559-4301-820A-33EA3BE0A201}"/>
    <cellStyle name="Normal 9 4 6 2 3 3" xfId="3952" xr:uid="{5D636A77-9131-4B22-AD47-B022872C0999}"/>
    <cellStyle name="Normal 9 4 6 2 3 3 2" xfId="9136" xr:uid="{02322631-B162-4DBA-B36F-0A1E08E070A5}"/>
    <cellStyle name="Normal 9 4 6 2 3 3 2 2" xfId="20943" xr:uid="{CA020103-567B-4262-977C-4D37C6A8F96E}"/>
    <cellStyle name="Normal 9 4 6 2 3 3 2 2 2" xfId="43262" xr:uid="{BA841B34-F88E-4E6B-9B5C-2E93E52B3491}"/>
    <cellStyle name="Normal 9 4 6 2 3 3 2 3" xfId="31454" xr:uid="{520F1549-BEDD-4415-9D12-B4B1EE076E2F}"/>
    <cellStyle name="Normal 9 4 6 2 3 3 3" xfId="15759" xr:uid="{AFD17B7F-CF3A-4086-9A37-A4D9198EF994}"/>
    <cellStyle name="Normal 9 4 6 2 3 3 3 2" xfId="38078" xr:uid="{8D2AC708-3FA4-4CF3-B4A2-EC4976CBF2DA}"/>
    <cellStyle name="Normal 9 4 6 2 3 3 4" xfId="26270" xr:uid="{65CC6D9E-A6B7-4637-B337-E49E70A26819}"/>
    <cellStyle name="Normal 9 4 6 2 3 4" xfId="6544" xr:uid="{7E780AB6-FAD8-43A3-BBFE-1F7BD6D8B133}"/>
    <cellStyle name="Normal 9 4 6 2 3 4 2" xfId="18351" xr:uid="{558D3B09-25E8-455D-98C4-7DC31158B588}"/>
    <cellStyle name="Normal 9 4 6 2 3 4 2 2" xfId="40670" xr:uid="{32FAD621-24C5-4FEF-B44A-7FC86BF7614F}"/>
    <cellStyle name="Normal 9 4 6 2 3 4 3" xfId="28862" xr:uid="{19C9A2C6-E5F0-4515-A8E6-F0F58C33EAD4}"/>
    <cellStyle name="Normal 9 4 6 2 3 5" xfId="11871" xr:uid="{4BA6DEB0-8603-4498-8CD7-928D3E82C43C}"/>
    <cellStyle name="Normal 9 4 6 2 3 5 2" xfId="34190" xr:uid="{8C0EC531-18A5-4630-A7D2-1747E0BDC6B7}"/>
    <cellStyle name="Normal 9 4 6 2 3 6" xfId="13167" xr:uid="{43C694C5-9B6E-41E5-8953-06616FC4C01D}"/>
    <cellStyle name="Normal 9 4 6 2 3 6 2" xfId="35486" xr:uid="{05241573-74F2-447C-A7AB-42AD63B13E21}"/>
    <cellStyle name="Normal 9 4 6 2 3 7" xfId="23678" xr:uid="{82030AE6-F711-4DF4-9C36-6AEE872E2F0B}"/>
    <cellStyle name="Normal 9 4 6 2 4" xfId="2008" xr:uid="{867937F1-C5D0-4C78-AB66-E43BFF95D257}"/>
    <cellStyle name="Normal 9 4 6 2 4 2" xfId="4600" xr:uid="{A9524ABF-E9FF-40F4-93F6-1767DA697665}"/>
    <cellStyle name="Normal 9 4 6 2 4 2 2" xfId="9784" xr:uid="{EAEE4EAD-13CA-4AEC-87A7-42C87C72FB43}"/>
    <cellStyle name="Normal 9 4 6 2 4 2 2 2" xfId="21591" xr:uid="{654742DB-335D-47E1-8835-50068218C7FF}"/>
    <cellStyle name="Normal 9 4 6 2 4 2 2 2 2" xfId="43910" xr:uid="{100C4DFA-E013-4398-8B26-374B7E6206D3}"/>
    <cellStyle name="Normal 9 4 6 2 4 2 2 3" xfId="32102" xr:uid="{33DB9FE6-F7DD-4419-B527-6F30521E5BD7}"/>
    <cellStyle name="Normal 9 4 6 2 4 2 3" xfId="16407" xr:uid="{446DF645-949C-4068-BB7C-C65385903B01}"/>
    <cellStyle name="Normal 9 4 6 2 4 2 3 2" xfId="38726" xr:uid="{B6FE9159-34DF-4DD3-A986-BDFAC9FFF7E9}"/>
    <cellStyle name="Normal 9 4 6 2 4 2 4" xfId="26918" xr:uid="{F3CC35A6-4D60-42EE-BD02-A150515F44A0}"/>
    <cellStyle name="Normal 9 4 6 2 4 3" xfId="7192" xr:uid="{69B4BC4D-BA9B-4E2B-B07D-2A2BF67F62FF}"/>
    <cellStyle name="Normal 9 4 6 2 4 3 2" xfId="18999" xr:uid="{887E727F-3952-45AE-B25A-A2FC41DA824E}"/>
    <cellStyle name="Normal 9 4 6 2 4 3 2 2" xfId="41318" xr:uid="{C9F1836B-603C-460B-A895-5A3ED1FB2CFD}"/>
    <cellStyle name="Normal 9 4 6 2 4 3 3" xfId="29510" xr:uid="{9052E0D5-0D51-4ABB-BF0F-DB35F65BC454}"/>
    <cellStyle name="Normal 9 4 6 2 4 4" xfId="13815" xr:uid="{78FBFE2B-BAE9-49CC-A7C0-9B856ED38B74}"/>
    <cellStyle name="Normal 9 4 6 2 4 4 2" xfId="36134" xr:uid="{81D2792E-F35C-4405-84A7-FA6550454446}"/>
    <cellStyle name="Normal 9 4 6 2 4 5" xfId="24326" xr:uid="{A78A6393-3E93-4495-A434-6FAAB36C5F20}"/>
    <cellStyle name="Normal 9 4 6 2 5" xfId="3304" xr:uid="{6A207BB9-36AC-43A7-A141-C0762BB87B42}"/>
    <cellStyle name="Normal 9 4 6 2 5 2" xfId="8488" xr:uid="{8ECEC5BF-7DEF-4D0D-8C33-D1FD5060F903}"/>
    <cellStyle name="Normal 9 4 6 2 5 2 2" xfId="20295" xr:uid="{D2B801C3-E8AD-4BD2-A4E2-3AD89F95A87D}"/>
    <cellStyle name="Normal 9 4 6 2 5 2 2 2" xfId="42614" xr:uid="{CEEEBBA4-616E-41AA-B8F1-B600A1926E71}"/>
    <cellStyle name="Normal 9 4 6 2 5 2 3" xfId="30806" xr:uid="{76C62FE6-AF3F-48F8-B400-E54D0239603D}"/>
    <cellStyle name="Normal 9 4 6 2 5 3" xfId="15111" xr:uid="{7CCFD7CF-2B47-490F-BE00-9460BBEFC7E1}"/>
    <cellStyle name="Normal 9 4 6 2 5 3 2" xfId="37430" xr:uid="{6E21E680-8A61-4B7F-B256-AA16CE491090}"/>
    <cellStyle name="Normal 9 4 6 2 5 4" xfId="25622" xr:uid="{57350CD3-7517-459B-9193-A65EC5988E79}"/>
    <cellStyle name="Normal 9 4 6 2 6" xfId="5896" xr:uid="{18EDB967-907B-4E85-A657-5F0DEF22EB0B}"/>
    <cellStyle name="Normal 9 4 6 2 6 2" xfId="17703" xr:uid="{2BB5D9A8-683D-4E75-911B-108223CC4582}"/>
    <cellStyle name="Normal 9 4 6 2 6 2 2" xfId="40022" xr:uid="{F04E1B7A-6F18-46DE-A877-2FB08A7FAE4D}"/>
    <cellStyle name="Normal 9 4 6 2 6 3" xfId="28214" xr:uid="{399E5491-DBA2-434B-A658-756438CD4F6F}"/>
    <cellStyle name="Normal 9 4 6 2 7" xfId="11192" xr:uid="{9529BDA5-94A0-4FF7-9FFE-80CDC8F71B7E}"/>
    <cellStyle name="Normal 9 4 6 2 7 2" xfId="33511" xr:uid="{C853BC3D-6838-4F41-8D77-34E71384A778}"/>
    <cellStyle name="Normal 9 4 6 2 8" xfId="12519" xr:uid="{AE084F50-EDE9-4A5A-91B0-3C2A703E8E68}"/>
    <cellStyle name="Normal 9 4 6 2 8 2" xfId="34838" xr:uid="{3B26B58C-A00B-4DAD-B046-10307C00941B}"/>
    <cellStyle name="Normal 9 4 6 2 9" xfId="22999" xr:uid="{EB41DE0B-6195-4636-80C2-1500205373A8}"/>
    <cellStyle name="Normal 9 4 6 3" xfId="874" xr:uid="{0D9F1F36-45B6-4966-81C6-F9FE4A2D6AB3}"/>
    <cellStyle name="Normal 9 4 6 3 2" xfId="1522" xr:uid="{2DE24691-B21E-4C43-9419-37EAB12FEC68}"/>
    <cellStyle name="Normal 9 4 6 3 2 2" xfId="2818" xr:uid="{07818CBF-5C13-4CB3-A8F7-15A1FF8EB6BC}"/>
    <cellStyle name="Normal 9 4 6 3 2 2 2" xfId="5410" xr:uid="{1F52425E-E3C6-464D-803C-EE4BD902C8A4}"/>
    <cellStyle name="Normal 9 4 6 3 2 2 2 2" xfId="10594" xr:uid="{18120A51-4CCB-4CE0-A20E-C0E9804C71B4}"/>
    <cellStyle name="Normal 9 4 6 3 2 2 2 2 2" xfId="22401" xr:uid="{C1994D58-5E41-4799-9E26-DBEF792053E9}"/>
    <cellStyle name="Normal 9 4 6 3 2 2 2 2 2 2" xfId="44720" xr:uid="{1682E2C9-641A-4B5D-A57A-A271096DB248}"/>
    <cellStyle name="Normal 9 4 6 3 2 2 2 2 3" xfId="32912" xr:uid="{4DDEC969-F77E-441E-B82C-613E879AE138}"/>
    <cellStyle name="Normal 9 4 6 3 2 2 2 3" xfId="17217" xr:uid="{D14DC5B1-2A68-471C-860D-94860119FACA}"/>
    <cellStyle name="Normal 9 4 6 3 2 2 2 3 2" xfId="39536" xr:uid="{66586A07-ADEF-4AE3-980D-4D62807BAFCE}"/>
    <cellStyle name="Normal 9 4 6 3 2 2 2 4" xfId="27728" xr:uid="{94DB3929-6C59-4020-A345-4F511766EB8C}"/>
    <cellStyle name="Normal 9 4 6 3 2 2 3" xfId="8002" xr:uid="{A1E07672-3D6F-4007-A2BF-94C5CC036E34}"/>
    <cellStyle name="Normal 9 4 6 3 2 2 3 2" xfId="19809" xr:uid="{DADE8CBE-11A4-4DEA-BA0F-BE94DE1E5010}"/>
    <cellStyle name="Normal 9 4 6 3 2 2 3 2 2" xfId="42128" xr:uid="{D0BE5C98-198D-4DE9-A66E-DBF9B058896A}"/>
    <cellStyle name="Normal 9 4 6 3 2 2 3 3" xfId="30320" xr:uid="{DD92D190-CE0D-4C8A-98CF-6D86FD480E29}"/>
    <cellStyle name="Normal 9 4 6 3 2 2 4" xfId="14625" xr:uid="{786F7B5B-82BF-4A65-9C7C-A49C316A9413}"/>
    <cellStyle name="Normal 9 4 6 3 2 2 4 2" xfId="36944" xr:uid="{97A49049-A2E6-40D0-9140-DF3A7A409522}"/>
    <cellStyle name="Normal 9 4 6 3 2 2 5" xfId="25136" xr:uid="{725EC26A-D7A4-4756-950A-130E45921E48}"/>
    <cellStyle name="Normal 9 4 6 3 2 3" xfId="4114" xr:uid="{32E8FFD0-BDAF-4402-BAFB-BE1D109671EB}"/>
    <cellStyle name="Normal 9 4 6 3 2 3 2" xfId="9298" xr:uid="{69C1F5E7-423D-49A5-9A4E-5F1E8C1AAC27}"/>
    <cellStyle name="Normal 9 4 6 3 2 3 2 2" xfId="21105" xr:uid="{A729D507-BE7D-42E0-9DAD-3B4DE64F2745}"/>
    <cellStyle name="Normal 9 4 6 3 2 3 2 2 2" xfId="43424" xr:uid="{FCDA1195-1DBC-4C89-A010-1A486F6E5976}"/>
    <cellStyle name="Normal 9 4 6 3 2 3 2 3" xfId="31616" xr:uid="{C0CEE41B-259B-4328-BC77-994472CB8A46}"/>
    <cellStyle name="Normal 9 4 6 3 2 3 3" xfId="15921" xr:uid="{D13D4FF3-2215-4944-97EF-1D1680DDD292}"/>
    <cellStyle name="Normal 9 4 6 3 2 3 3 2" xfId="38240" xr:uid="{D6075725-193B-4270-86C3-853E2D9E0130}"/>
    <cellStyle name="Normal 9 4 6 3 2 3 4" xfId="26432" xr:uid="{09583032-AF06-4859-9EBC-B7DBEB9F214B}"/>
    <cellStyle name="Normal 9 4 6 3 2 4" xfId="6706" xr:uid="{894E96B8-B1B2-47B8-BB23-96FC174E28D9}"/>
    <cellStyle name="Normal 9 4 6 3 2 4 2" xfId="18513" xr:uid="{C712803C-A8F3-4B82-83BD-C708C549076A}"/>
    <cellStyle name="Normal 9 4 6 3 2 4 2 2" xfId="40832" xr:uid="{C4F3D482-02C0-41B6-AEFA-2B9EAD2AE086}"/>
    <cellStyle name="Normal 9 4 6 3 2 4 3" xfId="29024" xr:uid="{2B927A89-4AB2-4662-BF3F-9CA64B2737CE}"/>
    <cellStyle name="Normal 9 4 6 3 2 5" xfId="12033" xr:uid="{EF708510-83A1-424C-8466-84BCE61F46D1}"/>
    <cellStyle name="Normal 9 4 6 3 2 5 2" xfId="34352" xr:uid="{A1B4C058-AD77-41F8-BA1B-408617CAEC79}"/>
    <cellStyle name="Normal 9 4 6 3 2 6" xfId="13329" xr:uid="{33CAFFD2-7D0A-42CC-AB1E-1942B72D1872}"/>
    <cellStyle name="Normal 9 4 6 3 2 6 2" xfId="35648" xr:uid="{76FD996C-2723-4F82-9CA3-181E2B4FE275}"/>
    <cellStyle name="Normal 9 4 6 3 2 7" xfId="23840" xr:uid="{529BFD1D-637D-42E2-977C-2EA293F83CD2}"/>
    <cellStyle name="Normal 9 4 6 3 3" xfId="2170" xr:uid="{DF2942C7-83AC-4E12-8CC2-71B00F3D6FC3}"/>
    <cellStyle name="Normal 9 4 6 3 3 2" xfId="4762" xr:uid="{023B85BA-E7F8-4BA2-9A88-EBA0181846C1}"/>
    <cellStyle name="Normal 9 4 6 3 3 2 2" xfId="9946" xr:uid="{3EC5CDFD-9672-48E8-A88B-04F3020F0ABE}"/>
    <cellStyle name="Normal 9 4 6 3 3 2 2 2" xfId="21753" xr:uid="{7B1E9218-99CE-48A0-B1CA-00802E5CE98E}"/>
    <cellStyle name="Normal 9 4 6 3 3 2 2 2 2" xfId="44072" xr:uid="{D136FE49-D22B-4664-B303-3D22B6B5E4D1}"/>
    <cellStyle name="Normal 9 4 6 3 3 2 2 3" xfId="32264" xr:uid="{C9F7D6C2-E575-4869-8BF9-C254CC12026C}"/>
    <cellStyle name="Normal 9 4 6 3 3 2 3" xfId="16569" xr:uid="{EB176A2E-3538-4F6E-BF61-09473DE98654}"/>
    <cellStyle name="Normal 9 4 6 3 3 2 3 2" xfId="38888" xr:uid="{7653B9AE-F809-4EF1-BA1C-F184CA7F9ED2}"/>
    <cellStyle name="Normal 9 4 6 3 3 2 4" xfId="27080" xr:uid="{C77C0186-88C4-4C8E-A534-162A43BFD562}"/>
    <cellStyle name="Normal 9 4 6 3 3 3" xfId="7354" xr:uid="{52449C91-018F-4EC3-BC83-3D6D839A5883}"/>
    <cellStyle name="Normal 9 4 6 3 3 3 2" xfId="19161" xr:uid="{E5738430-1A29-4524-B57A-B350C46A3AA1}"/>
    <cellStyle name="Normal 9 4 6 3 3 3 2 2" xfId="41480" xr:uid="{E369D0BA-041F-4D9D-823D-7EDED5AF444E}"/>
    <cellStyle name="Normal 9 4 6 3 3 3 3" xfId="29672" xr:uid="{A8399A94-34B2-4E96-B86B-F7FA549B4E06}"/>
    <cellStyle name="Normal 9 4 6 3 3 4" xfId="13977" xr:uid="{527D4EC9-928A-4D81-ABA1-2A240623A5EF}"/>
    <cellStyle name="Normal 9 4 6 3 3 4 2" xfId="36296" xr:uid="{2EB4992A-36E9-4878-9C8D-242D9ECD44CF}"/>
    <cellStyle name="Normal 9 4 6 3 3 5" xfId="24488" xr:uid="{D2549EB0-55DC-41A2-9A3A-E8E5A89838F5}"/>
    <cellStyle name="Normal 9 4 6 3 4" xfId="3466" xr:uid="{40C61DD7-E2B8-46E4-8B3D-2C5A1A988F52}"/>
    <cellStyle name="Normal 9 4 6 3 4 2" xfId="8650" xr:uid="{F5331507-A7B4-4B44-ABCD-E7668939E209}"/>
    <cellStyle name="Normal 9 4 6 3 4 2 2" xfId="20457" xr:uid="{E1CEA85D-8390-4DE5-A1FB-66F4EA84BBA2}"/>
    <cellStyle name="Normal 9 4 6 3 4 2 2 2" xfId="42776" xr:uid="{B381C4CC-7214-4D35-BA1A-2EB60786C6B1}"/>
    <cellStyle name="Normal 9 4 6 3 4 2 3" xfId="30968" xr:uid="{F793C084-C498-49D0-987D-F0F7A2B4918A}"/>
    <cellStyle name="Normal 9 4 6 3 4 3" xfId="15273" xr:uid="{746FF251-E1F1-42EC-83A5-E6501F38E3C5}"/>
    <cellStyle name="Normal 9 4 6 3 4 3 2" xfId="37592" xr:uid="{1908A4B5-8E94-42E3-8218-13D2D6518BBB}"/>
    <cellStyle name="Normal 9 4 6 3 4 4" xfId="25784" xr:uid="{8BB0EB52-6F83-416A-9002-3C3E678804FD}"/>
    <cellStyle name="Normal 9 4 6 3 5" xfId="6058" xr:uid="{DD975BF8-346B-4479-A15C-53E8F20573FF}"/>
    <cellStyle name="Normal 9 4 6 3 5 2" xfId="17865" xr:uid="{45D364E9-4272-4587-BD72-842ACA00977F}"/>
    <cellStyle name="Normal 9 4 6 3 5 2 2" xfId="40184" xr:uid="{795F4AE2-6092-4BBC-8756-E38F4C800870}"/>
    <cellStyle name="Normal 9 4 6 3 5 3" xfId="28376" xr:uid="{B3B2598F-F05F-4A4E-B2CE-E6F0262E24E4}"/>
    <cellStyle name="Normal 9 4 6 3 6" xfId="11385" xr:uid="{A1C29EC3-D0A2-43CC-A204-14720DE18830}"/>
    <cellStyle name="Normal 9 4 6 3 6 2" xfId="33704" xr:uid="{4F6734F5-19ED-4CA2-BA0E-8DED3229EE45}"/>
    <cellStyle name="Normal 9 4 6 3 7" xfId="12681" xr:uid="{65CABD60-DA50-4EF8-8F25-67657B23DA97}"/>
    <cellStyle name="Normal 9 4 6 3 7 2" xfId="35000" xr:uid="{56D89162-FBDC-439F-81CF-936CB0F99551}"/>
    <cellStyle name="Normal 9 4 6 3 8" xfId="23192" xr:uid="{EEC5D1FB-493B-48FE-9ECA-3F2800E7ECAC}"/>
    <cellStyle name="Normal 9 4 6 4" xfId="1198" xr:uid="{98AA35F7-27C4-48AD-B485-2D3197C405C0}"/>
    <cellStyle name="Normal 9 4 6 4 2" xfId="2494" xr:uid="{7F4111C5-F7F6-4261-9CE0-AB9333EBFC09}"/>
    <cellStyle name="Normal 9 4 6 4 2 2" xfId="5086" xr:uid="{AA804944-0490-44F0-A712-E6D2217225EA}"/>
    <cellStyle name="Normal 9 4 6 4 2 2 2" xfId="10270" xr:uid="{D6E1284E-4453-4D0F-9CD4-2B6FA8B5A63F}"/>
    <cellStyle name="Normal 9 4 6 4 2 2 2 2" xfId="22077" xr:uid="{9650234F-58BE-483E-A8A6-5E2A15026240}"/>
    <cellStyle name="Normal 9 4 6 4 2 2 2 2 2" xfId="44396" xr:uid="{763384C6-CA43-40B9-B43C-8C7484F04658}"/>
    <cellStyle name="Normal 9 4 6 4 2 2 2 3" xfId="32588" xr:uid="{89962462-DFD3-4C81-BEE5-E6A3151B8A98}"/>
    <cellStyle name="Normal 9 4 6 4 2 2 3" xfId="16893" xr:uid="{79B12C63-B71D-42F5-B2C0-6BC1C72B5A46}"/>
    <cellStyle name="Normal 9 4 6 4 2 2 3 2" xfId="39212" xr:uid="{AA5E7686-DDA0-4098-9952-93BB67976B1C}"/>
    <cellStyle name="Normal 9 4 6 4 2 2 4" xfId="27404" xr:uid="{1123B679-A779-409A-B5AB-885E376AB4B8}"/>
    <cellStyle name="Normal 9 4 6 4 2 3" xfId="7678" xr:uid="{D3B8FB0B-CC45-455A-8108-1D90ABAA370C}"/>
    <cellStyle name="Normal 9 4 6 4 2 3 2" xfId="19485" xr:uid="{517A8003-911D-4E2D-93D6-53B3FB9C8F1E}"/>
    <cellStyle name="Normal 9 4 6 4 2 3 2 2" xfId="41804" xr:uid="{8914B46C-894F-4121-B018-7F3AADF05D14}"/>
    <cellStyle name="Normal 9 4 6 4 2 3 3" xfId="29996" xr:uid="{BF4BD4E2-B421-4374-8700-AE6323B6F9B2}"/>
    <cellStyle name="Normal 9 4 6 4 2 4" xfId="14301" xr:uid="{69A0C345-5114-41D6-A841-AA1699DEECC6}"/>
    <cellStyle name="Normal 9 4 6 4 2 4 2" xfId="36620" xr:uid="{30AAB1E2-1D35-4AC1-93A4-D89D706EF644}"/>
    <cellStyle name="Normal 9 4 6 4 2 5" xfId="24812" xr:uid="{BD07B0A9-1C1A-4944-9C52-C8FEA925BF33}"/>
    <cellStyle name="Normal 9 4 6 4 3" xfId="3790" xr:uid="{C82C1376-744E-4E68-9911-977FBBF130DA}"/>
    <cellStyle name="Normal 9 4 6 4 3 2" xfId="8974" xr:uid="{7B6FE2CB-F8C4-4FC1-A43B-FF13E9BDC2D8}"/>
    <cellStyle name="Normal 9 4 6 4 3 2 2" xfId="20781" xr:uid="{E258B8B6-A17E-4CA2-B056-AB6FCD19B44F}"/>
    <cellStyle name="Normal 9 4 6 4 3 2 2 2" xfId="43100" xr:uid="{EBBBC5C9-95FE-4AFF-A94E-3C387ADAB1F8}"/>
    <cellStyle name="Normal 9 4 6 4 3 2 3" xfId="31292" xr:uid="{444DC2F4-E432-402E-AC28-1DF2096EA167}"/>
    <cellStyle name="Normal 9 4 6 4 3 3" xfId="15597" xr:uid="{C404CF54-B4B5-4851-9ABE-3DC296AA9506}"/>
    <cellStyle name="Normal 9 4 6 4 3 3 2" xfId="37916" xr:uid="{DAE9C09C-F7EE-4BDA-805E-70FE7D6EEE18}"/>
    <cellStyle name="Normal 9 4 6 4 3 4" xfId="26108" xr:uid="{DE21F20D-084C-45F2-8FC7-3C6075B7FDBA}"/>
    <cellStyle name="Normal 9 4 6 4 4" xfId="6382" xr:uid="{07C56B90-CE99-4FAF-9AB7-B6139895F965}"/>
    <cellStyle name="Normal 9 4 6 4 4 2" xfId="18189" xr:uid="{23921E30-8872-478A-9169-2719A3825FBF}"/>
    <cellStyle name="Normal 9 4 6 4 4 2 2" xfId="40508" xr:uid="{48CF33C2-B798-4FB6-AE18-3078CB9A7AFE}"/>
    <cellStyle name="Normal 9 4 6 4 4 3" xfId="28700" xr:uid="{97D75C10-3735-4E80-9955-15E4E9785032}"/>
    <cellStyle name="Normal 9 4 6 4 5" xfId="11709" xr:uid="{3DFE50B1-3DFC-4A1C-A6E6-2C0E59FBB551}"/>
    <cellStyle name="Normal 9 4 6 4 5 2" xfId="34028" xr:uid="{2864561B-1568-4444-91A0-771D93323C6B}"/>
    <cellStyle name="Normal 9 4 6 4 6" xfId="13005" xr:uid="{803CBE49-9422-467E-8C8A-57366CC73554}"/>
    <cellStyle name="Normal 9 4 6 4 6 2" xfId="35324" xr:uid="{31A7E75A-5DE6-41CE-ACA3-305879F46705}"/>
    <cellStyle name="Normal 9 4 6 4 7" xfId="23516" xr:uid="{623084B6-DAEF-4252-A72F-549948FE5B25}"/>
    <cellStyle name="Normal 9 4 6 5" xfId="1846" xr:uid="{D2F24EBE-B1A5-42E7-994D-7D63733E4EE8}"/>
    <cellStyle name="Normal 9 4 6 5 2" xfId="4438" xr:uid="{3AED8017-9963-48A7-91CC-1391ED0F5828}"/>
    <cellStyle name="Normal 9 4 6 5 2 2" xfId="9622" xr:uid="{51CCAA40-9B4F-4088-ADD9-81C14E2EC44D}"/>
    <cellStyle name="Normal 9 4 6 5 2 2 2" xfId="21429" xr:uid="{CB63A20B-5DE6-4F30-BEC0-36F60A2C9323}"/>
    <cellStyle name="Normal 9 4 6 5 2 2 2 2" xfId="43748" xr:uid="{471ECAF8-FC71-4411-9ACF-F0736DA0F595}"/>
    <cellStyle name="Normal 9 4 6 5 2 2 3" xfId="31940" xr:uid="{62385142-CD6E-4EBA-8445-BE2F97FB0AE0}"/>
    <cellStyle name="Normal 9 4 6 5 2 3" xfId="16245" xr:uid="{FB3B2373-586B-4CC6-9C4B-BD77874DA316}"/>
    <cellStyle name="Normal 9 4 6 5 2 3 2" xfId="38564" xr:uid="{9AFE3CD5-08C9-4EE7-95B7-A3F6E45E5498}"/>
    <cellStyle name="Normal 9 4 6 5 2 4" xfId="26756" xr:uid="{11045326-50DE-41E6-BE94-678ED62D4B28}"/>
    <cellStyle name="Normal 9 4 6 5 3" xfId="7030" xr:uid="{77B93F73-BD17-43EE-BDA0-9699E01C0FDA}"/>
    <cellStyle name="Normal 9 4 6 5 3 2" xfId="18837" xr:uid="{9D61A73B-103C-48F4-9E8D-BD6B1AFB4305}"/>
    <cellStyle name="Normal 9 4 6 5 3 2 2" xfId="41156" xr:uid="{044BA074-4B29-4B7A-B206-030763A92FF7}"/>
    <cellStyle name="Normal 9 4 6 5 3 3" xfId="29348" xr:uid="{3B8B2254-21FF-4A51-8BB8-5453E75E672E}"/>
    <cellStyle name="Normal 9 4 6 5 4" xfId="13653" xr:uid="{C0026C22-65A4-43E3-9FD4-B2F0348BC699}"/>
    <cellStyle name="Normal 9 4 6 5 4 2" xfId="35972" xr:uid="{03FB44DB-DC0A-421D-BD2F-A16BEB66E008}"/>
    <cellStyle name="Normal 9 4 6 5 5" xfId="24164" xr:uid="{D013844C-F332-486E-9A99-71B9F6A45C56}"/>
    <cellStyle name="Normal 9 4 6 6" xfId="3142" xr:uid="{6240E2E1-A2E0-48D1-92BA-B2DCC01A49B9}"/>
    <cellStyle name="Normal 9 4 6 6 2" xfId="8326" xr:uid="{D59522D5-1EA8-40E0-BD4A-C3A4233F2955}"/>
    <cellStyle name="Normal 9 4 6 6 2 2" xfId="20133" xr:uid="{01A2339C-FBC6-4FB5-8713-F148DCB03AF8}"/>
    <cellStyle name="Normal 9 4 6 6 2 2 2" xfId="42452" xr:uid="{07B1B2C6-A7CE-4510-BFF5-55CF9F05DEC8}"/>
    <cellStyle name="Normal 9 4 6 6 2 3" xfId="30644" xr:uid="{9D42BF8F-E694-4765-83F1-732A06779DD9}"/>
    <cellStyle name="Normal 9 4 6 6 3" xfId="14949" xr:uid="{DE3B1AAF-045A-45EC-B3CD-8D03BFFA277B}"/>
    <cellStyle name="Normal 9 4 6 6 3 2" xfId="37268" xr:uid="{53B35C20-B74F-4D75-A185-B197E2B06446}"/>
    <cellStyle name="Normal 9 4 6 6 4" xfId="25460" xr:uid="{6B7FEABC-BDB2-4941-8E51-AEE09F4AC11C}"/>
    <cellStyle name="Normal 9 4 6 7" xfId="5734" xr:uid="{A7EB75CB-F8AD-431A-9462-F56CE59E9756}"/>
    <cellStyle name="Normal 9 4 6 7 2" xfId="17541" xr:uid="{A9BF064D-88B1-4E20-9CEC-5F98F330181F}"/>
    <cellStyle name="Normal 9 4 6 7 2 2" xfId="39860" xr:uid="{4C0D9D7E-97C6-450D-A217-53CBB970AED2}"/>
    <cellStyle name="Normal 9 4 6 7 3" xfId="28052" xr:uid="{8E5729F1-4B97-487D-AE31-AA1793AB8FAD}"/>
    <cellStyle name="Normal 9 4 6 8" xfId="10958" xr:uid="{1898A5A9-9DA0-47C8-BBC2-D9C14D9A99D9}"/>
    <cellStyle name="Normal 9 4 6 8 2" xfId="33277" xr:uid="{5F92166D-94B1-4B69-BA6F-E59B43D59C90}"/>
    <cellStyle name="Normal 9 4 6 9" xfId="12357" xr:uid="{1EA8CADF-22F1-4D8D-A6EF-4235232BAD60}"/>
    <cellStyle name="Normal 9 4 6 9 2" xfId="34676" xr:uid="{9907731A-5FCD-4E6C-AFEF-F3F5AFF8896D}"/>
    <cellStyle name="Normal 9 4 7" xfId="564" xr:uid="{F075DDF9-7907-4244-B5AD-66729976FA3E}"/>
    <cellStyle name="Normal 9 4 7 2" xfId="955" xr:uid="{45FA8CA1-7527-456B-8693-5AF4D1E8ADB9}"/>
    <cellStyle name="Normal 9 4 7 2 2" xfId="1603" xr:uid="{DF3115EC-A82D-4D3F-A395-8617AAE535CC}"/>
    <cellStyle name="Normal 9 4 7 2 2 2" xfId="2899" xr:uid="{787CE741-CBC7-45F2-8731-8C090DCBEC27}"/>
    <cellStyle name="Normal 9 4 7 2 2 2 2" xfId="5491" xr:uid="{35D8A46A-7BD8-46A2-BCAB-E5F39779DF1E}"/>
    <cellStyle name="Normal 9 4 7 2 2 2 2 2" xfId="10675" xr:uid="{3489C4E0-5512-434F-BFCA-C11849C68023}"/>
    <cellStyle name="Normal 9 4 7 2 2 2 2 2 2" xfId="22482" xr:uid="{A7B2381B-0FCC-4AB4-BB59-B39FF5B87400}"/>
    <cellStyle name="Normal 9 4 7 2 2 2 2 2 2 2" xfId="44801" xr:uid="{F28BAE1D-BEB6-497A-9E18-18F920775F77}"/>
    <cellStyle name="Normal 9 4 7 2 2 2 2 2 3" xfId="32993" xr:uid="{6E2196C8-C746-4F26-9978-1994B5109F43}"/>
    <cellStyle name="Normal 9 4 7 2 2 2 2 3" xfId="17298" xr:uid="{3D38A112-43F7-4889-A6CC-5F53B232F53D}"/>
    <cellStyle name="Normal 9 4 7 2 2 2 2 3 2" xfId="39617" xr:uid="{ED15EE95-3879-473C-830D-1078774FDC6B}"/>
    <cellStyle name="Normal 9 4 7 2 2 2 2 4" xfId="27809" xr:uid="{C283D7AD-31AD-44F1-8962-A19275C1DB03}"/>
    <cellStyle name="Normal 9 4 7 2 2 2 3" xfId="8083" xr:uid="{2BBC698D-1F36-45E7-9D12-E3254900A58C}"/>
    <cellStyle name="Normal 9 4 7 2 2 2 3 2" xfId="19890" xr:uid="{DD1BBC37-F532-4A87-A14D-38039370FD4A}"/>
    <cellStyle name="Normal 9 4 7 2 2 2 3 2 2" xfId="42209" xr:uid="{61BDF0EA-DD19-417E-8D6C-ECE84C438EFC}"/>
    <cellStyle name="Normal 9 4 7 2 2 2 3 3" xfId="30401" xr:uid="{DC58650D-8F26-4776-B924-F1618548C813}"/>
    <cellStyle name="Normal 9 4 7 2 2 2 4" xfId="14706" xr:uid="{AD72853B-1C01-4A6B-9FB1-F24A85E212DA}"/>
    <cellStyle name="Normal 9 4 7 2 2 2 4 2" xfId="37025" xr:uid="{293B2BDD-589C-4425-B353-3D83CE21F54B}"/>
    <cellStyle name="Normal 9 4 7 2 2 2 5" xfId="25217" xr:uid="{ADAC03FD-65F2-4E54-AFEA-514ACA485C04}"/>
    <cellStyle name="Normal 9 4 7 2 2 3" xfId="4195" xr:uid="{AE0E2B85-6050-4608-A82E-2CB9D422A4E4}"/>
    <cellStyle name="Normal 9 4 7 2 2 3 2" xfId="9379" xr:uid="{AD2F3DED-23AF-4345-8BAA-53E48100D6BA}"/>
    <cellStyle name="Normal 9 4 7 2 2 3 2 2" xfId="21186" xr:uid="{F40F0A43-66A2-46BD-A174-8FBB5FF20503}"/>
    <cellStyle name="Normal 9 4 7 2 2 3 2 2 2" xfId="43505" xr:uid="{4222999A-613B-4F51-AB6E-7F781157C67F}"/>
    <cellStyle name="Normal 9 4 7 2 2 3 2 3" xfId="31697" xr:uid="{CA1CC60C-7EE0-42C6-8F03-9292B98078E5}"/>
    <cellStyle name="Normal 9 4 7 2 2 3 3" xfId="16002" xr:uid="{A30A11A7-3ACB-48C9-AB58-453C01B17E1F}"/>
    <cellStyle name="Normal 9 4 7 2 2 3 3 2" xfId="38321" xr:uid="{FD4BA3AE-861F-4AA5-918F-3B30F61FA406}"/>
    <cellStyle name="Normal 9 4 7 2 2 3 4" xfId="26513" xr:uid="{2589C7F3-E4F3-4840-AA19-E4176498FEF4}"/>
    <cellStyle name="Normal 9 4 7 2 2 4" xfId="6787" xr:uid="{B5E579C7-814F-402A-823B-218412882543}"/>
    <cellStyle name="Normal 9 4 7 2 2 4 2" xfId="18594" xr:uid="{D024E592-A69F-4F44-BEAB-A416B7970F60}"/>
    <cellStyle name="Normal 9 4 7 2 2 4 2 2" xfId="40913" xr:uid="{8A6AA8BC-B8F6-486C-8810-36D48B6E6D9D}"/>
    <cellStyle name="Normal 9 4 7 2 2 4 3" xfId="29105" xr:uid="{9A8DB81A-6DE2-451C-B842-0D6A7618056A}"/>
    <cellStyle name="Normal 9 4 7 2 2 5" xfId="12114" xr:uid="{4639A9AE-1D1E-4907-8994-04B817ABC3FC}"/>
    <cellStyle name="Normal 9 4 7 2 2 5 2" xfId="34433" xr:uid="{B36CC265-43E2-45E5-BC4B-A2C17DA666C0}"/>
    <cellStyle name="Normal 9 4 7 2 2 6" xfId="13410" xr:uid="{A1CA8C7D-F2CC-4384-9F24-4D532D035DF4}"/>
    <cellStyle name="Normal 9 4 7 2 2 6 2" xfId="35729" xr:uid="{460C30C0-6DD6-4907-BCB0-E4E24E52BC30}"/>
    <cellStyle name="Normal 9 4 7 2 2 7" xfId="23921" xr:uid="{1FB54CBF-D072-4940-8559-41966BAA754D}"/>
    <cellStyle name="Normal 9 4 7 2 3" xfId="2251" xr:uid="{9E7AAB9A-982C-4C80-8003-25C1041712D7}"/>
    <cellStyle name="Normal 9 4 7 2 3 2" xfId="4843" xr:uid="{E5A40E76-CC65-48FB-85D2-CAD892EAE32B}"/>
    <cellStyle name="Normal 9 4 7 2 3 2 2" xfId="10027" xr:uid="{1C4566DE-E5E5-41D7-B706-CEF3156F73EF}"/>
    <cellStyle name="Normal 9 4 7 2 3 2 2 2" xfId="21834" xr:uid="{1B644F02-C200-4492-A796-9ABEB962F639}"/>
    <cellStyle name="Normal 9 4 7 2 3 2 2 2 2" xfId="44153" xr:uid="{F1CB9B23-DB54-416E-A05C-251593B5092F}"/>
    <cellStyle name="Normal 9 4 7 2 3 2 2 3" xfId="32345" xr:uid="{F865BE27-02B6-488D-AC17-CF73550B330A}"/>
    <cellStyle name="Normal 9 4 7 2 3 2 3" xfId="16650" xr:uid="{A967CCB8-BEEE-4F4C-BEA5-A6BE72680A40}"/>
    <cellStyle name="Normal 9 4 7 2 3 2 3 2" xfId="38969" xr:uid="{3C4664C5-06FD-4D37-A9A8-E379C870208A}"/>
    <cellStyle name="Normal 9 4 7 2 3 2 4" xfId="27161" xr:uid="{45BF6B04-6616-4E43-B0B3-DAD6532CC63B}"/>
    <cellStyle name="Normal 9 4 7 2 3 3" xfId="7435" xr:uid="{008E5626-4AB8-4328-A327-7C64486E9F42}"/>
    <cellStyle name="Normal 9 4 7 2 3 3 2" xfId="19242" xr:uid="{C96A6D85-ECF6-41AB-8851-353E2DE9B1AD}"/>
    <cellStyle name="Normal 9 4 7 2 3 3 2 2" xfId="41561" xr:uid="{195A57F5-AAAF-4AFD-94FB-24219DD2C0D4}"/>
    <cellStyle name="Normal 9 4 7 2 3 3 3" xfId="29753" xr:uid="{E40626AD-7DB8-4CE6-858A-39585ED19349}"/>
    <cellStyle name="Normal 9 4 7 2 3 4" xfId="14058" xr:uid="{F34697A3-E368-45A7-AEBA-C9D48C78E353}"/>
    <cellStyle name="Normal 9 4 7 2 3 4 2" xfId="36377" xr:uid="{D5C1E247-4601-4641-8C39-A39EEAFD58F7}"/>
    <cellStyle name="Normal 9 4 7 2 3 5" xfId="24569" xr:uid="{E37BD440-C70A-473F-95C5-42E81E7674F8}"/>
    <cellStyle name="Normal 9 4 7 2 4" xfId="3547" xr:uid="{9FBECE60-DB01-435F-8CD9-9B1349AF26BF}"/>
    <cellStyle name="Normal 9 4 7 2 4 2" xfId="8731" xr:uid="{9ACA0B6F-78BF-4C7F-A668-DFABB57051F5}"/>
    <cellStyle name="Normal 9 4 7 2 4 2 2" xfId="20538" xr:uid="{6B735E2E-42C9-461D-AF25-DEAC89ADB60E}"/>
    <cellStyle name="Normal 9 4 7 2 4 2 2 2" xfId="42857" xr:uid="{5A4E3DC9-BAB9-4902-8A63-35BAF10F9E8B}"/>
    <cellStyle name="Normal 9 4 7 2 4 2 3" xfId="31049" xr:uid="{3F8AA9FD-7C78-4567-B985-DF03164CC927}"/>
    <cellStyle name="Normal 9 4 7 2 4 3" xfId="15354" xr:uid="{8FFC90A3-3921-42BC-B55A-55228916714F}"/>
    <cellStyle name="Normal 9 4 7 2 4 3 2" xfId="37673" xr:uid="{34B668C1-ACEB-4DBF-9480-B189B8AA0F2B}"/>
    <cellStyle name="Normal 9 4 7 2 4 4" xfId="25865" xr:uid="{A051B2DE-769B-42BE-974F-ED96AA556047}"/>
    <cellStyle name="Normal 9 4 7 2 5" xfId="6139" xr:uid="{C075987D-15D5-4D9D-8607-AB98E56E430A}"/>
    <cellStyle name="Normal 9 4 7 2 5 2" xfId="17946" xr:uid="{9E84190A-A521-4606-AC8C-7EDD42A4F630}"/>
    <cellStyle name="Normal 9 4 7 2 5 2 2" xfId="40265" xr:uid="{FD3B5ECF-A7BD-440E-9489-EA882C02E6CF}"/>
    <cellStyle name="Normal 9 4 7 2 5 3" xfId="28457" xr:uid="{41571B6E-5139-4AA4-BC13-B52CFCF8E5F8}"/>
    <cellStyle name="Normal 9 4 7 2 6" xfId="11466" xr:uid="{4C33DDD8-2235-4F6A-9E0F-C776EAEDE99B}"/>
    <cellStyle name="Normal 9 4 7 2 6 2" xfId="33785" xr:uid="{4B2AB95A-A031-4D59-A38B-9363C91D68D1}"/>
    <cellStyle name="Normal 9 4 7 2 7" xfId="12762" xr:uid="{192438BB-AB14-408C-8421-226BEBB8A3B3}"/>
    <cellStyle name="Normal 9 4 7 2 7 2" xfId="35081" xr:uid="{DB10D4ED-546E-448F-907A-A86ED3C07490}"/>
    <cellStyle name="Normal 9 4 7 2 8" xfId="23273" xr:uid="{D0F5F294-4C38-491D-9F8A-DDC3D1E15270}"/>
    <cellStyle name="Normal 9 4 7 3" xfId="1279" xr:uid="{FDFC4534-D2BF-4BE9-8DA0-A13C828BCA72}"/>
    <cellStyle name="Normal 9 4 7 3 2" xfId="2575" xr:uid="{A080BE48-8B9C-4F13-870C-246FB3E457C4}"/>
    <cellStyle name="Normal 9 4 7 3 2 2" xfId="5167" xr:uid="{B3E80187-BAE4-46AB-AD05-E6A8C143C920}"/>
    <cellStyle name="Normal 9 4 7 3 2 2 2" xfId="10351" xr:uid="{6B5DDE78-F387-4680-A709-1B27E4A3559A}"/>
    <cellStyle name="Normal 9 4 7 3 2 2 2 2" xfId="22158" xr:uid="{04835E67-EF7E-4B99-BA1D-C4C8A5EAE5AF}"/>
    <cellStyle name="Normal 9 4 7 3 2 2 2 2 2" xfId="44477" xr:uid="{511C1490-25D6-4B76-83D4-1EB53C02EF70}"/>
    <cellStyle name="Normal 9 4 7 3 2 2 2 3" xfId="32669" xr:uid="{B5ECBD2D-C92F-499C-BAB7-87983F025C25}"/>
    <cellStyle name="Normal 9 4 7 3 2 2 3" xfId="16974" xr:uid="{1F5BE51A-3DA6-461A-B1E4-F561203EB835}"/>
    <cellStyle name="Normal 9 4 7 3 2 2 3 2" xfId="39293" xr:uid="{64733E8D-AE98-45F4-873A-0853331D46B3}"/>
    <cellStyle name="Normal 9 4 7 3 2 2 4" xfId="27485" xr:uid="{07380687-6125-4AD0-AAD3-67F665D34331}"/>
    <cellStyle name="Normal 9 4 7 3 2 3" xfId="7759" xr:uid="{4AB47812-1D90-4517-BAAC-A9CACB7231EA}"/>
    <cellStyle name="Normal 9 4 7 3 2 3 2" xfId="19566" xr:uid="{C1D389DA-0F68-4A54-9267-5C5E8C4D54A7}"/>
    <cellStyle name="Normal 9 4 7 3 2 3 2 2" xfId="41885" xr:uid="{FF3DBB4D-18AE-49D2-81A2-28C13F74E73F}"/>
    <cellStyle name="Normal 9 4 7 3 2 3 3" xfId="30077" xr:uid="{74D0DCB2-507F-485E-8DA2-36569BC5D454}"/>
    <cellStyle name="Normal 9 4 7 3 2 4" xfId="14382" xr:uid="{1A107641-C503-417E-860C-9CAE03984ED5}"/>
    <cellStyle name="Normal 9 4 7 3 2 4 2" xfId="36701" xr:uid="{5A2D877D-BF9F-4EBA-AA49-7BC32ADCCB55}"/>
    <cellStyle name="Normal 9 4 7 3 2 5" xfId="24893" xr:uid="{E9676CC8-81C1-455A-B1F7-FA0CCE7B54A9}"/>
    <cellStyle name="Normal 9 4 7 3 3" xfId="3871" xr:uid="{80A14CAB-8BB7-42DC-B9B5-A84586E35FC2}"/>
    <cellStyle name="Normal 9 4 7 3 3 2" xfId="9055" xr:uid="{B632C743-DB64-4959-A41A-13D520EF3FE7}"/>
    <cellStyle name="Normal 9 4 7 3 3 2 2" xfId="20862" xr:uid="{012AE5C0-76AD-4953-AC9B-16BF3D9B625F}"/>
    <cellStyle name="Normal 9 4 7 3 3 2 2 2" xfId="43181" xr:uid="{2467ABA7-DF78-40CF-A31F-CD9226C235A5}"/>
    <cellStyle name="Normal 9 4 7 3 3 2 3" xfId="31373" xr:uid="{9F1D3374-2DAE-4E1D-A0E5-C07961DAFCF5}"/>
    <cellStyle name="Normal 9 4 7 3 3 3" xfId="15678" xr:uid="{23B7EE40-4F5E-4C05-82A3-F4F06553AFA5}"/>
    <cellStyle name="Normal 9 4 7 3 3 3 2" xfId="37997" xr:uid="{9A1D6118-0AA0-4AC6-816F-78107C2AF7F4}"/>
    <cellStyle name="Normal 9 4 7 3 3 4" xfId="26189" xr:uid="{DC94C6B5-0296-4356-9CB5-A9B77454EFCB}"/>
    <cellStyle name="Normal 9 4 7 3 4" xfId="6463" xr:uid="{CF5DD725-E03C-4D86-9F8E-1F41C2AF3833}"/>
    <cellStyle name="Normal 9 4 7 3 4 2" xfId="18270" xr:uid="{6FA3FF1A-A259-49C3-A877-F28EF8BDACF6}"/>
    <cellStyle name="Normal 9 4 7 3 4 2 2" xfId="40589" xr:uid="{AE5F09F5-40C2-4F80-A38D-12C0819B9D76}"/>
    <cellStyle name="Normal 9 4 7 3 4 3" xfId="28781" xr:uid="{1D4FFA35-4593-47C6-B740-0A02ED067BAD}"/>
    <cellStyle name="Normal 9 4 7 3 5" xfId="11790" xr:uid="{9BC0468A-FF01-4F24-97F8-2DD8BE70067E}"/>
    <cellStyle name="Normal 9 4 7 3 5 2" xfId="34109" xr:uid="{737DDEE3-16D9-41E9-80C9-DA77651B5BDE}"/>
    <cellStyle name="Normal 9 4 7 3 6" xfId="13086" xr:uid="{1674AC9F-63BC-4861-9303-5FD871181DA7}"/>
    <cellStyle name="Normal 9 4 7 3 6 2" xfId="35405" xr:uid="{B0D6227D-CF9A-4557-90C5-9CA2A28A1EAB}"/>
    <cellStyle name="Normal 9 4 7 3 7" xfId="23597" xr:uid="{8D0EEEFE-034E-48F1-B16E-4C9EA509361D}"/>
    <cellStyle name="Normal 9 4 7 4" xfId="1927" xr:uid="{0A89269E-130E-4216-AFF0-18FA5B2168B4}"/>
    <cellStyle name="Normal 9 4 7 4 2" xfId="4519" xr:uid="{D0E108EF-0B33-4254-8752-E47AEDAE12CE}"/>
    <cellStyle name="Normal 9 4 7 4 2 2" xfId="9703" xr:uid="{C9134DC6-494F-4B6E-8749-08ED7349CFB4}"/>
    <cellStyle name="Normal 9 4 7 4 2 2 2" xfId="21510" xr:uid="{07322F4F-C007-4748-B5F1-CBA9DCF0DF76}"/>
    <cellStyle name="Normal 9 4 7 4 2 2 2 2" xfId="43829" xr:uid="{27D885EC-D878-46B5-9574-0CB29B1DA609}"/>
    <cellStyle name="Normal 9 4 7 4 2 2 3" xfId="32021" xr:uid="{2ADF5EA5-C44D-4845-BC67-8DFFCB6EC1AA}"/>
    <cellStyle name="Normal 9 4 7 4 2 3" xfId="16326" xr:uid="{A0B9FEB0-B2F8-4020-A30E-AF01C4B3D28E}"/>
    <cellStyle name="Normal 9 4 7 4 2 3 2" xfId="38645" xr:uid="{C5687981-E2BF-4BF4-99E6-3D736DA04282}"/>
    <cellStyle name="Normal 9 4 7 4 2 4" xfId="26837" xr:uid="{8640F02D-8E4F-4B80-91D5-445F65A36BAC}"/>
    <cellStyle name="Normal 9 4 7 4 3" xfId="7111" xr:uid="{158E6475-B6F0-4DBC-A754-898FBA6B3D41}"/>
    <cellStyle name="Normal 9 4 7 4 3 2" xfId="18918" xr:uid="{D8EA3B07-B9C1-4BED-98A1-139EC505FCD3}"/>
    <cellStyle name="Normal 9 4 7 4 3 2 2" xfId="41237" xr:uid="{764B530D-8635-44C2-8D5D-F7FC0E948F6F}"/>
    <cellStyle name="Normal 9 4 7 4 3 3" xfId="29429" xr:uid="{13FA05CE-B146-4241-BEDA-0362E4AF6251}"/>
    <cellStyle name="Normal 9 4 7 4 4" xfId="13734" xr:uid="{7475BB14-523E-4A7B-B825-AB02BE0EF5A5}"/>
    <cellStyle name="Normal 9 4 7 4 4 2" xfId="36053" xr:uid="{272907C9-2254-421B-99D9-CED8A9BE359C}"/>
    <cellStyle name="Normal 9 4 7 4 5" xfId="24245" xr:uid="{1A25B42E-9F5A-47DC-9D83-851E87712A5D}"/>
    <cellStyle name="Normal 9 4 7 5" xfId="3223" xr:uid="{49ADCC44-6CE6-48B9-8C1F-7A2F3952C392}"/>
    <cellStyle name="Normal 9 4 7 5 2" xfId="8407" xr:uid="{149EF1E8-9F17-4F18-BD34-29DA11D805B0}"/>
    <cellStyle name="Normal 9 4 7 5 2 2" xfId="20214" xr:uid="{61741413-866C-43F8-AEB9-AFBCF352A436}"/>
    <cellStyle name="Normal 9 4 7 5 2 2 2" xfId="42533" xr:uid="{67491AD7-4977-48A7-8445-EB09D65B7D23}"/>
    <cellStyle name="Normal 9 4 7 5 2 3" xfId="30725" xr:uid="{05227E0E-63BD-4FBE-A2BD-127935BF4199}"/>
    <cellStyle name="Normal 9 4 7 5 3" xfId="15030" xr:uid="{F36D548E-A594-42D1-A055-93E05FB01FEE}"/>
    <cellStyle name="Normal 9 4 7 5 3 2" xfId="37349" xr:uid="{9B9CA9C5-3A97-4E56-8801-76DE4327CD16}"/>
    <cellStyle name="Normal 9 4 7 5 4" xfId="25541" xr:uid="{44A55D3E-6859-4F23-9716-09FCC408B651}"/>
    <cellStyle name="Normal 9 4 7 6" xfId="5815" xr:uid="{75523610-784A-4A81-83EF-A610545C985E}"/>
    <cellStyle name="Normal 9 4 7 6 2" xfId="17622" xr:uid="{5BA24F30-E58C-4681-B47E-B2C1BBCCFEF5}"/>
    <cellStyle name="Normal 9 4 7 6 2 2" xfId="39941" xr:uid="{B4A9F400-245C-478F-9089-7AB7803A85C5}"/>
    <cellStyle name="Normal 9 4 7 6 3" xfId="28133" xr:uid="{DFB92207-7241-4271-9CF9-8FBA9D8DCF63}"/>
    <cellStyle name="Normal 9 4 7 7" xfId="11075" xr:uid="{CAD2964F-4801-4CFA-8161-C8041DF506C0}"/>
    <cellStyle name="Normal 9 4 7 7 2" xfId="33394" xr:uid="{F66C3F69-8FD3-4294-9ACB-2488B7C5A929}"/>
    <cellStyle name="Normal 9 4 7 8" xfId="12438" xr:uid="{5448B628-F10A-4DD7-84FF-54A039FE2EE3}"/>
    <cellStyle name="Normal 9 4 7 8 2" xfId="34757" xr:uid="{677CB66D-CCD4-4AF0-865A-8CD82792B68F}"/>
    <cellStyle name="Normal 9 4 7 9" xfId="22882" xr:uid="{0D894DF5-6A20-4AFC-A84D-FAF9C74B6484}"/>
    <cellStyle name="Normal 9 4 8" xfId="793" xr:uid="{C0EA90B0-1A4D-4735-B5B4-6198B3693F7E}"/>
    <cellStyle name="Normal 9 4 8 2" xfId="1441" xr:uid="{A3BAEEC8-E1EA-4560-9A52-4F0732388B3E}"/>
    <cellStyle name="Normal 9 4 8 2 2" xfId="2737" xr:uid="{1FD32A79-E7C8-4AAD-BB74-62E0CA5D4612}"/>
    <cellStyle name="Normal 9 4 8 2 2 2" xfId="5329" xr:uid="{0C144CED-B1B0-4606-93B3-41EA6F7BF748}"/>
    <cellStyle name="Normal 9 4 8 2 2 2 2" xfId="10513" xr:uid="{1974E454-DB93-4EF4-95BD-BCED66B0AF7F}"/>
    <cellStyle name="Normal 9 4 8 2 2 2 2 2" xfId="22320" xr:uid="{98D81407-F35A-4AC0-99B4-C355140D9EAD}"/>
    <cellStyle name="Normal 9 4 8 2 2 2 2 2 2" xfId="44639" xr:uid="{B2E709C4-C4E4-4717-88F1-E5BA090B501E}"/>
    <cellStyle name="Normal 9 4 8 2 2 2 2 3" xfId="32831" xr:uid="{83CA79C7-F414-423E-B832-D2E65952502A}"/>
    <cellStyle name="Normal 9 4 8 2 2 2 3" xfId="17136" xr:uid="{39301F20-B63E-4836-BCDA-69279FA22A59}"/>
    <cellStyle name="Normal 9 4 8 2 2 2 3 2" xfId="39455" xr:uid="{4878E37F-CE2F-41BE-A017-B38E293A52BA}"/>
    <cellStyle name="Normal 9 4 8 2 2 2 4" xfId="27647" xr:uid="{755C25CB-D2FC-474C-A5FD-D9E07C8F2194}"/>
    <cellStyle name="Normal 9 4 8 2 2 3" xfId="7921" xr:uid="{5D1CE941-672C-46E4-A6D4-46B8441AF592}"/>
    <cellStyle name="Normal 9 4 8 2 2 3 2" xfId="19728" xr:uid="{4C4B69BE-7687-4E94-9680-ADA3712244B3}"/>
    <cellStyle name="Normal 9 4 8 2 2 3 2 2" xfId="42047" xr:uid="{97D7BA11-DAC1-4FE0-97E5-3801EC0169C3}"/>
    <cellStyle name="Normal 9 4 8 2 2 3 3" xfId="30239" xr:uid="{3B2C5498-8282-4342-8A00-DCD2CCFB5FCE}"/>
    <cellStyle name="Normal 9 4 8 2 2 4" xfId="14544" xr:uid="{18F125C1-9AD7-4168-A9AA-0CD58AD8B0A6}"/>
    <cellStyle name="Normal 9 4 8 2 2 4 2" xfId="36863" xr:uid="{B29C15AA-33A6-48FF-9E3F-2B2695F1B4E4}"/>
    <cellStyle name="Normal 9 4 8 2 2 5" xfId="25055" xr:uid="{9BBB1EC7-69B4-4821-A513-539CF6734496}"/>
    <cellStyle name="Normal 9 4 8 2 3" xfId="4033" xr:uid="{B1BB026C-DF6B-4C6F-B037-2884DCCBFDD9}"/>
    <cellStyle name="Normal 9 4 8 2 3 2" xfId="9217" xr:uid="{2B566E20-C586-4F7F-9040-815157D48A77}"/>
    <cellStyle name="Normal 9 4 8 2 3 2 2" xfId="21024" xr:uid="{DA5E97D0-8C75-4361-BFCA-997197D0AA3E}"/>
    <cellStyle name="Normal 9 4 8 2 3 2 2 2" xfId="43343" xr:uid="{99DB2AE0-2F97-4B8D-9933-00EEF5D44BAA}"/>
    <cellStyle name="Normal 9 4 8 2 3 2 3" xfId="31535" xr:uid="{9177BD5B-F70E-4823-80C8-C496B7619BD6}"/>
    <cellStyle name="Normal 9 4 8 2 3 3" xfId="15840" xr:uid="{939EDE62-E217-4F67-B3CB-DAB414FEBFC1}"/>
    <cellStyle name="Normal 9 4 8 2 3 3 2" xfId="38159" xr:uid="{042B7EAC-AA33-4C15-BED1-53A2027005B5}"/>
    <cellStyle name="Normal 9 4 8 2 3 4" xfId="26351" xr:uid="{00CA1A57-DB2B-4606-9E4A-F562F43565DC}"/>
    <cellStyle name="Normal 9 4 8 2 4" xfId="6625" xr:uid="{F5FEA8AE-CCEE-4694-B12D-189E8576C59E}"/>
    <cellStyle name="Normal 9 4 8 2 4 2" xfId="18432" xr:uid="{A56CF803-9AAE-4420-88A1-973EE14EE92C}"/>
    <cellStyle name="Normal 9 4 8 2 4 2 2" xfId="40751" xr:uid="{874AFCEF-BD67-49E1-A63C-7E4C851C27D3}"/>
    <cellStyle name="Normal 9 4 8 2 4 3" xfId="28943" xr:uid="{41E9401D-31D5-484A-BAA6-78182D73FE21}"/>
    <cellStyle name="Normal 9 4 8 2 5" xfId="11952" xr:uid="{82401F47-A743-404D-A2BE-BFB7C8697CAE}"/>
    <cellStyle name="Normal 9 4 8 2 5 2" xfId="34271" xr:uid="{63077D7B-E0CE-4F68-8694-5961991B0039}"/>
    <cellStyle name="Normal 9 4 8 2 6" xfId="13248" xr:uid="{32246810-B99C-44AA-9592-CD92F204DE83}"/>
    <cellStyle name="Normal 9 4 8 2 6 2" xfId="35567" xr:uid="{D4294924-1EE8-4BA3-B3E3-431AA25A929C}"/>
    <cellStyle name="Normal 9 4 8 2 7" xfId="23759" xr:uid="{8AEBD0DF-8A37-4FBB-9329-21799BA8339D}"/>
    <cellStyle name="Normal 9 4 8 3" xfId="2089" xr:uid="{E3D6CA0D-877A-4551-90F0-A88DF05EE37A}"/>
    <cellStyle name="Normal 9 4 8 3 2" xfId="4681" xr:uid="{406327C4-C56A-4EC3-8B3A-A46261AA4D39}"/>
    <cellStyle name="Normal 9 4 8 3 2 2" xfId="9865" xr:uid="{1CD885DE-1B87-40A8-A79D-949DADC7DBAE}"/>
    <cellStyle name="Normal 9 4 8 3 2 2 2" xfId="21672" xr:uid="{8D331593-F8EA-4AB1-A123-2D74BB7C36FD}"/>
    <cellStyle name="Normal 9 4 8 3 2 2 2 2" xfId="43991" xr:uid="{462668B2-A0CC-48F3-8756-487F93EC8AEC}"/>
    <cellStyle name="Normal 9 4 8 3 2 2 3" xfId="32183" xr:uid="{619165E4-ED67-4CFE-B396-4CF8B1F11382}"/>
    <cellStyle name="Normal 9 4 8 3 2 3" xfId="16488" xr:uid="{179366DC-E46B-442C-9FFE-0A3B02D69037}"/>
    <cellStyle name="Normal 9 4 8 3 2 3 2" xfId="38807" xr:uid="{1A1FECBB-A6E0-427B-A204-73FD26321277}"/>
    <cellStyle name="Normal 9 4 8 3 2 4" xfId="26999" xr:uid="{DA2369AC-2C2E-42C4-956F-50FDCA5FBE58}"/>
    <cellStyle name="Normal 9 4 8 3 3" xfId="7273" xr:uid="{C46C1129-07A6-4122-B68D-B029E405AD1C}"/>
    <cellStyle name="Normal 9 4 8 3 3 2" xfId="19080" xr:uid="{8E3C424D-8097-4BDF-BD07-5F310BA89D25}"/>
    <cellStyle name="Normal 9 4 8 3 3 2 2" xfId="41399" xr:uid="{1142F48F-E57B-4630-8F56-3BC232D94D10}"/>
    <cellStyle name="Normal 9 4 8 3 3 3" xfId="29591" xr:uid="{0653060E-4A04-4C0E-925B-8C5E92CF894C}"/>
    <cellStyle name="Normal 9 4 8 3 4" xfId="13896" xr:uid="{B8FBFC2A-F3B0-49F1-AF1E-AA69A454BBCD}"/>
    <cellStyle name="Normal 9 4 8 3 4 2" xfId="36215" xr:uid="{E14C9799-AD1B-4484-9A9E-CF54390FBB3A}"/>
    <cellStyle name="Normal 9 4 8 3 5" xfId="24407" xr:uid="{8B2948A8-A8C3-412D-9211-DD6D84ADF578}"/>
    <cellStyle name="Normal 9 4 8 4" xfId="3385" xr:uid="{982D82CE-D753-4584-B4D1-08C354658839}"/>
    <cellStyle name="Normal 9 4 8 4 2" xfId="8569" xr:uid="{95DF498E-BF05-4D7C-948D-559CE00D9598}"/>
    <cellStyle name="Normal 9 4 8 4 2 2" xfId="20376" xr:uid="{8F041FA0-2584-419E-B7A6-E88CD36D844C}"/>
    <cellStyle name="Normal 9 4 8 4 2 2 2" xfId="42695" xr:uid="{521401B1-3ECF-41CD-A45C-63D857D0A14F}"/>
    <cellStyle name="Normal 9 4 8 4 2 3" xfId="30887" xr:uid="{7CAF934E-D4F6-4B9A-9AB2-707AA409A36A}"/>
    <cellStyle name="Normal 9 4 8 4 3" xfId="15192" xr:uid="{DD81C2FE-775A-430A-BB91-A9B7F84BA089}"/>
    <cellStyle name="Normal 9 4 8 4 3 2" xfId="37511" xr:uid="{7B317ED7-A543-46B9-ABC9-C9104BB5CCD7}"/>
    <cellStyle name="Normal 9 4 8 4 4" xfId="25703" xr:uid="{ED7B373C-0D34-4FA0-BC44-A6BDEE4B9EBD}"/>
    <cellStyle name="Normal 9 4 8 5" xfId="5977" xr:uid="{54223B11-AA69-42E1-9734-2572C2E3CAA0}"/>
    <cellStyle name="Normal 9 4 8 5 2" xfId="17784" xr:uid="{FF9EA248-DED9-4F9D-AEDE-82078A5A0411}"/>
    <cellStyle name="Normal 9 4 8 5 2 2" xfId="40103" xr:uid="{71E458A4-2C81-48B0-9CBA-8EB78AF3DA8D}"/>
    <cellStyle name="Normal 9 4 8 5 3" xfId="28295" xr:uid="{22784D80-6AE5-41E2-BDA0-88EF3E35FFAE}"/>
    <cellStyle name="Normal 9 4 8 6" xfId="11304" xr:uid="{03A38EF8-73C6-447D-8F28-2A325C2A9212}"/>
    <cellStyle name="Normal 9 4 8 6 2" xfId="33623" xr:uid="{79343875-AFD2-4E2E-8FDB-45B9986383E0}"/>
    <cellStyle name="Normal 9 4 8 7" xfId="12600" xr:uid="{921796A4-7ECE-4C4D-809F-2D31CE6E5C78}"/>
    <cellStyle name="Normal 9 4 8 7 2" xfId="34919" xr:uid="{C363A6F5-1339-438C-A339-F1FF073C7F93}"/>
    <cellStyle name="Normal 9 4 8 8" xfId="23111" xr:uid="{D73CFDE0-65AC-4D23-A0F7-0E7E14839B2A}"/>
    <cellStyle name="Normal 9 4 9" xfId="1117" xr:uid="{F669CBB9-B5CC-4EF3-9769-30F67A5E9590}"/>
    <cellStyle name="Normal 9 4 9 2" xfId="2413" xr:uid="{994F3311-0552-4C43-8183-311869F2BABB}"/>
    <cellStyle name="Normal 9 4 9 2 2" xfId="5005" xr:uid="{F489F8FF-914B-4535-B82A-A08BC708C048}"/>
    <cellStyle name="Normal 9 4 9 2 2 2" xfId="10189" xr:uid="{DC948176-92D4-4135-B6BD-5172A7185B5D}"/>
    <cellStyle name="Normal 9 4 9 2 2 2 2" xfId="21996" xr:uid="{26D922ED-64EE-4E55-BCDE-05015D94DDCF}"/>
    <cellStyle name="Normal 9 4 9 2 2 2 2 2" xfId="44315" xr:uid="{D9AC5D42-B49D-40EF-A49F-BA077AFD85AB}"/>
    <cellStyle name="Normal 9 4 9 2 2 2 3" xfId="32507" xr:uid="{6755D3FF-C484-40AF-AF56-17F5ABFF7AE6}"/>
    <cellStyle name="Normal 9 4 9 2 2 3" xfId="16812" xr:uid="{9C4ABDFE-0264-4898-897B-CB6517FB26C4}"/>
    <cellStyle name="Normal 9 4 9 2 2 3 2" xfId="39131" xr:uid="{A9D5FD8C-3944-4BE4-A5E7-6DDBF18EAC6D}"/>
    <cellStyle name="Normal 9 4 9 2 2 4" xfId="27323" xr:uid="{9786BC9A-DA8D-404E-8BF6-172E5C05B43D}"/>
    <cellStyle name="Normal 9 4 9 2 3" xfId="7597" xr:uid="{A5C20533-35D0-4F45-AE13-35C4C690CB9D}"/>
    <cellStyle name="Normal 9 4 9 2 3 2" xfId="19404" xr:uid="{E3DA1B97-2B9F-4E5F-BAC5-31B5BC4DABAA}"/>
    <cellStyle name="Normal 9 4 9 2 3 2 2" xfId="41723" xr:uid="{85A1C40A-184D-45AD-8BF8-3965A2CCCF23}"/>
    <cellStyle name="Normal 9 4 9 2 3 3" xfId="29915" xr:uid="{C6A9CFBA-D587-4A19-8464-F2EA1D41834A}"/>
    <cellStyle name="Normal 9 4 9 2 4" xfId="14220" xr:uid="{F5D86A42-81BE-4522-B9B6-E2A0FC35BE89}"/>
    <cellStyle name="Normal 9 4 9 2 4 2" xfId="36539" xr:uid="{91BF84DC-2B1B-4A3D-A3D0-44101231F954}"/>
    <cellStyle name="Normal 9 4 9 2 5" xfId="24731" xr:uid="{CD4C288E-36ED-4D11-9673-B441DDB59090}"/>
    <cellStyle name="Normal 9 4 9 3" xfId="3709" xr:uid="{93A79BCE-28FC-40D8-AF3E-7B310E0C577E}"/>
    <cellStyle name="Normal 9 4 9 3 2" xfId="8893" xr:uid="{5D5DAEBA-AA29-4159-B61B-FB469BFBD98E}"/>
    <cellStyle name="Normal 9 4 9 3 2 2" xfId="20700" xr:uid="{C153077F-6F8B-45BE-8DA4-609F3F98BE3D}"/>
    <cellStyle name="Normal 9 4 9 3 2 2 2" xfId="43019" xr:uid="{57AC64DA-D539-4ED0-B80A-9560F5058BAC}"/>
    <cellStyle name="Normal 9 4 9 3 2 3" xfId="31211" xr:uid="{1F2758DB-D3F1-468E-B219-56E1897AD44A}"/>
    <cellStyle name="Normal 9 4 9 3 3" xfId="15516" xr:uid="{6E599323-65CE-4BE6-B49D-E4A598F9CD33}"/>
    <cellStyle name="Normal 9 4 9 3 3 2" xfId="37835" xr:uid="{D463BA94-11A0-44C9-AD0A-FFD41AC82082}"/>
    <cellStyle name="Normal 9 4 9 3 4" xfId="26027" xr:uid="{C7B8739C-4CA0-4FB4-9A67-A2A6EB3B8545}"/>
    <cellStyle name="Normal 9 4 9 4" xfId="6301" xr:uid="{BB99875C-4105-48C4-A4C6-81EF19B8D445}"/>
    <cellStyle name="Normal 9 4 9 4 2" xfId="18108" xr:uid="{7667474C-A7AC-4FEB-AC21-BC184B5B8536}"/>
    <cellStyle name="Normal 9 4 9 4 2 2" xfId="40427" xr:uid="{381D1728-A89A-413C-B235-8C12A15A324F}"/>
    <cellStyle name="Normal 9 4 9 4 3" xfId="28619" xr:uid="{AA2883E9-BB45-473A-8969-D555B468D361}"/>
    <cellStyle name="Normal 9 4 9 5" xfId="11628" xr:uid="{A31BB4C1-AD55-4F33-821A-DBFC86D5AC18}"/>
    <cellStyle name="Normal 9 4 9 5 2" xfId="33947" xr:uid="{4060F5F4-37F9-43C0-9E65-2F18984FF95E}"/>
    <cellStyle name="Normal 9 4 9 6" xfId="12924" xr:uid="{23523287-80C0-4ADA-A7C5-C68A453EB1F1}"/>
    <cellStyle name="Normal 9 4 9 6 2" xfId="35243" xr:uid="{1E1788FE-9EEE-40C9-95A1-D81981879F6D}"/>
    <cellStyle name="Normal 9 4 9 7" xfId="23435" xr:uid="{DCA01808-C1E5-4D63-A283-6DC0AA759549}"/>
    <cellStyle name="Normal 9 5" xfId="144" xr:uid="{00000000-0005-0000-0000-00008D000000}"/>
    <cellStyle name="Normal 9 5 10" xfId="5654" xr:uid="{F4D5D994-383A-4F13-BCC9-B06F4F7461D3}"/>
    <cellStyle name="Normal 9 5 10 2" xfId="17461" xr:uid="{C6712D34-5D06-4F95-A187-87EB7E4605CC}"/>
    <cellStyle name="Normal 9 5 10 2 2" xfId="39780" xr:uid="{6D0DA2DA-9929-4769-9214-C6DC83BBFC9E}"/>
    <cellStyle name="Normal 9 5 10 3" xfId="27972" xr:uid="{11AF6521-B1B3-4BF3-9AE7-7D98B1D56790}"/>
    <cellStyle name="Normal 9 5 11" xfId="10844" xr:uid="{DCFF7C93-0D47-4949-9CDE-CA68D440236D}"/>
    <cellStyle name="Normal 9 5 11 2" xfId="33163" xr:uid="{3DC4D759-3ACC-45C3-BA0F-072DCC51F14D}"/>
    <cellStyle name="Normal 9 5 12" xfId="12277" xr:uid="{DB0A5B86-172F-43A7-AFE5-AA83758DAC41}"/>
    <cellStyle name="Normal 9 5 12 2" xfId="34596" xr:uid="{960169C6-67BF-417F-A820-23960A4E1618}"/>
    <cellStyle name="Normal 9 5 13" xfId="22651" xr:uid="{A5370D00-4CC9-419F-9F98-F52A8363B704}"/>
    <cellStyle name="Normal 9 5 14" xfId="341" xr:uid="{FCDAACCF-D9E5-4C15-866F-1A86258A6354}"/>
    <cellStyle name="Normal 9 5 15" xfId="45011" xr:uid="{591F590A-79BB-414F-A658-CA13DBD81A24}"/>
    <cellStyle name="Normal 9 5 16" xfId="45066" xr:uid="{280994F2-0D64-416B-BBC3-94EDC9CDB674}"/>
    <cellStyle name="Normal 9 5 17" xfId="197" xr:uid="{0FF74465-1957-4EB7-8B96-9FB6EFA8C40B}"/>
    <cellStyle name="Normal 9 5 2" xfId="376" xr:uid="{52A89C02-A6EE-4962-AF6F-389B97204817}"/>
    <cellStyle name="Normal 9 5 2 10" xfId="12304" xr:uid="{CE20E2E8-85E2-41A8-A920-6D0658591539}"/>
    <cellStyle name="Normal 9 5 2 10 2" xfId="34623" xr:uid="{CE1306CF-854C-45F1-9B95-9A235D2C5A84}"/>
    <cellStyle name="Normal 9 5 2 11" xfId="22689" xr:uid="{C47E08AB-C43D-4F6F-8CB0-A7A1005C828B}"/>
    <cellStyle name="Normal 9 5 2 2" xfId="489" xr:uid="{48EE8E19-D80D-4D61-81BB-DB5658AD938F}"/>
    <cellStyle name="Normal 9 5 2 2 10" xfId="22806" xr:uid="{F701CBB2-1FF0-40F5-974F-6F5957505694}"/>
    <cellStyle name="Normal 9 5 2 2 2" xfId="722" xr:uid="{787E6B05-14E5-4D54-91FC-EF2AE3CE3AED}"/>
    <cellStyle name="Normal 9 5 2 2 2 2" xfId="1064" xr:uid="{BDC4A5E5-C46B-45F3-86B5-12094D046632}"/>
    <cellStyle name="Normal 9 5 2 2 2 2 2" xfId="1712" xr:uid="{F7F59F4B-7A07-46FF-8258-8B6A2B341196}"/>
    <cellStyle name="Normal 9 5 2 2 2 2 2 2" xfId="3008" xr:uid="{7CE2FE88-9E3A-4F47-9C66-E26E6639E741}"/>
    <cellStyle name="Normal 9 5 2 2 2 2 2 2 2" xfId="5600" xr:uid="{CDD2D35B-CDF6-4C60-9FD1-BB056B409FB1}"/>
    <cellStyle name="Normal 9 5 2 2 2 2 2 2 2 2" xfId="10784" xr:uid="{9C1E7333-387B-49E5-8CC7-E8C7D05DC48B}"/>
    <cellStyle name="Normal 9 5 2 2 2 2 2 2 2 2 2" xfId="22591" xr:uid="{3E59AC7D-BF72-405E-96EB-74DB31736BDD}"/>
    <cellStyle name="Normal 9 5 2 2 2 2 2 2 2 2 2 2" xfId="44910" xr:uid="{2A92A902-5C7F-4463-8A2B-166EC2958389}"/>
    <cellStyle name="Normal 9 5 2 2 2 2 2 2 2 2 3" xfId="33102" xr:uid="{625086F6-1BAD-4D50-AE6F-D219020615B1}"/>
    <cellStyle name="Normal 9 5 2 2 2 2 2 2 2 3" xfId="17407" xr:uid="{E5F8EA50-1F82-478E-AD81-33FE6127F254}"/>
    <cellStyle name="Normal 9 5 2 2 2 2 2 2 2 3 2" xfId="39726" xr:uid="{EADA1E98-DD9A-42FC-A634-9E5706C366A2}"/>
    <cellStyle name="Normal 9 5 2 2 2 2 2 2 2 4" xfId="27918" xr:uid="{9D44695F-8598-4DD3-8965-FE9650EAFE0A}"/>
    <cellStyle name="Normal 9 5 2 2 2 2 2 2 3" xfId="8192" xr:uid="{0D032ED0-6DF1-4F4F-841B-8584C0164B01}"/>
    <cellStyle name="Normal 9 5 2 2 2 2 2 2 3 2" xfId="19999" xr:uid="{098BCE28-9BCB-4ABD-A5A3-B8161D88C805}"/>
    <cellStyle name="Normal 9 5 2 2 2 2 2 2 3 2 2" xfId="42318" xr:uid="{023C659E-F619-4641-9683-290EFE810272}"/>
    <cellStyle name="Normal 9 5 2 2 2 2 2 2 3 3" xfId="30510" xr:uid="{68198C9A-DAC2-4E14-832C-0C3D0A491BE1}"/>
    <cellStyle name="Normal 9 5 2 2 2 2 2 2 4" xfId="14815" xr:uid="{BD72E34B-6C8C-4595-B1E4-EAA6044CEB63}"/>
    <cellStyle name="Normal 9 5 2 2 2 2 2 2 4 2" xfId="37134" xr:uid="{07F08512-5E6E-42A0-A0E2-7A5D75FF7000}"/>
    <cellStyle name="Normal 9 5 2 2 2 2 2 2 5" xfId="25326" xr:uid="{3F7C381E-6621-461E-95EC-90B461831F35}"/>
    <cellStyle name="Normal 9 5 2 2 2 2 2 3" xfId="4304" xr:uid="{F0B383A3-B8A4-475A-B2B2-4D329AE668DD}"/>
    <cellStyle name="Normal 9 5 2 2 2 2 2 3 2" xfId="9488" xr:uid="{EF4F3B89-EDC4-405D-9714-31FBDF95737E}"/>
    <cellStyle name="Normal 9 5 2 2 2 2 2 3 2 2" xfId="21295" xr:uid="{F66159EB-92BB-4002-ABF5-17DB080B5554}"/>
    <cellStyle name="Normal 9 5 2 2 2 2 2 3 2 2 2" xfId="43614" xr:uid="{1FA2C545-2F2A-4B49-95C9-ECB65BC882C5}"/>
    <cellStyle name="Normal 9 5 2 2 2 2 2 3 2 3" xfId="31806" xr:uid="{DF34D0B8-30DC-41D5-8B06-74321F9626EE}"/>
    <cellStyle name="Normal 9 5 2 2 2 2 2 3 3" xfId="16111" xr:uid="{D90CBB9E-475B-4A01-B9CD-896E62D384C9}"/>
    <cellStyle name="Normal 9 5 2 2 2 2 2 3 3 2" xfId="38430" xr:uid="{A9A68F5C-D10D-4552-9011-05D1534DF3C5}"/>
    <cellStyle name="Normal 9 5 2 2 2 2 2 3 4" xfId="26622" xr:uid="{C2EBEF45-7D82-4154-A7B9-F78D3C0F14B6}"/>
    <cellStyle name="Normal 9 5 2 2 2 2 2 4" xfId="6896" xr:uid="{61C6A490-454A-46B3-85F9-889D6A2A0EC0}"/>
    <cellStyle name="Normal 9 5 2 2 2 2 2 4 2" xfId="18703" xr:uid="{F29E9EF6-FBF3-4AC4-B6F1-7BD177B1AC91}"/>
    <cellStyle name="Normal 9 5 2 2 2 2 2 4 2 2" xfId="41022" xr:uid="{0C9E1717-77CA-44A0-ACD1-C54B4F8A3286}"/>
    <cellStyle name="Normal 9 5 2 2 2 2 2 4 3" xfId="29214" xr:uid="{0000FC7C-0931-42DB-9616-D62CC4870AE0}"/>
    <cellStyle name="Normal 9 5 2 2 2 2 2 5" xfId="12223" xr:uid="{FA900D7C-D990-46CD-9C49-6164830BF8F2}"/>
    <cellStyle name="Normal 9 5 2 2 2 2 2 5 2" xfId="34542" xr:uid="{255775E6-353D-4C84-89D2-398A13354D20}"/>
    <cellStyle name="Normal 9 5 2 2 2 2 2 6" xfId="13519" xr:uid="{836EEF70-D83C-4421-B43E-D67F02284AB9}"/>
    <cellStyle name="Normal 9 5 2 2 2 2 2 6 2" xfId="35838" xr:uid="{C6584029-EBBB-427D-A6AC-23253EE46EE1}"/>
    <cellStyle name="Normal 9 5 2 2 2 2 2 7" xfId="24030" xr:uid="{084A1C9E-EF69-4690-BC42-9EDFDBF37965}"/>
    <cellStyle name="Normal 9 5 2 2 2 2 3" xfId="2360" xr:uid="{6FC2A0C8-6091-436A-8993-6F7A4A946EE9}"/>
    <cellStyle name="Normal 9 5 2 2 2 2 3 2" xfId="4952" xr:uid="{665FE4CE-5748-4A85-B468-BC1A8C404E95}"/>
    <cellStyle name="Normal 9 5 2 2 2 2 3 2 2" xfId="10136" xr:uid="{18A42D1F-57B1-4E0F-A98D-DB65262893DD}"/>
    <cellStyle name="Normal 9 5 2 2 2 2 3 2 2 2" xfId="21943" xr:uid="{D19AF73F-A7A2-4666-BAE4-E53A852E76D2}"/>
    <cellStyle name="Normal 9 5 2 2 2 2 3 2 2 2 2" xfId="44262" xr:uid="{A7796CB4-54BC-4EF5-8F8E-F5A8C202D5FB}"/>
    <cellStyle name="Normal 9 5 2 2 2 2 3 2 2 3" xfId="32454" xr:uid="{FB702228-D595-4A2D-9B87-D0D5FAF27784}"/>
    <cellStyle name="Normal 9 5 2 2 2 2 3 2 3" xfId="16759" xr:uid="{4F5CAE59-08E6-4BC8-BC2D-43CBF7CCBC41}"/>
    <cellStyle name="Normal 9 5 2 2 2 2 3 2 3 2" xfId="39078" xr:uid="{50C1C230-6D08-4484-8AAF-DB074985411F}"/>
    <cellStyle name="Normal 9 5 2 2 2 2 3 2 4" xfId="27270" xr:uid="{EF4F0D60-A9F8-433C-AB23-AABBC717CA4E}"/>
    <cellStyle name="Normal 9 5 2 2 2 2 3 3" xfId="7544" xr:uid="{233E5449-071A-4CBD-9714-F8AB9072A4A9}"/>
    <cellStyle name="Normal 9 5 2 2 2 2 3 3 2" xfId="19351" xr:uid="{86F6B4FB-11FA-465D-93E8-70797F707642}"/>
    <cellStyle name="Normal 9 5 2 2 2 2 3 3 2 2" xfId="41670" xr:uid="{5182D737-AA23-49FA-B12D-7D1ECCD8451F}"/>
    <cellStyle name="Normal 9 5 2 2 2 2 3 3 3" xfId="29862" xr:uid="{BC96B037-F277-425F-BCFF-0CBC7F009C8B}"/>
    <cellStyle name="Normal 9 5 2 2 2 2 3 4" xfId="14167" xr:uid="{17E4C5AE-1488-4600-988B-99D1CB3A34D3}"/>
    <cellStyle name="Normal 9 5 2 2 2 2 3 4 2" xfId="36486" xr:uid="{88FBF69A-86D5-4363-A65E-156CA0C9D539}"/>
    <cellStyle name="Normal 9 5 2 2 2 2 3 5" xfId="24678" xr:uid="{003CBA82-97B2-4EBF-B18D-965E0D7B3A14}"/>
    <cellStyle name="Normal 9 5 2 2 2 2 4" xfId="3656" xr:uid="{F5617A30-E48F-4535-BB9A-21E9BC9C19B5}"/>
    <cellStyle name="Normal 9 5 2 2 2 2 4 2" xfId="8840" xr:uid="{354E3FCC-FCED-486D-99E8-FAC89089D8D8}"/>
    <cellStyle name="Normal 9 5 2 2 2 2 4 2 2" xfId="20647" xr:uid="{6D415929-1DDE-4432-9C1B-18B7845F1047}"/>
    <cellStyle name="Normal 9 5 2 2 2 2 4 2 2 2" xfId="42966" xr:uid="{E5D7E865-622E-4CFC-A162-C2E0D75D1023}"/>
    <cellStyle name="Normal 9 5 2 2 2 2 4 2 3" xfId="31158" xr:uid="{A3683ACC-90C0-455D-8153-C02DCCD71766}"/>
    <cellStyle name="Normal 9 5 2 2 2 2 4 3" xfId="15463" xr:uid="{E80E18E3-3EFB-4C88-A944-6A2CA0C97519}"/>
    <cellStyle name="Normal 9 5 2 2 2 2 4 3 2" xfId="37782" xr:uid="{860C09E4-9A41-48BC-869A-592D921A4314}"/>
    <cellStyle name="Normal 9 5 2 2 2 2 4 4" xfId="25974" xr:uid="{8E9B3CCE-C5A2-4F5E-BE8A-AB16C3D30F91}"/>
    <cellStyle name="Normal 9 5 2 2 2 2 5" xfId="6248" xr:uid="{E8F1877E-0394-4126-A2DA-347173CF4D8A}"/>
    <cellStyle name="Normal 9 5 2 2 2 2 5 2" xfId="18055" xr:uid="{9C114FB4-CB6B-485F-9506-DC117D7AE760}"/>
    <cellStyle name="Normal 9 5 2 2 2 2 5 2 2" xfId="40374" xr:uid="{018FAC6D-0A3D-410D-8F00-B0F1D66C4BAB}"/>
    <cellStyle name="Normal 9 5 2 2 2 2 5 3" xfId="28566" xr:uid="{30296078-47BE-40FC-B751-A257383DAF5A}"/>
    <cellStyle name="Normal 9 5 2 2 2 2 6" xfId="11575" xr:uid="{D115D13A-0602-41FD-A588-2D95D41497EC}"/>
    <cellStyle name="Normal 9 5 2 2 2 2 6 2" xfId="33894" xr:uid="{8AF4E3D7-BDFC-4858-BBEA-46BAA89EBE59}"/>
    <cellStyle name="Normal 9 5 2 2 2 2 7" xfId="12871" xr:uid="{EE069FB4-30A8-486B-9FB0-1DBE4517DC78}"/>
    <cellStyle name="Normal 9 5 2 2 2 2 7 2" xfId="35190" xr:uid="{D63853D3-61DA-4CC3-B83A-7C37567D3820}"/>
    <cellStyle name="Normal 9 5 2 2 2 2 8" xfId="23382" xr:uid="{D0B85C89-E597-4584-AB61-15AA418B4471}"/>
    <cellStyle name="Normal 9 5 2 2 2 3" xfId="1388" xr:uid="{198FFBC0-9CD6-413F-9E05-9D28304DF52A}"/>
    <cellStyle name="Normal 9 5 2 2 2 3 2" xfId="2684" xr:uid="{E10F5FB3-6A86-407D-A500-D3E3A0D26E4F}"/>
    <cellStyle name="Normal 9 5 2 2 2 3 2 2" xfId="5276" xr:uid="{38B4BEA6-2437-4C57-A956-0A9321172C4E}"/>
    <cellStyle name="Normal 9 5 2 2 2 3 2 2 2" xfId="10460" xr:uid="{C4B20231-5924-45A2-888F-DC7AF0991876}"/>
    <cellStyle name="Normal 9 5 2 2 2 3 2 2 2 2" xfId="22267" xr:uid="{B613D2D6-9E6E-425D-9BEE-738D97E9172F}"/>
    <cellStyle name="Normal 9 5 2 2 2 3 2 2 2 2 2" xfId="44586" xr:uid="{1D8A1A01-2D93-4060-BC21-5D70D14C96E4}"/>
    <cellStyle name="Normal 9 5 2 2 2 3 2 2 2 3" xfId="32778" xr:uid="{2F7BC084-5E74-496A-ADC5-F494B558147F}"/>
    <cellStyle name="Normal 9 5 2 2 2 3 2 2 3" xfId="17083" xr:uid="{C094F47A-2B9E-497B-BF14-45E748596D9F}"/>
    <cellStyle name="Normal 9 5 2 2 2 3 2 2 3 2" xfId="39402" xr:uid="{9B6582C8-2066-4E51-B48F-36FBA8D61223}"/>
    <cellStyle name="Normal 9 5 2 2 2 3 2 2 4" xfId="27594" xr:uid="{E7FDDCA1-4AB7-4999-BA49-1FADDE51DA30}"/>
    <cellStyle name="Normal 9 5 2 2 2 3 2 3" xfId="7868" xr:uid="{F01D0727-8449-43BB-84D5-6F8C196A3FD9}"/>
    <cellStyle name="Normal 9 5 2 2 2 3 2 3 2" xfId="19675" xr:uid="{CA879183-763A-4FB5-9665-9D394FD49AB6}"/>
    <cellStyle name="Normal 9 5 2 2 2 3 2 3 2 2" xfId="41994" xr:uid="{DA44790B-531E-47B4-A542-74CBAFB27305}"/>
    <cellStyle name="Normal 9 5 2 2 2 3 2 3 3" xfId="30186" xr:uid="{8FF9665D-5A26-4F12-8551-92B629082332}"/>
    <cellStyle name="Normal 9 5 2 2 2 3 2 4" xfId="14491" xr:uid="{A8F7E610-153C-4C13-9FC0-CEFDDA4AD194}"/>
    <cellStyle name="Normal 9 5 2 2 2 3 2 4 2" xfId="36810" xr:uid="{7346DC01-372A-443F-8ABF-173C1BC30C99}"/>
    <cellStyle name="Normal 9 5 2 2 2 3 2 5" xfId="25002" xr:uid="{B653E45B-82BD-4EFB-87CB-F96A2EE78629}"/>
    <cellStyle name="Normal 9 5 2 2 2 3 3" xfId="3980" xr:uid="{41D31A42-0F59-454C-B74A-B54E66282519}"/>
    <cellStyle name="Normal 9 5 2 2 2 3 3 2" xfId="9164" xr:uid="{CAF98DEA-4F34-461B-9520-A7454221B7AB}"/>
    <cellStyle name="Normal 9 5 2 2 2 3 3 2 2" xfId="20971" xr:uid="{4E6774BA-1239-4966-B820-7EBACF095EF5}"/>
    <cellStyle name="Normal 9 5 2 2 2 3 3 2 2 2" xfId="43290" xr:uid="{DC59C7FD-300D-4563-84C4-7AD0379F6985}"/>
    <cellStyle name="Normal 9 5 2 2 2 3 3 2 3" xfId="31482" xr:uid="{59EEDDEB-AF35-4183-86C4-F0DCF6BD4B1B}"/>
    <cellStyle name="Normal 9 5 2 2 2 3 3 3" xfId="15787" xr:uid="{03F842B2-1575-4A0C-B21C-30B56C72AFB1}"/>
    <cellStyle name="Normal 9 5 2 2 2 3 3 3 2" xfId="38106" xr:uid="{47874B7A-15AC-4CDE-AFB1-E3924D2C5330}"/>
    <cellStyle name="Normal 9 5 2 2 2 3 3 4" xfId="26298" xr:uid="{D6D93443-E38A-4972-BD42-A437E7ABAF7D}"/>
    <cellStyle name="Normal 9 5 2 2 2 3 4" xfId="6572" xr:uid="{0A653CF4-7840-4A2A-82A7-3B4674B00B7C}"/>
    <cellStyle name="Normal 9 5 2 2 2 3 4 2" xfId="18379" xr:uid="{7E69DDB7-88D8-4CDA-B813-B64DC7F24DB7}"/>
    <cellStyle name="Normal 9 5 2 2 2 3 4 2 2" xfId="40698" xr:uid="{C955D738-172A-42B1-BCFF-F75584097AD5}"/>
    <cellStyle name="Normal 9 5 2 2 2 3 4 3" xfId="28890" xr:uid="{4FA66E4B-C1EC-4A97-9FC3-A513E347EE39}"/>
    <cellStyle name="Normal 9 5 2 2 2 3 5" xfId="11899" xr:uid="{E7F92DA4-8AD7-4FD5-BC5F-19045DA5754C}"/>
    <cellStyle name="Normal 9 5 2 2 2 3 5 2" xfId="34218" xr:uid="{99F14721-85A1-4B50-BEAE-571F47856448}"/>
    <cellStyle name="Normal 9 5 2 2 2 3 6" xfId="13195" xr:uid="{02003BD0-5502-4164-B4C9-1C5ECF98A749}"/>
    <cellStyle name="Normal 9 5 2 2 2 3 6 2" xfId="35514" xr:uid="{D1A6AA59-2C8B-4442-AAD7-994575F19066}"/>
    <cellStyle name="Normal 9 5 2 2 2 3 7" xfId="23706" xr:uid="{B78E5CA3-7EC7-4829-B273-1A3767898660}"/>
    <cellStyle name="Normal 9 5 2 2 2 4" xfId="2036" xr:uid="{52BA1D61-51B6-4A1B-8524-F2DE6BD6160A}"/>
    <cellStyle name="Normal 9 5 2 2 2 4 2" xfId="4628" xr:uid="{498ECD1E-4C51-4814-9532-FA306073CBCA}"/>
    <cellStyle name="Normal 9 5 2 2 2 4 2 2" xfId="9812" xr:uid="{8BB95399-2209-450E-A674-8CB83ED4787F}"/>
    <cellStyle name="Normal 9 5 2 2 2 4 2 2 2" xfId="21619" xr:uid="{A509155F-8F15-446C-B8B3-B53609807083}"/>
    <cellStyle name="Normal 9 5 2 2 2 4 2 2 2 2" xfId="43938" xr:uid="{63636E8A-29A3-4803-A9BF-658E7E49C395}"/>
    <cellStyle name="Normal 9 5 2 2 2 4 2 2 3" xfId="32130" xr:uid="{4150263D-160C-4F1B-8E85-9DD672E6381F}"/>
    <cellStyle name="Normal 9 5 2 2 2 4 2 3" xfId="16435" xr:uid="{BE5CF40A-C771-41A9-BBF0-BFAC6A337DF9}"/>
    <cellStyle name="Normal 9 5 2 2 2 4 2 3 2" xfId="38754" xr:uid="{B5D69C3A-0A37-4064-8127-66361E43E32C}"/>
    <cellStyle name="Normal 9 5 2 2 2 4 2 4" xfId="26946" xr:uid="{EF38F249-D2AC-47B5-ACF1-9DAD718696F1}"/>
    <cellStyle name="Normal 9 5 2 2 2 4 3" xfId="7220" xr:uid="{1C02ECB4-0E09-4FE9-B666-3B7FFB11B7DE}"/>
    <cellStyle name="Normal 9 5 2 2 2 4 3 2" xfId="19027" xr:uid="{BB283AE3-6371-49C3-BF6C-6D548AC212F7}"/>
    <cellStyle name="Normal 9 5 2 2 2 4 3 2 2" xfId="41346" xr:uid="{4CBA9F87-C4F0-4645-8235-A90B2F4411F8}"/>
    <cellStyle name="Normal 9 5 2 2 2 4 3 3" xfId="29538" xr:uid="{D61A8CEA-9E37-4994-8314-EDD7DB4C6721}"/>
    <cellStyle name="Normal 9 5 2 2 2 4 4" xfId="13843" xr:uid="{538BE34F-265C-4DFD-B438-323AD515C5FD}"/>
    <cellStyle name="Normal 9 5 2 2 2 4 4 2" xfId="36162" xr:uid="{707CB7F6-E685-4C9A-82DF-C02FAA4C3ADD}"/>
    <cellStyle name="Normal 9 5 2 2 2 4 5" xfId="24354" xr:uid="{E630047A-3114-45DF-B318-F227B4335BE7}"/>
    <cellStyle name="Normal 9 5 2 2 2 5" xfId="3332" xr:uid="{02207169-2C56-4A6F-8768-FEC984E2E667}"/>
    <cellStyle name="Normal 9 5 2 2 2 5 2" xfId="8516" xr:uid="{DDD1398E-AF3E-4CF5-AF22-BD5BC91D8828}"/>
    <cellStyle name="Normal 9 5 2 2 2 5 2 2" xfId="20323" xr:uid="{03569548-C4EE-401E-A974-6D0715E96236}"/>
    <cellStyle name="Normal 9 5 2 2 2 5 2 2 2" xfId="42642" xr:uid="{FACB651F-B2C7-4926-81CF-B2EBACE54CB1}"/>
    <cellStyle name="Normal 9 5 2 2 2 5 2 3" xfId="30834" xr:uid="{D2D85252-DE28-4048-89FE-7688E8717D0C}"/>
    <cellStyle name="Normal 9 5 2 2 2 5 3" xfId="15139" xr:uid="{B7297AFE-6ABE-4BEF-9AAD-EA030FB12C46}"/>
    <cellStyle name="Normal 9 5 2 2 2 5 3 2" xfId="37458" xr:uid="{F4E307E3-E98F-4967-8C66-C2822983A6A5}"/>
    <cellStyle name="Normal 9 5 2 2 2 5 4" xfId="25650" xr:uid="{1B8D1996-0BC9-40EF-93BE-AA9A7C09106A}"/>
    <cellStyle name="Normal 9 5 2 2 2 6" xfId="5924" xr:uid="{215DC836-911C-429A-967E-B1705D8F9989}"/>
    <cellStyle name="Normal 9 5 2 2 2 6 2" xfId="17731" xr:uid="{71FE1D54-DD4E-4915-879C-959BAE86C93B}"/>
    <cellStyle name="Normal 9 5 2 2 2 6 2 2" xfId="40050" xr:uid="{01BA25BB-EA73-497A-9E10-8C3FBCFEF5A2}"/>
    <cellStyle name="Normal 9 5 2 2 2 6 3" xfId="28242" xr:uid="{6D516A5C-93A9-4B18-B812-C534431F208D}"/>
    <cellStyle name="Normal 9 5 2 2 2 7" xfId="11233" xr:uid="{EDA256E0-EE49-4356-9AD7-5686EE929510}"/>
    <cellStyle name="Normal 9 5 2 2 2 7 2" xfId="33552" xr:uid="{9ED1512A-9423-4D9A-9A21-1FE77C821375}"/>
    <cellStyle name="Normal 9 5 2 2 2 8" xfId="12547" xr:uid="{C71040C3-948B-4466-8B98-2895B474F47F}"/>
    <cellStyle name="Normal 9 5 2 2 2 8 2" xfId="34866" xr:uid="{8F378CE1-62E7-48E8-BFF9-FCD23ED08408}"/>
    <cellStyle name="Normal 9 5 2 2 2 9" xfId="23040" xr:uid="{3B144B3E-B656-4DF8-8ED1-527E1E79F03B}"/>
    <cellStyle name="Normal 9 5 2 2 3" xfId="902" xr:uid="{3D72AE69-9B55-4E1B-B1AE-B5ACDDF37A97}"/>
    <cellStyle name="Normal 9 5 2 2 3 2" xfId="1550" xr:uid="{DABFEF40-3E22-4806-87D2-7FA8D404F6EA}"/>
    <cellStyle name="Normal 9 5 2 2 3 2 2" xfId="2846" xr:uid="{FC88181C-C951-4AAF-9AB4-AD5EAB146773}"/>
    <cellStyle name="Normal 9 5 2 2 3 2 2 2" xfId="5438" xr:uid="{A3EE5016-C176-4CD8-8006-0B98D673B209}"/>
    <cellStyle name="Normal 9 5 2 2 3 2 2 2 2" xfId="10622" xr:uid="{67ECD8B6-01FC-4EE7-9305-B36EC1BD5E7F}"/>
    <cellStyle name="Normal 9 5 2 2 3 2 2 2 2 2" xfId="22429" xr:uid="{F21A2855-6D6E-45C0-8009-354CFE08A831}"/>
    <cellStyle name="Normal 9 5 2 2 3 2 2 2 2 2 2" xfId="44748" xr:uid="{23498F67-570B-4B1A-8933-85FF23954729}"/>
    <cellStyle name="Normal 9 5 2 2 3 2 2 2 2 3" xfId="32940" xr:uid="{D4222DD8-D70B-4C37-8D31-70C5F8E5CC02}"/>
    <cellStyle name="Normal 9 5 2 2 3 2 2 2 3" xfId="17245" xr:uid="{19F16D8A-BFE1-4111-96F7-879B8E122DA2}"/>
    <cellStyle name="Normal 9 5 2 2 3 2 2 2 3 2" xfId="39564" xr:uid="{F2C71D1C-76B3-4F0E-A74D-05BAF53AC485}"/>
    <cellStyle name="Normal 9 5 2 2 3 2 2 2 4" xfId="27756" xr:uid="{E1C0C0C1-3801-4C5C-8699-40A2D46E697F}"/>
    <cellStyle name="Normal 9 5 2 2 3 2 2 3" xfId="8030" xr:uid="{ACA950C6-115C-4436-A20D-6FE07ECE2ED2}"/>
    <cellStyle name="Normal 9 5 2 2 3 2 2 3 2" xfId="19837" xr:uid="{91D54331-8C3E-48FC-9F11-F1573ED4ECE8}"/>
    <cellStyle name="Normal 9 5 2 2 3 2 2 3 2 2" xfId="42156" xr:uid="{D51F1DE6-5CE4-47FB-BCD9-0DB961D99356}"/>
    <cellStyle name="Normal 9 5 2 2 3 2 2 3 3" xfId="30348" xr:uid="{60C0D851-9D79-47CD-8B5B-09439077197A}"/>
    <cellStyle name="Normal 9 5 2 2 3 2 2 4" xfId="14653" xr:uid="{E78AA4A1-E011-4480-BFAE-FE9F19FFB135}"/>
    <cellStyle name="Normal 9 5 2 2 3 2 2 4 2" xfId="36972" xr:uid="{1AB7C41D-D5C6-4981-B4D6-A7B6F3CDCBA2}"/>
    <cellStyle name="Normal 9 5 2 2 3 2 2 5" xfId="25164" xr:uid="{724DB273-327B-4452-B72C-2CDF19B71AFE}"/>
    <cellStyle name="Normal 9 5 2 2 3 2 3" xfId="4142" xr:uid="{3364B7D5-49E8-4324-9276-FDCE52930EFA}"/>
    <cellStyle name="Normal 9 5 2 2 3 2 3 2" xfId="9326" xr:uid="{07C0A1F4-61E3-48B5-AA75-C3353B41C8A2}"/>
    <cellStyle name="Normal 9 5 2 2 3 2 3 2 2" xfId="21133" xr:uid="{3F9C9F11-629D-425A-9B5D-34CEBC1208D2}"/>
    <cellStyle name="Normal 9 5 2 2 3 2 3 2 2 2" xfId="43452" xr:uid="{A73E8598-97C1-4BF8-9350-46CBB65A6E4D}"/>
    <cellStyle name="Normal 9 5 2 2 3 2 3 2 3" xfId="31644" xr:uid="{E0EE49BE-0699-4D05-9203-2A4AECB47005}"/>
    <cellStyle name="Normal 9 5 2 2 3 2 3 3" xfId="15949" xr:uid="{CE67E24C-CE88-4CB7-9604-1B288CD0A156}"/>
    <cellStyle name="Normal 9 5 2 2 3 2 3 3 2" xfId="38268" xr:uid="{A706DB6B-327A-4D30-84E6-B5C5E75A6CFE}"/>
    <cellStyle name="Normal 9 5 2 2 3 2 3 4" xfId="26460" xr:uid="{E1704104-8815-4F97-8CE7-BDC316A8BCF4}"/>
    <cellStyle name="Normal 9 5 2 2 3 2 4" xfId="6734" xr:uid="{873D82C1-334E-490B-88D2-F233B7029EB6}"/>
    <cellStyle name="Normal 9 5 2 2 3 2 4 2" xfId="18541" xr:uid="{ADF55BC8-CE29-48A4-86CD-293DE095CFE1}"/>
    <cellStyle name="Normal 9 5 2 2 3 2 4 2 2" xfId="40860" xr:uid="{C3997A46-043F-4EF5-A9AB-17243D1A9362}"/>
    <cellStyle name="Normal 9 5 2 2 3 2 4 3" xfId="29052" xr:uid="{10757FF2-10B6-4A2B-A5C4-7A8016F8D5D1}"/>
    <cellStyle name="Normal 9 5 2 2 3 2 5" xfId="12061" xr:uid="{F7A3D178-45CD-49DE-98DC-5C5B92039C94}"/>
    <cellStyle name="Normal 9 5 2 2 3 2 5 2" xfId="34380" xr:uid="{456C4FE6-1F3B-4DFE-B45C-111292C53379}"/>
    <cellStyle name="Normal 9 5 2 2 3 2 6" xfId="13357" xr:uid="{F9249773-5061-46C3-8E17-E45834D46A8C}"/>
    <cellStyle name="Normal 9 5 2 2 3 2 6 2" xfId="35676" xr:uid="{7B5AADA7-570E-4075-91E9-F66D2C39085F}"/>
    <cellStyle name="Normal 9 5 2 2 3 2 7" xfId="23868" xr:uid="{3424AF11-9C63-49D0-9491-05C7893B871E}"/>
    <cellStyle name="Normal 9 5 2 2 3 3" xfId="2198" xr:uid="{3A255ABF-537E-4165-ACD9-2B58C5B0BE82}"/>
    <cellStyle name="Normal 9 5 2 2 3 3 2" xfId="4790" xr:uid="{429E0273-F1D4-4BB6-9A83-884D04835DC4}"/>
    <cellStyle name="Normal 9 5 2 2 3 3 2 2" xfId="9974" xr:uid="{80B47AD8-D108-42C7-8145-39EC3655D620}"/>
    <cellStyle name="Normal 9 5 2 2 3 3 2 2 2" xfId="21781" xr:uid="{04EB0430-73AE-410F-A84E-2F083932D352}"/>
    <cellStyle name="Normal 9 5 2 2 3 3 2 2 2 2" xfId="44100" xr:uid="{BDE541AD-3312-4DF9-AA38-3D67151C6957}"/>
    <cellStyle name="Normal 9 5 2 2 3 3 2 2 3" xfId="32292" xr:uid="{CA7F85D3-7920-44DC-B490-A7C11F720109}"/>
    <cellStyle name="Normal 9 5 2 2 3 3 2 3" xfId="16597" xr:uid="{A91B371F-4FDD-4AD9-929B-5087F7F202D5}"/>
    <cellStyle name="Normal 9 5 2 2 3 3 2 3 2" xfId="38916" xr:uid="{5F285A42-3468-4A63-B9E8-9D70D6FCBB0A}"/>
    <cellStyle name="Normal 9 5 2 2 3 3 2 4" xfId="27108" xr:uid="{C5BFE27D-9392-4A55-9E49-2B1CD12B4219}"/>
    <cellStyle name="Normal 9 5 2 2 3 3 3" xfId="7382" xr:uid="{8067A212-21FE-4236-9041-E3712B3D3963}"/>
    <cellStyle name="Normal 9 5 2 2 3 3 3 2" xfId="19189" xr:uid="{D1FEA710-4128-4734-98ED-9F8754F8AF26}"/>
    <cellStyle name="Normal 9 5 2 2 3 3 3 2 2" xfId="41508" xr:uid="{AA19C7CC-2042-4575-A691-3F09F0E2EB25}"/>
    <cellStyle name="Normal 9 5 2 2 3 3 3 3" xfId="29700" xr:uid="{CFD19AF6-EC61-41EE-A24E-565F298A5DED}"/>
    <cellStyle name="Normal 9 5 2 2 3 3 4" xfId="14005" xr:uid="{058F392A-D2A5-433A-87D8-0EE1EC54536C}"/>
    <cellStyle name="Normal 9 5 2 2 3 3 4 2" xfId="36324" xr:uid="{3AA012C0-1348-450B-BDAA-6A9745961735}"/>
    <cellStyle name="Normal 9 5 2 2 3 3 5" xfId="24516" xr:uid="{C5AA7AFD-9538-48E2-9029-F95AFB0A7153}"/>
    <cellStyle name="Normal 9 5 2 2 3 4" xfId="3494" xr:uid="{57F21EF8-2347-4004-906D-112F6BE1690A}"/>
    <cellStyle name="Normal 9 5 2 2 3 4 2" xfId="8678" xr:uid="{AD1923BD-4B47-4709-8CB1-9126EBD09730}"/>
    <cellStyle name="Normal 9 5 2 2 3 4 2 2" xfId="20485" xr:uid="{200BDEF5-6004-4418-92DC-C756F7D3683F}"/>
    <cellStyle name="Normal 9 5 2 2 3 4 2 2 2" xfId="42804" xr:uid="{501774BF-A0BE-4F36-9CA8-3328C1BB0397}"/>
    <cellStyle name="Normal 9 5 2 2 3 4 2 3" xfId="30996" xr:uid="{E4CBFF02-F037-4795-84AB-EAA7583E8583}"/>
    <cellStyle name="Normal 9 5 2 2 3 4 3" xfId="15301" xr:uid="{3AAC1A85-EC39-4B71-8561-73A64CA9BB0B}"/>
    <cellStyle name="Normal 9 5 2 2 3 4 3 2" xfId="37620" xr:uid="{3791F33E-D3C5-4B42-8B33-D2AFFA3B1045}"/>
    <cellStyle name="Normal 9 5 2 2 3 4 4" xfId="25812" xr:uid="{3E21541A-7538-4B5B-8D5E-7C2C5CFA35D4}"/>
    <cellStyle name="Normal 9 5 2 2 3 5" xfId="6086" xr:uid="{F3EA4BE4-9451-4A15-8A3B-DB0B83906DD2}"/>
    <cellStyle name="Normal 9 5 2 2 3 5 2" xfId="17893" xr:uid="{F341B616-33C8-47C5-8AFF-6685EF87F5ED}"/>
    <cellStyle name="Normal 9 5 2 2 3 5 2 2" xfId="40212" xr:uid="{C8EFB032-9C85-4BAB-8776-7EE7CAAB5A3B}"/>
    <cellStyle name="Normal 9 5 2 2 3 5 3" xfId="28404" xr:uid="{8213DD48-AACC-4CD5-BA96-D68969A90B2C}"/>
    <cellStyle name="Normal 9 5 2 2 3 6" xfId="11413" xr:uid="{5668D02D-D908-469D-8843-167B1131477F}"/>
    <cellStyle name="Normal 9 5 2 2 3 6 2" xfId="33732" xr:uid="{1D255C21-75EB-4A50-B27A-44C4FE082F49}"/>
    <cellStyle name="Normal 9 5 2 2 3 7" xfId="12709" xr:uid="{011497BD-F46F-47FA-AEBE-9EF877BEC2AF}"/>
    <cellStyle name="Normal 9 5 2 2 3 7 2" xfId="35028" xr:uid="{A1E3F251-9653-4B2E-BC0C-B2B9316FB830}"/>
    <cellStyle name="Normal 9 5 2 2 3 8" xfId="23220" xr:uid="{4AABAEE2-8378-4027-88D5-A3CE9FB719E2}"/>
    <cellStyle name="Normal 9 5 2 2 4" xfId="1226" xr:uid="{E096774F-48D5-4B6E-B5FB-CDF662CA783B}"/>
    <cellStyle name="Normal 9 5 2 2 4 2" xfId="2522" xr:uid="{236483A3-46D2-4601-9BD0-026098862C7F}"/>
    <cellStyle name="Normal 9 5 2 2 4 2 2" xfId="5114" xr:uid="{E9535096-9768-40F9-A15E-0D94420CDAF3}"/>
    <cellStyle name="Normal 9 5 2 2 4 2 2 2" xfId="10298" xr:uid="{1911C3B9-342E-4B2F-B3C9-BEC052FF3657}"/>
    <cellStyle name="Normal 9 5 2 2 4 2 2 2 2" xfId="22105" xr:uid="{79DDF76F-C311-45CC-BAF6-5733C6EFB7C9}"/>
    <cellStyle name="Normal 9 5 2 2 4 2 2 2 2 2" xfId="44424" xr:uid="{34FB89F2-421A-45EC-BAAA-C68BDC1DDD80}"/>
    <cellStyle name="Normal 9 5 2 2 4 2 2 2 3" xfId="32616" xr:uid="{3BAC97DD-BC20-456A-93CE-DA81B662E8EB}"/>
    <cellStyle name="Normal 9 5 2 2 4 2 2 3" xfId="16921" xr:uid="{E5C0D126-1083-47E7-BED3-9AEBE217F833}"/>
    <cellStyle name="Normal 9 5 2 2 4 2 2 3 2" xfId="39240" xr:uid="{E560F336-8BAC-40BA-8A0B-B0DE91D72599}"/>
    <cellStyle name="Normal 9 5 2 2 4 2 2 4" xfId="27432" xr:uid="{F4135BA1-80AB-4354-B513-B972086B6104}"/>
    <cellStyle name="Normal 9 5 2 2 4 2 3" xfId="7706" xr:uid="{DB96F766-9B55-4158-ACF7-A74A3204D527}"/>
    <cellStyle name="Normal 9 5 2 2 4 2 3 2" xfId="19513" xr:uid="{0B857506-3C25-4D55-AEB4-FEACB7CC0638}"/>
    <cellStyle name="Normal 9 5 2 2 4 2 3 2 2" xfId="41832" xr:uid="{ED12BFDF-20D7-4820-82B2-CE3A3FC41998}"/>
    <cellStyle name="Normal 9 5 2 2 4 2 3 3" xfId="30024" xr:uid="{11B5B43A-D090-4336-BB1D-4E819E454746}"/>
    <cellStyle name="Normal 9 5 2 2 4 2 4" xfId="14329" xr:uid="{5D7590FF-DF39-4D26-A741-9663014397E7}"/>
    <cellStyle name="Normal 9 5 2 2 4 2 4 2" xfId="36648" xr:uid="{EDA86BCC-2380-4A8A-9481-3D516AE638BA}"/>
    <cellStyle name="Normal 9 5 2 2 4 2 5" xfId="24840" xr:uid="{F088FADA-ACA5-4CE6-8D63-48D2578224DC}"/>
    <cellStyle name="Normal 9 5 2 2 4 3" xfId="3818" xr:uid="{CC353008-5611-415C-A874-8E4422DD6B63}"/>
    <cellStyle name="Normal 9 5 2 2 4 3 2" xfId="9002" xr:uid="{1AB0D3F1-A1B5-42C3-AC55-D29D3CED3AC2}"/>
    <cellStyle name="Normal 9 5 2 2 4 3 2 2" xfId="20809" xr:uid="{4D7A289B-70E7-47A0-9C41-55B49B5D45FE}"/>
    <cellStyle name="Normal 9 5 2 2 4 3 2 2 2" xfId="43128" xr:uid="{50F5487E-D2C6-46DF-AE35-039E488AB9A6}"/>
    <cellStyle name="Normal 9 5 2 2 4 3 2 3" xfId="31320" xr:uid="{55975D5E-10FF-4A8C-89F2-0B43D21CAC5D}"/>
    <cellStyle name="Normal 9 5 2 2 4 3 3" xfId="15625" xr:uid="{C68C489C-127F-4568-A0B0-F19EA18E83E7}"/>
    <cellStyle name="Normal 9 5 2 2 4 3 3 2" xfId="37944" xr:uid="{12C291F0-4EF2-45B3-99F0-85CC10E18F76}"/>
    <cellStyle name="Normal 9 5 2 2 4 3 4" xfId="26136" xr:uid="{045B2C26-634B-4A5E-B5C9-5C7BA8945052}"/>
    <cellStyle name="Normal 9 5 2 2 4 4" xfId="6410" xr:uid="{C552F9F8-F3DD-40A5-A1E1-59094AE7557F}"/>
    <cellStyle name="Normal 9 5 2 2 4 4 2" xfId="18217" xr:uid="{8562E269-72B2-4746-8778-7BFD5F56E25D}"/>
    <cellStyle name="Normal 9 5 2 2 4 4 2 2" xfId="40536" xr:uid="{008C25B9-8513-4EE3-8041-472FD31D7F85}"/>
    <cellStyle name="Normal 9 5 2 2 4 4 3" xfId="28728" xr:uid="{B748D9CC-965F-41D7-9539-8425CAE988A3}"/>
    <cellStyle name="Normal 9 5 2 2 4 5" xfId="11737" xr:uid="{42E1B435-C6A7-4785-8398-4776C7BDF9DD}"/>
    <cellStyle name="Normal 9 5 2 2 4 5 2" xfId="34056" xr:uid="{F79B3E65-BD7C-438C-A9E1-687F83C5F277}"/>
    <cellStyle name="Normal 9 5 2 2 4 6" xfId="13033" xr:uid="{8EC34725-036D-4A94-8C9F-651B0EA2BA7A}"/>
    <cellStyle name="Normal 9 5 2 2 4 6 2" xfId="35352" xr:uid="{6C110766-778A-4846-9A54-CA8B32DAFD74}"/>
    <cellStyle name="Normal 9 5 2 2 4 7" xfId="23544" xr:uid="{31085AFA-2379-4E02-A548-7D7DA60147F2}"/>
    <cellStyle name="Normal 9 5 2 2 5" xfId="1874" xr:uid="{0C0E0348-C8BE-4042-82B4-399424D0E19F}"/>
    <cellStyle name="Normal 9 5 2 2 5 2" xfId="4466" xr:uid="{A697D87B-454A-40DD-B187-16ECA1BF3908}"/>
    <cellStyle name="Normal 9 5 2 2 5 2 2" xfId="9650" xr:uid="{5AAC0340-3892-4EA9-880D-489F74966D97}"/>
    <cellStyle name="Normal 9 5 2 2 5 2 2 2" xfId="21457" xr:uid="{F87C0C8F-8295-4997-871B-6439702E8C49}"/>
    <cellStyle name="Normal 9 5 2 2 5 2 2 2 2" xfId="43776" xr:uid="{1866C8EE-8166-4039-AFEC-4B205AD25056}"/>
    <cellStyle name="Normal 9 5 2 2 5 2 2 3" xfId="31968" xr:uid="{0FFB9E90-1845-4F9B-9373-E714ADE91F6D}"/>
    <cellStyle name="Normal 9 5 2 2 5 2 3" xfId="16273" xr:uid="{7ADA8C69-619F-4F4E-B0A3-0E0B2ADC4402}"/>
    <cellStyle name="Normal 9 5 2 2 5 2 3 2" xfId="38592" xr:uid="{E1C4EA71-DC8C-4611-A9E8-FCE3B5105712}"/>
    <cellStyle name="Normal 9 5 2 2 5 2 4" xfId="26784" xr:uid="{49B4FEFC-A6BF-4802-A388-42A0247A9921}"/>
    <cellStyle name="Normal 9 5 2 2 5 3" xfId="7058" xr:uid="{3D01A962-2F75-487A-9092-20B1205C5AA4}"/>
    <cellStyle name="Normal 9 5 2 2 5 3 2" xfId="18865" xr:uid="{5D430973-5543-443B-BE5C-172DB57CACC5}"/>
    <cellStyle name="Normal 9 5 2 2 5 3 2 2" xfId="41184" xr:uid="{BDDCBD98-AF1D-4B44-B453-B9C929FE68FD}"/>
    <cellStyle name="Normal 9 5 2 2 5 3 3" xfId="29376" xr:uid="{0850A512-1617-4963-90A7-5C04143A5E60}"/>
    <cellStyle name="Normal 9 5 2 2 5 4" xfId="13681" xr:uid="{6247BDB2-A0DB-42BF-AEBA-ECB5F85F087F}"/>
    <cellStyle name="Normal 9 5 2 2 5 4 2" xfId="36000" xr:uid="{97EBA755-9F95-4BF9-A2E4-53937964E2AD}"/>
    <cellStyle name="Normal 9 5 2 2 5 5" xfId="24192" xr:uid="{20B1C360-9EC8-4B61-9B9E-4FC5817BB3FC}"/>
    <cellStyle name="Normal 9 5 2 2 6" xfId="3170" xr:uid="{43D4A5CA-C7E3-46D5-B243-2C771798B3B5}"/>
    <cellStyle name="Normal 9 5 2 2 6 2" xfId="8354" xr:uid="{6D32B39C-B95D-4985-B66C-388A455ACECF}"/>
    <cellStyle name="Normal 9 5 2 2 6 2 2" xfId="20161" xr:uid="{CAB72DD4-AEC3-4793-8A82-3CD9C7071426}"/>
    <cellStyle name="Normal 9 5 2 2 6 2 2 2" xfId="42480" xr:uid="{3E7F6F10-F468-4D0F-8F85-D043D91BC12B}"/>
    <cellStyle name="Normal 9 5 2 2 6 2 3" xfId="30672" xr:uid="{BD11D40A-E855-4A7D-826E-EC75B000932D}"/>
    <cellStyle name="Normal 9 5 2 2 6 3" xfId="14977" xr:uid="{4E1BDE30-7B01-4B67-B347-4D8604FFDF4D}"/>
    <cellStyle name="Normal 9 5 2 2 6 3 2" xfId="37296" xr:uid="{4C42ACCB-847A-4F21-B8DD-7E1D0FF50625}"/>
    <cellStyle name="Normal 9 5 2 2 6 4" xfId="25488" xr:uid="{BC82AC49-FE1C-4884-B046-B3221F8E06F8}"/>
    <cellStyle name="Normal 9 5 2 2 7" xfId="5762" xr:uid="{441B30B5-DD75-4C67-B1FD-E400CB6A4BD3}"/>
    <cellStyle name="Normal 9 5 2 2 7 2" xfId="17569" xr:uid="{0CDD286D-BB08-4A93-8F58-8B1BF19E92F0}"/>
    <cellStyle name="Normal 9 5 2 2 7 2 2" xfId="39888" xr:uid="{283B7034-45B9-4B1E-88BD-77FF84478766}"/>
    <cellStyle name="Normal 9 5 2 2 7 3" xfId="28080" xr:uid="{EA8A9B1D-4862-42E6-8DC1-A3B17AE9CFE0}"/>
    <cellStyle name="Normal 9 5 2 2 8" xfId="10999" xr:uid="{89ACA173-170C-4995-A40B-5C97F21AAC7F}"/>
    <cellStyle name="Normal 9 5 2 2 8 2" xfId="33318" xr:uid="{A0C58DBC-EFF4-4E39-95BA-FF8B3E1CF501}"/>
    <cellStyle name="Normal 9 5 2 2 9" xfId="12385" xr:uid="{57624B8D-F3EF-4CA0-8F43-7B049EF6BA97}"/>
    <cellStyle name="Normal 9 5 2 2 9 2" xfId="34704" xr:uid="{2D3EC383-F0D5-46EA-9B1F-6A380093F80A}"/>
    <cellStyle name="Normal 9 5 2 3" xfId="605" xr:uid="{DB8150F5-EFF1-4BDA-A263-72B49C8F9626}"/>
    <cellStyle name="Normal 9 5 2 3 2" xfId="983" xr:uid="{AA9595DE-0837-4702-8A73-59A136F8288D}"/>
    <cellStyle name="Normal 9 5 2 3 2 2" xfId="1631" xr:uid="{FF63FB95-F794-466B-B638-A2FE95B27E68}"/>
    <cellStyle name="Normal 9 5 2 3 2 2 2" xfId="2927" xr:uid="{726DB472-3E11-4B8C-BEB6-03E3EC315885}"/>
    <cellStyle name="Normal 9 5 2 3 2 2 2 2" xfId="5519" xr:uid="{B0DB2B66-0960-45FD-A4E2-8A5140AEB7AE}"/>
    <cellStyle name="Normal 9 5 2 3 2 2 2 2 2" xfId="10703" xr:uid="{D520723D-D804-48D4-89FD-0D4AD5B77A38}"/>
    <cellStyle name="Normal 9 5 2 3 2 2 2 2 2 2" xfId="22510" xr:uid="{4D0C88F2-8F45-4A68-9DBA-9F772E40C363}"/>
    <cellStyle name="Normal 9 5 2 3 2 2 2 2 2 2 2" xfId="44829" xr:uid="{1AD29108-6E46-4C6E-A217-8A35A7B4C94D}"/>
    <cellStyle name="Normal 9 5 2 3 2 2 2 2 2 3" xfId="33021" xr:uid="{0608940D-13E1-4879-84A7-9AA03E98BACE}"/>
    <cellStyle name="Normal 9 5 2 3 2 2 2 2 3" xfId="17326" xr:uid="{99866413-532C-4404-B5CD-CD8476FA2661}"/>
    <cellStyle name="Normal 9 5 2 3 2 2 2 2 3 2" xfId="39645" xr:uid="{46D27B6C-45F0-4252-B8FA-0F95A3713DF9}"/>
    <cellStyle name="Normal 9 5 2 3 2 2 2 2 4" xfId="27837" xr:uid="{9F938A96-B1D3-47C4-B0B6-E52AA0ABBA22}"/>
    <cellStyle name="Normal 9 5 2 3 2 2 2 3" xfId="8111" xr:uid="{EC208C35-3825-41E0-8CA8-01C337731689}"/>
    <cellStyle name="Normal 9 5 2 3 2 2 2 3 2" xfId="19918" xr:uid="{602A69DC-ADFF-4A1E-A35A-E2929B3BA400}"/>
    <cellStyle name="Normal 9 5 2 3 2 2 2 3 2 2" xfId="42237" xr:uid="{C3767D13-5BDF-4F3C-9948-757AE6D7DCA0}"/>
    <cellStyle name="Normal 9 5 2 3 2 2 2 3 3" xfId="30429" xr:uid="{100A6D3C-0967-449A-A386-2E256DBD19F4}"/>
    <cellStyle name="Normal 9 5 2 3 2 2 2 4" xfId="14734" xr:uid="{4A81A5D7-A47B-4AE6-B9D2-2F0BF629749C}"/>
    <cellStyle name="Normal 9 5 2 3 2 2 2 4 2" xfId="37053" xr:uid="{A30F6CA4-1009-4AB8-9401-5BF68918A738}"/>
    <cellStyle name="Normal 9 5 2 3 2 2 2 5" xfId="25245" xr:uid="{4BEE91E9-2265-431C-A511-BE71888BBE84}"/>
    <cellStyle name="Normal 9 5 2 3 2 2 3" xfId="4223" xr:uid="{DC7A63E1-3D43-41FF-B029-554A60196949}"/>
    <cellStyle name="Normal 9 5 2 3 2 2 3 2" xfId="9407" xr:uid="{D702D268-24F8-45D9-AE76-DCCC9661CD67}"/>
    <cellStyle name="Normal 9 5 2 3 2 2 3 2 2" xfId="21214" xr:uid="{DAEA8305-B61E-491C-89DF-47AA56D55BB8}"/>
    <cellStyle name="Normal 9 5 2 3 2 2 3 2 2 2" xfId="43533" xr:uid="{6411C1B7-E907-4B02-8DE2-C5D264EB7BB5}"/>
    <cellStyle name="Normal 9 5 2 3 2 2 3 2 3" xfId="31725" xr:uid="{E39F6C77-3BBD-44AE-99DD-B4AEC4C77AAE}"/>
    <cellStyle name="Normal 9 5 2 3 2 2 3 3" xfId="16030" xr:uid="{91734A08-37AC-4359-826C-58517AC33122}"/>
    <cellStyle name="Normal 9 5 2 3 2 2 3 3 2" xfId="38349" xr:uid="{45487D70-870A-4DAC-A6D1-336BDB11B09E}"/>
    <cellStyle name="Normal 9 5 2 3 2 2 3 4" xfId="26541" xr:uid="{D95D96A8-2C02-4A6D-8FBE-3EB5D828F4BD}"/>
    <cellStyle name="Normal 9 5 2 3 2 2 4" xfId="6815" xr:uid="{99455BAC-00AC-42A1-A46D-A98C83F66599}"/>
    <cellStyle name="Normal 9 5 2 3 2 2 4 2" xfId="18622" xr:uid="{92DBCCFE-0FFC-4E74-8F60-85E10BEF2F06}"/>
    <cellStyle name="Normal 9 5 2 3 2 2 4 2 2" xfId="40941" xr:uid="{2267D517-A4A7-429E-A634-E289CFF0020E}"/>
    <cellStyle name="Normal 9 5 2 3 2 2 4 3" xfId="29133" xr:uid="{ECD296D4-063F-434A-BC05-784669FD221D}"/>
    <cellStyle name="Normal 9 5 2 3 2 2 5" xfId="12142" xr:uid="{40898B4A-6D39-4FD8-ABB2-759C7F774A5C}"/>
    <cellStyle name="Normal 9 5 2 3 2 2 5 2" xfId="34461" xr:uid="{59AC707A-D525-4E96-BEB2-69A1CD70D6E7}"/>
    <cellStyle name="Normal 9 5 2 3 2 2 6" xfId="13438" xr:uid="{6ECD601F-9D5E-47BB-8BB9-FD520FDEC5CF}"/>
    <cellStyle name="Normal 9 5 2 3 2 2 6 2" xfId="35757" xr:uid="{DB7AD4FE-E6C2-4A05-B2F2-F8EDB55C26E6}"/>
    <cellStyle name="Normal 9 5 2 3 2 2 7" xfId="23949" xr:uid="{A3436265-E7C4-43E9-A007-4A86DD8BFBFC}"/>
    <cellStyle name="Normal 9 5 2 3 2 3" xfId="2279" xr:uid="{2B95B42E-F8A6-47A8-A62C-24295B5B9707}"/>
    <cellStyle name="Normal 9 5 2 3 2 3 2" xfId="4871" xr:uid="{933BD331-7E45-424D-91D6-8294E74928C0}"/>
    <cellStyle name="Normal 9 5 2 3 2 3 2 2" xfId="10055" xr:uid="{0FE5D286-40C4-4B15-9638-B2A1E390C4F8}"/>
    <cellStyle name="Normal 9 5 2 3 2 3 2 2 2" xfId="21862" xr:uid="{9545AC78-6261-4722-9381-6FD540AFC9FC}"/>
    <cellStyle name="Normal 9 5 2 3 2 3 2 2 2 2" xfId="44181" xr:uid="{2C84436E-83AD-4C52-AAC3-68F843636F16}"/>
    <cellStyle name="Normal 9 5 2 3 2 3 2 2 3" xfId="32373" xr:uid="{4DC925A0-EDBE-4997-B5CC-6B815BEED72C}"/>
    <cellStyle name="Normal 9 5 2 3 2 3 2 3" xfId="16678" xr:uid="{E90EC279-8E84-464A-BE9E-5EFC03CF01AF}"/>
    <cellStyle name="Normal 9 5 2 3 2 3 2 3 2" xfId="38997" xr:uid="{5EEA7C66-D1ED-42FF-BE6A-6C43C5AC75EF}"/>
    <cellStyle name="Normal 9 5 2 3 2 3 2 4" xfId="27189" xr:uid="{3368E9F8-03C3-4C49-BB00-B3DBE3FE2206}"/>
    <cellStyle name="Normal 9 5 2 3 2 3 3" xfId="7463" xr:uid="{EADF6FB6-BE16-44B0-A547-FB9BDFBFF1FB}"/>
    <cellStyle name="Normal 9 5 2 3 2 3 3 2" xfId="19270" xr:uid="{9EA3AFA4-1F65-45AF-A3BB-AA21910A9169}"/>
    <cellStyle name="Normal 9 5 2 3 2 3 3 2 2" xfId="41589" xr:uid="{6776BCB0-F637-47CA-BC4A-AEAF13255F5D}"/>
    <cellStyle name="Normal 9 5 2 3 2 3 3 3" xfId="29781" xr:uid="{E6771709-7495-4192-8662-8C6D819E9B51}"/>
    <cellStyle name="Normal 9 5 2 3 2 3 4" xfId="14086" xr:uid="{49218604-2F7D-457C-BAED-38E662191B58}"/>
    <cellStyle name="Normal 9 5 2 3 2 3 4 2" xfId="36405" xr:uid="{FDAFA0BA-3E71-462C-B9D9-4BC7D4846B78}"/>
    <cellStyle name="Normal 9 5 2 3 2 3 5" xfId="24597" xr:uid="{783789C8-AD9C-4C45-B8BD-B6533C93AB25}"/>
    <cellStyle name="Normal 9 5 2 3 2 4" xfId="3575" xr:uid="{EE1B4F18-E1A3-4CC2-82A1-0B6FF84A530C}"/>
    <cellStyle name="Normal 9 5 2 3 2 4 2" xfId="8759" xr:uid="{A08D8BD4-6FB4-404A-B7BB-00A0C32BFF5B}"/>
    <cellStyle name="Normal 9 5 2 3 2 4 2 2" xfId="20566" xr:uid="{B2500578-1476-4301-A538-2FD59EB85FC5}"/>
    <cellStyle name="Normal 9 5 2 3 2 4 2 2 2" xfId="42885" xr:uid="{389CF614-D3AE-409F-925A-34FC99B9B6FC}"/>
    <cellStyle name="Normal 9 5 2 3 2 4 2 3" xfId="31077" xr:uid="{DD00910C-326C-4170-AD88-42E4F6F70614}"/>
    <cellStyle name="Normal 9 5 2 3 2 4 3" xfId="15382" xr:uid="{667BBFE8-7475-4EAA-9127-21ED0DF0FE81}"/>
    <cellStyle name="Normal 9 5 2 3 2 4 3 2" xfId="37701" xr:uid="{A2328452-E095-4C03-B190-694445BCED89}"/>
    <cellStyle name="Normal 9 5 2 3 2 4 4" xfId="25893" xr:uid="{6DCC5725-F8C2-4C24-9A1A-86990EE5B06E}"/>
    <cellStyle name="Normal 9 5 2 3 2 5" xfId="6167" xr:uid="{600A507D-22B7-44AA-A7CA-BE36155B23B1}"/>
    <cellStyle name="Normal 9 5 2 3 2 5 2" xfId="17974" xr:uid="{C87691C9-C872-48B8-8080-B2594B8FA03B}"/>
    <cellStyle name="Normal 9 5 2 3 2 5 2 2" xfId="40293" xr:uid="{3905D01F-F82C-4601-8A91-743D6F1BC673}"/>
    <cellStyle name="Normal 9 5 2 3 2 5 3" xfId="28485" xr:uid="{9AD1EBE0-366C-45AB-BC9B-FDDB57463A5B}"/>
    <cellStyle name="Normal 9 5 2 3 2 6" xfId="11494" xr:uid="{4C418EA8-D073-4AFD-A520-62315A796185}"/>
    <cellStyle name="Normal 9 5 2 3 2 6 2" xfId="33813" xr:uid="{569DC7C1-6B55-47A9-B8F7-EAE4B96ADDCF}"/>
    <cellStyle name="Normal 9 5 2 3 2 7" xfId="12790" xr:uid="{5D247DE5-EDD6-4E62-8C53-39FB4374B86F}"/>
    <cellStyle name="Normal 9 5 2 3 2 7 2" xfId="35109" xr:uid="{92FF9819-1D7D-45E5-9A54-C3936172978B}"/>
    <cellStyle name="Normal 9 5 2 3 2 8" xfId="23301" xr:uid="{9C1AE366-079C-4AA4-9A3A-5F088CF92FDD}"/>
    <cellStyle name="Normal 9 5 2 3 3" xfId="1307" xr:uid="{81E679BC-C376-4D86-8AA8-85FF56A3BE9A}"/>
    <cellStyle name="Normal 9 5 2 3 3 2" xfId="2603" xr:uid="{61F8B94A-7A21-482E-AD80-EF3D53FD51C9}"/>
    <cellStyle name="Normal 9 5 2 3 3 2 2" xfId="5195" xr:uid="{D2571F4C-270B-4218-9919-F37410805899}"/>
    <cellStyle name="Normal 9 5 2 3 3 2 2 2" xfId="10379" xr:uid="{8BBFAB20-94BE-453C-8908-BCCCBFF33ECE}"/>
    <cellStyle name="Normal 9 5 2 3 3 2 2 2 2" xfId="22186" xr:uid="{16AFCC08-C301-4DFB-830B-F5876720F94C}"/>
    <cellStyle name="Normal 9 5 2 3 3 2 2 2 2 2" xfId="44505" xr:uid="{2FC5ECC2-0FDA-429A-A622-1DF829704885}"/>
    <cellStyle name="Normal 9 5 2 3 3 2 2 2 3" xfId="32697" xr:uid="{55B904EB-5F81-4DA1-ABEC-6EB417153B6B}"/>
    <cellStyle name="Normal 9 5 2 3 3 2 2 3" xfId="17002" xr:uid="{6E1EC7C7-C2BC-4D86-8C59-8EC24F00156A}"/>
    <cellStyle name="Normal 9 5 2 3 3 2 2 3 2" xfId="39321" xr:uid="{0E89CABA-780C-427D-B243-CC07EC1E6F07}"/>
    <cellStyle name="Normal 9 5 2 3 3 2 2 4" xfId="27513" xr:uid="{09B7CB80-FFB8-447C-959A-DF45469444A7}"/>
    <cellStyle name="Normal 9 5 2 3 3 2 3" xfId="7787" xr:uid="{9C6DE995-95B9-467A-A1A5-2FF66AC23B7E}"/>
    <cellStyle name="Normal 9 5 2 3 3 2 3 2" xfId="19594" xr:uid="{2BB8FCF7-C6AD-4C60-BEB1-793E7EAC7441}"/>
    <cellStyle name="Normal 9 5 2 3 3 2 3 2 2" xfId="41913" xr:uid="{9C45599A-2787-4D18-888B-071CFDF7950A}"/>
    <cellStyle name="Normal 9 5 2 3 3 2 3 3" xfId="30105" xr:uid="{D7022082-18D0-4293-80F5-F61432AF78F0}"/>
    <cellStyle name="Normal 9 5 2 3 3 2 4" xfId="14410" xr:uid="{9B080A1B-EC80-4B39-9193-189F004405D0}"/>
    <cellStyle name="Normal 9 5 2 3 3 2 4 2" xfId="36729" xr:uid="{541F79D4-E809-4601-B593-B1118D1A36E1}"/>
    <cellStyle name="Normal 9 5 2 3 3 2 5" xfId="24921" xr:uid="{B9875A4B-0959-4E75-A57C-F4401B43F6AD}"/>
    <cellStyle name="Normal 9 5 2 3 3 3" xfId="3899" xr:uid="{89620CC1-F115-4287-B3D2-10722E9859D1}"/>
    <cellStyle name="Normal 9 5 2 3 3 3 2" xfId="9083" xr:uid="{6B3ED0C9-B3FC-4C11-8760-6D3DF7D91656}"/>
    <cellStyle name="Normal 9 5 2 3 3 3 2 2" xfId="20890" xr:uid="{5B4AB90D-D306-4397-99D8-EE76AE00A01F}"/>
    <cellStyle name="Normal 9 5 2 3 3 3 2 2 2" xfId="43209" xr:uid="{BFF1F14E-6569-4E72-B782-55F290E0AB5A}"/>
    <cellStyle name="Normal 9 5 2 3 3 3 2 3" xfId="31401" xr:uid="{7492D5F7-BD9D-44CE-8D62-A9B0B452228C}"/>
    <cellStyle name="Normal 9 5 2 3 3 3 3" xfId="15706" xr:uid="{9ECB51A2-722D-42F7-B40F-4B9B5A71A511}"/>
    <cellStyle name="Normal 9 5 2 3 3 3 3 2" xfId="38025" xr:uid="{A78CE4CA-402B-489C-86F8-840750B9013C}"/>
    <cellStyle name="Normal 9 5 2 3 3 3 4" xfId="26217" xr:uid="{2D50BBA4-7BBC-49FA-B148-6A9A51BCC6F3}"/>
    <cellStyle name="Normal 9 5 2 3 3 4" xfId="6491" xr:uid="{9D7A36A9-DA6F-4626-A9DA-D1CEDE71BB68}"/>
    <cellStyle name="Normal 9 5 2 3 3 4 2" xfId="18298" xr:uid="{5FF712E5-2ED5-4F92-B302-A0D1BC3162C1}"/>
    <cellStyle name="Normal 9 5 2 3 3 4 2 2" xfId="40617" xr:uid="{51CA0FE8-4B49-43B0-B115-15736DF04345}"/>
    <cellStyle name="Normal 9 5 2 3 3 4 3" xfId="28809" xr:uid="{1F17580D-7070-481A-BE1B-3A2C1AE2360A}"/>
    <cellStyle name="Normal 9 5 2 3 3 5" xfId="11818" xr:uid="{4F8EE10D-9975-435C-8C38-4FA352F575B6}"/>
    <cellStyle name="Normal 9 5 2 3 3 5 2" xfId="34137" xr:uid="{C028C3C8-E292-43B1-ABBA-26B0ED2E03B9}"/>
    <cellStyle name="Normal 9 5 2 3 3 6" xfId="13114" xr:uid="{27383333-87C9-4631-98CE-E1CF0E130133}"/>
    <cellStyle name="Normal 9 5 2 3 3 6 2" xfId="35433" xr:uid="{8C3EC793-98D2-40C1-BA5E-114FA069070F}"/>
    <cellStyle name="Normal 9 5 2 3 3 7" xfId="23625" xr:uid="{469E2B31-B8DA-4122-88AC-B67C39FC944B}"/>
    <cellStyle name="Normal 9 5 2 3 4" xfId="1955" xr:uid="{2F07467B-856F-40E2-B0B8-4D44BF8DAD5F}"/>
    <cellStyle name="Normal 9 5 2 3 4 2" xfId="4547" xr:uid="{0ED6A0A7-47C0-4359-9B54-ABB0CFFC5CD0}"/>
    <cellStyle name="Normal 9 5 2 3 4 2 2" xfId="9731" xr:uid="{410F5246-A0CE-4AF8-B6B7-945DDCA15F7A}"/>
    <cellStyle name="Normal 9 5 2 3 4 2 2 2" xfId="21538" xr:uid="{B63ADE21-020B-4ED1-A9B8-AAD1D7DD116E}"/>
    <cellStyle name="Normal 9 5 2 3 4 2 2 2 2" xfId="43857" xr:uid="{DC4C2305-ACD7-4FF3-B977-5E778D1C0417}"/>
    <cellStyle name="Normal 9 5 2 3 4 2 2 3" xfId="32049" xr:uid="{8A3DB290-A769-462B-9215-ABBC0962DE31}"/>
    <cellStyle name="Normal 9 5 2 3 4 2 3" xfId="16354" xr:uid="{03C8E297-56F0-45A1-A647-FF96127CA83E}"/>
    <cellStyle name="Normal 9 5 2 3 4 2 3 2" xfId="38673" xr:uid="{2385C7FA-1B4F-4184-A960-641EAB67A2DD}"/>
    <cellStyle name="Normal 9 5 2 3 4 2 4" xfId="26865" xr:uid="{EBA998E0-5B6A-4190-9916-1685410711B6}"/>
    <cellStyle name="Normal 9 5 2 3 4 3" xfId="7139" xr:uid="{020E324A-BEC9-463E-AE95-E85BDB1C3CE7}"/>
    <cellStyle name="Normal 9 5 2 3 4 3 2" xfId="18946" xr:uid="{C85359AC-EEF4-4111-B89C-5B54FBC4D0C9}"/>
    <cellStyle name="Normal 9 5 2 3 4 3 2 2" xfId="41265" xr:uid="{7E579285-D034-4A36-B66C-D2B647900004}"/>
    <cellStyle name="Normal 9 5 2 3 4 3 3" xfId="29457" xr:uid="{D2CD8CF3-BAF5-437C-8E25-1996542D2218}"/>
    <cellStyle name="Normal 9 5 2 3 4 4" xfId="13762" xr:uid="{FEA1675C-A1A5-466E-BE5F-B3CD319A80E5}"/>
    <cellStyle name="Normal 9 5 2 3 4 4 2" xfId="36081" xr:uid="{D5E3A066-3877-430D-BB31-6D553CB02C39}"/>
    <cellStyle name="Normal 9 5 2 3 4 5" xfId="24273" xr:uid="{46EF328E-839D-4099-A6CF-D8AF727DAB80}"/>
    <cellStyle name="Normal 9 5 2 3 5" xfId="3251" xr:uid="{01FAE096-D71C-42CE-A526-F9C22C6B5BED}"/>
    <cellStyle name="Normal 9 5 2 3 5 2" xfId="8435" xr:uid="{3EECA2A0-7765-4FB8-B9F5-AEC2FE38780C}"/>
    <cellStyle name="Normal 9 5 2 3 5 2 2" xfId="20242" xr:uid="{01A1EFB9-A014-43BC-BE46-FD141532A413}"/>
    <cellStyle name="Normal 9 5 2 3 5 2 2 2" xfId="42561" xr:uid="{558AFCA9-14EF-4EBC-9EAA-82D91D483745}"/>
    <cellStyle name="Normal 9 5 2 3 5 2 3" xfId="30753" xr:uid="{906DA0D7-859D-4A22-9043-8438146F43D5}"/>
    <cellStyle name="Normal 9 5 2 3 5 3" xfId="15058" xr:uid="{D173E0AC-E8EA-4574-A03E-23D3DC510369}"/>
    <cellStyle name="Normal 9 5 2 3 5 3 2" xfId="37377" xr:uid="{6BF44725-9DAC-48F4-A9A6-20CED5BE80DB}"/>
    <cellStyle name="Normal 9 5 2 3 5 4" xfId="25569" xr:uid="{C145B92D-4B36-4C08-A9E6-A99D174096E8}"/>
    <cellStyle name="Normal 9 5 2 3 6" xfId="5843" xr:uid="{43C99CF6-8486-4AD5-BE50-28F7776BB0A9}"/>
    <cellStyle name="Normal 9 5 2 3 6 2" xfId="17650" xr:uid="{FA4BB729-5634-42E4-B31B-0D4265D65242}"/>
    <cellStyle name="Normal 9 5 2 3 6 2 2" xfId="39969" xr:uid="{5CE90EA5-6CD9-4FC3-AF67-1FFA69547D87}"/>
    <cellStyle name="Normal 9 5 2 3 6 3" xfId="28161" xr:uid="{6F31D037-30F6-43E2-A5B1-BC716045A5AB}"/>
    <cellStyle name="Normal 9 5 2 3 7" xfId="11116" xr:uid="{FC6CA653-EE62-43D1-B9CF-2B0866BCE30E}"/>
    <cellStyle name="Normal 9 5 2 3 7 2" xfId="33435" xr:uid="{323EBAE4-A442-4C31-BC82-497C459F490C}"/>
    <cellStyle name="Normal 9 5 2 3 8" xfId="12466" xr:uid="{656C01B8-6434-4050-A36F-0970EE7813A0}"/>
    <cellStyle name="Normal 9 5 2 3 8 2" xfId="34785" xr:uid="{522CE3B1-5154-401C-BCD5-48BD464E1667}"/>
    <cellStyle name="Normal 9 5 2 3 9" xfId="22923" xr:uid="{6C9A2DFA-ECA3-41AE-A42E-6D0EF0B89521}"/>
    <cellStyle name="Normal 9 5 2 4" xfId="821" xr:uid="{C71DB2BF-A366-4370-9D84-9F9FDAA79262}"/>
    <cellStyle name="Normal 9 5 2 4 2" xfId="1469" xr:uid="{6746F340-CBB6-4F7C-B2B5-951E3DDDDD6B}"/>
    <cellStyle name="Normal 9 5 2 4 2 2" xfId="2765" xr:uid="{F5DC0688-39B5-41CB-82D7-EF5FB7EB7EB4}"/>
    <cellStyle name="Normal 9 5 2 4 2 2 2" xfId="5357" xr:uid="{DDED59A4-EBC4-4248-B323-E0BB86B3AC9D}"/>
    <cellStyle name="Normal 9 5 2 4 2 2 2 2" xfId="10541" xr:uid="{A9D16E90-F03B-44FE-A706-40FC5C7BD4B8}"/>
    <cellStyle name="Normal 9 5 2 4 2 2 2 2 2" xfId="22348" xr:uid="{EC0EB6AF-0E96-46A5-BAB7-200485834D7D}"/>
    <cellStyle name="Normal 9 5 2 4 2 2 2 2 2 2" xfId="44667" xr:uid="{936CCC3D-50E9-4830-A535-9234C6D36E07}"/>
    <cellStyle name="Normal 9 5 2 4 2 2 2 2 3" xfId="32859" xr:uid="{FB19FE37-FF33-4344-8132-24AAAA90AE75}"/>
    <cellStyle name="Normal 9 5 2 4 2 2 2 3" xfId="17164" xr:uid="{779B44E4-6846-421B-912A-E24CF362C13E}"/>
    <cellStyle name="Normal 9 5 2 4 2 2 2 3 2" xfId="39483" xr:uid="{7FD7B64A-D143-476C-88AD-10F59D766B3E}"/>
    <cellStyle name="Normal 9 5 2 4 2 2 2 4" xfId="27675" xr:uid="{B4B5CD3D-E7BA-472A-99C8-E574DD9565B4}"/>
    <cellStyle name="Normal 9 5 2 4 2 2 3" xfId="7949" xr:uid="{4E598CE8-C03E-4B2D-A43C-FDC8BB31D051}"/>
    <cellStyle name="Normal 9 5 2 4 2 2 3 2" xfId="19756" xr:uid="{7BE510ED-E98F-4505-B57E-7AA98E9DDE6D}"/>
    <cellStyle name="Normal 9 5 2 4 2 2 3 2 2" xfId="42075" xr:uid="{C5DEB6F4-5615-4A5F-B952-5D546A64EA40}"/>
    <cellStyle name="Normal 9 5 2 4 2 2 3 3" xfId="30267" xr:uid="{8EB31E3D-E547-4E0E-8B6C-B43AA3A619D2}"/>
    <cellStyle name="Normal 9 5 2 4 2 2 4" xfId="14572" xr:uid="{092385DA-B016-40CA-8904-3F59DD314A50}"/>
    <cellStyle name="Normal 9 5 2 4 2 2 4 2" xfId="36891" xr:uid="{83117D6C-6983-4706-96CC-E58D0D6FA731}"/>
    <cellStyle name="Normal 9 5 2 4 2 2 5" xfId="25083" xr:uid="{312C02B4-7C4C-4B36-B409-540CED87C24E}"/>
    <cellStyle name="Normal 9 5 2 4 2 3" xfId="4061" xr:uid="{6A0F57DB-3C8E-4F16-8C31-7B901807957E}"/>
    <cellStyle name="Normal 9 5 2 4 2 3 2" xfId="9245" xr:uid="{BDFFFB5A-10F7-46C8-AD5F-9D752D5F1F9A}"/>
    <cellStyle name="Normal 9 5 2 4 2 3 2 2" xfId="21052" xr:uid="{FCA6262E-2B7E-4E27-98B0-9D0B91613CF1}"/>
    <cellStyle name="Normal 9 5 2 4 2 3 2 2 2" xfId="43371" xr:uid="{D0944C2C-C0DD-4472-8E9E-0A6980F5E5EF}"/>
    <cellStyle name="Normal 9 5 2 4 2 3 2 3" xfId="31563" xr:uid="{EB6564F5-237F-4216-891C-BEEA39087FF7}"/>
    <cellStyle name="Normal 9 5 2 4 2 3 3" xfId="15868" xr:uid="{C5A08678-3778-4684-987B-C6A0D60757A6}"/>
    <cellStyle name="Normal 9 5 2 4 2 3 3 2" xfId="38187" xr:uid="{4084951B-9CAE-4A45-8CF3-B52CA61F0FDB}"/>
    <cellStyle name="Normal 9 5 2 4 2 3 4" xfId="26379" xr:uid="{5342A3D8-1831-4821-97B2-51AFC66C2CAE}"/>
    <cellStyle name="Normal 9 5 2 4 2 4" xfId="6653" xr:uid="{631A09B0-5079-4A5E-8532-4546E05238B3}"/>
    <cellStyle name="Normal 9 5 2 4 2 4 2" xfId="18460" xr:uid="{51791505-920E-44B3-BF70-155D75759A40}"/>
    <cellStyle name="Normal 9 5 2 4 2 4 2 2" xfId="40779" xr:uid="{B8E2A17F-CF50-47DE-BFF0-7FA1E6BDCBF8}"/>
    <cellStyle name="Normal 9 5 2 4 2 4 3" xfId="28971" xr:uid="{92CBCD9A-C6C8-4C4A-8E46-A16BFCAFF1BC}"/>
    <cellStyle name="Normal 9 5 2 4 2 5" xfId="11980" xr:uid="{04165ED2-8AFA-4486-9281-AD3C315F1765}"/>
    <cellStyle name="Normal 9 5 2 4 2 5 2" xfId="34299" xr:uid="{DB65106E-8D64-4519-8A8D-610F6B3EEBA4}"/>
    <cellStyle name="Normal 9 5 2 4 2 6" xfId="13276" xr:uid="{4D416FB2-9408-4AD6-BD84-66BF9FE49C53}"/>
    <cellStyle name="Normal 9 5 2 4 2 6 2" xfId="35595" xr:uid="{69082484-D9B2-4606-AA39-FA0FEB8CCF72}"/>
    <cellStyle name="Normal 9 5 2 4 2 7" xfId="23787" xr:uid="{B1786122-74E9-4E67-B8BE-7B896667AFF5}"/>
    <cellStyle name="Normal 9 5 2 4 3" xfId="2117" xr:uid="{D3E119B9-768F-4040-9ECD-7C66155D4791}"/>
    <cellStyle name="Normal 9 5 2 4 3 2" xfId="4709" xr:uid="{0E20B7C2-E0F7-4081-A27F-00CDD5A8F64B}"/>
    <cellStyle name="Normal 9 5 2 4 3 2 2" xfId="9893" xr:uid="{4C7A68E7-9C76-4CC7-81C3-524A323E8393}"/>
    <cellStyle name="Normal 9 5 2 4 3 2 2 2" xfId="21700" xr:uid="{8C0B1A00-EFB0-4226-99F4-96C441EA3668}"/>
    <cellStyle name="Normal 9 5 2 4 3 2 2 2 2" xfId="44019" xr:uid="{08E57810-2B36-493B-AD04-D30B804915C3}"/>
    <cellStyle name="Normal 9 5 2 4 3 2 2 3" xfId="32211" xr:uid="{7ECFADAE-42EC-468D-A3E5-39D81F051C79}"/>
    <cellStyle name="Normal 9 5 2 4 3 2 3" xfId="16516" xr:uid="{48422614-7C41-4234-AA66-F34E2078F117}"/>
    <cellStyle name="Normal 9 5 2 4 3 2 3 2" xfId="38835" xr:uid="{165012DB-48DF-45B0-B195-A1B69E76AA79}"/>
    <cellStyle name="Normal 9 5 2 4 3 2 4" xfId="27027" xr:uid="{F155C198-5DBF-4D13-9394-2B343C28B5F5}"/>
    <cellStyle name="Normal 9 5 2 4 3 3" xfId="7301" xr:uid="{340A655D-D519-450A-96F3-0C13ED80181C}"/>
    <cellStyle name="Normal 9 5 2 4 3 3 2" xfId="19108" xr:uid="{74382CEB-42C4-4DB2-9881-7F6FFDD60C58}"/>
    <cellStyle name="Normal 9 5 2 4 3 3 2 2" xfId="41427" xr:uid="{DFF94451-EB2C-4C01-8AB8-76040E13A59E}"/>
    <cellStyle name="Normal 9 5 2 4 3 3 3" xfId="29619" xr:uid="{9E42B9E2-48DC-47D3-9AD9-860C09A8E555}"/>
    <cellStyle name="Normal 9 5 2 4 3 4" xfId="13924" xr:uid="{BB13F6ED-86B2-4351-934C-64A996467C38}"/>
    <cellStyle name="Normal 9 5 2 4 3 4 2" xfId="36243" xr:uid="{BDC1083C-AC44-46C5-B30E-DC1C962B4DDF}"/>
    <cellStyle name="Normal 9 5 2 4 3 5" xfId="24435" xr:uid="{55457D0A-7D7C-4543-A97C-F1A08CB1945E}"/>
    <cellStyle name="Normal 9 5 2 4 4" xfId="3413" xr:uid="{04D0BD69-676C-45AD-8F68-9CF3954FD542}"/>
    <cellStyle name="Normal 9 5 2 4 4 2" xfId="8597" xr:uid="{F059EA2D-5E91-4618-BA36-3D813ACCCC2C}"/>
    <cellStyle name="Normal 9 5 2 4 4 2 2" xfId="20404" xr:uid="{B471A9B3-E599-4A3B-B55F-2CF6F133E8A2}"/>
    <cellStyle name="Normal 9 5 2 4 4 2 2 2" xfId="42723" xr:uid="{CB954AF9-BE5A-4196-8C77-958C037A1139}"/>
    <cellStyle name="Normal 9 5 2 4 4 2 3" xfId="30915" xr:uid="{9F9307FF-3307-4C0E-9201-A3F8D538BA64}"/>
    <cellStyle name="Normal 9 5 2 4 4 3" xfId="15220" xr:uid="{1E32813B-EA96-4EB4-855A-D625446C9938}"/>
    <cellStyle name="Normal 9 5 2 4 4 3 2" xfId="37539" xr:uid="{F58DBEAD-8402-43D1-8FD6-439E270D1460}"/>
    <cellStyle name="Normal 9 5 2 4 4 4" xfId="25731" xr:uid="{8DD6156A-ECE9-4AFF-B89F-37795F0A6C67}"/>
    <cellStyle name="Normal 9 5 2 4 5" xfId="6005" xr:uid="{88EE8B0A-49F4-4649-B0FD-EDAF6434FC6C}"/>
    <cellStyle name="Normal 9 5 2 4 5 2" xfId="17812" xr:uid="{0D950A46-43F7-4353-ACBF-A867569711CA}"/>
    <cellStyle name="Normal 9 5 2 4 5 2 2" xfId="40131" xr:uid="{7C08B72E-51D1-4572-8E79-62028B4254E1}"/>
    <cellStyle name="Normal 9 5 2 4 5 3" xfId="28323" xr:uid="{199A8880-529F-46CB-9C85-319B4FE502DB}"/>
    <cellStyle name="Normal 9 5 2 4 6" xfId="11332" xr:uid="{8CDC6F94-0184-45B6-96DE-F9D7CC3B9F57}"/>
    <cellStyle name="Normal 9 5 2 4 6 2" xfId="33651" xr:uid="{9FC49DAD-FE86-43DF-AE63-CD74E31241E9}"/>
    <cellStyle name="Normal 9 5 2 4 7" xfId="12628" xr:uid="{392C48DA-FC5E-4608-B59F-F2CD186F0F64}"/>
    <cellStyle name="Normal 9 5 2 4 7 2" xfId="34947" xr:uid="{3196B2C0-E08E-4353-B014-A3D8A214B8B4}"/>
    <cellStyle name="Normal 9 5 2 4 8" xfId="23139" xr:uid="{C2D2D069-320D-4F40-9D91-2598C51ADF03}"/>
    <cellStyle name="Normal 9 5 2 5" xfId="1145" xr:uid="{8672286C-FFD1-4ED7-B231-BF869E9D7D1D}"/>
    <cellStyle name="Normal 9 5 2 5 2" xfId="2441" xr:uid="{57A165A3-C2CD-46AB-B8FB-B1598919D105}"/>
    <cellStyle name="Normal 9 5 2 5 2 2" xfId="5033" xr:uid="{0158BF0D-E7D6-4025-9B18-D22649A5AA5A}"/>
    <cellStyle name="Normal 9 5 2 5 2 2 2" xfId="10217" xr:uid="{010AA7FF-CD1A-4874-9E27-0886AB820ED9}"/>
    <cellStyle name="Normal 9 5 2 5 2 2 2 2" xfId="22024" xr:uid="{753EE3A6-EB23-423E-9956-6B4E1512A15F}"/>
    <cellStyle name="Normal 9 5 2 5 2 2 2 2 2" xfId="44343" xr:uid="{9CD53839-0A0C-48D6-92D0-CF920CACBACF}"/>
    <cellStyle name="Normal 9 5 2 5 2 2 2 3" xfId="32535" xr:uid="{E803F1CA-B609-449C-9D57-1383BF979800}"/>
    <cellStyle name="Normal 9 5 2 5 2 2 3" xfId="16840" xr:uid="{0C594FC9-DFF1-4ACE-8165-279FF19580AB}"/>
    <cellStyle name="Normal 9 5 2 5 2 2 3 2" xfId="39159" xr:uid="{54B0B2F3-813A-46D5-BAAC-9CFD36BBEBED}"/>
    <cellStyle name="Normal 9 5 2 5 2 2 4" xfId="27351" xr:uid="{F1671969-12D4-4708-A18A-23EDE41745D3}"/>
    <cellStyle name="Normal 9 5 2 5 2 3" xfId="7625" xr:uid="{F60BF8CC-5567-4339-BA27-7A1E3215BAAA}"/>
    <cellStyle name="Normal 9 5 2 5 2 3 2" xfId="19432" xr:uid="{5CC97EBC-32DB-4A14-981A-EBA8985D40F7}"/>
    <cellStyle name="Normal 9 5 2 5 2 3 2 2" xfId="41751" xr:uid="{882373AA-D3BB-4DEF-844F-E1017595500F}"/>
    <cellStyle name="Normal 9 5 2 5 2 3 3" xfId="29943" xr:uid="{336D9D74-4D30-46A3-B2CC-82DEB94961CC}"/>
    <cellStyle name="Normal 9 5 2 5 2 4" xfId="14248" xr:uid="{B9E91662-DD11-4344-8647-EDFA3207A4D3}"/>
    <cellStyle name="Normal 9 5 2 5 2 4 2" xfId="36567" xr:uid="{108B2553-1C39-4B73-907E-0A7A0684A3A1}"/>
    <cellStyle name="Normal 9 5 2 5 2 5" xfId="24759" xr:uid="{7DAF00A4-500F-4B9C-BAF7-3C3E120DE9A7}"/>
    <cellStyle name="Normal 9 5 2 5 3" xfId="3737" xr:uid="{3695B44C-9503-446D-8E84-E089F90A46D7}"/>
    <cellStyle name="Normal 9 5 2 5 3 2" xfId="8921" xr:uid="{EE5E21C1-7BC1-4702-AB08-09E49C2D1B7B}"/>
    <cellStyle name="Normal 9 5 2 5 3 2 2" xfId="20728" xr:uid="{5C78D2B1-CA34-4ECF-832E-44541E87BA64}"/>
    <cellStyle name="Normal 9 5 2 5 3 2 2 2" xfId="43047" xr:uid="{55361775-D1B7-4D68-92AA-845C36286BC6}"/>
    <cellStyle name="Normal 9 5 2 5 3 2 3" xfId="31239" xr:uid="{43A9729F-F464-4A36-AB05-F21ABF3E4D4A}"/>
    <cellStyle name="Normal 9 5 2 5 3 3" xfId="15544" xr:uid="{240BFD7B-3488-4060-BC32-544E7A21DAE8}"/>
    <cellStyle name="Normal 9 5 2 5 3 3 2" xfId="37863" xr:uid="{5281A176-9F61-4BBE-9BC2-A5D18AB8F66A}"/>
    <cellStyle name="Normal 9 5 2 5 3 4" xfId="26055" xr:uid="{F9AC5687-8678-4749-843F-35777DEF9429}"/>
    <cellStyle name="Normal 9 5 2 5 4" xfId="6329" xr:uid="{A3615AC6-BEB5-48B5-8D7A-1B0B4335B331}"/>
    <cellStyle name="Normal 9 5 2 5 4 2" xfId="18136" xr:uid="{F95C233A-EACF-45DA-9EB7-DF56E79C92F0}"/>
    <cellStyle name="Normal 9 5 2 5 4 2 2" xfId="40455" xr:uid="{C5BA3FF6-6B95-4FFE-8550-F16D78A5CF6E}"/>
    <cellStyle name="Normal 9 5 2 5 4 3" xfId="28647" xr:uid="{09514956-DF15-4C31-8ECE-344DC2C336A4}"/>
    <cellStyle name="Normal 9 5 2 5 5" xfId="11656" xr:uid="{1EC927E5-FFAF-49DE-9F27-1215D8F9CAB6}"/>
    <cellStyle name="Normal 9 5 2 5 5 2" xfId="33975" xr:uid="{E38A2887-C78C-44F4-A059-343C03D0D6D6}"/>
    <cellStyle name="Normal 9 5 2 5 6" xfId="12952" xr:uid="{24B9E209-CD88-41E8-90F3-D48641482B11}"/>
    <cellStyle name="Normal 9 5 2 5 6 2" xfId="35271" xr:uid="{FA5178D9-0F11-4972-89A9-4888DE2499A0}"/>
    <cellStyle name="Normal 9 5 2 5 7" xfId="23463" xr:uid="{5204C466-D94C-4C9B-9B2C-E4DA54E9C929}"/>
    <cellStyle name="Normal 9 5 2 6" xfId="1793" xr:uid="{C2FC457B-83A2-496A-BD19-95C75D34C527}"/>
    <cellStyle name="Normal 9 5 2 6 2" xfId="4385" xr:uid="{4805D323-E66F-4A38-A6B1-C32B79012776}"/>
    <cellStyle name="Normal 9 5 2 6 2 2" xfId="9569" xr:uid="{0D43DA2F-91CA-41F5-BD73-9D478A9A44DB}"/>
    <cellStyle name="Normal 9 5 2 6 2 2 2" xfId="21376" xr:uid="{7A60E7D9-8057-4F43-91F3-3F2585BE40CD}"/>
    <cellStyle name="Normal 9 5 2 6 2 2 2 2" xfId="43695" xr:uid="{A9A1CA4C-A10C-4960-A28D-CAF9A027BE2F}"/>
    <cellStyle name="Normal 9 5 2 6 2 2 3" xfId="31887" xr:uid="{CA6E07DD-D880-452A-ACBA-D5948EA2151E}"/>
    <cellStyle name="Normal 9 5 2 6 2 3" xfId="16192" xr:uid="{F5D7CAB6-64A5-4354-B911-07EEE741807B}"/>
    <cellStyle name="Normal 9 5 2 6 2 3 2" xfId="38511" xr:uid="{01BD35EF-3A13-496D-AAA6-942CBA6A5839}"/>
    <cellStyle name="Normal 9 5 2 6 2 4" xfId="26703" xr:uid="{4EB6C206-4D93-4792-98AB-070E3E9B02E3}"/>
    <cellStyle name="Normal 9 5 2 6 3" xfId="6977" xr:uid="{BD2EAF9A-87EE-44CF-BB0D-24D30AD7AC14}"/>
    <cellStyle name="Normal 9 5 2 6 3 2" xfId="18784" xr:uid="{A5F1CF8E-1FE8-4C2A-B7D3-80BCCA72F427}"/>
    <cellStyle name="Normal 9 5 2 6 3 2 2" xfId="41103" xr:uid="{A060EF2C-1CBF-4CBE-8FF9-AB49E270191F}"/>
    <cellStyle name="Normal 9 5 2 6 3 3" xfId="29295" xr:uid="{A537E273-97E8-4B7E-B454-CFB9B89F301D}"/>
    <cellStyle name="Normal 9 5 2 6 4" xfId="13600" xr:uid="{56BBD290-9D3A-4143-8B2B-C664D45C0827}"/>
    <cellStyle name="Normal 9 5 2 6 4 2" xfId="35919" xr:uid="{19EE2A6B-AD16-465E-8297-B53120A61B1F}"/>
    <cellStyle name="Normal 9 5 2 6 5" xfId="24111" xr:uid="{7DC8EF55-0800-4092-B8A9-9DE54A3D8EFB}"/>
    <cellStyle name="Normal 9 5 2 7" xfId="3089" xr:uid="{3244AAB6-71C3-43DF-A98F-F07CD16DE8A8}"/>
    <cellStyle name="Normal 9 5 2 7 2" xfId="8273" xr:uid="{E2D5FD99-08FC-48AC-82B1-C4891FF3D5FF}"/>
    <cellStyle name="Normal 9 5 2 7 2 2" xfId="20080" xr:uid="{554084D5-D70D-4AC1-9E15-3E0E8B38B89A}"/>
    <cellStyle name="Normal 9 5 2 7 2 2 2" xfId="42399" xr:uid="{FC8CD34E-4FD2-4EEB-8B5A-1D2DD6BA548E}"/>
    <cellStyle name="Normal 9 5 2 7 2 3" xfId="30591" xr:uid="{EF697EBB-84F0-4CDC-BCB5-E05A16702279}"/>
    <cellStyle name="Normal 9 5 2 7 3" xfId="14896" xr:uid="{7872A554-55BF-45E2-A7B3-06770D36AB50}"/>
    <cellStyle name="Normal 9 5 2 7 3 2" xfId="37215" xr:uid="{B56E7A15-521E-492B-BB67-A0175DC9DF09}"/>
    <cellStyle name="Normal 9 5 2 7 4" xfId="25407" xr:uid="{5CA4BD88-B226-4AF8-9E55-66B97D79B373}"/>
    <cellStyle name="Normal 9 5 2 8" xfId="5681" xr:uid="{9D0AFAA1-A332-486B-B6C7-0B6A479D5FD1}"/>
    <cellStyle name="Normal 9 5 2 8 2" xfId="17488" xr:uid="{692C6E1C-38FC-47C0-985C-C21025D73409}"/>
    <cellStyle name="Normal 9 5 2 8 2 2" xfId="39807" xr:uid="{43BA8A34-5D58-4A5B-9785-1AC5D14EA6BC}"/>
    <cellStyle name="Normal 9 5 2 8 3" xfId="27999" xr:uid="{C2EC4437-7DC8-41BE-8F99-DCA139A55669}"/>
    <cellStyle name="Normal 9 5 2 9" xfId="10882" xr:uid="{E5599B37-DFFD-4242-8E77-45E62F49D704}"/>
    <cellStyle name="Normal 9 5 2 9 2" xfId="33201" xr:uid="{EFB6ABB2-E5EA-4EC6-A38F-A5A3D64B24C6}"/>
    <cellStyle name="Normal 9 5 3" xfId="409" xr:uid="{48C5FABB-2C2D-4010-8C03-724F3DFD51AF}"/>
    <cellStyle name="Normal 9 5 3 10" xfId="12331" xr:uid="{7F4D1D74-3538-45A8-9954-C7C94698AE4C}"/>
    <cellStyle name="Normal 9 5 3 10 2" xfId="34650" xr:uid="{4E4F5ADA-33F0-46F4-866A-DF1A66F56126}"/>
    <cellStyle name="Normal 9 5 3 11" xfId="22723" xr:uid="{DBCAA0F6-0D4E-43E5-9D31-E89D9D6FF60F}"/>
    <cellStyle name="Normal 9 5 3 2" xfId="523" xr:uid="{DB745C91-10DD-4CE1-A217-660F29BCBEDD}"/>
    <cellStyle name="Normal 9 5 3 2 10" xfId="22840" xr:uid="{EFC142C3-A0B8-49B6-A0DE-77E11285498E}"/>
    <cellStyle name="Normal 9 5 3 2 2" xfId="756" xr:uid="{9DAD8C7D-1D1C-470C-BA62-AE2AF3F00C14}"/>
    <cellStyle name="Normal 9 5 3 2 2 2" xfId="1091" xr:uid="{866FBEB3-C005-484B-9B5C-6CFDD6870D82}"/>
    <cellStyle name="Normal 9 5 3 2 2 2 2" xfId="1739" xr:uid="{54195A23-3FC5-4E2B-8A98-6FD3A67FFDA8}"/>
    <cellStyle name="Normal 9 5 3 2 2 2 2 2" xfId="3035" xr:uid="{401EA001-A4FA-4B70-B715-51C4114AE22E}"/>
    <cellStyle name="Normal 9 5 3 2 2 2 2 2 2" xfId="5627" xr:uid="{6D5379E0-EFB1-4C51-825F-557D10CB1575}"/>
    <cellStyle name="Normal 9 5 3 2 2 2 2 2 2 2" xfId="10811" xr:uid="{C460593B-8AD4-4DC4-AA28-47B275108DFC}"/>
    <cellStyle name="Normal 9 5 3 2 2 2 2 2 2 2 2" xfId="22618" xr:uid="{E7D49172-A9A0-4DB4-A728-33500B8F73A2}"/>
    <cellStyle name="Normal 9 5 3 2 2 2 2 2 2 2 2 2" xfId="44937" xr:uid="{C9455660-A5D6-48F4-8AA6-5578423F5B64}"/>
    <cellStyle name="Normal 9 5 3 2 2 2 2 2 2 2 3" xfId="33129" xr:uid="{34D38F71-BBF8-455D-9767-1AD071E4C65B}"/>
    <cellStyle name="Normal 9 5 3 2 2 2 2 2 2 3" xfId="17434" xr:uid="{D5724076-17DB-43EC-9B69-2D2FEB300D50}"/>
    <cellStyle name="Normal 9 5 3 2 2 2 2 2 2 3 2" xfId="39753" xr:uid="{41FC83CC-5905-4189-B02E-F0951B106DAA}"/>
    <cellStyle name="Normal 9 5 3 2 2 2 2 2 2 4" xfId="27945" xr:uid="{5E919CC4-73D5-4EA9-84C8-D68FFE90E588}"/>
    <cellStyle name="Normal 9 5 3 2 2 2 2 2 3" xfId="8219" xr:uid="{D520944D-78A8-4D6B-A41E-31BC24EDFC51}"/>
    <cellStyle name="Normal 9 5 3 2 2 2 2 2 3 2" xfId="20026" xr:uid="{178D3A4E-D8B4-4C0E-8ED0-3F3C8C279F93}"/>
    <cellStyle name="Normal 9 5 3 2 2 2 2 2 3 2 2" xfId="42345" xr:uid="{55207425-13BE-42E4-8BA2-7E68063C02D9}"/>
    <cellStyle name="Normal 9 5 3 2 2 2 2 2 3 3" xfId="30537" xr:uid="{7D54EA1C-D561-472F-BED9-16DCA9235EC3}"/>
    <cellStyle name="Normal 9 5 3 2 2 2 2 2 4" xfId="14842" xr:uid="{C6EAC8CB-1D7F-46E8-BC45-D4A291B5E5D4}"/>
    <cellStyle name="Normal 9 5 3 2 2 2 2 2 4 2" xfId="37161" xr:uid="{7F3B98CA-BD2B-4880-9097-6B7171EC8626}"/>
    <cellStyle name="Normal 9 5 3 2 2 2 2 2 5" xfId="25353" xr:uid="{F5D43DD8-203E-4AB5-A645-E8102FDB5A2A}"/>
    <cellStyle name="Normal 9 5 3 2 2 2 2 3" xfId="4331" xr:uid="{E1585F9D-DA42-4D59-BD8D-8C821834B164}"/>
    <cellStyle name="Normal 9 5 3 2 2 2 2 3 2" xfId="9515" xr:uid="{21B6F461-D847-4656-B42D-C3774082C2A7}"/>
    <cellStyle name="Normal 9 5 3 2 2 2 2 3 2 2" xfId="21322" xr:uid="{1DADDCA6-E9EC-4532-A533-CF11A1E5E209}"/>
    <cellStyle name="Normal 9 5 3 2 2 2 2 3 2 2 2" xfId="43641" xr:uid="{68A27135-7FB1-42BB-9813-F0A2521796B2}"/>
    <cellStyle name="Normal 9 5 3 2 2 2 2 3 2 3" xfId="31833" xr:uid="{AA5F3C0C-43F1-4988-B91E-4D827BEFDF74}"/>
    <cellStyle name="Normal 9 5 3 2 2 2 2 3 3" xfId="16138" xr:uid="{D254B8C3-BE04-403C-BFDA-F3863D255D69}"/>
    <cellStyle name="Normal 9 5 3 2 2 2 2 3 3 2" xfId="38457" xr:uid="{3ADD1128-17AB-42CF-A66A-22519F9E3AC3}"/>
    <cellStyle name="Normal 9 5 3 2 2 2 2 3 4" xfId="26649" xr:uid="{052E121C-6154-4330-A1E1-4D57E9E282E8}"/>
    <cellStyle name="Normal 9 5 3 2 2 2 2 4" xfId="6923" xr:uid="{917648C3-8F2E-43A2-A5BB-582DF9B9C490}"/>
    <cellStyle name="Normal 9 5 3 2 2 2 2 4 2" xfId="18730" xr:uid="{81EAE9CF-1532-4BF6-8019-5F1EFD0025F7}"/>
    <cellStyle name="Normal 9 5 3 2 2 2 2 4 2 2" xfId="41049" xr:uid="{CC89D00E-D9C6-4E49-A04F-B20CB5EB8EF2}"/>
    <cellStyle name="Normal 9 5 3 2 2 2 2 4 3" xfId="29241" xr:uid="{AE8819F8-DC12-4C0E-A50D-6A28DAC473CD}"/>
    <cellStyle name="Normal 9 5 3 2 2 2 2 5" xfId="12250" xr:uid="{193ED895-9D25-46F6-A685-A275BBB65F4A}"/>
    <cellStyle name="Normal 9 5 3 2 2 2 2 5 2" xfId="34569" xr:uid="{81B11EB2-E280-4165-B4DB-72430CE597B2}"/>
    <cellStyle name="Normal 9 5 3 2 2 2 2 6" xfId="13546" xr:uid="{4E048632-C1F1-4D64-BE16-491CFD6867B5}"/>
    <cellStyle name="Normal 9 5 3 2 2 2 2 6 2" xfId="35865" xr:uid="{704402C9-51E0-405A-B9AF-F2E86338A103}"/>
    <cellStyle name="Normal 9 5 3 2 2 2 2 7" xfId="24057" xr:uid="{9F96148E-707F-4B40-B298-6AFD986BD90A}"/>
    <cellStyle name="Normal 9 5 3 2 2 2 3" xfId="2387" xr:uid="{79AE9DA1-4E01-479F-8A0E-EADA530EC214}"/>
    <cellStyle name="Normal 9 5 3 2 2 2 3 2" xfId="4979" xr:uid="{49E19E57-EC29-4EF0-827C-05444C451667}"/>
    <cellStyle name="Normal 9 5 3 2 2 2 3 2 2" xfId="10163" xr:uid="{C41795F1-39DB-4F77-88D3-E41AFC96FEA6}"/>
    <cellStyle name="Normal 9 5 3 2 2 2 3 2 2 2" xfId="21970" xr:uid="{96B77D1E-CB89-4317-9449-AA4F76CFD6D5}"/>
    <cellStyle name="Normal 9 5 3 2 2 2 3 2 2 2 2" xfId="44289" xr:uid="{3B0AA769-1005-44A3-A0D7-A186954E05F4}"/>
    <cellStyle name="Normal 9 5 3 2 2 2 3 2 2 3" xfId="32481" xr:uid="{B40FF2F8-9EE3-4557-B9D9-AB05937754F9}"/>
    <cellStyle name="Normal 9 5 3 2 2 2 3 2 3" xfId="16786" xr:uid="{C9DC1344-12F8-4AE1-BEC9-AFC39D1509DC}"/>
    <cellStyle name="Normal 9 5 3 2 2 2 3 2 3 2" xfId="39105" xr:uid="{7F61059A-4C51-4D48-A79E-6CD6DD65F9B0}"/>
    <cellStyle name="Normal 9 5 3 2 2 2 3 2 4" xfId="27297" xr:uid="{E08EC558-4285-4695-8386-2B322E0A6810}"/>
    <cellStyle name="Normal 9 5 3 2 2 2 3 3" xfId="7571" xr:uid="{F98BB466-4E7A-4EF1-A506-91AB335A81AA}"/>
    <cellStyle name="Normal 9 5 3 2 2 2 3 3 2" xfId="19378" xr:uid="{05FDE774-A4B9-4009-B8B8-891F593C14FD}"/>
    <cellStyle name="Normal 9 5 3 2 2 2 3 3 2 2" xfId="41697" xr:uid="{814C60CE-DF7E-4D3E-AB77-6F329863A6E3}"/>
    <cellStyle name="Normal 9 5 3 2 2 2 3 3 3" xfId="29889" xr:uid="{4D776F8E-8353-4F1D-B355-1B8008F283A1}"/>
    <cellStyle name="Normal 9 5 3 2 2 2 3 4" xfId="14194" xr:uid="{AE0DF25C-69A2-4B1B-B135-32156A0C4E5F}"/>
    <cellStyle name="Normal 9 5 3 2 2 2 3 4 2" xfId="36513" xr:uid="{ABEE7BE8-9AFF-479A-97D3-5099F0D034FC}"/>
    <cellStyle name="Normal 9 5 3 2 2 2 3 5" xfId="24705" xr:uid="{E400FB4C-BF45-4AAA-820A-704AA7A5CBF8}"/>
    <cellStyle name="Normal 9 5 3 2 2 2 4" xfId="3683" xr:uid="{2923874D-1248-46A3-9E89-EC66F014DF7E}"/>
    <cellStyle name="Normal 9 5 3 2 2 2 4 2" xfId="8867" xr:uid="{9A2E40BD-29A7-4B3B-82AB-7EB3245127E6}"/>
    <cellStyle name="Normal 9 5 3 2 2 2 4 2 2" xfId="20674" xr:uid="{059E4CFF-5715-4F16-A1FD-1632155D603F}"/>
    <cellStyle name="Normal 9 5 3 2 2 2 4 2 2 2" xfId="42993" xr:uid="{17A5E151-E964-4B46-A431-5068A39AC5C7}"/>
    <cellStyle name="Normal 9 5 3 2 2 2 4 2 3" xfId="31185" xr:uid="{26D5908B-751C-46E5-802E-23DA338AD2E1}"/>
    <cellStyle name="Normal 9 5 3 2 2 2 4 3" xfId="15490" xr:uid="{40BB840A-6BC8-428E-9EE5-938A361C2445}"/>
    <cellStyle name="Normal 9 5 3 2 2 2 4 3 2" xfId="37809" xr:uid="{17B501C1-3C0E-432A-8658-08F1ACDA0E12}"/>
    <cellStyle name="Normal 9 5 3 2 2 2 4 4" xfId="26001" xr:uid="{3938AA69-BB45-444A-9272-FA16B2655298}"/>
    <cellStyle name="Normal 9 5 3 2 2 2 5" xfId="6275" xr:uid="{1E7BF7F0-729F-4BA1-9603-395D1F0C9E81}"/>
    <cellStyle name="Normal 9 5 3 2 2 2 5 2" xfId="18082" xr:uid="{8B4B472A-BFD8-46E9-9168-DEC6DE7293DA}"/>
    <cellStyle name="Normal 9 5 3 2 2 2 5 2 2" xfId="40401" xr:uid="{36B605A0-D874-45B7-AE5B-E40409845DD8}"/>
    <cellStyle name="Normal 9 5 3 2 2 2 5 3" xfId="28593" xr:uid="{65A8E8A1-A906-4E8E-B9D0-7EFAD10C4D56}"/>
    <cellStyle name="Normal 9 5 3 2 2 2 6" xfId="11602" xr:uid="{325C0115-5D57-466E-AE37-741D1E2F2F4E}"/>
    <cellStyle name="Normal 9 5 3 2 2 2 6 2" xfId="33921" xr:uid="{770ECFC6-E3C6-4E8C-A1A4-BD5358F775D2}"/>
    <cellStyle name="Normal 9 5 3 2 2 2 7" xfId="12898" xr:uid="{07C12195-0C5D-4AC9-932E-54CA59BBAA00}"/>
    <cellStyle name="Normal 9 5 3 2 2 2 7 2" xfId="35217" xr:uid="{330FEE07-93B9-4C9C-8E70-5BD52615913D}"/>
    <cellStyle name="Normal 9 5 3 2 2 2 8" xfId="23409" xr:uid="{883320A3-1271-4B27-A72B-C4EF85513AB2}"/>
    <cellStyle name="Normal 9 5 3 2 2 3" xfId="1415" xr:uid="{42BB88CC-5913-494A-AE19-08FF57B62DC7}"/>
    <cellStyle name="Normal 9 5 3 2 2 3 2" xfId="2711" xr:uid="{CD4A2E13-6D3D-4AF3-A89B-9E245596C0B8}"/>
    <cellStyle name="Normal 9 5 3 2 2 3 2 2" xfId="5303" xr:uid="{CB111BC8-351F-4199-A239-BE738C083FE0}"/>
    <cellStyle name="Normal 9 5 3 2 2 3 2 2 2" xfId="10487" xr:uid="{9D414DA2-C4C9-4AAD-BE27-09BF3ABA7673}"/>
    <cellStyle name="Normal 9 5 3 2 2 3 2 2 2 2" xfId="22294" xr:uid="{67C0E7A8-FF1D-4ACB-9EA0-5A646D295637}"/>
    <cellStyle name="Normal 9 5 3 2 2 3 2 2 2 2 2" xfId="44613" xr:uid="{A9E8A496-1272-4F31-A8BE-9687B6AEC99C}"/>
    <cellStyle name="Normal 9 5 3 2 2 3 2 2 2 3" xfId="32805" xr:uid="{91ABA1F5-2A6A-4D83-93AB-2B39498EA1A3}"/>
    <cellStyle name="Normal 9 5 3 2 2 3 2 2 3" xfId="17110" xr:uid="{239B531B-C259-431A-8E69-48E38192DDDA}"/>
    <cellStyle name="Normal 9 5 3 2 2 3 2 2 3 2" xfId="39429" xr:uid="{15F7BAFA-E58B-4BBD-8AE4-FFFF707A01C9}"/>
    <cellStyle name="Normal 9 5 3 2 2 3 2 2 4" xfId="27621" xr:uid="{CBB4107A-52F1-4C1B-9182-4F481A26DA6C}"/>
    <cellStyle name="Normal 9 5 3 2 2 3 2 3" xfId="7895" xr:uid="{68C1C14B-48C9-4A79-8265-CFE4FC8E6706}"/>
    <cellStyle name="Normal 9 5 3 2 2 3 2 3 2" xfId="19702" xr:uid="{8C00B8A5-0ACC-4FC5-8B3C-B7C636433C1B}"/>
    <cellStyle name="Normal 9 5 3 2 2 3 2 3 2 2" xfId="42021" xr:uid="{92B16607-98F3-477D-8F75-C61C7A91E622}"/>
    <cellStyle name="Normal 9 5 3 2 2 3 2 3 3" xfId="30213" xr:uid="{64169ED9-FE4E-4AE5-88C9-B9DE36DA7BDE}"/>
    <cellStyle name="Normal 9 5 3 2 2 3 2 4" xfId="14518" xr:uid="{F2BCF818-A066-414C-A25A-C8A9D3993DA6}"/>
    <cellStyle name="Normal 9 5 3 2 2 3 2 4 2" xfId="36837" xr:uid="{24CF64B8-15F3-4DC4-A1C2-C2B33512F012}"/>
    <cellStyle name="Normal 9 5 3 2 2 3 2 5" xfId="25029" xr:uid="{6D40714A-8851-4953-991E-FF240167D310}"/>
    <cellStyle name="Normal 9 5 3 2 2 3 3" xfId="4007" xr:uid="{1559627A-76B4-45AB-A9B1-E568AA1442EF}"/>
    <cellStyle name="Normal 9 5 3 2 2 3 3 2" xfId="9191" xr:uid="{FDEE6646-A0ED-47D6-A13D-6DA69C914DF6}"/>
    <cellStyle name="Normal 9 5 3 2 2 3 3 2 2" xfId="20998" xr:uid="{F813B9F5-D199-4C56-8BBA-D9FF8B4736D3}"/>
    <cellStyle name="Normal 9 5 3 2 2 3 3 2 2 2" xfId="43317" xr:uid="{AFBB9ED0-5085-4714-AF64-663E76B5E8B9}"/>
    <cellStyle name="Normal 9 5 3 2 2 3 3 2 3" xfId="31509" xr:uid="{91835BC4-ADF3-48E6-B06F-42F4E3CA8CE7}"/>
    <cellStyle name="Normal 9 5 3 2 2 3 3 3" xfId="15814" xr:uid="{57A63B44-E876-45A2-81C6-50AB9A4C5B0D}"/>
    <cellStyle name="Normal 9 5 3 2 2 3 3 3 2" xfId="38133" xr:uid="{2AC02032-8072-4364-A019-D4B40D34B606}"/>
    <cellStyle name="Normal 9 5 3 2 2 3 3 4" xfId="26325" xr:uid="{C81B47DC-4B80-47FD-A2D5-FD68159C5A1F}"/>
    <cellStyle name="Normal 9 5 3 2 2 3 4" xfId="6599" xr:uid="{29F096FB-CDE0-484D-9343-E0351EE08312}"/>
    <cellStyle name="Normal 9 5 3 2 2 3 4 2" xfId="18406" xr:uid="{EC678C0C-2E37-476C-9F98-B9C2343D9CC5}"/>
    <cellStyle name="Normal 9 5 3 2 2 3 4 2 2" xfId="40725" xr:uid="{F2ADC452-CCE3-4731-880B-019EC4517309}"/>
    <cellStyle name="Normal 9 5 3 2 2 3 4 3" xfId="28917" xr:uid="{057E8311-5469-4B09-9EFC-91E124FF4BAF}"/>
    <cellStyle name="Normal 9 5 3 2 2 3 5" xfId="11926" xr:uid="{011E7D4C-1BB7-4020-B4D4-231E42B8F8AE}"/>
    <cellStyle name="Normal 9 5 3 2 2 3 5 2" xfId="34245" xr:uid="{44F376F8-1226-487A-948E-2875F9B82BB1}"/>
    <cellStyle name="Normal 9 5 3 2 2 3 6" xfId="13222" xr:uid="{5A6BA43C-BEE2-45B5-9101-D0C021F88FDC}"/>
    <cellStyle name="Normal 9 5 3 2 2 3 6 2" xfId="35541" xr:uid="{74DB5920-7B0E-4571-8491-B01757091AF0}"/>
    <cellStyle name="Normal 9 5 3 2 2 3 7" xfId="23733" xr:uid="{825EE128-2484-4881-B36D-D4C3E9DF90B8}"/>
    <cellStyle name="Normal 9 5 3 2 2 4" xfId="2063" xr:uid="{9F8BB88E-7CC4-43CA-A03F-E3956512A39B}"/>
    <cellStyle name="Normal 9 5 3 2 2 4 2" xfId="4655" xr:uid="{E15CFC23-8158-4F7C-BA18-0ED017A5213C}"/>
    <cellStyle name="Normal 9 5 3 2 2 4 2 2" xfId="9839" xr:uid="{9CF2A95F-EEC1-4A89-A739-2B1379A1FCA6}"/>
    <cellStyle name="Normal 9 5 3 2 2 4 2 2 2" xfId="21646" xr:uid="{33D362C6-2A81-4F46-9C5E-18006ACDD985}"/>
    <cellStyle name="Normal 9 5 3 2 2 4 2 2 2 2" xfId="43965" xr:uid="{AEAAC423-00AA-4B01-A221-E6E94F56646E}"/>
    <cellStyle name="Normal 9 5 3 2 2 4 2 2 3" xfId="32157" xr:uid="{C500DC19-F3AA-42F9-BBA7-B8C7D76A6B43}"/>
    <cellStyle name="Normal 9 5 3 2 2 4 2 3" xfId="16462" xr:uid="{A873CB4F-AB80-4B7B-929E-5127E0D0B965}"/>
    <cellStyle name="Normal 9 5 3 2 2 4 2 3 2" xfId="38781" xr:uid="{B270DFF0-BA84-4358-8F5F-171BB1701F87}"/>
    <cellStyle name="Normal 9 5 3 2 2 4 2 4" xfId="26973" xr:uid="{4D2F7DDC-323A-4A59-A145-F01D40937D72}"/>
    <cellStyle name="Normal 9 5 3 2 2 4 3" xfId="7247" xr:uid="{43538783-2A5C-4FEB-BBD3-63360CF2E0C5}"/>
    <cellStyle name="Normal 9 5 3 2 2 4 3 2" xfId="19054" xr:uid="{CEA1627C-446A-4B6D-A584-637B9F32AC92}"/>
    <cellStyle name="Normal 9 5 3 2 2 4 3 2 2" xfId="41373" xr:uid="{6AF5E2EC-3D8E-4E13-A4F0-7DA88E1FB8CD}"/>
    <cellStyle name="Normal 9 5 3 2 2 4 3 3" xfId="29565" xr:uid="{CA16A09F-9643-44CB-8ABB-126770B6C83D}"/>
    <cellStyle name="Normal 9 5 3 2 2 4 4" xfId="13870" xr:uid="{D421EAC5-9D7F-4257-902D-1DFAA3C7DBB7}"/>
    <cellStyle name="Normal 9 5 3 2 2 4 4 2" xfId="36189" xr:uid="{BD0A6427-757F-4ECE-93D1-B24BF73DF2D0}"/>
    <cellStyle name="Normal 9 5 3 2 2 4 5" xfId="24381" xr:uid="{F98AA895-6E73-40D8-9D67-236498D61765}"/>
    <cellStyle name="Normal 9 5 3 2 2 5" xfId="3359" xr:uid="{C6C48C1A-5B20-4D90-B0E0-C91FF9FB885F}"/>
    <cellStyle name="Normal 9 5 3 2 2 5 2" xfId="8543" xr:uid="{4334D7DE-4C85-48A5-844E-DF60B4CDB920}"/>
    <cellStyle name="Normal 9 5 3 2 2 5 2 2" xfId="20350" xr:uid="{0F53E55C-AF65-47D1-92EE-B1278E5D0F03}"/>
    <cellStyle name="Normal 9 5 3 2 2 5 2 2 2" xfId="42669" xr:uid="{4FDF8F8A-AEB9-45D9-8EF6-9F472E37D297}"/>
    <cellStyle name="Normal 9 5 3 2 2 5 2 3" xfId="30861" xr:uid="{CA3629F7-B07C-46BA-85CB-B4E09DB98E22}"/>
    <cellStyle name="Normal 9 5 3 2 2 5 3" xfId="15166" xr:uid="{FE43076A-D24E-462E-9C1B-BB035DCF9010}"/>
    <cellStyle name="Normal 9 5 3 2 2 5 3 2" xfId="37485" xr:uid="{1B60D3AD-4D5E-4FC7-9CC6-06F0BD59E200}"/>
    <cellStyle name="Normal 9 5 3 2 2 5 4" xfId="25677" xr:uid="{D482DAD5-FDE6-43F0-ACB7-F3BC831DA913}"/>
    <cellStyle name="Normal 9 5 3 2 2 6" xfId="5951" xr:uid="{CC136C46-B971-4535-A293-2805A35A8476}"/>
    <cellStyle name="Normal 9 5 3 2 2 6 2" xfId="17758" xr:uid="{2E111CB2-0E7F-4B7F-B465-1662457D6EDD}"/>
    <cellStyle name="Normal 9 5 3 2 2 6 2 2" xfId="40077" xr:uid="{DC1BE17E-7045-44F1-A8A8-E5FC0035BAE5}"/>
    <cellStyle name="Normal 9 5 3 2 2 6 3" xfId="28269" xr:uid="{C42E8AA9-B277-4E8D-A5B5-C0A72E012A66}"/>
    <cellStyle name="Normal 9 5 3 2 2 7" xfId="11267" xr:uid="{4B3A9B90-C007-4D34-9A0E-D5B7D691F85C}"/>
    <cellStyle name="Normal 9 5 3 2 2 7 2" xfId="33586" xr:uid="{4A634BCC-9B58-415F-A8C8-7FB792F6190F}"/>
    <cellStyle name="Normal 9 5 3 2 2 8" xfId="12574" xr:uid="{B3AEAC5A-6055-433E-A537-671BB0F01412}"/>
    <cellStyle name="Normal 9 5 3 2 2 8 2" xfId="34893" xr:uid="{99C2AD85-72B2-4840-B4E2-6CF8508F5E5F}"/>
    <cellStyle name="Normal 9 5 3 2 2 9" xfId="23074" xr:uid="{6B20710F-287B-492C-9FE8-714D560D7843}"/>
    <cellStyle name="Normal 9 5 3 2 3" xfId="929" xr:uid="{1F831EB0-641D-4452-84CC-87980AFEBB26}"/>
    <cellStyle name="Normal 9 5 3 2 3 2" xfId="1577" xr:uid="{88465303-5A5B-4D59-8C8B-184EFE58972D}"/>
    <cellStyle name="Normal 9 5 3 2 3 2 2" xfId="2873" xr:uid="{6F7C521F-8FF5-4655-BE77-A775AA308B99}"/>
    <cellStyle name="Normal 9 5 3 2 3 2 2 2" xfId="5465" xr:uid="{AD633025-AAA4-469D-9B7F-58038B72CCB4}"/>
    <cellStyle name="Normal 9 5 3 2 3 2 2 2 2" xfId="10649" xr:uid="{06AD5220-BD32-42C1-90B8-40052B7B24AD}"/>
    <cellStyle name="Normal 9 5 3 2 3 2 2 2 2 2" xfId="22456" xr:uid="{682B91AE-8094-4994-A071-DBE3900F0E13}"/>
    <cellStyle name="Normal 9 5 3 2 3 2 2 2 2 2 2" xfId="44775" xr:uid="{24FD2686-EE9A-40CD-9EAA-884E1E1FAEEA}"/>
    <cellStyle name="Normal 9 5 3 2 3 2 2 2 2 3" xfId="32967" xr:uid="{6C8F9999-5A80-4256-889F-CEBA902CB04A}"/>
    <cellStyle name="Normal 9 5 3 2 3 2 2 2 3" xfId="17272" xr:uid="{4C4624DC-0B39-4F9A-80BD-EE7BFBBADFE7}"/>
    <cellStyle name="Normal 9 5 3 2 3 2 2 2 3 2" xfId="39591" xr:uid="{96E989E3-8508-4A5D-B342-61B699AED194}"/>
    <cellStyle name="Normal 9 5 3 2 3 2 2 2 4" xfId="27783" xr:uid="{BC276125-55B9-46D4-A645-445A5D3D5E2B}"/>
    <cellStyle name="Normal 9 5 3 2 3 2 2 3" xfId="8057" xr:uid="{6282C46E-39C0-4FFA-87C1-BFEF959FBC0E}"/>
    <cellStyle name="Normal 9 5 3 2 3 2 2 3 2" xfId="19864" xr:uid="{18EF5727-2B4B-41AC-8F8A-0E1B8F7F7E1B}"/>
    <cellStyle name="Normal 9 5 3 2 3 2 2 3 2 2" xfId="42183" xr:uid="{48CBA333-3548-4BA6-9F32-7882EF033F1C}"/>
    <cellStyle name="Normal 9 5 3 2 3 2 2 3 3" xfId="30375" xr:uid="{F96EC04B-AADB-467D-BD1F-FE9BA33D6730}"/>
    <cellStyle name="Normal 9 5 3 2 3 2 2 4" xfId="14680" xr:uid="{A4864B31-599E-4F53-A3EB-BF042F6298FA}"/>
    <cellStyle name="Normal 9 5 3 2 3 2 2 4 2" xfId="36999" xr:uid="{59CC2BC7-49FC-4141-8166-BF4211C80CB3}"/>
    <cellStyle name="Normal 9 5 3 2 3 2 2 5" xfId="25191" xr:uid="{DE78A222-5456-4613-A135-B2664631A8C6}"/>
    <cellStyle name="Normal 9 5 3 2 3 2 3" xfId="4169" xr:uid="{52D22129-EB3E-4915-818E-26C0D9B45207}"/>
    <cellStyle name="Normal 9 5 3 2 3 2 3 2" xfId="9353" xr:uid="{E4964FD1-F99B-43A1-9062-747078CF1180}"/>
    <cellStyle name="Normal 9 5 3 2 3 2 3 2 2" xfId="21160" xr:uid="{6CEDEBF1-0F90-4DD8-A51A-070A8B034851}"/>
    <cellStyle name="Normal 9 5 3 2 3 2 3 2 2 2" xfId="43479" xr:uid="{D60ECFE1-274D-46D3-B4FF-48CD3CF67642}"/>
    <cellStyle name="Normal 9 5 3 2 3 2 3 2 3" xfId="31671" xr:uid="{D1388B04-425E-4F3C-8860-E9051AC48426}"/>
    <cellStyle name="Normal 9 5 3 2 3 2 3 3" xfId="15976" xr:uid="{4C6E9AF1-5F89-4074-9E26-F869F140A548}"/>
    <cellStyle name="Normal 9 5 3 2 3 2 3 3 2" xfId="38295" xr:uid="{1FDCDBB2-2BA9-4ACC-AAD1-46E65189CE27}"/>
    <cellStyle name="Normal 9 5 3 2 3 2 3 4" xfId="26487" xr:uid="{DE812FD5-C52B-4DB8-9CE4-A3D1A27BBB2E}"/>
    <cellStyle name="Normal 9 5 3 2 3 2 4" xfId="6761" xr:uid="{97D4422F-F5A2-4A06-AF1E-263AA55ACC59}"/>
    <cellStyle name="Normal 9 5 3 2 3 2 4 2" xfId="18568" xr:uid="{24A49337-B03A-4FB0-BD58-74EECC1B59FA}"/>
    <cellStyle name="Normal 9 5 3 2 3 2 4 2 2" xfId="40887" xr:uid="{D2BD89F4-73F4-465D-A3E7-D5ECD9E6E733}"/>
    <cellStyle name="Normal 9 5 3 2 3 2 4 3" xfId="29079" xr:uid="{F4D0AFF7-BC2E-423D-8FE4-765FE3DD6DF2}"/>
    <cellStyle name="Normal 9 5 3 2 3 2 5" xfId="12088" xr:uid="{9803DCB9-C580-4637-9C27-D3238CE13C62}"/>
    <cellStyle name="Normal 9 5 3 2 3 2 5 2" xfId="34407" xr:uid="{88813E67-B167-47B7-994C-E0827888CEBC}"/>
    <cellStyle name="Normal 9 5 3 2 3 2 6" xfId="13384" xr:uid="{9A0A72B4-E738-49B7-B1F8-0C4AFFE6CFC1}"/>
    <cellStyle name="Normal 9 5 3 2 3 2 6 2" xfId="35703" xr:uid="{3639C069-A2F6-4EE7-8C64-46D78C9581E6}"/>
    <cellStyle name="Normal 9 5 3 2 3 2 7" xfId="23895" xr:uid="{414EDC5C-BA51-458A-9924-6E75B67C44A2}"/>
    <cellStyle name="Normal 9 5 3 2 3 3" xfId="2225" xr:uid="{76933D2C-E4AF-4503-B7CC-2BB045CBB2BB}"/>
    <cellStyle name="Normal 9 5 3 2 3 3 2" xfId="4817" xr:uid="{342402F3-89AD-40F2-94A9-4A9B19BA61D6}"/>
    <cellStyle name="Normal 9 5 3 2 3 3 2 2" xfId="10001" xr:uid="{9F2C0FC0-C7A4-41B5-A090-FCBDFF98B17D}"/>
    <cellStyle name="Normal 9 5 3 2 3 3 2 2 2" xfId="21808" xr:uid="{204E2A74-C1B1-4B57-9DE7-72A1A316C2EC}"/>
    <cellStyle name="Normal 9 5 3 2 3 3 2 2 2 2" xfId="44127" xr:uid="{1A60138D-6B03-42F4-AE37-F6F92BE80006}"/>
    <cellStyle name="Normal 9 5 3 2 3 3 2 2 3" xfId="32319" xr:uid="{4636FB01-61D4-4B5F-9836-0C593840BB53}"/>
    <cellStyle name="Normal 9 5 3 2 3 3 2 3" xfId="16624" xr:uid="{D1023DAF-288E-4651-B0E1-2BEC13BDF3E0}"/>
    <cellStyle name="Normal 9 5 3 2 3 3 2 3 2" xfId="38943" xr:uid="{1D8119E3-408B-4AE2-866E-658083AAB1E8}"/>
    <cellStyle name="Normal 9 5 3 2 3 3 2 4" xfId="27135" xr:uid="{C96974FE-CF99-4A08-A850-17C022B1F809}"/>
    <cellStyle name="Normal 9 5 3 2 3 3 3" xfId="7409" xr:uid="{558DAA3A-1F62-451A-BBB0-875133A1DD35}"/>
    <cellStyle name="Normal 9 5 3 2 3 3 3 2" xfId="19216" xr:uid="{1C65BB5B-9534-447E-B460-D72E2F587C15}"/>
    <cellStyle name="Normal 9 5 3 2 3 3 3 2 2" xfId="41535" xr:uid="{2270ADCF-9874-47AA-803D-647954D29364}"/>
    <cellStyle name="Normal 9 5 3 2 3 3 3 3" xfId="29727" xr:uid="{E68F46F3-3398-4B45-8DD2-7512F910868B}"/>
    <cellStyle name="Normal 9 5 3 2 3 3 4" xfId="14032" xr:uid="{4C464B36-6853-44B6-889A-454D6D0C7F0C}"/>
    <cellStyle name="Normal 9 5 3 2 3 3 4 2" xfId="36351" xr:uid="{CBC19980-A02A-4207-9237-7156A5D96C10}"/>
    <cellStyle name="Normal 9 5 3 2 3 3 5" xfId="24543" xr:uid="{4E1AEAE7-3E31-4C9F-96AE-B9A2B183D31A}"/>
    <cellStyle name="Normal 9 5 3 2 3 4" xfId="3521" xr:uid="{68AA22B9-A29B-43DB-BA80-E3B5C42DDFC2}"/>
    <cellStyle name="Normal 9 5 3 2 3 4 2" xfId="8705" xr:uid="{5FB630FE-3AC0-4D8F-99B3-873E52B5F84C}"/>
    <cellStyle name="Normal 9 5 3 2 3 4 2 2" xfId="20512" xr:uid="{F5F6E729-9F35-48CA-A837-5A848AC4AF76}"/>
    <cellStyle name="Normal 9 5 3 2 3 4 2 2 2" xfId="42831" xr:uid="{99ACF35F-4C1D-4D08-8689-25F6B41978CB}"/>
    <cellStyle name="Normal 9 5 3 2 3 4 2 3" xfId="31023" xr:uid="{0DB0B4A7-1465-4F21-9864-64E40C3AEF10}"/>
    <cellStyle name="Normal 9 5 3 2 3 4 3" xfId="15328" xr:uid="{DC0D7F73-DEA2-47BF-B109-A7450575801A}"/>
    <cellStyle name="Normal 9 5 3 2 3 4 3 2" xfId="37647" xr:uid="{9104BF54-650D-4720-944B-942A3470EA70}"/>
    <cellStyle name="Normal 9 5 3 2 3 4 4" xfId="25839" xr:uid="{6C3F5793-38EC-4381-BEB2-481D5F1FC5EE}"/>
    <cellStyle name="Normal 9 5 3 2 3 5" xfId="6113" xr:uid="{B1A4596D-6B9F-4576-9BB0-8CDC4E2E55B1}"/>
    <cellStyle name="Normal 9 5 3 2 3 5 2" xfId="17920" xr:uid="{D600438D-FCF9-47A9-839A-6D05681F3DCF}"/>
    <cellStyle name="Normal 9 5 3 2 3 5 2 2" xfId="40239" xr:uid="{88F1286F-3FA1-408C-9F8B-4E28D53AEB94}"/>
    <cellStyle name="Normal 9 5 3 2 3 5 3" xfId="28431" xr:uid="{C66A1FF3-43F2-4EE0-A025-0D7091310FC6}"/>
    <cellStyle name="Normal 9 5 3 2 3 6" xfId="11440" xr:uid="{E8CB8D2E-671D-4258-B69C-315F5939607C}"/>
    <cellStyle name="Normal 9 5 3 2 3 6 2" xfId="33759" xr:uid="{CF26F70F-BAAE-4E51-B365-49828C25C2D5}"/>
    <cellStyle name="Normal 9 5 3 2 3 7" xfId="12736" xr:uid="{FC014D6C-3201-4B06-8F6C-42098D88968A}"/>
    <cellStyle name="Normal 9 5 3 2 3 7 2" xfId="35055" xr:uid="{A248B3CC-DE09-41F9-9C41-D0B07A180A7B}"/>
    <cellStyle name="Normal 9 5 3 2 3 8" xfId="23247" xr:uid="{6F31C329-E4C8-4FAF-AEAB-65066690DF76}"/>
    <cellStyle name="Normal 9 5 3 2 4" xfId="1253" xr:uid="{B8BE1124-025C-4FD5-9744-0A438F0D6CC6}"/>
    <cellStyle name="Normal 9 5 3 2 4 2" xfId="2549" xr:uid="{7B7250C7-B8A6-48A3-A38D-4F49DFB3B6E6}"/>
    <cellStyle name="Normal 9 5 3 2 4 2 2" xfId="5141" xr:uid="{184E5EFD-F5B4-4C2D-BB64-0EA28654D31C}"/>
    <cellStyle name="Normal 9 5 3 2 4 2 2 2" xfId="10325" xr:uid="{A3549C34-AD40-46E7-9C45-AD0B5092242A}"/>
    <cellStyle name="Normal 9 5 3 2 4 2 2 2 2" xfId="22132" xr:uid="{5C80856C-783B-426F-ADE9-973EB3A45DB6}"/>
    <cellStyle name="Normal 9 5 3 2 4 2 2 2 2 2" xfId="44451" xr:uid="{E9B2113B-64D3-4F23-92EA-A0DF458DAE7B}"/>
    <cellStyle name="Normal 9 5 3 2 4 2 2 2 3" xfId="32643" xr:uid="{AAAE5DBF-BE8B-4AA1-9123-D2F22BB17840}"/>
    <cellStyle name="Normal 9 5 3 2 4 2 2 3" xfId="16948" xr:uid="{5F5A4FAB-5549-47FC-A2F4-9A960293E5EA}"/>
    <cellStyle name="Normal 9 5 3 2 4 2 2 3 2" xfId="39267" xr:uid="{43C076C7-A4AF-4476-822D-2E73A415FA98}"/>
    <cellStyle name="Normal 9 5 3 2 4 2 2 4" xfId="27459" xr:uid="{A3E3625D-DC5A-4B86-AB94-8D134BA61EBC}"/>
    <cellStyle name="Normal 9 5 3 2 4 2 3" xfId="7733" xr:uid="{6F7C678C-1B64-4A99-9E5B-6E98AC0C7F4C}"/>
    <cellStyle name="Normal 9 5 3 2 4 2 3 2" xfId="19540" xr:uid="{FA923E04-5887-46EA-8E98-30933434A4A9}"/>
    <cellStyle name="Normal 9 5 3 2 4 2 3 2 2" xfId="41859" xr:uid="{669FE354-4258-4125-81E8-AA3932C59EB8}"/>
    <cellStyle name="Normal 9 5 3 2 4 2 3 3" xfId="30051" xr:uid="{3977A296-9071-4FBE-9296-9E0CE5AD8497}"/>
    <cellStyle name="Normal 9 5 3 2 4 2 4" xfId="14356" xr:uid="{18BC3EA2-F118-42BF-BD7C-E2DAEB536626}"/>
    <cellStyle name="Normal 9 5 3 2 4 2 4 2" xfId="36675" xr:uid="{04EBB226-DA8D-46B6-9DB1-DDBC0892363A}"/>
    <cellStyle name="Normal 9 5 3 2 4 2 5" xfId="24867" xr:uid="{745484CA-F5CE-49CF-859C-1C98B9292D1D}"/>
    <cellStyle name="Normal 9 5 3 2 4 3" xfId="3845" xr:uid="{91F3406D-3678-4B47-B598-556635364745}"/>
    <cellStyle name="Normal 9 5 3 2 4 3 2" xfId="9029" xr:uid="{51FDD273-4718-4BDE-88C2-499C70A2552C}"/>
    <cellStyle name="Normal 9 5 3 2 4 3 2 2" xfId="20836" xr:uid="{2DE3EC10-3BFA-46CE-BF9E-364A10E638C3}"/>
    <cellStyle name="Normal 9 5 3 2 4 3 2 2 2" xfId="43155" xr:uid="{888375DD-A71F-4F06-99C4-E7FF65F1683A}"/>
    <cellStyle name="Normal 9 5 3 2 4 3 2 3" xfId="31347" xr:uid="{E02636A3-2DC7-4ACA-9687-91556019AEAD}"/>
    <cellStyle name="Normal 9 5 3 2 4 3 3" xfId="15652" xr:uid="{8150119C-BF17-43A2-B4EE-81838C6BA5B0}"/>
    <cellStyle name="Normal 9 5 3 2 4 3 3 2" xfId="37971" xr:uid="{64749BE7-0143-48FF-8D4A-2C9B28A9C9CD}"/>
    <cellStyle name="Normal 9 5 3 2 4 3 4" xfId="26163" xr:uid="{DDD8ACDC-0C5E-4DE8-AD69-761693A4F2F5}"/>
    <cellStyle name="Normal 9 5 3 2 4 4" xfId="6437" xr:uid="{931CF6FF-B12A-4A1C-9E5C-B9E21E9A4FB2}"/>
    <cellStyle name="Normal 9 5 3 2 4 4 2" xfId="18244" xr:uid="{0CF23BF8-BEDC-4777-80D6-207B8E9A2224}"/>
    <cellStyle name="Normal 9 5 3 2 4 4 2 2" xfId="40563" xr:uid="{EB5208BC-2157-4384-A6CC-5DA1DB161F36}"/>
    <cellStyle name="Normal 9 5 3 2 4 4 3" xfId="28755" xr:uid="{07E1A415-7AA2-481A-A69A-D128D5F93B3E}"/>
    <cellStyle name="Normal 9 5 3 2 4 5" xfId="11764" xr:uid="{AD8544D4-E399-47A4-B672-3401AF3DAF5C}"/>
    <cellStyle name="Normal 9 5 3 2 4 5 2" xfId="34083" xr:uid="{2214B34A-6303-467D-95CF-DB0E1A18C82B}"/>
    <cellStyle name="Normal 9 5 3 2 4 6" xfId="13060" xr:uid="{16C8DC2E-500E-4D0E-9FE7-302B6AA20009}"/>
    <cellStyle name="Normal 9 5 3 2 4 6 2" xfId="35379" xr:uid="{D83EEBF8-6543-43B2-8079-713B9F9FC3D7}"/>
    <cellStyle name="Normal 9 5 3 2 4 7" xfId="23571" xr:uid="{3FEAB7A5-3692-431A-83A4-B1FF3D3869AC}"/>
    <cellStyle name="Normal 9 5 3 2 5" xfId="1901" xr:uid="{AB47F731-5909-4301-8FEF-6EB96314E72F}"/>
    <cellStyle name="Normal 9 5 3 2 5 2" xfId="4493" xr:uid="{DDA0E3F4-5765-4EBE-B19C-56EEC08AFCD9}"/>
    <cellStyle name="Normal 9 5 3 2 5 2 2" xfId="9677" xr:uid="{6D9DE867-4ECF-4BC9-8E6B-E39DF92B4990}"/>
    <cellStyle name="Normal 9 5 3 2 5 2 2 2" xfId="21484" xr:uid="{DDCBFE17-6F30-4F00-BB5E-D463D89D84F8}"/>
    <cellStyle name="Normal 9 5 3 2 5 2 2 2 2" xfId="43803" xr:uid="{566E69C2-7779-45EE-A9DA-99961B021285}"/>
    <cellStyle name="Normal 9 5 3 2 5 2 2 3" xfId="31995" xr:uid="{55A581CA-46DA-462B-A576-8E5689402AC9}"/>
    <cellStyle name="Normal 9 5 3 2 5 2 3" xfId="16300" xr:uid="{C47089A5-F999-44B6-B7B1-52F9CA9CD6DA}"/>
    <cellStyle name="Normal 9 5 3 2 5 2 3 2" xfId="38619" xr:uid="{24F36FB2-931D-4B2B-AB48-3978D464C2B9}"/>
    <cellStyle name="Normal 9 5 3 2 5 2 4" xfId="26811" xr:uid="{E676E723-86C6-46C3-89F6-6C39DBF7DCBC}"/>
    <cellStyle name="Normal 9 5 3 2 5 3" xfId="7085" xr:uid="{BC9613DD-5277-4EED-B137-3F1474318D0B}"/>
    <cellStyle name="Normal 9 5 3 2 5 3 2" xfId="18892" xr:uid="{7996CFE8-A1DA-4EEC-A23D-E3B4DD2CF1C5}"/>
    <cellStyle name="Normal 9 5 3 2 5 3 2 2" xfId="41211" xr:uid="{41DAF2FA-4C12-483C-8602-F2D933D432CC}"/>
    <cellStyle name="Normal 9 5 3 2 5 3 3" xfId="29403" xr:uid="{7F643F97-6FA6-403C-86A1-BBC7A6628B73}"/>
    <cellStyle name="Normal 9 5 3 2 5 4" xfId="13708" xr:uid="{9AE049EC-2F17-44DE-B6BA-79E260110A09}"/>
    <cellStyle name="Normal 9 5 3 2 5 4 2" xfId="36027" xr:uid="{1299E4D1-C333-48F8-9719-C70081FF381F}"/>
    <cellStyle name="Normal 9 5 3 2 5 5" xfId="24219" xr:uid="{5C57D0E9-8642-4E36-93A0-4B92CBCD5066}"/>
    <cellStyle name="Normal 9 5 3 2 6" xfId="3197" xr:uid="{B388F06F-80D2-458B-8C06-3E09C34DAA88}"/>
    <cellStyle name="Normal 9 5 3 2 6 2" xfId="8381" xr:uid="{E8313A8D-8072-43EF-A0EA-14B5E4FE6B42}"/>
    <cellStyle name="Normal 9 5 3 2 6 2 2" xfId="20188" xr:uid="{F5AFB620-7377-477A-BC88-6ACDCC65E62F}"/>
    <cellStyle name="Normal 9 5 3 2 6 2 2 2" xfId="42507" xr:uid="{C4FFF417-AECB-4764-A3F1-E21ED4D1B2F7}"/>
    <cellStyle name="Normal 9 5 3 2 6 2 3" xfId="30699" xr:uid="{9D1E10EE-AD2C-4CB2-BE66-1510DA6A9ABA}"/>
    <cellStyle name="Normal 9 5 3 2 6 3" xfId="15004" xr:uid="{D1DC1C29-E068-447F-A1C0-2F64DFC27214}"/>
    <cellStyle name="Normal 9 5 3 2 6 3 2" xfId="37323" xr:uid="{298EFC84-0D7C-4074-A6FC-538F7020A23C}"/>
    <cellStyle name="Normal 9 5 3 2 6 4" xfId="25515" xr:uid="{A2CBFDF0-A23B-41C4-A33B-278E09B5692B}"/>
    <cellStyle name="Normal 9 5 3 2 7" xfId="5789" xr:uid="{F6E26690-0F40-4BF6-AF3A-C566A9299CB5}"/>
    <cellStyle name="Normal 9 5 3 2 7 2" xfId="17596" xr:uid="{FAE17E6E-9A62-4F04-808E-DAB925329FFD}"/>
    <cellStyle name="Normal 9 5 3 2 7 2 2" xfId="39915" xr:uid="{481EF4C9-0B5E-4E53-A962-1D37510D2FBC}"/>
    <cellStyle name="Normal 9 5 3 2 7 3" xfId="28107" xr:uid="{106291F4-0EB2-4CD1-889C-C20D5AA751C8}"/>
    <cellStyle name="Normal 9 5 3 2 8" xfId="11033" xr:uid="{73CA71F3-B5FB-467E-B555-3B666871E96C}"/>
    <cellStyle name="Normal 9 5 3 2 8 2" xfId="33352" xr:uid="{2E041F1F-6483-454B-9D06-DC03C17C0C06}"/>
    <cellStyle name="Normal 9 5 3 2 9" xfId="12412" xr:uid="{2C26653F-3FA9-4026-9107-602D008DA14E}"/>
    <cellStyle name="Normal 9 5 3 2 9 2" xfId="34731" xr:uid="{8AE145CC-9AB9-4B0F-92D0-E76B5766BA3B}"/>
    <cellStyle name="Normal 9 5 3 3" xfId="639" xr:uid="{47601631-9F1C-45A9-AE28-E0D1F4B5BB03}"/>
    <cellStyle name="Normal 9 5 3 3 2" xfId="1010" xr:uid="{E6B18916-82E1-46E5-9A89-88EEF36CE46E}"/>
    <cellStyle name="Normal 9 5 3 3 2 2" xfId="1658" xr:uid="{60044C41-8B78-45D8-A846-46AEC9B30AF8}"/>
    <cellStyle name="Normal 9 5 3 3 2 2 2" xfId="2954" xr:uid="{B6F9CF96-79C0-45F1-94BA-5E72C8D2C845}"/>
    <cellStyle name="Normal 9 5 3 3 2 2 2 2" xfId="5546" xr:uid="{4EB7B6AC-38C6-47BD-BF65-E70D81426510}"/>
    <cellStyle name="Normal 9 5 3 3 2 2 2 2 2" xfId="10730" xr:uid="{19E9107E-FAB3-4EA5-A90A-83C24F50D3AD}"/>
    <cellStyle name="Normal 9 5 3 3 2 2 2 2 2 2" xfId="22537" xr:uid="{1F022299-6E30-4789-947A-4B1D9E2B100A}"/>
    <cellStyle name="Normal 9 5 3 3 2 2 2 2 2 2 2" xfId="44856" xr:uid="{2428AAD2-00F4-40FB-AB76-0E62D7C945FB}"/>
    <cellStyle name="Normal 9 5 3 3 2 2 2 2 2 3" xfId="33048" xr:uid="{10474200-621D-4BBE-85D6-408A4B6F8399}"/>
    <cellStyle name="Normal 9 5 3 3 2 2 2 2 3" xfId="17353" xr:uid="{700E0C07-1C45-4DCF-84A9-48B1FDC66621}"/>
    <cellStyle name="Normal 9 5 3 3 2 2 2 2 3 2" xfId="39672" xr:uid="{9B82B62D-B145-4627-836F-38F79A1CD220}"/>
    <cellStyle name="Normal 9 5 3 3 2 2 2 2 4" xfId="27864" xr:uid="{2EC9493D-92B6-4BBC-9C99-DC618217BCE3}"/>
    <cellStyle name="Normal 9 5 3 3 2 2 2 3" xfId="8138" xr:uid="{7C3A009E-E407-4FC0-A8CD-37BE44571146}"/>
    <cellStyle name="Normal 9 5 3 3 2 2 2 3 2" xfId="19945" xr:uid="{D4CC965D-CB82-4BF2-B40E-1EA7C4C6F57E}"/>
    <cellStyle name="Normal 9 5 3 3 2 2 2 3 2 2" xfId="42264" xr:uid="{8CC6B1CA-146C-4764-B4BC-BBA7E7A247FC}"/>
    <cellStyle name="Normal 9 5 3 3 2 2 2 3 3" xfId="30456" xr:uid="{488B15A1-B101-4E0F-A0C5-0D1ABB45B46C}"/>
    <cellStyle name="Normal 9 5 3 3 2 2 2 4" xfId="14761" xr:uid="{EFEAA374-CFC2-49FF-982C-217FF54BD7C3}"/>
    <cellStyle name="Normal 9 5 3 3 2 2 2 4 2" xfId="37080" xr:uid="{40D77F69-AB7B-4456-977F-202D309E1A1C}"/>
    <cellStyle name="Normal 9 5 3 3 2 2 2 5" xfId="25272" xr:uid="{FAC2551E-8160-4F82-BFFE-3FB77E05DA35}"/>
    <cellStyle name="Normal 9 5 3 3 2 2 3" xfId="4250" xr:uid="{2BFCB18B-A90D-4F9E-89C2-2D4100B4B7CA}"/>
    <cellStyle name="Normal 9 5 3 3 2 2 3 2" xfId="9434" xr:uid="{63C2582C-C0FA-4693-A63C-1016DB884670}"/>
    <cellStyle name="Normal 9 5 3 3 2 2 3 2 2" xfId="21241" xr:uid="{EB17F409-43B3-42D0-9E03-C45C07A62FC3}"/>
    <cellStyle name="Normal 9 5 3 3 2 2 3 2 2 2" xfId="43560" xr:uid="{BFBC60B4-ED74-48C5-9DB7-A15662A39F01}"/>
    <cellStyle name="Normal 9 5 3 3 2 2 3 2 3" xfId="31752" xr:uid="{B6192DF4-51DC-47FE-9EEE-B4E90BB78ADA}"/>
    <cellStyle name="Normal 9 5 3 3 2 2 3 3" xfId="16057" xr:uid="{EB34D52F-F992-4027-A9EC-DB70833C7C3E}"/>
    <cellStyle name="Normal 9 5 3 3 2 2 3 3 2" xfId="38376" xr:uid="{DDC94384-082C-4B79-8C74-A4A7E8DD4B65}"/>
    <cellStyle name="Normal 9 5 3 3 2 2 3 4" xfId="26568" xr:uid="{6F3AD0CB-115C-4228-926C-39E5775BB8CB}"/>
    <cellStyle name="Normal 9 5 3 3 2 2 4" xfId="6842" xr:uid="{EC93AE7A-1BBB-496E-B0B3-523A6C28CF64}"/>
    <cellStyle name="Normal 9 5 3 3 2 2 4 2" xfId="18649" xr:uid="{4BCCDD79-7DED-41E5-B3F2-02A1E1CC709E}"/>
    <cellStyle name="Normal 9 5 3 3 2 2 4 2 2" xfId="40968" xr:uid="{334DED3D-9A03-4BF4-91F3-D7DC0F8AD045}"/>
    <cellStyle name="Normal 9 5 3 3 2 2 4 3" xfId="29160" xr:uid="{E9978A06-36B9-4628-A929-76E9589B0DF8}"/>
    <cellStyle name="Normal 9 5 3 3 2 2 5" xfId="12169" xr:uid="{B8335664-76F3-4E9B-B057-123FE78A8A0E}"/>
    <cellStyle name="Normal 9 5 3 3 2 2 5 2" xfId="34488" xr:uid="{88E74937-CFEC-44E4-9CB9-2253CF068DCF}"/>
    <cellStyle name="Normal 9 5 3 3 2 2 6" xfId="13465" xr:uid="{4C45C180-52D1-4D60-8121-BC31665711F0}"/>
    <cellStyle name="Normal 9 5 3 3 2 2 6 2" xfId="35784" xr:uid="{B96F57E7-618C-41C5-8F6D-77028D8CF137}"/>
    <cellStyle name="Normal 9 5 3 3 2 2 7" xfId="23976" xr:uid="{7B1D6912-0DE4-481D-9DF2-3458722E41CE}"/>
    <cellStyle name="Normal 9 5 3 3 2 3" xfId="2306" xr:uid="{E2C6E1B8-3F2B-4054-BE1C-3EB85D4DC088}"/>
    <cellStyle name="Normal 9 5 3 3 2 3 2" xfId="4898" xr:uid="{BF822999-7772-4444-99B8-4C7352FE15C7}"/>
    <cellStyle name="Normal 9 5 3 3 2 3 2 2" xfId="10082" xr:uid="{3DB9026A-3A4B-4854-BAE0-FD16C7A5549B}"/>
    <cellStyle name="Normal 9 5 3 3 2 3 2 2 2" xfId="21889" xr:uid="{1AD6E44A-E8D9-40A0-AD8E-11BD941D1420}"/>
    <cellStyle name="Normal 9 5 3 3 2 3 2 2 2 2" xfId="44208" xr:uid="{482CF2BE-DDEA-4D79-9789-9F7ACA61418D}"/>
    <cellStyle name="Normal 9 5 3 3 2 3 2 2 3" xfId="32400" xr:uid="{9645007F-3849-440F-8FCA-97E9D8F3C3BC}"/>
    <cellStyle name="Normal 9 5 3 3 2 3 2 3" xfId="16705" xr:uid="{83606A0F-1ABE-4C99-B9A9-6AC09B9D5E8F}"/>
    <cellStyle name="Normal 9 5 3 3 2 3 2 3 2" xfId="39024" xr:uid="{5A5BA455-139A-403D-AC9D-04933EEEA45B}"/>
    <cellStyle name="Normal 9 5 3 3 2 3 2 4" xfId="27216" xr:uid="{58CB3A2C-BDB3-4133-B062-FEB15ECE16C1}"/>
    <cellStyle name="Normal 9 5 3 3 2 3 3" xfId="7490" xr:uid="{15BA58A1-7D2C-4E67-8332-DE368947FAB7}"/>
    <cellStyle name="Normal 9 5 3 3 2 3 3 2" xfId="19297" xr:uid="{792DD34B-93D1-40ED-978F-B9D727DAA881}"/>
    <cellStyle name="Normal 9 5 3 3 2 3 3 2 2" xfId="41616" xr:uid="{23CA5079-9877-4AA9-9E18-2D9ACB812728}"/>
    <cellStyle name="Normal 9 5 3 3 2 3 3 3" xfId="29808" xr:uid="{ABB5CF3C-4E94-4638-AF2E-A76567367AA7}"/>
    <cellStyle name="Normal 9 5 3 3 2 3 4" xfId="14113" xr:uid="{2AF48A4A-CE8C-4A60-A8DD-3E6EBB62C739}"/>
    <cellStyle name="Normal 9 5 3 3 2 3 4 2" xfId="36432" xr:uid="{340E5A42-89FB-432E-A358-0E17C46238BE}"/>
    <cellStyle name="Normal 9 5 3 3 2 3 5" xfId="24624" xr:uid="{C5FA62AA-9111-476A-93A0-7E205E4D3548}"/>
    <cellStyle name="Normal 9 5 3 3 2 4" xfId="3602" xr:uid="{D8F932C0-2F42-479C-A2A7-A57E7A4E6239}"/>
    <cellStyle name="Normal 9 5 3 3 2 4 2" xfId="8786" xr:uid="{61C322F6-8073-498D-AB12-A39E60061828}"/>
    <cellStyle name="Normal 9 5 3 3 2 4 2 2" xfId="20593" xr:uid="{6EEC6E6A-EBCC-4FFD-9266-5F0842C17DDA}"/>
    <cellStyle name="Normal 9 5 3 3 2 4 2 2 2" xfId="42912" xr:uid="{E1FF6D6F-C69D-471A-A3CA-D622B29B4F45}"/>
    <cellStyle name="Normal 9 5 3 3 2 4 2 3" xfId="31104" xr:uid="{5F4DD6AA-A984-4014-8987-4DF50CCD2FC7}"/>
    <cellStyle name="Normal 9 5 3 3 2 4 3" xfId="15409" xr:uid="{002EE8BA-30F3-41A1-B6A6-8F88530C080D}"/>
    <cellStyle name="Normal 9 5 3 3 2 4 3 2" xfId="37728" xr:uid="{11479DFD-D40F-4EA8-8C98-35BEFAA937CA}"/>
    <cellStyle name="Normal 9 5 3 3 2 4 4" xfId="25920" xr:uid="{D283C2DA-CBD3-4ACC-8C79-07889409DCAB}"/>
    <cellStyle name="Normal 9 5 3 3 2 5" xfId="6194" xr:uid="{7D11567B-0451-4603-A3FF-C531D6E613AC}"/>
    <cellStyle name="Normal 9 5 3 3 2 5 2" xfId="18001" xr:uid="{1C4CF467-8C09-42D6-8438-FAF0F32A2C86}"/>
    <cellStyle name="Normal 9 5 3 3 2 5 2 2" xfId="40320" xr:uid="{5A4DB278-7C53-4867-8BFE-F31230BCB622}"/>
    <cellStyle name="Normal 9 5 3 3 2 5 3" xfId="28512" xr:uid="{BEAE0BDE-9599-4497-A35C-76B805D60EE7}"/>
    <cellStyle name="Normal 9 5 3 3 2 6" xfId="11521" xr:uid="{3E0CEC26-9B07-475B-926A-53C5E4B55D49}"/>
    <cellStyle name="Normal 9 5 3 3 2 6 2" xfId="33840" xr:uid="{57C33FFE-EE5B-430E-998F-7C2CAD7A8F71}"/>
    <cellStyle name="Normal 9 5 3 3 2 7" xfId="12817" xr:uid="{C5015684-03A9-40CC-BDED-345A89618131}"/>
    <cellStyle name="Normal 9 5 3 3 2 7 2" xfId="35136" xr:uid="{E1B03DB3-7CAD-4D38-8F5F-18A7CBE9AA9C}"/>
    <cellStyle name="Normal 9 5 3 3 2 8" xfId="23328" xr:uid="{88DEB36B-7594-4887-8CE7-FEF22E732BE9}"/>
    <cellStyle name="Normal 9 5 3 3 3" xfId="1334" xr:uid="{389AC2DF-7B4D-49C0-A64B-2AE07B0C7CBD}"/>
    <cellStyle name="Normal 9 5 3 3 3 2" xfId="2630" xr:uid="{5438DD4E-C5C1-4D7E-8816-6D0993672F0C}"/>
    <cellStyle name="Normal 9 5 3 3 3 2 2" xfId="5222" xr:uid="{41B1C0ED-98D7-4B9A-8A14-7C2A70238553}"/>
    <cellStyle name="Normal 9 5 3 3 3 2 2 2" xfId="10406" xr:uid="{DD7FD1DD-A56D-49D2-9B95-8472A8F1AEB4}"/>
    <cellStyle name="Normal 9 5 3 3 3 2 2 2 2" xfId="22213" xr:uid="{06640B51-8FC3-46AD-BB9E-9DEDACDF48CA}"/>
    <cellStyle name="Normal 9 5 3 3 3 2 2 2 2 2" xfId="44532" xr:uid="{973553FF-9183-42B6-BDA9-EF847EEA6D9D}"/>
    <cellStyle name="Normal 9 5 3 3 3 2 2 2 3" xfId="32724" xr:uid="{A6BD02BE-61B1-4699-BEAA-C169DF4E84BF}"/>
    <cellStyle name="Normal 9 5 3 3 3 2 2 3" xfId="17029" xr:uid="{5EF015CB-4A29-4F13-9D28-3082E434B042}"/>
    <cellStyle name="Normal 9 5 3 3 3 2 2 3 2" xfId="39348" xr:uid="{6D0B4127-F540-48E3-A55E-5567D4A4B992}"/>
    <cellStyle name="Normal 9 5 3 3 3 2 2 4" xfId="27540" xr:uid="{E593425A-5B16-48BF-91B6-7FAB8AFE4988}"/>
    <cellStyle name="Normal 9 5 3 3 3 2 3" xfId="7814" xr:uid="{C46F7B91-9B22-4ABD-B698-DD40D0525FDE}"/>
    <cellStyle name="Normal 9 5 3 3 3 2 3 2" xfId="19621" xr:uid="{47FC278A-74BF-44CC-A522-43AC0D26358C}"/>
    <cellStyle name="Normal 9 5 3 3 3 2 3 2 2" xfId="41940" xr:uid="{0B36CCCD-D826-4B10-84E4-16E12C924A62}"/>
    <cellStyle name="Normal 9 5 3 3 3 2 3 3" xfId="30132" xr:uid="{4B635CCE-549F-4A04-AD54-7ACDF7371BE8}"/>
    <cellStyle name="Normal 9 5 3 3 3 2 4" xfId="14437" xr:uid="{800E5DAF-FC32-4488-A925-47B1F6DFCFD9}"/>
    <cellStyle name="Normal 9 5 3 3 3 2 4 2" xfId="36756" xr:uid="{9EC56591-BC2B-4801-A8C1-B2D169260CD5}"/>
    <cellStyle name="Normal 9 5 3 3 3 2 5" xfId="24948" xr:uid="{8CE29775-8C57-483B-BB55-08BD1ABDD252}"/>
    <cellStyle name="Normal 9 5 3 3 3 3" xfId="3926" xr:uid="{1F587F71-499A-44F0-A67E-5616E7594407}"/>
    <cellStyle name="Normal 9 5 3 3 3 3 2" xfId="9110" xr:uid="{E1485D66-433A-486D-9432-F8A2BEFB15F5}"/>
    <cellStyle name="Normal 9 5 3 3 3 3 2 2" xfId="20917" xr:uid="{1C4660D5-E625-4CCA-9DA6-8E930BF0E453}"/>
    <cellStyle name="Normal 9 5 3 3 3 3 2 2 2" xfId="43236" xr:uid="{A27CE5C7-7BAF-4AFE-B7D0-9F24EAD678DF}"/>
    <cellStyle name="Normal 9 5 3 3 3 3 2 3" xfId="31428" xr:uid="{791D9BDE-FC33-467C-B58A-D5045C267B26}"/>
    <cellStyle name="Normal 9 5 3 3 3 3 3" xfId="15733" xr:uid="{5DAD8339-9F26-4C6A-BCC1-B020AC617F5E}"/>
    <cellStyle name="Normal 9 5 3 3 3 3 3 2" xfId="38052" xr:uid="{A38E10FC-07B3-4940-B82A-65B38E8FF887}"/>
    <cellStyle name="Normal 9 5 3 3 3 3 4" xfId="26244" xr:uid="{5D5DC64E-86F7-4BE7-9FC8-C57F5DAEC05B}"/>
    <cellStyle name="Normal 9 5 3 3 3 4" xfId="6518" xr:uid="{9AB8C679-0FEF-4EB2-9D1E-9C2AA6BDDCC7}"/>
    <cellStyle name="Normal 9 5 3 3 3 4 2" xfId="18325" xr:uid="{4937BE84-2651-4ADB-9CE3-822819DF0892}"/>
    <cellStyle name="Normal 9 5 3 3 3 4 2 2" xfId="40644" xr:uid="{A51BE071-17D3-4D03-8A64-314B523D7CC6}"/>
    <cellStyle name="Normal 9 5 3 3 3 4 3" xfId="28836" xr:uid="{94A1BC8B-3C61-4B89-8E0E-564E82AE07FA}"/>
    <cellStyle name="Normal 9 5 3 3 3 5" xfId="11845" xr:uid="{68E34EC7-1DFB-4D30-AE9F-84050891D06B}"/>
    <cellStyle name="Normal 9 5 3 3 3 5 2" xfId="34164" xr:uid="{CB6FF37D-FA9D-461B-BF10-B5566392F26E}"/>
    <cellStyle name="Normal 9 5 3 3 3 6" xfId="13141" xr:uid="{C8352FA4-9EC5-4193-8065-4F1B25637B96}"/>
    <cellStyle name="Normal 9 5 3 3 3 6 2" xfId="35460" xr:uid="{C057E5F1-F5B1-44C7-9311-5BDAC3F6EEE6}"/>
    <cellStyle name="Normal 9 5 3 3 3 7" xfId="23652" xr:uid="{850C9495-11DC-4DA2-A6B8-0FFD66469260}"/>
    <cellStyle name="Normal 9 5 3 3 4" xfId="1982" xr:uid="{96D8E354-54E1-492D-8DDB-A253DA4607F4}"/>
    <cellStyle name="Normal 9 5 3 3 4 2" xfId="4574" xr:uid="{2AD623E3-B06E-490F-B155-E0691DF58FCD}"/>
    <cellStyle name="Normal 9 5 3 3 4 2 2" xfId="9758" xr:uid="{87A5FCCA-01E9-40C5-8A4B-C5174945F1BA}"/>
    <cellStyle name="Normal 9 5 3 3 4 2 2 2" xfId="21565" xr:uid="{E4004967-2D12-47F1-96DB-EC9396C6936D}"/>
    <cellStyle name="Normal 9 5 3 3 4 2 2 2 2" xfId="43884" xr:uid="{75100314-0F5B-408D-A32C-F8474588B12B}"/>
    <cellStyle name="Normal 9 5 3 3 4 2 2 3" xfId="32076" xr:uid="{5119FC64-6826-4FF3-A1ED-9444C6750B3C}"/>
    <cellStyle name="Normal 9 5 3 3 4 2 3" xfId="16381" xr:uid="{289AB441-2E51-48AB-B830-78F932B4BA2E}"/>
    <cellStyle name="Normal 9 5 3 3 4 2 3 2" xfId="38700" xr:uid="{946D62BC-E170-412B-A2AB-6E571EA089CF}"/>
    <cellStyle name="Normal 9 5 3 3 4 2 4" xfId="26892" xr:uid="{50E9BAC2-CE9E-42F4-83FF-34698C3AAF0D}"/>
    <cellStyle name="Normal 9 5 3 3 4 3" xfId="7166" xr:uid="{58ADA8A6-C717-4CF7-B24C-41E41D2855C3}"/>
    <cellStyle name="Normal 9 5 3 3 4 3 2" xfId="18973" xr:uid="{F67B3D17-636B-480A-BB4E-A60370592434}"/>
    <cellStyle name="Normal 9 5 3 3 4 3 2 2" xfId="41292" xr:uid="{FDC7FF03-3E7A-4A65-AB15-C5CC8791BC81}"/>
    <cellStyle name="Normal 9 5 3 3 4 3 3" xfId="29484" xr:uid="{5B69E10B-0BC6-4B44-B445-90A07054EE06}"/>
    <cellStyle name="Normal 9 5 3 3 4 4" xfId="13789" xr:uid="{26D6620C-C13C-467E-B45D-6889F76AA069}"/>
    <cellStyle name="Normal 9 5 3 3 4 4 2" xfId="36108" xr:uid="{66B00994-0A83-4972-8B99-BCF5BEC606BE}"/>
    <cellStyle name="Normal 9 5 3 3 4 5" xfId="24300" xr:uid="{FA1B1D01-5EF1-4F93-878B-14F0CDB2A867}"/>
    <cellStyle name="Normal 9 5 3 3 5" xfId="3278" xr:uid="{3ADC67ED-380B-490C-9E73-7F011823161B}"/>
    <cellStyle name="Normal 9 5 3 3 5 2" xfId="8462" xr:uid="{C5CDDF2F-E1E7-4742-BF3F-99E14A0C3F27}"/>
    <cellStyle name="Normal 9 5 3 3 5 2 2" xfId="20269" xr:uid="{685A9C36-D712-4625-93FC-AA03FF5A51B7}"/>
    <cellStyle name="Normal 9 5 3 3 5 2 2 2" xfId="42588" xr:uid="{565AEF93-4083-4901-9CAA-A6E27AB21C05}"/>
    <cellStyle name="Normal 9 5 3 3 5 2 3" xfId="30780" xr:uid="{0C201191-5182-4D2D-8AA7-B41A02B948D4}"/>
    <cellStyle name="Normal 9 5 3 3 5 3" xfId="15085" xr:uid="{08C37A4E-F160-47FC-8D40-E4CDBCADAD59}"/>
    <cellStyle name="Normal 9 5 3 3 5 3 2" xfId="37404" xr:uid="{05913E0C-506D-415F-9080-F1474378E173}"/>
    <cellStyle name="Normal 9 5 3 3 5 4" xfId="25596" xr:uid="{F14C4EF1-E9EF-4EB0-A834-CC9F5CFCA7E2}"/>
    <cellStyle name="Normal 9 5 3 3 6" xfId="5870" xr:uid="{A481C9B8-EB01-4102-A630-9F08F8C5FCBD}"/>
    <cellStyle name="Normal 9 5 3 3 6 2" xfId="17677" xr:uid="{ECCE4C65-FA6D-4EB6-A7A9-91AD5F2986EC}"/>
    <cellStyle name="Normal 9 5 3 3 6 2 2" xfId="39996" xr:uid="{6425BC3D-915C-4089-A7A2-9E69644A3541}"/>
    <cellStyle name="Normal 9 5 3 3 6 3" xfId="28188" xr:uid="{BE6BABB9-EFFF-4156-BC07-ED53340F0956}"/>
    <cellStyle name="Normal 9 5 3 3 7" xfId="11150" xr:uid="{184529A7-C663-4350-9DF9-7E54932DBE9A}"/>
    <cellStyle name="Normal 9 5 3 3 7 2" xfId="33469" xr:uid="{1B229FAC-1D74-4908-8F62-9C00D5820CD7}"/>
    <cellStyle name="Normal 9 5 3 3 8" xfId="12493" xr:uid="{8232D76F-18A6-4BF9-98D3-413CCB7C2A1D}"/>
    <cellStyle name="Normal 9 5 3 3 8 2" xfId="34812" xr:uid="{35D8DF37-FF13-447E-85BE-86865BABAC5B}"/>
    <cellStyle name="Normal 9 5 3 3 9" xfId="22957" xr:uid="{88E80905-075F-4F25-9C76-1ECEA9551209}"/>
    <cellStyle name="Normal 9 5 3 4" xfId="848" xr:uid="{27D14502-ED7B-4F6F-AC69-0275B1E923CE}"/>
    <cellStyle name="Normal 9 5 3 4 2" xfId="1496" xr:uid="{A766EA77-0221-4C37-9BC6-3FCB6DD58F6E}"/>
    <cellStyle name="Normal 9 5 3 4 2 2" xfId="2792" xr:uid="{22F59A2C-0A3D-461E-850D-678EEBB36FC0}"/>
    <cellStyle name="Normal 9 5 3 4 2 2 2" xfId="5384" xr:uid="{7ABDB3CC-EA73-44B3-A712-18D6731766FA}"/>
    <cellStyle name="Normal 9 5 3 4 2 2 2 2" xfId="10568" xr:uid="{A50BE14D-CB99-4909-A029-0DEB05161A68}"/>
    <cellStyle name="Normal 9 5 3 4 2 2 2 2 2" xfId="22375" xr:uid="{638C3790-046F-4C98-AC74-49EEA4CE1958}"/>
    <cellStyle name="Normal 9 5 3 4 2 2 2 2 2 2" xfId="44694" xr:uid="{A4DFBA03-616C-4FB2-B200-E325D59C4E85}"/>
    <cellStyle name="Normal 9 5 3 4 2 2 2 2 3" xfId="32886" xr:uid="{BC3E1E80-89A7-4B7E-910D-E07A17A6DBE9}"/>
    <cellStyle name="Normal 9 5 3 4 2 2 2 3" xfId="17191" xr:uid="{D6280F14-7D50-47AA-B8B7-E1A886B893D5}"/>
    <cellStyle name="Normal 9 5 3 4 2 2 2 3 2" xfId="39510" xr:uid="{94176FDC-7779-4558-9534-A19B9BD6000A}"/>
    <cellStyle name="Normal 9 5 3 4 2 2 2 4" xfId="27702" xr:uid="{5F3A2251-DFCD-465B-BF44-C4A8CB50897D}"/>
    <cellStyle name="Normal 9 5 3 4 2 2 3" xfId="7976" xr:uid="{982BD17A-0074-4E3E-9294-7B2CF4F62FF5}"/>
    <cellStyle name="Normal 9 5 3 4 2 2 3 2" xfId="19783" xr:uid="{39C77F96-C1BE-4023-BD54-D9A22071338F}"/>
    <cellStyle name="Normal 9 5 3 4 2 2 3 2 2" xfId="42102" xr:uid="{90F1C4F5-E9FE-4AB9-BF04-F39F69B55286}"/>
    <cellStyle name="Normal 9 5 3 4 2 2 3 3" xfId="30294" xr:uid="{C16C9C77-D435-41C1-BA41-6BE85D0C97DE}"/>
    <cellStyle name="Normal 9 5 3 4 2 2 4" xfId="14599" xr:uid="{EF2B0C5C-55B2-43CB-A810-11E9CEB626AB}"/>
    <cellStyle name="Normal 9 5 3 4 2 2 4 2" xfId="36918" xr:uid="{C0A8D857-4C60-4481-9EFF-A4482A2E60D0}"/>
    <cellStyle name="Normal 9 5 3 4 2 2 5" xfId="25110" xr:uid="{0B12CC21-15C3-4A54-8BA4-D03145212157}"/>
    <cellStyle name="Normal 9 5 3 4 2 3" xfId="4088" xr:uid="{08C013DB-3594-4370-9ABC-8749F99A1E81}"/>
    <cellStyle name="Normal 9 5 3 4 2 3 2" xfId="9272" xr:uid="{3AA4D4AB-F0A9-4578-B386-5B51D21F1A04}"/>
    <cellStyle name="Normal 9 5 3 4 2 3 2 2" xfId="21079" xr:uid="{2F44277D-16A7-46D8-B56C-D0668786B31B}"/>
    <cellStyle name="Normal 9 5 3 4 2 3 2 2 2" xfId="43398" xr:uid="{FD227AEA-4D2E-4A8E-8CFA-7AEFCC26AC4B}"/>
    <cellStyle name="Normal 9 5 3 4 2 3 2 3" xfId="31590" xr:uid="{396D78F3-F8B1-46E2-83C5-6391F0319534}"/>
    <cellStyle name="Normal 9 5 3 4 2 3 3" xfId="15895" xr:uid="{4E31F018-2F5A-4B1D-B891-98A7C7989506}"/>
    <cellStyle name="Normal 9 5 3 4 2 3 3 2" xfId="38214" xr:uid="{9B5E69E3-E05D-4E13-9762-4380C78FFA5A}"/>
    <cellStyle name="Normal 9 5 3 4 2 3 4" xfId="26406" xr:uid="{02E2CF05-B0E7-41F6-BD39-A6E3FECFB1E7}"/>
    <cellStyle name="Normal 9 5 3 4 2 4" xfId="6680" xr:uid="{4B17EAA6-CF22-4839-8FAF-36192E8A6D61}"/>
    <cellStyle name="Normal 9 5 3 4 2 4 2" xfId="18487" xr:uid="{FE0405B6-D267-4B06-92A2-9CD05154DA65}"/>
    <cellStyle name="Normal 9 5 3 4 2 4 2 2" xfId="40806" xr:uid="{73243640-3D5B-440B-9ADA-8848E39372D5}"/>
    <cellStyle name="Normal 9 5 3 4 2 4 3" xfId="28998" xr:uid="{45AF3F2B-E5F0-4B4A-8FDF-AB089594960F}"/>
    <cellStyle name="Normal 9 5 3 4 2 5" xfId="12007" xr:uid="{553ECA56-3F3C-4DCA-B133-C4DD94547C6E}"/>
    <cellStyle name="Normal 9 5 3 4 2 5 2" xfId="34326" xr:uid="{7C673951-E92B-450E-873F-4E134336717E}"/>
    <cellStyle name="Normal 9 5 3 4 2 6" xfId="13303" xr:uid="{DF8D3305-A619-44A8-9E56-DF96DABA0BD2}"/>
    <cellStyle name="Normal 9 5 3 4 2 6 2" xfId="35622" xr:uid="{8625895E-ABF9-40EF-99B7-5FDC3AAB5C6A}"/>
    <cellStyle name="Normal 9 5 3 4 2 7" xfId="23814" xr:uid="{24180C64-1220-4E12-84B3-D7A1DD54B9D6}"/>
    <cellStyle name="Normal 9 5 3 4 3" xfId="2144" xr:uid="{C6D713DA-ADA4-430C-84F2-0869D1F8049E}"/>
    <cellStyle name="Normal 9 5 3 4 3 2" xfId="4736" xr:uid="{F5A66214-4479-44F2-B308-C52AD1C9FAFC}"/>
    <cellStyle name="Normal 9 5 3 4 3 2 2" xfId="9920" xr:uid="{C4AD1F1B-6660-4B89-A568-090BEDD37249}"/>
    <cellStyle name="Normal 9 5 3 4 3 2 2 2" xfId="21727" xr:uid="{F7CB9D21-CF3A-4C0A-9BE4-B5498FED55F9}"/>
    <cellStyle name="Normal 9 5 3 4 3 2 2 2 2" xfId="44046" xr:uid="{0FA9B677-F8D8-461B-917F-9B6993BB95BE}"/>
    <cellStyle name="Normal 9 5 3 4 3 2 2 3" xfId="32238" xr:uid="{24851BF4-E97E-4B29-9DFA-2C26896A8146}"/>
    <cellStyle name="Normal 9 5 3 4 3 2 3" xfId="16543" xr:uid="{7FC87E10-6734-4E95-9E5C-037595B9E9A3}"/>
    <cellStyle name="Normal 9 5 3 4 3 2 3 2" xfId="38862" xr:uid="{D2D6AE74-5511-47B6-925C-07830729A2E0}"/>
    <cellStyle name="Normal 9 5 3 4 3 2 4" xfId="27054" xr:uid="{2845A1FA-E918-4C1E-BBC6-A65728149F09}"/>
    <cellStyle name="Normal 9 5 3 4 3 3" xfId="7328" xr:uid="{AC91D857-AB92-476A-949C-B14108166B0D}"/>
    <cellStyle name="Normal 9 5 3 4 3 3 2" xfId="19135" xr:uid="{8C0E0A99-AEC7-4F8C-8C65-3D47DA1F1501}"/>
    <cellStyle name="Normal 9 5 3 4 3 3 2 2" xfId="41454" xr:uid="{EAABB17E-C5DB-426A-9C11-83BDCC831D0C}"/>
    <cellStyle name="Normal 9 5 3 4 3 3 3" xfId="29646" xr:uid="{4DD98DB2-1A37-44F8-B7CA-789723E43F20}"/>
    <cellStyle name="Normal 9 5 3 4 3 4" xfId="13951" xr:uid="{21135149-6E2A-4B67-9446-F20A7868235F}"/>
    <cellStyle name="Normal 9 5 3 4 3 4 2" xfId="36270" xr:uid="{390E5A3C-9191-4E07-AAA5-1F86FF3E1DD0}"/>
    <cellStyle name="Normal 9 5 3 4 3 5" xfId="24462" xr:uid="{D3197A17-A373-4A14-A088-F746FFD153DB}"/>
    <cellStyle name="Normal 9 5 3 4 4" xfId="3440" xr:uid="{0A725D5F-5DEA-4DF5-A4A5-A7D6364CF781}"/>
    <cellStyle name="Normal 9 5 3 4 4 2" xfId="8624" xr:uid="{5293FC9C-B39D-4FB1-9A4B-5F75AABA9572}"/>
    <cellStyle name="Normal 9 5 3 4 4 2 2" xfId="20431" xr:uid="{55FAE880-6EC9-4F78-84FB-C1EFB02BBD19}"/>
    <cellStyle name="Normal 9 5 3 4 4 2 2 2" xfId="42750" xr:uid="{0E606C50-965B-4D9D-816B-C5EC9CACD8D7}"/>
    <cellStyle name="Normal 9 5 3 4 4 2 3" xfId="30942" xr:uid="{4B5F1FB9-EEB2-4591-99DC-5F1743C0F089}"/>
    <cellStyle name="Normal 9 5 3 4 4 3" xfId="15247" xr:uid="{CF4E1091-CB71-4949-85ED-93E34DA59184}"/>
    <cellStyle name="Normal 9 5 3 4 4 3 2" xfId="37566" xr:uid="{128E5E96-F342-4439-8CF2-FD010E28C731}"/>
    <cellStyle name="Normal 9 5 3 4 4 4" xfId="25758" xr:uid="{64EC45D8-3ED6-428A-A055-F27F3B53B1F1}"/>
    <cellStyle name="Normal 9 5 3 4 5" xfId="6032" xr:uid="{5F7B098B-DE8E-4FC3-8106-C5438BD4DEF3}"/>
    <cellStyle name="Normal 9 5 3 4 5 2" xfId="17839" xr:uid="{19E1CCA1-E3B6-4E7D-A2D4-8A40B25EAEEC}"/>
    <cellStyle name="Normal 9 5 3 4 5 2 2" xfId="40158" xr:uid="{BAA25212-9D50-4755-B896-334153908719}"/>
    <cellStyle name="Normal 9 5 3 4 5 3" xfId="28350" xr:uid="{25828BCF-ECCD-49E4-9E68-B75A1D24433E}"/>
    <cellStyle name="Normal 9 5 3 4 6" xfId="11359" xr:uid="{666FFFC2-6B1C-42C6-83BA-1A428528447A}"/>
    <cellStyle name="Normal 9 5 3 4 6 2" xfId="33678" xr:uid="{BD9B92C5-02B4-4196-B4D8-D1DAEE35FE51}"/>
    <cellStyle name="Normal 9 5 3 4 7" xfId="12655" xr:uid="{C012FD39-4A0E-4120-9616-A750209536CD}"/>
    <cellStyle name="Normal 9 5 3 4 7 2" xfId="34974" xr:uid="{D21147B3-AFB2-479A-AC8B-539D1F001692}"/>
    <cellStyle name="Normal 9 5 3 4 8" xfId="23166" xr:uid="{3CDC113C-30BC-4C23-8B84-E88A44C9D1D6}"/>
    <cellStyle name="Normal 9 5 3 5" xfId="1172" xr:uid="{E2BA29CB-16F3-49EC-A15D-D756AFF978EB}"/>
    <cellStyle name="Normal 9 5 3 5 2" xfId="2468" xr:uid="{E7CF673A-31BE-45B5-8662-7378669B635F}"/>
    <cellStyle name="Normal 9 5 3 5 2 2" xfId="5060" xr:uid="{A7CEB4AF-429B-4B69-BC53-8B82380BC2DD}"/>
    <cellStyle name="Normal 9 5 3 5 2 2 2" xfId="10244" xr:uid="{F0EB7E71-9BD9-4568-BD05-18F70DBBD58B}"/>
    <cellStyle name="Normal 9 5 3 5 2 2 2 2" xfId="22051" xr:uid="{54FFEC18-CEF8-4D5B-A91E-542D04BBA8B5}"/>
    <cellStyle name="Normal 9 5 3 5 2 2 2 2 2" xfId="44370" xr:uid="{7F7A0354-B489-4B8C-8AF3-D21FDD9E9956}"/>
    <cellStyle name="Normal 9 5 3 5 2 2 2 3" xfId="32562" xr:uid="{006D417E-73A4-498A-A318-58EBFFC9BC38}"/>
    <cellStyle name="Normal 9 5 3 5 2 2 3" xfId="16867" xr:uid="{71970977-F00C-4FF1-B864-818BE4086C10}"/>
    <cellStyle name="Normal 9 5 3 5 2 2 3 2" xfId="39186" xr:uid="{E9CB6097-90E9-455F-B4C8-7D4A60C1746C}"/>
    <cellStyle name="Normal 9 5 3 5 2 2 4" xfId="27378" xr:uid="{9B0715A1-7249-4F39-89A5-3A723D73F525}"/>
    <cellStyle name="Normal 9 5 3 5 2 3" xfId="7652" xr:uid="{88DCC021-55A8-45D5-9387-3600DAB17AE3}"/>
    <cellStyle name="Normal 9 5 3 5 2 3 2" xfId="19459" xr:uid="{874B29B2-DB5A-48C9-9B24-75D6E0622956}"/>
    <cellStyle name="Normal 9 5 3 5 2 3 2 2" xfId="41778" xr:uid="{937F2E4E-DF8F-4D9E-BD3E-14AC374EEB7C}"/>
    <cellStyle name="Normal 9 5 3 5 2 3 3" xfId="29970" xr:uid="{EE986846-C9F9-44C7-9455-83A1C10C03D9}"/>
    <cellStyle name="Normal 9 5 3 5 2 4" xfId="14275" xr:uid="{3EE7CF8B-897A-48E5-8A5E-C2BCA736A475}"/>
    <cellStyle name="Normal 9 5 3 5 2 4 2" xfId="36594" xr:uid="{3525880C-8E61-469D-B81B-905D989D5250}"/>
    <cellStyle name="Normal 9 5 3 5 2 5" xfId="24786" xr:uid="{C86226A3-49D9-49F1-B755-878C07BEBA48}"/>
    <cellStyle name="Normal 9 5 3 5 3" xfId="3764" xr:uid="{64DF7493-5A00-4019-8182-F1E9124CA6B7}"/>
    <cellStyle name="Normal 9 5 3 5 3 2" xfId="8948" xr:uid="{4F55F1F9-90BB-425F-96F3-CDF3BFF4B9D1}"/>
    <cellStyle name="Normal 9 5 3 5 3 2 2" xfId="20755" xr:uid="{82AD743E-1218-4E7F-883C-5D85964EB49C}"/>
    <cellStyle name="Normal 9 5 3 5 3 2 2 2" xfId="43074" xr:uid="{DFE25C46-8F66-485E-B433-96F0A1B214E5}"/>
    <cellStyle name="Normal 9 5 3 5 3 2 3" xfId="31266" xr:uid="{040EC663-54FA-4D70-BF47-4F2C89963CC3}"/>
    <cellStyle name="Normal 9 5 3 5 3 3" xfId="15571" xr:uid="{0AA0FBE6-9A89-4EB6-9AFB-0843AA0AB5F1}"/>
    <cellStyle name="Normal 9 5 3 5 3 3 2" xfId="37890" xr:uid="{1B82257D-8940-4DC5-BAD9-B02A6ECFA09B}"/>
    <cellStyle name="Normal 9 5 3 5 3 4" xfId="26082" xr:uid="{A9AB9C20-E024-4E97-8E97-A96E47A76BD8}"/>
    <cellStyle name="Normal 9 5 3 5 4" xfId="6356" xr:uid="{DCA6CDB8-0528-45E9-8DD4-2818533538EC}"/>
    <cellStyle name="Normal 9 5 3 5 4 2" xfId="18163" xr:uid="{881B75A3-274A-4FC3-99A6-73F5FB15FF60}"/>
    <cellStyle name="Normal 9 5 3 5 4 2 2" xfId="40482" xr:uid="{7C64E34B-8B79-4A82-B942-F23C29707555}"/>
    <cellStyle name="Normal 9 5 3 5 4 3" xfId="28674" xr:uid="{D153B5A2-D6D3-49E4-938A-5FE45F1AFF1E}"/>
    <cellStyle name="Normal 9 5 3 5 5" xfId="11683" xr:uid="{B2CF9E3D-9B77-4F6D-AB1A-1B0FA656F206}"/>
    <cellStyle name="Normal 9 5 3 5 5 2" xfId="34002" xr:uid="{C12AEA2B-F0DF-47A0-9C29-6C768689CD57}"/>
    <cellStyle name="Normal 9 5 3 5 6" xfId="12979" xr:uid="{3AB92614-4E14-4B9B-904C-E4BDA328B886}"/>
    <cellStyle name="Normal 9 5 3 5 6 2" xfId="35298" xr:uid="{ADF718F7-44C9-4493-81C5-1C345E96A0E0}"/>
    <cellStyle name="Normal 9 5 3 5 7" xfId="23490" xr:uid="{1451F704-F452-4EB2-BC5B-B8DDB1873E7B}"/>
    <cellStyle name="Normal 9 5 3 6" xfId="1820" xr:uid="{694822E5-AD7D-4581-91AB-2AE6484FEC16}"/>
    <cellStyle name="Normal 9 5 3 6 2" xfId="4412" xr:uid="{2D867C20-E8F1-4BC6-9484-C45B5827038D}"/>
    <cellStyle name="Normal 9 5 3 6 2 2" xfId="9596" xr:uid="{063CAFCD-2E8B-412D-8C61-E6A76FF0A483}"/>
    <cellStyle name="Normal 9 5 3 6 2 2 2" xfId="21403" xr:uid="{8EE7C2B5-38D7-4AEE-A88A-EDB927FA757A}"/>
    <cellStyle name="Normal 9 5 3 6 2 2 2 2" xfId="43722" xr:uid="{2D988019-2012-4285-AD46-9A390F4A98C3}"/>
    <cellStyle name="Normal 9 5 3 6 2 2 3" xfId="31914" xr:uid="{29C13DAC-9A3D-4224-B7A7-54811E6C6E39}"/>
    <cellStyle name="Normal 9 5 3 6 2 3" xfId="16219" xr:uid="{28BB0F1C-0493-4ABA-AC72-B64BE41197C6}"/>
    <cellStyle name="Normal 9 5 3 6 2 3 2" xfId="38538" xr:uid="{30612637-DFDE-43D8-9FF6-0CC036A8DE55}"/>
    <cellStyle name="Normal 9 5 3 6 2 4" xfId="26730" xr:uid="{D58330E3-5E56-4C85-BB1E-1EB5E4CB9232}"/>
    <cellStyle name="Normal 9 5 3 6 3" xfId="7004" xr:uid="{B16643B3-DA34-4190-93B8-E00B70903CE2}"/>
    <cellStyle name="Normal 9 5 3 6 3 2" xfId="18811" xr:uid="{7136BB47-B109-45A8-874F-1DF6688146CC}"/>
    <cellStyle name="Normal 9 5 3 6 3 2 2" xfId="41130" xr:uid="{B710FFEB-5DE4-4303-8B59-5AE642720133}"/>
    <cellStyle name="Normal 9 5 3 6 3 3" xfId="29322" xr:uid="{5CA5199D-3969-480D-AE2C-92DF0A403D2B}"/>
    <cellStyle name="Normal 9 5 3 6 4" xfId="13627" xr:uid="{7BF8D50D-750A-4E67-BCAA-69DE3A9E3A8D}"/>
    <cellStyle name="Normal 9 5 3 6 4 2" xfId="35946" xr:uid="{2D2595D6-E4DC-40B2-9FCA-08969726BA60}"/>
    <cellStyle name="Normal 9 5 3 6 5" xfId="24138" xr:uid="{0AE53A99-CC7B-49A9-9B6F-86A0577EFB77}"/>
    <cellStyle name="Normal 9 5 3 7" xfId="3116" xr:uid="{67F64B19-C2FE-4CCD-82CB-60A3C9D5373C}"/>
    <cellStyle name="Normal 9 5 3 7 2" xfId="8300" xr:uid="{D567C692-18A4-4A12-8E19-98CBF8696B67}"/>
    <cellStyle name="Normal 9 5 3 7 2 2" xfId="20107" xr:uid="{C1852EF4-5EB5-466D-8741-6CA8EEC8AB31}"/>
    <cellStyle name="Normal 9 5 3 7 2 2 2" xfId="42426" xr:uid="{0FB3B630-1B1A-4E0C-B679-DF180A84E339}"/>
    <cellStyle name="Normal 9 5 3 7 2 3" xfId="30618" xr:uid="{445A6EB2-E5A7-4A09-8477-FF20ADCEBBA8}"/>
    <cellStyle name="Normal 9 5 3 7 3" xfId="14923" xr:uid="{36B7F34C-56A3-4940-8892-E48A4ABD0C37}"/>
    <cellStyle name="Normal 9 5 3 7 3 2" xfId="37242" xr:uid="{568AE5DC-AFFA-4F24-B7A0-3755A73A5FCF}"/>
    <cellStyle name="Normal 9 5 3 7 4" xfId="25434" xr:uid="{15294B2A-CF0D-4CF1-AAB2-BFFF270F07E1}"/>
    <cellStyle name="Normal 9 5 3 8" xfId="5708" xr:uid="{F7ABE70D-8BCC-4391-8A1A-7C2917283412}"/>
    <cellStyle name="Normal 9 5 3 8 2" xfId="17515" xr:uid="{24F0687B-400F-465A-A835-14080681547E}"/>
    <cellStyle name="Normal 9 5 3 8 2 2" xfId="39834" xr:uid="{16627D1C-6CB4-4387-9020-8EFAE37C94C4}"/>
    <cellStyle name="Normal 9 5 3 8 3" xfId="28026" xr:uid="{ACEA672E-164F-4690-88CE-BA9CD6E36859}"/>
    <cellStyle name="Normal 9 5 3 9" xfId="10916" xr:uid="{528C971B-7533-482F-A8FA-1D9A519AE473}"/>
    <cellStyle name="Normal 9 5 3 9 2" xfId="33235" xr:uid="{A76FA56A-5C47-49D0-8E04-E900FF090C31}"/>
    <cellStyle name="Normal 9 5 4" xfId="451" xr:uid="{49CD0827-0538-4EF2-9307-9478D06F5ABC}"/>
    <cellStyle name="Normal 9 5 4 10" xfId="22768" xr:uid="{C0AC9228-7655-4EF4-83C1-CD5226D98469}"/>
    <cellStyle name="Normal 9 5 4 2" xfId="684" xr:uid="{11385887-3F69-4AEC-9B23-F6EA0384EAC2}"/>
    <cellStyle name="Normal 9 5 4 2 2" xfId="1037" xr:uid="{57468955-7AD9-4954-A2EC-BEE3CC72F589}"/>
    <cellStyle name="Normal 9 5 4 2 2 2" xfId="1685" xr:uid="{02E45A8F-59AC-42E0-AC90-339BA106E301}"/>
    <cellStyle name="Normal 9 5 4 2 2 2 2" xfId="2981" xr:uid="{1683F4B0-36E3-4723-843E-6DA6D387FA69}"/>
    <cellStyle name="Normal 9 5 4 2 2 2 2 2" xfId="5573" xr:uid="{4C8B3207-7673-46C4-AB5C-8CE6B498FE64}"/>
    <cellStyle name="Normal 9 5 4 2 2 2 2 2 2" xfId="10757" xr:uid="{E6AC5840-50D2-4D06-B661-762402751D5D}"/>
    <cellStyle name="Normal 9 5 4 2 2 2 2 2 2 2" xfId="22564" xr:uid="{093FD640-5DF8-4125-8C2B-4DB494C28A91}"/>
    <cellStyle name="Normal 9 5 4 2 2 2 2 2 2 2 2" xfId="44883" xr:uid="{E030A33A-C2BF-4F50-B517-ECEAC1081330}"/>
    <cellStyle name="Normal 9 5 4 2 2 2 2 2 2 3" xfId="33075" xr:uid="{718C7E6A-AFEF-4CC2-BCFE-C4613A3E9D6F}"/>
    <cellStyle name="Normal 9 5 4 2 2 2 2 2 3" xfId="17380" xr:uid="{0831FE8A-73FC-4D87-8170-12AA212D2AF3}"/>
    <cellStyle name="Normal 9 5 4 2 2 2 2 2 3 2" xfId="39699" xr:uid="{DB068AA3-D0AC-4F3A-AC5D-89EC4265B1A0}"/>
    <cellStyle name="Normal 9 5 4 2 2 2 2 2 4" xfId="27891" xr:uid="{FE389B76-3660-4B5F-BB76-8B7E76161809}"/>
    <cellStyle name="Normal 9 5 4 2 2 2 2 3" xfId="8165" xr:uid="{59D47DD4-A58E-4D2C-B486-327B89FD5345}"/>
    <cellStyle name="Normal 9 5 4 2 2 2 2 3 2" xfId="19972" xr:uid="{2BD7F6F7-C419-42B8-B8E0-DEC6095E281C}"/>
    <cellStyle name="Normal 9 5 4 2 2 2 2 3 2 2" xfId="42291" xr:uid="{C66DFB9B-DE57-4BCD-89A2-0E8E2CF3FC0A}"/>
    <cellStyle name="Normal 9 5 4 2 2 2 2 3 3" xfId="30483" xr:uid="{049DF54C-D0CA-4DAE-A245-72229F7D311E}"/>
    <cellStyle name="Normal 9 5 4 2 2 2 2 4" xfId="14788" xr:uid="{4BB6AEF5-E541-47E5-A0C7-35817220B22A}"/>
    <cellStyle name="Normal 9 5 4 2 2 2 2 4 2" xfId="37107" xr:uid="{84AE6D25-35EB-44C6-BED2-CFDE83798387}"/>
    <cellStyle name="Normal 9 5 4 2 2 2 2 5" xfId="25299" xr:uid="{3515A1CA-9DE6-4240-8F93-352B7FBB18BE}"/>
    <cellStyle name="Normal 9 5 4 2 2 2 3" xfId="4277" xr:uid="{EC9D65C6-78C3-44FC-B413-D657E1ECB316}"/>
    <cellStyle name="Normal 9 5 4 2 2 2 3 2" xfId="9461" xr:uid="{29E5A43D-DA06-400E-A529-C3C0CF45767A}"/>
    <cellStyle name="Normal 9 5 4 2 2 2 3 2 2" xfId="21268" xr:uid="{99D7BE8A-5E71-4CE9-8D71-DBAA1EC4FF35}"/>
    <cellStyle name="Normal 9 5 4 2 2 2 3 2 2 2" xfId="43587" xr:uid="{F071BEA5-9CE9-4D4B-8013-D43CAE134B3C}"/>
    <cellStyle name="Normal 9 5 4 2 2 2 3 2 3" xfId="31779" xr:uid="{20BC7B49-AECC-4056-9750-B7D64BA166B6}"/>
    <cellStyle name="Normal 9 5 4 2 2 2 3 3" xfId="16084" xr:uid="{B01977DF-639E-4A49-984B-08FCB92188D9}"/>
    <cellStyle name="Normal 9 5 4 2 2 2 3 3 2" xfId="38403" xr:uid="{58405449-32DF-4FA3-A4AA-96ED8DDE7640}"/>
    <cellStyle name="Normal 9 5 4 2 2 2 3 4" xfId="26595" xr:uid="{F3A1DFE8-AA0B-43E1-906E-16482B525067}"/>
    <cellStyle name="Normal 9 5 4 2 2 2 4" xfId="6869" xr:uid="{83E2EA7B-9CF5-41EB-8DF3-B4B0318FB3E2}"/>
    <cellStyle name="Normal 9 5 4 2 2 2 4 2" xfId="18676" xr:uid="{B16647AD-EA8A-465A-A6C0-6B959E9FDCAD}"/>
    <cellStyle name="Normal 9 5 4 2 2 2 4 2 2" xfId="40995" xr:uid="{8FEF6776-319B-460F-8AB1-DEC33A32ABFD}"/>
    <cellStyle name="Normal 9 5 4 2 2 2 4 3" xfId="29187" xr:uid="{651DDF4A-C06D-4387-BE16-3B3C8F6E765C}"/>
    <cellStyle name="Normal 9 5 4 2 2 2 5" xfId="12196" xr:uid="{C343D363-B64F-4C8A-ABD4-FB13E3DAB501}"/>
    <cellStyle name="Normal 9 5 4 2 2 2 5 2" xfId="34515" xr:uid="{91D0F52C-3AA1-4C71-AD62-62B33CFEF47E}"/>
    <cellStyle name="Normal 9 5 4 2 2 2 6" xfId="13492" xr:uid="{C704DF32-5EA3-4DDF-B741-1E19AB48132D}"/>
    <cellStyle name="Normal 9 5 4 2 2 2 6 2" xfId="35811" xr:uid="{DF160A05-B87F-4119-9376-E4E8F82EC4D9}"/>
    <cellStyle name="Normal 9 5 4 2 2 2 7" xfId="24003" xr:uid="{563CF1C8-A5E5-494E-8B40-D2BB0C1F0A70}"/>
    <cellStyle name="Normal 9 5 4 2 2 3" xfId="2333" xr:uid="{0D18C7FB-B81A-4991-B069-D0A6E7D72712}"/>
    <cellStyle name="Normal 9 5 4 2 2 3 2" xfId="4925" xr:uid="{92B40D6B-7233-4EC8-AFFB-9A987F44E303}"/>
    <cellStyle name="Normal 9 5 4 2 2 3 2 2" xfId="10109" xr:uid="{2CBB4C28-ECD7-4264-B5CD-B898ED1475BE}"/>
    <cellStyle name="Normal 9 5 4 2 2 3 2 2 2" xfId="21916" xr:uid="{3399021E-87F3-4AE9-A576-94099581A42D}"/>
    <cellStyle name="Normal 9 5 4 2 2 3 2 2 2 2" xfId="44235" xr:uid="{1E3BB0F0-9FC0-4F64-8F35-988D8FFBF68D}"/>
    <cellStyle name="Normal 9 5 4 2 2 3 2 2 3" xfId="32427" xr:uid="{3A634AE2-5424-4E0D-B12B-FDE554F1055C}"/>
    <cellStyle name="Normal 9 5 4 2 2 3 2 3" xfId="16732" xr:uid="{CA0E19DE-279E-4BC6-AEA1-C3BC4548DAD1}"/>
    <cellStyle name="Normal 9 5 4 2 2 3 2 3 2" xfId="39051" xr:uid="{26E54305-7A7E-4D54-B480-B5F2088BA4A1}"/>
    <cellStyle name="Normal 9 5 4 2 2 3 2 4" xfId="27243" xr:uid="{F982E340-B4B6-4193-BAF2-D8E4FCD705CA}"/>
    <cellStyle name="Normal 9 5 4 2 2 3 3" xfId="7517" xr:uid="{A6BD0433-3FAF-4995-8929-4286056093F7}"/>
    <cellStyle name="Normal 9 5 4 2 2 3 3 2" xfId="19324" xr:uid="{DD9B541E-2A61-4CA6-A547-FE4E6067549E}"/>
    <cellStyle name="Normal 9 5 4 2 2 3 3 2 2" xfId="41643" xr:uid="{2EBF55FC-C92F-40F9-932A-4ED10500C1F7}"/>
    <cellStyle name="Normal 9 5 4 2 2 3 3 3" xfId="29835" xr:uid="{9DC833E2-1CAC-4442-AF9D-B076DC422677}"/>
    <cellStyle name="Normal 9 5 4 2 2 3 4" xfId="14140" xr:uid="{5AF39A73-FB9A-43AF-B1F2-DABB4E2D6560}"/>
    <cellStyle name="Normal 9 5 4 2 2 3 4 2" xfId="36459" xr:uid="{80E2ADD0-A7DC-47FC-B826-6DEFA3CEDDE9}"/>
    <cellStyle name="Normal 9 5 4 2 2 3 5" xfId="24651" xr:uid="{5F2F9F2F-9CCC-412D-B262-DB8A3AB567C8}"/>
    <cellStyle name="Normal 9 5 4 2 2 4" xfId="3629" xr:uid="{C5684FC5-7022-4406-A734-74D5816FABC9}"/>
    <cellStyle name="Normal 9 5 4 2 2 4 2" xfId="8813" xr:uid="{A91EE11E-9741-42C1-8971-036031D1C179}"/>
    <cellStyle name="Normal 9 5 4 2 2 4 2 2" xfId="20620" xr:uid="{EE638BA4-B15B-4BD9-B6A5-0E13DFA1CBF8}"/>
    <cellStyle name="Normal 9 5 4 2 2 4 2 2 2" xfId="42939" xr:uid="{4E475FE3-988D-4CD1-ADB9-90BE3E72A816}"/>
    <cellStyle name="Normal 9 5 4 2 2 4 2 3" xfId="31131" xr:uid="{B7C1DADA-4D3E-440E-BC42-8574749E0B63}"/>
    <cellStyle name="Normal 9 5 4 2 2 4 3" xfId="15436" xr:uid="{30E880E9-97AB-4D3D-9B37-1675137704CC}"/>
    <cellStyle name="Normal 9 5 4 2 2 4 3 2" xfId="37755" xr:uid="{60D4D60A-0443-4E3D-886F-0F4B0E45C731}"/>
    <cellStyle name="Normal 9 5 4 2 2 4 4" xfId="25947" xr:uid="{35E84A08-6543-4BA0-987A-9A6C8806CA00}"/>
    <cellStyle name="Normal 9 5 4 2 2 5" xfId="6221" xr:uid="{5DB46035-6044-45A9-B965-D8B1B62D5786}"/>
    <cellStyle name="Normal 9 5 4 2 2 5 2" xfId="18028" xr:uid="{465199BA-2296-42C7-9B21-D70B5D692980}"/>
    <cellStyle name="Normal 9 5 4 2 2 5 2 2" xfId="40347" xr:uid="{A9DF90DC-3CCE-4789-90DA-DC959A189B85}"/>
    <cellStyle name="Normal 9 5 4 2 2 5 3" xfId="28539" xr:uid="{FE1C1F49-34E2-4B28-9B90-C2B04D7D925A}"/>
    <cellStyle name="Normal 9 5 4 2 2 6" xfId="11548" xr:uid="{6F6A71CD-6019-40C0-9E54-3A7FFD7BC3DC}"/>
    <cellStyle name="Normal 9 5 4 2 2 6 2" xfId="33867" xr:uid="{0BC2C5B2-B12B-45A9-9A16-6800C8E928D4}"/>
    <cellStyle name="Normal 9 5 4 2 2 7" xfId="12844" xr:uid="{A96043DF-E0C7-4FDC-A7EB-8B370F6EEF13}"/>
    <cellStyle name="Normal 9 5 4 2 2 7 2" xfId="35163" xr:uid="{F2F07693-34D5-471D-AD1F-C0FA7ACB0220}"/>
    <cellStyle name="Normal 9 5 4 2 2 8" xfId="23355" xr:uid="{2874125B-A6ED-4A24-9960-4DD59C032439}"/>
    <cellStyle name="Normal 9 5 4 2 3" xfId="1361" xr:uid="{7F73E65E-F87A-48F2-AE20-327D11D6BD74}"/>
    <cellStyle name="Normal 9 5 4 2 3 2" xfId="2657" xr:uid="{5D85CF44-FDE0-40BC-9997-F259A88D60A7}"/>
    <cellStyle name="Normal 9 5 4 2 3 2 2" xfId="5249" xr:uid="{EE52E8D2-E12D-48BA-BF31-5F30F46EA704}"/>
    <cellStyle name="Normal 9 5 4 2 3 2 2 2" xfId="10433" xr:uid="{D95B4180-1C8D-42AC-82F6-23B0D6BC873C}"/>
    <cellStyle name="Normal 9 5 4 2 3 2 2 2 2" xfId="22240" xr:uid="{05DCB5BD-2406-4940-B6DD-13A867AA6E67}"/>
    <cellStyle name="Normal 9 5 4 2 3 2 2 2 2 2" xfId="44559" xr:uid="{7B65DE67-31B3-4B41-A6C1-3E434D1E4BA4}"/>
    <cellStyle name="Normal 9 5 4 2 3 2 2 2 3" xfId="32751" xr:uid="{1C0FA7AE-D590-4389-A75A-35CB227A764C}"/>
    <cellStyle name="Normal 9 5 4 2 3 2 2 3" xfId="17056" xr:uid="{1082EB9B-876F-4668-A45A-91532B7303F5}"/>
    <cellStyle name="Normal 9 5 4 2 3 2 2 3 2" xfId="39375" xr:uid="{7F50778C-A74D-4AFC-B3C7-79E0ADB1F537}"/>
    <cellStyle name="Normal 9 5 4 2 3 2 2 4" xfId="27567" xr:uid="{372CD585-74B2-4E46-9C3F-10B56861C940}"/>
    <cellStyle name="Normal 9 5 4 2 3 2 3" xfId="7841" xr:uid="{9AC516C7-4C83-4BCF-A32D-ED8C4D8943C4}"/>
    <cellStyle name="Normal 9 5 4 2 3 2 3 2" xfId="19648" xr:uid="{79057052-10E9-4AB7-93A4-E9E87C5DA8CB}"/>
    <cellStyle name="Normal 9 5 4 2 3 2 3 2 2" xfId="41967" xr:uid="{EC402DA6-A40C-4AC4-B100-56D8C6EA73A5}"/>
    <cellStyle name="Normal 9 5 4 2 3 2 3 3" xfId="30159" xr:uid="{2596DB39-AEDE-4D43-BC3D-119117B8AAEB}"/>
    <cellStyle name="Normal 9 5 4 2 3 2 4" xfId="14464" xr:uid="{C31ED779-228A-4F6B-AA46-BCA1381A7F27}"/>
    <cellStyle name="Normal 9 5 4 2 3 2 4 2" xfId="36783" xr:uid="{CF0FC71A-2349-4E61-AD59-67C6886051B4}"/>
    <cellStyle name="Normal 9 5 4 2 3 2 5" xfId="24975" xr:uid="{56407C84-38E2-4151-A36A-4711E6295E27}"/>
    <cellStyle name="Normal 9 5 4 2 3 3" xfId="3953" xr:uid="{8F4158C9-6D53-4C5A-A648-FDBA4520EAF4}"/>
    <cellStyle name="Normal 9 5 4 2 3 3 2" xfId="9137" xr:uid="{D1A6540E-5219-40A4-9CC6-5EF8FF1FCC78}"/>
    <cellStyle name="Normal 9 5 4 2 3 3 2 2" xfId="20944" xr:uid="{71CC4466-4C5A-4A95-97AD-BF22D2B511F1}"/>
    <cellStyle name="Normal 9 5 4 2 3 3 2 2 2" xfId="43263" xr:uid="{DFB467F8-6A87-4728-A6A9-D4A0D5DEF304}"/>
    <cellStyle name="Normal 9 5 4 2 3 3 2 3" xfId="31455" xr:uid="{A5F9A3CB-9CD9-4DC2-8C91-4884FB65307D}"/>
    <cellStyle name="Normal 9 5 4 2 3 3 3" xfId="15760" xr:uid="{AD1380C2-A5E6-403F-BC4D-3D79C4663090}"/>
    <cellStyle name="Normal 9 5 4 2 3 3 3 2" xfId="38079" xr:uid="{B1DFA86E-D00B-40D7-BAB8-B495E49B1BEB}"/>
    <cellStyle name="Normal 9 5 4 2 3 3 4" xfId="26271" xr:uid="{788ED907-166D-4314-B589-ECDB3DEB0E87}"/>
    <cellStyle name="Normal 9 5 4 2 3 4" xfId="6545" xr:uid="{40B63D8A-C201-4D8E-965D-7FA1ED997FF3}"/>
    <cellStyle name="Normal 9 5 4 2 3 4 2" xfId="18352" xr:uid="{B49BE4B1-251B-4110-B053-754F379B32A1}"/>
    <cellStyle name="Normal 9 5 4 2 3 4 2 2" xfId="40671" xr:uid="{AB246414-9032-4139-99CB-64A52CDA4166}"/>
    <cellStyle name="Normal 9 5 4 2 3 4 3" xfId="28863" xr:uid="{62F21816-B0F5-4FCE-814E-B8A6C4BA78EA}"/>
    <cellStyle name="Normal 9 5 4 2 3 5" xfId="11872" xr:uid="{9B1CC5AE-ED3E-4A40-8533-88C9F4ED485C}"/>
    <cellStyle name="Normal 9 5 4 2 3 5 2" xfId="34191" xr:uid="{A80E5218-AAA5-46E8-9702-CFF97EC088A1}"/>
    <cellStyle name="Normal 9 5 4 2 3 6" xfId="13168" xr:uid="{4205926F-AE67-4C2E-B953-0D56A23764F8}"/>
    <cellStyle name="Normal 9 5 4 2 3 6 2" xfId="35487" xr:uid="{8096B9E5-9E67-4DB4-812F-034E1A35E3E1}"/>
    <cellStyle name="Normal 9 5 4 2 3 7" xfId="23679" xr:uid="{57FE5E3A-DF7E-4FC3-AF43-478B7B18B121}"/>
    <cellStyle name="Normal 9 5 4 2 4" xfId="2009" xr:uid="{505E002F-BF88-429D-ABF4-F7960ADD81A0}"/>
    <cellStyle name="Normal 9 5 4 2 4 2" xfId="4601" xr:uid="{8711925A-8948-4714-9E0B-B1AB349BAA48}"/>
    <cellStyle name="Normal 9 5 4 2 4 2 2" xfId="9785" xr:uid="{428726B8-06C8-4786-B6D0-1E90829C0DEF}"/>
    <cellStyle name="Normal 9 5 4 2 4 2 2 2" xfId="21592" xr:uid="{E95D924B-CA4E-4A8D-A66C-8173FC93E298}"/>
    <cellStyle name="Normal 9 5 4 2 4 2 2 2 2" xfId="43911" xr:uid="{8A6D53A0-DA02-425D-B7F5-E9A5D553D794}"/>
    <cellStyle name="Normal 9 5 4 2 4 2 2 3" xfId="32103" xr:uid="{BCFD8FD8-B315-47EA-9D71-68D58F54C90F}"/>
    <cellStyle name="Normal 9 5 4 2 4 2 3" xfId="16408" xr:uid="{1EF497D6-B6A2-475A-82C1-0C7BB4D8E0A4}"/>
    <cellStyle name="Normal 9 5 4 2 4 2 3 2" xfId="38727" xr:uid="{CDB94F6C-5C4F-43E9-91B8-406AFBD37A22}"/>
    <cellStyle name="Normal 9 5 4 2 4 2 4" xfId="26919" xr:uid="{6DF417C8-7CBE-4290-AA61-475AE87798B3}"/>
    <cellStyle name="Normal 9 5 4 2 4 3" xfId="7193" xr:uid="{E2AE38AC-95EA-47BC-BB99-E7DC4B5C99D2}"/>
    <cellStyle name="Normal 9 5 4 2 4 3 2" xfId="19000" xr:uid="{53CBA6B5-FF32-4F32-9378-E66ED67E785E}"/>
    <cellStyle name="Normal 9 5 4 2 4 3 2 2" xfId="41319" xr:uid="{EC91A096-F1F6-4561-ADAF-6CCE19B159F9}"/>
    <cellStyle name="Normal 9 5 4 2 4 3 3" xfId="29511" xr:uid="{0F179E73-6891-4DE6-81B8-9CCDCC10C5A6}"/>
    <cellStyle name="Normal 9 5 4 2 4 4" xfId="13816" xr:uid="{43F3486C-57EC-40AF-9B13-CBF7173FAD46}"/>
    <cellStyle name="Normal 9 5 4 2 4 4 2" xfId="36135" xr:uid="{499B649B-6A6C-4FAC-9E9E-B509A022F39C}"/>
    <cellStyle name="Normal 9 5 4 2 4 5" xfId="24327" xr:uid="{CB315FDA-F98A-49C6-A4C1-E32B03BBF1A0}"/>
    <cellStyle name="Normal 9 5 4 2 5" xfId="3305" xr:uid="{B8EF6A0B-2CC3-45BA-AECC-A0DE089B943F}"/>
    <cellStyle name="Normal 9 5 4 2 5 2" xfId="8489" xr:uid="{357E1576-9618-4182-9725-4961A3A4407A}"/>
    <cellStyle name="Normal 9 5 4 2 5 2 2" xfId="20296" xr:uid="{73F4D2EA-FABF-409F-B754-3F4F8ED880BA}"/>
    <cellStyle name="Normal 9 5 4 2 5 2 2 2" xfId="42615" xr:uid="{784FECD4-5249-414A-93DD-99420A5D563A}"/>
    <cellStyle name="Normal 9 5 4 2 5 2 3" xfId="30807" xr:uid="{25E16BF9-81E4-4ED1-B19E-1C631D2D7025}"/>
    <cellStyle name="Normal 9 5 4 2 5 3" xfId="15112" xr:uid="{94ED73AB-305D-4790-8895-BF17B805C17A}"/>
    <cellStyle name="Normal 9 5 4 2 5 3 2" xfId="37431" xr:uid="{CB3496ED-7611-4CA1-A90E-AC47119F1963}"/>
    <cellStyle name="Normal 9 5 4 2 5 4" xfId="25623" xr:uid="{B0E10845-352F-4C64-BC5F-C30FAD7AE692}"/>
    <cellStyle name="Normal 9 5 4 2 6" xfId="5897" xr:uid="{BAE1BF3A-773F-4041-AA83-F9056C76CF0C}"/>
    <cellStyle name="Normal 9 5 4 2 6 2" xfId="17704" xr:uid="{73C50B0E-D674-44DD-B6F1-1BB77E07D3D6}"/>
    <cellStyle name="Normal 9 5 4 2 6 2 2" xfId="40023" xr:uid="{94D8FF72-708B-492F-9237-6B1F05791F58}"/>
    <cellStyle name="Normal 9 5 4 2 6 3" xfId="28215" xr:uid="{AE34476B-19EC-4CDB-809B-EDD2AD0AA300}"/>
    <cellStyle name="Normal 9 5 4 2 7" xfId="11195" xr:uid="{8E5D6F23-CCC0-41A4-B30E-6F0D9689350B}"/>
    <cellStyle name="Normal 9 5 4 2 7 2" xfId="33514" xr:uid="{18E55FC4-5A18-47E5-9361-248E533FD36E}"/>
    <cellStyle name="Normal 9 5 4 2 8" xfId="12520" xr:uid="{AEC32FA3-EA10-4BD7-B544-2E5F2C809E7C}"/>
    <cellStyle name="Normal 9 5 4 2 8 2" xfId="34839" xr:uid="{56640AF3-C934-42CE-9E44-3E977509D065}"/>
    <cellStyle name="Normal 9 5 4 2 9" xfId="23002" xr:uid="{E977E92D-23F5-4E2C-AC13-EFB4BE825B19}"/>
    <cellStyle name="Normal 9 5 4 3" xfId="875" xr:uid="{22015488-8708-465D-9A54-D9EEE5142096}"/>
    <cellStyle name="Normal 9 5 4 3 2" xfId="1523" xr:uid="{93A203B4-2138-4518-ADC5-F62D90943818}"/>
    <cellStyle name="Normal 9 5 4 3 2 2" xfId="2819" xr:uid="{9CE02A92-E5D9-40F1-90D2-C0588B990716}"/>
    <cellStyle name="Normal 9 5 4 3 2 2 2" xfId="5411" xr:uid="{C8E5E27D-3A21-4981-A51C-811A31C76F3C}"/>
    <cellStyle name="Normal 9 5 4 3 2 2 2 2" xfId="10595" xr:uid="{6C5DF078-699E-47DC-97F6-C3E2A4F0FDAC}"/>
    <cellStyle name="Normal 9 5 4 3 2 2 2 2 2" xfId="22402" xr:uid="{F06BDC31-BE05-4E0C-8EDA-A80FEFA0ED6E}"/>
    <cellStyle name="Normal 9 5 4 3 2 2 2 2 2 2" xfId="44721" xr:uid="{699CBAA9-950C-433C-A0CE-AA8404C3F2CA}"/>
    <cellStyle name="Normal 9 5 4 3 2 2 2 2 3" xfId="32913" xr:uid="{A4305678-1F4E-46D9-BF77-8126704F3D6B}"/>
    <cellStyle name="Normal 9 5 4 3 2 2 2 3" xfId="17218" xr:uid="{9B1BDEFC-35DA-4A7C-9F08-C224F5FB7100}"/>
    <cellStyle name="Normal 9 5 4 3 2 2 2 3 2" xfId="39537" xr:uid="{5A60DE5A-BFB6-4819-AA15-C8423CB6D9BB}"/>
    <cellStyle name="Normal 9 5 4 3 2 2 2 4" xfId="27729" xr:uid="{AB96B762-192A-4736-80F6-D237D1876846}"/>
    <cellStyle name="Normal 9 5 4 3 2 2 3" xfId="8003" xr:uid="{D18F76D7-0159-4E1F-88B2-9BD1CAF94A21}"/>
    <cellStyle name="Normal 9 5 4 3 2 2 3 2" xfId="19810" xr:uid="{E639667D-7241-4137-A57C-A29679AC42A4}"/>
    <cellStyle name="Normal 9 5 4 3 2 2 3 2 2" xfId="42129" xr:uid="{15AFD9DE-BFA0-4E11-AFD9-2AD168C5615A}"/>
    <cellStyle name="Normal 9 5 4 3 2 2 3 3" xfId="30321" xr:uid="{E122D228-11CD-4CD6-8766-594C0C21E5EA}"/>
    <cellStyle name="Normal 9 5 4 3 2 2 4" xfId="14626" xr:uid="{139BC8F2-6EAE-45B3-A947-55D8F06AE9DC}"/>
    <cellStyle name="Normal 9 5 4 3 2 2 4 2" xfId="36945" xr:uid="{C3735085-9462-4DB0-BAF3-32A45E53F78F}"/>
    <cellStyle name="Normal 9 5 4 3 2 2 5" xfId="25137" xr:uid="{1EBDD796-0FC9-44C0-A148-E9956BBFB84D}"/>
    <cellStyle name="Normal 9 5 4 3 2 3" xfId="4115" xr:uid="{4E06CC2B-F7F9-4715-B1BE-000EDB3268DC}"/>
    <cellStyle name="Normal 9 5 4 3 2 3 2" xfId="9299" xr:uid="{5E32EDCD-2B77-49D1-94A1-87629CF3327C}"/>
    <cellStyle name="Normal 9 5 4 3 2 3 2 2" xfId="21106" xr:uid="{2EACA259-28BC-4A8C-BD00-C0A9B832D0BD}"/>
    <cellStyle name="Normal 9 5 4 3 2 3 2 2 2" xfId="43425" xr:uid="{616F5253-FFBD-4503-96B5-DFE797D311AD}"/>
    <cellStyle name="Normal 9 5 4 3 2 3 2 3" xfId="31617" xr:uid="{A9E74BAA-FCC9-4CBD-8C5E-65EBE71A16A0}"/>
    <cellStyle name="Normal 9 5 4 3 2 3 3" xfId="15922" xr:uid="{888FDC52-A2C0-497B-B65B-D85445021D10}"/>
    <cellStyle name="Normal 9 5 4 3 2 3 3 2" xfId="38241" xr:uid="{C50362DC-C5AF-4D1F-BF28-1BBB3CC16BAA}"/>
    <cellStyle name="Normal 9 5 4 3 2 3 4" xfId="26433" xr:uid="{8FF13E81-C4FF-4384-9349-EFECF3C29D6D}"/>
    <cellStyle name="Normal 9 5 4 3 2 4" xfId="6707" xr:uid="{BA54C701-8F63-4FA6-9C88-46C410968A49}"/>
    <cellStyle name="Normal 9 5 4 3 2 4 2" xfId="18514" xr:uid="{F5ACD964-F62E-4D46-9FD0-6ED076C5704F}"/>
    <cellStyle name="Normal 9 5 4 3 2 4 2 2" xfId="40833" xr:uid="{3C10DEEC-7469-4EE7-B6A9-D8833A47EC60}"/>
    <cellStyle name="Normal 9 5 4 3 2 4 3" xfId="29025" xr:uid="{D3FE5B04-D253-4E89-878D-DF87E254A81B}"/>
    <cellStyle name="Normal 9 5 4 3 2 5" xfId="12034" xr:uid="{CDE3FB8B-0EF9-4CC0-ADDF-885ECC077650}"/>
    <cellStyle name="Normal 9 5 4 3 2 5 2" xfId="34353" xr:uid="{C29FE48A-A504-4987-B9CA-005B81321A2A}"/>
    <cellStyle name="Normal 9 5 4 3 2 6" xfId="13330" xr:uid="{2EAA7902-0F26-495D-B103-E4D70BB5D335}"/>
    <cellStyle name="Normal 9 5 4 3 2 6 2" xfId="35649" xr:uid="{D40F1333-B0FB-44ED-83A0-9DDEC7396B40}"/>
    <cellStyle name="Normal 9 5 4 3 2 7" xfId="23841" xr:uid="{BC879AF0-E0E7-4654-A38C-F588EDE73209}"/>
    <cellStyle name="Normal 9 5 4 3 3" xfId="2171" xr:uid="{B99D754F-5CEF-41F1-A393-E76FCE1396B0}"/>
    <cellStyle name="Normal 9 5 4 3 3 2" xfId="4763" xr:uid="{01A84419-016A-4A86-8670-123B7B54A25E}"/>
    <cellStyle name="Normal 9 5 4 3 3 2 2" xfId="9947" xr:uid="{BFACA612-E8DF-4B23-A09F-CAE765E2EDD2}"/>
    <cellStyle name="Normal 9 5 4 3 3 2 2 2" xfId="21754" xr:uid="{9D3D1F07-59E4-4A39-8729-A09B6E4C457E}"/>
    <cellStyle name="Normal 9 5 4 3 3 2 2 2 2" xfId="44073" xr:uid="{92D0DBB7-9D94-40D9-876A-F271C515783F}"/>
    <cellStyle name="Normal 9 5 4 3 3 2 2 3" xfId="32265" xr:uid="{1A22181C-5399-4160-8D00-363AF5A2D4D7}"/>
    <cellStyle name="Normal 9 5 4 3 3 2 3" xfId="16570" xr:uid="{27F42F57-731C-43AE-84DF-DD41C239A3A4}"/>
    <cellStyle name="Normal 9 5 4 3 3 2 3 2" xfId="38889" xr:uid="{AA245C74-351F-42E6-A96E-B43C891DE12C}"/>
    <cellStyle name="Normal 9 5 4 3 3 2 4" xfId="27081" xr:uid="{9B328126-29CF-41AB-BAC9-FAC98E833A3C}"/>
    <cellStyle name="Normal 9 5 4 3 3 3" xfId="7355" xr:uid="{55DEC3D8-E90F-4D60-AD5C-125F27F748C3}"/>
    <cellStyle name="Normal 9 5 4 3 3 3 2" xfId="19162" xr:uid="{78AE3EC4-9256-4FE1-82B9-927C5A83D129}"/>
    <cellStyle name="Normal 9 5 4 3 3 3 2 2" xfId="41481" xr:uid="{F58EF299-24FF-4BC1-9A82-7C3BA4528C14}"/>
    <cellStyle name="Normal 9 5 4 3 3 3 3" xfId="29673" xr:uid="{C3EA186E-AA83-4C99-B2C6-264910B0688D}"/>
    <cellStyle name="Normal 9 5 4 3 3 4" xfId="13978" xr:uid="{B2EED45C-677F-4281-99F3-63B78A8E74AA}"/>
    <cellStyle name="Normal 9 5 4 3 3 4 2" xfId="36297" xr:uid="{5D0F6009-A3EE-4271-A556-41E565F06A0C}"/>
    <cellStyle name="Normal 9 5 4 3 3 5" xfId="24489" xr:uid="{4B90308E-59E9-4409-9C7F-9DB4E72F901A}"/>
    <cellStyle name="Normal 9 5 4 3 4" xfId="3467" xr:uid="{D729563E-3104-40D6-8EBC-95A4A50278FA}"/>
    <cellStyle name="Normal 9 5 4 3 4 2" xfId="8651" xr:uid="{54489A7B-03F8-4F7E-A434-1617581838A7}"/>
    <cellStyle name="Normal 9 5 4 3 4 2 2" xfId="20458" xr:uid="{821C1B22-2CB2-425F-81EA-9B2ECF8B5B4A}"/>
    <cellStyle name="Normal 9 5 4 3 4 2 2 2" xfId="42777" xr:uid="{5D616222-212A-4E07-949B-0AC48C59689A}"/>
    <cellStyle name="Normal 9 5 4 3 4 2 3" xfId="30969" xr:uid="{97404F2C-5211-4757-BAA4-BC1B61D7741A}"/>
    <cellStyle name="Normal 9 5 4 3 4 3" xfId="15274" xr:uid="{B0B2A3B1-DCD2-4C65-894C-7C20D31704D1}"/>
    <cellStyle name="Normal 9 5 4 3 4 3 2" xfId="37593" xr:uid="{D78475F1-C8A8-43BE-87B4-A351B5911DEF}"/>
    <cellStyle name="Normal 9 5 4 3 4 4" xfId="25785" xr:uid="{5DB35A5B-0917-4F18-9C92-D64375827AF8}"/>
    <cellStyle name="Normal 9 5 4 3 5" xfId="6059" xr:uid="{A884DDD7-0E0B-4558-867E-6DF32EFA8090}"/>
    <cellStyle name="Normal 9 5 4 3 5 2" xfId="17866" xr:uid="{4B493546-0576-4DA4-94AD-402F0AA5B630}"/>
    <cellStyle name="Normal 9 5 4 3 5 2 2" xfId="40185" xr:uid="{121AAD85-060B-4081-A599-703B55D5450A}"/>
    <cellStyle name="Normal 9 5 4 3 5 3" xfId="28377" xr:uid="{97F36D28-A6DE-4079-B132-CA9818BA8129}"/>
    <cellStyle name="Normal 9 5 4 3 6" xfId="11386" xr:uid="{06B1AAE7-8424-4254-83EC-A93718849BFE}"/>
    <cellStyle name="Normal 9 5 4 3 6 2" xfId="33705" xr:uid="{2543AD01-012F-4F1D-8DD9-9631352AE858}"/>
    <cellStyle name="Normal 9 5 4 3 7" xfId="12682" xr:uid="{5B3E2EA6-115D-40CD-9DCB-FAE5292E7C65}"/>
    <cellStyle name="Normal 9 5 4 3 7 2" xfId="35001" xr:uid="{5CD41519-70FC-4129-9CDA-C4AE6D2A0FC5}"/>
    <cellStyle name="Normal 9 5 4 3 8" xfId="23193" xr:uid="{AEC6F6F6-A928-4C11-8F40-06AB9585FA78}"/>
    <cellStyle name="Normal 9 5 4 4" xfId="1199" xr:uid="{275FD944-F9DD-473F-B434-7028BB625343}"/>
    <cellStyle name="Normal 9 5 4 4 2" xfId="2495" xr:uid="{447B7295-C48D-495E-A125-B07842F14E8C}"/>
    <cellStyle name="Normal 9 5 4 4 2 2" xfId="5087" xr:uid="{7555F769-FC20-412E-A193-14CF2B44CA6B}"/>
    <cellStyle name="Normal 9 5 4 4 2 2 2" xfId="10271" xr:uid="{F1C14B9A-7A90-4842-9329-CBF5ECADEE4A}"/>
    <cellStyle name="Normal 9 5 4 4 2 2 2 2" xfId="22078" xr:uid="{9F210B8D-76B5-4FAF-B929-2580BD864AE6}"/>
    <cellStyle name="Normal 9 5 4 4 2 2 2 2 2" xfId="44397" xr:uid="{5D989499-0314-4629-B1D4-55D197F873FD}"/>
    <cellStyle name="Normal 9 5 4 4 2 2 2 3" xfId="32589" xr:uid="{56765828-5467-4126-B5FC-7EEC0428C9D9}"/>
    <cellStyle name="Normal 9 5 4 4 2 2 3" xfId="16894" xr:uid="{A589A23E-8A3B-49E6-AB76-5DA04A708729}"/>
    <cellStyle name="Normal 9 5 4 4 2 2 3 2" xfId="39213" xr:uid="{C67C8425-93A3-403E-BC09-5CE3AC140AF1}"/>
    <cellStyle name="Normal 9 5 4 4 2 2 4" xfId="27405" xr:uid="{2FC282ED-D14B-41D7-B2B4-7BC243764F2B}"/>
    <cellStyle name="Normal 9 5 4 4 2 3" xfId="7679" xr:uid="{78D273AF-51A5-46F1-A12A-5D3F86436157}"/>
    <cellStyle name="Normal 9 5 4 4 2 3 2" xfId="19486" xr:uid="{132EE229-6844-4986-9D02-2CECA8CBAD96}"/>
    <cellStyle name="Normal 9 5 4 4 2 3 2 2" xfId="41805" xr:uid="{A7CBBD1F-45FB-4CEE-AEC1-2AED3F3D4874}"/>
    <cellStyle name="Normal 9 5 4 4 2 3 3" xfId="29997" xr:uid="{9C58500D-CAC3-4C5A-BE40-F2E450D5C9E9}"/>
    <cellStyle name="Normal 9 5 4 4 2 4" xfId="14302" xr:uid="{997A28E1-0C49-47B2-BEA1-116677ACC2CF}"/>
    <cellStyle name="Normal 9 5 4 4 2 4 2" xfId="36621" xr:uid="{D4F81035-2145-44F6-BF2B-67002B85411F}"/>
    <cellStyle name="Normal 9 5 4 4 2 5" xfId="24813" xr:uid="{B6492A0C-D499-4BC6-8D0E-19152C9B03AF}"/>
    <cellStyle name="Normal 9 5 4 4 3" xfId="3791" xr:uid="{7E923A0B-8941-43B6-9C51-2E513E3E2F8B}"/>
    <cellStyle name="Normal 9 5 4 4 3 2" xfId="8975" xr:uid="{E3F6FA31-D11E-4C63-B2CA-E194D256DACD}"/>
    <cellStyle name="Normal 9 5 4 4 3 2 2" xfId="20782" xr:uid="{2BE4A1FE-3C88-4E1C-8328-A8BC019B7BC6}"/>
    <cellStyle name="Normal 9 5 4 4 3 2 2 2" xfId="43101" xr:uid="{7AAFF72C-9E73-4E24-AF47-17CF9BB4D3F9}"/>
    <cellStyle name="Normal 9 5 4 4 3 2 3" xfId="31293" xr:uid="{E8F23CF2-853C-4D1C-B9DC-9099FF2F86AA}"/>
    <cellStyle name="Normal 9 5 4 4 3 3" xfId="15598" xr:uid="{75B18D1E-422F-43F4-8968-0AB3AF3DC632}"/>
    <cellStyle name="Normal 9 5 4 4 3 3 2" xfId="37917" xr:uid="{83C330C9-854F-41EB-88FB-891FA6D0156D}"/>
    <cellStyle name="Normal 9 5 4 4 3 4" xfId="26109" xr:uid="{7DD99EE3-B9E8-4931-9E43-EC59B695B663}"/>
    <cellStyle name="Normal 9 5 4 4 4" xfId="6383" xr:uid="{E2A107EC-ED9C-49A9-A440-FAA8928477CE}"/>
    <cellStyle name="Normal 9 5 4 4 4 2" xfId="18190" xr:uid="{DC6B0671-1020-4776-97DC-0522205189A7}"/>
    <cellStyle name="Normal 9 5 4 4 4 2 2" xfId="40509" xr:uid="{7456307B-ABB1-45C2-AB37-8BF91A0521D2}"/>
    <cellStyle name="Normal 9 5 4 4 4 3" xfId="28701" xr:uid="{0ED67849-7252-4207-A03D-3B46567CF46D}"/>
    <cellStyle name="Normal 9 5 4 4 5" xfId="11710" xr:uid="{FB4B42AE-3195-4EC5-863E-425DCAE09E93}"/>
    <cellStyle name="Normal 9 5 4 4 5 2" xfId="34029" xr:uid="{5832F8E8-CCA2-4E32-ACC2-D14BDFD2594D}"/>
    <cellStyle name="Normal 9 5 4 4 6" xfId="13006" xr:uid="{7EA6C0C3-A814-4F19-9E36-76418A77AC15}"/>
    <cellStyle name="Normal 9 5 4 4 6 2" xfId="35325" xr:uid="{6042727C-3BA4-435B-B7B9-5BBFA6ABAB2D}"/>
    <cellStyle name="Normal 9 5 4 4 7" xfId="23517" xr:uid="{01EECC1E-3260-495F-AEF4-C643F62A6707}"/>
    <cellStyle name="Normal 9 5 4 5" xfId="1847" xr:uid="{365E282C-C42F-4CAC-B1F0-6136D2D7E0F3}"/>
    <cellStyle name="Normal 9 5 4 5 2" xfId="4439" xr:uid="{ADD2AA03-36FA-4390-9CE7-23557D350396}"/>
    <cellStyle name="Normal 9 5 4 5 2 2" xfId="9623" xr:uid="{5318C5E7-2831-4D35-94AF-6CA68B1C69FF}"/>
    <cellStyle name="Normal 9 5 4 5 2 2 2" xfId="21430" xr:uid="{82A54E94-F93B-4AE2-907D-727E84AA7BA7}"/>
    <cellStyle name="Normal 9 5 4 5 2 2 2 2" xfId="43749" xr:uid="{6AF85952-6789-4E53-97A4-DD96D70E1B17}"/>
    <cellStyle name="Normal 9 5 4 5 2 2 3" xfId="31941" xr:uid="{20895FF1-3F91-44A4-BF9D-99D5B30C1313}"/>
    <cellStyle name="Normal 9 5 4 5 2 3" xfId="16246" xr:uid="{7720E378-8AD6-43C7-977B-7DFCAF5BBC8D}"/>
    <cellStyle name="Normal 9 5 4 5 2 3 2" xfId="38565" xr:uid="{161B681C-CF74-41CF-8975-7EE5E52CE524}"/>
    <cellStyle name="Normal 9 5 4 5 2 4" xfId="26757" xr:uid="{37A2F43F-B4FE-4EE0-93EE-C393495519A9}"/>
    <cellStyle name="Normal 9 5 4 5 3" xfId="7031" xr:uid="{00153E41-29C4-423E-8F3B-A53E579900E7}"/>
    <cellStyle name="Normal 9 5 4 5 3 2" xfId="18838" xr:uid="{E7C2EEA7-6BDE-4312-ACEF-32083181115C}"/>
    <cellStyle name="Normal 9 5 4 5 3 2 2" xfId="41157" xr:uid="{937B2AEE-713F-464A-BE49-67FEC2EB6AE0}"/>
    <cellStyle name="Normal 9 5 4 5 3 3" xfId="29349" xr:uid="{703F0A6D-BDFD-413E-A8D6-8729B2B454AB}"/>
    <cellStyle name="Normal 9 5 4 5 4" xfId="13654" xr:uid="{80D61E47-30C2-47FB-8911-5CEDD305855C}"/>
    <cellStyle name="Normal 9 5 4 5 4 2" xfId="35973" xr:uid="{7F3920AF-5F2A-4C5D-B5DB-EB9D63826062}"/>
    <cellStyle name="Normal 9 5 4 5 5" xfId="24165" xr:uid="{FF67F8FD-D805-4227-A757-2492966D702E}"/>
    <cellStyle name="Normal 9 5 4 6" xfId="3143" xr:uid="{FD1387A3-BB3E-4E1D-BB1E-D78C0B8C3D3B}"/>
    <cellStyle name="Normal 9 5 4 6 2" xfId="8327" xr:uid="{A826CE18-E6AB-4D64-9032-9FD5F85B1DFF}"/>
    <cellStyle name="Normal 9 5 4 6 2 2" xfId="20134" xr:uid="{7171049C-DA8C-424C-B8F0-CD28F18CC746}"/>
    <cellStyle name="Normal 9 5 4 6 2 2 2" xfId="42453" xr:uid="{39C6682F-142D-4E61-96F6-06C262F2F036}"/>
    <cellStyle name="Normal 9 5 4 6 2 3" xfId="30645" xr:uid="{3B9989B7-75A7-45B7-A739-0A926FC8125B}"/>
    <cellStyle name="Normal 9 5 4 6 3" xfId="14950" xr:uid="{EFC7B58C-8284-4892-9598-C3BFA5F6DE93}"/>
    <cellStyle name="Normal 9 5 4 6 3 2" xfId="37269" xr:uid="{00DD75DC-707B-4DBC-B939-E3EA1723D34C}"/>
    <cellStyle name="Normal 9 5 4 6 4" xfId="25461" xr:uid="{C5715908-4218-49F9-86A3-8A663915D33D}"/>
    <cellStyle name="Normal 9 5 4 7" xfId="5735" xr:uid="{45E968A4-7E4D-4383-B633-E4826EEA15C8}"/>
    <cellStyle name="Normal 9 5 4 7 2" xfId="17542" xr:uid="{C9DAA395-CBD1-4DE9-ADA6-93DCF07AF1F7}"/>
    <cellStyle name="Normal 9 5 4 7 2 2" xfId="39861" xr:uid="{DD46F3B7-BAB0-48A0-A1F1-6526EC7F67F6}"/>
    <cellStyle name="Normal 9 5 4 7 3" xfId="28053" xr:uid="{BF04C2AB-DFE8-49BC-8493-CA470FC9850B}"/>
    <cellStyle name="Normal 9 5 4 8" xfId="10961" xr:uid="{749F3E38-D09E-4143-A5DD-EDBE22EB17E6}"/>
    <cellStyle name="Normal 9 5 4 8 2" xfId="33280" xr:uid="{55D556BC-011C-457E-8ADE-A9439EAB58DE}"/>
    <cellStyle name="Normal 9 5 4 9" xfId="12358" xr:uid="{766F2C95-4496-4A1C-B747-C87DC8117A43}"/>
    <cellStyle name="Normal 9 5 4 9 2" xfId="34677" xr:uid="{13120A39-B16A-4346-BD3D-D562551F2AB4}"/>
    <cellStyle name="Normal 9 5 5" xfId="567" xr:uid="{17B0C528-04C9-4854-B35D-9D1AFD31C715}"/>
    <cellStyle name="Normal 9 5 5 2" xfId="956" xr:uid="{5B05DD23-EE2A-4199-B62D-ABA09F33C660}"/>
    <cellStyle name="Normal 9 5 5 2 2" xfId="1604" xr:uid="{9E1BBA2A-DA46-4777-9BD4-F36803B8A52A}"/>
    <cellStyle name="Normal 9 5 5 2 2 2" xfId="2900" xr:uid="{5F7B6D3A-9F67-495A-BAA5-BA993F51BCF9}"/>
    <cellStyle name="Normal 9 5 5 2 2 2 2" xfId="5492" xr:uid="{7A111440-B082-4CCE-99FC-9EA8D18D8D4E}"/>
    <cellStyle name="Normal 9 5 5 2 2 2 2 2" xfId="10676" xr:uid="{DFD2B2FC-4ADD-4FC0-98DA-D5C777CB7C9C}"/>
    <cellStyle name="Normal 9 5 5 2 2 2 2 2 2" xfId="22483" xr:uid="{EF249203-6A98-4CF4-8289-F3F74B0E521B}"/>
    <cellStyle name="Normal 9 5 5 2 2 2 2 2 2 2" xfId="44802" xr:uid="{3E2C2F99-923C-424C-977D-80B3D396BA04}"/>
    <cellStyle name="Normal 9 5 5 2 2 2 2 2 3" xfId="32994" xr:uid="{F07C2E1B-A330-479B-A9DC-817CAD7FD939}"/>
    <cellStyle name="Normal 9 5 5 2 2 2 2 3" xfId="17299" xr:uid="{487B47F2-A541-4679-80CA-3AE54208495B}"/>
    <cellStyle name="Normal 9 5 5 2 2 2 2 3 2" xfId="39618" xr:uid="{D7788007-F519-437D-BBBE-E058AC3B185D}"/>
    <cellStyle name="Normal 9 5 5 2 2 2 2 4" xfId="27810" xr:uid="{823F0108-3FEF-454E-B603-5804A824C1C1}"/>
    <cellStyle name="Normal 9 5 5 2 2 2 3" xfId="8084" xr:uid="{36B34AE9-1448-4AA0-A063-3711F2A3AC5B}"/>
    <cellStyle name="Normal 9 5 5 2 2 2 3 2" xfId="19891" xr:uid="{770FF402-B290-4CD7-A178-FFA0033BFB54}"/>
    <cellStyle name="Normal 9 5 5 2 2 2 3 2 2" xfId="42210" xr:uid="{0C173340-E873-4082-AFBA-30D3C79107AF}"/>
    <cellStyle name="Normal 9 5 5 2 2 2 3 3" xfId="30402" xr:uid="{63F44468-8378-47A1-9DF6-9E04D9D2B75F}"/>
    <cellStyle name="Normal 9 5 5 2 2 2 4" xfId="14707" xr:uid="{B68BA834-45DA-434B-8DAF-3392D950F678}"/>
    <cellStyle name="Normal 9 5 5 2 2 2 4 2" xfId="37026" xr:uid="{9E844C91-D686-482E-8948-0E2D6966CA42}"/>
    <cellStyle name="Normal 9 5 5 2 2 2 5" xfId="25218" xr:uid="{B37883B6-F296-4F01-B004-FA2B6C7AEA82}"/>
    <cellStyle name="Normal 9 5 5 2 2 3" xfId="4196" xr:uid="{1D0A6976-3355-4FFC-8D54-1B25ED8C8588}"/>
    <cellStyle name="Normal 9 5 5 2 2 3 2" xfId="9380" xr:uid="{0B27059B-CA12-436E-9BB0-67274EB9DCB3}"/>
    <cellStyle name="Normal 9 5 5 2 2 3 2 2" xfId="21187" xr:uid="{903A5628-CFB9-4CD1-AA1D-AAB6C8527BF8}"/>
    <cellStyle name="Normal 9 5 5 2 2 3 2 2 2" xfId="43506" xr:uid="{3D450303-F36A-4D50-869A-373709F04141}"/>
    <cellStyle name="Normal 9 5 5 2 2 3 2 3" xfId="31698" xr:uid="{E1EAD54E-A4E9-4F4E-8169-8A026AE40EAD}"/>
    <cellStyle name="Normal 9 5 5 2 2 3 3" xfId="16003" xr:uid="{7210F6E2-FE02-46A4-87AF-03D58B856D90}"/>
    <cellStyle name="Normal 9 5 5 2 2 3 3 2" xfId="38322" xr:uid="{3DD5E93D-E9D6-4CC5-A627-2C5ABFF1D0E2}"/>
    <cellStyle name="Normal 9 5 5 2 2 3 4" xfId="26514" xr:uid="{18212CD6-6444-465D-8CF2-5D30D42C323F}"/>
    <cellStyle name="Normal 9 5 5 2 2 4" xfId="6788" xr:uid="{0E5E65C9-EA0D-460E-99AA-927C7CB8F74F}"/>
    <cellStyle name="Normal 9 5 5 2 2 4 2" xfId="18595" xr:uid="{4AA58A6C-52A8-4A49-B41F-12EBF197810E}"/>
    <cellStyle name="Normal 9 5 5 2 2 4 2 2" xfId="40914" xr:uid="{B9B903C7-6382-47A3-8D6C-0ED573FFE4D9}"/>
    <cellStyle name="Normal 9 5 5 2 2 4 3" xfId="29106" xr:uid="{AC58BB4F-0F77-498A-B59F-F169342C1951}"/>
    <cellStyle name="Normal 9 5 5 2 2 5" xfId="12115" xr:uid="{86FC81A2-92D5-47D6-830B-063CA6423E89}"/>
    <cellStyle name="Normal 9 5 5 2 2 5 2" xfId="34434" xr:uid="{9A0D270D-A8AD-44AB-AF29-EECD7EBD4C39}"/>
    <cellStyle name="Normal 9 5 5 2 2 6" xfId="13411" xr:uid="{C1C4E505-DB4E-40F0-AD2E-93D169213AB2}"/>
    <cellStyle name="Normal 9 5 5 2 2 6 2" xfId="35730" xr:uid="{FFF0E820-FC50-46EA-B231-6CD979CA715A}"/>
    <cellStyle name="Normal 9 5 5 2 2 7" xfId="23922" xr:uid="{1F479339-CBCA-4460-8AC1-E9ABB0C2EB63}"/>
    <cellStyle name="Normal 9 5 5 2 3" xfId="2252" xr:uid="{425B011B-05A7-4BFB-9C20-3FDFEEF3B6D8}"/>
    <cellStyle name="Normal 9 5 5 2 3 2" xfId="4844" xr:uid="{AEA5980D-34CB-43C0-926D-9F4F32A508FC}"/>
    <cellStyle name="Normal 9 5 5 2 3 2 2" xfId="10028" xr:uid="{94A0E1EF-A104-4208-B016-35B5E1B7AFF0}"/>
    <cellStyle name="Normal 9 5 5 2 3 2 2 2" xfId="21835" xr:uid="{AB4659C3-877C-45DD-9E48-4FDC6407A1D8}"/>
    <cellStyle name="Normal 9 5 5 2 3 2 2 2 2" xfId="44154" xr:uid="{0E02D53F-CF50-4304-B78D-6EE6C74EC9B9}"/>
    <cellStyle name="Normal 9 5 5 2 3 2 2 3" xfId="32346" xr:uid="{BF33AFB4-F156-46B2-98E9-CFD897D32BA5}"/>
    <cellStyle name="Normal 9 5 5 2 3 2 3" xfId="16651" xr:uid="{E6667673-27F4-4DC2-A154-7BD04169EF8F}"/>
    <cellStyle name="Normal 9 5 5 2 3 2 3 2" xfId="38970" xr:uid="{18B0464A-5928-43EE-A0C5-41C744D717E0}"/>
    <cellStyle name="Normal 9 5 5 2 3 2 4" xfId="27162" xr:uid="{3E042E03-408B-4539-A055-6D8B6CAD210F}"/>
    <cellStyle name="Normal 9 5 5 2 3 3" xfId="7436" xr:uid="{8F12F6F4-80C7-45CD-B54E-06D78DB5B8EE}"/>
    <cellStyle name="Normal 9 5 5 2 3 3 2" xfId="19243" xr:uid="{5FDFD4DB-8E69-4ADC-91A2-2B0212646ACF}"/>
    <cellStyle name="Normal 9 5 5 2 3 3 2 2" xfId="41562" xr:uid="{9D193779-F49C-415C-AC49-1AEF3355AC67}"/>
    <cellStyle name="Normal 9 5 5 2 3 3 3" xfId="29754" xr:uid="{3FF605FE-73C1-4873-BB75-AF6D5A8B1C03}"/>
    <cellStyle name="Normal 9 5 5 2 3 4" xfId="14059" xr:uid="{DAECC6AE-100A-4762-BF0D-C0083CBE5FBE}"/>
    <cellStyle name="Normal 9 5 5 2 3 4 2" xfId="36378" xr:uid="{668530A6-F08E-4409-9711-194C78593566}"/>
    <cellStyle name="Normal 9 5 5 2 3 5" xfId="24570" xr:uid="{F4F00B9E-43D9-4565-B0EF-D6D348134A6F}"/>
    <cellStyle name="Normal 9 5 5 2 4" xfId="3548" xr:uid="{2F007D22-ABF4-4767-B51D-FC189CA62045}"/>
    <cellStyle name="Normal 9 5 5 2 4 2" xfId="8732" xr:uid="{9403F11A-ABEB-4815-80FD-32826FD69F7A}"/>
    <cellStyle name="Normal 9 5 5 2 4 2 2" xfId="20539" xr:uid="{241F3377-2FE6-44C7-8EEA-4A0DAF4486ED}"/>
    <cellStyle name="Normal 9 5 5 2 4 2 2 2" xfId="42858" xr:uid="{EB29FA9D-C38F-4FB3-8E98-14E525CAFD89}"/>
    <cellStyle name="Normal 9 5 5 2 4 2 3" xfId="31050" xr:uid="{A51E0536-02DA-4A0E-B376-DBF3D7EE7EAD}"/>
    <cellStyle name="Normal 9 5 5 2 4 3" xfId="15355" xr:uid="{3A1F37B6-4CC7-434A-B62A-C4B40E321E7D}"/>
    <cellStyle name="Normal 9 5 5 2 4 3 2" xfId="37674" xr:uid="{95A182E5-5B53-49A2-A6BB-783D98533619}"/>
    <cellStyle name="Normal 9 5 5 2 4 4" xfId="25866" xr:uid="{5D6F34B4-CFF6-4281-BFF5-BCD512C4B9B8}"/>
    <cellStyle name="Normal 9 5 5 2 5" xfId="6140" xr:uid="{93156378-2FEA-4F71-A752-F7B4FC6AB5FC}"/>
    <cellStyle name="Normal 9 5 5 2 5 2" xfId="17947" xr:uid="{8435D209-A2E5-4E2D-A144-55C7528E5C05}"/>
    <cellStyle name="Normal 9 5 5 2 5 2 2" xfId="40266" xr:uid="{9E18C7A7-168F-40A8-A21C-213A967CDB14}"/>
    <cellStyle name="Normal 9 5 5 2 5 3" xfId="28458" xr:uid="{E5F5C705-9CE2-45DB-A907-30903353C57F}"/>
    <cellStyle name="Normal 9 5 5 2 6" xfId="11467" xr:uid="{8944108E-0D40-4238-BE57-F7A56924FB8B}"/>
    <cellStyle name="Normal 9 5 5 2 6 2" xfId="33786" xr:uid="{24A189ED-279C-4D8B-9E94-7266E39DED78}"/>
    <cellStyle name="Normal 9 5 5 2 7" xfId="12763" xr:uid="{D306F303-CEF4-4F37-86D2-C0A183145A28}"/>
    <cellStyle name="Normal 9 5 5 2 7 2" xfId="35082" xr:uid="{F69343EB-CB48-494F-94D9-0DC78B0611AA}"/>
    <cellStyle name="Normal 9 5 5 2 8" xfId="23274" xr:uid="{9B36F9E2-3727-4246-89E5-4D8A5E1344AB}"/>
    <cellStyle name="Normal 9 5 5 3" xfId="1280" xr:uid="{3B84D85D-40FF-4883-BD82-AB4222B0C827}"/>
    <cellStyle name="Normal 9 5 5 3 2" xfId="2576" xr:uid="{55B7A69F-4FD0-45D9-8E42-866AEE08EF85}"/>
    <cellStyle name="Normal 9 5 5 3 2 2" xfId="5168" xr:uid="{D19AECE2-4630-471A-95B4-5F39A68D5825}"/>
    <cellStyle name="Normal 9 5 5 3 2 2 2" xfId="10352" xr:uid="{54D92244-99AC-4B13-873B-A54E4EC7F8CF}"/>
    <cellStyle name="Normal 9 5 5 3 2 2 2 2" xfId="22159" xr:uid="{703B683F-084E-4319-B462-D77F298D0C00}"/>
    <cellStyle name="Normal 9 5 5 3 2 2 2 2 2" xfId="44478" xr:uid="{3D4D9760-DB0C-421A-BBFC-90AFF927A14A}"/>
    <cellStyle name="Normal 9 5 5 3 2 2 2 3" xfId="32670" xr:uid="{38B09FAB-B4B5-4721-AF22-C7903C7ACED5}"/>
    <cellStyle name="Normal 9 5 5 3 2 2 3" xfId="16975" xr:uid="{164AB35A-222D-4AC2-8606-F4248914ED28}"/>
    <cellStyle name="Normal 9 5 5 3 2 2 3 2" xfId="39294" xr:uid="{E9500FD2-8822-4656-B628-230DF2AFA843}"/>
    <cellStyle name="Normal 9 5 5 3 2 2 4" xfId="27486" xr:uid="{130E23D1-F119-4D81-993E-1AFA8EAA1F15}"/>
    <cellStyle name="Normal 9 5 5 3 2 3" xfId="7760" xr:uid="{641DBEC7-918E-406B-8E15-2C9952205F0C}"/>
    <cellStyle name="Normal 9 5 5 3 2 3 2" xfId="19567" xr:uid="{BCAE58C1-6B68-4871-B418-F18931BAEF49}"/>
    <cellStyle name="Normal 9 5 5 3 2 3 2 2" xfId="41886" xr:uid="{C2C20B67-914F-4F1E-A42F-E28CC02F4284}"/>
    <cellStyle name="Normal 9 5 5 3 2 3 3" xfId="30078" xr:uid="{127BE530-F4A9-4A71-98EF-727EF6D08993}"/>
    <cellStyle name="Normal 9 5 5 3 2 4" xfId="14383" xr:uid="{80F0CAE4-57E1-46C6-B712-E1A999FA4218}"/>
    <cellStyle name="Normal 9 5 5 3 2 4 2" xfId="36702" xr:uid="{45C6BE75-70CA-4943-A8FC-BB691D5158AC}"/>
    <cellStyle name="Normal 9 5 5 3 2 5" xfId="24894" xr:uid="{788F05B9-374D-4D94-BD00-B4DBBF86FD2B}"/>
    <cellStyle name="Normal 9 5 5 3 3" xfId="3872" xr:uid="{5176BA2B-FD25-46C4-956E-6E1E07517D7F}"/>
    <cellStyle name="Normal 9 5 5 3 3 2" xfId="9056" xr:uid="{500E1F29-D1DA-471C-850A-B46CBAD60D6D}"/>
    <cellStyle name="Normal 9 5 5 3 3 2 2" xfId="20863" xr:uid="{EE5776B8-D67F-4C40-B3DE-782693D2BA48}"/>
    <cellStyle name="Normal 9 5 5 3 3 2 2 2" xfId="43182" xr:uid="{E66E0770-B601-42E3-A9AE-611A60DB4082}"/>
    <cellStyle name="Normal 9 5 5 3 3 2 3" xfId="31374" xr:uid="{A6AC693D-42D7-45F9-A477-1544B473B749}"/>
    <cellStyle name="Normal 9 5 5 3 3 3" xfId="15679" xr:uid="{2611A660-D0E7-457A-A6A9-95F4F0E37D95}"/>
    <cellStyle name="Normal 9 5 5 3 3 3 2" xfId="37998" xr:uid="{1CA3309C-C5B8-436B-8936-C10936D1BE2B}"/>
    <cellStyle name="Normal 9 5 5 3 3 4" xfId="26190" xr:uid="{3EA08213-59AB-4C7C-A1DA-DA198171579C}"/>
    <cellStyle name="Normal 9 5 5 3 4" xfId="6464" xr:uid="{97899112-390F-4FE5-B2C9-AB8107C04017}"/>
    <cellStyle name="Normal 9 5 5 3 4 2" xfId="18271" xr:uid="{4A44A21C-0002-420A-9EAE-A8F4D20CACEC}"/>
    <cellStyle name="Normal 9 5 5 3 4 2 2" xfId="40590" xr:uid="{597496AD-D43A-4689-BD06-1BD70D2283B8}"/>
    <cellStyle name="Normal 9 5 5 3 4 3" xfId="28782" xr:uid="{E9150441-B267-4CD8-A43E-3477B414EB9E}"/>
    <cellStyle name="Normal 9 5 5 3 5" xfId="11791" xr:uid="{BEF46541-F827-460A-A3A3-7844566532B5}"/>
    <cellStyle name="Normal 9 5 5 3 5 2" xfId="34110" xr:uid="{971EEE6B-50C1-408D-96BB-498DBDDAEB2F}"/>
    <cellStyle name="Normal 9 5 5 3 6" xfId="13087" xr:uid="{45E0E9A2-B8CE-4312-B2EE-9487A257E69A}"/>
    <cellStyle name="Normal 9 5 5 3 6 2" xfId="35406" xr:uid="{8BB9CAEE-EC7F-4883-83D9-D10E00C72A60}"/>
    <cellStyle name="Normal 9 5 5 3 7" xfId="23598" xr:uid="{5B3C8204-BD4D-4A65-8529-A8F59B9B801E}"/>
    <cellStyle name="Normal 9 5 5 4" xfId="1928" xr:uid="{E237FF04-E8DD-4549-9EEA-8691F6F12929}"/>
    <cellStyle name="Normal 9 5 5 4 2" xfId="4520" xr:uid="{116F0255-7443-401E-ADFC-2CA964DC215D}"/>
    <cellStyle name="Normal 9 5 5 4 2 2" xfId="9704" xr:uid="{5795A7B0-BF94-464D-8406-61DB82D9B444}"/>
    <cellStyle name="Normal 9 5 5 4 2 2 2" xfId="21511" xr:uid="{F6E8DC97-DB2C-4A36-ACB6-86C8D6487BF8}"/>
    <cellStyle name="Normal 9 5 5 4 2 2 2 2" xfId="43830" xr:uid="{E9AA38CA-68AB-45DD-AC3F-CE322A284B7D}"/>
    <cellStyle name="Normal 9 5 5 4 2 2 3" xfId="32022" xr:uid="{E8ED73D9-6297-4698-AC9F-2F6607D7837B}"/>
    <cellStyle name="Normal 9 5 5 4 2 3" xfId="16327" xr:uid="{897EEE6E-B8FF-4761-9461-4393DB1CAE02}"/>
    <cellStyle name="Normal 9 5 5 4 2 3 2" xfId="38646" xr:uid="{6D64BD88-14F8-4A7F-84AB-D356A37289C1}"/>
    <cellStyle name="Normal 9 5 5 4 2 4" xfId="26838" xr:uid="{5C7242CE-B48B-4BEC-9307-AC565D347EB4}"/>
    <cellStyle name="Normal 9 5 5 4 3" xfId="7112" xr:uid="{4A599D90-80D8-4640-A478-A8BAE2EA0396}"/>
    <cellStyle name="Normal 9 5 5 4 3 2" xfId="18919" xr:uid="{8486FFDC-23E4-4381-9FA3-2C753DB8FCFF}"/>
    <cellStyle name="Normal 9 5 5 4 3 2 2" xfId="41238" xr:uid="{1989EB6B-46CB-4838-8225-6CFEF4732087}"/>
    <cellStyle name="Normal 9 5 5 4 3 3" xfId="29430" xr:uid="{29431C97-7C23-41F7-8696-0A4AE65557B0}"/>
    <cellStyle name="Normal 9 5 5 4 4" xfId="13735" xr:uid="{1A4C70F3-17B2-4397-88E1-483348284C3B}"/>
    <cellStyle name="Normal 9 5 5 4 4 2" xfId="36054" xr:uid="{49A940F0-7344-41A3-BE66-A52B93E9F39F}"/>
    <cellStyle name="Normal 9 5 5 4 5" xfId="24246" xr:uid="{29B7C5F7-58D1-469B-B711-ABCED0B381F8}"/>
    <cellStyle name="Normal 9 5 5 5" xfId="3224" xr:uid="{A87F0814-07BB-46F4-9678-7E267750FF05}"/>
    <cellStyle name="Normal 9 5 5 5 2" xfId="8408" xr:uid="{CD6E7E0F-D43B-43B9-AADD-F38B46671CE8}"/>
    <cellStyle name="Normal 9 5 5 5 2 2" xfId="20215" xr:uid="{D097B879-FCF8-40C8-A049-C4418BA11E30}"/>
    <cellStyle name="Normal 9 5 5 5 2 2 2" xfId="42534" xr:uid="{2F301C20-9FC4-421D-8885-B679758CE4AE}"/>
    <cellStyle name="Normal 9 5 5 5 2 3" xfId="30726" xr:uid="{411FCFFC-87E7-4D49-9408-D85E0579A960}"/>
    <cellStyle name="Normal 9 5 5 5 3" xfId="15031" xr:uid="{F529D6F2-696F-4675-8CF7-A0C2781B7E78}"/>
    <cellStyle name="Normal 9 5 5 5 3 2" xfId="37350" xr:uid="{44D71845-335C-4066-8482-DFD32728EF7F}"/>
    <cellStyle name="Normal 9 5 5 5 4" xfId="25542" xr:uid="{967BD263-D24F-456A-9B46-1078BBB8C822}"/>
    <cellStyle name="Normal 9 5 5 6" xfId="5816" xr:uid="{D310684B-2CE2-498B-8B9E-DD9262C7867E}"/>
    <cellStyle name="Normal 9 5 5 6 2" xfId="17623" xr:uid="{7D020754-9ADD-42C1-A46A-88A9033D07CC}"/>
    <cellStyle name="Normal 9 5 5 6 2 2" xfId="39942" xr:uid="{2825E89F-C2D8-4DDB-832C-A55BE05D7733}"/>
    <cellStyle name="Normal 9 5 5 6 3" xfId="28134" xr:uid="{8A59EF88-83F6-475B-94B1-B3547E76B1EA}"/>
    <cellStyle name="Normal 9 5 5 7" xfId="11078" xr:uid="{84A5C798-BCFE-4E0E-86BF-C3C7820B2F14}"/>
    <cellStyle name="Normal 9 5 5 7 2" xfId="33397" xr:uid="{E38AEFBC-2CB6-4D62-BC04-76D0ADC2660C}"/>
    <cellStyle name="Normal 9 5 5 8" xfId="12439" xr:uid="{E08473F6-0B19-48EB-B2B4-D23F21EC35F7}"/>
    <cellStyle name="Normal 9 5 5 8 2" xfId="34758" xr:uid="{F45CFB4F-A2AE-47E0-8D4B-7AF36FC30EFF}"/>
    <cellStyle name="Normal 9 5 5 9" xfId="22885" xr:uid="{C6AAB85F-A4E4-4BE2-8633-109B26FEDF2C}"/>
    <cellStyle name="Normal 9 5 6" xfId="794" xr:uid="{1623CF7B-7791-4875-95D6-2AA79EE0DF78}"/>
    <cellStyle name="Normal 9 5 6 2" xfId="1442" xr:uid="{D0733A34-483C-4A2C-A28F-D337BC902F6A}"/>
    <cellStyle name="Normal 9 5 6 2 2" xfId="2738" xr:uid="{96FB1E79-DC9A-47C3-962F-7D2EBD73B81C}"/>
    <cellStyle name="Normal 9 5 6 2 2 2" xfId="5330" xr:uid="{84C22BC1-4C7E-4609-A45E-1C97D5CBD699}"/>
    <cellStyle name="Normal 9 5 6 2 2 2 2" xfId="10514" xr:uid="{3B23A57E-D54E-4277-81AF-21890871980A}"/>
    <cellStyle name="Normal 9 5 6 2 2 2 2 2" xfId="22321" xr:uid="{D7B72FDD-02A7-42B9-ADE1-4ABACEC66D89}"/>
    <cellStyle name="Normal 9 5 6 2 2 2 2 2 2" xfId="44640" xr:uid="{528262C4-AD56-405C-AED5-22EC33A7E653}"/>
    <cellStyle name="Normal 9 5 6 2 2 2 2 3" xfId="32832" xr:uid="{E469ADA1-B6EE-4DAD-AA25-68E592F6807D}"/>
    <cellStyle name="Normal 9 5 6 2 2 2 3" xfId="17137" xr:uid="{B91BF7C9-CBA7-41F9-880D-DA56F3D4A21E}"/>
    <cellStyle name="Normal 9 5 6 2 2 2 3 2" xfId="39456" xr:uid="{6D018D6E-A790-4407-A6A9-D3BBB02A9CFD}"/>
    <cellStyle name="Normal 9 5 6 2 2 2 4" xfId="27648" xr:uid="{33611590-F1D8-45F0-83B5-EFA8AB4E6DB9}"/>
    <cellStyle name="Normal 9 5 6 2 2 3" xfId="7922" xr:uid="{ABE36DA9-8D47-4E3F-AA96-6B087FE557DF}"/>
    <cellStyle name="Normal 9 5 6 2 2 3 2" xfId="19729" xr:uid="{BEFAD449-3DD7-4D23-841F-A1D8B48E4E7C}"/>
    <cellStyle name="Normal 9 5 6 2 2 3 2 2" xfId="42048" xr:uid="{0D14FBF5-AB0F-4D29-B00C-6188CF84CC89}"/>
    <cellStyle name="Normal 9 5 6 2 2 3 3" xfId="30240" xr:uid="{81DD8B36-88D5-4BDF-9FF2-0A53534FBA5A}"/>
    <cellStyle name="Normal 9 5 6 2 2 4" xfId="14545" xr:uid="{3E8DE678-E2B7-40D7-8061-12DFADAD9F87}"/>
    <cellStyle name="Normal 9 5 6 2 2 4 2" xfId="36864" xr:uid="{53261B52-899C-42F3-8633-ED943A77D596}"/>
    <cellStyle name="Normal 9 5 6 2 2 5" xfId="25056" xr:uid="{9421F359-A7C5-43B8-BD91-656D5B2C3DA4}"/>
    <cellStyle name="Normal 9 5 6 2 3" xfId="4034" xr:uid="{3D2C38AC-5F60-49AD-8D4E-50625FE4F4DA}"/>
    <cellStyle name="Normal 9 5 6 2 3 2" xfId="9218" xr:uid="{25335BB3-6E19-41D5-9628-78F60E5F9888}"/>
    <cellStyle name="Normal 9 5 6 2 3 2 2" xfId="21025" xr:uid="{20EB0D11-9D23-4745-B0F7-2E0174395A88}"/>
    <cellStyle name="Normal 9 5 6 2 3 2 2 2" xfId="43344" xr:uid="{BFCB5096-CE23-4EEB-AEA8-13E400F5ABE4}"/>
    <cellStyle name="Normal 9 5 6 2 3 2 3" xfId="31536" xr:uid="{C323BD51-A1D8-4EB8-92BD-35F677D899B3}"/>
    <cellStyle name="Normal 9 5 6 2 3 3" xfId="15841" xr:uid="{630AF35C-43A1-48A1-8B50-B9DBFFD82423}"/>
    <cellStyle name="Normal 9 5 6 2 3 3 2" xfId="38160" xr:uid="{F42FC33A-8BAC-42A5-A44D-58223AAFD6ED}"/>
    <cellStyle name="Normal 9 5 6 2 3 4" xfId="26352" xr:uid="{EBD4C39C-9153-47E4-B623-B96AD77E6C4C}"/>
    <cellStyle name="Normal 9 5 6 2 4" xfId="6626" xr:uid="{922602A9-3D30-49E1-BDB2-6600EBFB8897}"/>
    <cellStyle name="Normal 9 5 6 2 4 2" xfId="18433" xr:uid="{D3AD1B0C-1CF2-419A-B35B-BEA6B40A4644}"/>
    <cellStyle name="Normal 9 5 6 2 4 2 2" xfId="40752" xr:uid="{F88C175D-B5D8-41D3-80EC-C98F05477C6D}"/>
    <cellStyle name="Normal 9 5 6 2 4 3" xfId="28944" xr:uid="{6C9EB478-72AF-4A38-A782-7A76148BCD15}"/>
    <cellStyle name="Normal 9 5 6 2 5" xfId="11953" xr:uid="{94B18D55-2457-4106-BED5-CFCEACA5D28B}"/>
    <cellStyle name="Normal 9 5 6 2 5 2" xfId="34272" xr:uid="{0AAD1FE9-0A2E-46A1-9EBE-D33F5FD21E7A}"/>
    <cellStyle name="Normal 9 5 6 2 6" xfId="13249" xr:uid="{940E36AC-7B84-410D-823E-726B62C15C45}"/>
    <cellStyle name="Normal 9 5 6 2 6 2" xfId="35568" xr:uid="{4A731D37-8ED5-45F9-A423-470C727EA37D}"/>
    <cellStyle name="Normal 9 5 6 2 7" xfId="23760" xr:uid="{3E8CC89E-2E6D-45FB-8596-02FE4A863073}"/>
    <cellStyle name="Normal 9 5 6 3" xfId="2090" xr:uid="{F943E697-4E8C-4290-92D2-094D4AA8B681}"/>
    <cellStyle name="Normal 9 5 6 3 2" xfId="4682" xr:uid="{34966008-1E76-4BC6-B1A8-EE6632DAEE36}"/>
    <cellStyle name="Normal 9 5 6 3 2 2" xfId="9866" xr:uid="{3868F99C-6F3B-481F-94CF-2E357D5DC9F2}"/>
    <cellStyle name="Normal 9 5 6 3 2 2 2" xfId="21673" xr:uid="{B0300FDD-D3EB-4987-8129-EF0A87E3435A}"/>
    <cellStyle name="Normal 9 5 6 3 2 2 2 2" xfId="43992" xr:uid="{A5A5E39A-6AC6-483A-8AB7-C4ABA8FE87E4}"/>
    <cellStyle name="Normal 9 5 6 3 2 2 3" xfId="32184" xr:uid="{892B9348-8653-45A6-B5DF-AC7ECFD069E0}"/>
    <cellStyle name="Normal 9 5 6 3 2 3" xfId="16489" xr:uid="{77A98871-67CF-448E-A8BC-45E62614F211}"/>
    <cellStyle name="Normal 9 5 6 3 2 3 2" xfId="38808" xr:uid="{74EC30E8-F8C9-498D-B0DA-C90D1B6B78E3}"/>
    <cellStyle name="Normal 9 5 6 3 2 4" xfId="27000" xr:uid="{BBEB2155-B671-44D8-A0E0-7A8D459C4B94}"/>
    <cellStyle name="Normal 9 5 6 3 3" xfId="7274" xr:uid="{55AFE68D-7AB5-4A23-B7A4-C77E5371ADA4}"/>
    <cellStyle name="Normal 9 5 6 3 3 2" xfId="19081" xr:uid="{8121B607-245B-471E-B678-DA0E3696E31C}"/>
    <cellStyle name="Normal 9 5 6 3 3 2 2" xfId="41400" xr:uid="{565590CA-0993-435B-B468-69933ADB63CE}"/>
    <cellStyle name="Normal 9 5 6 3 3 3" xfId="29592" xr:uid="{4E4DC101-1031-4122-85BE-97154D92F918}"/>
    <cellStyle name="Normal 9 5 6 3 4" xfId="13897" xr:uid="{8FDB4C5A-7BD8-46BD-9EAC-D369D1D05AFF}"/>
    <cellStyle name="Normal 9 5 6 3 4 2" xfId="36216" xr:uid="{4D87421B-937F-45A5-9165-340031DCE05F}"/>
    <cellStyle name="Normal 9 5 6 3 5" xfId="24408" xr:uid="{E06A2DCE-B8A8-4212-8A18-977C7CAEB989}"/>
    <cellStyle name="Normal 9 5 6 4" xfId="3386" xr:uid="{2B53EC4F-BFBF-474A-81AE-489AF08B2037}"/>
    <cellStyle name="Normal 9 5 6 4 2" xfId="8570" xr:uid="{A452581D-3FAF-4713-AEF2-66FD178E7E1F}"/>
    <cellStyle name="Normal 9 5 6 4 2 2" xfId="20377" xr:uid="{C78A6AB7-512A-45D8-920C-8109D6160833}"/>
    <cellStyle name="Normal 9 5 6 4 2 2 2" xfId="42696" xr:uid="{ADE4E969-B89D-4B89-8402-1FCB6AAF68EF}"/>
    <cellStyle name="Normal 9 5 6 4 2 3" xfId="30888" xr:uid="{B36A0368-AD6D-446B-B833-CB43A6FD82A8}"/>
    <cellStyle name="Normal 9 5 6 4 3" xfId="15193" xr:uid="{DE40ECB7-9A5B-4AC9-BD9A-632C78982B41}"/>
    <cellStyle name="Normal 9 5 6 4 3 2" xfId="37512" xr:uid="{7F492B84-B678-43E1-A00A-51F4C6FB30F7}"/>
    <cellStyle name="Normal 9 5 6 4 4" xfId="25704" xr:uid="{DDDD062A-7023-46F8-B75E-4569CB3DD8AE}"/>
    <cellStyle name="Normal 9 5 6 5" xfId="5978" xr:uid="{FF727FC5-71FC-4E39-9F33-D1DA2DFA2423}"/>
    <cellStyle name="Normal 9 5 6 5 2" xfId="17785" xr:uid="{0B03272C-F9CD-45AC-ADE5-B592225EAC49}"/>
    <cellStyle name="Normal 9 5 6 5 2 2" xfId="40104" xr:uid="{BE7B2938-6739-4AE4-9986-FA29BD41FD42}"/>
    <cellStyle name="Normal 9 5 6 5 3" xfId="28296" xr:uid="{536DC75A-F329-4202-97CF-56DC15DAE2B6}"/>
    <cellStyle name="Normal 9 5 6 6" xfId="11305" xr:uid="{7623167B-86EB-4DFA-BB37-C5301B116AE2}"/>
    <cellStyle name="Normal 9 5 6 6 2" xfId="33624" xr:uid="{96C0F4DF-FA71-461D-9F08-761F8FDDB0D4}"/>
    <cellStyle name="Normal 9 5 6 7" xfId="12601" xr:uid="{4F984A0B-F1B1-45A3-980F-5B0BDFF19BC5}"/>
    <cellStyle name="Normal 9 5 6 7 2" xfId="34920" xr:uid="{047C3B92-2DA0-47C8-B4D7-3B4984B1EB0A}"/>
    <cellStyle name="Normal 9 5 6 8" xfId="23112" xr:uid="{33D218DA-D7CC-4E3E-9F69-EF6B29CBD482}"/>
    <cellStyle name="Normal 9 5 7" xfId="1118" xr:uid="{0713178F-68AF-4656-BAF5-A901A40096CB}"/>
    <cellStyle name="Normal 9 5 7 2" xfId="2414" xr:uid="{B391DBC3-D323-4FB8-B6DD-C9D8294D2DDF}"/>
    <cellStyle name="Normal 9 5 7 2 2" xfId="5006" xr:uid="{7D34DF01-2AB1-4630-BFC6-D822CD9C2D7F}"/>
    <cellStyle name="Normal 9 5 7 2 2 2" xfId="10190" xr:uid="{D34483AE-FCE7-4BEC-B5A2-C0C31E3FDE91}"/>
    <cellStyle name="Normal 9 5 7 2 2 2 2" xfId="21997" xr:uid="{9A65A4A4-6057-4F84-8E27-3AF0DA2F0B83}"/>
    <cellStyle name="Normal 9 5 7 2 2 2 2 2" xfId="44316" xr:uid="{C23DEE89-9FDE-4EC8-895F-8A04244B2827}"/>
    <cellStyle name="Normal 9 5 7 2 2 2 3" xfId="32508" xr:uid="{9A435806-067F-4481-B30F-97F42A913782}"/>
    <cellStyle name="Normal 9 5 7 2 2 3" xfId="16813" xr:uid="{24076619-E3DE-4134-9609-DFCD50DD674C}"/>
    <cellStyle name="Normal 9 5 7 2 2 3 2" xfId="39132" xr:uid="{A31234FA-6C9E-4E34-B81B-56D38B9BA758}"/>
    <cellStyle name="Normal 9 5 7 2 2 4" xfId="27324" xr:uid="{C9E4F1BF-D0EF-455A-814B-B9E0853FE210}"/>
    <cellStyle name="Normal 9 5 7 2 3" xfId="7598" xr:uid="{C8B1F7B4-81E4-4487-8388-8A9A813F08EC}"/>
    <cellStyle name="Normal 9 5 7 2 3 2" xfId="19405" xr:uid="{EAD75463-E80B-4C7B-B97C-44E38070202D}"/>
    <cellStyle name="Normal 9 5 7 2 3 2 2" xfId="41724" xr:uid="{77CC38C9-D56D-4717-92B1-1479E03472BE}"/>
    <cellStyle name="Normal 9 5 7 2 3 3" xfId="29916" xr:uid="{57A8CBC8-CFA1-4CAF-9269-105BA2ACF2F5}"/>
    <cellStyle name="Normal 9 5 7 2 4" xfId="14221" xr:uid="{2207025D-0D77-4667-9C8A-E6E05EA86D52}"/>
    <cellStyle name="Normal 9 5 7 2 4 2" xfId="36540" xr:uid="{212B2A5D-E21A-453C-A5BB-41F74FF86AAA}"/>
    <cellStyle name="Normal 9 5 7 2 5" xfId="24732" xr:uid="{269EE767-802F-42BB-8ABC-7314BC72F9FB}"/>
    <cellStyle name="Normal 9 5 7 3" xfId="3710" xr:uid="{9204A216-0CF3-46A7-A5F0-07810399A7AB}"/>
    <cellStyle name="Normal 9 5 7 3 2" xfId="8894" xr:uid="{E001EFA4-73AF-4FED-BC75-873A0FC1D863}"/>
    <cellStyle name="Normal 9 5 7 3 2 2" xfId="20701" xr:uid="{FB74AC4D-EC3C-4C45-8643-EB6C2E10A097}"/>
    <cellStyle name="Normal 9 5 7 3 2 2 2" xfId="43020" xr:uid="{4C380898-009A-4D3D-9D3C-4F3C23D2A08F}"/>
    <cellStyle name="Normal 9 5 7 3 2 3" xfId="31212" xr:uid="{07CA302C-A2FF-45ED-81BE-AB2822BABB0C}"/>
    <cellStyle name="Normal 9 5 7 3 3" xfId="15517" xr:uid="{E5A86B77-F61A-447A-8DD8-CB753ACCE317}"/>
    <cellStyle name="Normal 9 5 7 3 3 2" xfId="37836" xr:uid="{4EE0D7E9-E9B3-4483-BCA1-EBDFB5F74A00}"/>
    <cellStyle name="Normal 9 5 7 3 4" xfId="26028" xr:uid="{B8F9B884-55A7-43F1-839B-0A12D58CE1E3}"/>
    <cellStyle name="Normal 9 5 7 4" xfId="6302" xr:uid="{CB098A1F-7F2E-4660-921D-2831E46F32C9}"/>
    <cellStyle name="Normal 9 5 7 4 2" xfId="18109" xr:uid="{849DCC58-EA32-4938-8178-D2DD42CA0EC9}"/>
    <cellStyle name="Normal 9 5 7 4 2 2" xfId="40428" xr:uid="{CA527746-E6AA-4561-BC6B-CF2856B1C258}"/>
    <cellStyle name="Normal 9 5 7 4 3" xfId="28620" xr:uid="{00128FFF-2F30-4F1F-92C0-8B7841B5ED1E}"/>
    <cellStyle name="Normal 9 5 7 5" xfId="11629" xr:uid="{3F130304-DC52-40BE-9B3D-03B2B3F8D576}"/>
    <cellStyle name="Normal 9 5 7 5 2" xfId="33948" xr:uid="{25D29903-6F46-4505-BFD8-B06968BDE22C}"/>
    <cellStyle name="Normal 9 5 7 6" xfId="12925" xr:uid="{34F7C6DE-0C9B-430A-B95A-0F0A47BF7758}"/>
    <cellStyle name="Normal 9 5 7 6 2" xfId="35244" xr:uid="{D7A59D7C-7376-49B5-AC6B-9DC7D0FD1A9B}"/>
    <cellStyle name="Normal 9 5 7 7" xfId="23436" xr:uid="{A48F291C-DB9D-48D4-8CBE-F43E8C14497F}"/>
    <cellStyle name="Normal 9 5 8" xfId="1766" xr:uid="{78330B4B-B315-4070-8D37-0641EB377B80}"/>
    <cellStyle name="Normal 9 5 8 2" xfId="4358" xr:uid="{474FA481-479F-4D4E-B7E1-D64169C119AE}"/>
    <cellStyle name="Normal 9 5 8 2 2" xfId="9542" xr:uid="{344791B4-1CC3-4E04-BAC4-83EE1C508B0F}"/>
    <cellStyle name="Normal 9 5 8 2 2 2" xfId="21349" xr:uid="{4391BACB-3B53-4FDB-A6CC-53895CFC6F2E}"/>
    <cellStyle name="Normal 9 5 8 2 2 2 2" xfId="43668" xr:uid="{5B321B3D-7D0A-445A-A367-88654ECFDF1B}"/>
    <cellStyle name="Normal 9 5 8 2 2 3" xfId="31860" xr:uid="{CACD66CB-1AFD-4B69-A82A-E21DD28B11E6}"/>
    <cellStyle name="Normal 9 5 8 2 3" xfId="16165" xr:uid="{F3674DDE-EFAC-48A3-BA3A-9216CD4B0D9D}"/>
    <cellStyle name="Normal 9 5 8 2 3 2" xfId="38484" xr:uid="{E6A77292-1476-49C6-85C6-9A65142A3B49}"/>
    <cellStyle name="Normal 9 5 8 2 4" xfId="26676" xr:uid="{7FCA2ED7-B49C-405E-9E25-06AA50C031BB}"/>
    <cellStyle name="Normal 9 5 8 3" xfId="6950" xr:uid="{175C859A-F39B-4AE5-9786-38064314FE94}"/>
    <cellStyle name="Normal 9 5 8 3 2" xfId="18757" xr:uid="{3E567D2D-1530-45A2-94BD-0A2D3B4C9064}"/>
    <cellStyle name="Normal 9 5 8 3 2 2" xfId="41076" xr:uid="{9FAF8AA6-A3DA-4CC9-8FE8-D30BB4ECB006}"/>
    <cellStyle name="Normal 9 5 8 3 3" xfId="29268" xr:uid="{C7902AAA-D6B2-42F1-971E-0C99382B5DA6}"/>
    <cellStyle name="Normal 9 5 8 4" xfId="13573" xr:uid="{D3132D69-49F9-4132-A22D-3F130E580E16}"/>
    <cellStyle name="Normal 9 5 8 4 2" xfId="35892" xr:uid="{138FB080-CBF0-4456-B9AE-AC3BE86BA78E}"/>
    <cellStyle name="Normal 9 5 8 5" xfId="24084" xr:uid="{12073039-4F6B-4580-A41F-DC39A947A145}"/>
    <cellStyle name="Normal 9 5 9" xfId="3062" xr:uid="{E4D80F5B-6D0C-4572-B70C-B3429CB73A82}"/>
    <cellStyle name="Normal 9 5 9 2" xfId="8246" xr:uid="{24C75C25-DB7B-48EC-AD29-62F6C6FA1194}"/>
    <cellStyle name="Normal 9 5 9 2 2" xfId="20053" xr:uid="{759A9789-7FAD-4617-B882-23EA572E755F}"/>
    <cellStyle name="Normal 9 5 9 2 2 2" xfId="42372" xr:uid="{2E7B9687-7CEF-4275-B33C-7BE24488D4E7}"/>
    <cellStyle name="Normal 9 5 9 2 3" xfId="30564" xr:uid="{9D550034-74F4-4AE6-9B6F-38D6E13A68CB}"/>
    <cellStyle name="Normal 9 5 9 3" xfId="14869" xr:uid="{62C36EBE-36F1-41D2-A42C-56B53005E1C0}"/>
    <cellStyle name="Normal 9 5 9 3 2" xfId="37188" xr:uid="{1B731533-9D68-4CDA-A73B-FDD8B4F0A341}"/>
    <cellStyle name="Normal 9 5 9 4" xfId="25380" xr:uid="{748D0CDD-1788-4700-B8E2-84CABC2179A6}"/>
    <cellStyle name="Normal 9 6" xfId="145" xr:uid="{00000000-0005-0000-0000-00008E000000}"/>
    <cellStyle name="Normal 9 6 10" xfId="5663" xr:uid="{F682DF6A-893C-47A2-B497-3B1EBCA3CDF3}"/>
    <cellStyle name="Normal 9 6 10 2" xfId="17470" xr:uid="{E7129915-6F7E-4EA8-9686-8271AE85B036}"/>
    <cellStyle name="Normal 9 6 10 2 2" xfId="39789" xr:uid="{44327E71-1EA2-438C-82F8-222AE6D3BD5F}"/>
    <cellStyle name="Normal 9 6 10 3" xfId="27981" xr:uid="{A0C85284-F6A2-49DB-920B-FC88A9DFC94E}"/>
    <cellStyle name="Normal 9 6 11" xfId="10860" xr:uid="{85BEB95F-FAF2-443B-A243-0C1445358979}"/>
    <cellStyle name="Normal 9 6 11 2" xfId="33179" xr:uid="{A10D3C7F-820D-4102-A386-5444AD92CA44}"/>
    <cellStyle name="Normal 9 6 12" xfId="12286" xr:uid="{0F7208CC-6475-4AF6-ABD4-6DD9C3A6A7B1}"/>
    <cellStyle name="Normal 9 6 12 2" xfId="34605" xr:uid="{06780940-91A7-4B92-8C3F-D64D2276E5A2}"/>
    <cellStyle name="Normal 9 6 13" xfId="22667" xr:uid="{33A128D5-6928-4F7D-AB30-9F9BB3679DCF}"/>
    <cellStyle name="Normal 9 6 14" xfId="355" xr:uid="{65E23683-D1DF-4633-AD4E-6C2EA28CDC8E}"/>
    <cellStyle name="Normal 9 6 15" xfId="45021" xr:uid="{EE42BF1E-1304-48A4-98BF-A4EB7E19CEA0}"/>
    <cellStyle name="Normal 9 6 16" xfId="198" xr:uid="{4A1638C7-71D4-4D4D-ACB7-929CD2D797E6}"/>
    <cellStyle name="Normal 9 6 2" xfId="385" xr:uid="{16885448-5687-4870-8930-AFE534D06C2B}"/>
    <cellStyle name="Normal 9 6 2 10" xfId="12313" xr:uid="{1165BC95-3868-48EA-9D91-14D173312EDA}"/>
    <cellStyle name="Normal 9 6 2 10 2" xfId="34632" xr:uid="{BF08FA32-5B1E-4BAF-9015-7D9D8BF6EBDD}"/>
    <cellStyle name="Normal 9 6 2 11" xfId="22698" xr:uid="{E9AC3A24-1BF1-4F43-B572-3A2F267EA23B}"/>
    <cellStyle name="Normal 9 6 2 2" xfId="498" xr:uid="{0E7F738D-BACA-4B3B-BF15-043AB7AFB388}"/>
    <cellStyle name="Normal 9 6 2 2 10" xfId="22815" xr:uid="{37683D6E-1C45-47AE-A9DA-FFD0A1DBACD4}"/>
    <cellStyle name="Normal 9 6 2 2 2" xfId="731" xr:uid="{F50F4293-14C1-4F7A-93B2-2245D00B196A}"/>
    <cellStyle name="Normal 9 6 2 2 2 2" xfId="1073" xr:uid="{B9222EE7-0C4D-4501-9C74-52C3EA871C65}"/>
    <cellStyle name="Normal 9 6 2 2 2 2 2" xfId="1721" xr:uid="{83268AE6-FD05-4D16-AE54-FF0566DD559F}"/>
    <cellStyle name="Normal 9 6 2 2 2 2 2 2" xfId="3017" xr:uid="{73BFD556-41BA-47F9-A279-D252E1D54A8F}"/>
    <cellStyle name="Normal 9 6 2 2 2 2 2 2 2" xfId="5609" xr:uid="{D1F9CB01-4A59-4862-AE59-6D780F0F2AAC}"/>
    <cellStyle name="Normal 9 6 2 2 2 2 2 2 2 2" xfId="10793" xr:uid="{F87C8B87-B9A4-4317-A112-55131AA16F75}"/>
    <cellStyle name="Normal 9 6 2 2 2 2 2 2 2 2 2" xfId="22600" xr:uid="{CE718F97-AD07-487D-96FA-D4A339A1C485}"/>
    <cellStyle name="Normal 9 6 2 2 2 2 2 2 2 2 2 2" xfId="44919" xr:uid="{CD5AE59E-120A-4FA9-90D0-91002129D581}"/>
    <cellStyle name="Normal 9 6 2 2 2 2 2 2 2 2 3" xfId="33111" xr:uid="{E065BA21-7C97-4D8E-8572-5BC3BA62816C}"/>
    <cellStyle name="Normal 9 6 2 2 2 2 2 2 2 3" xfId="17416" xr:uid="{2E32DD32-7942-4137-A93C-699B72E1EBE9}"/>
    <cellStyle name="Normal 9 6 2 2 2 2 2 2 2 3 2" xfId="39735" xr:uid="{E2CAC5A2-E68D-40B9-99D3-2DAF68748340}"/>
    <cellStyle name="Normal 9 6 2 2 2 2 2 2 2 4" xfId="27927" xr:uid="{6DD53D7F-F709-410C-8205-B072323455D3}"/>
    <cellStyle name="Normal 9 6 2 2 2 2 2 2 3" xfId="8201" xr:uid="{58BDCFB1-3E49-4613-8E3A-E01EC4DDB881}"/>
    <cellStyle name="Normal 9 6 2 2 2 2 2 2 3 2" xfId="20008" xr:uid="{6F35C2EF-E9BB-4275-B127-A2EFD4030AED}"/>
    <cellStyle name="Normal 9 6 2 2 2 2 2 2 3 2 2" xfId="42327" xr:uid="{EC2508FD-C433-4AB0-9254-3EC7B0238426}"/>
    <cellStyle name="Normal 9 6 2 2 2 2 2 2 3 3" xfId="30519" xr:uid="{9A185486-7E77-4672-9482-51D6DF8BDE2D}"/>
    <cellStyle name="Normal 9 6 2 2 2 2 2 2 4" xfId="14824" xr:uid="{D5823043-AE78-4994-9CFF-2C5A6FBF57D1}"/>
    <cellStyle name="Normal 9 6 2 2 2 2 2 2 4 2" xfId="37143" xr:uid="{D6A49594-4068-4799-B3B8-0C3F9B61501F}"/>
    <cellStyle name="Normal 9 6 2 2 2 2 2 2 5" xfId="25335" xr:uid="{343F5016-10BA-4051-B3FD-EBCB993E72C2}"/>
    <cellStyle name="Normal 9 6 2 2 2 2 2 3" xfId="4313" xr:uid="{870D885F-A55A-4C78-9F0C-8589539E26BB}"/>
    <cellStyle name="Normal 9 6 2 2 2 2 2 3 2" xfId="9497" xr:uid="{B37ED58C-EB7C-4BA2-9CFA-281C01A82B75}"/>
    <cellStyle name="Normal 9 6 2 2 2 2 2 3 2 2" xfId="21304" xr:uid="{0EB723A5-B0F7-455C-957C-D7CED783D2C2}"/>
    <cellStyle name="Normal 9 6 2 2 2 2 2 3 2 2 2" xfId="43623" xr:uid="{BBD97A19-A40C-4693-9E11-EC016B314561}"/>
    <cellStyle name="Normal 9 6 2 2 2 2 2 3 2 3" xfId="31815" xr:uid="{B05A1E95-003C-4C32-A172-7CDCB55C2AC8}"/>
    <cellStyle name="Normal 9 6 2 2 2 2 2 3 3" xfId="16120" xr:uid="{2967E3E9-72D2-4B3B-80F9-0AA199D3E10F}"/>
    <cellStyle name="Normal 9 6 2 2 2 2 2 3 3 2" xfId="38439" xr:uid="{3BCE8500-7F0F-4C1E-B0B4-349C947DF6FB}"/>
    <cellStyle name="Normal 9 6 2 2 2 2 2 3 4" xfId="26631" xr:uid="{D6082384-E09B-4C5C-8A8E-A1BD74F1977F}"/>
    <cellStyle name="Normal 9 6 2 2 2 2 2 4" xfId="6905" xr:uid="{16659BE0-5319-4FA7-A4CB-2D27285423EF}"/>
    <cellStyle name="Normal 9 6 2 2 2 2 2 4 2" xfId="18712" xr:uid="{E1693B4E-4E45-443F-ADAC-63198532727F}"/>
    <cellStyle name="Normal 9 6 2 2 2 2 2 4 2 2" xfId="41031" xr:uid="{56C08405-7FE4-4E5A-8850-2605F7A0EAE8}"/>
    <cellStyle name="Normal 9 6 2 2 2 2 2 4 3" xfId="29223" xr:uid="{8462CF78-805B-486E-8512-8187131242E6}"/>
    <cellStyle name="Normal 9 6 2 2 2 2 2 5" xfId="12232" xr:uid="{2FBD42A7-6471-4536-B04F-1DA56DF7C2B3}"/>
    <cellStyle name="Normal 9 6 2 2 2 2 2 5 2" xfId="34551" xr:uid="{C474C852-6F2E-4E97-A7B2-40C531CA1797}"/>
    <cellStyle name="Normal 9 6 2 2 2 2 2 6" xfId="13528" xr:uid="{0C19B290-570A-4AEB-B864-0E36FBB58055}"/>
    <cellStyle name="Normal 9 6 2 2 2 2 2 6 2" xfId="35847" xr:uid="{D5F247E8-42CA-4F0F-BFDF-7A6D72D9D17B}"/>
    <cellStyle name="Normal 9 6 2 2 2 2 2 7" xfId="24039" xr:uid="{956D565F-E845-45FA-8EA8-AFBFADC93122}"/>
    <cellStyle name="Normal 9 6 2 2 2 2 3" xfId="2369" xr:uid="{D2AB7BF1-2A59-460D-A21B-4A641980320A}"/>
    <cellStyle name="Normal 9 6 2 2 2 2 3 2" xfId="4961" xr:uid="{313EB5FA-0B2A-4FF7-9A94-BDF84A62DDC1}"/>
    <cellStyle name="Normal 9 6 2 2 2 2 3 2 2" xfId="10145" xr:uid="{76C4D207-5F42-4AFB-863B-5515FB688FB0}"/>
    <cellStyle name="Normal 9 6 2 2 2 2 3 2 2 2" xfId="21952" xr:uid="{BAB694A8-F8F2-41C5-BEAF-C42EBDA42F3C}"/>
    <cellStyle name="Normal 9 6 2 2 2 2 3 2 2 2 2" xfId="44271" xr:uid="{53B56BDD-81A5-4B47-A0ED-6EC78D3ACD47}"/>
    <cellStyle name="Normal 9 6 2 2 2 2 3 2 2 3" xfId="32463" xr:uid="{3D61C9F6-24FD-4310-A7E2-0DE265DFA765}"/>
    <cellStyle name="Normal 9 6 2 2 2 2 3 2 3" xfId="16768" xr:uid="{2CE25C1E-AB52-4CDB-ACE5-18A6E24650BE}"/>
    <cellStyle name="Normal 9 6 2 2 2 2 3 2 3 2" xfId="39087" xr:uid="{9D72DA3B-E999-4081-8868-0D8771688371}"/>
    <cellStyle name="Normal 9 6 2 2 2 2 3 2 4" xfId="27279" xr:uid="{5718D0E9-83B1-4AE1-A84E-66B8D8186CA0}"/>
    <cellStyle name="Normal 9 6 2 2 2 2 3 3" xfId="7553" xr:uid="{C70F48C9-6C8E-4ED7-B496-09081B351585}"/>
    <cellStyle name="Normal 9 6 2 2 2 2 3 3 2" xfId="19360" xr:uid="{767E3627-4A4A-4E69-85C5-88C5BD8D6AF3}"/>
    <cellStyle name="Normal 9 6 2 2 2 2 3 3 2 2" xfId="41679" xr:uid="{9577D538-526F-43D7-849F-8857430C3015}"/>
    <cellStyle name="Normal 9 6 2 2 2 2 3 3 3" xfId="29871" xr:uid="{9143D07C-35AA-49A8-98AA-9D1A7DEBFDA9}"/>
    <cellStyle name="Normal 9 6 2 2 2 2 3 4" xfId="14176" xr:uid="{D044ED7C-7E59-40B4-80AB-55C7F7776CED}"/>
    <cellStyle name="Normal 9 6 2 2 2 2 3 4 2" xfId="36495" xr:uid="{CB9AB846-5C92-4390-BDFA-31E31AE31B7C}"/>
    <cellStyle name="Normal 9 6 2 2 2 2 3 5" xfId="24687" xr:uid="{7D416666-8314-425F-8875-31B52E91373D}"/>
    <cellStyle name="Normal 9 6 2 2 2 2 4" xfId="3665" xr:uid="{AFF0BD1C-EFE2-48DB-8518-9C11521B1266}"/>
    <cellStyle name="Normal 9 6 2 2 2 2 4 2" xfId="8849" xr:uid="{3BB82522-81C0-4782-B7CF-05573120591C}"/>
    <cellStyle name="Normal 9 6 2 2 2 2 4 2 2" xfId="20656" xr:uid="{63777D7D-AC7C-47B0-AED1-AA5140A5A8A7}"/>
    <cellStyle name="Normal 9 6 2 2 2 2 4 2 2 2" xfId="42975" xr:uid="{729F7522-EAEF-4B36-AE6E-04E295E5A08F}"/>
    <cellStyle name="Normal 9 6 2 2 2 2 4 2 3" xfId="31167" xr:uid="{61F6DC41-CA28-4121-938E-54411DC3FC12}"/>
    <cellStyle name="Normal 9 6 2 2 2 2 4 3" xfId="15472" xr:uid="{D4888114-1BA5-4E6B-9C0D-0F0DC8A7EAB2}"/>
    <cellStyle name="Normal 9 6 2 2 2 2 4 3 2" xfId="37791" xr:uid="{F3350364-DC7D-4D9F-9786-CC222254C1E5}"/>
    <cellStyle name="Normal 9 6 2 2 2 2 4 4" xfId="25983" xr:uid="{B8360794-ABE3-4CB8-9C9F-A3A1EBEB94A6}"/>
    <cellStyle name="Normal 9 6 2 2 2 2 5" xfId="6257" xr:uid="{6CDF3CCC-125A-42F7-BC9B-1FF2C81A55EA}"/>
    <cellStyle name="Normal 9 6 2 2 2 2 5 2" xfId="18064" xr:uid="{E2412698-A5F0-494C-BEDF-B50F6C7B0BB4}"/>
    <cellStyle name="Normal 9 6 2 2 2 2 5 2 2" xfId="40383" xr:uid="{58B84254-B12D-4E18-8EF5-77A78D8E035C}"/>
    <cellStyle name="Normal 9 6 2 2 2 2 5 3" xfId="28575" xr:uid="{CFD710A4-11B6-4A20-AB1F-63A24C3B34A0}"/>
    <cellStyle name="Normal 9 6 2 2 2 2 6" xfId="11584" xr:uid="{E06FC709-3C00-4D0A-A761-07E2A71C04E4}"/>
    <cellStyle name="Normal 9 6 2 2 2 2 6 2" xfId="33903" xr:uid="{1316016C-E649-4C44-923E-CCC1BF51BA61}"/>
    <cellStyle name="Normal 9 6 2 2 2 2 7" xfId="12880" xr:uid="{FA29522B-55E9-4CB2-B9DC-F063AE98F0FF}"/>
    <cellStyle name="Normal 9 6 2 2 2 2 7 2" xfId="35199" xr:uid="{19240BFC-51A8-4EF6-9349-792CE4EC7D66}"/>
    <cellStyle name="Normal 9 6 2 2 2 2 8" xfId="23391" xr:uid="{08F67F9D-5E6F-48A1-94D0-5F97B0598879}"/>
    <cellStyle name="Normal 9 6 2 2 2 3" xfId="1397" xr:uid="{39C31BC5-4A67-4239-8815-0FBF9C86EF02}"/>
    <cellStyle name="Normal 9 6 2 2 2 3 2" xfId="2693" xr:uid="{BFE973EC-8502-4F48-A16E-CB4FA0D4956E}"/>
    <cellStyle name="Normal 9 6 2 2 2 3 2 2" xfId="5285" xr:uid="{92DE65A7-9BC1-45A0-9B37-11F264D070E6}"/>
    <cellStyle name="Normal 9 6 2 2 2 3 2 2 2" xfId="10469" xr:uid="{90A3F07F-5BA6-4DE0-9FCE-DAC9EC460D08}"/>
    <cellStyle name="Normal 9 6 2 2 2 3 2 2 2 2" xfId="22276" xr:uid="{FCEBC60F-1B33-4D6C-A8BF-A78A7BD128B2}"/>
    <cellStyle name="Normal 9 6 2 2 2 3 2 2 2 2 2" xfId="44595" xr:uid="{52E79896-5463-494F-BC77-E10B4CEB91C3}"/>
    <cellStyle name="Normal 9 6 2 2 2 3 2 2 2 3" xfId="32787" xr:uid="{F55967C4-F66D-4A47-A84C-ACAC3EE6E477}"/>
    <cellStyle name="Normal 9 6 2 2 2 3 2 2 3" xfId="17092" xr:uid="{668E90C6-92F7-464D-BA49-96D95C449150}"/>
    <cellStyle name="Normal 9 6 2 2 2 3 2 2 3 2" xfId="39411" xr:uid="{BCCD3E25-1D0B-4BA8-9C5C-DC41AA6FAC91}"/>
    <cellStyle name="Normal 9 6 2 2 2 3 2 2 4" xfId="27603" xr:uid="{A669E7A7-1622-4FA9-8AC4-AD99EB897708}"/>
    <cellStyle name="Normal 9 6 2 2 2 3 2 3" xfId="7877" xr:uid="{94DE3235-AF8D-41F2-9591-2A7E59A3CF2D}"/>
    <cellStyle name="Normal 9 6 2 2 2 3 2 3 2" xfId="19684" xr:uid="{760FCE2C-B756-4AD7-9D86-A6B64C253314}"/>
    <cellStyle name="Normal 9 6 2 2 2 3 2 3 2 2" xfId="42003" xr:uid="{FAE8BD8F-42D8-480B-B935-83415EE44A1B}"/>
    <cellStyle name="Normal 9 6 2 2 2 3 2 3 3" xfId="30195" xr:uid="{86433029-C838-4C3F-8E49-2DE510DF366F}"/>
    <cellStyle name="Normal 9 6 2 2 2 3 2 4" xfId="14500" xr:uid="{4885A839-CAE4-4490-BDBC-5474DF024CDF}"/>
    <cellStyle name="Normal 9 6 2 2 2 3 2 4 2" xfId="36819" xr:uid="{D2FF68E9-1543-4C9D-A151-D916A0543B1B}"/>
    <cellStyle name="Normal 9 6 2 2 2 3 2 5" xfId="25011" xr:uid="{7BF7D30A-0CF0-4184-8BFA-89CAFB1DD816}"/>
    <cellStyle name="Normal 9 6 2 2 2 3 3" xfId="3989" xr:uid="{FF58792D-2D22-4DFA-8788-4DB9FB9B8C3B}"/>
    <cellStyle name="Normal 9 6 2 2 2 3 3 2" xfId="9173" xr:uid="{0287FB8E-0D52-4332-AC40-F7892A14E917}"/>
    <cellStyle name="Normal 9 6 2 2 2 3 3 2 2" xfId="20980" xr:uid="{C4413F01-1AD0-4D96-BE35-3F2BB0596CCD}"/>
    <cellStyle name="Normal 9 6 2 2 2 3 3 2 2 2" xfId="43299" xr:uid="{36D3D973-3AEA-4533-A8FF-FACC3F0D14E8}"/>
    <cellStyle name="Normal 9 6 2 2 2 3 3 2 3" xfId="31491" xr:uid="{4B36E6B7-E047-47D7-B96F-324DCF49D40F}"/>
    <cellStyle name="Normal 9 6 2 2 2 3 3 3" xfId="15796" xr:uid="{6120160B-91D6-4D85-A700-EEB4328F9E90}"/>
    <cellStyle name="Normal 9 6 2 2 2 3 3 3 2" xfId="38115" xr:uid="{60F166B1-D147-4676-A9D1-6EC5004316A9}"/>
    <cellStyle name="Normal 9 6 2 2 2 3 3 4" xfId="26307" xr:uid="{5EE2E3D2-85A0-4C19-B944-987A3BEA641E}"/>
    <cellStyle name="Normal 9 6 2 2 2 3 4" xfId="6581" xr:uid="{50F0FC98-C078-43E9-8183-15A749862BA6}"/>
    <cellStyle name="Normal 9 6 2 2 2 3 4 2" xfId="18388" xr:uid="{C95B4A47-1E6D-4987-9FA6-0E07C4D709BC}"/>
    <cellStyle name="Normal 9 6 2 2 2 3 4 2 2" xfId="40707" xr:uid="{550EE5DF-3869-4E8E-990C-21080A0C08F5}"/>
    <cellStyle name="Normal 9 6 2 2 2 3 4 3" xfId="28899" xr:uid="{F8972C4B-B0C2-442F-8ADC-2A1DFB85246D}"/>
    <cellStyle name="Normal 9 6 2 2 2 3 5" xfId="11908" xr:uid="{AA81004B-1B03-44CB-897C-2636A1D5775C}"/>
    <cellStyle name="Normal 9 6 2 2 2 3 5 2" xfId="34227" xr:uid="{ECCC339E-926C-4228-96E3-9D6868FADD62}"/>
    <cellStyle name="Normal 9 6 2 2 2 3 6" xfId="13204" xr:uid="{07732EF2-7602-47F8-A5B6-37919A2BA02C}"/>
    <cellStyle name="Normal 9 6 2 2 2 3 6 2" xfId="35523" xr:uid="{C398BC88-8655-48AA-A4AB-F866B49D957A}"/>
    <cellStyle name="Normal 9 6 2 2 2 3 7" xfId="23715" xr:uid="{B971E663-9727-489B-86FC-386C76543CEE}"/>
    <cellStyle name="Normal 9 6 2 2 2 4" xfId="2045" xr:uid="{504DD67B-B256-4301-A99E-F34BA68E4B8D}"/>
    <cellStyle name="Normal 9 6 2 2 2 4 2" xfId="4637" xr:uid="{CFCA9D0D-9B43-4106-B86B-D81B501DB123}"/>
    <cellStyle name="Normal 9 6 2 2 2 4 2 2" xfId="9821" xr:uid="{2AB87990-B1AA-448F-A506-B2E1C211BF70}"/>
    <cellStyle name="Normal 9 6 2 2 2 4 2 2 2" xfId="21628" xr:uid="{EB74AE33-6122-4050-8716-954FDAE7FE31}"/>
    <cellStyle name="Normal 9 6 2 2 2 4 2 2 2 2" xfId="43947" xr:uid="{D3984978-637D-4602-8E6D-6B895A258D30}"/>
    <cellStyle name="Normal 9 6 2 2 2 4 2 2 3" xfId="32139" xr:uid="{0CA7380C-20D0-4271-95A1-0D9DB6A26A88}"/>
    <cellStyle name="Normal 9 6 2 2 2 4 2 3" xfId="16444" xr:uid="{2B7218F1-4AF8-487D-AA70-B6E92D2EA69F}"/>
    <cellStyle name="Normal 9 6 2 2 2 4 2 3 2" xfId="38763" xr:uid="{66141EA6-591E-4E22-A12F-C0AB86E8FB8B}"/>
    <cellStyle name="Normal 9 6 2 2 2 4 2 4" xfId="26955" xr:uid="{CA869E11-056B-43FC-AC12-05C07FA18782}"/>
    <cellStyle name="Normal 9 6 2 2 2 4 3" xfId="7229" xr:uid="{3F80664B-FA7D-4FB9-8CCF-DF59A23EE134}"/>
    <cellStyle name="Normal 9 6 2 2 2 4 3 2" xfId="19036" xr:uid="{B7B70697-D096-43D6-AA90-DD87AB7EE59A}"/>
    <cellStyle name="Normal 9 6 2 2 2 4 3 2 2" xfId="41355" xr:uid="{EF4D594C-B1D7-4794-9084-4E004E63BA51}"/>
    <cellStyle name="Normal 9 6 2 2 2 4 3 3" xfId="29547" xr:uid="{45AF555A-B75E-4018-B799-118635B3D7AE}"/>
    <cellStyle name="Normal 9 6 2 2 2 4 4" xfId="13852" xr:uid="{8A1261FE-7AE2-4D21-8079-F064CCEB3F63}"/>
    <cellStyle name="Normal 9 6 2 2 2 4 4 2" xfId="36171" xr:uid="{7396E75B-A773-4650-8B41-A0EABFA3631D}"/>
    <cellStyle name="Normal 9 6 2 2 2 4 5" xfId="24363" xr:uid="{B2C2F4B0-40F2-400C-A5A9-0A07E7FC29F0}"/>
    <cellStyle name="Normal 9 6 2 2 2 5" xfId="3341" xr:uid="{5ACD6C3C-6063-4BA9-A7FC-3FE76EB4CA8B}"/>
    <cellStyle name="Normal 9 6 2 2 2 5 2" xfId="8525" xr:uid="{3C986B15-3CE8-4B63-A72C-4646E99332B7}"/>
    <cellStyle name="Normal 9 6 2 2 2 5 2 2" xfId="20332" xr:uid="{D83D3A1A-7B3D-4502-8426-7EE6D013D56D}"/>
    <cellStyle name="Normal 9 6 2 2 2 5 2 2 2" xfId="42651" xr:uid="{847107C2-C0AC-471E-86E9-884D8CCD7645}"/>
    <cellStyle name="Normal 9 6 2 2 2 5 2 3" xfId="30843" xr:uid="{68341B0E-0E41-4D95-9FE2-B83CC8A37844}"/>
    <cellStyle name="Normal 9 6 2 2 2 5 3" xfId="15148" xr:uid="{8BDF20D4-4EFF-46A3-BFC2-5A13959B13D6}"/>
    <cellStyle name="Normal 9 6 2 2 2 5 3 2" xfId="37467" xr:uid="{6C9B4079-BC7D-4A6C-A3D3-25EB0A0CC9D9}"/>
    <cellStyle name="Normal 9 6 2 2 2 5 4" xfId="25659" xr:uid="{5006C2FA-6B55-43B6-BA18-EABA902294ED}"/>
    <cellStyle name="Normal 9 6 2 2 2 6" xfId="5933" xr:uid="{B3B4BDDC-51C2-42EC-AF7B-48D1A73198C5}"/>
    <cellStyle name="Normal 9 6 2 2 2 6 2" xfId="17740" xr:uid="{FF9BCF41-B03F-441F-8ACB-8FD633451B04}"/>
    <cellStyle name="Normal 9 6 2 2 2 6 2 2" xfId="40059" xr:uid="{6A4C0CB8-B947-44CC-BB10-27D73ED1D26D}"/>
    <cellStyle name="Normal 9 6 2 2 2 6 3" xfId="28251" xr:uid="{977221C8-B522-4744-9DDD-163E72FA4829}"/>
    <cellStyle name="Normal 9 6 2 2 2 7" xfId="11242" xr:uid="{213048B8-70EE-430F-8224-D4EBAE9800F0}"/>
    <cellStyle name="Normal 9 6 2 2 2 7 2" xfId="33561" xr:uid="{FE82B16A-8D34-4CD9-8773-BE3D387FE5E1}"/>
    <cellStyle name="Normal 9 6 2 2 2 8" xfId="12556" xr:uid="{55BE66DD-A7F1-41BC-8239-05E4B64240AB}"/>
    <cellStyle name="Normal 9 6 2 2 2 8 2" xfId="34875" xr:uid="{26BC0714-B5D6-43B8-8E3F-AF0F0515AAC5}"/>
    <cellStyle name="Normal 9 6 2 2 2 9" xfId="23049" xr:uid="{DC671ADD-EBC2-4D56-BE8D-225002E678F1}"/>
    <cellStyle name="Normal 9 6 2 2 3" xfId="911" xr:uid="{16A4673F-C074-435B-B30D-2D3BC8D5904A}"/>
    <cellStyle name="Normal 9 6 2 2 3 2" xfId="1559" xr:uid="{8A2B50BD-E250-422E-990F-C60C2AA720A7}"/>
    <cellStyle name="Normal 9 6 2 2 3 2 2" xfId="2855" xr:uid="{D637F661-53C5-4161-ADC3-F113678B713D}"/>
    <cellStyle name="Normal 9 6 2 2 3 2 2 2" xfId="5447" xr:uid="{76A52D2F-6CB7-4C46-B863-4EFC352914A6}"/>
    <cellStyle name="Normal 9 6 2 2 3 2 2 2 2" xfId="10631" xr:uid="{477423B2-6C96-434F-B818-25591136F73B}"/>
    <cellStyle name="Normal 9 6 2 2 3 2 2 2 2 2" xfId="22438" xr:uid="{378B05AD-4DA3-45D8-AF86-1B6D91DA6239}"/>
    <cellStyle name="Normal 9 6 2 2 3 2 2 2 2 2 2" xfId="44757" xr:uid="{91E7A0A8-ECC1-4D10-9A08-20A53301AE37}"/>
    <cellStyle name="Normal 9 6 2 2 3 2 2 2 2 3" xfId="32949" xr:uid="{ECDE5CCF-6C6A-43A0-B9AE-3856339DA2B4}"/>
    <cellStyle name="Normal 9 6 2 2 3 2 2 2 3" xfId="17254" xr:uid="{6C49A553-F3C5-449A-8D31-26DEC55156F3}"/>
    <cellStyle name="Normal 9 6 2 2 3 2 2 2 3 2" xfId="39573" xr:uid="{39691A02-D607-4EE1-9AD5-8ECF7F268662}"/>
    <cellStyle name="Normal 9 6 2 2 3 2 2 2 4" xfId="27765" xr:uid="{3743D503-84D7-40AA-8771-CE67F25B91D0}"/>
    <cellStyle name="Normal 9 6 2 2 3 2 2 3" xfId="8039" xr:uid="{FA632B8F-65F1-4397-ACC6-B9FFA665FE52}"/>
    <cellStyle name="Normal 9 6 2 2 3 2 2 3 2" xfId="19846" xr:uid="{CF537DF9-1885-4DA2-8F84-3333371979FB}"/>
    <cellStyle name="Normal 9 6 2 2 3 2 2 3 2 2" xfId="42165" xr:uid="{9E86E108-A426-45EA-9A04-302E86B07B01}"/>
    <cellStyle name="Normal 9 6 2 2 3 2 2 3 3" xfId="30357" xr:uid="{03B83AE7-392F-42E8-AA19-DCEAF7732557}"/>
    <cellStyle name="Normal 9 6 2 2 3 2 2 4" xfId="14662" xr:uid="{3291E47E-D2E8-4E15-BDB9-A62F23528E4B}"/>
    <cellStyle name="Normal 9 6 2 2 3 2 2 4 2" xfId="36981" xr:uid="{49F4C582-D5F0-4BC2-B23D-F2E72CEA0085}"/>
    <cellStyle name="Normal 9 6 2 2 3 2 2 5" xfId="25173" xr:uid="{C78A968A-5E16-4C11-95D3-FB0DBA467ED8}"/>
    <cellStyle name="Normal 9 6 2 2 3 2 3" xfId="4151" xr:uid="{D02EF6BF-E9DA-45E3-B56E-D58DCA6D1DA5}"/>
    <cellStyle name="Normal 9 6 2 2 3 2 3 2" xfId="9335" xr:uid="{77D1AA7E-F6D3-427F-AF78-E43EF302A948}"/>
    <cellStyle name="Normal 9 6 2 2 3 2 3 2 2" xfId="21142" xr:uid="{FC12F0A3-8494-429C-982E-7EADCF39F464}"/>
    <cellStyle name="Normal 9 6 2 2 3 2 3 2 2 2" xfId="43461" xr:uid="{B2F1A03D-CF4D-4AB1-8530-7BBA5DB32C23}"/>
    <cellStyle name="Normal 9 6 2 2 3 2 3 2 3" xfId="31653" xr:uid="{CAD492B7-7A0D-4976-9C50-A747599B4F82}"/>
    <cellStyle name="Normal 9 6 2 2 3 2 3 3" xfId="15958" xr:uid="{CECA88BD-38F0-4D26-81FA-4A768FB153AC}"/>
    <cellStyle name="Normal 9 6 2 2 3 2 3 3 2" xfId="38277" xr:uid="{1309574F-E5EF-40BD-8634-095C8DCAD80B}"/>
    <cellStyle name="Normal 9 6 2 2 3 2 3 4" xfId="26469" xr:uid="{1E7AFB78-FF97-4B4F-BA4C-271651F8D69F}"/>
    <cellStyle name="Normal 9 6 2 2 3 2 4" xfId="6743" xr:uid="{96583188-EF65-4D28-B0B0-534ECF2DA988}"/>
    <cellStyle name="Normal 9 6 2 2 3 2 4 2" xfId="18550" xr:uid="{7E62BBA9-36CE-41AB-B4E7-79B7FEC6B494}"/>
    <cellStyle name="Normal 9 6 2 2 3 2 4 2 2" xfId="40869" xr:uid="{76F061D2-7263-4DB1-962E-30332BF15C16}"/>
    <cellStyle name="Normal 9 6 2 2 3 2 4 3" xfId="29061" xr:uid="{7F637F2A-91E3-4170-AA96-825FFFFBADCC}"/>
    <cellStyle name="Normal 9 6 2 2 3 2 5" xfId="12070" xr:uid="{7DB014A5-E439-40A4-B9B5-DEA3311D74CD}"/>
    <cellStyle name="Normal 9 6 2 2 3 2 5 2" xfId="34389" xr:uid="{63FEC98B-F66D-4F7D-AB7A-48D962FAEF2A}"/>
    <cellStyle name="Normal 9 6 2 2 3 2 6" xfId="13366" xr:uid="{F6CA85C9-9014-443E-BECE-6CDEC6E42F5F}"/>
    <cellStyle name="Normal 9 6 2 2 3 2 6 2" xfId="35685" xr:uid="{65DE62D9-83A0-47D9-8492-9E97957437AB}"/>
    <cellStyle name="Normal 9 6 2 2 3 2 7" xfId="23877" xr:uid="{BC2AAA76-6E55-4E38-9BF0-C5A4FCD2FF87}"/>
    <cellStyle name="Normal 9 6 2 2 3 3" xfId="2207" xr:uid="{6BD15B71-15E7-4550-90F5-E2175BAABD3D}"/>
    <cellStyle name="Normal 9 6 2 2 3 3 2" xfId="4799" xr:uid="{46766FD1-2986-4ADF-AFCC-21B154283C51}"/>
    <cellStyle name="Normal 9 6 2 2 3 3 2 2" xfId="9983" xr:uid="{1813FBCA-F9DB-40CF-A0E1-F75F3AB11BA9}"/>
    <cellStyle name="Normal 9 6 2 2 3 3 2 2 2" xfId="21790" xr:uid="{D9712492-9138-4759-850F-B9FA6D93967D}"/>
    <cellStyle name="Normal 9 6 2 2 3 3 2 2 2 2" xfId="44109" xr:uid="{49D6B1E5-C1D6-45C2-A21A-E455AC69EC01}"/>
    <cellStyle name="Normal 9 6 2 2 3 3 2 2 3" xfId="32301" xr:uid="{47130981-1EE7-4E36-B898-9BEBB80E4F0B}"/>
    <cellStyle name="Normal 9 6 2 2 3 3 2 3" xfId="16606" xr:uid="{98885310-BA96-4345-85A0-DFB88FC0FE0B}"/>
    <cellStyle name="Normal 9 6 2 2 3 3 2 3 2" xfId="38925" xr:uid="{5150F2F4-FEEB-48F2-BEE5-BDAA3FA68CD1}"/>
    <cellStyle name="Normal 9 6 2 2 3 3 2 4" xfId="27117" xr:uid="{803F476B-4099-4524-A08C-266B063E997B}"/>
    <cellStyle name="Normal 9 6 2 2 3 3 3" xfId="7391" xr:uid="{5B42FB9C-1892-4772-BBDC-1358181F84BE}"/>
    <cellStyle name="Normal 9 6 2 2 3 3 3 2" xfId="19198" xr:uid="{D62B7A94-BEB3-4F1A-B7E4-BCFA8C81C54E}"/>
    <cellStyle name="Normal 9 6 2 2 3 3 3 2 2" xfId="41517" xr:uid="{5FF8CE04-578A-4851-BA8D-6E0EB9A56BEF}"/>
    <cellStyle name="Normal 9 6 2 2 3 3 3 3" xfId="29709" xr:uid="{5BE6C518-63FC-4D3E-8B78-700D10F46419}"/>
    <cellStyle name="Normal 9 6 2 2 3 3 4" xfId="14014" xr:uid="{D14901FB-1172-4077-94A5-EBB1FB90B9B7}"/>
    <cellStyle name="Normal 9 6 2 2 3 3 4 2" xfId="36333" xr:uid="{90ABBD69-9B76-4129-9035-3C9B4309C6A4}"/>
    <cellStyle name="Normal 9 6 2 2 3 3 5" xfId="24525" xr:uid="{90FFABF4-593D-4D6D-9153-2F808A18A0D7}"/>
    <cellStyle name="Normal 9 6 2 2 3 4" xfId="3503" xr:uid="{9D0184B3-A26B-42E7-AAE1-BD243D37F937}"/>
    <cellStyle name="Normal 9 6 2 2 3 4 2" xfId="8687" xr:uid="{014C6613-B35E-4B11-A498-B53999BE9E31}"/>
    <cellStyle name="Normal 9 6 2 2 3 4 2 2" xfId="20494" xr:uid="{52E8EBAD-60C2-4E6C-9935-B943E7A2955D}"/>
    <cellStyle name="Normal 9 6 2 2 3 4 2 2 2" xfId="42813" xr:uid="{5F9F979E-25B0-46F1-B06D-09974D5F3F63}"/>
    <cellStyle name="Normal 9 6 2 2 3 4 2 3" xfId="31005" xr:uid="{CCA0877D-FFF4-4D9D-B232-4C4C04303220}"/>
    <cellStyle name="Normal 9 6 2 2 3 4 3" xfId="15310" xr:uid="{FAE8F1D6-66D7-4AB5-B75D-A7FD42AF8B39}"/>
    <cellStyle name="Normal 9 6 2 2 3 4 3 2" xfId="37629" xr:uid="{C9566045-680A-4939-8573-1A440311F7B4}"/>
    <cellStyle name="Normal 9 6 2 2 3 4 4" xfId="25821" xr:uid="{D776C13C-A7DB-412D-AE1C-5792DA92ECD9}"/>
    <cellStyle name="Normal 9 6 2 2 3 5" xfId="6095" xr:uid="{6E5D9BCA-0E02-4859-8EDE-65D855CB2673}"/>
    <cellStyle name="Normal 9 6 2 2 3 5 2" xfId="17902" xr:uid="{6CC58B09-50AC-4229-BC72-C60252BF8B21}"/>
    <cellStyle name="Normal 9 6 2 2 3 5 2 2" xfId="40221" xr:uid="{CEEDF108-E3F2-4331-822B-AEB913B47F87}"/>
    <cellStyle name="Normal 9 6 2 2 3 5 3" xfId="28413" xr:uid="{BD04A537-AA50-4B8D-AF07-8449CE71AC91}"/>
    <cellStyle name="Normal 9 6 2 2 3 6" xfId="11422" xr:uid="{96AE8425-EFC7-440E-878A-14B10BA5C167}"/>
    <cellStyle name="Normal 9 6 2 2 3 6 2" xfId="33741" xr:uid="{BE6D353E-6110-4EF1-96E1-A8E2B86C58B9}"/>
    <cellStyle name="Normal 9 6 2 2 3 7" xfId="12718" xr:uid="{B64E7E8B-DC6E-4F2A-866A-7D4746C34E6E}"/>
    <cellStyle name="Normal 9 6 2 2 3 7 2" xfId="35037" xr:uid="{93D1D245-57E8-4AE2-9864-FD777C0462BF}"/>
    <cellStyle name="Normal 9 6 2 2 3 8" xfId="23229" xr:uid="{3F895A5D-58DD-4885-B94F-57C702A17A5F}"/>
    <cellStyle name="Normal 9 6 2 2 4" xfId="1235" xr:uid="{5FEC9B82-F181-41C0-B799-8F9AE60332B8}"/>
    <cellStyle name="Normal 9 6 2 2 4 2" xfId="2531" xr:uid="{13BA391D-2A12-4B5F-B956-E890E92A2B26}"/>
    <cellStyle name="Normal 9 6 2 2 4 2 2" xfId="5123" xr:uid="{CED40DB0-789A-4A9E-80E6-1B1FB01B4140}"/>
    <cellStyle name="Normal 9 6 2 2 4 2 2 2" xfId="10307" xr:uid="{A6B905EA-6486-428B-A86D-017BED642EDD}"/>
    <cellStyle name="Normal 9 6 2 2 4 2 2 2 2" xfId="22114" xr:uid="{1A3669EA-E0A1-4DD2-A256-9F6E68044EE3}"/>
    <cellStyle name="Normal 9 6 2 2 4 2 2 2 2 2" xfId="44433" xr:uid="{E0807DF5-FEA2-46A3-BEF3-FB30F0C7B112}"/>
    <cellStyle name="Normal 9 6 2 2 4 2 2 2 3" xfId="32625" xr:uid="{DD536A12-56D8-4241-BE06-76937FC4B7AA}"/>
    <cellStyle name="Normal 9 6 2 2 4 2 2 3" xfId="16930" xr:uid="{E70B8A5A-9166-4BFC-A046-5857DAEE4E73}"/>
    <cellStyle name="Normal 9 6 2 2 4 2 2 3 2" xfId="39249" xr:uid="{6F1B1FF1-A784-4799-A4C8-D86DB5675C54}"/>
    <cellStyle name="Normal 9 6 2 2 4 2 2 4" xfId="27441" xr:uid="{9E8B65CA-85A8-4AE0-8395-3AC7D21338CC}"/>
    <cellStyle name="Normal 9 6 2 2 4 2 3" xfId="7715" xr:uid="{6B876F7D-178F-4A89-B24C-E824E2FC121F}"/>
    <cellStyle name="Normal 9 6 2 2 4 2 3 2" xfId="19522" xr:uid="{08A2F854-DE21-4DF4-9DA6-B7C38249E9C8}"/>
    <cellStyle name="Normal 9 6 2 2 4 2 3 2 2" xfId="41841" xr:uid="{D809C8B9-21E4-4066-880F-3ADFC81AFF1A}"/>
    <cellStyle name="Normal 9 6 2 2 4 2 3 3" xfId="30033" xr:uid="{2B66A90A-43F3-4CE5-AC18-F11E74D0F1BF}"/>
    <cellStyle name="Normal 9 6 2 2 4 2 4" xfId="14338" xr:uid="{4DEA23C8-2502-472C-B617-952D01DA94CD}"/>
    <cellStyle name="Normal 9 6 2 2 4 2 4 2" xfId="36657" xr:uid="{046B747B-AD48-428E-AE5D-33F375F178D9}"/>
    <cellStyle name="Normal 9 6 2 2 4 2 5" xfId="24849" xr:uid="{3B7C350A-0878-46B3-A755-115AC04D8BBE}"/>
    <cellStyle name="Normal 9 6 2 2 4 3" xfId="3827" xr:uid="{8F4DDBC7-F253-4C6C-BB87-558475940A36}"/>
    <cellStyle name="Normal 9 6 2 2 4 3 2" xfId="9011" xr:uid="{57284F2E-CC18-49BD-9303-F6190B09FB09}"/>
    <cellStyle name="Normal 9 6 2 2 4 3 2 2" xfId="20818" xr:uid="{BCC5FE78-A422-426D-94D4-D5ACB16254EC}"/>
    <cellStyle name="Normal 9 6 2 2 4 3 2 2 2" xfId="43137" xr:uid="{E66B308A-8761-4F43-9692-141A54A58A14}"/>
    <cellStyle name="Normal 9 6 2 2 4 3 2 3" xfId="31329" xr:uid="{6583ED1C-46D5-4132-A444-6AA7AB5E231D}"/>
    <cellStyle name="Normal 9 6 2 2 4 3 3" xfId="15634" xr:uid="{D4A5FDEA-6393-487F-B9B5-7BAEC37A26E4}"/>
    <cellStyle name="Normal 9 6 2 2 4 3 3 2" xfId="37953" xr:uid="{DBDFE55D-9B86-43CF-8FA3-302C929B88B8}"/>
    <cellStyle name="Normal 9 6 2 2 4 3 4" xfId="26145" xr:uid="{64029BB6-8E67-4BC4-AD28-56248A3417A5}"/>
    <cellStyle name="Normal 9 6 2 2 4 4" xfId="6419" xr:uid="{5EC9188C-30CC-4D1F-B281-B42AA697E8B0}"/>
    <cellStyle name="Normal 9 6 2 2 4 4 2" xfId="18226" xr:uid="{6A6F7279-3EDC-4032-AD8B-31C01080EF12}"/>
    <cellStyle name="Normal 9 6 2 2 4 4 2 2" xfId="40545" xr:uid="{BEC41F88-A770-443F-980D-9007C7E9037A}"/>
    <cellStyle name="Normal 9 6 2 2 4 4 3" xfId="28737" xr:uid="{E656BE6B-F544-4EE0-A842-ABEFD9010CD0}"/>
    <cellStyle name="Normal 9 6 2 2 4 5" xfId="11746" xr:uid="{51DA4F31-8B8B-4DBF-9B84-27D2ABD72CFE}"/>
    <cellStyle name="Normal 9 6 2 2 4 5 2" xfId="34065" xr:uid="{06286A45-AD75-40FD-B8DF-FF0DBF7262F3}"/>
    <cellStyle name="Normal 9 6 2 2 4 6" xfId="13042" xr:uid="{68BC18FA-4FFB-4114-9A6C-5151ADA86928}"/>
    <cellStyle name="Normal 9 6 2 2 4 6 2" xfId="35361" xr:uid="{D1C26D1A-0EA0-4031-BA6D-E0FA9A3829F7}"/>
    <cellStyle name="Normal 9 6 2 2 4 7" xfId="23553" xr:uid="{5E3B7BE7-137F-4A61-BE0A-0F42C94F18E3}"/>
    <cellStyle name="Normal 9 6 2 2 5" xfId="1883" xr:uid="{D29E48D2-8925-49BA-B732-CDD56EC1E445}"/>
    <cellStyle name="Normal 9 6 2 2 5 2" xfId="4475" xr:uid="{59463F63-01ED-46B6-BAA8-3BEC33E90B9B}"/>
    <cellStyle name="Normal 9 6 2 2 5 2 2" xfId="9659" xr:uid="{E4C7CE1A-897C-487F-B3CA-6162A43A8330}"/>
    <cellStyle name="Normal 9 6 2 2 5 2 2 2" xfId="21466" xr:uid="{1B39745F-66AF-471E-9588-7F0FE407B33D}"/>
    <cellStyle name="Normal 9 6 2 2 5 2 2 2 2" xfId="43785" xr:uid="{C7DCCFE4-2D8F-41AB-A153-579F2E3E969E}"/>
    <cellStyle name="Normal 9 6 2 2 5 2 2 3" xfId="31977" xr:uid="{9D466411-9460-4DE6-956F-78D1EBA3B65D}"/>
    <cellStyle name="Normal 9 6 2 2 5 2 3" xfId="16282" xr:uid="{1CE45287-BC3D-455E-A9AA-EA5C91868399}"/>
    <cellStyle name="Normal 9 6 2 2 5 2 3 2" xfId="38601" xr:uid="{E63FEDB5-365B-41C7-9E7E-EA5FAD83A8D2}"/>
    <cellStyle name="Normal 9 6 2 2 5 2 4" xfId="26793" xr:uid="{485CCD07-CC81-4C1E-86C9-C854EB3E25C0}"/>
    <cellStyle name="Normal 9 6 2 2 5 3" xfId="7067" xr:uid="{720A8666-57A1-4043-AF26-591564814968}"/>
    <cellStyle name="Normal 9 6 2 2 5 3 2" xfId="18874" xr:uid="{994A49DF-2B47-4E4A-B13C-F1103FC60913}"/>
    <cellStyle name="Normal 9 6 2 2 5 3 2 2" xfId="41193" xr:uid="{3D2E4857-EFAC-495B-9A58-602DC79AE955}"/>
    <cellStyle name="Normal 9 6 2 2 5 3 3" xfId="29385" xr:uid="{65CD8D1E-DF87-42B4-B5DF-900A27B14EFD}"/>
    <cellStyle name="Normal 9 6 2 2 5 4" xfId="13690" xr:uid="{F60ED874-43E7-4AC0-9BEF-93676793C08B}"/>
    <cellStyle name="Normal 9 6 2 2 5 4 2" xfId="36009" xr:uid="{412D477D-1A87-40C0-841F-37740B4B009E}"/>
    <cellStyle name="Normal 9 6 2 2 5 5" xfId="24201" xr:uid="{7331E9E7-7BC5-4E5D-93D2-9B82F1F881F0}"/>
    <cellStyle name="Normal 9 6 2 2 6" xfId="3179" xr:uid="{A8A443AF-7365-408B-A24A-104127ADEFD6}"/>
    <cellStyle name="Normal 9 6 2 2 6 2" xfId="8363" xr:uid="{7BA1E0BB-CABF-4346-9CC8-C89BE773798B}"/>
    <cellStyle name="Normal 9 6 2 2 6 2 2" xfId="20170" xr:uid="{E328ED36-2B03-4B69-8CD7-1EC8B7C58488}"/>
    <cellStyle name="Normal 9 6 2 2 6 2 2 2" xfId="42489" xr:uid="{F5DC386C-2FEA-48B2-9CA2-F29DF50083ED}"/>
    <cellStyle name="Normal 9 6 2 2 6 2 3" xfId="30681" xr:uid="{73881092-EC8D-4AEB-866A-C1FBEEB40081}"/>
    <cellStyle name="Normal 9 6 2 2 6 3" xfId="14986" xr:uid="{3745259B-E1D4-4CF2-BC14-29B4659BB9DB}"/>
    <cellStyle name="Normal 9 6 2 2 6 3 2" xfId="37305" xr:uid="{F9D1EF48-54B4-48F9-A204-65B28E807CEB}"/>
    <cellStyle name="Normal 9 6 2 2 6 4" xfId="25497" xr:uid="{AFA2C2FB-8F30-4A0A-AFFF-4AF0D49BE2EC}"/>
    <cellStyle name="Normal 9 6 2 2 7" xfId="5771" xr:uid="{47639893-FA86-46B4-8117-612F7FF79369}"/>
    <cellStyle name="Normal 9 6 2 2 7 2" xfId="17578" xr:uid="{BD681C17-1751-4BDE-832D-3858E2A1D11C}"/>
    <cellStyle name="Normal 9 6 2 2 7 2 2" xfId="39897" xr:uid="{6B550367-9069-4BB5-A8D0-A7B1B5D825E6}"/>
    <cellStyle name="Normal 9 6 2 2 7 3" xfId="28089" xr:uid="{4FC40A42-D127-4DFE-ABCD-48969601A09B}"/>
    <cellStyle name="Normal 9 6 2 2 8" xfId="11008" xr:uid="{1B6090C6-09A9-4483-B8B5-E84D58F7DB9A}"/>
    <cellStyle name="Normal 9 6 2 2 8 2" xfId="33327" xr:uid="{8D46ABCC-FA8B-4066-90EE-15B977B48CF0}"/>
    <cellStyle name="Normal 9 6 2 2 9" xfId="12394" xr:uid="{284C08FB-769D-4468-B9FA-6139CBB399E2}"/>
    <cellStyle name="Normal 9 6 2 2 9 2" xfId="34713" xr:uid="{F7F6FA47-0055-4D3D-AF53-57CABC15316D}"/>
    <cellStyle name="Normal 9 6 2 3" xfId="614" xr:uid="{4224509D-D882-498A-A71F-0049E5C8687B}"/>
    <cellStyle name="Normal 9 6 2 3 2" xfId="992" xr:uid="{CC95DD75-D32D-490E-8A4D-132959F2F664}"/>
    <cellStyle name="Normal 9 6 2 3 2 2" xfId="1640" xr:uid="{94E7D905-9ED2-417D-9178-76AE9DF07190}"/>
    <cellStyle name="Normal 9 6 2 3 2 2 2" xfId="2936" xr:uid="{D6524E8E-433C-45B0-960C-F7A074DB33BE}"/>
    <cellStyle name="Normal 9 6 2 3 2 2 2 2" xfId="5528" xr:uid="{D9F2E911-4BA7-421F-858B-6968232F7304}"/>
    <cellStyle name="Normal 9 6 2 3 2 2 2 2 2" xfId="10712" xr:uid="{3B6897EC-4271-49C1-AC3B-C2331A7FA860}"/>
    <cellStyle name="Normal 9 6 2 3 2 2 2 2 2 2" xfId="22519" xr:uid="{AD1FB39F-73A0-465B-8599-E2C1F0DC30C7}"/>
    <cellStyle name="Normal 9 6 2 3 2 2 2 2 2 2 2" xfId="44838" xr:uid="{79BB3177-B188-42CE-8AC9-4E1293319AEA}"/>
    <cellStyle name="Normal 9 6 2 3 2 2 2 2 2 3" xfId="33030" xr:uid="{B85ECFB1-E989-46F8-9B79-7C6C7C8BDE24}"/>
    <cellStyle name="Normal 9 6 2 3 2 2 2 2 3" xfId="17335" xr:uid="{E0144EC0-1221-474B-93B4-026A3E371A89}"/>
    <cellStyle name="Normal 9 6 2 3 2 2 2 2 3 2" xfId="39654" xr:uid="{22A59BAB-BE83-4375-8037-FC635E0C3769}"/>
    <cellStyle name="Normal 9 6 2 3 2 2 2 2 4" xfId="27846" xr:uid="{DDDBF57E-E600-4776-9A06-E9C7A4A80D5D}"/>
    <cellStyle name="Normal 9 6 2 3 2 2 2 3" xfId="8120" xr:uid="{0D682546-98A1-4AF4-9F1C-9536E28C2ED8}"/>
    <cellStyle name="Normal 9 6 2 3 2 2 2 3 2" xfId="19927" xr:uid="{BC7B05EF-1673-48E2-A046-230689DB19A6}"/>
    <cellStyle name="Normal 9 6 2 3 2 2 2 3 2 2" xfId="42246" xr:uid="{4A4F13A4-D886-4ABA-BB8F-A136F7F50C72}"/>
    <cellStyle name="Normal 9 6 2 3 2 2 2 3 3" xfId="30438" xr:uid="{769A8099-E057-49C1-9D30-9C4469757B25}"/>
    <cellStyle name="Normal 9 6 2 3 2 2 2 4" xfId="14743" xr:uid="{588AA8EA-FA32-45D4-9F5C-D38520916284}"/>
    <cellStyle name="Normal 9 6 2 3 2 2 2 4 2" xfId="37062" xr:uid="{ACD2935F-649E-4C02-AE73-37FA25AB2A91}"/>
    <cellStyle name="Normal 9 6 2 3 2 2 2 5" xfId="25254" xr:uid="{A2AB2C0C-137D-4F4D-9B01-962110D336F7}"/>
    <cellStyle name="Normal 9 6 2 3 2 2 3" xfId="4232" xr:uid="{9642F1E8-2674-4C6A-BD9F-8C0DDA74C5C1}"/>
    <cellStyle name="Normal 9 6 2 3 2 2 3 2" xfId="9416" xr:uid="{509DD4D0-C8E7-414B-A40B-ECD79D326426}"/>
    <cellStyle name="Normal 9 6 2 3 2 2 3 2 2" xfId="21223" xr:uid="{57D62D1B-C26D-4578-9CDE-D6AC69ABC039}"/>
    <cellStyle name="Normal 9 6 2 3 2 2 3 2 2 2" xfId="43542" xr:uid="{5AD055AA-493D-494D-8DC0-FCDD27B52815}"/>
    <cellStyle name="Normal 9 6 2 3 2 2 3 2 3" xfId="31734" xr:uid="{1D76474E-E935-4D33-896E-21DA90F9E259}"/>
    <cellStyle name="Normal 9 6 2 3 2 2 3 3" xfId="16039" xr:uid="{58B755E6-B70E-4851-939F-D0AC0E3B5376}"/>
    <cellStyle name="Normal 9 6 2 3 2 2 3 3 2" xfId="38358" xr:uid="{D98B179D-8022-454B-9FFA-EAADB9F02358}"/>
    <cellStyle name="Normal 9 6 2 3 2 2 3 4" xfId="26550" xr:uid="{05B07AE9-1256-4202-B339-61BCB10F439E}"/>
    <cellStyle name="Normal 9 6 2 3 2 2 4" xfId="6824" xr:uid="{D6BBED04-F377-494D-A3E5-F8581414269D}"/>
    <cellStyle name="Normal 9 6 2 3 2 2 4 2" xfId="18631" xr:uid="{C88B2C87-ACDF-44A3-8D13-41D69428B503}"/>
    <cellStyle name="Normal 9 6 2 3 2 2 4 2 2" xfId="40950" xr:uid="{218BCE9F-38B8-409A-A750-7E00F4B9018F}"/>
    <cellStyle name="Normal 9 6 2 3 2 2 4 3" xfId="29142" xr:uid="{987A524E-BC85-44FA-9F11-3AB89A3AB678}"/>
    <cellStyle name="Normal 9 6 2 3 2 2 5" xfId="12151" xr:uid="{9AEAB194-47D9-40F5-AFE8-7A0DE12A17C1}"/>
    <cellStyle name="Normal 9 6 2 3 2 2 5 2" xfId="34470" xr:uid="{5040523A-D631-4AA1-9A0F-64D5E5BF4C1E}"/>
    <cellStyle name="Normal 9 6 2 3 2 2 6" xfId="13447" xr:uid="{3A8F2927-F082-46DD-98EA-F259B4AF0180}"/>
    <cellStyle name="Normal 9 6 2 3 2 2 6 2" xfId="35766" xr:uid="{E01E62A0-85B7-4B47-9E86-6E4C1D2F896E}"/>
    <cellStyle name="Normal 9 6 2 3 2 2 7" xfId="23958" xr:uid="{CCA4CDFD-E3AE-4AA0-9FD7-48444A43E1A6}"/>
    <cellStyle name="Normal 9 6 2 3 2 3" xfId="2288" xr:uid="{718C6A1A-9508-4307-B988-E32264A6516D}"/>
    <cellStyle name="Normal 9 6 2 3 2 3 2" xfId="4880" xr:uid="{B7A581EC-B12D-46C9-93EA-5FDF205BAB42}"/>
    <cellStyle name="Normal 9 6 2 3 2 3 2 2" xfId="10064" xr:uid="{F525B728-A7A5-4E3F-9C3D-7D4FC905B16B}"/>
    <cellStyle name="Normal 9 6 2 3 2 3 2 2 2" xfId="21871" xr:uid="{156E290F-812A-49D1-A6A3-8789E2096360}"/>
    <cellStyle name="Normal 9 6 2 3 2 3 2 2 2 2" xfId="44190" xr:uid="{77349914-7990-40A7-AFAE-4EE6A5F0CF50}"/>
    <cellStyle name="Normal 9 6 2 3 2 3 2 2 3" xfId="32382" xr:uid="{F231C0EC-4AB1-40DE-A5E4-890160C5F19A}"/>
    <cellStyle name="Normal 9 6 2 3 2 3 2 3" xfId="16687" xr:uid="{84D05CFF-3D1E-4EE3-BA09-39C02CFA90B1}"/>
    <cellStyle name="Normal 9 6 2 3 2 3 2 3 2" xfId="39006" xr:uid="{3EFC2DBD-23CE-4AD8-B0C9-776AC8791BAC}"/>
    <cellStyle name="Normal 9 6 2 3 2 3 2 4" xfId="27198" xr:uid="{ECA03B62-67D1-44D7-9730-8E450716CC98}"/>
    <cellStyle name="Normal 9 6 2 3 2 3 3" xfId="7472" xr:uid="{414742A1-A2C9-4167-91C5-FC30BFA24CBB}"/>
    <cellStyle name="Normal 9 6 2 3 2 3 3 2" xfId="19279" xr:uid="{09F8F769-88D4-4F71-AF65-34F2892AC92D}"/>
    <cellStyle name="Normal 9 6 2 3 2 3 3 2 2" xfId="41598" xr:uid="{1B4DB43C-9288-4641-B9ED-C24F45B3D5D0}"/>
    <cellStyle name="Normal 9 6 2 3 2 3 3 3" xfId="29790" xr:uid="{0FB50441-82A7-41C1-929F-ED175D9DFAB8}"/>
    <cellStyle name="Normal 9 6 2 3 2 3 4" xfId="14095" xr:uid="{DB3B5C81-0FBB-4EF0-89DD-C0C35090B959}"/>
    <cellStyle name="Normal 9 6 2 3 2 3 4 2" xfId="36414" xr:uid="{4D38CF36-3683-4627-9DDB-8F434DB88260}"/>
    <cellStyle name="Normal 9 6 2 3 2 3 5" xfId="24606" xr:uid="{FD374E36-6646-4CAC-A352-7D44EE3887C7}"/>
    <cellStyle name="Normal 9 6 2 3 2 4" xfId="3584" xr:uid="{6078781A-7CFC-4EC2-9B73-49A1FFAC41CF}"/>
    <cellStyle name="Normal 9 6 2 3 2 4 2" xfId="8768" xr:uid="{B0982E29-2258-4BBF-870E-3253F6DADAF9}"/>
    <cellStyle name="Normal 9 6 2 3 2 4 2 2" xfId="20575" xr:uid="{1C2A8771-057C-4E12-9CCC-74D7AD282C87}"/>
    <cellStyle name="Normal 9 6 2 3 2 4 2 2 2" xfId="42894" xr:uid="{F6BBCD55-A804-44F5-AB7E-E923E9562F0C}"/>
    <cellStyle name="Normal 9 6 2 3 2 4 2 3" xfId="31086" xr:uid="{EEE45132-D617-4151-92CD-EDAD0A898624}"/>
    <cellStyle name="Normal 9 6 2 3 2 4 3" xfId="15391" xr:uid="{B2DFACC8-6E50-40C3-B7D6-2AD0D81BF657}"/>
    <cellStyle name="Normal 9 6 2 3 2 4 3 2" xfId="37710" xr:uid="{A8037EC1-4BF9-4CBB-918C-68C7A35FE595}"/>
    <cellStyle name="Normal 9 6 2 3 2 4 4" xfId="25902" xr:uid="{556FA3FA-2034-4904-B274-5861CA6D4724}"/>
    <cellStyle name="Normal 9 6 2 3 2 5" xfId="6176" xr:uid="{3145E1ED-2DDF-470E-B83D-3A85F63DD201}"/>
    <cellStyle name="Normal 9 6 2 3 2 5 2" xfId="17983" xr:uid="{D78477CC-5148-4E16-B550-540F312719A5}"/>
    <cellStyle name="Normal 9 6 2 3 2 5 2 2" xfId="40302" xr:uid="{67172C04-6422-4B0F-AD06-1F80798392AE}"/>
    <cellStyle name="Normal 9 6 2 3 2 5 3" xfId="28494" xr:uid="{D7DBE262-2C0C-4A0A-B898-AEF33D6B77F3}"/>
    <cellStyle name="Normal 9 6 2 3 2 6" xfId="11503" xr:uid="{D9A088CB-0501-4C71-AB42-439810D77693}"/>
    <cellStyle name="Normal 9 6 2 3 2 6 2" xfId="33822" xr:uid="{FC2AC9FF-5EB6-41A4-B1EF-5071A2D5F331}"/>
    <cellStyle name="Normal 9 6 2 3 2 7" xfId="12799" xr:uid="{6B80CCE6-EDAD-4C48-8FD0-175571B8A920}"/>
    <cellStyle name="Normal 9 6 2 3 2 7 2" xfId="35118" xr:uid="{60B35F9D-BF8B-4A90-80F4-FD38C5AA49F7}"/>
    <cellStyle name="Normal 9 6 2 3 2 8" xfId="23310" xr:uid="{CD1F7D5C-135A-4619-AD92-123BE3317A19}"/>
    <cellStyle name="Normal 9 6 2 3 3" xfId="1316" xr:uid="{07F4901F-E6A3-473D-B7F8-6875D5A90054}"/>
    <cellStyle name="Normal 9 6 2 3 3 2" xfId="2612" xr:uid="{8D0F0A83-D910-49EF-B275-BC4BC5F4355D}"/>
    <cellStyle name="Normal 9 6 2 3 3 2 2" xfId="5204" xr:uid="{6E2E8F60-9079-40C1-88D3-5E53CA486C66}"/>
    <cellStyle name="Normal 9 6 2 3 3 2 2 2" xfId="10388" xr:uid="{2B0882E0-8396-48C3-AA5C-B02F25EDDB62}"/>
    <cellStyle name="Normal 9 6 2 3 3 2 2 2 2" xfId="22195" xr:uid="{327D630E-ECDA-452F-AED9-D80D6AEC22DE}"/>
    <cellStyle name="Normal 9 6 2 3 3 2 2 2 2 2" xfId="44514" xr:uid="{32D75C5F-73B0-44D6-903F-E39CB6FF9134}"/>
    <cellStyle name="Normal 9 6 2 3 3 2 2 2 3" xfId="32706" xr:uid="{40BB5D1D-98A9-4499-A1D9-EDD436A443FC}"/>
    <cellStyle name="Normal 9 6 2 3 3 2 2 3" xfId="17011" xr:uid="{4DBEA56B-B73B-4DB1-B2E5-6553D21559D0}"/>
    <cellStyle name="Normal 9 6 2 3 3 2 2 3 2" xfId="39330" xr:uid="{E34CECF5-D497-431D-B983-E182903808FC}"/>
    <cellStyle name="Normal 9 6 2 3 3 2 2 4" xfId="27522" xr:uid="{454C3994-A286-49C9-A2B8-334734377305}"/>
    <cellStyle name="Normal 9 6 2 3 3 2 3" xfId="7796" xr:uid="{08232546-936F-436E-8DF9-9007429542DF}"/>
    <cellStyle name="Normal 9 6 2 3 3 2 3 2" xfId="19603" xr:uid="{236DDB26-0319-43CE-ADE3-C6B1EEA6FF81}"/>
    <cellStyle name="Normal 9 6 2 3 3 2 3 2 2" xfId="41922" xr:uid="{154F2135-318C-4CFF-A25C-7CB17889E9AC}"/>
    <cellStyle name="Normal 9 6 2 3 3 2 3 3" xfId="30114" xr:uid="{E436005D-6E01-49EE-9443-B21D5C6B61E9}"/>
    <cellStyle name="Normal 9 6 2 3 3 2 4" xfId="14419" xr:uid="{F6D9BE6C-1F00-467C-9337-38FFC6CD445A}"/>
    <cellStyle name="Normal 9 6 2 3 3 2 4 2" xfId="36738" xr:uid="{E515B4D3-CEAD-4392-A06B-F265D6E74B18}"/>
    <cellStyle name="Normal 9 6 2 3 3 2 5" xfId="24930" xr:uid="{8EE9E15E-03B8-4F80-B5B8-939187C3D2C8}"/>
    <cellStyle name="Normal 9 6 2 3 3 3" xfId="3908" xr:uid="{19756EC2-69EA-4331-A987-9C6BA0DD54B9}"/>
    <cellStyle name="Normal 9 6 2 3 3 3 2" xfId="9092" xr:uid="{50C3A5ED-F8EB-439C-8D60-4C14515A5836}"/>
    <cellStyle name="Normal 9 6 2 3 3 3 2 2" xfId="20899" xr:uid="{C44F6EE1-54E4-45F4-9F1B-584F24F51943}"/>
    <cellStyle name="Normal 9 6 2 3 3 3 2 2 2" xfId="43218" xr:uid="{3BA0D234-E356-440F-A855-0E1FE690ABCA}"/>
    <cellStyle name="Normal 9 6 2 3 3 3 2 3" xfId="31410" xr:uid="{D95687FE-0B84-4A57-9723-1ECBF33DB6DF}"/>
    <cellStyle name="Normal 9 6 2 3 3 3 3" xfId="15715" xr:uid="{6BD8EACE-7FCF-48C6-A270-ABDE5A4BAA09}"/>
    <cellStyle name="Normal 9 6 2 3 3 3 3 2" xfId="38034" xr:uid="{A5F15CEF-F664-42D8-876D-872ED71C1451}"/>
    <cellStyle name="Normal 9 6 2 3 3 3 4" xfId="26226" xr:uid="{10393898-270A-4F63-A444-F44FC735B2F3}"/>
    <cellStyle name="Normal 9 6 2 3 3 4" xfId="6500" xr:uid="{9B507D2F-BDFE-4EA2-B8DF-E15ECD013905}"/>
    <cellStyle name="Normal 9 6 2 3 3 4 2" xfId="18307" xr:uid="{E75A1EA5-0EFF-412F-B268-C2F3C2A63756}"/>
    <cellStyle name="Normal 9 6 2 3 3 4 2 2" xfId="40626" xr:uid="{2A21079C-A5E2-4AB3-B6D1-F0888FF0FD37}"/>
    <cellStyle name="Normal 9 6 2 3 3 4 3" xfId="28818" xr:uid="{E22BF3B3-5B73-4E3D-8ADA-3BEE23AD5ADD}"/>
    <cellStyle name="Normal 9 6 2 3 3 5" xfId="11827" xr:uid="{AB0C9717-3521-449E-B87B-141082DF5100}"/>
    <cellStyle name="Normal 9 6 2 3 3 5 2" xfId="34146" xr:uid="{124BF8BE-0AC1-4977-9BCD-9C03832CA83D}"/>
    <cellStyle name="Normal 9 6 2 3 3 6" xfId="13123" xr:uid="{2AA70567-CB85-4586-8408-CBEACF7A74B0}"/>
    <cellStyle name="Normal 9 6 2 3 3 6 2" xfId="35442" xr:uid="{AA2AB11F-AEA0-4E45-88E6-C10C0A6379A3}"/>
    <cellStyle name="Normal 9 6 2 3 3 7" xfId="23634" xr:uid="{E6E59248-84B7-4FF5-9541-7BFE7AB2211B}"/>
    <cellStyle name="Normal 9 6 2 3 4" xfId="1964" xr:uid="{EE790A69-2272-4467-A041-E72E655EB76E}"/>
    <cellStyle name="Normal 9 6 2 3 4 2" xfId="4556" xr:uid="{DB760E06-2921-4DE5-A26B-CE2BBA567C60}"/>
    <cellStyle name="Normal 9 6 2 3 4 2 2" xfId="9740" xr:uid="{D8D4D9DA-69B7-4942-BADB-EEC601244E61}"/>
    <cellStyle name="Normal 9 6 2 3 4 2 2 2" xfId="21547" xr:uid="{CCDB3101-9169-4BDB-99DC-2882F272A015}"/>
    <cellStyle name="Normal 9 6 2 3 4 2 2 2 2" xfId="43866" xr:uid="{C6B81674-B546-4AB0-8CCA-927207184CCA}"/>
    <cellStyle name="Normal 9 6 2 3 4 2 2 3" xfId="32058" xr:uid="{FCB1C9A6-9CAA-46BD-905E-BF03572F6973}"/>
    <cellStyle name="Normal 9 6 2 3 4 2 3" xfId="16363" xr:uid="{6ECFB99B-11D2-4425-9A67-652ED7284958}"/>
    <cellStyle name="Normal 9 6 2 3 4 2 3 2" xfId="38682" xr:uid="{0A5097D9-17F3-414B-9F67-79334FC401D4}"/>
    <cellStyle name="Normal 9 6 2 3 4 2 4" xfId="26874" xr:uid="{4F07C967-54E3-45AB-9D8B-4A8BAE5D35BC}"/>
    <cellStyle name="Normal 9 6 2 3 4 3" xfId="7148" xr:uid="{5B52DF24-5368-4A4F-8B6D-27DE609CE7E6}"/>
    <cellStyle name="Normal 9 6 2 3 4 3 2" xfId="18955" xr:uid="{C72F4052-A2DC-4025-AC1D-3AAD6A0DAB19}"/>
    <cellStyle name="Normal 9 6 2 3 4 3 2 2" xfId="41274" xr:uid="{D0C08312-1191-4DF2-A4C4-16B27B751FC7}"/>
    <cellStyle name="Normal 9 6 2 3 4 3 3" xfId="29466" xr:uid="{2F6A3FCC-7A61-4AF0-B515-AF8DC11053A7}"/>
    <cellStyle name="Normal 9 6 2 3 4 4" xfId="13771" xr:uid="{22ECB0F0-C1FC-40D5-895D-AD75280F5A2B}"/>
    <cellStyle name="Normal 9 6 2 3 4 4 2" xfId="36090" xr:uid="{B24E7D05-7C62-4D89-B691-2B06F5842710}"/>
    <cellStyle name="Normal 9 6 2 3 4 5" xfId="24282" xr:uid="{BE6015B8-312B-420B-AED4-5BC6B00E8AB0}"/>
    <cellStyle name="Normal 9 6 2 3 5" xfId="3260" xr:uid="{D3CA24EF-9081-46F4-BB24-FC6531CFB2A1}"/>
    <cellStyle name="Normal 9 6 2 3 5 2" xfId="8444" xr:uid="{37444877-7315-48F1-9A96-7E8B24C9C8DD}"/>
    <cellStyle name="Normal 9 6 2 3 5 2 2" xfId="20251" xr:uid="{487DD649-910F-4DE9-A931-0E74C58F370E}"/>
    <cellStyle name="Normal 9 6 2 3 5 2 2 2" xfId="42570" xr:uid="{A808941A-29EB-4B5B-8362-4A6E5E42C915}"/>
    <cellStyle name="Normal 9 6 2 3 5 2 3" xfId="30762" xr:uid="{F33EFA6C-4E37-4222-BA4B-3529B27DAD13}"/>
    <cellStyle name="Normal 9 6 2 3 5 3" xfId="15067" xr:uid="{1879CEF7-7660-4BFF-80F9-97380C9A89B0}"/>
    <cellStyle name="Normal 9 6 2 3 5 3 2" xfId="37386" xr:uid="{D1699459-74F9-4B94-A83E-13C6535547D1}"/>
    <cellStyle name="Normal 9 6 2 3 5 4" xfId="25578" xr:uid="{74271BF9-E6AE-46BC-907C-B8A525550A51}"/>
    <cellStyle name="Normal 9 6 2 3 6" xfId="5852" xr:uid="{EFE8D6C6-1959-4484-9607-2300BAB35E8F}"/>
    <cellStyle name="Normal 9 6 2 3 6 2" xfId="17659" xr:uid="{A6B12878-BEBD-45CF-80F1-3A05FD3ABED0}"/>
    <cellStyle name="Normal 9 6 2 3 6 2 2" xfId="39978" xr:uid="{1077F19D-7A00-4083-939E-C895ACC94498}"/>
    <cellStyle name="Normal 9 6 2 3 6 3" xfId="28170" xr:uid="{1237C407-F456-4AFF-83D2-9D9D4AC60177}"/>
    <cellStyle name="Normal 9 6 2 3 7" xfId="11125" xr:uid="{47DA3475-98E2-460F-80FF-9B9A25D2B1EF}"/>
    <cellStyle name="Normal 9 6 2 3 7 2" xfId="33444" xr:uid="{EDFDFFE8-63A9-4A1D-95E1-90949C840404}"/>
    <cellStyle name="Normal 9 6 2 3 8" xfId="12475" xr:uid="{0212A2B7-E4F0-47E2-AF66-F601F21163A2}"/>
    <cellStyle name="Normal 9 6 2 3 8 2" xfId="34794" xr:uid="{F2ED08AF-740E-47AD-BB39-C3F65F5CBAC4}"/>
    <cellStyle name="Normal 9 6 2 3 9" xfId="22932" xr:uid="{77955D11-3347-4A24-A452-1CEC211A7512}"/>
    <cellStyle name="Normal 9 6 2 4" xfId="830" xr:uid="{822D4063-B7DD-4E59-A700-DDC9588E2653}"/>
    <cellStyle name="Normal 9 6 2 4 2" xfId="1478" xr:uid="{406120DE-B80A-4931-969C-F9A50C5FC9F7}"/>
    <cellStyle name="Normal 9 6 2 4 2 2" xfId="2774" xr:uid="{2108550E-D519-4E02-A034-0A2273B27319}"/>
    <cellStyle name="Normal 9 6 2 4 2 2 2" xfId="5366" xr:uid="{7455DAC2-6071-45C3-AE54-F6C70E130641}"/>
    <cellStyle name="Normal 9 6 2 4 2 2 2 2" xfId="10550" xr:uid="{A1960AD9-2624-4AA0-9247-64E35CA501CE}"/>
    <cellStyle name="Normal 9 6 2 4 2 2 2 2 2" xfId="22357" xr:uid="{8D9E0DD1-156A-4B8F-B3FC-1D708B2981BE}"/>
    <cellStyle name="Normal 9 6 2 4 2 2 2 2 2 2" xfId="44676" xr:uid="{EB3D25C6-697E-45F2-A4B8-17C49775E171}"/>
    <cellStyle name="Normal 9 6 2 4 2 2 2 2 3" xfId="32868" xr:uid="{11703631-7016-485F-A7AE-2D7ABE433AC5}"/>
    <cellStyle name="Normal 9 6 2 4 2 2 2 3" xfId="17173" xr:uid="{5743D3CA-F21E-44C7-B1C5-CFE46BF0924A}"/>
    <cellStyle name="Normal 9 6 2 4 2 2 2 3 2" xfId="39492" xr:uid="{7353DA7F-E075-4A0B-917D-5F7A744E33E7}"/>
    <cellStyle name="Normal 9 6 2 4 2 2 2 4" xfId="27684" xr:uid="{CBF9B55F-DE27-41A6-8166-4F05214925AF}"/>
    <cellStyle name="Normal 9 6 2 4 2 2 3" xfId="7958" xr:uid="{782AAF96-789D-4296-8D63-720A9A9234AB}"/>
    <cellStyle name="Normal 9 6 2 4 2 2 3 2" xfId="19765" xr:uid="{B77648E7-EE14-4BF1-82AC-44D7A7F2D229}"/>
    <cellStyle name="Normal 9 6 2 4 2 2 3 2 2" xfId="42084" xr:uid="{FE65E61C-6674-45EB-ACF0-B39E7E378FEE}"/>
    <cellStyle name="Normal 9 6 2 4 2 2 3 3" xfId="30276" xr:uid="{F88F5C93-4251-4825-9400-56F309A1B745}"/>
    <cellStyle name="Normal 9 6 2 4 2 2 4" xfId="14581" xr:uid="{F063F6FC-94CA-43DD-BB43-46C925A30FC3}"/>
    <cellStyle name="Normal 9 6 2 4 2 2 4 2" xfId="36900" xr:uid="{D3F90D1B-5480-4211-8359-F8A2E9CB5743}"/>
    <cellStyle name="Normal 9 6 2 4 2 2 5" xfId="25092" xr:uid="{35FF217E-69D2-4488-9814-E2AF5DD2D43A}"/>
    <cellStyle name="Normal 9 6 2 4 2 3" xfId="4070" xr:uid="{8AB2B677-AB2E-4E5D-8EE8-B69A562ED0A9}"/>
    <cellStyle name="Normal 9 6 2 4 2 3 2" xfId="9254" xr:uid="{F9E1DD0F-BC4D-4A04-BE22-DE95CA053732}"/>
    <cellStyle name="Normal 9 6 2 4 2 3 2 2" xfId="21061" xr:uid="{835040E9-6595-4AF2-B240-58362BD325FC}"/>
    <cellStyle name="Normal 9 6 2 4 2 3 2 2 2" xfId="43380" xr:uid="{3614BE99-FF69-48DB-A48B-D4DA799C3AA4}"/>
    <cellStyle name="Normal 9 6 2 4 2 3 2 3" xfId="31572" xr:uid="{F1DBE54F-8125-4A69-9270-71296ECD68DF}"/>
    <cellStyle name="Normal 9 6 2 4 2 3 3" xfId="15877" xr:uid="{5B81D166-408D-4C46-85A2-80BDC3101C7D}"/>
    <cellStyle name="Normal 9 6 2 4 2 3 3 2" xfId="38196" xr:uid="{B9C7EC3F-7385-402A-8AB3-C1C37EC12DE6}"/>
    <cellStyle name="Normal 9 6 2 4 2 3 4" xfId="26388" xr:uid="{9198E1F9-EF48-4C2D-B825-F35668B827EB}"/>
    <cellStyle name="Normal 9 6 2 4 2 4" xfId="6662" xr:uid="{198D00B0-1E12-45D4-B202-7A007EF9E295}"/>
    <cellStyle name="Normal 9 6 2 4 2 4 2" xfId="18469" xr:uid="{09C08E5A-E19D-4436-B0A1-D8311E8DE1BF}"/>
    <cellStyle name="Normal 9 6 2 4 2 4 2 2" xfId="40788" xr:uid="{51323645-1982-42F1-8391-25F461D5B8FC}"/>
    <cellStyle name="Normal 9 6 2 4 2 4 3" xfId="28980" xr:uid="{F5B79B2A-A623-4955-9643-3AE66A507033}"/>
    <cellStyle name="Normal 9 6 2 4 2 5" xfId="11989" xr:uid="{CE0436B3-506A-4B8A-9AEB-6557E3D0DBBA}"/>
    <cellStyle name="Normal 9 6 2 4 2 5 2" xfId="34308" xr:uid="{AEBD2B69-F211-4DFB-9961-CFAD8B37777D}"/>
    <cellStyle name="Normal 9 6 2 4 2 6" xfId="13285" xr:uid="{E6D0F5BA-D607-44E5-8200-C29C23EA233B}"/>
    <cellStyle name="Normal 9 6 2 4 2 6 2" xfId="35604" xr:uid="{178E2F5E-BDB8-455D-AAD7-E4F39758045C}"/>
    <cellStyle name="Normal 9 6 2 4 2 7" xfId="23796" xr:uid="{3726DBDF-DAD5-4228-A1CB-370E513E7C52}"/>
    <cellStyle name="Normal 9 6 2 4 3" xfId="2126" xr:uid="{B067D9D1-A077-4479-9975-04C2A636A3A2}"/>
    <cellStyle name="Normal 9 6 2 4 3 2" xfId="4718" xr:uid="{634567EB-6B78-486D-AFFC-3EEB261DBE4D}"/>
    <cellStyle name="Normal 9 6 2 4 3 2 2" xfId="9902" xr:uid="{93770FB8-2C0B-4910-BFAE-B35989D142DF}"/>
    <cellStyle name="Normal 9 6 2 4 3 2 2 2" xfId="21709" xr:uid="{3D050172-B1E3-49A5-8661-3B958EB3486E}"/>
    <cellStyle name="Normal 9 6 2 4 3 2 2 2 2" xfId="44028" xr:uid="{FDBAA939-1F01-4594-BB82-1E0C2D1CC22B}"/>
    <cellStyle name="Normal 9 6 2 4 3 2 2 3" xfId="32220" xr:uid="{074A16E4-0C1C-40FF-93B1-E85B35546EE8}"/>
    <cellStyle name="Normal 9 6 2 4 3 2 3" xfId="16525" xr:uid="{2F507797-1DF9-4A05-A14A-1919A600D5FB}"/>
    <cellStyle name="Normal 9 6 2 4 3 2 3 2" xfId="38844" xr:uid="{D1FEE779-09B4-4021-BB22-F4E0157EA428}"/>
    <cellStyle name="Normal 9 6 2 4 3 2 4" xfId="27036" xr:uid="{C699E7E6-18DA-4C71-A974-A505DF2D70FA}"/>
    <cellStyle name="Normal 9 6 2 4 3 3" xfId="7310" xr:uid="{F0F0F06B-6ABD-4284-B24B-F2F83B883121}"/>
    <cellStyle name="Normal 9 6 2 4 3 3 2" xfId="19117" xr:uid="{354C55AC-989F-4C03-AB74-1AEBB8EDC904}"/>
    <cellStyle name="Normal 9 6 2 4 3 3 2 2" xfId="41436" xr:uid="{FDF847F7-E34F-4F39-BF13-B1E5A34704A7}"/>
    <cellStyle name="Normal 9 6 2 4 3 3 3" xfId="29628" xr:uid="{9F457F14-DF6E-4EE1-A98F-B3ABDA31413B}"/>
    <cellStyle name="Normal 9 6 2 4 3 4" xfId="13933" xr:uid="{67DE0D5E-1DE4-48E6-8292-158425B01433}"/>
    <cellStyle name="Normal 9 6 2 4 3 4 2" xfId="36252" xr:uid="{C9E49BB7-BBD5-4842-BE31-0593A32C989E}"/>
    <cellStyle name="Normal 9 6 2 4 3 5" xfId="24444" xr:uid="{FE334AAA-8FAD-439A-805E-22982F08EC2A}"/>
    <cellStyle name="Normal 9 6 2 4 4" xfId="3422" xr:uid="{72DBD570-92F1-4CA9-8349-FC35DEDD01F2}"/>
    <cellStyle name="Normal 9 6 2 4 4 2" xfId="8606" xr:uid="{82F61A9A-1DC6-416F-A03F-63B5D4E539CA}"/>
    <cellStyle name="Normal 9 6 2 4 4 2 2" xfId="20413" xr:uid="{2B90395B-DD23-4832-A65F-06EAAFCC614D}"/>
    <cellStyle name="Normal 9 6 2 4 4 2 2 2" xfId="42732" xr:uid="{F9E55A89-750F-4C97-8F7C-BC3F475439E5}"/>
    <cellStyle name="Normal 9 6 2 4 4 2 3" xfId="30924" xr:uid="{FC545DC8-9F99-4F2A-AF84-F9A9647FB7B1}"/>
    <cellStyle name="Normal 9 6 2 4 4 3" xfId="15229" xr:uid="{EEF1B4D8-6F6A-487D-993B-3FEA75413B23}"/>
    <cellStyle name="Normal 9 6 2 4 4 3 2" xfId="37548" xr:uid="{550A8E27-2880-45CB-ACF6-0033EA35A237}"/>
    <cellStyle name="Normal 9 6 2 4 4 4" xfId="25740" xr:uid="{FFA3AD3F-BFF6-401C-9292-08433FEE5AE5}"/>
    <cellStyle name="Normal 9 6 2 4 5" xfId="6014" xr:uid="{B55006E6-F7B8-4D05-9C5C-46DFDAB0E60D}"/>
    <cellStyle name="Normal 9 6 2 4 5 2" xfId="17821" xr:uid="{6240A40A-CAE7-4423-90E6-AED7F67CB4D0}"/>
    <cellStyle name="Normal 9 6 2 4 5 2 2" xfId="40140" xr:uid="{F8752374-13D7-452D-BD4B-F060A0A4A487}"/>
    <cellStyle name="Normal 9 6 2 4 5 3" xfId="28332" xr:uid="{223DE387-6CF8-4829-91AC-A7E21013D63B}"/>
    <cellStyle name="Normal 9 6 2 4 6" xfId="11341" xr:uid="{8E490FD1-E2D4-42C0-AFEE-51427D0A9A53}"/>
    <cellStyle name="Normal 9 6 2 4 6 2" xfId="33660" xr:uid="{C4771503-8D0E-4AC3-BCE2-E5DFD7BEF1ED}"/>
    <cellStyle name="Normal 9 6 2 4 7" xfId="12637" xr:uid="{66E02E31-B333-4AB5-94BD-826DFC0A3BD8}"/>
    <cellStyle name="Normal 9 6 2 4 7 2" xfId="34956" xr:uid="{7EC3865B-8780-4D7B-808D-3639B67700DF}"/>
    <cellStyle name="Normal 9 6 2 4 8" xfId="23148" xr:uid="{8F44598E-C70C-4482-AE2A-653ADECCE0DA}"/>
    <cellStyle name="Normal 9 6 2 5" xfId="1154" xr:uid="{9AC4D8FB-559A-4F75-9698-D577B70C01A3}"/>
    <cellStyle name="Normal 9 6 2 5 2" xfId="2450" xr:uid="{21A38008-34F6-46C5-8111-0CA4F857B73D}"/>
    <cellStyle name="Normal 9 6 2 5 2 2" xfId="5042" xr:uid="{E5D879AE-4A41-4698-902D-EEBC869651B7}"/>
    <cellStyle name="Normal 9 6 2 5 2 2 2" xfId="10226" xr:uid="{45EE2110-2491-4B5C-9A8D-C0AF9B79FE50}"/>
    <cellStyle name="Normal 9 6 2 5 2 2 2 2" xfId="22033" xr:uid="{01EA34B8-3B10-4E69-BC81-13749E6556E7}"/>
    <cellStyle name="Normal 9 6 2 5 2 2 2 2 2" xfId="44352" xr:uid="{7CD1BE2C-C7D5-4D76-9A89-C82D1B8D25AD}"/>
    <cellStyle name="Normal 9 6 2 5 2 2 2 3" xfId="32544" xr:uid="{99CBE3FF-4D8F-4E97-9C01-7D227B6E0E53}"/>
    <cellStyle name="Normal 9 6 2 5 2 2 3" xfId="16849" xr:uid="{51C5FC29-A851-4797-8B13-4418879A4A6D}"/>
    <cellStyle name="Normal 9 6 2 5 2 2 3 2" xfId="39168" xr:uid="{8FAA0EF0-E4DD-44C5-BC13-74B686ADC336}"/>
    <cellStyle name="Normal 9 6 2 5 2 2 4" xfId="27360" xr:uid="{1CD33FCC-8310-4B53-B394-B111F6FFD2E3}"/>
    <cellStyle name="Normal 9 6 2 5 2 3" xfId="7634" xr:uid="{69210FEF-4C4F-4F0B-BC66-812BA31D0440}"/>
    <cellStyle name="Normal 9 6 2 5 2 3 2" xfId="19441" xr:uid="{9ADE4F80-08E7-4B34-B702-65E93DD70446}"/>
    <cellStyle name="Normal 9 6 2 5 2 3 2 2" xfId="41760" xr:uid="{1DABCE76-974E-458B-84DB-BBAFE8EC2816}"/>
    <cellStyle name="Normal 9 6 2 5 2 3 3" xfId="29952" xr:uid="{4ABCD1EA-3C5B-4F06-B2E0-C11583793488}"/>
    <cellStyle name="Normal 9 6 2 5 2 4" xfId="14257" xr:uid="{B71B5F07-49A0-47BA-9E8C-00BF367BFF04}"/>
    <cellStyle name="Normal 9 6 2 5 2 4 2" xfId="36576" xr:uid="{E1809E81-0E40-40B6-B95E-636F41EA6DD6}"/>
    <cellStyle name="Normal 9 6 2 5 2 5" xfId="24768" xr:uid="{7C57AEA9-8122-4B07-BC21-84DE6D577F7C}"/>
    <cellStyle name="Normal 9 6 2 5 3" xfId="3746" xr:uid="{22651B59-2EB8-43C2-B26B-56AD284E5738}"/>
    <cellStyle name="Normal 9 6 2 5 3 2" xfId="8930" xr:uid="{6F26CCBF-2D74-4402-8BB2-53223173475F}"/>
    <cellStyle name="Normal 9 6 2 5 3 2 2" xfId="20737" xr:uid="{ABC3E762-1F00-4A1D-B951-30FCCA234D62}"/>
    <cellStyle name="Normal 9 6 2 5 3 2 2 2" xfId="43056" xr:uid="{24EDD25B-CF8F-4EBD-AE45-6461C4084725}"/>
    <cellStyle name="Normal 9 6 2 5 3 2 3" xfId="31248" xr:uid="{493DEB87-52AC-4B1C-8A2D-526E1379D19F}"/>
    <cellStyle name="Normal 9 6 2 5 3 3" xfId="15553" xr:uid="{754DC212-8ED0-413F-B099-9DD72EF493B7}"/>
    <cellStyle name="Normal 9 6 2 5 3 3 2" xfId="37872" xr:uid="{4360CA8E-65E3-4DBF-9010-1E35C37BE7C9}"/>
    <cellStyle name="Normal 9 6 2 5 3 4" xfId="26064" xr:uid="{5AFAC9A8-DD3E-41C8-82EB-91B57B798FA1}"/>
    <cellStyle name="Normal 9 6 2 5 4" xfId="6338" xr:uid="{60FEB521-885F-466B-92AF-5A5A43E1EDD0}"/>
    <cellStyle name="Normal 9 6 2 5 4 2" xfId="18145" xr:uid="{A4146275-DF57-446A-B9BD-429514994C8F}"/>
    <cellStyle name="Normal 9 6 2 5 4 2 2" xfId="40464" xr:uid="{6F7962A5-6E6E-4A7A-90E5-F2378813EC3B}"/>
    <cellStyle name="Normal 9 6 2 5 4 3" xfId="28656" xr:uid="{447D0898-EC85-46B6-A8FB-7069EE073198}"/>
    <cellStyle name="Normal 9 6 2 5 5" xfId="11665" xr:uid="{020F8553-960C-4CD5-88F4-7C2F81D4C7B0}"/>
    <cellStyle name="Normal 9 6 2 5 5 2" xfId="33984" xr:uid="{9C17F2F7-04D6-467A-B2D9-CEC184EF0662}"/>
    <cellStyle name="Normal 9 6 2 5 6" xfId="12961" xr:uid="{F571103C-B239-439F-BD6B-4E60DB11EF9F}"/>
    <cellStyle name="Normal 9 6 2 5 6 2" xfId="35280" xr:uid="{A6C7395F-17B8-439A-BBC6-897951069EE3}"/>
    <cellStyle name="Normal 9 6 2 5 7" xfId="23472" xr:uid="{421095EA-3897-47E4-94D0-85E128AA5F32}"/>
    <cellStyle name="Normal 9 6 2 6" xfId="1802" xr:uid="{DC9C7136-AF69-4EB0-B2CF-3471B09F65AF}"/>
    <cellStyle name="Normal 9 6 2 6 2" xfId="4394" xr:uid="{5A30687B-B673-4530-9990-5E1189CE51B9}"/>
    <cellStyle name="Normal 9 6 2 6 2 2" xfId="9578" xr:uid="{CC5615DC-F4F3-476D-858C-A944E5B529A6}"/>
    <cellStyle name="Normal 9 6 2 6 2 2 2" xfId="21385" xr:uid="{CD94240E-60F9-45C6-821A-D6995F92B048}"/>
    <cellStyle name="Normal 9 6 2 6 2 2 2 2" xfId="43704" xr:uid="{3D0F0EAA-F864-4A17-AF72-283F8E9B72EE}"/>
    <cellStyle name="Normal 9 6 2 6 2 2 3" xfId="31896" xr:uid="{42089A1B-6428-436D-8C65-093ADDC5A142}"/>
    <cellStyle name="Normal 9 6 2 6 2 3" xfId="16201" xr:uid="{A32CBD94-9A5F-4B63-B249-9E00F86FF067}"/>
    <cellStyle name="Normal 9 6 2 6 2 3 2" xfId="38520" xr:uid="{68416BA5-9675-4B1B-918C-06158CB65B45}"/>
    <cellStyle name="Normal 9 6 2 6 2 4" xfId="26712" xr:uid="{9D7DD1D4-D97B-41FD-8346-A44410681F67}"/>
    <cellStyle name="Normal 9 6 2 6 3" xfId="6986" xr:uid="{22EC7BF6-8638-473A-8A7C-6A56CFF70F40}"/>
    <cellStyle name="Normal 9 6 2 6 3 2" xfId="18793" xr:uid="{B575DE48-0521-4793-BD92-9A0E1A7BC656}"/>
    <cellStyle name="Normal 9 6 2 6 3 2 2" xfId="41112" xr:uid="{662C0C3B-9BC2-4E80-B4C2-D23082C25723}"/>
    <cellStyle name="Normal 9 6 2 6 3 3" xfId="29304" xr:uid="{515CDB57-BCCE-4204-808F-C8C6E7324B6D}"/>
    <cellStyle name="Normal 9 6 2 6 4" xfId="13609" xr:uid="{E5312D6B-3D32-41E3-87D5-BDABC8E98E23}"/>
    <cellStyle name="Normal 9 6 2 6 4 2" xfId="35928" xr:uid="{2012ED3B-9221-4C60-9B8F-F153819497D6}"/>
    <cellStyle name="Normal 9 6 2 6 5" xfId="24120" xr:uid="{9494F119-76B5-49BA-9E81-B85E5E7A960C}"/>
    <cellStyle name="Normal 9 6 2 7" xfId="3098" xr:uid="{7FC07D2F-AAE8-470B-BF7D-1B11DD589E84}"/>
    <cellStyle name="Normal 9 6 2 7 2" xfId="8282" xr:uid="{BA2E2C84-9B79-44C2-997A-7AF6826B6E2C}"/>
    <cellStyle name="Normal 9 6 2 7 2 2" xfId="20089" xr:uid="{C8A0C340-EA0E-49F6-AFFE-64ADAA40C6C1}"/>
    <cellStyle name="Normal 9 6 2 7 2 2 2" xfId="42408" xr:uid="{7BC563FA-3936-4521-B072-59360529A13C}"/>
    <cellStyle name="Normal 9 6 2 7 2 3" xfId="30600" xr:uid="{BD38699B-90BA-4A55-B859-A2801C0675A7}"/>
    <cellStyle name="Normal 9 6 2 7 3" xfId="14905" xr:uid="{C055053B-FD4A-4D8F-8831-3FCF5054E1A3}"/>
    <cellStyle name="Normal 9 6 2 7 3 2" xfId="37224" xr:uid="{7810410F-B7A3-407D-8AD6-E5114CE2E827}"/>
    <cellStyle name="Normal 9 6 2 7 4" xfId="25416" xr:uid="{A58FD270-0D95-4445-A8FA-E6C67B5B1B06}"/>
    <cellStyle name="Normal 9 6 2 8" xfId="5690" xr:uid="{27305B28-D90B-4998-9D2D-3DD8DBDF5D7B}"/>
    <cellStyle name="Normal 9 6 2 8 2" xfId="17497" xr:uid="{F29A247B-AC50-47A8-94EC-9B54A1A3BE92}"/>
    <cellStyle name="Normal 9 6 2 8 2 2" xfId="39816" xr:uid="{2B14167D-17A5-47B0-B2C6-45B622AD38D4}"/>
    <cellStyle name="Normal 9 6 2 8 3" xfId="28008" xr:uid="{31FE1616-84B5-48CA-92BA-6B12459F24E3}"/>
    <cellStyle name="Normal 9 6 2 9" xfId="10891" xr:uid="{760DA281-693E-4DF2-9463-94E22EAE16C2}"/>
    <cellStyle name="Normal 9 6 2 9 2" xfId="33210" xr:uid="{4A8159A1-550E-404D-9D63-E24E58AEE1B8}"/>
    <cellStyle name="Normal 9 6 3" xfId="424" xr:uid="{6D593F19-F306-41D1-81A2-28FA5B19DC7F}"/>
    <cellStyle name="Normal 9 6 3 10" xfId="12340" xr:uid="{639289C7-D27B-4FB6-AC6A-D206716C84E0}"/>
    <cellStyle name="Normal 9 6 3 10 2" xfId="34659" xr:uid="{0DDB6BD6-3327-4772-B697-37BC7CE7AD69}"/>
    <cellStyle name="Normal 9 6 3 11" xfId="22739" xr:uid="{A8FE4A6E-D6BE-451F-A025-4E151DD76ADE}"/>
    <cellStyle name="Normal 9 6 3 2" xfId="539" xr:uid="{2252648A-30BA-42BE-B56A-00CA16CC3404}"/>
    <cellStyle name="Normal 9 6 3 2 10" xfId="22856" xr:uid="{4AA666BF-4CE0-4551-A335-98734FD24D70}"/>
    <cellStyle name="Normal 9 6 3 2 2" xfId="772" xr:uid="{FBE789EB-9AA1-44EE-9E14-8DE49A6BF003}"/>
    <cellStyle name="Normal 9 6 3 2 2 2" xfId="1100" xr:uid="{9B0ADA4C-5A01-4760-A08B-051BB7855F49}"/>
    <cellStyle name="Normal 9 6 3 2 2 2 2" xfId="1748" xr:uid="{2D785604-DB8E-4E7B-8D97-50653979416A}"/>
    <cellStyle name="Normal 9 6 3 2 2 2 2 2" xfId="3044" xr:uid="{B9D37A1F-9B7D-4D4E-B0D2-9853D149025E}"/>
    <cellStyle name="Normal 9 6 3 2 2 2 2 2 2" xfId="5636" xr:uid="{C6EFF91E-64BA-464A-B46A-40FE88AE5BDD}"/>
    <cellStyle name="Normal 9 6 3 2 2 2 2 2 2 2" xfId="10820" xr:uid="{3D698420-4B06-462D-AE42-1165B6D80566}"/>
    <cellStyle name="Normal 9 6 3 2 2 2 2 2 2 2 2" xfId="22627" xr:uid="{0F7DF2EC-CC24-409A-9FBA-252753BA32FD}"/>
    <cellStyle name="Normal 9 6 3 2 2 2 2 2 2 2 2 2" xfId="44946" xr:uid="{16909A44-6029-4D03-9C93-F6707F12A0CA}"/>
    <cellStyle name="Normal 9 6 3 2 2 2 2 2 2 2 3" xfId="33138" xr:uid="{CFB45A3D-F5E8-46DF-AE42-F46EBC7C4BCC}"/>
    <cellStyle name="Normal 9 6 3 2 2 2 2 2 2 3" xfId="17443" xr:uid="{F6EA0135-3FB3-432B-A105-CA48C513CB2F}"/>
    <cellStyle name="Normal 9 6 3 2 2 2 2 2 2 3 2" xfId="39762" xr:uid="{2AF18262-88A6-475B-9A21-AD1CA72ECFEB}"/>
    <cellStyle name="Normal 9 6 3 2 2 2 2 2 2 4" xfId="27954" xr:uid="{A46CB917-EF63-4600-97A3-B9811C1EE25E}"/>
    <cellStyle name="Normal 9 6 3 2 2 2 2 2 3" xfId="8228" xr:uid="{A4A59EB2-815A-4F02-B819-D4F5DFC91BB1}"/>
    <cellStyle name="Normal 9 6 3 2 2 2 2 2 3 2" xfId="20035" xr:uid="{912BA90A-3611-42D0-8A76-1CF8B8089DDB}"/>
    <cellStyle name="Normal 9 6 3 2 2 2 2 2 3 2 2" xfId="42354" xr:uid="{1547D4A7-4F39-420F-875C-BE96FD7AE0EF}"/>
    <cellStyle name="Normal 9 6 3 2 2 2 2 2 3 3" xfId="30546" xr:uid="{B8225804-0A81-4D38-9C57-4E21D93D2982}"/>
    <cellStyle name="Normal 9 6 3 2 2 2 2 2 4" xfId="14851" xr:uid="{1F932AB6-DBC4-4183-A675-E049628C4089}"/>
    <cellStyle name="Normal 9 6 3 2 2 2 2 2 4 2" xfId="37170" xr:uid="{F47BFDB5-727A-457E-B2AB-4E30F25148A1}"/>
    <cellStyle name="Normal 9 6 3 2 2 2 2 2 5" xfId="25362" xr:uid="{B30C95C8-CD42-4EC5-9F4B-0BE14598C190}"/>
    <cellStyle name="Normal 9 6 3 2 2 2 2 3" xfId="4340" xr:uid="{1D573913-6BD7-4448-9895-44F4B120C96C}"/>
    <cellStyle name="Normal 9 6 3 2 2 2 2 3 2" xfId="9524" xr:uid="{BEC22229-1BA6-447F-9D29-89E4EFA9EFFE}"/>
    <cellStyle name="Normal 9 6 3 2 2 2 2 3 2 2" xfId="21331" xr:uid="{27015C4A-567C-40AF-86AF-CBA20D186596}"/>
    <cellStyle name="Normal 9 6 3 2 2 2 2 3 2 2 2" xfId="43650" xr:uid="{87727AE0-61C8-4933-9D1A-77A96F638ED3}"/>
    <cellStyle name="Normal 9 6 3 2 2 2 2 3 2 3" xfId="31842" xr:uid="{9BB7DF5C-B9F3-4BD3-BA53-E4C0496D4557}"/>
    <cellStyle name="Normal 9 6 3 2 2 2 2 3 3" xfId="16147" xr:uid="{64D4456B-BB0A-4218-B788-08C7A985219B}"/>
    <cellStyle name="Normal 9 6 3 2 2 2 2 3 3 2" xfId="38466" xr:uid="{EEB2BF53-570A-4EA1-8B1D-C5C2C3EF8C86}"/>
    <cellStyle name="Normal 9 6 3 2 2 2 2 3 4" xfId="26658" xr:uid="{13BDF7F6-069D-42EB-BBC6-27B25AE58F65}"/>
    <cellStyle name="Normal 9 6 3 2 2 2 2 4" xfId="6932" xr:uid="{DDC92176-596F-4828-9E53-C035628F503D}"/>
    <cellStyle name="Normal 9 6 3 2 2 2 2 4 2" xfId="18739" xr:uid="{1F67F5CB-0F60-4BF6-9846-BBE22E8F1D23}"/>
    <cellStyle name="Normal 9 6 3 2 2 2 2 4 2 2" xfId="41058" xr:uid="{EBBE6F9F-AD90-4E3A-AB12-0E18B2F1339F}"/>
    <cellStyle name="Normal 9 6 3 2 2 2 2 4 3" xfId="29250" xr:uid="{18C0BBCA-E94A-405D-9330-3BA0E42CF43D}"/>
    <cellStyle name="Normal 9 6 3 2 2 2 2 5" xfId="12259" xr:uid="{2317F843-6B40-420A-9A0B-7257BDF8A296}"/>
    <cellStyle name="Normal 9 6 3 2 2 2 2 5 2" xfId="34578" xr:uid="{903295D7-D88A-45A0-82F1-CB826E7C959A}"/>
    <cellStyle name="Normal 9 6 3 2 2 2 2 6" xfId="13555" xr:uid="{8AA2EC16-BAFF-4A94-9890-86C440205665}"/>
    <cellStyle name="Normal 9 6 3 2 2 2 2 6 2" xfId="35874" xr:uid="{81D8EE00-0FF5-4D5B-AF75-E7A1C65FCC08}"/>
    <cellStyle name="Normal 9 6 3 2 2 2 2 7" xfId="24066" xr:uid="{0D995034-882A-4F74-B9E6-96561C01996A}"/>
    <cellStyle name="Normal 9 6 3 2 2 2 3" xfId="2396" xr:uid="{1B4DFBEA-A28E-44FA-B78C-2C093C519351}"/>
    <cellStyle name="Normal 9 6 3 2 2 2 3 2" xfId="4988" xr:uid="{188C4428-3888-4D5D-97A9-B3BEEDA2A870}"/>
    <cellStyle name="Normal 9 6 3 2 2 2 3 2 2" xfId="10172" xr:uid="{0E106A54-7301-4DE3-8B78-42243CBE598D}"/>
    <cellStyle name="Normal 9 6 3 2 2 2 3 2 2 2" xfId="21979" xr:uid="{625D5F11-57C8-4D67-896B-B65C31B958D2}"/>
    <cellStyle name="Normal 9 6 3 2 2 2 3 2 2 2 2" xfId="44298" xr:uid="{545F63EB-2472-4566-B261-3CC64AA1AC2C}"/>
    <cellStyle name="Normal 9 6 3 2 2 2 3 2 2 3" xfId="32490" xr:uid="{27F5A55C-3A23-4F25-B48D-26F6F89BC029}"/>
    <cellStyle name="Normal 9 6 3 2 2 2 3 2 3" xfId="16795" xr:uid="{3BD8A094-B174-42F5-A7E5-B26DAB5B07B2}"/>
    <cellStyle name="Normal 9 6 3 2 2 2 3 2 3 2" xfId="39114" xr:uid="{09DAFDA6-99F9-45BD-84FB-CF8CD1DB76CD}"/>
    <cellStyle name="Normal 9 6 3 2 2 2 3 2 4" xfId="27306" xr:uid="{4AA162E8-F556-4AA5-9E69-A321C63B9D57}"/>
    <cellStyle name="Normal 9 6 3 2 2 2 3 3" xfId="7580" xr:uid="{6AE7F350-99C2-4AFE-8E74-EBB6B95EF980}"/>
    <cellStyle name="Normal 9 6 3 2 2 2 3 3 2" xfId="19387" xr:uid="{80B30AB5-3AE6-4FC8-9702-94E2042DED0C}"/>
    <cellStyle name="Normal 9 6 3 2 2 2 3 3 2 2" xfId="41706" xr:uid="{6C774AF9-8A4D-4169-BBAE-D965F9330697}"/>
    <cellStyle name="Normal 9 6 3 2 2 2 3 3 3" xfId="29898" xr:uid="{A7D4102F-A158-4D7F-9506-BAEBC7FE3F22}"/>
    <cellStyle name="Normal 9 6 3 2 2 2 3 4" xfId="14203" xr:uid="{54EC00A6-C783-452F-91B1-5BE60D4E76B9}"/>
    <cellStyle name="Normal 9 6 3 2 2 2 3 4 2" xfId="36522" xr:uid="{0D6085F5-7534-4960-8794-2E6160D1EF73}"/>
    <cellStyle name="Normal 9 6 3 2 2 2 3 5" xfId="24714" xr:uid="{9AA91889-51CD-4F6B-9619-993A13A1433D}"/>
    <cellStyle name="Normal 9 6 3 2 2 2 4" xfId="3692" xr:uid="{49BB0813-8AD1-450B-9CA0-8F714837EC08}"/>
    <cellStyle name="Normal 9 6 3 2 2 2 4 2" xfId="8876" xr:uid="{8D2FC107-A97B-4153-B87A-E58992F65F99}"/>
    <cellStyle name="Normal 9 6 3 2 2 2 4 2 2" xfId="20683" xr:uid="{7CACE9BC-7C13-4C26-99DD-1DDD59ABACA8}"/>
    <cellStyle name="Normal 9 6 3 2 2 2 4 2 2 2" xfId="43002" xr:uid="{E659D4B4-FB54-4A37-98D4-778CF8FB2328}"/>
    <cellStyle name="Normal 9 6 3 2 2 2 4 2 3" xfId="31194" xr:uid="{FEE5D3FE-2500-4908-BD03-C2D9B3E24DEB}"/>
    <cellStyle name="Normal 9 6 3 2 2 2 4 3" xfId="15499" xr:uid="{B757F3E7-726A-4EFB-9888-76092A5AD1EA}"/>
    <cellStyle name="Normal 9 6 3 2 2 2 4 3 2" xfId="37818" xr:uid="{DE3FF2DB-0448-49EE-AAD5-88A7BA8644C9}"/>
    <cellStyle name="Normal 9 6 3 2 2 2 4 4" xfId="26010" xr:uid="{2AEE557C-0179-4ECC-B85F-DD4A816D3644}"/>
    <cellStyle name="Normal 9 6 3 2 2 2 5" xfId="6284" xr:uid="{5E47DE1A-AEAA-4714-896D-CB9B0EE47C71}"/>
    <cellStyle name="Normal 9 6 3 2 2 2 5 2" xfId="18091" xr:uid="{AD7F88DF-0FFA-43B1-8ECD-45A30DAAD9A5}"/>
    <cellStyle name="Normal 9 6 3 2 2 2 5 2 2" xfId="40410" xr:uid="{8897DCE0-7A78-4B04-A434-D93911C154FE}"/>
    <cellStyle name="Normal 9 6 3 2 2 2 5 3" xfId="28602" xr:uid="{3B3B1495-74E2-4411-945A-6D585114BB8A}"/>
    <cellStyle name="Normal 9 6 3 2 2 2 6" xfId="11611" xr:uid="{5F37913F-91D3-47D7-B673-106845A50E28}"/>
    <cellStyle name="Normal 9 6 3 2 2 2 6 2" xfId="33930" xr:uid="{0F55F53D-AE2D-4BA7-B8AC-D2ACA7092EAC}"/>
    <cellStyle name="Normal 9 6 3 2 2 2 7" xfId="12907" xr:uid="{9F6DB618-41F5-43C7-A2A7-798D4FD6CBC5}"/>
    <cellStyle name="Normal 9 6 3 2 2 2 7 2" xfId="35226" xr:uid="{40076C62-B175-446A-BDF3-4D814C52A588}"/>
    <cellStyle name="Normal 9 6 3 2 2 2 8" xfId="23418" xr:uid="{50E1D47C-C63A-444A-B6E0-DB458FD93CD5}"/>
    <cellStyle name="Normal 9 6 3 2 2 3" xfId="1424" xr:uid="{449BB88B-2D2E-4F78-886F-9FF84366A516}"/>
    <cellStyle name="Normal 9 6 3 2 2 3 2" xfId="2720" xr:uid="{81FFA230-2C7C-4406-9B99-C49864981DD7}"/>
    <cellStyle name="Normal 9 6 3 2 2 3 2 2" xfId="5312" xr:uid="{9A8B408B-6DD7-4920-B815-9AD7527FBC7B}"/>
    <cellStyle name="Normal 9 6 3 2 2 3 2 2 2" xfId="10496" xr:uid="{A4FBC2E6-B5B7-41AD-8CE1-5CC98E8899FA}"/>
    <cellStyle name="Normal 9 6 3 2 2 3 2 2 2 2" xfId="22303" xr:uid="{24716279-0355-404F-853B-D1BF06EFCF1D}"/>
    <cellStyle name="Normal 9 6 3 2 2 3 2 2 2 2 2" xfId="44622" xr:uid="{734E76E6-1BAB-400F-8C1B-59F25E27AA25}"/>
    <cellStyle name="Normal 9 6 3 2 2 3 2 2 2 3" xfId="32814" xr:uid="{FA146E87-CC96-4271-AB4C-A911D7201071}"/>
    <cellStyle name="Normal 9 6 3 2 2 3 2 2 3" xfId="17119" xr:uid="{0E84A5F5-48B7-401A-A7E4-FF3BF6D0E005}"/>
    <cellStyle name="Normal 9 6 3 2 2 3 2 2 3 2" xfId="39438" xr:uid="{0C1C47C6-FC01-49AF-929C-C6BD008946ED}"/>
    <cellStyle name="Normal 9 6 3 2 2 3 2 2 4" xfId="27630" xr:uid="{7E040F0F-1133-469E-8541-C56513094B76}"/>
    <cellStyle name="Normal 9 6 3 2 2 3 2 3" xfId="7904" xr:uid="{73813EC9-00CC-4955-9807-45002B787085}"/>
    <cellStyle name="Normal 9 6 3 2 2 3 2 3 2" xfId="19711" xr:uid="{D0C19859-C0BE-4F30-BDC1-5464AE08DD6D}"/>
    <cellStyle name="Normal 9 6 3 2 2 3 2 3 2 2" xfId="42030" xr:uid="{7B3721B6-9545-474D-BE85-252631E5EA72}"/>
    <cellStyle name="Normal 9 6 3 2 2 3 2 3 3" xfId="30222" xr:uid="{7BAD5765-F983-4A43-8719-442F556B3AF3}"/>
    <cellStyle name="Normal 9 6 3 2 2 3 2 4" xfId="14527" xr:uid="{9AFFD352-73D3-426F-89BB-FAA48FB678D7}"/>
    <cellStyle name="Normal 9 6 3 2 2 3 2 4 2" xfId="36846" xr:uid="{B45BA769-EC8D-4F00-BE08-0DAD4F9813F7}"/>
    <cellStyle name="Normal 9 6 3 2 2 3 2 5" xfId="25038" xr:uid="{5F7679ED-46AA-49AF-AB35-E4C049A034F1}"/>
    <cellStyle name="Normal 9 6 3 2 2 3 3" xfId="4016" xr:uid="{70AC50ED-065B-43F0-A87D-1DFFB6E7DA21}"/>
    <cellStyle name="Normal 9 6 3 2 2 3 3 2" xfId="9200" xr:uid="{81346119-FEFE-4232-A608-01CDD98FE7BC}"/>
    <cellStyle name="Normal 9 6 3 2 2 3 3 2 2" xfId="21007" xr:uid="{50232384-7E38-48ED-ACB8-166FC6FC6B9F}"/>
    <cellStyle name="Normal 9 6 3 2 2 3 3 2 2 2" xfId="43326" xr:uid="{D25B06AA-BD8B-436A-92B0-75571C282576}"/>
    <cellStyle name="Normal 9 6 3 2 2 3 3 2 3" xfId="31518" xr:uid="{AC646EBF-3C69-4ECC-82B3-6A8F4322084D}"/>
    <cellStyle name="Normal 9 6 3 2 2 3 3 3" xfId="15823" xr:uid="{037FE50E-A740-4D2B-8503-1961D7707028}"/>
    <cellStyle name="Normal 9 6 3 2 2 3 3 3 2" xfId="38142" xr:uid="{0C8B5802-8D1F-4CEC-8C28-D1201F75BE1B}"/>
    <cellStyle name="Normal 9 6 3 2 2 3 3 4" xfId="26334" xr:uid="{5143DABB-7881-47D6-8E6F-A9578F93016F}"/>
    <cellStyle name="Normal 9 6 3 2 2 3 4" xfId="6608" xr:uid="{AD42E463-C284-4F7C-B08F-F472C224407D}"/>
    <cellStyle name="Normal 9 6 3 2 2 3 4 2" xfId="18415" xr:uid="{72876D6B-091C-4484-9A43-6707F24EFD36}"/>
    <cellStyle name="Normal 9 6 3 2 2 3 4 2 2" xfId="40734" xr:uid="{D7A91901-9D67-4554-AEA6-0355311DB095}"/>
    <cellStyle name="Normal 9 6 3 2 2 3 4 3" xfId="28926" xr:uid="{5AC00F5D-CB58-4E29-9DA5-F81B1723CF56}"/>
    <cellStyle name="Normal 9 6 3 2 2 3 5" xfId="11935" xr:uid="{DEB210FA-7285-4BFC-AAD1-506863DFC334}"/>
    <cellStyle name="Normal 9 6 3 2 2 3 5 2" xfId="34254" xr:uid="{1F6EE12D-B2DE-4B16-BB6F-CBD88915FF6A}"/>
    <cellStyle name="Normal 9 6 3 2 2 3 6" xfId="13231" xr:uid="{2855F314-4420-46CD-822A-50B4C5B4E173}"/>
    <cellStyle name="Normal 9 6 3 2 2 3 6 2" xfId="35550" xr:uid="{F096BB08-3B7D-49CA-8A97-38651FBD9509}"/>
    <cellStyle name="Normal 9 6 3 2 2 3 7" xfId="23742" xr:uid="{3DBDC3B3-67F3-4BD7-9C9F-F7F51C7AB998}"/>
    <cellStyle name="Normal 9 6 3 2 2 4" xfId="2072" xr:uid="{68B5203D-E6FC-41EF-B5DC-8F447ED9F736}"/>
    <cellStyle name="Normal 9 6 3 2 2 4 2" xfId="4664" xr:uid="{DDF6E55F-8DFA-43C7-A7A0-2064C6A78CB4}"/>
    <cellStyle name="Normal 9 6 3 2 2 4 2 2" xfId="9848" xr:uid="{52F56557-ABD4-4E76-813E-26DAA0BDE2F7}"/>
    <cellStyle name="Normal 9 6 3 2 2 4 2 2 2" xfId="21655" xr:uid="{57294983-15B9-4147-A817-EDD9808127F8}"/>
    <cellStyle name="Normal 9 6 3 2 2 4 2 2 2 2" xfId="43974" xr:uid="{86322713-41AB-4797-9F83-38FA2C98FDE7}"/>
    <cellStyle name="Normal 9 6 3 2 2 4 2 2 3" xfId="32166" xr:uid="{E7743784-F53D-4DF2-A76D-C1EA1FB06FC8}"/>
    <cellStyle name="Normal 9 6 3 2 2 4 2 3" xfId="16471" xr:uid="{664F4630-B12E-4BBC-ABB3-767552151D13}"/>
    <cellStyle name="Normal 9 6 3 2 2 4 2 3 2" xfId="38790" xr:uid="{2BF328B7-0C80-457D-8ADC-EE1C04BC94CA}"/>
    <cellStyle name="Normal 9 6 3 2 2 4 2 4" xfId="26982" xr:uid="{3E710D4F-CDA9-4501-A9F6-CA189F4C69D0}"/>
    <cellStyle name="Normal 9 6 3 2 2 4 3" xfId="7256" xr:uid="{ED00FD75-1906-4203-9A90-CE8DB2326E64}"/>
    <cellStyle name="Normal 9 6 3 2 2 4 3 2" xfId="19063" xr:uid="{6191EC6A-C54C-40A7-8545-619FF5854F8D}"/>
    <cellStyle name="Normal 9 6 3 2 2 4 3 2 2" xfId="41382" xr:uid="{EF1E8D7A-34F3-41B7-B724-085FDF19EBF8}"/>
    <cellStyle name="Normal 9 6 3 2 2 4 3 3" xfId="29574" xr:uid="{0EE92FE9-5036-4DF5-BC6F-2CBE706711BD}"/>
    <cellStyle name="Normal 9 6 3 2 2 4 4" xfId="13879" xr:uid="{DA40180D-322A-4DC6-B71A-BBFFB76D4561}"/>
    <cellStyle name="Normal 9 6 3 2 2 4 4 2" xfId="36198" xr:uid="{84993CD1-ECBD-4DE9-8D49-7212FE1401D2}"/>
    <cellStyle name="Normal 9 6 3 2 2 4 5" xfId="24390" xr:uid="{3259CDAA-9AC4-4932-9DDA-C6D71B428D9E}"/>
    <cellStyle name="Normal 9 6 3 2 2 5" xfId="3368" xr:uid="{07C1AEC4-777B-4B53-BCAF-C7C025D5A386}"/>
    <cellStyle name="Normal 9 6 3 2 2 5 2" xfId="8552" xr:uid="{BB22A58B-F260-4143-B995-A4D9149AAA03}"/>
    <cellStyle name="Normal 9 6 3 2 2 5 2 2" xfId="20359" xr:uid="{29E72977-0ABA-410D-8315-0B97A565772F}"/>
    <cellStyle name="Normal 9 6 3 2 2 5 2 2 2" xfId="42678" xr:uid="{0D7D6700-CC2A-495C-A34D-5BDFD883FE46}"/>
    <cellStyle name="Normal 9 6 3 2 2 5 2 3" xfId="30870" xr:uid="{61BEB015-D307-4BEE-8E3C-6E5D7757F28C}"/>
    <cellStyle name="Normal 9 6 3 2 2 5 3" xfId="15175" xr:uid="{721D326C-8770-418C-92F1-794BD507AFC4}"/>
    <cellStyle name="Normal 9 6 3 2 2 5 3 2" xfId="37494" xr:uid="{3B0BEFFD-61EC-4D90-8080-25112C27D573}"/>
    <cellStyle name="Normal 9 6 3 2 2 5 4" xfId="25686" xr:uid="{9884B129-16ED-4056-A45E-DD3F6F2A2EEF}"/>
    <cellStyle name="Normal 9 6 3 2 2 6" xfId="5960" xr:uid="{74BBA58E-53AF-48A9-8C0B-DD7FEE7526B2}"/>
    <cellStyle name="Normal 9 6 3 2 2 6 2" xfId="17767" xr:uid="{1C1DAF91-4A9B-43B3-B34E-0FD6AF1C0163}"/>
    <cellStyle name="Normal 9 6 3 2 2 6 2 2" xfId="40086" xr:uid="{C4293CDB-570A-41B7-888D-22F375B5A796}"/>
    <cellStyle name="Normal 9 6 3 2 2 6 3" xfId="28278" xr:uid="{EF4E1EEB-5A41-4E32-A562-AF6F6E779AD6}"/>
    <cellStyle name="Normal 9 6 3 2 2 7" xfId="11283" xr:uid="{E22A0C8A-E0E0-4FE5-A7CB-4D0334FCFB6F}"/>
    <cellStyle name="Normal 9 6 3 2 2 7 2" xfId="33602" xr:uid="{8BE4994C-6CBD-410D-9D89-D3F302CF7103}"/>
    <cellStyle name="Normal 9 6 3 2 2 8" xfId="12583" xr:uid="{9FBBFD52-5D1C-4B2E-8D9D-BD6C3F186A38}"/>
    <cellStyle name="Normal 9 6 3 2 2 8 2" xfId="34902" xr:uid="{811D5FC9-CB98-4BA7-94D5-A8845F94976B}"/>
    <cellStyle name="Normal 9 6 3 2 2 9" xfId="23090" xr:uid="{44DD8BF7-C165-47FC-A2AB-6B82EAEF9490}"/>
    <cellStyle name="Normal 9 6 3 2 3" xfId="938" xr:uid="{EF3757E1-D17F-46C3-ABF6-6D9611CBAA12}"/>
    <cellStyle name="Normal 9 6 3 2 3 2" xfId="1586" xr:uid="{C389A624-5E84-46DB-8713-9857C194DA38}"/>
    <cellStyle name="Normal 9 6 3 2 3 2 2" xfId="2882" xr:uid="{FF59FF5E-722D-4FEB-BA75-D5770016D422}"/>
    <cellStyle name="Normal 9 6 3 2 3 2 2 2" xfId="5474" xr:uid="{C3875C76-83D5-44CC-B2B1-F2296C2930C1}"/>
    <cellStyle name="Normal 9 6 3 2 3 2 2 2 2" xfId="10658" xr:uid="{8B2D4155-C82D-471F-97D8-6B5BB68A724F}"/>
    <cellStyle name="Normal 9 6 3 2 3 2 2 2 2 2" xfId="22465" xr:uid="{5B0D9436-2159-47A6-9A35-1FCA5575E6D1}"/>
    <cellStyle name="Normal 9 6 3 2 3 2 2 2 2 2 2" xfId="44784" xr:uid="{D78C82E9-C460-4381-938D-17778E7FB403}"/>
    <cellStyle name="Normal 9 6 3 2 3 2 2 2 2 3" xfId="32976" xr:uid="{CFA9C712-7DD1-4E91-ACAC-D2A1A6AB5DE6}"/>
    <cellStyle name="Normal 9 6 3 2 3 2 2 2 3" xfId="17281" xr:uid="{B3A099F7-BBBF-47AE-8717-82478D1DF3F4}"/>
    <cellStyle name="Normal 9 6 3 2 3 2 2 2 3 2" xfId="39600" xr:uid="{68B31BE7-D3B3-4D47-AE94-0562BDB0E9EB}"/>
    <cellStyle name="Normal 9 6 3 2 3 2 2 2 4" xfId="27792" xr:uid="{EC513249-A454-4D7F-ABA7-875BA6B6871F}"/>
    <cellStyle name="Normal 9 6 3 2 3 2 2 3" xfId="8066" xr:uid="{81B1E44D-E9BD-452C-ABCF-3D1C7155E345}"/>
    <cellStyle name="Normal 9 6 3 2 3 2 2 3 2" xfId="19873" xr:uid="{15854A0E-AEDB-4C21-96D1-54640BB52CFE}"/>
    <cellStyle name="Normal 9 6 3 2 3 2 2 3 2 2" xfId="42192" xr:uid="{69228A2B-ABC4-4C3C-8CC5-9D966B902BB7}"/>
    <cellStyle name="Normal 9 6 3 2 3 2 2 3 3" xfId="30384" xr:uid="{620249B6-6F85-44F7-B6AC-3E6502AEA1E2}"/>
    <cellStyle name="Normal 9 6 3 2 3 2 2 4" xfId="14689" xr:uid="{44EEA4FF-7671-4DB1-B228-EC413CBF5795}"/>
    <cellStyle name="Normal 9 6 3 2 3 2 2 4 2" xfId="37008" xr:uid="{3A93EB34-10DD-468C-9865-32BFC68E9A2B}"/>
    <cellStyle name="Normal 9 6 3 2 3 2 2 5" xfId="25200" xr:uid="{8379F2DF-34C1-4ECC-8B32-5A00EDFB8725}"/>
    <cellStyle name="Normal 9 6 3 2 3 2 3" xfId="4178" xr:uid="{F21E0113-3768-40B1-A419-D516E3D7E8E1}"/>
    <cellStyle name="Normal 9 6 3 2 3 2 3 2" xfId="9362" xr:uid="{2BA5B23B-6ADD-43A1-98F2-C508021E3281}"/>
    <cellStyle name="Normal 9 6 3 2 3 2 3 2 2" xfId="21169" xr:uid="{BD203BCB-AAEF-4B66-9627-2AF86586A4D9}"/>
    <cellStyle name="Normal 9 6 3 2 3 2 3 2 2 2" xfId="43488" xr:uid="{702FDD83-1968-46B8-9F70-F656C14755AE}"/>
    <cellStyle name="Normal 9 6 3 2 3 2 3 2 3" xfId="31680" xr:uid="{E77A84F4-3751-463C-8C2B-3BE57F676C2F}"/>
    <cellStyle name="Normal 9 6 3 2 3 2 3 3" xfId="15985" xr:uid="{EE621A96-4F14-4AEA-AD4C-7D4DCBE22417}"/>
    <cellStyle name="Normal 9 6 3 2 3 2 3 3 2" xfId="38304" xr:uid="{65E32AB5-6EC8-40EB-A98F-3187F02BEEC2}"/>
    <cellStyle name="Normal 9 6 3 2 3 2 3 4" xfId="26496" xr:uid="{A3AFB2A2-6C47-4B61-A21E-785420F1149A}"/>
    <cellStyle name="Normal 9 6 3 2 3 2 4" xfId="6770" xr:uid="{C3C97483-D15B-47E3-85D9-8889BC12C199}"/>
    <cellStyle name="Normal 9 6 3 2 3 2 4 2" xfId="18577" xr:uid="{4B470CF0-1B10-44CD-97C8-5A2FF2AB82E2}"/>
    <cellStyle name="Normal 9 6 3 2 3 2 4 2 2" xfId="40896" xr:uid="{7D4DFFCC-8C42-4BB8-B7C9-E3C37C1C9B78}"/>
    <cellStyle name="Normal 9 6 3 2 3 2 4 3" xfId="29088" xr:uid="{B13DAAC8-DDAD-4610-B823-772CC7B2FF29}"/>
    <cellStyle name="Normal 9 6 3 2 3 2 5" xfId="12097" xr:uid="{BD4295E3-2E3E-4CF8-AF3F-2FFE4F10249F}"/>
    <cellStyle name="Normal 9 6 3 2 3 2 5 2" xfId="34416" xr:uid="{1EEEF95C-C8B2-4B4E-AC6A-02003A310BFC}"/>
    <cellStyle name="Normal 9 6 3 2 3 2 6" xfId="13393" xr:uid="{018EF5F3-94B8-4914-B5E7-B5DC908928BF}"/>
    <cellStyle name="Normal 9 6 3 2 3 2 6 2" xfId="35712" xr:uid="{E6E29ABD-1FBF-4530-94F2-C970A7711990}"/>
    <cellStyle name="Normal 9 6 3 2 3 2 7" xfId="23904" xr:uid="{4008BCF5-1210-4D4C-80AF-7FDB8D88AC1B}"/>
    <cellStyle name="Normal 9 6 3 2 3 3" xfId="2234" xr:uid="{2ABED0D1-290D-4027-AF9B-AD4CE22E7B68}"/>
    <cellStyle name="Normal 9 6 3 2 3 3 2" xfId="4826" xr:uid="{43CE2829-F4C8-479B-BD21-3B04D3DA85EE}"/>
    <cellStyle name="Normal 9 6 3 2 3 3 2 2" xfId="10010" xr:uid="{0FEFF58B-B28F-49A4-A714-E44475C58F07}"/>
    <cellStyle name="Normal 9 6 3 2 3 3 2 2 2" xfId="21817" xr:uid="{F6C09C60-B4E3-4869-A779-7867150F6F2B}"/>
    <cellStyle name="Normal 9 6 3 2 3 3 2 2 2 2" xfId="44136" xr:uid="{DFC25F00-E590-4B50-9C2F-2A7886756CF6}"/>
    <cellStyle name="Normal 9 6 3 2 3 3 2 2 3" xfId="32328" xr:uid="{FB4C578E-3462-4CD7-876C-225559D9436C}"/>
    <cellStyle name="Normal 9 6 3 2 3 3 2 3" xfId="16633" xr:uid="{B3B6FDF2-BFCC-44E2-9F44-77B3380853BF}"/>
    <cellStyle name="Normal 9 6 3 2 3 3 2 3 2" xfId="38952" xr:uid="{14D84B85-46E5-4F1D-BC22-A71B546BF6FD}"/>
    <cellStyle name="Normal 9 6 3 2 3 3 2 4" xfId="27144" xr:uid="{C6C95F97-657D-4461-96C5-1867080DEE06}"/>
    <cellStyle name="Normal 9 6 3 2 3 3 3" xfId="7418" xr:uid="{C3EF3B7C-A67B-4AFB-97F6-B2F3F55917E7}"/>
    <cellStyle name="Normal 9 6 3 2 3 3 3 2" xfId="19225" xr:uid="{1D6DE35E-DAF1-4C3C-8449-3F15B723E3CA}"/>
    <cellStyle name="Normal 9 6 3 2 3 3 3 2 2" xfId="41544" xr:uid="{8A56FAB1-2B37-4274-A45C-3B7F043912FF}"/>
    <cellStyle name="Normal 9 6 3 2 3 3 3 3" xfId="29736" xr:uid="{1DB80BE5-58C6-4C0C-9257-55171F560B10}"/>
    <cellStyle name="Normal 9 6 3 2 3 3 4" xfId="14041" xr:uid="{28A03B1D-FFBA-41CC-8970-3E79EE1F8EAF}"/>
    <cellStyle name="Normal 9 6 3 2 3 3 4 2" xfId="36360" xr:uid="{C88421DC-6250-42C4-BD01-E08D52450E0C}"/>
    <cellStyle name="Normal 9 6 3 2 3 3 5" xfId="24552" xr:uid="{6A2C7A6F-21F4-4F7F-83A3-F9BA462EF31A}"/>
    <cellStyle name="Normal 9 6 3 2 3 4" xfId="3530" xr:uid="{481ACD5B-652F-4E8F-A0C5-CD75EE1EE08F}"/>
    <cellStyle name="Normal 9 6 3 2 3 4 2" xfId="8714" xr:uid="{A04AF676-4C88-4BE8-87DC-D8BB3EB62FC9}"/>
    <cellStyle name="Normal 9 6 3 2 3 4 2 2" xfId="20521" xr:uid="{2A22727A-3FD4-41AA-992A-CFFCD1DC6F1D}"/>
    <cellStyle name="Normal 9 6 3 2 3 4 2 2 2" xfId="42840" xr:uid="{B0560C08-B1A3-4015-9768-D62008584D43}"/>
    <cellStyle name="Normal 9 6 3 2 3 4 2 3" xfId="31032" xr:uid="{70BD5B9E-0B0C-49E2-80E5-3F2C2CA6D4C3}"/>
    <cellStyle name="Normal 9 6 3 2 3 4 3" xfId="15337" xr:uid="{D20E2371-AF46-4CE4-AC2A-F8D50899386F}"/>
    <cellStyle name="Normal 9 6 3 2 3 4 3 2" xfId="37656" xr:uid="{2A2C7424-59CF-4EC9-B089-5978CDCF2A23}"/>
    <cellStyle name="Normal 9 6 3 2 3 4 4" xfId="25848" xr:uid="{04A612B3-4323-4DA5-A9AE-A945DFA48237}"/>
    <cellStyle name="Normal 9 6 3 2 3 5" xfId="6122" xr:uid="{56BD109F-3B3F-4AF3-9FB7-9858AB2DE997}"/>
    <cellStyle name="Normal 9 6 3 2 3 5 2" xfId="17929" xr:uid="{6963078C-F409-430E-A94B-FB5839E7C2B1}"/>
    <cellStyle name="Normal 9 6 3 2 3 5 2 2" xfId="40248" xr:uid="{88E658FC-31A1-424D-8803-25F33C91475F}"/>
    <cellStyle name="Normal 9 6 3 2 3 5 3" xfId="28440" xr:uid="{3DE20788-7C0D-49A9-9451-726711391A55}"/>
    <cellStyle name="Normal 9 6 3 2 3 6" xfId="11449" xr:uid="{517014D5-8B78-437B-8621-EF2816223148}"/>
    <cellStyle name="Normal 9 6 3 2 3 6 2" xfId="33768" xr:uid="{D09C871C-F4ED-4661-AB5F-905FF55D925A}"/>
    <cellStyle name="Normal 9 6 3 2 3 7" xfId="12745" xr:uid="{6989FB94-80DD-45F4-9D0E-4F26123C2809}"/>
    <cellStyle name="Normal 9 6 3 2 3 7 2" xfId="35064" xr:uid="{0B2452B1-B87E-4DD9-98A0-984AF49E6A83}"/>
    <cellStyle name="Normal 9 6 3 2 3 8" xfId="23256" xr:uid="{DFA0919E-7408-4792-8D6D-67E64149DDE8}"/>
    <cellStyle name="Normal 9 6 3 2 4" xfId="1262" xr:uid="{84E5295A-CE01-4CD6-BCFA-6F4D4E74C89E}"/>
    <cellStyle name="Normal 9 6 3 2 4 2" xfId="2558" xr:uid="{3498389C-447C-4FDC-9E89-FA346115BA2B}"/>
    <cellStyle name="Normal 9 6 3 2 4 2 2" xfId="5150" xr:uid="{17F57908-712A-43A5-8D32-B8D51F7164CD}"/>
    <cellStyle name="Normal 9 6 3 2 4 2 2 2" xfId="10334" xr:uid="{3C0ADC32-D1C3-4574-95A4-8AE18F5BC4C3}"/>
    <cellStyle name="Normal 9 6 3 2 4 2 2 2 2" xfId="22141" xr:uid="{CD2ECE03-A2CC-4557-8C6D-ED740394A1FC}"/>
    <cellStyle name="Normal 9 6 3 2 4 2 2 2 2 2" xfId="44460" xr:uid="{5D8C23F0-F2DA-4DA6-B29A-95034AF9B51E}"/>
    <cellStyle name="Normal 9 6 3 2 4 2 2 2 3" xfId="32652" xr:uid="{56C8A94F-D3C8-41E1-AA1A-78E1A487FAC8}"/>
    <cellStyle name="Normal 9 6 3 2 4 2 2 3" xfId="16957" xr:uid="{75FADCA4-F992-4222-8C74-9724BA4958B0}"/>
    <cellStyle name="Normal 9 6 3 2 4 2 2 3 2" xfId="39276" xr:uid="{4F4A32F0-CAB6-4252-AB17-B211C4D80CD7}"/>
    <cellStyle name="Normal 9 6 3 2 4 2 2 4" xfId="27468" xr:uid="{DAF06E59-3F5C-4C2F-8305-C3EB93ABD487}"/>
    <cellStyle name="Normal 9 6 3 2 4 2 3" xfId="7742" xr:uid="{CD560003-8E0D-4994-83A9-64E3EC19736A}"/>
    <cellStyle name="Normal 9 6 3 2 4 2 3 2" xfId="19549" xr:uid="{23D5A641-D594-4235-8C11-3849806CFFF0}"/>
    <cellStyle name="Normal 9 6 3 2 4 2 3 2 2" xfId="41868" xr:uid="{BF51DCC4-CE7A-46D4-8834-40DD7ACB86F5}"/>
    <cellStyle name="Normal 9 6 3 2 4 2 3 3" xfId="30060" xr:uid="{A57F0B41-2C8E-4904-9DB7-1CDD6F08A9C3}"/>
    <cellStyle name="Normal 9 6 3 2 4 2 4" xfId="14365" xr:uid="{58DF13A0-1918-4B3A-BD7F-6381DB652A44}"/>
    <cellStyle name="Normal 9 6 3 2 4 2 4 2" xfId="36684" xr:uid="{94D03DFD-B7B3-4E36-A3F3-2123F727C482}"/>
    <cellStyle name="Normal 9 6 3 2 4 2 5" xfId="24876" xr:uid="{BCACB239-789E-4767-8EE7-32437146B30E}"/>
    <cellStyle name="Normal 9 6 3 2 4 3" xfId="3854" xr:uid="{DCCC8313-E000-440F-A330-8697C30706B5}"/>
    <cellStyle name="Normal 9 6 3 2 4 3 2" xfId="9038" xr:uid="{54303D63-2155-40CD-8F68-0D86ABF98D2B}"/>
    <cellStyle name="Normal 9 6 3 2 4 3 2 2" xfId="20845" xr:uid="{A6888696-17A8-42DE-9E45-781894FF8E79}"/>
    <cellStyle name="Normal 9 6 3 2 4 3 2 2 2" xfId="43164" xr:uid="{B52D79D0-A345-4DC8-9B48-F801041B1F39}"/>
    <cellStyle name="Normal 9 6 3 2 4 3 2 3" xfId="31356" xr:uid="{761C7C86-AD38-4936-AF72-8978303DB892}"/>
    <cellStyle name="Normal 9 6 3 2 4 3 3" xfId="15661" xr:uid="{8F47EFDA-79C3-4E84-A519-945204804981}"/>
    <cellStyle name="Normal 9 6 3 2 4 3 3 2" xfId="37980" xr:uid="{FD551CE7-96F8-4EDA-A1E0-D0B72D8C0EF1}"/>
    <cellStyle name="Normal 9 6 3 2 4 3 4" xfId="26172" xr:uid="{124BEFFA-DCE7-4A3C-A6FC-CD56CCBA60EB}"/>
    <cellStyle name="Normal 9 6 3 2 4 4" xfId="6446" xr:uid="{B5EE82BD-CC0A-4C78-A46F-384FB0468032}"/>
    <cellStyle name="Normal 9 6 3 2 4 4 2" xfId="18253" xr:uid="{D23D74F5-C776-461B-A362-8ED900FD4E98}"/>
    <cellStyle name="Normal 9 6 3 2 4 4 2 2" xfId="40572" xr:uid="{048B9BFC-83B6-4711-9908-1944FEC5278B}"/>
    <cellStyle name="Normal 9 6 3 2 4 4 3" xfId="28764" xr:uid="{F5D3CB6B-B929-4D8A-98F0-9FA061F85ED4}"/>
    <cellStyle name="Normal 9 6 3 2 4 5" xfId="11773" xr:uid="{6632F859-DE75-4694-BECA-E4169657BE6E}"/>
    <cellStyle name="Normal 9 6 3 2 4 5 2" xfId="34092" xr:uid="{BA95951B-58BC-4CDF-918A-B0259874AD33}"/>
    <cellStyle name="Normal 9 6 3 2 4 6" xfId="13069" xr:uid="{16EC44E7-3A1D-489F-A7A3-2032243E4311}"/>
    <cellStyle name="Normal 9 6 3 2 4 6 2" xfId="35388" xr:uid="{BC475C6A-0108-4A60-A508-4E58616710D9}"/>
    <cellStyle name="Normal 9 6 3 2 4 7" xfId="23580" xr:uid="{A61F98BD-0428-4A3C-B956-5C0FC49A18E4}"/>
    <cellStyle name="Normal 9 6 3 2 5" xfId="1910" xr:uid="{A6CB4895-FBDE-43C0-A3F9-37F074937E4B}"/>
    <cellStyle name="Normal 9 6 3 2 5 2" xfId="4502" xr:uid="{56FFA19E-9D9C-48A9-9A55-61410361FBFC}"/>
    <cellStyle name="Normal 9 6 3 2 5 2 2" xfId="9686" xr:uid="{53FC4E57-A373-4F84-943E-26DE22653635}"/>
    <cellStyle name="Normal 9 6 3 2 5 2 2 2" xfId="21493" xr:uid="{182B2983-BEF6-4A4F-9C4A-763B04A9347D}"/>
    <cellStyle name="Normal 9 6 3 2 5 2 2 2 2" xfId="43812" xr:uid="{69833607-EDE8-4368-88B7-F8951C87F2AC}"/>
    <cellStyle name="Normal 9 6 3 2 5 2 2 3" xfId="32004" xr:uid="{DB2DFD5D-1049-4A88-A69C-84C751BADD48}"/>
    <cellStyle name="Normal 9 6 3 2 5 2 3" xfId="16309" xr:uid="{C4211AE9-D830-4B13-B849-45CEB6CCD215}"/>
    <cellStyle name="Normal 9 6 3 2 5 2 3 2" xfId="38628" xr:uid="{EADD132F-C609-4FF4-BCCC-1FAE1D04B2F7}"/>
    <cellStyle name="Normal 9 6 3 2 5 2 4" xfId="26820" xr:uid="{28B7DB97-E16E-4485-9BB7-BEB48D611EB2}"/>
    <cellStyle name="Normal 9 6 3 2 5 3" xfId="7094" xr:uid="{0794FDFA-07DC-4FBA-AA96-04DF53E50DC8}"/>
    <cellStyle name="Normal 9 6 3 2 5 3 2" xfId="18901" xr:uid="{17578FAE-18BC-4975-9D32-9464D7F1B58B}"/>
    <cellStyle name="Normal 9 6 3 2 5 3 2 2" xfId="41220" xr:uid="{2F033415-398E-49C0-9A74-BFFE819A60FA}"/>
    <cellStyle name="Normal 9 6 3 2 5 3 3" xfId="29412" xr:uid="{E1C6A48A-0755-4577-8320-9B67FD01CFA6}"/>
    <cellStyle name="Normal 9 6 3 2 5 4" xfId="13717" xr:uid="{F07CF01E-543B-4FE6-A7B9-B80C6C376B37}"/>
    <cellStyle name="Normal 9 6 3 2 5 4 2" xfId="36036" xr:uid="{0BFF95A8-FE96-4298-85AA-4A9067CDB5D3}"/>
    <cellStyle name="Normal 9 6 3 2 5 5" xfId="24228" xr:uid="{9F73FD4C-7E3E-4E68-AADC-5846881816F8}"/>
    <cellStyle name="Normal 9 6 3 2 6" xfId="3206" xr:uid="{BE4A860E-C39C-4526-BEB0-B74FFA9A1A35}"/>
    <cellStyle name="Normal 9 6 3 2 6 2" xfId="8390" xr:uid="{241EF105-FF44-4D2E-8DE3-9A3F3F238B37}"/>
    <cellStyle name="Normal 9 6 3 2 6 2 2" xfId="20197" xr:uid="{D096E5BE-7FDD-437C-A374-6293A5E3F9B0}"/>
    <cellStyle name="Normal 9 6 3 2 6 2 2 2" xfId="42516" xr:uid="{F017F852-65BE-4EEF-AC62-B840465DC670}"/>
    <cellStyle name="Normal 9 6 3 2 6 2 3" xfId="30708" xr:uid="{6B07F06A-F41D-4DFA-9720-66C25D285508}"/>
    <cellStyle name="Normal 9 6 3 2 6 3" xfId="15013" xr:uid="{37CE5AA9-4BFE-4D18-879E-C9B4713A6564}"/>
    <cellStyle name="Normal 9 6 3 2 6 3 2" xfId="37332" xr:uid="{09BEACFA-7B6E-42A5-88A6-9B86FD842942}"/>
    <cellStyle name="Normal 9 6 3 2 6 4" xfId="25524" xr:uid="{46E47627-9271-4DE5-857D-91BDFB684969}"/>
    <cellStyle name="Normal 9 6 3 2 7" xfId="5798" xr:uid="{CD385A90-3DBC-4F9D-9BB3-2EE8FAA966F3}"/>
    <cellStyle name="Normal 9 6 3 2 7 2" xfId="17605" xr:uid="{B385B0AF-DF7F-4005-911B-0375133DF02F}"/>
    <cellStyle name="Normal 9 6 3 2 7 2 2" xfId="39924" xr:uid="{5E457E89-5FDA-4DFF-9726-2300E39555A7}"/>
    <cellStyle name="Normal 9 6 3 2 7 3" xfId="28116" xr:uid="{CDFC14B2-1093-4FD4-A5D4-D5942F1EA5F7}"/>
    <cellStyle name="Normal 9 6 3 2 8" xfId="11049" xr:uid="{C7316786-3C0B-46BF-97C8-F1FA18C68673}"/>
    <cellStyle name="Normal 9 6 3 2 8 2" xfId="33368" xr:uid="{F277E835-4192-4705-A4D7-3780700E6144}"/>
    <cellStyle name="Normal 9 6 3 2 9" xfId="12421" xr:uid="{7D5EDF92-DAAD-47BB-8187-858BD55E0443}"/>
    <cellStyle name="Normal 9 6 3 2 9 2" xfId="34740" xr:uid="{0F04ACA2-CEA7-468A-BDF5-8B6849B9947E}"/>
    <cellStyle name="Normal 9 6 3 3" xfId="655" xr:uid="{80AB078D-4C33-4759-8EB3-5E639FFBE181}"/>
    <cellStyle name="Normal 9 6 3 3 2" xfId="1019" xr:uid="{5A54046F-50F0-4EBD-B701-C634801AAF30}"/>
    <cellStyle name="Normal 9 6 3 3 2 2" xfId="1667" xr:uid="{2D31471A-6E58-4BAC-A1AA-AB32FC31B7E4}"/>
    <cellStyle name="Normal 9 6 3 3 2 2 2" xfId="2963" xr:uid="{F86946FA-DD89-4DAB-AF90-F44359F8C53F}"/>
    <cellStyle name="Normal 9 6 3 3 2 2 2 2" xfId="5555" xr:uid="{09C9C18F-5602-4BC6-A3E9-82371BD56B39}"/>
    <cellStyle name="Normal 9 6 3 3 2 2 2 2 2" xfId="10739" xr:uid="{2B8C0357-4DAC-4F0F-94CD-B15F6FD9BBB3}"/>
    <cellStyle name="Normal 9 6 3 3 2 2 2 2 2 2" xfId="22546" xr:uid="{7ADD3B5E-63D6-446A-A52E-42D1CA480986}"/>
    <cellStyle name="Normal 9 6 3 3 2 2 2 2 2 2 2" xfId="44865" xr:uid="{208E7F5D-76CF-447D-B931-AFD56FD5FFD6}"/>
    <cellStyle name="Normal 9 6 3 3 2 2 2 2 2 3" xfId="33057" xr:uid="{903FD37A-E815-47AF-9602-29562151F769}"/>
    <cellStyle name="Normal 9 6 3 3 2 2 2 2 3" xfId="17362" xr:uid="{3E379AD9-F2DE-4BD5-BFAF-047E6D7CF488}"/>
    <cellStyle name="Normal 9 6 3 3 2 2 2 2 3 2" xfId="39681" xr:uid="{4AAD4405-837F-4434-ADB6-F4E04B71C64A}"/>
    <cellStyle name="Normal 9 6 3 3 2 2 2 2 4" xfId="27873" xr:uid="{0536DF55-A84E-4EBB-9D47-7E1A3EA17788}"/>
    <cellStyle name="Normal 9 6 3 3 2 2 2 3" xfId="8147" xr:uid="{A3EE572C-EC58-4B3B-93FB-5645C2E16BA7}"/>
    <cellStyle name="Normal 9 6 3 3 2 2 2 3 2" xfId="19954" xr:uid="{B209E0CB-23AB-4F5C-8AE6-FC507E24102B}"/>
    <cellStyle name="Normal 9 6 3 3 2 2 2 3 2 2" xfId="42273" xr:uid="{E910A83E-0A88-4B6C-9FD0-19F3E15FA87C}"/>
    <cellStyle name="Normal 9 6 3 3 2 2 2 3 3" xfId="30465" xr:uid="{EBD0865E-212F-4AAA-B64C-A81D8248234B}"/>
    <cellStyle name="Normal 9 6 3 3 2 2 2 4" xfId="14770" xr:uid="{058D5F15-95A9-49C5-B3BE-A7E665C3A3AB}"/>
    <cellStyle name="Normal 9 6 3 3 2 2 2 4 2" xfId="37089" xr:uid="{390C8A4F-6B1C-46F3-AD2C-E4B85C29298F}"/>
    <cellStyle name="Normal 9 6 3 3 2 2 2 5" xfId="25281" xr:uid="{220F86CF-9BFC-4286-A38B-B9B22B470C93}"/>
    <cellStyle name="Normal 9 6 3 3 2 2 3" xfId="4259" xr:uid="{445E277C-860A-46FA-9B44-A73C5BDB3359}"/>
    <cellStyle name="Normal 9 6 3 3 2 2 3 2" xfId="9443" xr:uid="{C46A934F-F797-43DA-837F-B2C80ABCC97E}"/>
    <cellStyle name="Normal 9 6 3 3 2 2 3 2 2" xfId="21250" xr:uid="{06CBD57C-7AA2-4484-B646-07021CD65C3C}"/>
    <cellStyle name="Normal 9 6 3 3 2 2 3 2 2 2" xfId="43569" xr:uid="{3A4EFE2E-15CD-4D9C-AA43-5095C390ABE7}"/>
    <cellStyle name="Normal 9 6 3 3 2 2 3 2 3" xfId="31761" xr:uid="{48C6BEC1-4083-449E-A254-BCC7A813D3A1}"/>
    <cellStyle name="Normal 9 6 3 3 2 2 3 3" xfId="16066" xr:uid="{3CEFC38B-067D-4F4D-9F22-C061F410726D}"/>
    <cellStyle name="Normal 9 6 3 3 2 2 3 3 2" xfId="38385" xr:uid="{7FFEBA2A-9288-4761-9800-936B6822A423}"/>
    <cellStyle name="Normal 9 6 3 3 2 2 3 4" xfId="26577" xr:uid="{C703188C-F46A-47AB-AF1F-50B568DFA1D1}"/>
    <cellStyle name="Normal 9 6 3 3 2 2 4" xfId="6851" xr:uid="{07704F69-68B8-4DB4-9464-384B77E4EA10}"/>
    <cellStyle name="Normal 9 6 3 3 2 2 4 2" xfId="18658" xr:uid="{0C062A8D-0201-4BB8-B950-B08DAE457184}"/>
    <cellStyle name="Normal 9 6 3 3 2 2 4 2 2" xfId="40977" xr:uid="{5BFEBA4F-400B-4F67-9BEE-74ED37BB4483}"/>
    <cellStyle name="Normal 9 6 3 3 2 2 4 3" xfId="29169" xr:uid="{F499CA2F-45EA-46BC-9594-8AFAFB4A60D2}"/>
    <cellStyle name="Normal 9 6 3 3 2 2 5" xfId="12178" xr:uid="{16D63CE1-06AD-421A-9DE3-425CC7F7FC3A}"/>
    <cellStyle name="Normal 9 6 3 3 2 2 5 2" xfId="34497" xr:uid="{F48D6173-CF5B-4695-A60F-9D1D6E4F6868}"/>
    <cellStyle name="Normal 9 6 3 3 2 2 6" xfId="13474" xr:uid="{F2AF2719-B866-424A-98C9-1FD8AEC3D094}"/>
    <cellStyle name="Normal 9 6 3 3 2 2 6 2" xfId="35793" xr:uid="{1B192BFC-8E7A-4153-98ED-D9ED84D15DC3}"/>
    <cellStyle name="Normal 9 6 3 3 2 2 7" xfId="23985" xr:uid="{71217860-C665-46C9-8869-435736CC8983}"/>
    <cellStyle name="Normal 9 6 3 3 2 3" xfId="2315" xr:uid="{244B2EF7-67D4-4C35-897E-83BAA27427D9}"/>
    <cellStyle name="Normal 9 6 3 3 2 3 2" xfId="4907" xr:uid="{BAC15A14-0C54-47E3-9F77-E2677DB92EE8}"/>
    <cellStyle name="Normal 9 6 3 3 2 3 2 2" xfId="10091" xr:uid="{50F6FC32-847A-4FDF-8A7E-D6E89E357B4E}"/>
    <cellStyle name="Normal 9 6 3 3 2 3 2 2 2" xfId="21898" xr:uid="{25407AEA-7400-4AD8-B4BD-2715D7344369}"/>
    <cellStyle name="Normal 9 6 3 3 2 3 2 2 2 2" xfId="44217" xr:uid="{16318354-4437-4D05-B41D-7A0398441518}"/>
    <cellStyle name="Normal 9 6 3 3 2 3 2 2 3" xfId="32409" xr:uid="{C1D6D182-8E9F-4EC7-AFC5-1EEA3169CDC4}"/>
    <cellStyle name="Normal 9 6 3 3 2 3 2 3" xfId="16714" xr:uid="{01438A6B-656A-45EA-92A1-F7974E56B652}"/>
    <cellStyle name="Normal 9 6 3 3 2 3 2 3 2" xfId="39033" xr:uid="{4D748A90-44D7-4670-BBA0-9FFDE45D44B3}"/>
    <cellStyle name="Normal 9 6 3 3 2 3 2 4" xfId="27225" xr:uid="{90DBF807-0171-4A1C-B497-2A6CA63A40C0}"/>
    <cellStyle name="Normal 9 6 3 3 2 3 3" xfId="7499" xr:uid="{A03B0708-9B8D-4363-90FD-7E6F84206C2A}"/>
    <cellStyle name="Normal 9 6 3 3 2 3 3 2" xfId="19306" xr:uid="{E9FB4A66-CABB-4D2D-8A77-FFD1DB088A37}"/>
    <cellStyle name="Normal 9 6 3 3 2 3 3 2 2" xfId="41625" xr:uid="{75C59E6B-4299-449C-887E-575D6418197B}"/>
    <cellStyle name="Normal 9 6 3 3 2 3 3 3" xfId="29817" xr:uid="{C0A94252-C25F-44D6-A5B4-E60199E1FA1D}"/>
    <cellStyle name="Normal 9 6 3 3 2 3 4" xfId="14122" xr:uid="{BA2712A8-CC0B-4B01-86BC-5306726F6414}"/>
    <cellStyle name="Normal 9 6 3 3 2 3 4 2" xfId="36441" xr:uid="{B953BA39-E7BE-432B-8834-5EC5E3B58B69}"/>
    <cellStyle name="Normal 9 6 3 3 2 3 5" xfId="24633" xr:uid="{3EFEE06F-9270-4FB6-B23A-FAC5F93A49E9}"/>
    <cellStyle name="Normal 9 6 3 3 2 4" xfId="3611" xr:uid="{6B59868F-897F-4F45-B9C9-5CD7AA9B353D}"/>
    <cellStyle name="Normal 9 6 3 3 2 4 2" xfId="8795" xr:uid="{6BBB8A7B-F31A-4F6C-B59F-68D0A8774BB4}"/>
    <cellStyle name="Normal 9 6 3 3 2 4 2 2" xfId="20602" xr:uid="{C7489483-6186-41AE-BB52-FEABF7C93ACE}"/>
    <cellStyle name="Normal 9 6 3 3 2 4 2 2 2" xfId="42921" xr:uid="{B5F19154-735A-4E76-B3C0-E5D4ECE4DB2C}"/>
    <cellStyle name="Normal 9 6 3 3 2 4 2 3" xfId="31113" xr:uid="{3ACD4A5A-3612-4BD2-8975-0503905E732B}"/>
    <cellStyle name="Normal 9 6 3 3 2 4 3" xfId="15418" xr:uid="{342246A9-CA61-4AE1-A4F3-5F79A63A6733}"/>
    <cellStyle name="Normal 9 6 3 3 2 4 3 2" xfId="37737" xr:uid="{2273766E-C2DB-45FE-A74E-BF0A8DCE432D}"/>
    <cellStyle name="Normal 9 6 3 3 2 4 4" xfId="25929" xr:uid="{66F9AAF9-47EA-4336-ADCE-E47CD246B327}"/>
    <cellStyle name="Normal 9 6 3 3 2 5" xfId="6203" xr:uid="{B59DFDC3-A7F2-4B94-991D-6BDF007DDCE8}"/>
    <cellStyle name="Normal 9 6 3 3 2 5 2" xfId="18010" xr:uid="{78A1A54A-EA26-424E-8B42-B19E35AAF4EE}"/>
    <cellStyle name="Normal 9 6 3 3 2 5 2 2" xfId="40329" xr:uid="{2211D733-4C56-45D3-B93F-0DF424EE7779}"/>
    <cellStyle name="Normal 9 6 3 3 2 5 3" xfId="28521" xr:uid="{3782FBEC-7434-48E8-BBC6-176894B587CA}"/>
    <cellStyle name="Normal 9 6 3 3 2 6" xfId="11530" xr:uid="{30BA82EC-1280-4F8D-B2F8-62C8FAC602EE}"/>
    <cellStyle name="Normal 9 6 3 3 2 6 2" xfId="33849" xr:uid="{DDD90FD8-94CC-4A02-8FEC-89F5E3E255FA}"/>
    <cellStyle name="Normal 9 6 3 3 2 7" xfId="12826" xr:uid="{8E809B7B-51DC-4B77-9C7C-A2F686488AC6}"/>
    <cellStyle name="Normal 9 6 3 3 2 7 2" xfId="35145" xr:uid="{D39D2880-8A14-498F-85AD-0653A71165A9}"/>
    <cellStyle name="Normal 9 6 3 3 2 8" xfId="23337" xr:uid="{0B62BB58-F9A2-4658-B3AA-975D0AE8C91D}"/>
    <cellStyle name="Normal 9 6 3 3 3" xfId="1343" xr:uid="{F09AE5F4-7306-4BFA-8384-C5F8B8BD817C}"/>
    <cellStyle name="Normal 9 6 3 3 3 2" xfId="2639" xr:uid="{6C05DBE0-7D1A-42F7-9FB2-6396C1D1B54C}"/>
    <cellStyle name="Normal 9 6 3 3 3 2 2" xfId="5231" xr:uid="{D639EFEB-A9A5-4DD0-A4F6-E7B443752E2A}"/>
    <cellStyle name="Normal 9 6 3 3 3 2 2 2" xfId="10415" xr:uid="{A5708DCB-4AE0-4E8A-9D99-703D53CBB2CB}"/>
    <cellStyle name="Normal 9 6 3 3 3 2 2 2 2" xfId="22222" xr:uid="{973DA06B-C759-40C9-A6C9-BF79D26C7031}"/>
    <cellStyle name="Normal 9 6 3 3 3 2 2 2 2 2" xfId="44541" xr:uid="{B0574567-9D55-4D16-97F9-2AB7B932936D}"/>
    <cellStyle name="Normal 9 6 3 3 3 2 2 2 3" xfId="32733" xr:uid="{065CAF0C-321E-478D-B2E8-1341BFD80D4C}"/>
    <cellStyle name="Normal 9 6 3 3 3 2 2 3" xfId="17038" xr:uid="{9A190743-F9D2-49A0-AC68-CE5131207F46}"/>
    <cellStyle name="Normal 9 6 3 3 3 2 2 3 2" xfId="39357" xr:uid="{0678C962-4583-4A6C-A9CF-2ED51324F370}"/>
    <cellStyle name="Normal 9 6 3 3 3 2 2 4" xfId="27549" xr:uid="{27EBBBEF-0458-48FA-8075-26C165179563}"/>
    <cellStyle name="Normal 9 6 3 3 3 2 3" xfId="7823" xr:uid="{5CA4DA8B-F208-4FFA-9219-997381010F6D}"/>
    <cellStyle name="Normal 9 6 3 3 3 2 3 2" xfId="19630" xr:uid="{764C943B-988E-45C3-AC70-FEB1F1D4BBE6}"/>
    <cellStyle name="Normal 9 6 3 3 3 2 3 2 2" xfId="41949" xr:uid="{817080E3-B80B-4B5F-8641-CE7ED62DB124}"/>
    <cellStyle name="Normal 9 6 3 3 3 2 3 3" xfId="30141" xr:uid="{A7A6C4F9-6AD4-4CB4-913D-F6E078921848}"/>
    <cellStyle name="Normal 9 6 3 3 3 2 4" xfId="14446" xr:uid="{2C61DEA0-F3B0-4C56-8431-F858584D6553}"/>
    <cellStyle name="Normal 9 6 3 3 3 2 4 2" xfId="36765" xr:uid="{E5C5C014-1008-4C6A-8BCE-B3A0C3A8046D}"/>
    <cellStyle name="Normal 9 6 3 3 3 2 5" xfId="24957" xr:uid="{994C46BF-A3C7-4447-936F-3BE2AC9554DA}"/>
    <cellStyle name="Normal 9 6 3 3 3 3" xfId="3935" xr:uid="{55D92DAD-9896-4AB6-9D1E-6B6F2F223F94}"/>
    <cellStyle name="Normal 9 6 3 3 3 3 2" xfId="9119" xr:uid="{64F28480-FFB4-45F7-9C3C-25ADCFA10E06}"/>
    <cellStyle name="Normal 9 6 3 3 3 3 2 2" xfId="20926" xr:uid="{335540BD-90B5-4E65-AAFD-E388B19191A0}"/>
    <cellStyle name="Normal 9 6 3 3 3 3 2 2 2" xfId="43245" xr:uid="{7C3E0483-5CF3-4015-B717-426A8A18CA67}"/>
    <cellStyle name="Normal 9 6 3 3 3 3 2 3" xfId="31437" xr:uid="{7608851E-4352-4422-A72A-8E8452062011}"/>
    <cellStyle name="Normal 9 6 3 3 3 3 3" xfId="15742" xr:uid="{DEB46F87-757B-475B-9182-AE605B069B93}"/>
    <cellStyle name="Normal 9 6 3 3 3 3 3 2" xfId="38061" xr:uid="{29D3A7E2-6CA9-4D0B-9BF9-DDB569C6BD27}"/>
    <cellStyle name="Normal 9 6 3 3 3 3 4" xfId="26253" xr:uid="{486F03AE-CE91-4E4F-B3A0-7F04FC20E693}"/>
    <cellStyle name="Normal 9 6 3 3 3 4" xfId="6527" xr:uid="{293D7857-753F-48C5-9B12-90E6FC2A4C68}"/>
    <cellStyle name="Normal 9 6 3 3 3 4 2" xfId="18334" xr:uid="{13F4397A-94AD-4CDA-9593-1280F645DADB}"/>
    <cellStyle name="Normal 9 6 3 3 3 4 2 2" xfId="40653" xr:uid="{458D8003-ED3A-4966-BFAD-6CF5376CB09E}"/>
    <cellStyle name="Normal 9 6 3 3 3 4 3" xfId="28845" xr:uid="{78320D41-7DBB-49F9-80D3-7BF08C0E02FA}"/>
    <cellStyle name="Normal 9 6 3 3 3 5" xfId="11854" xr:uid="{0CB55F24-94B0-41C6-9DC5-BBB4875821C9}"/>
    <cellStyle name="Normal 9 6 3 3 3 5 2" xfId="34173" xr:uid="{FF931673-7465-46E9-8611-A6517216AB14}"/>
    <cellStyle name="Normal 9 6 3 3 3 6" xfId="13150" xr:uid="{0F2F9AD3-A50E-4FFD-8218-A255EE8E56C9}"/>
    <cellStyle name="Normal 9 6 3 3 3 6 2" xfId="35469" xr:uid="{CF1EC4E7-A2E7-4370-91C7-2CAB276E6002}"/>
    <cellStyle name="Normal 9 6 3 3 3 7" xfId="23661" xr:uid="{D8293470-6B5F-4874-A2CB-CAA475ACD548}"/>
    <cellStyle name="Normal 9 6 3 3 4" xfId="1991" xr:uid="{A348DB8C-555A-479E-9B9C-DB52E5D1D050}"/>
    <cellStyle name="Normal 9 6 3 3 4 2" xfId="4583" xr:uid="{C556E17A-E9A3-4ADA-98BF-2C258B7D2C82}"/>
    <cellStyle name="Normal 9 6 3 3 4 2 2" xfId="9767" xr:uid="{333A390D-8081-45F1-B934-BB40DC900625}"/>
    <cellStyle name="Normal 9 6 3 3 4 2 2 2" xfId="21574" xr:uid="{9A87736B-96E6-488B-A53B-85AEE1526D46}"/>
    <cellStyle name="Normal 9 6 3 3 4 2 2 2 2" xfId="43893" xr:uid="{BF32512A-1EA3-4CA2-9CCA-5ADACB1A8D03}"/>
    <cellStyle name="Normal 9 6 3 3 4 2 2 3" xfId="32085" xr:uid="{5776DE6F-4A88-4AEF-9E36-0F07C78A8D9F}"/>
    <cellStyle name="Normal 9 6 3 3 4 2 3" xfId="16390" xr:uid="{54F6A3A1-A8E5-4AF2-AD07-A066F2B1D5AA}"/>
    <cellStyle name="Normal 9 6 3 3 4 2 3 2" xfId="38709" xr:uid="{06E221AD-007A-4E32-BAAF-A42ECD843A44}"/>
    <cellStyle name="Normal 9 6 3 3 4 2 4" xfId="26901" xr:uid="{5E571CAE-9A29-4A40-B194-E6A2A51764BF}"/>
    <cellStyle name="Normal 9 6 3 3 4 3" xfId="7175" xr:uid="{901E10FC-02FA-42A8-B37E-7F83493B4955}"/>
    <cellStyle name="Normal 9 6 3 3 4 3 2" xfId="18982" xr:uid="{E3E14DA0-D75D-4709-8FF5-ECBE4D364DF4}"/>
    <cellStyle name="Normal 9 6 3 3 4 3 2 2" xfId="41301" xr:uid="{40E49D97-7862-405F-ACCA-6BC5970F8D96}"/>
    <cellStyle name="Normal 9 6 3 3 4 3 3" xfId="29493" xr:uid="{EE95C472-ED25-4D31-B39E-75DB090E3217}"/>
    <cellStyle name="Normal 9 6 3 3 4 4" xfId="13798" xr:uid="{711C831D-335D-49A2-AF19-5AD9B92EFE14}"/>
    <cellStyle name="Normal 9 6 3 3 4 4 2" xfId="36117" xr:uid="{88AF56C7-1CEB-4BE2-91BD-A5FDA26D704E}"/>
    <cellStyle name="Normal 9 6 3 3 4 5" xfId="24309" xr:uid="{2A4BDE3E-74AA-4867-A31A-678703FED7F2}"/>
    <cellStyle name="Normal 9 6 3 3 5" xfId="3287" xr:uid="{D5C08460-8009-4F0C-80CE-E81ED9074485}"/>
    <cellStyle name="Normal 9 6 3 3 5 2" xfId="8471" xr:uid="{BE0C9589-7AD0-4485-943A-1377CC477749}"/>
    <cellStyle name="Normal 9 6 3 3 5 2 2" xfId="20278" xr:uid="{A90B53C3-700A-4A70-978F-99208931399C}"/>
    <cellStyle name="Normal 9 6 3 3 5 2 2 2" xfId="42597" xr:uid="{8B8FB7A0-5511-4CCF-8754-922E0B397772}"/>
    <cellStyle name="Normal 9 6 3 3 5 2 3" xfId="30789" xr:uid="{EC601B3B-A2F9-42E1-A347-357C27097F4C}"/>
    <cellStyle name="Normal 9 6 3 3 5 3" xfId="15094" xr:uid="{A0A3B7B6-6400-471E-9E65-66BBA5A7AD53}"/>
    <cellStyle name="Normal 9 6 3 3 5 3 2" xfId="37413" xr:uid="{F40C4898-982B-475B-80B5-33CD8C149FE2}"/>
    <cellStyle name="Normal 9 6 3 3 5 4" xfId="25605" xr:uid="{26DE41EA-3428-431A-8AD1-A6F3693D31E3}"/>
    <cellStyle name="Normal 9 6 3 3 6" xfId="5879" xr:uid="{048AE092-BFF2-4DE4-A9C8-BC49F049DF8D}"/>
    <cellStyle name="Normal 9 6 3 3 6 2" xfId="17686" xr:uid="{49D2EBC2-B728-4D86-BC77-1D335858A674}"/>
    <cellStyle name="Normal 9 6 3 3 6 2 2" xfId="40005" xr:uid="{6BFB4314-5A6F-4060-99D6-456732AF6FF4}"/>
    <cellStyle name="Normal 9 6 3 3 6 3" xfId="28197" xr:uid="{8D458C87-C6E6-4679-87DE-0CFF00560A75}"/>
    <cellStyle name="Normal 9 6 3 3 7" xfId="11166" xr:uid="{69D81623-70DA-4E83-A422-2F1478AEC239}"/>
    <cellStyle name="Normal 9 6 3 3 7 2" xfId="33485" xr:uid="{1D5FAD92-CAC8-4650-A2EC-25DE36BE9028}"/>
    <cellStyle name="Normal 9 6 3 3 8" xfId="12502" xr:uid="{F6E3EA18-31C4-456E-AA2A-957082381961}"/>
    <cellStyle name="Normal 9 6 3 3 8 2" xfId="34821" xr:uid="{D64C9C8A-231D-4785-AE96-EF4EF23C0253}"/>
    <cellStyle name="Normal 9 6 3 3 9" xfId="22973" xr:uid="{96363C60-8B00-4339-A103-B02BA1D7DC39}"/>
    <cellStyle name="Normal 9 6 3 4" xfId="857" xr:uid="{AA31977A-2D55-4C51-81C7-0443704F2D85}"/>
    <cellStyle name="Normal 9 6 3 4 2" xfId="1505" xr:uid="{ECCC0936-E465-4604-A519-E10EB56FAB55}"/>
    <cellStyle name="Normal 9 6 3 4 2 2" xfId="2801" xr:uid="{FFEA67E4-8F01-46BA-B2C7-516AAB66AA69}"/>
    <cellStyle name="Normal 9 6 3 4 2 2 2" xfId="5393" xr:uid="{6D80A42B-0717-440C-95B3-2197D44143B1}"/>
    <cellStyle name="Normal 9 6 3 4 2 2 2 2" xfId="10577" xr:uid="{9F0C049A-5C51-4B96-BC53-B0A61C0EBA50}"/>
    <cellStyle name="Normal 9 6 3 4 2 2 2 2 2" xfId="22384" xr:uid="{75984964-1F47-4AC4-BC9F-DD6BC5EBDBFA}"/>
    <cellStyle name="Normal 9 6 3 4 2 2 2 2 2 2" xfId="44703" xr:uid="{2F373080-E8B2-4991-AD31-62EDBBCF1068}"/>
    <cellStyle name="Normal 9 6 3 4 2 2 2 2 3" xfId="32895" xr:uid="{3CC152A2-F69D-4D59-8C76-44478C54E048}"/>
    <cellStyle name="Normal 9 6 3 4 2 2 2 3" xfId="17200" xr:uid="{A3A9970B-78E7-4D60-9034-E2C3E2FBB7C4}"/>
    <cellStyle name="Normal 9 6 3 4 2 2 2 3 2" xfId="39519" xr:uid="{D5A853EC-35F4-4543-892F-7DF5445E7C49}"/>
    <cellStyle name="Normal 9 6 3 4 2 2 2 4" xfId="27711" xr:uid="{0279470E-3E0A-4295-B665-C62B605CD00E}"/>
    <cellStyle name="Normal 9 6 3 4 2 2 3" xfId="7985" xr:uid="{662AC307-CD74-4E78-83FB-8D68E8E76EE7}"/>
    <cellStyle name="Normal 9 6 3 4 2 2 3 2" xfId="19792" xr:uid="{CD06C95A-2FD9-438A-AF50-15FB6DF88B15}"/>
    <cellStyle name="Normal 9 6 3 4 2 2 3 2 2" xfId="42111" xr:uid="{36690747-1433-4D65-9EF4-D719C5F03545}"/>
    <cellStyle name="Normal 9 6 3 4 2 2 3 3" xfId="30303" xr:uid="{D0BB172F-FDE3-4CB0-8C34-0557D8AADE04}"/>
    <cellStyle name="Normal 9 6 3 4 2 2 4" xfId="14608" xr:uid="{6A321ADB-F7B5-4BD8-8846-E18483E5DCC5}"/>
    <cellStyle name="Normal 9 6 3 4 2 2 4 2" xfId="36927" xr:uid="{D5FC152D-30D1-47FF-8577-115700755E97}"/>
    <cellStyle name="Normal 9 6 3 4 2 2 5" xfId="25119" xr:uid="{F31624E3-A465-48A7-AC4C-ABC97AA6F7BE}"/>
    <cellStyle name="Normal 9 6 3 4 2 3" xfId="4097" xr:uid="{D9C636DD-8538-445E-BBF1-B390D67BB137}"/>
    <cellStyle name="Normal 9 6 3 4 2 3 2" xfId="9281" xr:uid="{4FA72850-7A6F-4AE4-A510-687A0AD56B62}"/>
    <cellStyle name="Normal 9 6 3 4 2 3 2 2" xfId="21088" xr:uid="{8E724900-A976-4158-9096-9C4BA9CB2939}"/>
    <cellStyle name="Normal 9 6 3 4 2 3 2 2 2" xfId="43407" xr:uid="{934059E8-5639-4AE6-8887-A2B829F9E74E}"/>
    <cellStyle name="Normal 9 6 3 4 2 3 2 3" xfId="31599" xr:uid="{21AA55A2-28E1-4D51-BE7F-05641256434B}"/>
    <cellStyle name="Normal 9 6 3 4 2 3 3" xfId="15904" xr:uid="{D2B985DD-1ABF-47CE-A085-90EC2EA282AB}"/>
    <cellStyle name="Normal 9 6 3 4 2 3 3 2" xfId="38223" xr:uid="{DAA7A0CA-8F35-4665-8ADA-6B1E3C28723F}"/>
    <cellStyle name="Normal 9 6 3 4 2 3 4" xfId="26415" xr:uid="{F890FD61-29E9-412F-8168-A0233368E589}"/>
    <cellStyle name="Normal 9 6 3 4 2 4" xfId="6689" xr:uid="{81592D4C-3EFE-478B-BBFC-0F3DE17E80E2}"/>
    <cellStyle name="Normal 9 6 3 4 2 4 2" xfId="18496" xr:uid="{6DFFD090-818F-4A5A-9AF5-4611914DF819}"/>
    <cellStyle name="Normal 9 6 3 4 2 4 2 2" xfId="40815" xr:uid="{73E6C691-2391-41ED-8F06-DFEB61AC90F0}"/>
    <cellStyle name="Normal 9 6 3 4 2 4 3" xfId="29007" xr:uid="{323EE312-0A22-48C0-8662-C065F3955F85}"/>
    <cellStyle name="Normal 9 6 3 4 2 5" xfId="12016" xr:uid="{C344C12F-52FE-475B-A083-63B3D722B9FB}"/>
    <cellStyle name="Normal 9 6 3 4 2 5 2" xfId="34335" xr:uid="{EF075C9F-13E8-4DDE-AC12-2C3721E9E84B}"/>
    <cellStyle name="Normal 9 6 3 4 2 6" xfId="13312" xr:uid="{BE679E58-DAC1-4E9F-92A8-073C1B63544C}"/>
    <cellStyle name="Normal 9 6 3 4 2 6 2" xfId="35631" xr:uid="{7642D3D8-271E-43EC-8523-768BA52421C0}"/>
    <cellStyle name="Normal 9 6 3 4 2 7" xfId="23823" xr:uid="{E50AAC07-6F34-4B55-9D71-B21DF1CC9F26}"/>
    <cellStyle name="Normal 9 6 3 4 3" xfId="2153" xr:uid="{2944323B-C857-4916-81CC-E4B60756041E}"/>
    <cellStyle name="Normal 9 6 3 4 3 2" xfId="4745" xr:uid="{B1B89171-93B5-499C-B1BB-12EC4D162F45}"/>
    <cellStyle name="Normal 9 6 3 4 3 2 2" xfId="9929" xr:uid="{5747E2BE-0288-4059-AB4E-2423CA728466}"/>
    <cellStyle name="Normal 9 6 3 4 3 2 2 2" xfId="21736" xr:uid="{D52CB9F6-4EA8-4B68-998B-E931E7171FC7}"/>
    <cellStyle name="Normal 9 6 3 4 3 2 2 2 2" xfId="44055" xr:uid="{8993DB3A-76A0-4249-B758-95DCF3622127}"/>
    <cellStyle name="Normal 9 6 3 4 3 2 2 3" xfId="32247" xr:uid="{9F4E73B9-A7A9-4136-8D72-4D37F27EC6C5}"/>
    <cellStyle name="Normal 9 6 3 4 3 2 3" xfId="16552" xr:uid="{8E37DFCA-7B41-4B9B-8F2C-D0B72E580E17}"/>
    <cellStyle name="Normal 9 6 3 4 3 2 3 2" xfId="38871" xr:uid="{15CF295B-4ADD-4E52-AE3F-B0EF29EB1B49}"/>
    <cellStyle name="Normal 9 6 3 4 3 2 4" xfId="27063" xr:uid="{78378781-A1EA-43D9-B987-AC664998F5D9}"/>
    <cellStyle name="Normal 9 6 3 4 3 3" xfId="7337" xr:uid="{52D8BF53-C491-4760-BD5A-07D4979FDD6E}"/>
    <cellStyle name="Normal 9 6 3 4 3 3 2" xfId="19144" xr:uid="{D637699A-28CD-4C94-A98F-BEBC1A45F1A6}"/>
    <cellStyle name="Normal 9 6 3 4 3 3 2 2" xfId="41463" xr:uid="{44B16952-45B9-4846-BAD6-876846815A4A}"/>
    <cellStyle name="Normal 9 6 3 4 3 3 3" xfId="29655" xr:uid="{87E91E85-4B8C-4AA9-8E0C-C995A62D8FD0}"/>
    <cellStyle name="Normal 9 6 3 4 3 4" xfId="13960" xr:uid="{D7A30A07-FB69-43C5-8B78-DCB91B696B10}"/>
    <cellStyle name="Normal 9 6 3 4 3 4 2" xfId="36279" xr:uid="{4DC1666F-78C5-45E0-A2FE-BEACB9A57460}"/>
    <cellStyle name="Normal 9 6 3 4 3 5" xfId="24471" xr:uid="{E6C07B9F-C621-4F37-8A45-88EBAD5630DB}"/>
    <cellStyle name="Normal 9 6 3 4 4" xfId="3449" xr:uid="{2F36C293-A3D8-447F-A318-F34B8556625C}"/>
    <cellStyle name="Normal 9 6 3 4 4 2" xfId="8633" xr:uid="{461FEB0A-2CC7-4193-AD66-A4BAF3C68903}"/>
    <cellStyle name="Normal 9 6 3 4 4 2 2" xfId="20440" xr:uid="{A954C51C-FAA3-4EC6-B42C-49E65EE09B2A}"/>
    <cellStyle name="Normal 9 6 3 4 4 2 2 2" xfId="42759" xr:uid="{AF38B8D4-F2E6-466B-86F5-59DC722BD818}"/>
    <cellStyle name="Normal 9 6 3 4 4 2 3" xfId="30951" xr:uid="{21AA739B-B55F-4154-BE77-F24F058A24D0}"/>
    <cellStyle name="Normal 9 6 3 4 4 3" xfId="15256" xr:uid="{45F9F761-2F59-4123-8DA6-682E29527C6C}"/>
    <cellStyle name="Normal 9 6 3 4 4 3 2" xfId="37575" xr:uid="{4C605062-65A8-4926-AFB2-22E7FACC5B64}"/>
    <cellStyle name="Normal 9 6 3 4 4 4" xfId="25767" xr:uid="{4088E9E3-CA54-48AB-AF9A-E24DFFD66EF2}"/>
    <cellStyle name="Normal 9 6 3 4 5" xfId="6041" xr:uid="{9E7E2D1F-A1FA-40CA-BA48-0F763E278B84}"/>
    <cellStyle name="Normal 9 6 3 4 5 2" xfId="17848" xr:uid="{001F230D-1A5E-400B-83D5-23C7CD64BB61}"/>
    <cellStyle name="Normal 9 6 3 4 5 2 2" xfId="40167" xr:uid="{323EEB9C-40DE-48B2-BA9A-2D68E54F63A2}"/>
    <cellStyle name="Normal 9 6 3 4 5 3" xfId="28359" xr:uid="{4E2F1A41-6433-4288-88FC-679C819346E9}"/>
    <cellStyle name="Normal 9 6 3 4 6" xfId="11368" xr:uid="{B2450E9A-C91E-4DE9-88D5-E296F5CEED81}"/>
    <cellStyle name="Normal 9 6 3 4 6 2" xfId="33687" xr:uid="{5B579568-DF1F-41CB-8F8D-0578E5FD8A95}"/>
    <cellStyle name="Normal 9 6 3 4 7" xfId="12664" xr:uid="{2E7AB2F1-B25C-4789-9A69-E702BF7E3E7B}"/>
    <cellStyle name="Normal 9 6 3 4 7 2" xfId="34983" xr:uid="{90219671-A1E6-43C4-AA47-70EA164E6164}"/>
    <cellStyle name="Normal 9 6 3 4 8" xfId="23175" xr:uid="{E1B12779-8EC9-43C8-A882-7951831E03D2}"/>
    <cellStyle name="Normal 9 6 3 5" xfId="1181" xr:uid="{03EC906B-0F98-41A0-A923-C09C9319F5DA}"/>
    <cellStyle name="Normal 9 6 3 5 2" xfId="2477" xr:uid="{92CB2E5C-2C8B-456C-979E-FA04BD16C681}"/>
    <cellStyle name="Normal 9 6 3 5 2 2" xfId="5069" xr:uid="{05BC280D-C91C-49E3-B1EF-E9DD765E42E9}"/>
    <cellStyle name="Normal 9 6 3 5 2 2 2" xfId="10253" xr:uid="{0A011592-18E3-4F7F-BC1B-006116885CDF}"/>
    <cellStyle name="Normal 9 6 3 5 2 2 2 2" xfId="22060" xr:uid="{B80E4C9C-8D1E-40D5-AF66-41CD302DDBD2}"/>
    <cellStyle name="Normal 9 6 3 5 2 2 2 2 2" xfId="44379" xr:uid="{BE2720D3-93F3-45C3-8E2D-7795755DB469}"/>
    <cellStyle name="Normal 9 6 3 5 2 2 2 3" xfId="32571" xr:uid="{4D2B77B5-98DD-4868-A2E1-F6C89A2091B1}"/>
    <cellStyle name="Normal 9 6 3 5 2 2 3" xfId="16876" xr:uid="{4A6F2922-583F-472B-B7BD-6AD6A4873B86}"/>
    <cellStyle name="Normal 9 6 3 5 2 2 3 2" xfId="39195" xr:uid="{F8EE6C6B-32A4-4713-BFA1-216E60141BA3}"/>
    <cellStyle name="Normal 9 6 3 5 2 2 4" xfId="27387" xr:uid="{BAA6A6A0-765F-4A3A-93F2-BEF6EC79A485}"/>
    <cellStyle name="Normal 9 6 3 5 2 3" xfId="7661" xr:uid="{AF2AAE6D-0DED-45BD-A07B-73AEE11DD979}"/>
    <cellStyle name="Normal 9 6 3 5 2 3 2" xfId="19468" xr:uid="{DF515FE6-9D95-4AF0-803A-3350677B0AC8}"/>
    <cellStyle name="Normal 9 6 3 5 2 3 2 2" xfId="41787" xr:uid="{CDD10BF3-5046-49F8-939A-3CE1979E12AF}"/>
    <cellStyle name="Normal 9 6 3 5 2 3 3" xfId="29979" xr:uid="{92D847B0-8884-4759-BFF2-84C0214E44C0}"/>
    <cellStyle name="Normal 9 6 3 5 2 4" xfId="14284" xr:uid="{DE39C19F-CC5F-4B04-9503-7DF033BBEBBC}"/>
    <cellStyle name="Normal 9 6 3 5 2 4 2" xfId="36603" xr:uid="{301B9365-EC3D-46DA-BCCC-6F2CAF89AF8A}"/>
    <cellStyle name="Normal 9 6 3 5 2 5" xfId="24795" xr:uid="{857C85C4-3F42-4D51-BB55-1A2D9F4A3CA1}"/>
    <cellStyle name="Normal 9 6 3 5 3" xfId="3773" xr:uid="{0E28D9F2-9C16-484F-9E6C-734E59776C50}"/>
    <cellStyle name="Normal 9 6 3 5 3 2" xfId="8957" xr:uid="{BFE235C4-50FD-4E3C-AC79-BC79CBC8925D}"/>
    <cellStyle name="Normal 9 6 3 5 3 2 2" xfId="20764" xr:uid="{C5E4303B-3602-4864-8CBC-19105628E311}"/>
    <cellStyle name="Normal 9 6 3 5 3 2 2 2" xfId="43083" xr:uid="{64CE38CE-30F2-47C8-8048-BEDDAE9013C8}"/>
    <cellStyle name="Normal 9 6 3 5 3 2 3" xfId="31275" xr:uid="{6A421C18-E807-45BD-91D7-565F89F34DE6}"/>
    <cellStyle name="Normal 9 6 3 5 3 3" xfId="15580" xr:uid="{61AC4D90-A135-47ED-B913-9F53177B82B0}"/>
    <cellStyle name="Normal 9 6 3 5 3 3 2" xfId="37899" xr:uid="{ACA8F6BA-74E1-4253-B63F-D044E83408BE}"/>
    <cellStyle name="Normal 9 6 3 5 3 4" xfId="26091" xr:uid="{51D06ACE-FCC9-4F85-8011-55D78472DA28}"/>
    <cellStyle name="Normal 9 6 3 5 4" xfId="6365" xr:uid="{6437613D-A9B8-4238-A35B-F334839D4935}"/>
    <cellStyle name="Normal 9 6 3 5 4 2" xfId="18172" xr:uid="{4A704488-166D-43C5-8592-345B0BA60C53}"/>
    <cellStyle name="Normal 9 6 3 5 4 2 2" xfId="40491" xr:uid="{D167BD15-4F3F-4D38-B9D7-A2545DF6ADE9}"/>
    <cellStyle name="Normal 9 6 3 5 4 3" xfId="28683" xr:uid="{228BF25C-C06A-43BA-8C37-41DC7FB96BD2}"/>
    <cellStyle name="Normal 9 6 3 5 5" xfId="11692" xr:uid="{B8BC503F-69A7-48DB-8514-6C0649A2D87F}"/>
    <cellStyle name="Normal 9 6 3 5 5 2" xfId="34011" xr:uid="{5D8F632C-C4D9-4D6B-ADE3-CF73E5927683}"/>
    <cellStyle name="Normal 9 6 3 5 6" xfId="12988" xr:uid="{CDF83F03-B69D-477B-A993-1B56C538363C}"/>
    <cellStyle name="Normal 9 6 3 5 6 2" xfId="35307" xr:uid="{1CBA3F6D-01BB-444C-B16D-F8D249B91522}"/>
    <cellStyle name="Normal 9 6 3 5 7" xfId="23499" xr:uid="{49999F01-EEC6-425D-889D-6D2EEC74C341}"/>
    <cellStyle name="Normal 9 6 3 6" xfId="1829" xr:uid="{9A81728B-0F9E-4A9E-80AF-6C1CD6AB3018}"/>
    <cellStyle name="Normal 9 6 3 6 2" xfId="4421" xr:uid="{C4339619-1B94-4929-8A13-08C2C517CB21}"/>
    <cellStyle name="Normal 9 6 3 6 2 2" xfId="9605" xr:uid="{FF95832E-9C13-4813-9737-9F2A20E1C9C1}"/>
    <cellStyle name="Normal 9 6 3 6 2 2 2" xfId="21412" xr:uid="{6799746C-AFC0-4EC8-A136-FE510C29CB92}"/>
    <cellStyle name="Normal 9 6 3 6 2 2 2 2" xfId="43731" xr:uid="{0C5D695D-17B3-45F4-ADF8-C529E78C9658}"/>
    <cellStyle name="Normal 9 6 3 6 2 2 3" xfId="31923" xr:uid="{A0D32587-D851-4774-B4A2-A9834882EE6C}"/>
    <cellStyle name="Normal 9 6 3 6 2 3" xfId="16228" xr:uid="{D85D3009-5A7C-4C9B-9037-8A23E8CC794D}"/>
    <cellStyle name="Normal 9 6 3 6 2 3 2" xfId="38547" xr:uid="{DF9BA404-6490-4F87-B373-A696A976F927}"/>
    <cellStyle name="Normal 9 6 3 6 2 4" xfId="26739" xr:uid="{CDC6E15E-5CE0-4F94-AD7C-EDE5BA81B754}"/>
    <cellStyle name="Normal 9 6 3 6 3" xfId="7013" xr:uid="{940EF458-0459-4839-B9B5-EBA18136B982}"/>
    <cellStyle name="Normal 9 6 3 6 3 2" xfId="18820" xr:uid="{DAD939BC-BE1E-44D3-9255-3586C96294DB}"/>
    <cellStyle name="Normal 9 6 3 6 3 2 2" xfId="41139" xr:uid="{B424BFEC-8EAC-4B15-9B1F-E0E39D04A556}"/>
    <cellStyle name="Normal 9 6 3 6 3 3" xfId="29331" xr:uid="{99439AD6-012D-4AC7-89C2-BE54246C070D}"/>
    <cellStyle name="Normal 9 6 3 6 4" xfId="13636" xr:uid="{366A39F2-ACCA-4057-8FB7-81DB977FB0FD}"/>
    <cellStyle name="Normal 9 6 3 6 4 2" xfId="35955" xr:uid="{EA5588B8-0ED2-4A0C-81FF-665C9AC9ED1C}"/>
    <cellStyle name="Normal 9 6 3 6 5" xfId="24147" xr:uid="{CF61DF31-E249-4D72-9366-8A61B6FBDC19}"/>
    <cellStyle name="Normal 9 6 3 7" xfId="3125" xr:uid="{DF0019FD-94AD-4510-A03A-C26715E4FECF}"/>
    <cellStyle name="Normal 9 6 3 7 2" xfId="8309" xr:uid="{9F47FE82-FDA3-420E-9770-669D6BA7772D}"/>
    <cellStyle name="Normal 9 6 3 7 2 2" xfId="20116" xr:uid="{E0E224FD-CEF9-4414-96CA-1B4F0AC5D0F9}"/>
    <cellStyle name="Normal 9 6 3 7 2 2 2" xfId="42435" xr:uid="{263AF98A-69E9-4C04-BCA2-5CCEFA237EE4}"/>
    <cellStyle name="Normal 9 6 3 7 2 3" xfId="30627" xr:uid="{A01AABFA-7371-4053-B723-CB79A8985DA7}"/>
    <cellStyle name="Normal 9 6 3 7 3" xfId="14932" xr:uid="{11CC333B-72AA-4C1F-B35D-BEF0C080B97E}"/>
    <cellStyle name="Normal 9 6 3 7 3 2" xfId="37251" xr:uid="{097992E7-3589-4A22-8294-11D67E1CF56E}"/>
    <cellStyle name="Normal 9 6 3 7 4" xfId="25443" xr:uid="{E746A993-3E88-4F8C-AFB5-B80DFE5C8978}"/>
    <cellStyle name="Normal 9 6 3 8" xfId="5717" xr:uid="{824E8510-52D2-4664-9B76-AED225ACA4BC}"/>
    <cellStyle name="Normal 9 6 3 8 2" xfId="17524" xr:uid="{646727A9-55EC-4B0B-9F24-ABDD8DC96847}"/>
    <cellStyle name="Normal 9 6 3 8 2 2" xfId="39843" xr:uid="{006FB21F-B980-4078-A17B-93E0FFD08CB9}"/>
    <cellStyle name="Normal 9 6 3 8 3" xfId="28035" xr:uid="{B907B171-8276-4E28-A931-E9AA3FEF365E}"/>
    <cellStyle name="Normal 9 6 3 9" xfId="10932" xr:uid="{190B4454-8EB5-474E-8C77-3265BB74266D}"/>
    <cellStyle name="Normal 9 6 3 9 2" xfId="33251" xr:uid="{55C5E2FF-3273-417F-97A2-8F06F7362E27}"/>
    <cellStyle name="Normal 9 6 4" xfId="467" xr:uid="{5DD82A40-E63D-46BC-8864-A2D0558A4FA5}"/>
    <cellStyle name="Normal 9 6 4 10" xfId="22784" xr:uid="{C81D9731-46A8-47DE-8AE2-105A6803C796}"/>
    <cellStyle name="Normal 9 6 4 2" xfId="700" xr:uid="{C1407C28-87DB-4822-921E-0DD3A7307EBD}"/>
    <cellStyle name="Normal 9 6 4 2 2" xfId="1046" xr:uid="{E2AC5EE2-BB38-4B33-A55B-ACD30189A056}"/>
    <cellStyle name="Normal 9 6 4 2 2 2" xfId="1694" xr:uid="{8B220914-0543-4AFC-9DB7-38ED9216E498}"/>
    <cellStyle name="Normal 9 6 4 2 2 2 2" xfId="2990" xr:uid="{87749A2A-97B2-4C40-A311-515D9E7DEEEB}"/>
    <cellStyle name="Normal 9 6 4 2 2 2 2 2" xfId="5582" xr:uid="{A97C74AE-1453-4207-B208-05D4EEA65958}"/>
    <cellStyle name="Normal 9 6 4 2 2 2 2 2 2" xfId="10766" xr:uid="{91E739B2-7F49-4B5B-B1DF-D685E1DEEFDB}"/>
    <cellStyle name="Normal 9 6 4 2 2 2 2 2 2 2" xfId="22573" xr:uid="{54C7198A-461E-4FBF-916B-35236D69B11F}"/>
    <cellStyle name="Normal 9 6 4 2 2 2 2 2 2 2 2" xfId="44892" xr:uid="{E77D59A2-AED7-4483-BB92-B2A7C9DE927E}"/>
    <cellStyle name="Normal 9 6 4 2 2 2 2 2 2 3" xfId="33084" xr:uid="{D5D62256-DD40-49E0-89A3-4F30C064D6D4}"/>
    <cellStyle name="Normal 9 6 4 2 2 2 2 2 3" xfId="17389" xr:uid="{7F9D6B9F-5024-4AEA-81F3-76730D947A17}"/>
    <cellStyle name="Normal 9 6 4 2 2 2 2 2 3 2" xfId="39708" xr:uid="{90FF79E6-C11B-4B5B-B63F-C1822B7A0621}"/>
    <cellStyle name="Normal 9 6 4 2 2 2 2 2 4" xfId="27900" xr:uid="{549E3917-BC2D-4AE8-9A38-F7DC7114B701}"/>
    <cellStyle name="Normal 9 6 4 2 2 2 2 3" xfId="8174" xr:uid="{B3B448DF-4368-4E07-8C60-FB9CABED8314}"/>
    <cellStyle name="Normal 9 6 4 2 2 2 2 3 2" xfId="19981" xr:uid="{C79636BF-1A2F-4BE5-888E-F38F83D5C6A0}"/>
    <cellStyle name="Normal 9 6 4 2 2 2 2 3 2 2" xfId="42300" xr:uid="{6AB2AD67-B4F0-41C3-B094-A78E9BE55FC0}"/>
    <cellStyle name="Normal 9 6 4 2 2 2 2 3 3" xfId="30492" xr:uid="{A1A3A06F-1468-44C4-94E7-F1CE9A6D0635}"/>
    <cellStyle name="Normal 9 6 4 2 2 2 2 4" xfId="14797" xr:uid="{033AA673-CA5D-44D5-9269-426445BB59FF}"/>
    <cellStyle name="Normal 9 6 4 2 2 2 2 4 2" xfId="37116" xr:uid="{783DDF99-BBDD-42C2-9E7A-A1BA092F5D4A}"/>
    <cellStyle name="Normal 9 6 4 2 2 2 2 5" xfId="25308" xr:uid="{E3F83BCF-715A-401B-A542-DCBCA3E5AD37}"/>
    <cellStyle name="Normal 9 6 4 2 2 2 3" xfId="4286" xr:uid="{4A4E1A56-9ED2-4E92-8395-10E9197864B2}"/>
    <cellStyle name="Normal 9 6 4 2 2 2 3 2" xfId="9470" xr:uid="{B2B1233F-2821-4D3A-8FE8-0524F6C1B3A1}"/>
    <cellStyle name="Normal 9 6 4 2 2 2 3 2 2" xfId="21277" xr:uid="{7CFC502E-02C2-4F0B-A748-E4ED673CF076}"/>
    <cellStyle name="Normal 9 6 4 2 2 2 3 2 2 2" xfId="43596" xr:uid="{28C9FDBC-9AB1-4ABA-87CE-5F9DB1EBAB42}"/>
    <cellStyle name="Normal 9 6 4 2 2 2 3 2 3" xfId="31788" xr:uid="{A2E6BBF9-A08B-44E6-8580-1A7F1FAF957D}"/>
    <cellStyle name="Normal 9 6 4 2 2 2 3 3" xfId="16093" xr:uid="{CBB67E56-30AB-46E7-8553-88BC5A9699DD}"/>
    <cellStyle name="Normal 9 6 4 2 2 2 3 3 2" xfId="38412" xr:uid="{6CECF689-16C2-4F6E-8347-4ED8BBAD2086}"/>
    <cellStyle name="Normal 9 6 4 2 2 2 3 4" xfId="26604" xr:uid="{3D0E1721-CE8F-436E-BA0C-8699FC35AB5B}"/>
    <cellStyle name="Normal 9 6 4 2 2 2 4" xfId="6878" xr:uid="{CE136949-8E71-48F5-ACBD-B13C63299322}"/>
    <cellStyle name="Normal 9 6 4 2 2 2 4 2" xfId="18685" xr:uid="{B254F852-EC61-4782-8D5E-3294E5549C84}"/>
    <cellStyle name="Normal 9 6 4 2 2 2 4 2 2" xfId="41004" xr:uid="{27BC343C-9B17-4B68-9CD6-A64F7B694846}"/>
    <cellStyle name="Normal 9 6 4 2 2 2 4 3" xfId="29196" xr:uid="{A74B76AB-0356-45D7-8CE6-92477CF108EB}"/>
    <cellStyle name="Normal 9 6 4 2 2 2 5" xfId="12205" xr:uid="{DEB2B173-C0C4-467A-80A2-4F33C2DDA8F1}"/>
    <cellStyle name="Normal 9 6 4 2 2 2 5 2" xfId="34524" xr:uid="{0FCF6121-05B4-4DE3-A51A-D48D8847B585}"/>
    <cellStyle name="Normal 9 6 4 2 2 2 6" xfId="13501" xr:uid="{F920D699-2F08-422D-BDEB-FE5848B5A921}"/>
    <cellStyle name="Normal 9 6 4 2 2 2 6 2" xfId="35820" xr:uid="{7B87DFFF-FD5B-4215-B5F6-B18E109B3ACC}"/>
    <cellStyle name="Normal 9 6 4 2 2 2 7" xfId="24012" xr:uid="{CEC2E1A0-E5A0-41D6-A000-020EF24FEFC1}"/>
    <cellStyle name="Normal 9 6 4 2 2 3" xfId="2342" xr:uid="{428070C9-1ADF-49A4-830E-B4128259D889}"/>
    <cellStyle name="Normal 9 6 4 2 2 3 2" xfId="4934" xr:uid="{4ADF1C20-E2A0-476A-9F58-50A760FA210D}"/>
    <cellStyle name="Normal 9 6 4 2 2 3 2 2" xfId="10118" xr:uid="{0563661E-B33A-4165-880D-BA83A309C67B}"/>
    <cellStyle name="Normal 9 6 4 2 2 3 2 2 2" xfId="21925" xr:uid="{203CDC74-04EE-41A8-9FAB-1E1A9AEEF0CC}"/>
    <cellStyle name="Normal 9 6 4 2 2 3 2 2 2 2" xfId="44244" xr:uid="{BD090A53-CF68-4407-B733-7B806CD7FF4A}"/>
    <cellStyle name="Normal 9 6 4 2 2 3 2 2 3" xfId="32436" xr:uid="{7A951792-BF95-4369-A950-1B802230DB65}"/>
    <cellStyle name="Normal 9 6 4 2 2 3 2 3" xfId="16741" xr:uid="{FD6044F3-14C9-42F1-BD04-1755457965D1}"/>
    <cellStyle name="Normal 9 6 4 2 2 3 2 3 2" xfId="39060" xr:uid="{F6263DCD-938D-4031-8AFD-BFC538FCCB10}"/>
    <cellStyle name="Normal 9 6 4 2 2 3 2 4" xfId="27252" xr:uid="{C6CA2710-5EDA-4DB0-9300-F99843712539}"/>
    <cellStyle name="Normal 9 6 4 2 2 3 3" xfId="7526" xr:uid="{6ADFC05E-30B9-4721-8F3D-C63CDF717C36}"/>
    <cellStyle name="Normal 9 6 4 2 2 3 3 2" xfId="19333" xr:uid="{9526A996-A07E-401B-B062-156A897482E2}"/>
    <cellStyle name="Normal 9 6 4 2 2 3 3 2 2" xfId="41652" xr:uid="{E9C8299E-0172-4AA0-AE07-8D81F5171953}"/>
    <cellStyle name="Normal 9 6 4 2 2 3 3 3" xfId="29844" xr:uid="{A72C73F0-167B-4FF6-9FC4-0F3B82BA8384}"/>
    <cellStyle name="Normal 9 6 4 2 2 3 4" xfId="14149" xr:uid="{15031217-C770-460D-AF6D-6116BE7B12D3}"/>
    <cellStyle name="Normal 9 6 4 2 2 3 4 2" xfId="36468" xr:uid="{AB895A38-1335-4D41-AAB6-183B9F423CF4}"/>
    <cellStyle name="Normal 9 6 4 2 2 3 5" xfId="24660" xr:uid="{0FC47626-BBF3-48B6-BE91-380EF14BF473}"/>
    <cellStyle name="Normal 9 6 4 2 2 4" xfId="3638" xr:uid="{9594CFC6-0793-4244-97D3-9C7E493CFBD3}"/>
    <cellStyle name="Normal 9 6 4 2 2 4 2" xfId="8822" xr:uid="{30B136D6-B991-4EA2-83A3-73E44744B331}"/>
    <cellStyle name="Normal 9 6 4 2 2 4 2 2" xfId="20629" xr:uid="{03E2379F-4A41-42C3-971C-73AA96DC5B20}"/>
    <cellStyle name="Normal 9 6 4 2 2 4 2 2 2" xfId="42948" xr:uid="{320D29B5-8DDC-4D9B-9D9A-C48DEB696C46}"/>
    <cellStyle name="Normal 9 6 4 2 2 4 2 3" xfId="31140" xr:uid="{F848C585-A4B7-49DE-9247-E27C5ABE5605}"/>
    <cellStyle name="Normal 9 6 4 2 2 4 3" xfId="15445" xr:uid="{5838F533-7598-4DB8-9BD0-0560B9E18836}"/>
    <cellStyle name="Normal 9 6 4 2 2 4 3 2" xfId="37764" xr:uid="{B0603E64-4A09-47C5-B176-8195657E6880}"/>
    <cellStyle name="Normal 9 6 4 2 2 4 4" xfId="25956" xr:uid="{DAC1C2D4-4FAD-4A79-A445-D0A384E4F0E2}"/>
    <cellStyle name="Normal 9 6 4 2 2 5" xfId="6230" xr:uid="{86477E5F-13B0-45B6-B351-BD1CC63DD2A8}"/>
    <cellStyle name="Normal 9 6 4 2 2 5 2" xfId="18037" xr:uid="{98FC96B2-38DB-476F-8CA0-E4EFF0C117C7}"/>
    <cellStyle name="Normal 9 6 4 2 2 5 2 2" xfId="40356" xr:uid="{67E93E14-6D83-4852-9F01-855282CB45E2}"/>
    <cellStyle name="Normal 9 6 4 2 2 5 3" xfId="28548" xr:uid="{2CD18C8C-0FE7-410A-BED0-496482D8642E}"/>
    <cellStyle name="Normal 9 6 4 2 2 6" xfId="11557" xr:uid="{D0A8ECF4-E0EA-4649-82E1-FC81F7B62F32}"/>
    <cellStyle name="Normal 9 6 4 2 2 6 2" xfId="33876" xr:uid="{EDE65B6F-5A67-4931-892B-5042734FBB67}"/>
    <cellStyle name="Normal 9 6 4 2 2 7" xfId="12853" xr:uid="{D1E210E0-0239-467D-8924-4EA3F9373E06}"/>
    <cellStyle name="Normal 9 6 4 2 2 7 2" xfId="35172" xr:uid="{5CE18E45-EAC4-4D6B-B4A8-CD5C661DB6FE}"/>
    <cellStyle name="Normal 9 6 4 2 2 8" xfId="23364" xr:uid="{817F1364-2508-4EBE-98C5-2978C25F5D01}"/>
    <cellStyle name="Normal 9 6 4 2 3" xfId="1370" xr:uid="{E3420FEA-85F6-44F8-8CDC-F5BE925ED912}"/>
    <cellStyle name="Normal 9 6 4 2 3 2" xfId="2666" xr:uid="{42B963CB-E122-4FF9-A7ED-2BC70C859131}"/>
    <cellStyle name="Normal 9 6 4 2 3 2 2" xfId="5258" xr:uid="{13C2D285-6DD8-46CD-9DA6-5948AD67F86F}"/>
    <cellStyle name="Normal 9 6 4 2 3 2 2 2" xfId="10442" xr:uid="{CE634BA1-AFD3-4AEE-B476-403B08E2EBCF}"/>
    <cellStyle name="Normal 9 6 4 2 3 2 2 2 2" xfId="22249" xr:uid="{EA7DEA43-0AD2-4526-A226-3A8B52EBA472}"/>
    <cellStyle name="Normal 9 6 4 2 3 2 2 2 2 2" xfId="44568" xr:uid="{F2B2D240-50E6-451C-AEB9-547B1A9C799F}"/>
    <cellStyle name="Normal 9 6 4 2 3 2 2 2 3" xfId="32760" xr:uid="{6A3B2030-B588-4813-B864-4EBC4E7057E6}"/>
    <cellStyle name="Normal 9 6 4 2 3 2 2 3" xfId="17065" xr:uid="{83C0A262-F595-405C-A472-87E81735F2F5}"/>
    <cellStyle name="Normal 9 6 4 2 3 2 2 3 2" xfId="39384" xr:uid="{DE84692E-BF78-493B-9368-46F6A97A2C92}"/>
    <cellStyle name="Normal 9 6 4 2 3 2 2 4" xfId="27576" xr:uid="{DF660EC5-B6DB-4DCD-96DC-AB0C9EF3B200}"/>
    <cellStyle name="Normal 9 6 4 2 3 2 3" xfId="7850" xr:uid="{4489797D-C781-401E-8E3D-AE526B41F12E}"/>
    <cellStyle name="Normal 9 6 4 2 3 2 3 2" xfId="19657" xr:uid="{54B8FBA9-8B7B-4F22-8EBD-1821DE24EA57}"/>
    <cellStyle name="Normal 9 6 4 2 3 2 3 2 2" xfId="41976" xr:uid="{04F4781E-F68D-4C3B-81E9-272C1A9CB493}"/>
    <cellStyle name="Normal 9 6 4 2 3 2 3 3" xfId="30168" xr:uid="{ACDCED17-869D-4BF4-9B01-EAB7CCB9AF72}"/>
    <cellStyle name="Normal 9 6 4 2 3 2 4" xfId="14473" xr:uid="{F2CDE937-EC31-4FF8-84DD-0E7E009124B4}"/>
    <cellStyle name="Normal 9 6 4 2 3 2 4 2" xfId="36792" xr:uid="{455F54BC-965E-4752-AF6E-E56C6B45B5FE}"/>
    <cellStyle name="Normal 9 6 4 2 3 2 5" xfId="24984" xr:uid="{66106C1D-09DD-4D8E-A5F7-E11FAB613CAE}"/>
    <cellStyle name="Normal 9 6 4 2 3 3" xfId="3962" xr:uid="{F80C27A1-17BE-4C81-9076-952743C2247C}"/>
    <cellStyle name="Normal 9 6 4 2 3 3 2" xfId="9146" xr:uid="{8B8EC882-4594-4343-8DE5-BCF8F839AC55}"/>
    <cellStyle name="Normal 9 6 4 2 3 3 2 2" xfId="20953" xr:uid="{535BA62B-3CEF-4CC4-BCFC-9769FA6CCBE4}"/>
    <cellStyle name="Normal 9 6 4 2 3 3 2 2 2" xfId="43272" xr:uid="{B2157606-7273-4686-A07B-845EBB0FBDDB}"/>
    <cellStyle name="Normal 9 6 4 2 3 3 2 3" xfId="31464" xr:uid="{88886C83-EFBD-4AE0-AAEE-B71BE9AF809B}"/>
    <cellStyle name="Normal 9 6 4 2 3 3 3" xfId="15769" xr:uid="{8161DB52-A08D-43D0-A44C-0243832CCD5B}"/>
    <cellStyle name="Normal 9 6 4 2 3 3 3 2" xfId="38088" xr:uid="{961477C3-98F1-499C-8D0C-408E9434DA43}"/>
    <cellStyle name="Normal 9 6 4 2 3 3 4" xfId="26280" xr:uid="{CA83893A-DA50-4FA2-A0FA-ED35F0F91BB5}"/>
    <cellStyle name="Normal 9 6 4 2 3 4" xfId="6554" xr:uid="{9F84F995-DAD2-42C6-9089-F631799D2F8A}"/>
    <cellStyle name="Normal 9 6 4 2 3 4 2" xfId="18361" xr:uid="{AF97928D-A7A5-462A-8383-042DD6BB00CA}"/>
    <cellStyle name="Normal 9 6 4 2 3 4 2 2" xfId="40680" xr:uid="{E6242060-4A53-434F-84E4-1013E92D17FE}"/>
    <cellStyle name="Normal 9 6 4 2 3 4 3" xfId="28872" xr:uid="{E55A4942-0B8F-451A-A561-4594FBC8316D}"/>
    <cellStyle name="Normal 9 6 4 2 3 5" xfId="11881" xr:uid="{B5E8E0EF-7BA3-4486-B90F-3B836390F22C}"/>
    <cellStyle name="Normal 9 6 4 2 3 5 2" xfId="34200" xr:uid="{FD3A5BBB-F8B8-46BF-9C0C-AE166D332C47}"/>
    <cellStyle name="Normal 9 6 4 2 3 6" xfId="13177" xr:uid="{C5322443-3DC8-4DD7-9EEB-A7F7AEFF7B3E}"/>
    <cellStyle name="Normal 9 6 4 2 3 6 2" xfId="35496" xr:uid="{15E27A8A-39B8-42D4-BEB2-868CC6C9E4DB}"/>
    <cellStyle name="Normal 9 6 4 2 3 7" xfId="23688" xr:uid="{2954A91E-AA37-4F00-96AA-58E2C5D964E2}"/>
    <cellStyle name="Normal 9 6 4 2 4" xfId="2018" xr:uid="{2AB3AA18-3522-4D5F-B864-226D68568D8C}"/>
    <cellStyle name="Normal 9 6 4 2 4 2" xfId="4610" xr:uid="{021FD856-69B0-4EF5-896B-D1331277E85B}"/>
    <cellStyle name="Normal 9 6 4 2 4 2 2" xfId="9794" xr:uid="{8B731D51-C57B-4B03-8C6E-150FA8380026}"/>
    <cellStyle name="Normal 9 6 4 2 4 2 2 2" xfId="21601" xr:uid="{044A7ED6-90D3-4184-A5C7-0E4C471C5888}"/>
    <cellStyle name="Normal 9 6 4 2 4 2 2 2 2" xfId="43920" xr:uid="{C963B478-2D06-4441-9B05-DB685D9E2867}"/>
    <cellStyle name="Normal 9 6 4 2 4 2 2 3" xfId="32112" xr:uid="{781A1514-2B11-4938-A159-C3091A7CE1C7}"/>
    <cellStyle name="Normal 9 6 4 2 4 2 3" xfId="16417" xr:uid="{AB685F04-749D-4A3D-B6C7-971866545EB6}"/>
    <cellStyle name="Normal 9 6 4 2 4 2 3 2" xfId="38736" xr:uid="{E9CFDFCA-692F-401D-94AD-0E0ABDA27F8B}"/>
    <cellStyle name="Normal 9 6 4 2 4 2 4" xfId="26928" xr:uid="{ECE60570-795D-4553-A42E-3716866007FB}"/>
    <cellStyle name="Normal 9 6 4 2 4 3" xfId="7202" xr:uid="{AB162820-C2D5-454D-A13C-8FCB68876092}"/>
    <cellStyle name="Normal 9 6 4 2 4 3 2" xfId="19009" xr:uid="{7C1E4747-A304-4918-8F0A-BC4143016ABD}"/>
    <cellStyle name="Normal 9 6 4 2 4 3 2 2" xfId="41328" xr:uid="{7FC1ABF0-391C-4D38-A359-CC922CE67801}"/>
    <cellStyle name="Normal 9 6 4 2 4 3 3" xfId="29520" xr:uid="{8E799277-5B5A-41CA-BCC5-ACA077948F5D}"/>
    <cellStyle name="Normal 9 6 4 2 4 4" xfId="13825" xr:uid="{BA120CD0-BE03-49EC-A491-812379B74F23}"/>
    <cellStyle name="Normal 9 6 4 2 4 4 2" xfId="36144" xr:uid="{719B1FD2-C67A-47CF-B2FA-3A73B28EAA5A}"/>
    <cellStyle name="Normal 9 6 4 2 4 5" xfId="24336" xr:uid="{CA093DE4-9DD4-406B-BF43-711F7973901C}"/>
    <cellStyle name="Normal 9 6 4 2 5" xfId="3314" xr:uid="{606CA238-A743-42DF-925C-F7CD2F75D71D}"/>
    <cellStyle name="Normal 9 6 4 2 5 2" xfId="8498" xr:uid="{E0FD2827-910D-4781-8E7E-C8F92F4CEFA4}"/>
    <cellStyle name="Normal 9 6 4 2 5 2 2" xfId="20305" xr:uid="{2434EC11-98D0-4C83-93FE-5F387C06B1A3}"/>
    <cellStyle name="Normal 9 6 4 2 5 2 2 2" xfId="42624" xr:uid="{633361F5-98CA-4025-B107-20D2BEFFBEED}"/>
    <cellStyle name="Normal 9 6 4 2 5 2 3" xfId="30816" xr:uid="{5ABDD263-7AD8-4FE5-9835-DE1F9FEFA878}"/>
    <cellStyle name="Normal 9 6 4 2 5 3" xfId="15121" xr:uid="{C9D6A65D-7F04-4E39-819B-1E2AC6E7DA7E}"/>
    <cellStyle name="Normal 9 6 4 2 5 3 2" xfId="37440" xr:uid="{8B50FE25-6FB8-4542-BE65-B3F970DFC727}"/>
    <cellStyle name="Normal 9 6 4 2 5 4" xfId="25632" xr:uid="{D56C77C0-36D1-47CB-8707-600A4003DDE4}"/>
    <cellStyle name="Normal 9 6 4 2 6" xfId="5906" xr:uid="{C3AE12D1-148B-4581-A854-78021122C9BE}"/>
    <cellStyle name="Normal 9 6 4 2 6 2" xfId="17713" xr:uid="{0A3AB50D-EE18-406A-91BA-ABC925748AC2}"/>
    <cellStyle name="Normal 9 6 4 2 6 2 2" xfId="40032" xr:uid="{165D0F70-AE28-43E7-ACE8-AF74F519128C}"/>
    <cellStyle name="Normal 9 6 4 2 6 3" xfId="28224" xr:uid="{3338E8B1-6D71-4626-8F29-AB0BCFB50B49}"/>
    <cellStyle name="Normal 9 6 4 2 7" xfId="11211" xr:uid="{ACCC3E90-6561-4E21-B626-7F6D434AC380}"/>
    <cellStyle name="Normal 9 6 4 2 7 2" xfId="33530" xr:uid="{24771F44-9A3F-475A-9971-936657CD2296}"/>
    <cellStyle name="Normal 9 6 4 2 8" xfId="12529" xr:uid="{972DC01A-B735-4ECE-AE75-3C711C71D669}"/>
    <cellStyle name="Normal 9 6 4 2 8 2" xfId="34848" xr:uid="{DE215E00-36AE-4C3A-8881-223AAE7930EE}"/>
    <cellStyle name="Normal 9 6 4 2 9" xfId="23018" xr:uid="{6105EE7B-F0BA-4C4C-8204-9B872C6F64B8}"/>
    <cellStyle name="Normal 9 6 4 3" xfId="884" xr:uid="{C83E3879-8D15-4ECB-BAB1-E9B272B05A36}"/>
    <cellStyle name="Normal 9 6 4 3 2" xfId="1532" xr:uid="{04AF9AD0-578A-4E4E-A528-5E917B44DB4F}"/>
    <cellStyle name="Normal 9 6 4 3 2 2" xfId="2828" xr:uid="{F7AF9855-5584-407D-B0FA-BDCC225FFB5A}"/>
    <cellStyle name="Normal 9 6 4 3 2 2 2" xfId="5420" xr:uid="{07ED782E-099C-4636-8716-870EED13DE60}"/>
    <cellStyle name="Normal 9 6 4 3 2 2 2 2" xfId="10604" xr:uid="{0BB5A3D7-0C89-4C61-92E5-FAA6DACBBD0B}"/>
    <cellStyle name="Normal 9 6 4 3 2 2 2 2 2" xfId="22411" xr:uid="{5A734654-7EDF-42A2-BEF6-893446381E40}"/>
    <cellStyle name="Normal 9 6 4 3 2 2 2 2 2 2" xfId="44730" xr:uid="{F6E1BDAA-E3C8-4BA4-A738-2AEFAAC82937}"/>
    <cellStyle name="Normal 9 6 4 3 2 2 2 2 3" xfId="32922" xr:uid="{0CD4E285-C0A4-4E7E-B4DC-058753091D0D}"/>
    <cellStyle name="Normal 9 6 4 3 2 2 2 3" xfId="17227" xr:uid="{B76D74EA-A6E7-4744-A0F7-514847EDF23F}"/>
    <cellStyle name="Normal 9 6 4 3 2 2 2 3 2" xfId="39546" xr:uid="{F32A0E2D-B073-4AF9-BC8F-9B4539F562FA}"/>
    <cellStyle name="Normal 9 6 4 3 2 2 2 4" xfId="27738" xr:uid="{44CC2706-7912-4369-A4DA-08497D68624F}"/>
    <cellStyle name="Normal 9 6 4 3 2 2 3" xfId="8012" xr:uid="{0A55017C-71D0-4884-8496-BA64B6711771}"/>
    <cellStyle name="Normal 9 6 4 3 2 2 3 2" xfId="19819" xr:uid="{1EF2D13D-49E7-4C92-A8C7-7E0B94F83E6E}"/>
    <cellStyle name="Normal 9 6 4 3 2 2 3 2 2" xfId="42138" xr:uid="{061E9CDD-5536-419E-8A46-463E79890701}"/>
    <cellStyle name="Normal 9 6 4 3 2 2 3 3" xfId="30330" xr:uid="{5ACFFBDD-7684-439A-B23E-E029B4CB2812}"/>
    <cellStyle name="Normal 9 6 4 3 2 2 4" xfId="14635" xr:uid="{A1ECBF0D-AB37-4C99-BC3A-8D08143155DE}"/>
    <cellStyle name="Normal 9 6 4 3 2 2 4 2" xfId="36954" xr:uid="{B4B9719B-DF8B-4187-993E-6888F7B08A82}"/>
    <cellStyle name="Normal 9 6 4 3 2 2 5" xfId="25146" xr:uid="{EAEBBF2D-9638-4DC1-A971-83E3F8597B39}"/>
    <cellStyle name="Normal 9 6 4 3 2 3" xfId="4124" xr:uid="{A2D88CB8-19D1-4505-B912-E95AC2CA47C7}"/>
    <cellStyle name="Normal 9 6 4 3 2 3 2" xfId="9308" xr:uid="{8F57F7A6-4CBD-4708-A5AF-7DB6D10576DA}"/>
    <cellStyle name="Normal 9 6 4 3 2 3 2 2" xfId="21115" xr:uid="{3689EAE8-86AC-432C-AA99-D05644112284}"/>
    <cellStyle name="Normal 9 6 4 3 2 3 2 2 2" xfId="43434" xr:uid="{9C8A6D52-FD71-44CB-AFD2-AA58CD79D9F2}"/>
    <cellStyle name="Normal 9 6 4 3 2 3 2 3" xfId="31626" xr:uid="{F04541CA-5F04-4F74-93F2-3F1B7B12AA91}"/>
    <cellStyle name="Normal 9 6 4 3 2 3 3" xfId="15931" xr:uid="{7ECB61FE-462D-448E-B3BD-7D3C4FAB9FC0}"/>
    <cellStyle name="Normal 9 6 4 3 2 3 3 2" xfId="38250" xr:uid="{5AD8AC21-B11F-46D3-9B5D-2BB9E027FB52}"/>
    <cellStyle name="Normal 9 6 4 3 2 3 4" xfId="26442" xr:uid="{4E7C410B-C295-4149-85AA-1516BE836893}"/>
    <cellStyle name="Normal 9 6 4 3 2 4" xfId="6716" xr:uid="{B46BD84D-A9F3-407B-A8B0-4EF9130B74C9}"/>
    <cellStyle name="Normal 9 6 4 3 2 4 2" xfId="18523" xr:uid="{FCA34C2F-5F37-4BDD-B2D0-0B853715EF4B}"/>
    <cellStyle name="Normal 9 6 4 3 2 4 2 2" xfId="40842" xr:uid="{9D01885B-F0CB-4375-B3E6-91221260FEB6}"/>
    <cellStyle name="Normal 9 6 4 3 2 4 3" xfId="29034" xr:uid="{DA47EFC2-1554-4662-BB4E-ED551DED77BB}"/>
    <cellStyle name="Normal 9 6 4 3 2 5" xfId="12043" xr:uid="{FF5FF241-BC51-4310-B5CC-6FA15C588C82}"/>
    <cellStyle name="Normal 9 6 4 3 2 5 2" xfId="34362" xr:uid="{2875407D-0373-4DF9-BE35-C8752313EDC0}"/>
    <cellStyle name="Normal 9 6 4 3 2 6" xfId="13339" xr:uid="{4FE4CCE1-884C-4E96-B4AF-4845038F71C8}"/>
    <cellStyle name="Normal 9 6 4 3 2 6 2" xfId="35658" xr:uid="{ABE787EF-1F55-476A-BD36-7F7A3F358AB2}"/>
    <cellStyle name="Normal 9 6 4 3 2 7" xfId="23850" xr:uid="{1194B758-33D3-4D50-9700-16A7991A1D6B}"/>
    <cellStyle name="Normal 9 6 4 3 3" xfId="2180" xr:uid="{57F2445E-0DB4-4B30-B369-8A69BF2F5C6F}"/>
    <cellStyle name="Normal 9 6 4 3 3 2" xfId="4772" xr:uid="{0FFFC044-F8AB-443F-A54F-9E2034DC809D}"/>
    <cellStyle name="Normal 9 6 4 3 3 2 2" xfId="9956" xr:uid="{1CB6502C-F869-4A16-8686-5E35A318B784}"/>
    <cellStyle name="Normal 9 6 4 3 3 2 2 2" xfId="21763" xr:uid="{0646CAC9-ACF8-494C-8B96-B3ED31EC4DD9}"/>
    <cellStyle name="Normal 9 6 4 3 3 2 2 2 2" xfId="44082" xr:uid="{766BE25A-BFEF-495C-BE78-429DAA2FC744}"/>
    <cellStyle name="Normal 9 6 4 3 3 2 2 3" xfId="32274" xr:uid="{39F01DC1-A707-47F1-8F2C-2065E02CB41E}"/>
    <cellStyle name="Normal 9 6 4 3 3 2 3" xfId="16579" xr:uid="{DA9F2437-3704-49AA-B043-25EA378DC3A3}"/>
    <cellStyle name="Normal 9 6 4 3 3 2 3 2" xfId="38898" xr:uid="{22BC4B1D-A56A-499D-A744-B68A74893C08}"/>
    <cellStyle name="Normal 9 6 4 3 3 2 4" xfId="27090" xr:uid="{A65ED861-25C3-4BD1-A884-40F6D12839DB}"/>
    <cellStyle name="Normal 9 6 4 3 3 3" xfId="7364" xr:uid="{6CC01C04-BAAE-4373-B536-53781B05DEA7}"/>
    <cellStyle name="Normal 9 6 4 3 3 3 2" xfId="19171" xr:uid="{5AE1E542-44D2-4376-AD73-E7BF5A6E3B20}"/>
    <cellStyle name="Normal 9 6 4 3 3 3 2 2" xfId="41490" xr:uid="{176D60DF-289E-4DF3-B12B-9D6E9B5F059B}"/>
    <cellStyle name="Normal 9 6 4 3 3 3 3" xfId="29682" xr:uid="{1E024DCA-8F91-4BCE-806F-9EC064A6506E}"/>
    <cellStyle name="Normal 9 6 4 3 3 4" xfId="13987" xr:uid="{F08013F2-A2F4-4A93-A114-80BF137A2C07}"/>
    <cellStyle name="Normal 9 6 4 3 3 4 2" xfId="36306" xr:uid="{EA72B495-02DF-4A48-AC5B-CC77FE203F0B}"/>
    <cellStyle name="Normal 9 6 4 3 3 5" xfId="24498" xr:uid="{8F90E9B3-E923-4F8B-9AA5-3D0EFF92BA30}"/>
    <cellStyle name="Normal 9 6 4 3 4" xfId="3476" xr:uid="{D2F6E1D9-11F3-491D-ACA0-6DFEF5CE3752}"/>
    <cellStyle name="Normal 9 6 4 3 4 2" xfId="8660" xr:uid="{202BBD61-C381-41B9-879E-7222A957E07A}"/>
    <cellStyle name="Normal 9 6 4 3 4 2 2" xfId="20467" xr:uid="{BE6B6DA2-4AC9-4702-93C3-43FCF953DE23}"/>
    <cellStyle name="Normal 9 6 4 3 4 2 2 2" xfId="42786" xr:uid="{14EAFAB1-B82D-485A-B8A1-8E6C0EEB45C4}"/>
    <cellStyle name="Normal 9 6 4 3 4 2 3" xfId="30978" xr:uid="{6C9154D0-6105-4AF5-9AA3-9ACD3596B2A4}"/>
    <cellStyle name="Normal 9 6 4 3 4 3" xfId="15283" xr:uid="{D8B42AFA-4E95-4464-892B-BBE8D84D7EE4}"/>
    <cellStyle name="Normal 9 6 4 3 4 3 2" xfId="37602" xr:uid="{95554525-094C-4061-BA00-A3E5E5F2D2EC}"/>
    <cellStyle name="Normal 9 6 4 3 4 4" xfId="25794" xr:uid="{B072F25E-A2AE-4A8B-80D9-F06C54E24957}"/>
    <cellStyle name="Normal 9 6 4 3 5" xfId="6068" xr:uid="{6397DAB7-C4C7-4AC4-8F46-BDD808EE773F}"/>
    <cellStyle name="Normal 9 6 4 3 5 2" xfId="17875" xr:uid="{D31B505A-8719-4F20-9DA7-E28B97D583F0}"/>
    <cellStyle name="Normal 9 6 4 3 5 2 2" xfId="40194" xr:uid="{524A5663-6928-4CBC-8634-3146CF08F594}"/>
    <cellStyle name="Normal 9 6 4 3 5 3" xfId="28386" xr:uid="{55A59C31-54C7-4477-A4E3-B7CB627DB0F3}"/>
    <cellStyle name="Normal 9 6 4 3 6" xfId="11395" xr:uid="{49C54916-9FC2-4FFE-934A-0BE26FAD2508}"/>
    <cellStyle name="Normal 9 6 4 3 6 2" xfId="33714" xr:uid="{6C58BA88-F799-4726-8E74-B422BAE7BAA3}"/>
    <cellStyle name="Normal 9 6 4 3 7" xfId="12691" xr:uid="{FF84F19D-B525-4FDC-8C94-360B0AE7865A}"/>
    <cellStyle name="Normal 9 6 4 3 7 2" xfId="35010" xr:uid="{83EB9C94-6AE3-4F89-9053-3FD601857C6D}"/>
    <cellStyle name="Normal 9 6 4 3 8" xfId="23202" xr:uid="{8ED84F35-D1CB-4BE4-B09F-7BBC5755C97E}"/>
    <cellStyle name="Normal 9 6 4 4" xfId="1208" xr:uid="{DC9ECF30-581D-49C9-BA7D-87989204553B}"/>
    <cellStyle name="Normal 9 6 4 4 2" xfId="2504" xr:uid="{4B182410-F611-402E-9DB5-AC189F42EE75}"/>
    <cellStyle name="Normal 9 6 4 4 2 2" xfId="5096" xr:uid="{4245595C-1074-4546-B37B-C26410C2471E}"/>
    <cellStyle name="Normal 9 6 4 4 2 2 2" xfId="10280" xr:uid="{8203004E-BF05-4264-819D-9A91759E5B4F}"/>
    <cellStyle name="Normal 9 6 4 4 2 2 2 2" xfId="22087" xr:uid="{9BCB2B3B-3500-4A7A-97C3-B1F81221CB6E}"/>
    <cellStyle name="Normal 9 6 4 4 2 2 2 2 2" xfId="44406" xr:uid="{D2FBD069-0148-41F0-AAE3-4FC909FA19D1}"/>
    <cellStyle name="Normal 9 6 4 4 2 2 2 3" xfId="32598" xr:uid="{42FE0907-F0B0-4B62-82E5-DAA6AFAC5074}"/>
    <cellStyle name="Normal 9 6 4 4 2 2 3" xfId="16903" xr:uid="{F770A171-BCEF-4800-8D03-C7EC0365A774}"/>
    <cellStyle name="Normal 9 6 4 4 2 2 3 2" xfId="39222" xr:uid="{6DDB43A5-37F3-4232-908B-2CE16D95E4DB}"/>
    <cellStyle name="Normal 9 6 4 4 2 2 4" xfId="27414" xr:uid="{5536662F-79A9-4421-AF56-5BEDBF8F0054}"/>
    <cellStyle name="Normal 9 6 4 4 2 3" xfId="7688" xr:uid="{D98933C6-1103-413F-B91C-B755F561976C}"/>
    <cellStyle name="Normal 9 6 4 4 2 3 2" xfId="19495" xr:uid="{6ED9F7EC-9B5B-4538-A6FF-021DE3AB43BC}"/>
    <cellStyle name="Normal 9 6 4 4 2 3 2 2" xfId="41814" xr:uid="{45F19751-8014-43CA-97F1-1FD5E843F0F3}"/>
    <cellStyle name="Normal 9 6 4 4 2 3 3" xfId="30006" xr:uid="{A41E745A-834A-4662-9FF1-0237B2D7F544}"/>
    <cellStyle name="Normal 9 6 4 4 2 4" xfId="14311" xr:uid="{F39EA8F1-F3B4-4EE8-9AC5-76DE9FCF4DE0}"/>
    <cellStyle name="Normal 9 6 4 4 2 4 2" xfId="36630" xr:uid="{EAE5B251-3FF5-45D7-9686-319906060FDB}"/>
    <cellStyle name="Normal 9 6 4 4 2 5" xfId="24822" xr:uid="{68C489C0-2B6E-490D-BEED-A0749B2EF90B}"/>
    <cellStyle name="Normal 9 6 4 4 3" xfId="3800" xr:uid="{1C10844D-AF6E-440F-B377-BD57E5327AF2}"/>
    <cellStyle name="Normal 9 6 4 4 3 2" xfId="8984" xr:uid="{955FAF81-65AB-435D-9627-B9C1B9306D14}"/>
    <cellStyle name="Normal 9 6 4 4 3 2 2" xfId="20791" xr:uid="{E8460690-60FE-4C6B-B036-476D05875300}"/>
    <cellStyle name="Normal 9 6 4 4 3 2 2 2" xfId="43110" xr:uid="{3B2383EA-80A2-4E3D-8C62-319BF8DF444A}"/>
    <cellStyle name="Normal 9 6 4 4 3 2 3" xfId="31302" xr:uid="{D0E5B77B-1C74-4BBC-8567-112F9EEEF9F8}"/>
    <cellStyle name="Normal 9 6 4 4 3 3" xfId="15607" xr:uid="{BA83BD5A-F849-44D6-BC26-77A4474DE6FA}"/>
    <cellStyle name="Normal 9 6 4 4 3 3 2" xfId="37926" xr:uid="{B3F51994-99D9-4497-A6CB-02C609D62647}"/>
    <cellStyle name="Normal 9 6 4 4 3 4" xfId="26118" xr:uid="{8F48185A-58A8-439D-A092-F0805207068F}"/>
    <cellStyle name="Normal 9 6 4 4 4" xfId="6392" xr:uid="{20578D82-E26C-4745-A781-83542A62DE55}"/>
    <cellStyle name="Normal 9 6 4 4 4 2" xfId="18199" xr:uid="{E77F3F62-BD33-4BF4-AFF5-83374CA1EC5F}"/>
    <cellStyle name="Normal 9 6 4 4 4 2 2" xfId="40518" xr:uid="{68284E53-F934-46C2-A8CC-F7BA70AB1D52}"/>
    <cellStyle name="Normal 9 6 4 4 4 3" xfId="28710" xr:uid="{A3238E9E-6BEB-4D3E-90AD-10B2740C4146}"/>
    <cellStyle name="Normal 9 6 4 4 5" xfId="11719" xr:uid="{48AA0D61-7521-4FE1-ADDC-853B4893A837}"/>
    <cellStyle name="Normal 9 6 4 4 5 2" xfId="34038" xr:uid="{823D0F7C-AA6B-480E-A0BB-E052B90005EA}"/>
    <cellStyle name="Normal 9 6 4 4 6" xfId="13015" xr:uid="{0D5E3BC3-A387-499A-A86D-40DB75D0D029}"/>
    <cellStyle name="Normal 9 6 4 4 6 2" xfId="35334" xr:uid="{D56499EA-8273-4126-B328-383B51EDC470}"/>
    <cellStyle name="Normal 9 6 4 4 7" xfId="23526" xr:uid="{19727F83-32AB-452F-B23F-190DEBC8A972}"/>
    <cellStyle name="Normal 9 6 4 5" xfId="1856" xr:uid="{7D86DE5D-31E1-4C63-B5D5-632ADEE94534}"/>
    <cellStyle name="Normal 9 6 4 5 2" xfId="4448" xr:uid="{6BE6FA90-7614-467C-B041-DF50CF452F2A}"/>
    <cellStyle name="Normal 9 6 4 5 2 2" xfId="9632" xr:uid="{98280363-9AD1-4207-AB14-FB8AF37D4C5E}"/>
    <cellStyle name="Normal 9 6 4 5 2 2 2" xfId="21439" xr:uid="{89A70D9C-EC31-4D80-9E0C-F8D2BD7BC881}"/>
    <cellStyle name="Normal 9 6 4 5 2 2 2 2" xfId="43758" xr:uid="{5C60EA21-E78F-4ACE-984D-7D479BC173D3}"/>
    <cellStyle name="Normal 9 6 4 5 2 2 3" xfId="31950" xr:uid="{59577B5B-F9BC-4479-9781-6BCDA4F4FFF1}"/>
    <cellStyle name="Normal 9 6 4 5 2 3" xfId="16255" xr:uid="{DBDD17D2-A130-434C-83E4-D82C89FB0AED}"/>
    <cellStyle name="Normal 9 6 4 5 2 3 2" xfId="38574" xr:uid="{C349FE6E-B8EF-4311-935D-8A80AC64154C}"/>
    <cellStyle name="Normal 9 6 4 5 2 4" xfId="26766" xr:uid="{22BEF376-949D-4BB9-B415-A733007222C0}"/>
    <cellStyle name="Normal 9 6 4 5 3" xfId="7040" xr:uid="{7DC7D348-5A04-4FE4-9691-8F25E6C17982}"/>
    <cellStyle name="Normal 9 6 4 5 3 2" xfId="18847" xr:uid="{75C1FB8E-D88F-44F2-8513-BD9EE03DEDAC}"/>
    <cellStyle name="Normal 9 6 4 5 3 2 2" xfId="41166" xr:uid="{7E6C03E5-A5BC-4D05-92EB-70C0426E909D}"/>
    <cellStyle name="Normal 9 6 4 5 3 3" xfId="29358" xr:uid="{A0395281-F226-4C91-AFD0-DF04310B6A15}"/>
    <cellStyle name="Normal 9 6 4 5 4" xfId="13663" xr:uid="{1F03A032-03F5-48C3-AEA1-14FF4C533903}"/>
    <cellStyle name="Normal 9 6 4 5 4 2" xfId="35982" xr:uid="{2106388D-D1C0-4AC7-8C65-704DBB2E7411}"/>
    <cellStyle name="Normal 9 6 4 5 5" xfId="24174" xr:uid="{49F9B002-0119-4524-8BE7-530498B192F2}"/>
    <cellStyle name="Normal 9 6 4 6" xfId="3152" xr:uid="{D4EEDFCF-9460-4B60-AC26-C430EC1B3507}"/>
    <cellStyle name="Normal 9 6 4 6 2" xfId="8336" xr:uid="{4959AFFD-3FDE-4B23-B608-CEE29FDB8B71}"/>
    <cellStyle name="Normal 9 6 4 6 2 2" xfId="20143" xr:uid="{EECCE4E2-88C5-4FC8-A6C2-053F6F706BCB}"/>
    <cellStyle name="Normal 9 6 4 6 2 2 2" xfId="42462" xr:uid="{A08AD304-4A63-4EFB-B14A-146063AA1970}"/>
    <cellStyle name="Normal 9 6 4 6 2 3" xfId="30654" xr:uid="{119A0979-D9A8-4B0D-99E5-87329A754AB1}"/>
    <cellStyle name="Normal 9 6 4 6 3" xfId="14959" xr:uid="{1C41C452-9FEA-48DB-93DA-473692FD2C58}"/>
    <cellStyle name="Normal 9 6 4 6 3 2" xfId="37278" xr:uid="{E04F4A27-2445-4A59-9CDD-C770D7A21013}"/>
    <cellStyle name="Normal 9 6 4 6 4" xfId="25470" xr:uid="{53FFA9E5-1E15-4C39-B23C-265D84AC3B42}"/>
    <cellStyle name="Normal 9 6 4 7" xfId="5744" xr:uid="{86D2BAEF-01B1-4621-97F1-0C54194A6752}"/>
    <cellStyle name="Normal 9 6 4 7 2" xfId="17551" xr:uid="{B063270C-2B9C-4B04-BF8B-F9CBF840CD9E}"/>
    <cellStyle name="Normal 9 6 4 7 2 2" xfId="39870" xr:uid="{073C6AA3-6D78-42AC-A4F5-DF910F11EF89}"/>
    <cellStyle name="Normal 9 6 4 7 3" xfId="28062" xr:uid="{C44CEF70-FB94-4BCA-8539-8879BD17242B}"/>
    <cellStyle name="Normal 9 6 4 8" xfId="10977" xr:uid="{F72D8364-4D00-44A9-B42F-C143E5A6F332}"/>
    <cellStyle name="Normal 9 6 4 8 2" xfId="33296" xr:uid="{12C24D57-6B3A-42E2-8C16-D87590476928}"/>
    <cellStyle name="Normal 9 6 4 9" xfId="12367" xr:uid="{1D76F41B-103B-4E8E-B7D3-633E0B3FFB95}"/>
    <cellStyle name="Normal 9 6 4 9 2" xfId="34686" xr:uid="{52EE37E1-98E8-4DD6-9D15-4A4E8DD01F8A}"/>
    <cellStyle name="Normal 9 6 5" xfId="583" xr:uid="{BC99B3F6-EF00-4EAD-9918-78D483E5CFB9}"/>
    <cellStyle name="Normal 9 6 5 2" xfId="965" xr:uid="{E710B496-510E-4586-9113-EA3EDFCD75D8}"/>
    <cellStyle name="Normal 9 6 5 2 2" xfId="1613" xr:uid="{C0136B11-746E-4840-9403-919D766ACB27}"/>
    <cellStyle name="Normal 9 6 5 2 2 2" xfId="2909" xr:uid="{F5290E46-BDCA-49A9-A433-64CAE8AD297D}"/>
    <cellStyle name="Normal 9 6 5 2 2 2 2" xfId="5501" xr:uid="{36349A01-9641-444D-9BC6-5FE42776B5D7}"/>
    <cellStyle name="Normal 9 6 5 2 2 2 2 2" xfId="10685" xr:uid="{B7285836-8EDE-4C6D-946A-7994F7605C8F}"/>
    <cellStyle name="Normal 9 6 5 2 2 2 2 2 2" xfId="22492" xr:uid="{CAA8D0E0-8B9D-4480-96C4-C284BC42ADF7}"/>
    <cellStyle name="Normal 9 6 5 2 2 2 2 2 2 2" xfId="44811" xr:uid="{F0447FA2-F141-470A-B638-F8B110892291}"/>
    <cellStyle name="Normal 9 6 5 2 2 2 2 2 3" xfId="33003" xr:uid="{3448E716-F2D8-4678-90A6-45165B2F23CC}"/>
    <cellStyle name="Normal 9 6 5 2 2 2 2 3" xfId="17308" xr:uid="{4E5D5C94-B354-4332-8288-B2DEEDFB2BC3}"/>
    <cellStyle name="Normal 9 6 5 2 2 2 2 3 2" xfId="39627" xr:uid="{AA2A45A8-8CCB-4343-8393-88AA28B5377E}"/>
    <cellStyle name="Normal 9 6 5 2 2 2 2 4" xfId="27819" xr:uid="{5D29E7A6-10DD-48FC-9862-99994600CE52}"/>
    <cellStyle name="Normal 9 6 5 2 2 2 3" xfId="8093" xr:uid="{0EA4F174-E4DD-4A25-948F-6B42C4E39024}"/>
    <cellStyle name="Normal 9 6 5 2 2 2 3 2" xfId="19900" xr:uid="{34F898C2-F823-4389-9A2B-309E0C5AFD83}"/>
    <cellStyle name="Normal 9 6 5 2 2 2 3 2 2" xfId="42219" xr:uid="{CE98EFAA-52E5-4B63-B767-5E45A004B1B3}"/>
    <cellStyle name="Normal 9 6 5 2 2 2 3 3" xfId="30411" xr:uid="{8980E98D-6769-408E-B901-DA564F361763}"/>
    <cellStyle name="Normal 9 6 5 2 2 2 4" xfId="14716" xr:uid="{D098379C-E4A6-470A-9954-48D02E6E0439}"/>
    <cellStyle name="Normal 9 6 5 2 2 2 4 2" xfId="37035" xr:uid="{DB09BCD6-D21E-4EC6-BC9D-1A3FC27BC2AF}"/>
    <cellStyle name="Normal 9 6 5 2 2 2 5" xfId="25227" xr:uid="{7174DE67-7664-4799-BC74-EC0D616658B7}"/>
    <cellStyle name="Normal 9 6 5 2 2 3" xfId="4205" xr:uid="{770CB7F1-E25D-41CE-A9D5-35012CBC1699}"/>
    <cellStyle name="Normal 9 6 5 2 2 3 2" xfId="9389" xr:uid="{7E3C18C1-296E-4FCC-8CFB-6D2981F05D0E}"/>
    <cellStyle name="Normal 9 6 5 2 2 3 2 2" xfId="21196" xr:uid="{45ED2752-D84B-48DE-B5ED-EEA40680BD36}"/>
    <cellStyle name="Normal 9 6 5 2 2 3 2 2 2" xfId="43515" xr:uid="{EB9468B1-80F5-477F-A964-E43EEBEF93F1}"/>
    <cellStyle name="Normal 9 6 5 2 2 3 2 3" xfId="31707" xr:uid="{251D45C2-C733-4678-BD61-69566742D8AC}"/>
    <cellStyle name="Normal 9 6 5 2 2 3 3" xfId="16012" xr:uid="{327B3B30-39CA-498E-9E27-40FC902A9BD3}"/>
    <cellStyle name="Normal 9 6 5 2 2 3 3 2" xfId="38331" xr:uid="{57847D08-15CE-46B8-BAF4-ABAA858359BB}"/>
    <cellStyle name="Normal 9 6 5 2 2 3 4" xfId="26523" xr:uid="{014711BD-F662-41E6-AE59-D91FEDEC53C1}"/>
    <cellStyle name="Normal 9 6 5 2 2 4" xfId="6797" xr:uid="{B02D4AFB-3F0A-4171-9EBD-170E3ABCC6BB}"/>
    <cellStyle name="Normal 9 6 5 2 2 4 2" xfId="18604" xr:uid="{4AAF0E09-1467-494F-9EDA-48AD960B0761}"/>
    <cellStyle name="Normal 9 6 5 2 2 4 2 2" xfId="40923" xr:uid="{CFCC37BC-F732-4D34-91DF-13F2EAD84C6C}"/>
    <cellStyle name="Normal 9 6 5 2 2 4 3" xfId="29115" xr:uid="{8CA0CFE7-606F-441C-8229-384CF95581EF}"/>
    <cellStyle name="Normal 9 6 5 2 2 5" xfId="12124" xr:uid="{AF12FAF5-0411-4649-A8FA-733173C2DAB6}"/>
    <cellStyle name="Normal 9 6 5 2 2 5 2" xfId="34443" xr:uid="{73CE7FEE-5B09-4B93-8E76-AD34324FA77F}"/>
    <cellStyle name="Normal 9 6 5 2 2 6" xfId="13420" xr:uid="{28710000-A62A-4818-AE1E-AE9F34D0E7A1}"/>
    <cellStyle name="Normal 9 6 5 2 2 6 2" xfId="35739" xr:uid="{35529FC3-2A08-4FD0-B79A-A5A71462713F}"/>
    <cellStyle name="Normal 9 6 5 2 2 7" xfId="23931" xr:uid="{D8850635-E836-468E-A902-08DE30BDFA8B}"/>
    <cellStyle name="Normal 9 6 5 2 3" xfId="2261" xr:uid="{07599030-F989-40E9-8CF5-DAD29298A8CE}"/>
    <cellStyle name="Normal 9 6 5 2 3 2" xfId="4853" xr:uid="{ADBB6CAE-6F90-4698-A073-BAAA3C30F0EE}"/>
    <cellStyle name="Normal 9 6 5 2 3 2 2" xfId="10037" xr:uid="{2583550D-0F66-4724-AE3A-4B31958E328D}"/>
    <cellStyle name="Normal 9 6 5 2 3 2 2 2" xfId="21844" xr:uid="{D1ED2A45-D5B8-49C7-9196-EB9EDAC0073D}"/>
    <cellStyle name="Normal 9 6 5 2 3 2 2 2 2" xfId="44163" xr:uid="{4F2346C1-4FDB-4AD6-9FED-E57892AD2797}"/>
    <cellStyle name="Normal 9 6 5 2 3 2 2 3" xfId="32355" xr:uid="{ABDF93E2-6C7F-429A-B2BC-A2FD0176FD5F}"/>
    <cellStyle name="Normal 9 6 5 2 3 2 3" xfId="16660" xr:uid="{66F31F59-C11F-44C2-844C-77622AB506A7}"/>
    <cellStyle name="Normal 9 6 5 2 3 2 3 2" xfId="38979" xr:uid="{7DB18F78-C2BE-42B3-B195-2C7978172DEF}"/>
    <cellStyle name="Normal 9 6 5 2 3 2 4" xfId="27171" xr:uid="{6E0D121D-0648-4A2A-B663-7D2D08D1A281}"/>
    <cellStyle name="Normal 9 6 5 2 3 3" xfId="7445" xr:uid="{5981B7BC-60D3-48CF-8F34-FA428DF37DB9}"/>
    <cellStyle name="Normal 9 6 5 2 3 3 2" xfId="19252" xr:uid="{2CD3AD7F-D522-4669-9DCA-014A33830994}"/>
    <cellStyle name="Normal 9 6 5 2 3 3 2 2" xfId="41571" xr:uid="{780D6F52-E20E-4C35-86DA-65EC0C70BE7A}"/>
    <cellStyle name="Normal 9 6 5 2 3 3 3" xfId="29763" xr:uid="{B7C6C5E1-FB77-46B8-BA3B-989E6CD96FAC}"/>
    <cellStyle name="Normal 9 6 5 2 3 4" xfId="14068" xr:uid="{BD5DDFF9-FABA-4309-B762-1AC936EAE02E}"/>
    <cellStyle name="Normal 9 6 5 2 3 4 2" xfId="36387" xr:uid="{872A69B6-24AA-450C-BBDE-78517D6E1083}"/>
    <cellStyle name="Normal 9 6 5 2 3 5" xfId="24579" xr:uid="{8CBC02CA-146F-46CC-BEE5-F4A0B133F3BF}"/>
    <cellStyle name="Normal 9 6 5 2 4" xfId="3557" xr:uid="{CE7A2EAD-E8EF-4C37-BC47-229E385B704B}"/>
    <cellStyle name="Normal 9 6 5 2 4 2" xfId="8741" xr:uid="{5F5B6D59-1C01-435E-826B-684603830318}"/>
    <cellStyle name="Normal 9 6 5 2 4 2 2" xfId="20548" xr:uid="{155C6704-CA4F-4CAA-8585-7739523A0687}"/>
    <cellStyle name="Normal 9 6 5 2 4 2 2 2" xfId="42867" xr:uid="{8292CE64-1117-4623-A421-B2289CFCE758}"/>
    <cellStyle name="Normal 9 6 5 2 4 2 3" xfId="31059" xr:uid="{8FE5BEA7-04CB-4A81-B0E7-F7E0107F932F}"/>
    <cellStyle name="Normal 9 6 5 2 4 3" xfId="15364" xr:uid="{1F316B18-E06A-4B35-9128-3FB07A496A22}"/>
    <cellStyle name="Normal 9 6 5 2 4 3 2" xfId="37683" xr:uid="{D3098992-B332-4CFA-B09E-9933A7DB383D}"/>
    <cellStyle name="Normal 9 6 5 2 4 4" xfId="25875" xr:uid="{E79F104E-3601-495D-BA3F-52D16C37AD9E}"/>
    <cellStyle name="Normal 9 6 5 2 5" xfId="6149" xr:uid="{396FFAAF-E21D-4B3A-AB48-4BC7ECE26990}"/>
    <cellStyle name="Normal 9 6 5 2 5 2" xfId="17956" xr:uid="{0B3A2F91-3444-4F6A-A667-71010EB0BC17}"/>
    <cellStyle name="Normal 9 6 5 2 5 2 2" xfId="40275" xr:uid="{3E4439C2-D805-41A2-AFF3-B37840745FE1}"/>
    <cellStyle name="Normal 9 6 5 2 5 3" xfId="28467" xr:uid="{C5C86F19-002F-46CE-86B8-A79C30975AAA}"/>
    <cellStyle name="Normal 9 6 5 2 6" xfId="11476" xr:uid="{99099030-1547-427D-9F48-4E012809F4B9}"/>
    <cellStyle name="Normal 9 6 5 2 6 2" xfId="33795" xr:uid="{2886177D-9320-4582-8CF1-509F62E00BBB}"/>
    <cellStyle name="Normal 9 6 5 2 7" xfId="12772" xr:uid="{C1B01BD2-AE7B-4C4C-AC2C-206B3E7F8119}"/>
    <cellStyle name="Normal 9 6 5 2 7 2" xfId="35091" xr:uid="{CE0E7A6E-631B-434B-B6AF-B22F3CE4D522}"/>
    <cellStyle name="Normal 9 6 5 2 8" xfId="23283" xr:uid="{8E1EB0A6-278F-4631-B853-0A05C54BF3AF}"/>
    <cellStyle name="Normal 9 6 5 3" xfId="1289" xr:uid="{8BBCD7AE-807B-47FE-9306-7BA9E9D66B35}"/>
    <cellStyle name="Normal 9 6 5 3 2" xfId="2585" xr:uid="{08666A80-3717-434D-8411-2896FC1436F7}"/>
    <cellStyle name="Normal 9 6 5 3 2 2" xfId="5177" xr:uid="{338F7BB6-FDB4-421A-B27C-371F21DFB61F}"/>
    <cellStyle name="Normal 9 6 5 3 2 2 2" xfId="10361" xr:uid="{F38A62DF-E1F8-4FBF-B6C1-CC4A3788878C}"/>
    <cellStyle name="Normal 9 6 5 3 2 2 2 2" xfId="22168" xr:uid="{81DA095A-4F56-40F1-84F5-CD30167E0418}"/>
    <cellStyle name="Normal 9 6 5 3 2 2 2 2 2" xfId="44487" xr:uid="{097AD6B7-226E-4A7A-9296-F9DD36E49F93}"/>
    <cellStyle name="Normal 9 6 5 3 2 2 2 3" xfId="32679" xr:uid="{35632CA0-9724-42A3-8EBB-9045CDF2FC16}"/>
    <cellStyle name="Normal 9 6 5 3 2 2 3" xfId="16984" xr:uid="{40E0EA14-C7EF-4455-A61C-FD217C7862E6}"/>
    <cellStyle name="Normal 9 6 5 3 2 2 3 2" xfId="39303" xr:uid="{B7C75B31-A5BA-4590-9BDC-0E541021BA8F}"/>
    <cellStyle name="Normal 9 6 5 3 2 2 4" xfId="27495" xr:uid="{21C0B7CB-4557-41FA-88AC-22479C858D3E}"/>
    <cellStyle name="Normal 9 6 5 3 2 3" xfId="7769" xr:uid="{F09B9EA6-2642-45ED-B22E-2B37EE814574}"/>
    <cellStyle name="Normal 9 6 5 3 2 3 2" xfId="19576" xr:uid="{A9181450-C637-4C9E-99DD-339B90F1EC58}"/>
    <cellStyle name="Normal 9 6 5 3 2 3 2 2" xfId="41895" xr:uid="{B7DF5B2B-37E6-4F7A-88EB-A9B8EFEBC172}"/>
    <cellStyle name="Normal 9 6 5 3 2 3 3" xfId="30087" xr:uid="{6044A19F-8C54-4E49-B11D-BB094785E6B6}"/>
    <cellStyle name="Normal 9 6 5 3 2 4" xfId="14392" xr:uid="{42052600-6F38-4CA0-95DB-C4391F538175}"/>
    <cellStyle name="Normal 9 6 5 3 2 4 2" xfId="36711" xr:uid="{A1D49A67-E77E-4549-AA4D-C3C5B361F117}"/>
    <cellStyle name="Normal 9 6 5 3 2 5" xfId="24903" xr:uid="{84CFCF25-D389-430A-9BCD-98842CC383EC}"/>
    <cellStyle name="Normal 9 6 5 3 3" xfId="3881" xr:uid="{F40B2C6C-620F-4134-B4E5-D55DC8DC633B}"/>
    <cellStyle name="Normal 9 6 5 3 3 2" xfId="9065" xr:uid="{301168AE-177C-474D-882A-F450B4F8A0CB}"/>
    <cellStyle name="Normal 9 6 5 3 3 2 2" xfId="20872" xr:uid="{6DDCDA70-0FF0-4991-A40D-577BB77AFCAA}"/>
    <cellStyle name="Normal 9 6 5 3 3 2 2 2" xfId="43191" xr:uid="{F7BC6E88-A61D-491D-9DFB-0D596A44CC4D}"/>
    <cellStyle name="Normal 9 6 5 3 3 2 3" xfId="31383" xr:uid="{943FFD72-2795-4A1F-840D-7A96233EA492}"/>
    <cellStyle name="Normal 9 6 5 3 3 3" xfId="15688" xr:uid="{6FF4E040-7E6F-49A3-8516-7FADB4B0FEA9}"/>
    <cellStyle name="Normal 9 6 5 3 3 3 2" xfId="38007" xr:uid="{BBB1579A-7CE0-45C8-9CDF-9247083ADAE4}"/>
    <cellStyle name="Normal 9 6 5 3 3 4" xfId="26199" xr:uid="{71FF3166-2BEB-4D04-BF90-C5A1B509479F}"/>
    <cellStyle name="Normal 9 6 5 3 4" xfId="6473" xr:uid="{17C803E0-990C-42CE-A0A8-235BC731BC49}"/>
    <cellStyle name="Normal 9 6 5 3 4 2" xfId="18280" xr:uid="{8FC8B332-A630-43A2-869F-D73D5BE381D1}"/>
    <cellStyle name="Normal 9 6 5 3 4 2 2" xfId="40599" xr:uid="{EDBC4739-2043-4FD9-A901-D84FBA77F455}"/>
    <cellStyle name="Normal 9 6 5 3 4 3" xfId="28791" xr:uid="{3EF52248-4A00-4047-9D4B-8B87F1D671EF}"/>
    <cellStyle name="Normal 9 6 5 3 5" xfId="11800" xr:uid="{769BBFA6-36AC-4B03-983D-F86854B9B01E}"/>
    <cellStyle name="Normal 9 6 5 3 5 2" xfId="34119" xr:uid="{5B377193-B0D9-4FE1-B2B4-6CCFE1A676EE}"/>
    <cellStyle name="Normal 9 6 5 3 6" xfId="13096" xr:uid="{3061EBD5-93F6-44F0-8F63-DBBD9B7510CA}"/>
    <cellStyle name="Normal 9 6 5 3 6 2" xfId="35415" xr:uid="{867B8EDC-1680-4782-9218-1DB64AB96A4C}"/>
    <cellStyle name="Normal 9 6 5 3 7" xfId="23607" xr:uid="{D36F098E-AA88-4AE8-AB55-1A5212ECB06E}"/>
    <cellStyle name="Normal 9 6 5 4" xfId="1937" xr:uid="{B61E5B07-D80C-4A2F-9108-8780D074660F}"/>
    <cellStyle name="Normal 9 6 5 4 2" xfId="4529" xr:uid="{0EE189A9-F4AA-46F9-BF00-68EC55E581FB}"/>
    <cellStyle name="Normal 9 6 5 4 2 2" xfId="9713" xr:uid="{AD386336-785C-4CEC-BECC-703192D2C7FD}"/>
    <cellStyle name="Normal 9 6 5 4 2 2 2" xfId="21520" xr:uid="{F84B70CB-2898-4C4B-A87F-F9062DBC12AD}"/>
    <cellStyle name="Normal 9 6 5 4 2 2 2 2" xfId="43839" xr:uid="{1ACD1FB6-66DA-494F-BA51-079B54AC2BB9}"/>
    <cellStyle name="Normal 9 6 5 4 2 2 3" xfId="32031" xr:uid="{E0B08480-A036-4C49-98C0-20A019C1E556}"/>
    <cellStyle name="Normal 9 6 5 4 2 3" xfId="16336" xr:uid="{6DA42CA0-98B1-4E22-AF2F-4D98CF543C63}"/>
    <cellStyle name="Normal 9 6 5 4 2 3 2" xfId="38655" xr:uid="{2E90CAD3-42DF-457F-AA38-72937EC56C8B}"/>
    <cellStyle name="Normal 9 6 5 4 2 4" xfId="26847" xr:uid="{F38CFD83-6F14-4C0F-9A0F-96F6D7B0AFBC}"/>
    <cellStyle name="Normal 9 6 5 4 3" xfId="7121" xr:uid="{5D07F644-4579-472D-9D46-727D86D996B0}"/>
    <cellStyle name="Normal 9 6 5 4 3 2" xfId="18928" xr:uid="{0C9E25AF-677D-41F3-96DF-D2BCD5C8C4EB}"/>
    <cellStyle name="Normal 9 6 5 4 3 2 2" xfId="41247" xr:uid="{1FDCC65C-61EE-42E2-94E2-F7E426E01ED6}"/>
    <cellStyle name="Normal 9 6 5 4 3 3" xfId="29439" xr:uid="{89B94CCF-20EF-4EE4-A861-24647BC227BA}"/>
    <cellStyle name="Normal 9 6 5 4 4" xfId="13744" xr:uid="{7BA64F7D-6388-496B-A255-8DC1C63EDC3E}"/>
    <cellStyle name="Normal 9 6 5 4 4 2" xfId="36063" xr:uid="{FD8AA004-27EF-4AFF-A053-9CE16A05EA8E}"/>
    <cellStyle name="Normal 9 6 5 4 5" xfId="24255" xr:uid="{369B5441-B0BD-4345-9437-851EEC91B8FA}"/>
    <cellStyle name="Normal 9 6 5 5" xfId="3233" xr:uid="{FE6F1B5C-24AF-4269-8AA3-51042C6519CA}"/>
    <cellStyle name="Normal 9 6 5 5 2" xfId="8417" xr:uid="{0E6C5780-2CAD-4511-8ACE-C1EC8C2F0A15}"/>
    <cellStyle name="Normal 9 6 5 5 2 2" xfId="20224" xr:uid="{40920767-858A-49BC-B31B-347F66BE6AE5}"/>
    <cellStyle name="Normal 9 6 5 5 2 2 2" xfId="42543" xr:uid="{749F6DC8-2ACD-45BC-96C9-CDE8089DD933}"/>
    <cellStyle name="Normal 9 6 5 5 2 3" xfId="30735" xr:uid="{055ADBA3-58EF-4343-ACC2-9B01E088BA23}"/>
    <cellStyle name="Normal 9 6 5 5 3" xfId="15040" xr:uid="{431BB33A-C0BA-4DB9-A9DD-59255D9979D0}"/>
    <cellStyle name="Normal 9 6 5 5 3 2" xfId="37359" xr:uid="{745C7F05-8834-490F-82F1-D51330F278EF}"/>
    <cellStyle name="Normal 9 6 5 5 4" xfId="25551" xr:uid="{84DB61E1-F271-4C24-808D-7DC334A10037}"/>
    <cellStyle name="Normal 9 6 5 6" xfId="5825" xr:uid="{D3D1DCAE-D107-46C1-839F-36314AA1087C}"/>
    <cellStyle name="Normal 9 6 5 6 2" xfId="17632" xr:uid="{5E5B15B1-AA0E-489A-A43F-56A059C1E7EE}"/>
    <cellStyle name="Normal 9 6 5 6 2 2" xfId="39951" xr:uid="{2DCECE54-B89B-4B62-9626-2A1F16B937CC}"/>
    <cellStyle name="Normal 9 6 5 6 3" xfId="28143" xr:uid="{F73B417B-DC02-48E8-BBA6-B88543BD770E}"/>
    <cellStyle name="Normal 9 6 5 7" xfId="11094" xr:uid="{68BE3120-DEF3-43D7-BA80-7C7DE3924CB0}"/>
    <cellStyle name="Normal 9 6 5 7 2" xfId="33413" xr:uid="{A113763C-866E-4D48-9A24-CA401FC91BB0}"/>
    <cellStyle name="Normal 9 6 5 8" xfId="12448" xr:uid="{A9951525-FFA3-45B1-9D2D-C06A79D27BC1}"/>
    <cellStyle name="Normal 9 6 5 8 2" xfId="34767" xr:uid="{485524C6-FC26-48FB-BD8F-C36618B8F1B8}"/>
    <cellStyle name="Normal 9 6 5 9" xfId="22901" xr:uid="{138560A5-9DB7-4D4B-A690-94F0C57D6490}"/>
    <cellStyle name="Normal 9 6 6" xfId="803" xr:uid="{8A6316D9-63F7-437E-B60A-B10A0239B7FC}"/>
    <cellStyle name="Normal 9 6 6 2" xfId="1451" xr:uid="{D56E3860-B2C7-4078-9533-2DBE982EB2D9}"/>
    <cellStyle name="Normal 9 6 6 2 2" xfId="2747" xr:uid="{BF2EA730-282E-4C33-A5CF-9CC3F30A7B37}"/>
    <cellStyle name="Normal 9 6 6 2 2 2" xfId="5339" xr:uid="{5B4784F3-1FD6-43B8-9A4B-87BDD4CEC0A9}"/>
    <cellStyle name="Normal 9 6 6 2 2 2 2" xfId="10523" xr:uid="{085BAF22-C376-445F-AD77-ED30B071A2AC}"/>
    <cellStyle name="Normal 9 6 6 2 2 2 2 2" xfId="22330" xr:uid="{6F679F0D-4E0D-4C44-833F-194EDB8F4FBB}"/>
    <cellStyle name="Normal 9 6 6 2 2 2 2 2 2" xfId="44649" xr:uid="{F956782B-490C-4412-8033-7135F3AC168C}"/>
    <cellStyle name="Normal 9 6 6 2 2 2 2 3" xfId="32841" xr:uid="{BBAE3E78-2578-4BBA-B558-2CB48F91E4E0}"/>
    <cellStyle name="Normal 9 6 6 2 2 2 3" xfId="17146" xr:uid="{8CD35187-1145-45A9-8FFC-BBA769C1B105}"/>
    <cellStyle name="Normal 9 6 6 2 2 2 3 2" xfId="39465" xr:uid="{696B53EC-7BE9-4E76-BB6C-2FBC246D5426}"/>
    <cellStyle name="Normal 9 6 6 2 2 2 4" xfId="27657" xr:uid="{281A00CD-6B05-4D01-A878-4F159EE1D970}"/>
    <cellStyle name="Normal 9 6 6 2 2 3" xfId="7931" xr:uid="{908F5AF6-97B0-4BDC-8A51-35BDB2C37DD4}"/>
    <cellStyle name="Normal 9 6 6 2 2 3 2" xfId="19738" xr:uid="{E048A004-A442-4FFF-B6AA-B332FB1CD72F}"/>
    <cellStyle name="Normal 9 6 6 2 2 3 2 2" xfId="42057" xr:uid="{1573677E-75D7-4F5B-A137-8BDAFAE70ACA}"/>
    <cellStyle name="Normal 9 6 6 2 2 3 3" xfId="30249" xr:uid="{7593E0F4-0CD2-4E0D-8BA1-087C9ED1B283}"/>
    <cellStyle name="Normal 9 6 6 2 2 4" xfId="14554" xr:uid="{09C564EE-8644-4D03-92BE-FDF0758AFF36}"/>
    <cellStyle name="Normal 9 6 6 2 2 4 2" xfId="36873" xr:uid="{A1FA3A9B-4C50-4530-9ED4-BE8E4D87E20B}"/>
    <cellStyle name="Normal 9 6 6 2 2 5" xfId="25065" xr:uid="{B26BDA8F-CB9E-4BE0-B70A-E194A4D5BBF9}"/>
    <cellStyle name="Normal 9 6 6 2 3" xfId="4043" xr:uid="{A506E95A-C743-4782-9F79-84CDA8C4A628}"/>
    <cellStyle name="Normal 9 6 6 2 3 2" xfId="9227" xr:uid="{B3C3FAC2-756E-42AE-82E4-7F3DD11F3391}"/>
    <cellStyle name="Normal 9 6 6 2 3 2 2" xfId="21034" xr:uid="{FFF33EDA-8D10-47AC-BF1D-AD11D6071623}"/>
    <cellStyle name="Normal 9 6 6 2 3 2 2 2" xfId="43353" xr:uid="{26AF6B9D-585F-4320-B0C7-14801DBFBB7E}"/>
    <cellStyle name="Normal 9 6 6 2 3 2 3" xfId="31545" xr:uid="{F7E98BDE-998E-4F9E-B1DE-A115B7993624}"/>
    <cellStyle name="Normal 9 6 6 2 3 3" xfId="15850" xr:uid="{0AD4C222-2F50-4953-A67D-FA6DC70AB695}"/>
    <cellStyle name="Normal 9 6 6 2 3 3 2" xfId="38169" xr:uid="{4B9C33DB-677D-49BA-9DBC-E3DF1AC725AD}"/>
    <cellStyle name="Normal 9 6 6 2 3 4" xfId="26361" xr:uid="{28CD7881-41E3-4682-90B3-DF11E66A7913}"/>
    <cellStyle name="Normal 9 6 6 2 4" xfId="6635" xr:uid="{DCD3F16B-DC96-42C4-A9FA-E4C2250E0D6B}"/>
    <cellStyle name="Normal 9 6 6 2 4 2" xfId="18442" xr:uid="{3551BA33-68C3-4532-ABAA-6500F7A76772}"/>
    <cellStyle name="Normal 9 6 6 2 4 2 2" xfId="40761" xr:uid="{159A93E3-D1B9-45F8-B07D-2F33C9027558}"/>
    <cellStyle name="Normal 9 6 6 2 4 3" xfId="28953" xr:uid="{0F7A676E-6770-4C4F-8274-5A910752F615}"/>
    <cellStyle name="Normal 9 6 6 2 5" xfId="11962" xr:uid="{D09BA6F4-8D63-4BD2-AA94-81808E51DF7E}"/>
    <cellStyle name="Normal 9 6 6 2 5 2" xfId="34281" xr:uid="{03E7AC56-82EB-455E-9A2A-094AF7967666}"/>
    <cellStyle name="Normal 9 6 6 2 6" xfId="13258" xr:uid="{12809CA1-31B4-432F-92CC-E2DA1CB1D867}"/>
    <cellStyle name="Normal 9 6 6 2 6 2" xfId="35577" xr:uid="{D25875DE-EE6A-405A-86F2-8E133AE28BFF}"/>
    <cellStyle name="Normal 9 6 6 2 7" xfId="23769" xr:uid="{BDE14779-3E96-44A6-94D3-18ABC91898C2}"/>
    <cellStyle name="Normal 9 6 6 3" xfId="2099" xr:uid="{792D27DB-BC68-4BC4-A501-7F0654A7F553}"/>
    <cellStyle name="Normal 9 6 6 3 2" xfId="4691" xr:uid="{4670DB5C-69DC-48DF-965B-0F4059B3B195}"/>
    <cellStyle name="Normal 9 6 6 3 2 2" xfId="9875" xr:uid="{47B3F48D-181D-4A66-98BB-E344270F4D71}"/>
    <cellStyle name="Normal 9 6 6 3 2 2 2" xfId="21682" xr:uid="{EE8B87F2-A77C-48A2-81CF-95C52605F866}"/>
    <cellStyle name="Normal 9 6 6 3 2 2 2 2" xfId="44001" xr:uid="{00A7E773-57E6-482B-AE8E-CFD58FE6CBF3}"/>
    <cellStyle name="Normal 9 6 6 3 2 2 3" xfId="32193" xr:uid="{F36279B0-036E-4182-9D2F-50D713A94F74}"/>
    <cellStyle name="Normal 9 6 6 3 2 3" xfId="16498" xr:uid="{F032B814-7FCE-43D1-8C3C-BA8525913C69}"/>
    <cellStyle name="Normal 9 6 6 3 2 3 2" xfId="38817" xr:uid="{431B7A06-7C1E-498B-A481-640C817AA136}"/>
    <cellStyle name="Normal 9 6 6 3 2 4" xfId="27009" xr:uid="{4F36CDA0-5897-4E4D-9A97-FEFF0D7C925C}"/>
    <cellStyle name="Normal 9 6 6 3 3" xfId="7283" xr:uid="{185F98D7-A668-4907-9921-DD6F3D96FD6D}"/>
    <cellStyle name="Normal 9 6 6 3 3 2" xfId="19090" xr:uid="{989F939F-BA09-45DF-B408-0059609183FA}"/>
    <cellStyle name="Normal 9 6 6 3 3 2 2" xfId="41409" xr:uid="{C9120E1D-33D9-4DE7-9BE1-5B201306BF0A}"/>
    <cellStyle name="Normal 9 6 6 3 3 3" xfId="29601" xr:uid="{7C089149-D689-4906-B26F-30EEDD9050B0}"/>
    <cellStyle name="Normal 9 6 6 3 4" xfId="13906" xr:uid="{1739CCED-B0AC-4F34-940A-E4E953F0E6F7}"/>
    <cellStyle name="Normal 9 6 6 3 4 2" xfId="36225" xr:uid="{E57DB109-F2B0-499E-8B57-0E8263FAF479}"/>
    <cellStyle name="Normal 9 6 6 3 5" xfId="24417" xr:uid="{783F77AB-27B4-4108-8619-818FC8399055}"/>
    <cellStyle name="Normal 9 6 6 4" xfId="3395" xr:uid="{63EDB0CD-E804-4652-AC3D-D28BB189574D}"/>
    <cellStyle name="Normal 9 6 6 4 2" xfId="8579" xr:uid="{31288406-33B8-41FA-AA92-4DCA8680CD12}"/>
    <cellStyle name="Normal 9 6 6 4 2 2" xfId="20386" xr:uid="{D4178811-B617-4AA1-80C9-080AC6CCFD5B}"/>
    <cellStyle name="Normal 9 6 6 4 2 2 2" xfId="42705" xr:uid="{164510DD-FBF8-4812-B75D-4817693CD57E}"/>
    <cellStyle name="Normal 9 6 6 4 2 3" xfId="30897" xr:uid="{4AC18C23-B63B-458D-9698-BBD6ADD71AC1}"/>
    <cellStyle name="Normal 9 6 6 4 3" xfId="15202" xr:uid="{4468DA4E-EF25-4C64-9DAC-6029212BDF8F}"/>
    <cellStyle name="Normal 9 6 6 4 3 2" xfId="37521" xr:uid="{9C6286B1-4912-421A-98C0-9A165C99240F}"/>
    <cellStyle name="Normal 9 6 6 4 4" xfId="25713" xr:uid="{9355C511-78D4-474D-8005-4D9862ECC73E}"/>
    <cellStyle name="Normal 9 6 6 5" xfId="5987" xr:uid="{2CF02C1C-39EC-4531-BA61-0098EAA0A424}"/>
    <cellStyle name="Normal 9 6 6 5 2" xfId="17794" xr:uid="{FBA4005B-3EC2-41A9-B9CE-D059927CF74E}"/>
    <cellStyle name="Normal 9 6 6 5 2 2" xfId="40113" xr:uid="{71510C43-C768-42F0-B02E-3C6AEFF6D041}"/>
    <cellStyle name="Normal 9 6 6 5 3" xfId="28305" xr:uid="{E8132106-E972-436A-A1AF-245DA3EB4F04}"/>
    <cellStyle name="Normal 9 6 6 6" xfId="11314" xr:uid="{75F6CA8A-9595-471B-B432-E0362920DBD1}"/>
    <cellStyle name="Normal 9 6 6 6 2" xfId="33633" xr:uid="{CCABD0AF-13A7-449F-B128-DA1057438015}"/>
    <cellStyle name="Normal 9 6 6 7" xfId="12610" xr:uid="{AF524DFD-57B4-4C80-8336-DA2CADE4EA70}"/>
    <cellStyle name="Normal 9 6 6 7 2" xfId="34929" xr:uid="{82EBE057-CA06-4E99-9EA8-946F495557C9}"/>
    <cellStyle name="Normal 9 6 6 8" xfId="23121" xr:uid="{545772BD-22E7-4DDF-9627-029723649BCA}"/>
    <cellStyle name="Normal 9 6 7" xfId="1127" xr:uid="{BC7680FF-E1F5-485B-A1B8-28B651073514}"/>
    <cellStyle name="Normal 9 6 7 2" xfId="2423" xr:uid="{CF74795B-EF85-43D6-AF4F-16DB57097B84}"/>
    <cellStyle name="Normal 9 6 7 2 2" xfId="5015" xr:uid="{A9B09F2A-AF45-419B-8578-3F01649641CB}"/>
    <cellStyle name="Normal 9 6 7 2 2 2" xfId="10199" xr:uid="{4A384EF4-480B-4E92-9FA4-C44E7B78BA18}"/>
    <cellStyle name="Normal 9 6 7 2 2 2 2" xfId="22006" xr:uid="{D8378790-1763-4A1E-937A-83AD6E9150C4}"/>
    <cellStyle name="Normal 9 6 7 2 2 2 2 2" xfId="44325" xr:uid="{0034C9AB-C9E8-4705-81D7-2EA10E41108D}"/>
    <cellStyle name="Normal 9 6 7 2 2 2 3" xfId="32517" xr:uid="{CA111FAE-B6C9-4553-A1B5-707EE15FC09D}"/>
    <cellStyle name="Normal 9 6 7 2 2 3" xfId="16822" xr:uid="{9634200D-3070-46BF-A60B-9E19D3DFBE1B}"/>
    <cellStyle name="Normal 9 6 7 2 2 3 2" xfId="39141" xr:uid="{923AE10D-4388-4E94-83EF-E05B8214B505}"/>
    <cellStyle name="Normal 9 6 7 2 2 4" xfId="27333" xr:uid="{ADC095B9-C1D0-459F-BE22-502D40750315}"/>
    <cellStyle name="Normal 9 6 7 2 3" xfId="7607" xr:uid="{89425BD4-B648-4E4D-9168-260C142AE0A0}"/>
    <cellStyle name="Normal 9 6 7 2 3 2" xfId="19414" xr:uid="{92E1D869-41B0-413B-930D-1DFAF5E369A6}"/>
    <cellStyle name="Normal 9 6 7 2 3 2 2" xfId="41733" xr:uid="{A061EE17-B1A5-4CEC-B362-F8C0A23D9F95}"/>
    <cellStyle name="Normal 9 6 7 2 3 3" xfId="29925" xr:uid="{226B54AB-7477-455E-9C3A-61C0F6E70D14}"/>
    <cellStyle name="Normal 9 6 7 2 4" xfId="14230" xr:uid="{A0948509-F7EA-4A5D-A906-AC218139A64A}"/>
    <cellStyle name="Normal 9 6 7 2 4 2" xfId="36549" xr:uid="{8A218955-4186-4850-86D5-E15669C3166A}"/>
    <cellStyle name="Normal 9 6 7 2 5" xfId="24741" xr:uid="{109AB3F0-BF5A-4FDB-871C-98E6910B0592}"/>
    <cellStyle name="Normal 9 6 7 3" xfId="3719" xr:uid="{4D4C77E6-09C0-46E9-ABBB-6CFFC768CDE5}"/>
    <cellStyle name="Normal 9 6 7 3 2" xfId="8903" xr:uid="{C5206BB1-EBE1-4323-938B-136E5E46ADF8}"/>
    <cellStyle name="Normal 9 6 7 3 2 2" xfId="20710" xr:uid="{F09BD641-0B08-41E2-BEE5-6AEA820687F5}"/>
    <cellStyle name="Normal 9 6 7 3 2 2 2" xfId="43029" xr:uid="{1FB520CE-1CF2-4C2A-AB43-B904C8F9724D}"/>
    <cellStyle name="Normal 9 6 7 3 2 3" xfId="31221" xr:uid="{C84BA05E-3605-4827-B631-D08EC14C06ED}"/>
    <cellStyle name="Normal 9 6 7 3 3" xfId="15526" xr:uid="{EF758B0A-DD69-418B-9DB2-88D936E36CBF}"/>
    <cellStyle name="Normal 9 6 7 3 3 2" xfId="37845" xr:uid="{AF352879-9153-48D0-A77D-493204966CE2}"/>
    <cellStyle name="Normal 9 6 7 3 4" xfId="26037" xr:uid="{B778D65A-B268-4C79-B458-0F93EF75644B}"/>
    <cellStyle name="Normal 9 6 7 4" xfId="6311" xr:uid="{D8014E9E-D83B-4764-89F1-09F123B0DB90}"/>
    <cellStyle name="Normal 9 6 7 4 2" xfId="18118" xr:uid="{C69C1D46-5F9E-4A6D-819C-46D0B5304155}"/>
    <cellStyle name="Normal 9 6 7 4 2 2" xfId="40437" xr:uid="{D78AE7F5-B97E-423F-A783-D492B3A60AD0}"/>
    <cellStyle name="Normal 9 6 7 4 3" xfId="28629" xr:uid="{ECAD6319-B9C9-4E02-9970-52366B63E31D}"/>
    <cellStyle name="Normal 9 6 7 5" xfId="11638" xr:uid="{E9E4D78F-5A01-4DB6-A8D3-2A8E00AB0DDF}"/>
    <cellStyle name="Normal 9 6 7 5 2" xfId="33957" xr:uid="{1DFEA75B-C798-488A-AB9E-FC010C13B26B}"/>
    <cellStyle name="Normal 9 6 7 6" xfId="12934" xr:uid="{BEC0AE1E-09A1-48BD-B11B-7257C3FA926B}"/>
    <cellStyle name="Normal 9 6 7 6 2" xfId="35253" xr:uid="{7E8C159A-E296-4D99-BB10-5E9052612133}"/>
    <cellStyle name="Normal 9 6 7 7" xfId="23445" xr:uid="{D0684DF7-AC59-4976-BAE6-3A4B0C431A83}"/>
    <cellStyle name="Normal 9 6 8" xfId="1775" xr:uid="{B477B847-719C-4623-B3A6-3CD940E8CAE0}"/>
    <cellStyle name="Normal 9 6 8 2" xfId="4367" xr:uid="{499120B0-8C34-458B-A170-6EBEE6858282}"/>
    <cellStyle name="Normal 9 6 8 2 2" xfId="9551" xr:uid="{0D2C46E5-9467-4B58-9F5E-CC59FEDB7F3F}"/>
    <cellStyle name="Normal 9 6 8 2 2 2" xfId="21358" xr:uid="{9D8802B2-D4C2-48B3-AD0B-FEE952E6F5EC}"/>
    <cellStyle name="Normal 9 6 8 2 2 2 2" xfId="43677" xr:uid="{6F723ADB-E9BF-425F-ACB7-1AC7482AAC3C}"/>
    <cellStyle name="Normal 9 6 8 2 2 3" xfId="31869" xr:uid="{71793566-890F-444B-B236-80715AF00AF1}"/>
    <cellStyle name="Normal 9 6 8 2 3" xfId="16174" xr:uid="{1365D6DC-B304-4D6F-9E64-2AE361E547CB}"/>
    <cellStyle name="Normal 9 6 8 2 3 2" xfId="38493" xr:uid="{0BE80D6F-83D5-4F9C-9D02-3D72077DFB89}"/>
    <cellStyle name="Normal 9 6 8 2 4" xfId="26685" xr:uid="{F082D1B3-EB71-4001-920B-97F74D52D9FE}"/>
    <cellStyle name="Normal 9 6 8 3" xfId="6959" xr:uid="{926B85BC-B61A-4923-B22D-7C103AE52669}"/>
    <cellStyle name="Normal 9 6 8 3 2" xfId="18766" xr:uid="{E2950249-BD84-4FD9-BE43-AF24811A6BE4}"/>
    <cellStyle name="Normal 9 6 8 3 2 2" xfId="41085" xr:uid="{FB6D269D-0068-486C-8B7D-2BDAC66EEDBF}"/>
    <cellStyle name="Normal 9 6 8 3 3" xfId="29277" xr:uid="{B17DD607-E3D8-4229-A8FB-47216E93E5C1}"/>
    <cellStyle name="Normal 9 6 8 4" xfId="13582" xr:uid="{10C01481-548D-40A7-8F10-9D9A98D7006A}"/>
    <cellStyle name="Normal 9 6 8 4 2" xfId="35901" xr:uid="{773A9D42-785B-40C7-A470-572BB0FE0D48}"/>
    <cellStyle name="Normal 9 6 8 5" xfId="24093" xr:uid="{A0BC81DA-C662-4CD8-8C50-514F1F8D0E6B}"/>
    <cellStyle name="Normal 9 6 9" xfId="3071" xr:uid="{769BC09E-2F7A-43F5-9E5C-28A6F8614271}"/>
    <cellStyle name="Normal 9 6 9 2" xfId="8255" xr:uid="{882B8F54-C19D-4366-A5CB-D856ED4173A0}"/>
    <cellStyle name="Normal 9 6 9 2 2" xfId="20062" xr:uid="{C205BA98-4A53-4121-B1A0-29A430B87C87}"/>
    <cellStyle name="Normal 9 6 9 2 2 2" xfId="42381" xr:uid="{D95AEDB2-F794-4DD5-8849-70DA18461E6F}"/>
    <cellStyle name="Normal 9 6 9 2 3" xfId="30573" xr:uid="{9077FAE4-EC74-49A6-98CC-D4F88A179F60}"/>
    <cellStyle name="Normal 9 6 9 3" xfId="14878" xr:uid="{4224A509-A6D1-47EA-9CAE-F715B0B07D8B}"/>
    <cellStyle name="Normal 9 6 9 3 2" xfId="37197" xr:uid="{A2FA81AC-4573-4F0D-8BD1-3D91579BB379}"/>
    <cellStyle name="Normal 9 6 9 4" xfId="25389" xr:uid="{0447C083-A26B-49AD-A7E0-804A4B285708}"/>
    <cellStyle name="Normal 9 7" xfId="367" xr:uid="{923ACCAB-444A-48FB-A4A6-655D1ECCAEFD}"/>
    <cellStyle name="Normal 9 7 10" xfId="12295" xr:uid="{E9C12981-6D9C-4D7F-B2F3-81818F0480AB}"/>
    <cellStyle name="Normal 9 7 10 2" xfId="34614" xr:uid="{522AD78D-D8D0-4816-92BD-CC6ADF26C302}"/>
    <cellStyle name="Normal 9 7 11" xfId="22680" xr:uid="{7F63508D-6466-4EAF-A382-75AFCCF87F54}"/>
    <cellStyle name="Normal 9 7 12" xfId="45041" xr:uid="{D8092B5C-9B75-4882-93B3-1F10ECDCF3D5}"/>
    <cellStyle name="Normal 9 7 13" xfId="45071" xr:uid="{F3A07879-6FBA-46D7-AB0F-CF6409533213}"/>
    <cellStyle name="Normal 9 7 2" xfId="480" xr:uid="{A4C7B1B9-4977-44F3-84F6-0223C7065D93}"/>
    <cellStyle name="Normal 9 7 2 10" xfId="22797" xr:uid="{7613A3D2-20D4-455D-AFF6-DCE98041FBCC}"/>
    <cellStyle name="Normal 9 7 2 2" xfId="713" xr:uid="{232EFC7A-E834-4118-A02A-EA043B668CA8}"/>
    <cellStyle name="Normal 9 7 2 2 2" xfId="1055" xr:uid="{78067C15-21E4-4E13-9544-E28220EE2EB2}"/>
    <cellStyle name="Normal 9 7 2 2 2 2" xfId="1703" xr:uid="{B34B8E45-B72D-44A1-83C7-B20D7F9ED9F3}"/>
    <cellStyle name="Normal 9 7 2 2 2 2 2" xfId="2999" xr:uid="{76D76886-E929-4169-976B-D1629D4C47A2}"/>
    <cellStyle name="Normal 9 7 2 2 2 2 2 2" xfId="5591" xr:uid="{2A933A9E-9194-4AAF-8249-4688351D5032}"/>
    <cellStyle name="Normal 9 7 2 2 2 2 2 2 2" xfId="10775" xr:uid="{9CDD260C-D18B-4C66-BDDA-8EF91C8B71E1}"/>
    <cellStyle name="Normal 9 7 2 2 2 2 2 2 2 2" xfId="22582" xr:uid="{4C60F21A-A8B5-4506-9606-F8580640627C}"/>
    <cellStyle name="Normal 9 7 2 2 2 2 2 2 2 2 2" xfId="44901" xr:uid="{DB711C21-B904-4417-A919-4666181C256E}"/>
    <cellStyle name="Normal 9 7 2 2 2 2 2 2 2 3" xfId="33093" xr:uid="{BAF9D2FE-C1F4-437C-A9A4-08FE926C55A4}"/>
    <cellStyle name="Normal 9 7 2 2 2 2 2 2 3" xfId="17398" xr:uid="{74A110CF-6C72-4449-851E-DC691E52BAB4}"/>
    <cellStyle name="Normal 9 7 2 2 2 2 2 2 3 2" xfId="39717" xr:uid="{1220CA7C-C171-4224-8D49-0157BE812701}"/>
    <cellStyle name="Normal 9 7 2 2 2 2 2 2 4" xfId="27909" xr:uid="{58106E9B-803E-42AB-AA89-5B2F835212B8}"/>
    <cellStyle name="Normal 9 7 2 2 2 2 2 3" xfId="8183" xr:uid="{B3DA2925-92B5-427B-84B3-1FF9A2CF957A}"/>
    <cellStyle name="Normal 9 7 2 2 2 2 2 3 2" xfId="19990" xr:uid="{BCC18097-9719-4F7F-919E-2891EDD89079}"/>
    <cellStyle name="Normal 9 7 2 2 2 2 2 3 2 2" xfId="42309" xr:uid="{D545F950-0650-46E5-B0C4-9B9313F3FAE3}"/>
    <cellStyle name="Normal 9 7 2 2 2 2 2 3 3" xfId="30501" xr:uid="{EBCD4D4C-10FC-49F7-B8CD-1C40121A97D2}"/>
    <cellStyle name="Normal 9 7 2 2 2 2 2 4" xfId="14806" xr:uid="{DFB5DBD1-32D3-4D98-8240-CA9E836BA773}"/>
    <cellStyle name="Normal 9 7 2 2 2 2 2 4 2" xfId="37125" xr:uid="{693F751C-C04E-4AB8-ACA2-8B353ABF48FF}"/>
    <cellStyle name="Normal 9 7 2 2 2 2 2 5" xfId="25317" xr:uid="{FEA1F837-576C-4188-A615-810CB6E77391}"/>
    <cellStyle name="Normal 9 7 2 2 2 2 3" xfId="4295" xr:uid="{B8F18CC3-69C0-4738-BC60-5879C61DFDEE}"/>
    <cellStyle name="Normal 9 7 2 2 2 2 3 2" xfId="9479" xr:uid="{C075BFA8-29E5-490C-84F1-0F0D9AFC2133}"/>
    <cellStyle name="Normal 9 7 2 2 2 2 3 2 2" xfId="21286" xr:uid="{60978339-C194-4C70-80EF-429F55FA3628}"/>
    <cellStyle name="Normal 9 7 2 2 2 2 3 2 2 2" xfId="43605" xr:uid="{F35B26A4-C9AC-400F-AE61-517177F975B9}"/>
    <cellStyle name="Normal 9 7 2 2 2 2 3 2 3" xfId="31797" xr:uid="{00FC868A-B21F-470D-9B93-2996D3B4B05B}"/>
    <cellStyle name="Normal 9 7 2 2 2 2 3 3" xfId="16102" xr:uid="{8CBC7F4A-3CA5-4CBD-8CFF-E74492ED7E9B}"/>
    <cellStyle name="Normal 9 7 2 2 2 2 3 3 2" xfId="38421" xr:uid="{3FC2EFE1-2845-4C79-9010-B2D27E592C54}"/>
    <cellStyle name="Normal 9 7 2 2 2 2 3 4" xfId="26613" xr:uid="{D759BB85-2D4D-4952-AF97-55926F72DF46}"/>
    <cellStyle name="Normal 9 7 2 2 2 2 4" xfId="6887" xr:uid="{D5945163-3561-4CA6-95D6-B5C75AFA65B9}"/>
    <cellStyle name="Normal 9 7 2 2 2 2 4 2" xfId="18694" xr:uid="{20CA171A-6C54-4B8B-BBB5-07447A66D39C}"/>
    <cellStyle name="Normal 9 7 2 2 2 2 4 2 2" xfId="41013" xr:uid="{51830D72-CAE0-41BA-88E8-FAA7A602F860}"/>
    <cellStyle name="Normal 9 7 2 2 2 2 4 3" xfId="29205" xr:uid="{C1AA1C61-B2EF-44AB-8D39-57B71EE95763}"/>
    <cellStyle name="Normal 9 7 2 2 2 2 5" xfId="12214" xr:uid="{045EB220-D804-4CAB-BF4B-B70953E1B2AE}"/>
    <cellStyle name="Normal 9 7 2 2 2 2 5 2" xfId="34533" xr:uid="{F2AFA4FF-4DC1-4405-B85C-5C3431C73A05}"/>
    <cellStyle name="Normal 9 7 2 2 2 2 6" xfId="13510" xr:uid="{93BFC26F-6794-4A5E-BC22-9F1D71FD6C5A}"/>
    <cellStyle name="Normal 9 7 2 2 2 2 6 2" xfId="35829" xr:uid="{30261095-8408-4D95-85DD-CFD8FBE34645}"/>
    <cellStyle name="Normal 9 7 2 2 2 2 7" xfId="24021" xr:uid="{05FEE9AA-85C7-4914-9849-9636CB5D788B}"/>
    <cellStyle name="Normal 9 7 2 2 2 3" xfId="2351" xr:uid="{6EC8CE97-0DF0-4A88-A9FC-66A581223FE0}"/>
    <cellStyle name="Normal 9 7 2 2 2 3 2" xfId="4943" xr:uid="{7DEEF2CC-52EF-4BAD-AD4C-51F50070EC11}"/>
    <cellStyle name="Normal 9 7 2 2 2 3 2 2" xfId="10127" xr:uid="{4C7B3DFE-C702-4B80-BF57-A7A80E216227}"/>
    <cellStyle name="Normal 9 7 2 2 2 3 2 2 2" xfId="21934" xr:uid="{8B87B467-D324-4724-89F3-18CE48CD06ED}"/>
    <cellStyle name="Normal 9 7 2 2 2 3 2 2 2 2" xfId="44253" xr:uid="{DD11A7D1-96FA-4811-B33B-FA76A950D572}"/>
    <cellStyle name="Normal 9 7 2 2 2 3 2 2 3" xfId="32445" xr:uid="{D8B5052D-E0B3-4B67-8CBF-71A72A32263C}"/>
    <cellStyle name="Normal 9 7 2 2 2 3 2 3" xfId="16750" xr:uid="{FAD0CAC0-3B31-4335-9FF5-00E0CFCBD3E0}"/>
    <cellStyle name="Normal 9 7 2 2 2 3 2 3 2" xfId="39069" xr:uid="{2824FC65-F447-4B35-924B-1AF97D540621}"/>
    <cellStyle name="Normal 9 7 2 2 2 3 2 4" xfId="27261" xr:uid="{DA7CC717-DDC1-44AE-AF72-10A626CE5FD1}"/>
    <cellStyle name="Normal 9 7 2 2 2 3 3" xfId="7535" xr:uid="{D3145418-A45D-47EF-BB87-69666321B6A1}"/>
    <cellStyle name="Normal 9 7 2 2 2 3 3 2" xfId="19342" xr:uid="{264C96C2-763E-4402-A97F-DBDB8A64ED36}"/>
    <cellStyle name="Normal 9 7 2 2 2 3 3 2 2" xfId="41661" xr:uid="{1E53CAB3-A629-4DE7-A709-391F005A8D5E}"/>
    <cellStyle name="Normal 9 7 2 2 2 3 3 3" xfId="29853" xr:uid="{BBCFE6D0-6FEC-4BC7-BFA0-71314B1AB6EE}"/>
    <cellStyle name="Normal 9 7 2 2 2 3 4" xfId="14158" xr:uid="{F5397900-9952-4B2C-9182-276D07EB50BC}"/>
    <cellStyle name="Normal 9 7 2 2 2 3 4 2" xfId="36477" xr:uid="{784ED37B-0F5E-4287-8B2A-3749EE7087E2}"/>
    <cellStyle name="Normal 9 7 2 2 2 3 5" xfId="24669" xr:uid="{35EE3830-C11A-49FC-9381-4BC7BADDF105}"/>
    <cellStyle name="Normal 9 7 2 2 2 4" xfId="3647" xr:uid="{ABA05408-CB3F-49B7-9CBB-94B4B735E249}"/>
    <cellStyle name="Normal 9 7 2 2 2 4 2" xfId="8831" xr:uid="{E33A4ED4-EBE2-484B-89D5-1EB051B75A06}"/>
    <cellStyle name="Normal 9 7 2 2 2 4 2 2" xfId="20638" xr:uid="{860CE9F9-8311-4028-A562-1668114CB3CE}"/>
    <cellStyle name="Normal 9 7 2 2 2 4 2 2 2" xfId="42957" xr:uid="{E45FFD4D-8FAB-45F8-9CFD-5ED0D2146666}"/>
    <cellStyle name="Normal 9 7 2 2 2 4 2 3" xfId="31149" xr:uid="{D3FEF6B9-492D-41E7-AC1A-5E0B7943841E}"/>
    <cellStyle name="Normal 9 7 2 2 2 4 3" xfId="15454" xr:uid="{D8C4477F-10DE-4AE1-86B6-95B94BA3E5BA}"/>
    <cellStyle name="Normal 9 7 2 2 2 4 3 2" xfId="37773" xr:uid="{63B754D7-4019-4136-AEF1-6CA57D061792}"/>
    <cellStyle name="Normal 9 7 2 2 2 4 4" xfId="25965" xr:uid="{E3393682-9058-46D9-8419-0BB483D894CB}"/>
    <cellStyle name="Normal 9 7 2 2 2 5" xfId="6239" xr:uid="{6DA1E76C-9383-4F51-B758-D43B20CD8A1F}"/>
    <cellStyle name="Normal 9 7 2 2 2 5 2" xfId="18046" xr:uid="{203DE213-056C-48DC-98DB-88C492288F6F}"/>
    <cellStyle name="Normal 9 7 2 2 2 5 2 2" xfId="40365" xr:uid="{CEB270FC-C85B-4CE2-91C0-A62312A6077F}"/>
    <cellStyle name="Normal 9 7 2 2 2 5 3" xfId="28557" xr:uid="{7DEF9784-3521-49E1-9CF0-CBAAFAAD920F}"/>
    <cellStyle name="Normal 9 7 2 2 2 6" xfId="11566" xr:uid="{D6049B8B-A8F3-42BB-918A-0805FBAAB6A4}"/>
    <cellStyle name="Normal 9 7 2 2 2 6 2" xfId="33885" xr:uid="{B750FE7D-3B6C-476D-9A24-FE146A8E7BB7}"/>
    <cellStyle name="Normal 9 7 2 2 2 7" xfId="12862" xr:uid="{18EB81A6-E7DF-4CC5-AD86-1BE57CD99A4D}"/>
    <cellStyle name="Normal 9 7 2 2 2 7 2" xfId="35181" xr:uid="{C52FE44C-7E42-47A0-B72D-EEDA2972AF2E}"/>
    <cellStyle name="Normal 9 7 2 2 2 8" xfId="23373" xr:uid="{9240D837-566B-4979-B552-794A15270B84}"/>
    <cellStyle name="Normal 9 7 2 2 3" xfId="1379" xr:uid="{F0B4F6D1-F184-4EA4-81A0-C1C05098A630}"/>
    <cellStyle name="Normal 9 7 2 2 3 2" xfId="2675" xr:uid="{B8678DF3-C523-4738-A52B-83A26E2DD6A9}"/>
    <cellStyle name="Normal 9 7 2 2 3 2 2" xfId="5267" xr:uid="{A415DAB7-5548-4546-A456-334951A8EB2B}"/>
    <cellStyle name="Normal 9 7 2 2 3 2 2 2" xfId="10451" xr:uid="{9726C1B7-CBA1-476A-A1E6-E5CD7C413C93}"/>
    <cellStyle name="Normal 9 7 2 2 3 2 2 2 2" xfId="22258" xr:uid="{25D00F2F-F5CE-47DE-9BB6-78E9ADF65E87}"/>
    <cellStyle name="Normal 9 7 2 2 3 2 2 2 2 2" xfId="44577" xr:uid="{6F5C0DC0-748A-40BF-A6C4-A8E1276DDD19}"/>
    <cellStyle name="Normal 9 7 2 2 3 2 2 2 3" xfId="32769" xr:uid="{136A2419-32A0-4423-97D7-B8759E5EAADC}"/>
    <cellStyle name="Normal 9 7 2 2 3 2 2 3" xfId="17074" xr:uid="{48A66640-D59A-47F8-8A5F-B08A41089C0B}"/>
    <cellStyle name="Normal 9 7 2 2 3 2 2 3 2" xfId="39393" xr:uid="{B3BDFFBF-6A7F-4F13-B711-707584D7DE0C}"/>
    <cellStyle name="Normal 9 7 2 2 3 2 2 4" xfId="27585" xr:uid="{D07571A2-4C8F-4ADB-81D6-81D128FB28AF}"/>
    <cellStyle name="Normal 9 7 2 2 3 2 3" xfId="7859" xr:uid="{5432198D-EC31-4A3F-973F-601A5A95DD5E}"/>
    <cellStyle name="Normal 9 7 2 2 3 2 3 2" xfId="19666" xr:uid="{427A6877-F820-46C2-BD34-8C8FC4F43119}"/>
    <cellStyle name="Normal 9 7 2 2 3 2 3 2 2" xfId="41985" xr:uid="{E34644F1-FC41-447E-95F1-32A3DC957F34}"/>
    <cellStyle name="Normal 9 7 2 2 3 2 3 3" xfId="30177" xr:uid="{019A829C-1F94-4B99-9CA6-801232453CDA}"/>
    <cellStyle name="Normal 9 7 2 2 3 2 4" xfId="14482" xr:uid="{066A17A0-9F28-4B37-AEA5-88E0869603BE}"/>
    <cellStyle name="Normal 9 7 2 2 3 2 4 2" xfId="36801" xr:uid="{B8152985-F533-4738-90DE-71ABAA699A56}"/>
    <cellStyle name="Normal 9 7 2 2 3 2 5" xfId="24993" xr:uid="{5801BD04-F77B-4E4E-B06A-738168B87A4D}"/>
    <cellStyle name="Normal 9 7 2 2 3 3" xfId="3971" xr:uid="{E3D76FF7-AB3B-417F-9F71-D122771E376A}"/>
    <cellStyle name="Normal 9 7 2 2 3 3 2" xfId="9155" xr:uid="{19E17B1F-0AE3-481D-9183-0365FFE77F09}"/>
    <cellStyle name="Normal 9 7 2 2 3 3 2 2" xfId="20962" xr:uid="{CDC1D7EF-CD3D-4F77-B8D8-F47D0CDADA84}"/>
    <cellStyle name="Normal 9 7 2 2 3 3 2 2 2" xfId="43281" xr:uid="{78850C14-4E06-4EB7-9CDA-7155413E4D83}"/>
    <cellStyle name="Normal 9 7 2 2 3 3 2 3" xfId="31473" xr:uid="{0AC67E6F-7175-406A-BF1A-3605C9516925}"/>
    <cellStyle name="Normal 9 7 2 2 3 3 3" xfId="15778" xr:uid="{B0A7A068-09AB-4C9E-931A-D8BE08D3F742}"/>
    <cellStyle name="Normal 9 7 2 2 3 3 3 2" xfId="38097" xr:uid="{8122CF29-C759-4B08-BF97-F9C28A733DD2}"/>
    <cellStyle name="Normal 9 7 2 2 3 3 4" xfId="26289" xr:uid="{E9AC03DC-543F-44A9-8C4F-8AAC9867CC80}"/>
    <cellStyle name="Normal 9 7 2 2 3 4" xfId="6563" xr:uid="{7C8D5B2B-036A-4EFC-9728-61E30D17D0AC}"/>
    <cellStyle name="Normal 9 7 2 2 3 4 2" xfId="18370" xr:uid="{DAFFEBBC-392E-4FDD-9EAB-2B3002FD2065}"/>
    <cellStyle name="Normal 9 7 2 2 3 4 2 2" xfId="40689" xr:uid="{11B485F9-60BC-4933-B919-6370395E2732}"/>
    <cellStyle name="Normal 9 7 2 2 3 4 3" xfId="28881" xr:uid="{F35AFBAA-087B-4F68-BB0D-28B883AF5F6E}"/>
    <cellStyle name="Normal 9 7 2 2 3 5" xfId="11890" xr:uid="{857023E2-B816-4FA7-A4CD-07BBCDBA2CE8}"/>
    <cellStyle name="Normal 9 7 2 2 3 5 2" xfId="34209" xr:uid="{DDAFCE6D-B2FC-4A04-96F2-030F04F6F536}"/>
    <cellStyle name="Normal 9 7 2 2 3 6" xfId="13186" xr:uid="{B5F2C1A8-35B6-44BA-AE2F-CE51C6FF10E4}"/>
    <cellStyle name="Normal 9 7 2 2 3 6 2" xfId="35505" xr:uid="{56D5B9CA-45F1-4402-A996-9788B75C9EE9}"/>
    <cellStyle name="Normal 9 7 2 2 3 7" xfId="23697" xr:uid="{130F02CA-A9F5-4276-8625-EBC864FF9988}"/>
    <cellStyle name="Normal 9 7 2 2 4" xfId="2027" xr:uid="{FFFC651B-27FA-48C9-8F32-29A93B7E5337}"/>
    <cellStyle name="Normal 9 7 2 2 4 2" xfId="4619" xr:uid="{D315F2F5-1A08-4073-94B0-99B4F2A1B97C}"/>
    <cellStyle name="Normal 9 7 2 2 4 2 2" xfId="9803" xr:uid="{6D710052-8B73-4C77-8443-9FAE21806DA0}"/>
    <cellStyle name="Normal 9 7 2 2 4 2 2 2" xfId="21610" xr:uid="{88D86BD7-E2E2-4BDA-924F-B65DBA0C67A6}"/>
    <cellStyle name="Normal 9 7 2 2 4 2 2 2 2" xfId="43929" xr:uid="{D3214DB1-B2FC-4234-A17E-685C959D0ACF}"/>
    <cellStyle name="Normal 9 7 2 2 4 2 2 3" xfId="32121" xr:uid="{420F2CA9-5173-47B7-A318-F30464E1FDE1}"/>
    <cellStyle name="Normal 9 7 2 2 4 2 3" xfId="16426" xr:uid="{E0A4B83D-DD28-4883-8AB1-174B13EB0894}"/>
    <cellStyle name="Normal 9 7 2 2 4 2 3 2" xfId="38745" xr:uid="{79319AC4-9215-4F1D-8A3C-6B66E3EF7D50}"/>
    <cellStyle name="Normal 9 7 2 2 4 2 4" xfId="26937" xr:uid="{793A9644-0045-42C3-8ACC-F26DC7930AEC}"/>
    <cellStyle name="Normal 9 7 2 2 4 3" xfId="7211" xr:uid="{C342B277-25F0-450A-A6D5-D78D6E29848F}"/>
    <cellStyle name="Normal 9 7 2 2 4 3 2" xfId="19018" xr:uid="{A7D6E559-FE30-4A6D-90E6-DD75F1AE3F58}"/>
    <cellStyle name="Normal 9 7 2 2 4 3 2 2" xfId="41337" xr:uid="{EA6F7E40-8B0A-41D4-9B07-45BCF0DEF082}"/>
    <cellStyle name="Normal 9 7 2 2 4 3 3" xfId="29529" xr:uid="{2C47E0C1-F73E-4EB3-9068-01B219551F18}"/>
    <cellStyle name="Normal 9 7 2 2 4 4" xfId="13834" xr:uid="{CEB30E89-F5EB-43B8-A72E-C3EF1D6ACE93}"/>
    <cellStyle name="Normal 9 7 2 2 4 4 2" xfId="36153" xr:uid="{95933C4D-E53A-495C-BF72-752FB191F1FF}"/>
    <cellStyle name="Normal 9 7 2 2 4 5" xfId="24345" xr:uid="{1551B0E2-0C60-496C-A9AE-B4FCE63690B3}"/>
    <cellStyle name="Normal 9 7 2 2 5" xfId="3323" xr:uid="{59F3F2FB-DE78-450C-A3B5-70EE4C947DC6}"/>
    <cellStyle name="Normal 9 7 2 2 5 2" xfId="8507" xr:uid="{997B2851-BA3E-470E-8586-CA8018C66225}"/>
    <cellStyle name="Normal 9 7 2 2 5 2 2" xfId="20314" xr:uid="{273912DB-D96C-41A2-8125-A8A1406909DE}"/>
    <cellStyle name="Normal 9 7 2 2 5 2 2 2" xfId="42633" xr:uid="{AC849B69-442C-462F-9C63-E89D900B1E64}"/>
    <cellStyle name="Normal 9 7 2 2 5 2 3" xfId="30825" xr:uid="{A840997E-5E94-4631-8193-8F5B2275C4A9}"/>
    <cellStyle name="Normal 9 7 2 2 5 3" xfId="15130" xr:uid="{1A390778-80C5-4338-A11C-021E44E3E0FB}"/>
    <cellStyle name="Normal 9 7 2 2 5 3 2" xfId="37449" xr:uid="{513CFCF0-E4DE-4171-8D23-79DBADD221C9}"/>
    <cellStyle name="Normal 9 7 2 2 5 4" xfId="25641" xr:uid="{41141F71-32FF-4EBA-AF67-3FF3F7824CA8}"/>
    <cellStyle name="Normal 9 7 2 2 6" xfId="5915" xr:uid="{3D1B6AD5-7B88-496A-AD72-5248B4B33724}"/>
    <cellStyle name="Normal 9 7 2 2 6 2" xfId="17722" xr:uid="{304DDCDD-AD92-4261-BD40-8776411CE0DD}"/>
    <cellStyle name="Normal 9 7 2 2 6 2 2" xfId="40041" xr:uid="{97EE950E-AA19-4260-B58B-19847E8B319F}"/>
    <cellStyle name="Normal 9 7 2 2 6 3" xfId="28233" xr:uid="{2AF6CF08-624D-4765-8B29-2CBC04BFF014}"/>
    <cellStyle name="Normal 9 7 2 2 7" xfId="11224" xr:uid="{B60B3436-0A1C-4A46-B56E-C83A3DFAE26B}"/>
    <cellStyle name="Normal 9 7 2 2 7 2" xfId="33543" xr:uid="{8173E8FD-CDC1-4500-96CE-003FAAFD2A3E}"/>
    <cellStyle name="Normal 9 7 2 2 8" xfId="12538" xr:uid="{FAA8FA81-AC8E-4D86-A56F-0AC422688FC5}"/>
    <cellStyle name="Normal 9 7 2 2 8 2" xfId="34857" xr:uid="{19829D04-5FBF-4C3F-9EE2-3210C3ED0025}"/>
    <cellStyle name="Normal 9 7 2 2 9" xfId="23031" xr:uid="{913ECC4A-A378-4E4C-A079-F396B68C5C80}"/>
    <cellStyle name="Normal 9 7 2 3" xfId="893" xr:uid="{A281A59F-D03C-4E27-A28D-BD07B9B21461}"/>
    <cellStyle name="Normal 9 7 2 3 2" xfId="1541" xr:uid="{A82446CE-40BF-441F-845A-041260788FB2}"/>
    <cellStyle name="Normal 9 7 2 3 2 2" xfId="2837" xr:uid="{72C8A7FB-3985-45BC-89F3-652C9E1579BE}"/>
    <cellStyle name="Normal 9 7 2 3 2 2 2" xfId="5429" xr:uid="{E9C07C39-157E-4101-9F60-CCAAE0D6696E}"/>
    <cellStyle name="Normal 9 7 2 3 2 2 2 2" xfId="10613" xr:uid="{6D8CDC8E-CAB1-49AB-B448-919AFBDC5873}"/>
    <cellStyle name="Normal 9 7 2 3 2 2 2 2 2" xfId="22420" xr:uid="{BD31D9C8-6DAA-4BE7-AE2E-7C0E25AEC706}"/>
    <cellStyle name="Normal 9 7 2 3 2 2 2 2 2 2" xfId="44739" xr:uid="{1AF03412-4DFC-46C0-AF80-206106CE2C7B}"/>
    <cellStyle name="Normal 9 7 2 3 2 2 2 2 3" xfId="32931" xr:uid="{DCB6DC48-B7F5-4B75-B72A-54988BC21895}"/>
    <cellStyle name="Normal 9 7 2 3 2 2 2 3" xfId="17236" xr:uid="{DF72D18D-6FC2-4AF2-BCFE-A28C197F9007}"/>
    <cellStyle name="Normal 9 7 2 3 2 2 2 3 2" xfId="39555" xr:uid="{2AE76DE5-2EDB-4502-A392-CC33F09CD303}"/>
    <cellStyle name="Normal 9 7 2 3 2 2 2 4" xfId="27747" xr:uid="{7195FE07-1EA6-415C-8FD3-9697EEFA52DE}"/>
    <cellStyle name="Normal 9 7 2 3 2 2 3" xfId="8021" xr:uid="{DA0F65D0-7C8A-405E-A94F-7C048A64E5AC}"/>
    <cellStyle name="Normal 9 7 2 3 2 2 3 2" xfId="19828" xr:uid="{F694E437-C737-4CC0-A305-EC3A23FDC8EB}"/>
    <cellStyle name="Normal 9 7 2 3 2 2 3 2 2" xfId="42147" xr:uid="{E249E5C1-2A06-451E-8C92-3B14B7220631}"/>
    <cellStyle name="Normal 9 7 2 3 2 2 3 3" xfId="30339" xr:uid="{0F041910-FC0A-4CA8-A551-55556EA0E7D2}"/>
    <cellStyle name="Normal 9 7 2 3 2 2 4" xfId="14644" xr:uid="{2B29D122-2FEA-4BE8-BFA2-146EEBA93296}"/>
    <cellStyle name="Normal 9 7 2 3 2 2 4 2" xfId="36963" xr:uid="{CD697DC7-9030-4A70-AE6B-F08C8ECDC5FE}"/>
    <cellStyle name="Normal 9 7 2 3 2 2 5" xfId="25155" xr:uid="{0A844778-E203-45F9-ACEF-04190B19F8C8}"/>
    <cellStyle name="Normal 9 7 2 3 2 3" xfId="4133" xr:uid="{E449AFCD-E3BD-4FBE-919B-A882E7E075AE}"/>
    <cellStyle name="Normal 9 7 2 3 2 3 2" xfId="9317" xr:uid="{32B53FF3-12AC-4716-A8BF-F8D93A617588}"/>
    <cellStyle name="Normal 9 7 2 3 2 3 2 2" xfId="21124" xr:uid="{7F12EFD6-079C-4A84-9A98-82BC206D7B8B}"/>
    <cellStyle name="Normal 9 7 2 3 2 3 2 2 2" xfId="43443" xr:uid="{E788DA5E-7614-448A-81A7-08A005DA79A5}"/>
    <cellStyle name="Normal 9 7 2 3 2 3 2 3" xfId="31635" xr:uid="{EA1C6601-1F3F-4E5B-854B-8ED5CFE7723F}"/>
    <cellStyle name="Normal 9 7 2 3 2 3 3" xfId="15940" xr:uid="{9C78852E-010C-4BB7-883A-926F50E56FBA}"/>
    <cellStyle name="Normal 9 7 2 3 2 3 3 2" xfId="38259" xr:uid="{8865A2D0-E1E8-41A5-B00B-085AE5C54C12}"/>
    <cellStyle name="Normal 9 7 2 3 2 3 4" xfId="26451" xr:uid="{3A60ABFC-E396-498E-9DB1-47092FDC461B}"/>
    <cellStyle name="Normal 9 7 2 3 2 4" xfId="6725" xr:uid="{4F079758-B6C4-4751-A892-8CBCCEB9F891}"/>
    <cellStyle name="Normal 9 7 2 3 2 4 2" xfId="18532" xr:uid="{D364072C-3244-4618-B30C-DB50B7E95E8D}"/>
    <cellStyle name="Normal 9 7 2 3 2 4 2 2" xfId="40851" xr:uid="{F9DACBEA-75A5-4876-A49A-AF6D0CE47E92}"/>
    <cellStyle name="Normal 9 7 2 3 2 4 3" xfId="29043" xr:uid="{A5ABF830-33C4-4639-AFA5-299C1D7C829D}"/>
    <cellStyle name="Normal 9 7 2 3 2 5" xfId="12052" xr:uid="{27C83D3B-20E0-47AE-BEC6-7B1B01E5B6F3}"/>
    <cellStyle name="Normal 9 7 2 3 2 5 2" xfId="34371" xr:uid="{D3C5F46D-F3F3-4AFB-BE3C-AB0740876D83}"/>
    <cellStyle name="Normal 9 7 2 3 2 6" xfId="13348" xr:uid="{42D038CE-4994-4B8B-9F26-357EF23390E1}"/>
    <cellStyle name="Normal 9 7 2 3 2 6 2" xfId="35667" xr:uid="{F458220D-EC28-4ADA-8AB1-5E3B9F4385F1}"/>
    <cellStyle name="Normal 9 7 2 3 2 7" xfId="23859" xr:uid="{B1568B92-57DC-4443-8957-5A54CF14C92A}"/>
    <cellStyle name="Normal 9 7 2 3 3" xfId="2189" xr:uid="{CE50FB82-421E-4165-93B9-5A97D1CDF4EF}"/>
    <cellStyle name="Normal 9 7 2 3 3 2" xfId="4781" xr:uid="{C4FC8EA2-E9A2-4803-96FD-32CD77605334}"/>
    <cellStyle name="Normal 9 7 2 3 3 2 2" xfId="9965" xr:uid="{4F88F08E-9E4F-4094-A3F8-489D1DC5D7EC}"/>
    <cellStyle name="Normal 9 7 2 3 3 2 2 2" xfId="21772" xr:uid="{F6E5BF17-E425-4B47-9DFB-38A8AC456C59}"/>
    <cellStyle name="Normal 9 7 2 3 3 2 2 2 2" xfId="44091" xr:uid="{963D8F95-D3A3-4A58-AEBD-17E33C1B07BD}"/>
    <cellStyle name="Normal 9 7 2 3 3 2 2 3" xfId="32283" xr:uid="{C9667724-3786-4419-9E2B-96F395614085}"/>
    <cellStyle name="Normal 9 7 2 3 3 2 3" xfId="16588" xr:uid="{C72450D2-25AE-46F8-BD69-8D91B1DBCC88}"/>
    <cellStyle name="Normal 9 7 2 3 3 2 3 2" xfId="38907" xr:uid="{F629A934-5EB2-4B99-A74A-A391B88C4163}"/>
    <cellStyle name="Normal 9 7 2 3 3 2 4" xfId="27099" xr:uid="{229BE1F5-D865-402F-ADC6-9BE189B7A796}"/>
    <cellStyle name="Normal 9 7 2 3 3 3" xfId="7373" xr:uid="{95482D32-B1C0-42B1-B066-87DED358722E}"/>
    <cellStyle name="Normal 9 7 2 3 3 3 2" xfId="19180" xr:uid="{05B697A5-EB7C-4141-B723-0FD92C0AC39B}"/>
    <cellStyle name="Normal 9 7 2 3 3 3 2 2" xfId="41499" xr:uid="{AB922471-8A0F-4638-8837-741FAEC9CE00}"/>
    <cellStyle name="Normal 9 7 2 3 3 3 3" xfId="29691" xr:uid="{8937A069-2CE0-4617-88A7-82F6EA2C1FD9}"/>
    <cellStyle name="Normal 9 7 2 3 3 4" xfId="13996" xr:uid="{8AD5B4C6-C5C2-43D0-8BAD-4D082A975B73}"/>
    <cellStyle name="Normal 9 7 2 3 3 4 2" xfId="36315" xr:uid="{50A3BC8A-EFC7-4F79-AC42-C0C08BAD8CBF}"/>
    <cellStyle name="Normal 9 7 2 3 3 5" xfId="24507" xr:uid="{B0469C9B-D01D-458A-94EC-271558C9BA0A}"/>
    <cellStyle name="Normal 9 7 2 3 4" xfId="3485" xr:uid="{70324F6A-1129-4BAC-A354-39FDA81EC91A}"/>
    <cellStyle name="Normal 9 7 2 3 4 2" xfId="8669" xr:uid="{F9897CFC-6E6C-4D99-86A8-1C99C0ED5699}"/>
    <cellStyle name="Normal 9 7 2 3 4 2 2" xfId="20476" xr:uid="{56C23D2A-986B-4562-8177-425556390108}"/>
    <cellStyle name="Normal 9 7 2 3 4 2 2 2" xfId="42795" xr:uid="{EC1FCD86-1457-4219-AE77-AC3BF19B2491}"/>
    <cellStyle name="Normal 9 7 2 3 4 2 3" xfId="30987" xr:uid="{60735E98-B941-40D8-8697-5BFFAAFB661A}"/>
    <cellStyle name="Normal 9 7 2 3 4 3" xfId="15292" xr:uid="{9C138594-EBAD-44F2-A5D7-6F1725DFF734}"/>
    <cellStyle name="Normal 9 7 2 3 4 3 2" xfId="37611" xr:uid="{3FB28247-D9CD-40FA-9D0F-5557BD79ABC6}"/>
    <cellStyle name="Normal 9 7 2 3 4 4" xfId="25803" xr:uid="{6378E2DA-09EA-4487-AE0B-84422C82ED72}"/>
    <cellStyle name="Normal 9 7 2 3 5" xfId="6077" xr:uid="{02D474BB-560E-4501-8B34-76AEB8E62DB1}"/>
    <cellStyle name="Normal 9 7 2 3 5 2" xfId="17884" xr:uid="{A1B100C0-6CBA-42BF-BE0E-EAB7D50EDAA6}"/>
    <cellStyle name="Normal 9 7 2 3 5 2 2" xfId="40203" xr:uid="{072A718A-0561-4519-93B6-E90A926DD4B5}"/>
    <cellStyle name="Normal 9 7 2 3 5 3" xfId="28395" xr:uid="{4F8AF618-E784-43F6-AE1D-07ADDD42B0FA}"/>
    <cellStyle name="Normal 9 7 2 3 6" xfId="11404" xr:uid="{D615D370-5C48-40D3-9CDC-279B882A757B}"/>
    <cellStyle name="Normal 9 7 2 3 6 2" xfId="33723" xr:uid="{8EF7DF13-979A-40F2-8E7D-86D8FF495808}"/>
    <cellStyle name="Normal 9 7 2 3 7" xfId="12700" xr:uid="{DB9DE177-E544-4795-8B23-25D82CF060D5}"/>
    <cellStyle name="Normal 9 7 2 3 7 2" xfId="35019" xr:uid="{FD868D64-679D-46AB-B251-A5121C004E8E}"/>
    <cellStyle name="Normal 9 7 2 3 8" xfId="23211" xr:uid="{C66493AD-94DD-41AC-8376-F6E923700594}"/>
    <cellStyle name="Normal 9 7 2 4" xfId="1217" xr:uid="{CB336933-C78C-4C30-A0F1-71DA7C9D1664}"/>
    <cellStyle name="Normal 9 7 2 4 2" xfId="2513" xr:uid="{464A3B52-50D9-461A-9475-1F8DBA9475A5}"/>
    <cellStyle name="Normal 9 7 2 4 2 2" xfId="5105" xr:uid="{65529512-BBA4-4363-ACD0-881238D0815C}"/>
    <cellStyle name="Normal 9 7 2 4 2 2 2" xfId="10289" xr:uid="{54AEA620-C747-4B9B-8362-7A4A7114E19A}"/>
    <cellStyle name="Normal 9 7 2 4 2 2 2 2" xfId="22096" xr:uid="{EC8CEBD3-808C-44D1-98D2-DB45A074BA85}"/>
    <cellStyle name="Normal 9 7 2 4 2 2 2 2 2" xfId="44415" xr:uid="{AD4ED4BD-BD45-4973-BEB3-3EC0F9630BAC}"/>
    <cellStyle name="Normal 9 7 2 4 2 2 2 3" xfId="32607" xr:uid="{0D74C242-7405-4506-81A0-6C8FBFAD1A57}"/>
    <cellStyle name="Normal 9 7 2 4 2 2 3" xfId="16912" xr:uid="{9B0CD5B6-E60B-42F0-8945-2EAC994AC02C}"/>
    <cellStyle name="Normal 9 7 2 4 2 2 3 2" xfId="39231" xr:uid="{81FD3365-256C-4FDB-8E94-C5E11DE9501F}"/>
    <cellStyle name="Normal 9 7 2 4 2 2 4" xfId="27423" xr:uid="{499A4B33-856F-4445-B63E-A749546B660E}"/>
    <cellStyle name="Normal 9 7 2 4 2 3" xfId="7697" xr:uid="{CBAB5117-C061-425C-B319-9F92A748D26C}"/>
    <cellStyle name="Normal 9 7 2 4 2 3 2" xfId="19504" xr:uid="{624BF3B0-79E2-4A9C-AF39-00D6EF89DC13}"/>
    <cellStyle name="Normal 9 7 2 4 2 3 2 2" xfId="41823" xr:uid="{CA3508AE-B1C4-48F4-8379-5D1E106F73BB}"/>
    <cellStyle name="Normal 9 7 2 4 2 3 3" xfId="30015" xr:uid="{59CC3E2D-DB2F-4BED-9841-D2A7A28BC1B5}"/>
    <cellStyle name="Normal 9 7 2 4 2 4" xfId="14320" xr:uid="{C6D1FAE5-EA6E-46D7-BA23-152EB6BB4104}"/>
    <cellStyle name="Normal 9 7 2 4 2 4 2" xfId="36639" xr:uid="{BF718696-8509-4216-819C-BDF6807E2BF5}"/>
    <cellStyle name="Normal 9 7 2 4 2 5" xfId="24831" xr:uid="{43DDEC5D-C49A-40FE-9F09-881AAEE22E25}"/>
    <cellStyle name="Normal 9 7 2 4 3" xfId="3809" xr:uid="{BF202FF1-25C5-4421-81CA-E8A65649ED44}"/>
    <cellStyle name="Normal 9 7 2 4 3 2" xfId="8993" xr:uid="{87F2F3C7-232A-4735-81FB-3710591CD2A9}"/>
    <cellStyle name="Normal 9 7 2 4 3 2 2" xfId="20800" xr:uid="{ECE8D7A4-F382-4B94-B31B-62345281C63B}"/>
    <cellStyle name="Normal 9 7 2 4 3 2 2 2" xfId="43119" xr:uid="{A4163F78-D48D-46B5-B902-594E053D1283}"/>
    <cellStyle name="Normal 9 7 2 4 3 2 3" xfId="31311" xr:uid="{9695A595-F7DA-4D67-9B02-6A50EA7BB728}"/>
    <cellStyle name="Normal 9 7 2 4 3 3" xfId="15616" xr:uid="{7027FACB-CCA8-43DE-8A1A-9D8D9E8DE614}"/>
    <cellStyle name="Normal 9 7 2 4 3 3 2" xfId="37935" xr:uid="{E3BC0703-028F-4758-849C-EB27AA4ECCCA}"/>
    <cellStyle name="Normal 9 7 2 4 3 4" xfId="26127" xr:uid="{5BDE429F-8381-4B58-A581-8F3F85CB3359}"/>
    <cellStyle name="Normal 9 7 2 4 4" xfId="6401" xr:uid="{8234B236-255C-4FB6-BBF4-62825909C21E}"/>
    <cellStyle name="Normal 9 7 2 4 4 2" xfId="18208" xr:uid="{3E24AD00-D5CC-49EB-B6FE-B06AA92CBFB6}"/>
    <cellStyle name="Normal 9 7 2 4 4 2 2" xfId="40527" xr:uid="{D95F4211-DDE9-4029-8154-359B652BE9D3}"/>
    <cellStyle name="Normal 9 7 2 4 4 3" xfId="28719" xr:uid="{B0D7BC36-9AB0-4A90-B5BA-66121FB2FBBE}"/>
    <cellStyle name="Normal 9 7 2 4 5" xfId="11728" xr:uid="{FE8D8ADA-E754-4CF1-8933-CDF414B01B65}"/>
    <cellStyle name="Normal 9 7 2 4 5 2" xfId="34047" xr:uid="{39F753D8-464A-4562-8D8B-3CB45005D426}"/>
    <cellStyle name="Normal 9 7 2 4 6" xfId="13024" xr:uid="{51586DBE-931E-44EE-95E8-2643994E635E}"/>
    <cellStyle name="Normal 9 7 2 4 6 2" xfId="35343" xr:uid="{45EF407F-C33B-4280-A8B9-DA81B005C083}"/>
    <cellStyle name="Normal 9 7 2 4 7" xfId="23535" xr:uid="{2334DBF5-3B4E-466A-89D8-77B503EB97FB}"/>
    <cellStyle name="Normal 9 7 2 5" xfId="1865" xr:uid="{7DDE4E0B-3C99-4E82-92C0-3CB217E3E8A9}"/>
    <cellStyle name="Normal 9 7 2 5 2" xfId="4457" xr:uid="{2B6725C5-B22E-4C26-A01E-F9820EB001CF}"/>
    <cellStyle name="Normal 9 7 2 5 2 2" xfId="9641" xr:uid="{3FE71F54-9AE4-40F6-95CC-09517D62B0E6}"/>
    <cellStyle name="Normal 9 7 2 5 2 2 2" xfId="21448" xr:uid="{17347A23-8184-42EB-858B-70F330475589}"/>
    <cellStyle name="Normal 9 7 2 5 2 2 2 2" xfId="43767" xr:uid="{8CF69BE3-ECCD-4F06-BBDB-F09709AF23BA}"/>
    <cellStyle name="Normal 9 7 2 5 2 2 3" xfId="31959" xr:uid="{202EA153-4E36-4902-A8EF-61A5548184D0}"/>
    <cellStyle name="Normal 9 7 2 5 2 3" xfId="16264" xr:uid="{3756CC85-1BEC-4989-8835-58D24D2712CA}"/>
    <cellStyle name="Normal 9 7 2 5 2 3 2" xfId="38583" xr:uid="{D895C238-EFB8-42A0-B432-A3CBC3EF5D3E}"/>
    <cellStyle name="Normal 9 7 2 5 2 4" xfId="26775" xr:uid="{9682BB94-5B8F-4920-AAA2-FD192B5AB98B}"/>
    <cellStyle name="Normal 9 7 2 5 3" xfId="7049" xr:uid="{87EC373A-6F56-4FA3-BE12-9F6E14B8C1C3}"/>
    <cellStyle name="Normal 9 7 2 5 3 2" xfId="18856" xr:uid="{E744562B-BDF4-47E8-A411-47A4F438EB9B}"/>
    <cellStyle name="Normal 9 7 2 5 3 2 2" xfId="41175" xr:uid="{3DC3F55F-37C1-44F4-BAF3-A62513554606}"/>
    <cellStyle name="Normal 9 7 2 5 3 3" xfId="29367" xr:uid="{5806538F-5F2C-4490-8D1B-E7B9232DA467}"/>
    <cellStyle name="Normal 9 7 2 5 4" xfId="13672" xr:uid="{7DE67734-0959-4037-B135-902EFAFC811F}"/>
    <cellStyle name="Normal 9 7 2 5 4 2" xfId="35991" xr:uid="{431D5FDB-95D9-450F-BB0A-41D070D6D936}"/>
    <cellStyle name="Normal 9 7 2 5 5" xfId="24183" xr:uid="{819AC2A2-3A7B-4CD6-ABEE-C275EDA4B77D}"/>
    <cellStyle name="Normal 9 7 2 6" xfId="3161" xr:uid="{D21B3563-A48D-41EC-A3B1-70C6D57DF0B2}"/>
    <cellStyle name="Normal 9 7 2 6 2" xfId="8345" xr:uid="{33852635-AD35-4E0D-A8FC-6EBA9247026C}"/>
    <cellStyle name="Normal 9 7 2 6 2 2" xfId="20152" xr:uid="{C84E8C35-6421-41B0-AF84-E529A9D931DE}"/>
    <cellStyle name="Normal 9 7 2 6 2 2 2" xfId="42471" xr:uid="{61EE2A3B-E62B-43B5-8873-2A535A9783E6}"/>
    <cellStyle name="Normal 9 7 2 6 2 3" xfId="30663" xr:uid="{088820A1-AE51-4FFA-8E1B-6F2FF709D4FC}"/>
    <cellStyle name="Normal 9 7 2 6 3" xfId="14968" xr:uid="{9242D877-7196-4E6B-81D5-ECA6519A8682}"/>
    <cellStyle name="Normal 9 7 2 6 3 2" xfId="37287" xr:uid="{4113248E-4A00-465A-A4D6-43C2FEE5971C}"/>
    <cellStyle name="Normal 9 7 2 6 4" xfId="25479" xr:uid="{189219F0-8DA6-4AD1-BF84-0AFC6594EA23}"/>
    <cellStyle name="Normal 9 7 2 7" xfId="5753" xr:uid="{74E6D7DC-0E41-4A0D-B014-E62E6892E238}"/>
    <cellStyle name="Normal 9 7 2 7 2" xfId="17560" xr:uid="{47992381-F385-48D2-92A8-60906C8DE6B1}"/>
    <cellStyle name="Normal 9 7 2 7 2 2" xfId="39879" xr:uid="{79D21908-A76D-4203-9627-81876009F799}"/>
    <cellStyle name="Normal 9 7 2 7 3" xfId="28071" xr:uid="{181005D5-3C81-4A4F-A603-9CD067A7B71A}"/>
    <cellStyle name="Normal 9 7 2 8" xfId="10990" xr:uid="{71D3330A-8467-45F6-B964-9C39338B148C}"/>
    <cellStyle name="Normal 9 7 2 8 2" xfId="33309" xr:uid="{BFAE6B6A-E42F-4C8C-9FFC-1101AE1F0336}"/>
    <cellStyle name="Normal 9 7 2 9" xfId="12376" xr:uid="{890EA25A-62C8-46EE-B64E-CF5466E250C2}"/>
    <cellStyle name="Normal 9 7 2 9 2" xfId="34695" xr:uid="{AD70E928-125F-428D-94C3-FF84B9C7373E}"/>
    <cellStyle name="Normal 9 7 3" xfId="596" xr:uid="{570778B9-4CBF-4CCA-AD18-8A326B0A5C2A}"/>
    <cellStyle name="Normal 9 7 3 2" xfId="974" xr:uid="{4EF33CC1-5CB5-46CD-B8FB-E6573459CF32}"/>
    <cellStyle name="Normal 9 7 3 2 2" xfId="1622" xr:uid="{2F1D2EBA-AEF5-4A24-AD68-7835A74E7DB6}"/>
    <cellStyle name="Normal 9 7 3 2 2 2" xfId="2918" xr:uid="{EEA6E644-9B3B-4799-859A-18F9E1061FDC}"/>
    <cellStyle name="Normal 9 7 3 2 2 2 2" xfId="5510" xr:uid="{60EC8C09-26C3-40B2-B998-4BC4CD55E167}"/>
    <cellStyle name="Normal 9 7 3 2 2 2 2 2" xfId="10694" xr:uid="{7E5F41D2-99C4-4C88-B70F-0F7691F997FC}"/>
    <cellStyle name="Normal 9 7 3 2 2 2 2 2 2" xfId="22501" xr:uid="{BE976C78-C96F-4B96-8D01-6403B47F1308}"/>
    <cellStyle name="Normal 9 7 3 2 2 2 2 2 2 2" xfId="44820" xr:uid="{A6292F91-1333-4AC0-8110-935C14E5B8AC}"/>
    <cellStyle name="Normal 9 7 3 2 2 2 2 2 3" xfId="33012" xr:uid="{B95405EA-823D-4E3E-9193-D9C4CDB9D51F}"/>
    <cellStyle name="Normal 9 7 3 2 2 2 2 3" xfId="17317" xr:uid="{D1EEA8D0-4EEF-40B4-A8BA-021DB71F6124}"/>
    <cellStyle name="Normal 9 7 3 2 2 2 2 3 2" xfId="39636" xr:uid="{67E8A56A-CA70-4335-A543-69CEAB9AB0B5}"/>
    <cellStyle name="Normal 9 7 3 2 2 2 2 4" xfId="27828" xr:uid="{F388E68D-DE5D-4404-A798-65537009E70F}"/>
    <cellStyle name="Normal 9 7 3 2 2 2 3" xfId="8102" xr:uid="{CB6C2818-76A3-4D24-B909-173FA0D163DD}"/>
    <cellStyle name="Normal 9 7 3 2 2 2 3 2" xfId="19909" xr:uid="{8434665F-899B-48F2-A499-D6C4E587ECEC}"/>
    <cellStyle name="Normal 9 7 3 2 2 2 3 2 2" xfId="42228" xr:uid="{C6B33DAB-F507-4434-9E37-2C7A3BF51450}"/>
    <cellStyle name="Normal 9 7 3 2 2 2 3 3" xfId="30420" xr:uid="{07A10F0D-6FC2-4647-A450-429957359544}"/>
    <cellStyle name="Normal 9 7 3 2 2 2 4" xfId="14725" xr:uid="{5496A304-D663-4F52-9892-FCDF0A0FC248}"/>
    <cellStyle name="Normal 9 7 3 2 2 2 4 2" xfId="37044" xr:uid="{E1C65755-31C6-4D76-B44E-FE3FC6B87D9A}"/>
    <cellStyle name="Normal 9 7 3 2 2 2 5" xfId="25236" xr:uid="{7121101D-93BC-442C-9D4C-4C80D9493342}"/>
    <cellStyle name="Normal 9 7 3 2 2 3" xfId="4214" xr:uid="{552176D2-1514-4FBA-89F0-37E8C5C45FD1}"/>
    <cellStyle name="Normal 9 7 3 2 2 3 2" xfId="9398" xr:uid="{303DA913-BBB0-4A45-A0E8-4D0228BE9786}"/>
    <cellStyle name="Normal 9 7 3 2 2 3 2 2" xfId="21205" xr:uid="{9059D3E7-223A-4A7E-ACBD-F52E42D711AE}"/>
    <cellStyle name="Normal 9 7 3 2 2 3 2 2 2" xfId="43524" xr:uid="{38D8CDC3-09B1-4D51-9C07-A8790F3E6428}"/>
    <cellStyle name="Normal 9 7 3 2 2 3 2 3" xfId="31716" xr:uid="{C989C279-F63C-4B83-924D-8DB3BBE8E3A2}"/>
    <cellStyle name="Normal 9 7 3 2 2 3 3" xfId="16021" xr:uid="{C3A227D9-D943-4006-B72B-AEE20B042874}"/>
    <cellStyle name="Normal 9 7 3 2 2 3 3 2" xfId="38340" xr:uid="{7BFD818A-A12F-422D-B0F6-6D200BC23679}"/>
    <cellStyle name="Normal 9 7 3 2 2 3 4" xfId="26532" xr:uid="{DE6E7A1E-52BF-4FE7-8373-13C6F91867F2}"/>
    <cellStyle name="Normal 9 7 3 2 2 4" xfId="6806" xr:uid="{681A9D59-40BF-4283-B30E-7046B30F68C7}"/>
    <cellStyle name="Normal 9 7 3 2 2 4 2" xfId="18613" xr:uid="{1085714E-235F-41C6-BF4F-43E577B02C12}"/>
    <cellStyle name="Normal 9 7 3 2 2 4 2 2" xfId="40932" xr:uid="{52164107-4663-4D8D-A491-432526D0108C}"/>
    <cellStyle name="Normal 9 7 3 2 2 4 3" xfId="29124" xr:uid="{F4A719D7-D157-4CD3-824C-E900BF321D14}"/>
    <cellStyle name="Normal 9 7 3 2 2 5" xfId="12133" xr:uid="{66688C36-2C70-46DA-A96F-19F7E1D9BA4B}"/>
    <cellStyle name="Normal 9 7 3 2 2 5 2" xfId="34452" xr:uid="{4F9495CC-69C1-41DA-8661-837E3C06F922}"/>
    <cellStyle name="Normal 9 7 3 2 2 6" xfId="13429" xr:uid="{2274C8AB-4677-4A69-A3C6-219FB403C9AC}"/>
    <cellStyle name="Normal 9 7 3 2 2 6 2" xfId="35748" xr:uid="{82FDEA2D-258D-434C-9A14-D2CE08874C1E}"/>
    <cellStyle name="Normal 9 7 3 2 2 7" xfId="23940" xr:uid="{BC24830A-8DA6-428F-8026-9D48C2B0D5D2}"/>
    <cellStyle name="Normal 9 7 3 2 3" xfId="2270" xr:uid="{77AA95ED-DE7C-4383-BEC2-5BFE15D16397}"/>
    <cellStyle name="Normal 9 7 3 2 3 2" xfId="4862" xr:uid="{33CBCC1A-6CE2-4931-9258-7DA52F2AD148}"/>
    <cellStyle name="Normal 9 7 3 2 3 2 2" xfId="10046" xr:uid="{FF7BFE87-43F4-4AE9-859D-80EB14F53634}"/>
    <cellStyle name="Normal 9 7 3 2 3 2 2 2" xfId="21853" xr:uid="{B201D37B-4840-4447-AC00-D72161D1B451}"/>
    <cellStyle name="Normal 9 7 3 2 3 2 2 2 2" xfId="44172" xr:uid="{81EF2442-A645-4710-8FDE-7F6CFF894010}"/>
    <cellStyle name="Normal 9 7 3 2 3 2 2 3" xfId="32364" xr:uid="{3D6A9906-340F-4848-B988-8091E5090FEA}"/>
    <cellStyle name="Normal 9 7 3 2 3 2 3" xfId="16669" xr:uid="{EC93D4CB-16D7-4D52-8ED9-FC46503C7C16}"/>
    <cellStyle name="Normal 9 7 3 2 3 2 3 2" xfId="38988" xr:uid="{90C40537-D1A6-4C51-836C-8C6ED3DAC8CC}"/>
    <cellStyle name="Normal 9 7 3 2 3 2 4" xfId="27180" xr:uid="{D8D6F7C9-3B85-445B-952D-AC51760E5E25}"/>
    <cellStyle name="Normal 9 7 3 2 3 3" xfId="7454" xr:uid="{9E75D02F-64A2-4992-A6EA-A6026569D82E}"/>
    <cellStyle name="Normal 9 7 3 2 3 3 2" xfId="19261" xr:uid="{DEE4F669-3379-4B44-9238-EE158CEFBF0A}"/>
    <cellStyle name="Normal 9 7 3 2 3 3 2 2" xfId="41580" xr:uid="{C2778A6C-9E69-41C1-9BCF-49D3A6C571F6}"/>
    <cellStyle name="Normal 9 7 3 2 3 3 3" xfId="29772" xr:uid="{10AA65B3-F2FF-442A-9C68-F5995287BA27}"/>
    <cellStyle name="Normal 9 7 3 2 3 4" xfId="14077" xr:uid="{1B40A000-433F-476B-B79A-04010BB6DF29}"/>
    <cellStyle name="Normal 9 7 3 2 3 4 2" xfId="36396" xr:uid="{356D599A-FDD7-45D4-85C4-8AC2CC813036}"/>
    <cellStyle name="Normal 9 7 3 2 3 5" xfId="24588" xr:uid="{CD6B830D-9048-45AA-9D56-80FCBE0F2D87}"/>
    <cellStyle name="Normal 9 7 3 2 4" xfId="3566" xr:uid="{62B71CA9-2C2D-4D0F-81CB-0191F9DA4E85}"/>
    <cellStyle name="Normal 9 7 3 2 4 2" xfId="8750" xr:uid="{231653C6-238E-47FD-A390-D3CBB9AA7CC6}"/>
    <cellStyle name="Normal 9 7 3 2 4 2 2" xfId="20557" xr:uid="{6801D974-1233-42CA-892D-433BFB131C5A}"/>
    <cellStyle name="Normal 9 7 3 2 4 2 2 2" xfId="42876" xr:uid="{4FE52AA8-DDF9-4FB9-9FB8-61D03A66BB2C}"/>
    <cellStyle name="Normal 9 7 3 2 4 2 3" xfId="31068" xr:uid="{A8E99E22-634E-4889-BF0B-072C83199814}"/>
    <cellStyle name="Normal 9 7 3 2 4 3" xfId="15373" xr:uid="{AD7989F3-3711-4EB4-800C-09269EC23BE2}"/>
    <cellStyle name="Normal 9 7 3 2 4 3 2" xfId="37692" xr:uid="{E62B92C9-2182-4E07-9EA3-098A3BE5616F}"/>
    <cellStyle name="Normal 9 7 3 2 4 4" xfId="25884" xr:uid="{0F4D2FF2-E028-4E0F-8422-76B160B12973}"/>
    <cellStyle name="Normal 9 7 3 2 5" xfId="6158" xr:uid="{9F6E3224-6428-4D6C-9592-FD94956354F8}"/>
    <cellStyle name="Normal 9 7 3 2 5 2" xfId="17965" xr:uid="{200AB448-5AA7-4434-89DB-B823245BB7C3}"/>
    <cellStyle name="Normal 9 7 3 2 5 2 2" xfId="40284" xr:uid="{5043C878-F7FF-44E7-8922-BA1A18EED17F}"/>
    <cellStyle name="Normal 9 7 3 2 5 3" xfId="28476" xr:uid="{FDB82852-D8A1-45D1-809A-9973BBE36CE9}"/>
    <cellStyle name="Normal 9 7 3 2 6" xfId="11485" xr:uid="{2F59A374-0617-48B7-AFD1-52C39A584D52}"/>
    <cellStyle name="Normal 9 7 3 2 6 2" xfId="33804" xr:uid="{9EB5B2BB-CDC0-421F-9743-B3FC24DCC048}"/>
    <cellStyle name="Normal 9 7 3 2 7" xfId="12781" xr:uid="{CBD35F7D-2DDB-40CB-A4C8-47961359EE2B}"/>
    <cellStyle name="Normal 9 7 3 2 7 2" xfId="35100" xr:uid="{6DC54873-84F1-422C-8052-1CD582311CDF}"/>
    <cellStyle name="Normal 9 7 3 2 8" xfId="23292" xr:uid="{0B07E378-6267-4922-B479-133C55EDB91C}"/>
    <cellStyle name="Normal 9 7 3 3" xfId="1298" xr:uid="{56D5FCA4-51AC-49E3-8FEE-BB55DDEAC168}"/>
    <cellStyle name="Normal 9 7 3 3 2" xfId="2594" xr:uid="{582D9F84-9A40-4504-B1FF-B918248748BA}"/>
    <cellStyle name="Normal 9 7 3 3 2 2" xfId="5186" xr:uid="{35F09AC6-4885-4F35-B91A-5757E6B80E26}"/>
    <cellStyle name="Normal 9 7 3 3 2 2 2" xfId="10370" xr:uid="{1E1815A5-5F53-43A0-A51E-FD7B77C06CE3}"/>
    <cellStyle name="Normal 9 7 3 3 2 2 2 2" xfId="22177" xr:uid="{07119B09-2010-4C82-B291-E6EBE6CA813C}"/>
    <cellStyle name="Normal 9 7 3 3 2 2 2 2 2" xfId="44496" xr:uid="{D758061A-DC6F-4805-913E-E0AEE1B795CF}"/>
    <cellStyle name="Normal 9 7 3 3 2 2 2 3" xfId="32688" xr:uid="{D43B8B22-4CA3-4CEA-AA11-3B25B976E2E7}"/>
    <cellStyle name="Normal 9 7 3 3 2 2 3" xfId="16993" xr:uid="{8235A552-94F4-4C59-BFD4-CCC7B20D79D7}"/>
    <cellStyle name="Normal 9 7 3 3 2 2 3 2" xfId="39312" xr:uid="{07017E3F-D4EE-47D7-9BD2-1CF701735533}"/>
    <cellStyle name="Normal 9 7 3 3 2 2 4" xfId="27504" xr:uid="{7EA4BA67-4FD2-4439-8AB9-EDFDE33250A3}"/>
    <cellStyle name="Normal 9 7 3 3 2 3" xfId="7778" xr:uid="{073F74F6-1FF4-4573-8FF1-77AD370BE637}"/>
    <cellStyle name="Normal 9 7 3 3 2 3 2" xfId="19585" xr:uid="{BB468191-BE74-455F-A931-EDB612BE95DD}"/>
    <cellStyle name="Normal 9 7 3 3 2 3 2 2" xfId="41904" xr:uid="{524FDD10-1A15-407B-939F-BF6FC45242DD}"/>
    <cellStyle name="Normal 9 7 3 3 2 3 3" xfId="30096" xr:uid="{10F4EABA-23B0-400E-9108-4A3E5BA42D34}"/>
    <cellStyle name="Normal 9 7 3 3 2 4" xfId="14401" xr:uid="{7AC23C32-7FB3-4C76-9492-7B78549DEFF1}"/>
    <cellStyle name="Normal 9 7 3 3 2 4 2" xfId="36720" xr:uid="{9B7882A5-165D-40BA-816A-E9F70955F3FE}"/>
    <cellStyle name="Normal 9 7 3 3 2 5" xfId="24912" xr:uid="{3EF80D96-9A00-4814-8CE0-719AB67B92EF}"/>
    <cellStyle name="Normal 9 7 3 3 3" xfId="3890" xr:uid="{D46FFDE5-7C71-4279-BD36-CF4693BC5222}"/>
    <cellStyle name="Normal 9 7 3 3 3 2" xfId="9074" xr:uid="{6625555E-0184-4A7F-8404-579441E4111B}"/>
    <cellStyle name="Normal 9 7 3 3 3 2 2" xfId="20881" xr:uid="{FFA1CF17-E4FC-4148-8731-36ACB8DF3940}"/>
    <cellStyle name="Normal 9 7 3 3 3 2 2 2" xfId="43200" xr:uid="{41E554A7-BFB0-4E09-864A-A6AE7AAA5435}"/>
    <cellStyle name="Normal 9 7 3 3 3 2 3" xfId="31392" xr:uid="{EF4611EC-6D72-48DD-8F82-57304459BB47}"/>
    <cellStyle name="Normal 9 7 3 3 3 3" xfId="15697" xr:uid="{8D552B8A-82A7-4E53-91E7-4D97EC80407D}"/>
    <cellStyle name="Normal 9 7 3 3 3 3 2" xfId="38016" xr:uid="{03A6419C-A39E-4AA6-A5C8-AEC902AC6AF7}"/>
    <cellStyle name="Normal 9 7 3 3 3 4" xfId="26208" xr:uid="{1CF4B89B-3177-4997-B983-8E1740B2F0BD}"/>
    <cellStyle name="Normal 9 7 3 3 4" xfId="6482" xr:uid="{D1DDD89A-01B9-46D8-8E2A-3D7E72326091}"/>
    <cellStyle name="Normal 9 7 3 3 4 2" xfId="18289" xr:uid="{96EFBA5D-A397-45A9-AF40-3719CB00F98C}"/>
    <cellStyle name="Normal 9 7 3 3 4 2 2" xfId="40608" xr:uid="{12532844-AFAF-4711-9E40-8B14C0AF6EB5}"/>
    <cellStyle name="Normal 9 7 3 3 4 3" xfId="28800" xr:uid="{67FB5EF2-AF64-4446-99E1-EE1542689EB6}"/>
    <cellStyle name="Normal 9 7 3 3 5" xfId="11809" xr:uid="{B14EE116-5EC4-4B17-95C0-5A258D1ACEAD}"/>
    <cellStyle name="Normal 9 7 3 3 5 2" xfId="34128" xr:uid="{2468F659-63A0-464F-A2FF-206DD0C465CE}"/>
    <cellStyle name="Normal 9 7 3 3 6" xfId="13105" xr:uid="{EDB35D73-879C-4EE6-BBDD-DA3D01EF3D62}"/>
    <cellStyle name="Normal 9 7 3 3 6 2" xfId="35424" xr:uid="{014A77F8-47CB-46C1-BDEF-5F69626239C6}"/>
    <cellStyle name="Normal 9 7 3 3 7" xfId="23616" xr:uid="{747BAD00-BA4E-4A9B-B233-32971AF5065B}"/>
    <cellStyle name="Normal 9 7 3 4" xfId="1946" xr:uid="{C9CBF948-93CA-4551-9019-54B9013682EB}"/>
    <cellStyle name="Normal 9 7 3 4 2" xfId="4538" xr:uid="{5689ECBA-3F4B-4D98-A8F6-F479855730AA}"/>
    <cellStyle name="Normal 9 7 3 4 2 2" xfId="9722" xr:uid="{ECCDA37D-03CE-4FEA-AF7E-63DD242CBD5D}"/>
    <cellStyle name="Normal 9 7 3 4 2 2 2" xfId="21529" xr:uid="{CDD2BE4F-969E-4EAF-94DB-1DCCFE419725}"/>
    <cellStyle name="Normal 9 7 3 4 2 2 2 2" xfId="43848" xr:uid="{E1E55317-AC6E-42A2-952D-D227AB132FFD}"/>
    <cellStyle name="Normal 9 7 3 4 2 2 3" xfId="32040" xr:uid="{AA4F8A49-F8C3-42CF-A4F4-ADB7846C142C}"/>
    <cellStyle name="Normal 9 7 3 4 2 3" xfId="16345" xr:uid="{B1ED01EC-3A02-420D-9FC0-754B17AEED3B}"/>
    <cellStyle name="Normal 9 7 3 4 2 3 2" xfId="38664" xr:uid="{5F34AC0C-4F8D-4EFC-8DB5-AF3663F7B818}"/>
    <cellStyle name="Normal 9 7 3 4 2 4" xfId="26856" xr:uid="{21545DD9-ABD7-4E29-9C03-2654F04BACA2}"/>
    <cellStyle name="Normal 9 7 3 4 3" xfId="7130" xr:uid="{9B18C17B-B873-4E9B-B38F-18D771603B8D}"/>
    <cellStyle name="Normal 9 7 3 4 3 2" xfId="18937" xr:uid="{EFB16628-80EA-4235-B0D9-34BB831EF02C}"/>
    <cellStyle name="Normal 9 7 3 4 3 2 2" xfId="41256" xr:uid="{249897F5-2821-4ADB-A367-6E61B5F2D70E}"/>
    <cellStyle name="Normal 9 7 3 4 3 3" xfId="29448" xr:uid="{200B8FFF-EE7B-4F8D-B79A-20866B0F7745}"/>
    <cellStyle name="Normal 9 7 3 4 4" xfId="13753" xr:uid="{B5D8D47B-C8CD-4EC3-A9BB-9D6D59F865CC}"/>
    <cellStyle name="Normal 9 7 3 4 4 2" xfId="36072" xr:uid="{B9D04D68-0803-488E-B963-82633C54B841}"/>
    <cellStyle name="Normal 9 7 3 4 5" xfId="24264" xr:uid="{1E13A647-DE38-45EA-86F9-0484F013E387}"/>
    <cellStyle name="Normal 9 7 3 5" xfId="3242" xr:uid="{1C007D0A-9CBA-4BC2-90AD-67211C38A832}"/>
    <cellStyle name="Normal 9 7 3 5 2" xfId="8426" xr:uid="{EB7B4F62-C552-43A5-9240-3A4753612B8A}"/>
    <cellStyle name="Normal 9 7 3 5 2 2" xfId="20233" xr:uid="{B35B7276-214B-4E53-BD8D-22EE021DFD17}"/>
    <cellStyle name="Normal 9 7 3 5 2 2 2" xfId="42552" xr:uid="{A96A8D81-D2EA-4677-9DC9-2AA9925BE3F3}"/>
    <cellStyle name="Normal 9 7 3 5 2 3" xfId="30744" xr:uid="{0D7330AC-C527-4978-AE3C-2D3A37193E66}"/>
    <cellStyle name="Normal 9 7 3 5 3" xfId="15049" xr:uid="{8D605478-36A0-4FC6-A3AA-EE69BA7E270F}"/>
    <cellStyle name="Normal 9 7 3 5 3 2" xfId="37368" xr:uid="{FCE3304E-F31F-4B6C-8D21-AE5725C4F275}"/>
    <cellStyle name="Normal 9 7 3 5 4" xfId="25560" xr:uid="{9BB1EDCB-087F-4E8B-842E-94772DF576E0}"/>
    <cellStyle name="Normal 9 7 3 6" xfId="5834" xr:uid="{19A264C2-6EA2-4CAA-BE49-796CAC7EF5DD}"/>
    <cellStyle name="Normal 9 7 3 6 2" xfId="17641" xr:uid="{C73E9FDE-725E-41D3-850D-9C8E0AEFB991}"/>
    <cellStyle name="Normal 9 7 3 6 2 2" xfId="39960" xr:uid="{1060DDA1-3928-4E44-9355-CD7B400307B1}"/>
    <cellStyle name="Normal 9 7 3 6 3" xfId="28152" xr:uid="{41FC938B-0723-4286-B1E9-A7D4555F91F1}"/>
    <cellStyle name="Normal 9 7 3 7" xfId="11107" xr:uid="{78C357FF-909C-4A92-A978-5AB47DD3DED8}"/>
    <cellStyle name="Normal 9 7 3 7 2" xfId="33426" xr:uid="{98223E89-D551-4CF4-8FA4-2A660ADF82A0}"/>
    <cellStyle name="Normal 9 7 3 8" xfId="12457" xr:uid="{61AE4A79-EB80-4FC8-9ABF-A5E0CFAAE510}"/>
    <cellStyle name="Normal 9 7 3 8 2" xfId="34776" xr:uid="{392CF4F1-6F9C-4CE3-87C2-A712CB2BC3D6}"/>
    <cellStyle name="Normal 9 7 3 9" xfId="22914" xr:uid="{74237295-6A63-46D9-AD18-198215E386FE}"/>
    <cellStyle name="Normal 9 7 4" xfId="812" xr:uid="{38A65E7D-DB72-4DFE-9A7F-81B83FEAE7B0}"/>
    <cellStyle name="Normal 9 7 4 2" xfId="1460" xr:uid="{E8E45322-7342-439A-8513-A89CDDC77C33}"/>
    <cellStyle name="Normal 9 7 4 2 2" xfId="2756" xr:uid="{B578B334-D278-45DB-A62D-2E3FE07605E1}"/>
    <cellStyle name="Normal 9 7 4 2 2 2" xfId="5348" xr:uid="{31F03C56-4CA7-4085-9323-A33180B98467}"/>
    <cellStyle name="Normal 9 7 4 2 2 2 2" xfId="10532" xr:uid="{38FB70D3-3043-4814-9416-F165CB41D9FC}"/>
    <cellStyle name="Normal 9 7 4 2 2 2 2 2" xfId="22339" xr:uid="{D2E42CD5-6D5D-4ABF-AFDF-293303AD3593}"/>
    <cellStyle name="Normal 9 7 4 2 2 2 2 2 2" xfId="44658" xr:uid="{47E5999D-BCDC-4464-8C5C-CB6479F8E861}"/>
    <cellStyle name="Normal 9 7 4 2 2 2 2 3" xfId="32850" xr:uid="{AE93F932-D1AD-4E22-A4BA-A4BFDCE651C3}"/>
    <cellStyle name="Normal 9 7 4 2 2 2 3" xfId="17155" xr:uid="{53093150-599F-42B2-85D4-78A7CBF60376}"/>
    <cellStyle name="Normal 9 7 4 2 2 2 3 2" xfId="39474" xr:uid="{4EC0AABF-EF98-450B-A949-304BBA0B49B2}"/>
    <cellStyle name="Normal 9 7 4 2 2 2 4" xfId="27666" xr:uid="{9D7605A6-CAF5-4667-9F44-A00DEE2D419B}"/>
    <cellStyle name="Normal 9 7 4 2 2 3" xfId="7940" xr:uid="{F48A8CCB-2875-4067-BF3E-9CF512F88408}"/>
    <cellStyle name="Normal 9 7 4 2 2 3 2" xfId="19747" xr:uid="{F1ACFFB8-C48D-4AA6-BF8E-9D9613059554}"/>
    <cellStyle name="Normal 9 7 4 2 2 3 2 2" xfId="42066" xr:uid="{3E9C4B28-0A2E-4766-9DD0-20CD00316BC5}"/>
    <cellStyle name="Normal 9 7 4 2 2 3 3" xfId="30258" xr:uid="{B32A9481-16C9-4D3B-80A3-07E4FB114418}"/>
    <cellStyle name="Normal 9 7 4 2 2 4" xfId="14563" xr:uid="{A27B5086-E459-4BA9-B445-5ED689D93771}"/>
    <cellStyle name="Normal 9 7 4 2 2 4 2" xfId="36882" xr:uid="{F9ED17E8-56E7-491B-AE58-B2FCB9302757}"/>
    <cellStyle name="Normal 9 7 4 2 2 5" xfId="25074" xr:uid="{CC7FBE8B-9341-47CB-B0BE-8CFA24C8CB58}"/>
    <cellStyle name="Normal 9 7 4 2 3" xfId="4052" xr:uid="{128E7ED2-EEAA-4430-964B-B21522E65540}"/>
    <cellStyle name="Normal 9 7 4 2 3 2" xfId="9236" xr:uid="{63651389-EE6E-4C7C-8B8F-011E34502EB0}"/>
    <cellStyle name="Normal 9 7 4 2 3 2 2" xfId="21043" xr:uid="{FA563D87-9460-45BF-AB2A-B24F988DE6A2}"/>
    <cellStyle name="Normal 9 7 4 2 3 2 2 2" xfId="43362" xr:uid="{995327FE-0C53-4FBF-B156-7063F32CC082}"/>
    <cellStyle name="Normal 9 7 4 2 3 2 3" xfId="31554" xr:uid="{E13FE00D-81D4-46F1-8712-23D59895A5E2}"/>
    <cellStyle name="Normal 9 7 4 2 3 3" xfId="15859" xr:uid="{29963790-D446-4CEA-BA30-B73C6D39E1EA}"/>
    <cellStyle name="Normal 9 7 4 2 3 3 2" xfId="38178" xr:uid="{17F4C2E5-8F35-453B-A7C7-F9A90B993A5D}"/>
    <cellStyle name="Normal 9 7 4 2 3 4" xfId="26370" xr:uid="{B6112830-8FFA-4C03-B7EB-01F7D718343E}"/>
    <cellStyle name="Normal 9 7 4 2 4" xfId="6644" xr:uid="{6B2E3C21-8E83-4171-A5B6-5D6F7ED1ADD3}"/>
    <cellStyle name="Normal 9 7 4 2 4 2" xfId="18451" xr:uid="{42203F11-C68B-45A0-9C6D-0E5BD3A4DB95}"/>
    <cellStyle name="Normal 9 7 4 2 4 2 2" xfId="40770" xr:uid="{71D42A3E-48C4-4C3A-9A55-C19991623557}"/>
    <cellStyle name="Normal 9 7 4 2 4 3" xfId="28962" xr:uid="{2CB0F480-F3DA-4CF2-A050-BDFE9A4FDB0A}"/>
    <cellStyle name="Normal 9 7 4 2 5" xfId="11971" xr:uid="{168AA8D8-74CB-40B7-8C97-2620A582F0F8}"/>
    <cellStyle name="Normal 9 7 4 2 5 2" xfId="34290" xr:uid="{1FF5732E-4C27-488B-8A99-E584865E6D08}"/>
    <cellStyle name="Normal 9 7 4 2 6" xfId="13267" xr:uid="{8B5DF986-E1E6-4B68-B69E-BDBD89292583}"/>
    <cellStyle name="Normal 9 7 4 2 6 2" xfId="35586" xr:uid="{ACB68F49-95A9-434B-A888-E604B1E63538}"/>
    <cellStyle name="Normal 9 7 4 2 7" xfId="23778" xr:uid="{CE21C4EA-548A-4BA8-944B-20EB9CA44FE3}"/>
    <cellStyle name="Normal 9 7 4 3" xfId="2108" xr:uid="{9224D3D2-9828-407F-8B7F-CE5F87410A65}"/>
    <cellStyle name="Normal 9 7 4 3 2" xfId="4700" xr:uid="{8BC3B72F-E370-41D7-B96E-88453ED34054}"/>
    <cellStyle name="Normal 9 7 4 3 2 2" xfId="9884" xr:uid="{15F89D05-6D90-4E90-BEA6-822E692444C2}"/>
    <cellStyle name="Normal 9 7 4 3 2 2 2" xfId="21691" xr:uid="{2F663532-72F2-42F0-9A41-90760CFAA7F9}"/>
    <cellStyle name="Normal 9 7 4 3 2 2 2 2" xfId="44010" xr:uid="{FE7809EC-FA6B-4B49-91F0-6FD7A3B1D273}"/>
    <cellStyle name="Normal 9 7 4 3 2 2 3" xfId="32202" xr:uid="{55F651E7-EB60-4E93-BFFD-B9B1994BA5C4}"/>
    <cellStyle name="Normal 9 7 4 3 2 3" xfId="16507" xr:uid="{576D385E-8644-4C13-ACF2-5D5EF23D62C4}"/>
    <cellStyle name="Normal 9 7 4 3 2 3 2" xfId="38826" xr:uid="{9BF17993-F52F-41E0-82EA-F41629A096D4}"/>
    <cellStyle name="Normal 9 7 4 3 2 4" xfId="27018" xr:uid="{BC9AF8F0-7DDA-48B8-8A4A-4BB5E88098FC}"/>
    <cellStyle name="Normal 9 7 4 3 3" xfId="7292" xr:uid="{0F20F3CE-EC8C-4C05-8985-AC96E08500F5}"/>
    <cellStyle name="Normal 9 7 4 3 3 2" xfId="19099" xr:uid="{BA9947ED-23B7-463C-B236-A3E4604CD741}"/>
    <cellStyle name="Normal 9 7 4 3 3 2 2" xfId="41418" xr:uid="{226565E2-BD7A-4384-8D83-3D1A584CA9F4}"/>
    <cellStyle name="Normal 9 7 4 3 3 3" xfId="29610" xr:uid="{7464EC1E-6CE9-4D93-90EE-8C204B3AD4AB}"/>
    <cellStyle name="Normal 9 7 4 3 4" xfId="13915" xr:uid="{EF95BFE2-4DA8-4F6C-9FD3-3F70795A807B}"/>
    <cellStyle name="Normal 9 7 4 3 4 2" xfId="36234" xr:uid="{2798B3B2-951A-4E9C-B21E-B8E3A1630EE9}"/>
    <cellStyle name="Normal 9 7 4 3 5" xfId="24426" xr:uid="{688462FA-F749-4AF7-A4E0-E679F429578F}"/>
    <cellStyle name="Normal 9 7 4 4" xfId="3404" xr:uid="{BFBBFA7A-A161-4276-B5BF-6874383D0E83}"/>
    <cellStyle name="Normal 9 7 4 4 2" xfId="8588" xr:uid="{2FBF7420-77F4-4F08-A352-5013F30466C9}"/>
    <cellStyle name="Normal 9 7 4 4 2 2" xfId="20395" xr:uid="{2E0B9781-792A-4075-907C-B4D5E3A46D68}"/>
    <cellStyle name="Normal 9 7 4 4 2 2 2" xfId="42714" xr:uid="{F22BE8BB-3564-497E-949F-C9B796D8D37F}"/>
    <cellStyle name="Normal 9 7 4 4 2 3" xfId="30906" xr:uid="{A3BA1A53-1FB1-4784-B17A-83B0A452418E}"/>
    <cellStyle name="Normal 9 7 4 4 3" xfId="15211" xr:uid="{5E33DBF7-D412-4280-A253-722B4FDAE974}"/>
    <cellStyle name="Normal 9 7 4 4 3 2" xfId="37530" xr:uid="{46709398-204C-41F1-BC15-CCCE0F508A4E}"/>
    <cellStyle name="Normal 9 7 4 4 4" xfId="25722" xr:uid="{F49DBBEF-4F03-42FB-A5C9-5246833D1EF2}"/>
    <cellStyle name="Normal 9 7 4 5" xfId="5996" xr:uid="{D94A3657-DF18-49F9-A627-FEA8E10E17FB}"/>
    <cellStyle name="Normal 9 7 4 5 2" xfId="17803" xr:uid="{D49CE6F6-3680-4865-8F7D-B7E5B60D90AC}"/>
    <cellStyle name="Normal 9 7 4 5 2 2" xfId="40122" xr:uid="{5CC7CD5D-3DDC-4DFC-9DCE-3BFA7F65ACBD}"/>
    <cellStyle name="Normal 9 7 4 5 3" xfId="28314" xr:uid="{17358BBD-4F7F-4FE4-ADA6-926ED3D6F4AF}"/>
    <cellStyle name="Normal 9 7 4 6" xfId="11323" xr:uid="{CAE9A3E4-F0F4-4594-B808-31215C0BA1E8}"/>
    <cellStyle name="Normal 9 7 4 6 2" xfId="33642" xr:uid="{C4ADCC4F-2CBA-432E-90B8-187520BD1DE5}"/>
    <cellStyle name="Normal 9 7 4 7" xfId="12619" xr:uid="{8680AC36-A2F6-4E52-94E6-F9C74F5F0748}"/>
    <cellStyle name="Normal 9 7 4 7 2" xfId="34938" xr:uid="{E8400370-B346-45BB-A038-41F7FEF4D00D}"/>
    <cellStyle name="Normal 9 7 4 8" xfId="23130" xr:uid="{80A8FCF0-0808-415F-B991-CBE7B173CCDF}"/>
    <cellStyle name="Normal 9 7 5" xfId="1136" xr:uid="{69BE5D91-A6D1-4863-80BB-925128A23503}"/>
    <cellStyle name="Normal 9 7 5 2" xfId="2432" xr:uid="{5BF147B4-A0ED-4601-B678-5B24273A49AD}"/>
    <cellStyle name="Normal 9 7 5 2 2" xfId="5024" xr:uid="{B923A446-2535-4265-AD3F-8CA497D3C422}"/>
    <cellStyle name="Normal 9 7 5 2 2 2" xfId="10208" xr:uid="{1D74C4E5-14F6-4A89-9385-D75F09752774}"/>
    <cellStyle name="Normal 9 7 5 2 2 2 2" xfId="22015" xr:uid="{6B1C379B-8F86-4CB2-8334-B45E4EEF04FB}"/>
    <cellStyle name="Normal 9 7 5 2 2 2 2 2" xfId="44334" xr:uid="{D1BD65A6-A832-4745-B8CE-46F98F6AE864}"/>
    <cellStyle name="Normal 9 7 5 2 2 2 3" xfId="32526" xr:uid="{D7FB2E82-8550-43B2-A777-765AA096ECF5}"/>
    <cellStyle name="Normal 9 7 5 2 2 3" xfId="16831" xr:uid="{19ABAA77-FBE8-410B-87E3-44EC8E81882A}"/>
    <cellStyle name="Normal 9 7 5 2 2 3 2" xfId="39150" xr:uid="{B2E1322B-8443-483E-ABB4-9863FE1DB277}"/>
    <cellStyle name="Normal 9 7 5 2 2 4" xfId="27342" xr:uid="{D9E9B320-7022-4B23-A3DF-E944B9E588A6}"/>
    <cellStyle name="Normal 9 7 5 2 3" xfId="7616" xr:uid="{78EC68CD-8678-45FF-A2C2-20582B891531}"/>
    <cellStyle name="Normal 9 7 5 2 3 2" xfId="19423" xr:uid="{79264BF0-6A49-4085-860D-97C476A5000A}"/>
    <cellStyle name="Normal 9 7 5 2 3 2 2" xfId="41742" xr:uid="{1E63E801-7332-4350-B966-4904C08DF44D}"/>
    <cellStyle name="Normal 9 7 5 2 3 3" xfId="29934" xr:uid="{11F6246A-4A5B-48B3-AED5-64B0C8ADBE5C}"/>
    <cellStyle name="Normal 9 7 5 2 4" xfId="14239" xr:uid="{74F20F4F-80C0-4BA1-B68E-CF3D059FD003}"/>
    <cellStyle name="Normal 9 7 5 2 4 2" xfId="36558" xr:uid="{51A42AC6-ED96-4086-9057-4FD3B9A6237A}"/>
    <cellStyle name="Normal 9 7 5 2 5" xfId="24750" xr:uid="{C3A00295-6620-43C1-B684-46E3218FEA5F}"/>
    <cellStyle name="Normal 9 7 5 3" xfId="3728" xr:uid="{493DA98C-01FD-4F91-87E1-A8C3C698778E}"/>
    <cellStyle name="Normal 9 7 5 3 2" xfId="8912" xr:uid="{1BFC832B-1445-44EE-99A6-FC4AE963D652}"/>
    <cellStyle name="Normal 9 7 5 3 2 2" xfId="20719" xr:uid="{60B04157-F524-401B-B39C-F1DF5BD43813}"/>
    <cellStyle name="Normal 9 7 5 3 2 2 2" xfId="43038" xr:uid="{C3EF6D4E-3DBD-42E6-A5BD-AD807A951A51}"/>
    <cellStyle name="Normal 9 7 5 3 2 3" xfId="31230" xr:uid="{DB68C507-4C3B-45B9-9EB6-1B720656C1B8}"/>
    <cellStyle name="Normal 9 7 5 3 3" xfId="15535" xr:uid="{327E6818-1BBC-4BAD-85EA-47B6303B1F7B}"/>
    <cellStyle name="Normal 9 7 5 3 3 2" xfId="37854" xr:uid="{E5053573-4BDB-4052-A668-4B5B5030CBCB}"/>
    <cellStyle name="Normal 9 7 5 3 4" xfId="26046" xr:uid="{B1168AAF-92DE-4AAA-805A-D7BD5F86F8F7}"/>
    <cellStyle name="Normal 9 7 5 4" xfId="6320" xr:uid="{BAC37CC4-DC04-4082-A69B-B358C0691817}"/>
    <cellStyle name="Normal 9 7 5 4 2" xfId="18127" xr:uid="{AD8988BB-8783-41BD-A232-79EAB9606440}"/>
    <cellStyle name="Normal 9 7 5 4 2 2" xfId="40446" xr:uid="{D6409090-BD04-487F-8B2D-40452B5D58CD}"/>
    <cellStyle name="Normal 9 7 5 4 3" xfId="28638" xr:uid="{8D58DB1D-DAD8-4287-AF81-BD6AB229D839}"/>
    <cellStyle name="Normal 9 7 5 5" xfId="11647" xr:uid="{6428DA3F-BE71-4E5C-BB6E-45E5C270CA77}"/>
    <cellStyle name="Normal 9 7 5 5 2" xfId="33966" xr:uid="{EEC91684-AF38-4CDA-BF48-CACA902C9531}"/>
    <cellStyle name="Normal 9 7 5 6" xfId="12943" xr:uid="{32F745EE-7078-4FE1-BBF8-B7CE20956E60}"/>
    <cellStyle name="Normal 9 7 5 6 2" xfId="35262" xr:uid="{AB30B635-50C7-4096-9869-1E17EC87F49B}"/>
    <cellStyle name="Normal 9 7 5 7" xfId="23454" xr:uid="{EE235844-6496-46D3-ACA8-A4CFD59EAF53}"/>
    <cellStyle name="Normal 9 7 6" xfId="1784" xr:uid="{D4194A0E-FB47-4250-BD3D-D6CF1D57718B}"/>
    <cellStyle name="Normal 9 7 6 2" xfId="4376" xr:uid="{61F6D302-2F43-4E0E-BF36-B508FC6E22A4}"/>
    <cellStyle name="Normal 9 7 6 2 2" xfId="9560" xr:uid="{A0DCD8E3-DEC1-4196-B9B5-14180D8D1AF6}"/>
    <cellStyle name="Normal 9 7 6 2 2 2" xfId="21367" xr:uid="{641F22CC-B564-458C-8A4A-C1B5781BA7F6}"/>
    <cellStyle name="Normal 9 7 6 2 2 2 2" xfId="43686" xr:uid="{6406BD88-6EDE-4323-A55D-A35E3A912358}"/>
    <cellStyle name="Normal 9 7 6 2 2 3" xfId="31878" xr:uid="{C205F436-0235-45EA-B39B-5F7C972D464C}"/>
    <cellStyle name="Normal 9 7 6 2 3" xfId="16183" xr:uid="{A91759E9-7C8A-4844-AE8D-7A44DB816635}"/>
    <cellStyle name="Normal 9 7 6 2 3 2" xfId="38502" xr:uid="{E1538BAB-EE2C-48D0-AFEE-747E3A1D2A1B}"/>
    <cellStyle name="Normal 9 7 6 2 4" xfId="26694" xr:uid="{014BE11A-9C99-44CF-B153-AC336663AFE2}"/>
    <cellStyle name="Normal 9 7 6 3" xfId="6968" xr:uid="{FA387BAB-484C-41CA-A6FE-89D6775235F5}"/>
    <cellStyle name="Normal 9 7 6 3 2" xfId="18775" xr:uid="{7C2CC333-451B-4868-8398-34E3862F9261}"/>
    <cellStyle name="Normal 9 7 6 3 2 2" xfId="41094" xr:uid="{4885C5AE-573B-4398-B2CE-BA130199A458}"/>
    <cellStyle name="Normal 9 7 6 3 3" xfId="29286" xr:uid="{C780CDB9-76FB-438A-B215-6A13AB36E241}"/>
    <cellStyle name="Normal 9 7 6 4" xfId="13591" xr:uid="{683B6E63-F20A-4E5E-A96A-565F041F98E3}"/>
    <cellStyle name="Normal 9 7 6 4 2" xfId="35910" xr:uid="{B2ECEC5F-8A60-49EE-A32D-020790ACDF2D}"/>
    <cellStyle name="Normal 9 7 6 5" xfId="24102" xr:uid="{05460A68-CCC3-49F6-8483-E8EB46DFE699}"/>
    <cellStyle name="Normal 9 7 7" xfId="3080" xr:uid="{882E964D-D725-4B21-89F6-57CB9771D2A4}"/>
    <cellStyle name="Normal 9 7 7 2" xfId="8264" xr:uid="{D331D0FD-0954-4F72-B04C-65C3A9599BE8}"/>
    <cellStyle name="Normal 9 7 7 2 2" xfId="20071" xr:uid="{3D80E7AA-C195-43D5-97AC-59AA7B9C20A9}"/>
    <cellStyle name="Normal 9 7 7 2 2 2" xfId="42390" xr:uid="{7287205E-728F-4EA5-B56A-3E365789919C}"/>
    <cellStyle name="Normal 9 7 7 2 3" xfId="30582" xr:uid="{68A51294-2F57-42C4-9F0D-CE4901D1E0D1}"/>
    <cellStyle name="Normal 9 7 7 3" xfId="14887" xr:uid="{D07561D9-903B-4D88-9E78-EFA99238BCD3}"/>
    <cellStyle name="Normal 9 7 7 3 2" xfId="37206" xr:uid="{B37CDE08-6E03-467B-AB01-9A1FBFF68A8E}"/>
    <cellStyle name="Normal 9 7 7 4" xfId="25398" xr:uid="{5BBAF731-976E-4E27-8AFA-5C206C240BB8}"/>
    <cellStyle name="Normal 9 7 8" xfId="5672" xr:uid="{1CDCEB30-53AF-4548-9487-A81E7AB0EF13}"/>
    <cellStyle name="Normal 9 7 8 2" xfId="17479" xr:uid="{E6F1D74F-7FFD-4287-9981-DCA69E2CCFAC}"/>
    <cellStyle name="Normal 9 7 8 2 2" xfId="39798" xr:uid="{F0C788D5-1D29-4FC4-91DB-2B8133F351C3}"/>
    <cellStyle name="Normal 9 7 8 3" xfId="27990" xr:uid="{DA861831-8A3F-46B6-B2E3-31B4475E79BB}"/>
    <cellStyle name="Normal 9 7 9" xfId="10873" xr:uid="{6FCAAB6E-AADD-450B-B3C2-114DCB680429}"/>
    <cellStyle name="Normal 9 7 9 2" xfId="33192" xr:uid="{8AC448C0-566D-4487-BF28-5B89831CA734}"/>
    <cellStyle name="Normal 9 8" xfId="395" xr:uid="{7227AC90-5B86-4E50-AFAA-FA0E5B275D9F}"/>
    <cellStyle name="Normal 9 8 10" xfId="12322" xr:uid="{4D007FCA-8F73-403E-BD10-2012D49E00E1}"/>
    <cellStyle name="Normal 9 8 10 2" xfId="34641" xr:uid="{9F66E05F-E793-4DD4-8871-22E39A98B0CD}"/>
    <cellStyle name="Normal 9 8 11" xfId="22708" xr:uid="{263B2CA7-9E32-4CDD-847F-95C7B94A2488}"/>
    <cellStyle name="Normal 9 8 12" xfId="45042" xr:uid="{06710437-6E55-427C-8D8E-3C0905913BFA}"/>
    <cellStyle name="Normal 9 8 13" xfId="45072" xr:uid="{E4AAA927-0A35-4A4B-80E3-8E43FF1EAD22}"/>
    <cellStyle name="Normal 9 8 2" xfId="508" xr:uid="{CB713360-23BA-4D3A-8C2B-3016095CE49E}"/>
    <cellStyle name="Normal 9 8 2 10" xfId="22825" xr:uid="{70565973-E40F-4B8C-8DD3-744A9C22CA4D}"/>
    <cellStyle name="Normal 9 8 2 2" xfId="741" xr:uid="{6AC5FD26-5A6D-4D17-B234-856934BB66F9}"/>
    <cellStyle name="Normal 9 8 2 2 2" xfId="1082" xr:uid="{E4D0CA7C-522A-4FA6-B3C0-E5EDE37E5C9C}"/>
    <cellStyle name="Normal 9 8 2 2 2 2" xfId="1730" xr:uid="{74A0B8D5-B639-4A06-9A8E-F444772F3F8E}"/>
    <cellStyle name="Normal 9 8 2 2 2 2 2" xfId="3026" xr:uid="{AF7E8B75-CED0-4D75-89FE-EBD53D9F1CAB}"/>
    <cellStyle name="Normal 9 8 2 2 2 2 2 2" xfId="5618" xr:uid="{A3CA39D5-F6C5-4E7F-8D22-5BF538C2630A}"/>
    <cellStyle name="Normal 9 8 2 2 2 2 2 2 2" xfId="10802" xr:uid="{2B38FD6D-CED9-404E-A192-EC94D6BDF376}"/>
    <cellStyle name="Normal 9 8 2 2 2 2 2 2 2 2" xfId="22609" xr:uid="{F1307141-1C32-4D04-AAA4-3FAC7A37AF1B}"/>
    <cellStyle name="Normal 9 8 2 2 2 2 2 2 2 2 2" xfId="44928" xr:uid="{AECC2737-D4DE-4E73-BBF9-84D966025AB2}"/>
    <cellStyle name="Normal 9 8 2 2 2 2 2 2 2 3" xfId="33120" xr:uid="{BF86D42F-0815-402D-BA87-489C5F09DCFB}"/>
    <cellStyle name="Normal 9 8 2 2 2 2 2 2 3" xfId="17425" xr:uid="{56A213DE-F827-48E8-A6E8-C306B1EF317D}"/>
    <cellStyle name="Normal 9 8 2 2 2 2 2 2 3 2" xfId="39744" xr:uid="{2B4FB882-524C-478B-83F9-57C5088CD852}"/>
    <cellStyle name="Normal 9 8 2 2 2 2 2 2 4" xfId="27936" xr:uid="{0ED044D1-E1C0-4A45-A5A0-BB2E669D991C}"/>
    <cellStyle name="Normal 9 8 2 2 2 2 2 3" xfId="8210" xr:uid="{22054ACE-4F93-4051-B934-F576B20F10DD}"/>
    <cellStyle name="Normal 9 8 2 2 2 2 2 3 2" xfId="20017" xr:uid="{A8F9AD35-18D7-4F87-9439-1074F7E254BC}"/>
    <cellStyle name="Normal 9 8 2 2 2 2 2 3 2 2" xfId="42336" xr:uid="{5E1B1777-8104-4000-8427-9A7719523AE6}"/>
    <cellStyle name="Normal 9 8 2 2 2 2 2 3 3" xfId="30528" xr:uid="{71F11A3F-0C76-4F13-BB8E-67A43F37CE6B}"/>
    <cellStyle name="Normal 9 8 2 2 2 2 2 4" xfId="14833" xr:uid="{3D10BA5F-BD2E-48D6-8C0F-AB1DC8A11EE7}"/>
    <cellStyle name="Normal 9 8 2 2 2 2 2 4 2" xfId="37152" xr:uid="{FFAFFA77-546B-4449-A786-0DA3FAFE43BD}"/>
    <cellStyle name="Normal 9 8 2 2 2 2 2 5" xfId="25344" xr:uid="{54EB0C42-D681-4EF8-A9FC-A71AD5307E3A}"/>
    <cellStyle name="Normal 9 8 2 2 2 2 3" xfId="4322" xr:uid="{C7621C4E-AD3E-434F-AA06-10703157745A}"/>
    <cellStyle name="Normal 9 8 2 2 2 2 3 2" xfId="9506" xr:uid="{BFACDC3F-A1D3-4231-980E-8695EA3B9168}"/>
    <cellStyle name="Normal 9 8 2 2 2 2 3 2 2" xfId="21313" xr:uid="{F10BAA21-3A47-423E-97E1-738224C44585}"/>
    <cellStyle name="Normal 9 8 2 2 2 2 3 2 2 2" xfId="43632" xr:uid="{AAF76610-00B3-4B67-9A95-96124FB77315}"/>
    <cellStyle name="Normal 9 8 2 2 2 2 3 2 3" xfId="31824" xr:uid="{9573816A-C026-4AB7-B416-0932D7BC947A}"/>
    <cellStyle name="Normal 9 8 2 2 2 2 3 3" xfId="16129" xr:uid="{1FFE12C7-8AF7-4625-A364-56D37E757265}"/>
    <cellStyle name="Normal 9 8 2 2 2 2 3 3 2" xfId="38448" xr:uid="{B254F64C-F734-4D9A-9214-5CDE9C1544D5}"/>
    <cellStyle name="Normal 9 8 2 2 2 2 3 4" xfId="26640" xr:uid="{5F42955B-FECE-45CD-97A3-D2EA2F427A40}"/>
    <cellStyle name="Normal 9 8 2 2 2 2 4" xfId="6914" xr:uid="{709365E2-62B6-4925-B3C7-3B55509C5243}"/>
    <cellStyle name="Normal 9 8 2 2 2 2 4 2" xfId="18721" xr:uid="{DDA07A00-0ACB-4584-B0C5-C9FAEB599573}"/>
    <cellStyle name="Normal 9 8 2 2 2 2 4 2 2" xfId="41040" xr:uid="{37D8BE8F-3BC2-4B67-93C1-8B1AE81F5FD7}"/>
    <cellStyle name="Normal 9 8 2 2 2 2 4 3" xfId="29232" xr:uid="{23D243CE-74E9-4225-9727-5204F3BB50AE}"/>
    <cellStyle name="Normal 9 8 2 2 2 2 5" xfId="12241" xr:uid="{C37545F6-354B-48DE-8319-22051AEBAF22}"/>
    <cellStyle name="Normal 9 8 2 2 2 2 5 2" xfId="34560" xr:uid="{AA202E59-89EA-422B-8B00-D806190842EE}"/>
    <cellStyle name="Normal 9 8 2 2 2 2 6" xfId="13537" xr:uid="{01B83639-137B-4972-8440-F8DE05801867}"/>
    <cellStyle name="Normal 9 8 2 2 2 2 6 2" xfId="35856" xr:uid="{3169EE06-34D3-46C6-B649-4C8230234D1E}"/>
    <cellStyle name="Normal 9 8 2 2 2 2 7" xfId="24048" xr:uid="{3D2CB26C-1AAA-47C5-9A6D-B4A73A3F9E2E}"/>
    <cellStyle name="Normal 9 8 2 2 2 3" xfId="2378" xr:uid="{8F1DA6C4-5678-4DB2-943D-F4865826A8C2}"/>
    <cellStyle name="Normal 9 8 2 2 2 3 2" xfId="4970" xr:uid="{E79A2C7C-2C1C-4C9A-8685-43AE80236348}"/>
    <cellStyle name="Normal 9 8 2 2 2 3 2 2" xfId="10154" xr:uid="{368272E3-45AA-44E3-A7E5-7B8D2BCF4BF2}"/>
    <cellStyle name="Normal 9 8 2 2 2 3 2 2 2" xfId="21961" xr:uid="{53177C00-2763-4663-B1B3-187811E5B4E3}"/>
    <cellStyle name="Normal 9 8 2 2 2 3 2 2 2 2" xfId="44280" xr:uid="{C25B0825-1B22-4B8E-A322-D8850C2D1A54}"/>
    <cellStyle name="Normal 9 8 2 2 2 3 2 2 3" xfId="32472" xr:uid="{AEC34EBA-0B11-4738-8DDE-46C9F38E8C10}"/>
    <cellStyle name="Normal 9 8 2 2 2 3 2 3" xfId="16777" xr:uid="{4A520994-9DD0-4DB4-BE7F-0877CB5CC491}"/>
    <cellStyle name="Normal 9 8 2 2 2 3 2 3 2" xfId="39096" xr:uid="{16FA7B18-67F0-4DB6-8D12-E21B0DD47AC8}"/>
    <cellStyle name="Normal 9 8 2 2 2 3 2 4" xfId="27288" xr:uid="{0E04D246-F72D-4D7F-AC89-AC29B42AA957}"/>
    <cellStyle name="Normal 9 8 2 2 2 3 3" xfId="7562" xr:uid="{F7E34D1A-1B0E-4AB5-8572-B2090C376ECD}"/>
    <cellStyle name="Normal 9 8 2 2 2 3 3 2" xfId="19369" xr:uid="{ABE66411-1E78-4C0F-A1EF-3E4D99126D28}"/>
    <cellStyle name="Normal 9 8 2 2 2 3 3 2 2" xfId="41688" xr:uid="{55DC9C86-4ADA-42C2-A0FA-2122EC53D46E}"/>
    <cellStyle name="Normal 9 8 2 2 2 3 3 3" xfId="29880" xr:uid="{AECEF78C-2AE9-4F6A-BF48-169B38A944EA}"/>
    <cellStyle name="Normal 9 8 2 2 2 3 4" xfId="14185" xr:uid="{BAABD1C5-C70A-4143-9A12-ADF50FF5ACFF}"/>
    <cellStyle name="Normal 9 8 2 2 2 3 4 2" xfId="36504" xr:uid="{9C6AF108-AFF0-4BCB-81DE-7EA9FB7DD805}"/>
    <cellStyle name="Normal 9 8 2 2 2 3 5" xfId="24696" xr:uid="{44AEB668-20D6-415F-B297-9816C61E65DE}"/>
    <cellStyle name="Normal 9 8 2 2 2 4" xfId="3674" xr:uid="{483A777F-23DC-44DD-9DDB-B555497FA127}"/>
    <cellStyle name="Normal 9 8 2 2 2 4 2" xfId="8858" xr:uid="{1C3187FF-C14A-4748-9546-4FC532E21FC6}"/>
    <cellStyle name="Normal 9 8 2 2 2 4 2 2" xfId="20665" xr:uid="{AAF5CBF5-DDD5-4452-A879-D4D1B37E19A9}"/>
    <cellStyle name="Normal 9 8 2 2 2 4 2 2 2" xfId="42984" xr:uid="{8CC96BAC-6ACF-46BD-9210-EC86AA9B154A}"/>
    <cellStyle name="Normal 9 8 2 2 2 4 2 3" xfId="31176" xr:uid="{D6F604E0-F1A8-425A-B381-A34AE6D97AE5}"/>
    <cellStyle name="Normal 9 8 2 2 2 4 3" xfId="15481" xr:uid="{0FCAA6B8-8C2B-4EFE-BD81-FEF6706F03F9}"/>
    <cellStyle name="Normal 9 8 2 2 2 4 3 2" xfId="37800" xr:uid="{D47C2E29-2DDF-4706-BED4-7FB9853FFB25}"/>
    <cellStyle name="Normal 9 8 2 2 2 4 4" xfId="25992" xr:uid="{E1E26DA7-0AC0-4834-A674-AEA398D8FA82}"/>
    <cellStyle name="Normal 9 8 2 2 2 5" xfId="6266" xr:uid="{F1AEB419-1AFD-4BCD-96E2-05C9BE92E4EF}"/>
    <cellStyle name="Normal 9 8 2 2 2 5 2" xfId="18073" xr:uid="{202B606E-D80D-49E2-A0BE-B147B7F1EE10}"/>
    <cellStyle name="Normal 9 8 2 2 2 5 2 2" xfId="40392" xr:uid="{AE4FCCA6-8939-40E0-9CEA-B8B88ED1FAC1}"/>
    <cellStyle name="Normal 9 8 2 2 2 5 3" xfId="28584" xr:uid="{D1F1414F-EB0D-4CB2-A3B6-6E7793A20B78}"/>
    <cellStyle name="Normal 9 8 2 2 2 6" xfId="11593" xr:uid="{118D78B6-4EF7-4343-8756-74DAFE3A1F60}"/>
    <cellStyle name="Normal 9 8 2 2 2 6 2" xfId="33912" xr:uid="{56E15AED-2B5B-4BC9-AC2E-3B68A9E5C446}"/>
    <cellStyle name="Normal 9 8 2 2 2 7" xfId="12889" xr:uid="{1E4AA35A-15A4-4409-B17C-333EC12234C6}"/>
    <cellStyle name="Normal 9 8 2 2 2 7 2" xfId="35208" xr:uid="{8ADD9C97-EE94-4833-87AC-F0FF2E5C4DD0}"/>
    <cellStyle name="Normal 9 8 2 2 2 8" xfId="23400" xr:uid="{AD2DA101-76C8-4BE6-9768-CFFA79C6834B}"/>
    <cellStyle name="Normal 9 8 2 2 3" xfId="1406" xr:uid="{1361F39E-3805-4664-8EA8-938970AEE2F5}"/>
    <cellStyle name="Normal 9 8 2 2 3 2" xfId="2702" xr:uid="{31380725-BE3D-461F-B47A-0A6A3C542860}"/>
    <cellStyle name="Normal 9 8 2 2 3 2 2" xfId="5294" xr:uid="{14F36450-AFF4-4E73-9F9C-48339CE9347A}"/>
    <cellStyle name="Normal 9 8 2 2 3 2 2 2" xfId="10478" xr:uid="{861B433F-1D03-4021-B066-107C9ED3B3AF}"/>
    <cellStyle name="Normal 9 8 2 2 3 2 2 2 2" xfId="22285" xr:uid="{FDBB12F5-F2AE-48ED-B893-9707F8B111DE}"/>
    <cellStyle name="Normal 9 8 2 2 3 2 2 2 2 2" xfId="44604" xr:uid="{34A158AE-B879-43CB-B2F7-5E76A72029D4}"/>
    <cellStyle name="Normal 9 8 2 2 3 2 2 2 3" xfId="32796" xr:uid="{0AB528D3-EC95-44B0-A01E-B888D0A98D8B}"/>
    <cellStyle name="Normal 9 8 2 2 3 2 2 3" xfId="17101" xr:uid="{DF9B4643-060F-45A5-B696-65E8E57A19A0}"/>
    <cellStyle name="Normal 9 8 2 2 3 2 2 3 2" xfId="39420" xr:uid="{4E09763C-7AD0-47BA-91FA-61EA086F398E}"/>
    <cellStyle name="Normal 9 8 2 2 3 2 2 4" xfId="27612" xr:uid="{6FA8B467-D733-49F0-AE52-F4BAD681AE41}"/>
    <cellStyle name="Normal 9 8 2 2 3 2 3" xfId="7886" xr:uid="{B498F341-3F30-4BDD-9631-C54059057EFF}"/>
    <cellStyle name="Normal 9 8 2 2 3 2 3 2" xfId="19693" xr:uid="{7BC08D8F-BD01-4146-BF1E-7786A561F156}"/>
    <cellStyle name="Normal 9 8 2 2 3 2 3 2 2" xfId="42012" xr:uid="{F0ED792D-F971-4E47-B378-B62A6BE69CA7}"/>
    <cellStyle name="Normal 9 8 2 2 3 2 3 3" xfId="30204" xr:uid="{DF604115-30EC-4D3E-A928-3173F4BC3616}"/>
    <cellStyle name="Normal 9 8 2 2 3 2 4" xfId="14509" xr:uid="{64E7BB56-D7DF-412E-AE29-2EFBF558004C}"/>
    <cellStyle name="Normal 9 8 2 2 3 2 4 2" xfId="36828" xr:uid="{3E917BED-A319-4D1E-A770-0573AB8C2741}"/>
    <cellStyle name="Normal 9 8 2 2 3 2 5" xfId="25020" xr:uid="{C980AB49-568C-414D-9B1C-CAD4D064096C}"/>
    <cellStyle name="Normal 9 8 2 2 3 3" xfId="3998" xr:uid="{4F0C2830-E13B-4C0B-BFAB-B52741E5AA03}"/>
    <cellStyle name="Normal 9 8 2 2 3 3 2" xfId="9182" xr:uid="{1F50A94B-BAFE-412D-9C9A-4FAC30A99BFB}"/>
    <cellStyle name="Normal 9 8 2 2 3 3 2 2" xfId="20989" xr:uid="{22869976-0BE3-43D5-821F-EBE36A329A06}"/>
    <cellStyle name="Normal 9 8 2 2 3 3 2 2 2" xfId="43308" xr:uid="{7E5A698B-56DD-438D-AEDF-A12624EBED09}"/>
    <cellStyle name="Normal 9 8 2 2 3 3 2 3" xfId="31500" xr:uid="{13792E70-F103-4556-8BAD-F4D18241F3EE}"/>
    <cellStyle name="Normal 9 8 2 2 3 3 3" xfId="15805" xr:uid="{84D8E54D-7AB9-44A2-862F-605E0E8B7B48}"/>
    <cellStyle name="Normal 9 8 2 2 3 3 3 2" xfId="38124" xr:uid="{FBC068B5-4E80-40A6-9E9C-C8C8C9C23438}"/>
    <cellStyle name="Normal 9 8 2 2 3 3 4" xfId="26316" xr:uid="{BFAB7B8A-0C46-44F4-9D0E-3B9529FA0CA8}"/>
    <cellStyle name="Normal 9 8 2 2 3 4" xfId="6590" xr:uid="{EDD7998A-6C14-4038-8259-FC8285CC60A4}"/>
    <cellStyle name="Normal 9 8 2 2 3 4 2" xfId="18397" xr:uid="{DC21F1ED-AAAC-4933-A387-BDD8BAA82649}"/>
    <cellStyle name="Normal 9 8 2 2 3 4 2 2" xfId="40716" xr:uid="{43CB2FB1-983A-43C2-B600-CB9CDB1A2562}"/>
    <cellStyle name="Normal 9 8 2 2 3 4 3" xfId="28908" xr:uid="{EB255897-EEAD-4655-9548-535560C53F83}"/>
    <cellStyle name="Normal 9 8 2 2 3 5" xfId="11917" xr:uid="{AF8A8B73-CDF7-4B90-A707-420E180803C3}"/>
    <cellStyle name="Normal 9 8 2 2 3 5 2" xfId="34236" xr:uid="{AE0F6378-9D68-4E2F-93CA-082057E3ED68}"/>
    <cellStyle name="Normal 9 8 2 2 3 6" xfId="13213" xr:uid="{6EA9F8A1-34CD-4C18-86AB-F3213D40E4F2}"/>
    <cellStyle name="Normal 9 8 2 2 3 6 2" xfId="35532" xr:uid="{67158977-4E24-4238-BBB1-5746D5766469}"/>
    <cellStyle name="Normal 9 8 2 2 3 7" xfId="23724" xr:uid="{93C88563-DFF8-4933-AEBF-58FDD8597FE1}"/>
    <cellStyle name="Normal 9 8 2 2 4" xfId="2054" xr:uid="{32D48055-B513-413B-9FA3-8A630231E72D}"/>
    <cellStyle name="Normal 9 8 2 2 4 2" xfId="4646" xr:uid="{A4E9BE93-1C2F-4FDA-BBE8-C2DCAF0EC94F}"/>
    <cellStyle name="Normal 9 8 2 2 4 2 2" xfId="9830" xr:uid="{47052303-58A8-4973-868A-6FA592255517}"/>
    <cellStyle name="Normal 9 8 2 2 4 2 2 2" xfId="21637" xr:uid="{93521ED6-CF0B-437A-896F-76202286B548}"/>
    <cellStyle name="Normal 9 8 2 2 4 2 2 2 2" xfId="43956" xr:uid="{414E14FD-C0BE-470F-BDC0-FCC85EA60802}"/>
    <cellStyle name="Normal 9 8 2 2 4 2 2 3" xfId="32148" xr:uid="{49C5E640-8379-43E7-A234-3434EC6DC0BF}"/>
    <cellStyle name="Normal 9 8 2 2 4 2 3" xfId="16453" xr:uid="{DCF78E0D-8F9A-4700-95B5-B810C763C826}"/>
    <cellStyle name="Normal 9 8 2 2 4 2 3 2" xfId="38772" xr:uid="{91E518DC-8D00-4AD9-B911-649605311BB0}"/>
    <cellStyle name="Normal 9 8 2 2 4 2 4" xfId="26964" xr:uid="{915195E9-6BDD-4882-8956-F0D4285FF118}"/>
    <cellStyle name="Normal 9 8 2 2 4 3" xfId="7238" xr:uid="{AC988095-4847-4569-88A6-472939D7AB7B}"/>
    <cellStyle name="Normal 9 8 2 2 4 3 2" xfId="19045" xr:uid="{E7F60FF8-5DD1-4085-8587-CB19DE906163}"/>
    <cellStyle name="Normal 9 8 2 2 4 3 2 2" xfId="41364" xr:uid="{D41A753F-4900-4A33-95D0-395EFED5C93D}"/>
    <cellStyle name="Normal 9 8 2 2 4 3 3" xfId="29556" xr:uid="{88117C18-B81D-4F54-B483-672E49FF36DA}"/>
    <cellStyle name="Normal 9 8 2 2 4 4" xfId="13861" xr:uid="{71318F95-C00A-4F70-B48B-4FCA89AF64C3}"/>
    <cellStyle name="Normal 9 8 2 2 4 4 2" xfId="36180" xr:uid="{601F5285-8724-4E26-A957-6370FB3B7FF8}"/>
    <cellStyle name="Normal 9 8 2 2 4 5" xfId="24372" xr:uid="{84F35E64-0317-462A-B6B8-05D6AF3F0B1D}"/>
    <cellStyle name="Normal 9 8 2 2 5" xfId="3350" xr:uid="{5359E04C-9D0B-4CC5-84EC-631DB5FD08BD}"/>
    <cellStyle name="Normal 9 8 2 2 5 2" xfId="8534" xr:uid="{4A7A9AC1-C9C7-4B2C-BB55-F5721C3C7C12}"/>
    <cellStyle name="Normal 9 8 2 2 5 2 2" xfId="20341" xr:uid="{D4CB9F34-2367-4169-8983-675AE61E4A29}"/>
    <cellStyle name="Normal 9 8 2 2 5 2 2 2" xfId="42660" xr:uid="{8F893AB7-D1EB-40F6-A9B0-BFBDFE193656}"/>
    <cellStyle name="Normal 9 8 2 2 5 2 3" xfId="30852" xr:uid="{6C1068FE-083F-4312-A89F-58DBF6185F93}"/>
    <cellStyle name="Normal 9 8 2 2 5 3" xfId="15157" xr:uid="{57DF966E-4CB7-4EA6-A451-DF69B452E6BD}"/>
    <cellStyle name="Normal 9 8 2 2 5 3 2" xfId="37476" xr:uid="{6E422609-7C22-43EF-9DB1-09F09D001E3F}"/>
    <cellStyle name="Normal 9 8 2 2 5 4" xfId="25668" xr:uid="{B53590FB-C97C-43AA-8584-B7EB41AE5582}"/>
    <cellStyle name="Normal 9 8 2 2 6" xfId="5942" xr:uid="{69224C3F-96FD-4EC6-ABDF-A92CB4D7EF59}"/>
    <cellStyle name="Normal 9 8 2 2 6 2" xfId="17749" xr:uid="{08B12A0A-A5FC-4061-8990-6E913ACF5E65}"/>
    <cellStyle name="Normal 9 8 2 2 6 2 2" xfId="40068" xr:uid="{AD7FAA9D-669B-42D9-A2A7-005214FC6FF9}"/>
    <cellStyle name="Normal 9 8 2 2 6 3" xfId="28260" xr:uid="{3C6B214C-377C-462F-9ED3-BF278F90707B}"/>
    <cellStyle name="Normal 9 8 2 2 7" xfId="11252" xr:uid="{36B889B4-A714-4BD4-A317-68191EE8C4A6}"/>
    <cellStyle name="Normal 9 8 2 2 7 2" xfId="33571" xr:uid="{1FF69655-EA88-4366-A80B-85227BE39F6F}"/>
    <cellStyle name="Normal 9 8 2 2 8" xfId="12565" xr:uid="{E525B330-F22B-41E0-969C-9BBDBCE2B7AA}"/>
    <cellStyle name="Normal 9 8 2 2 8 2" xfId="34884" xr:uid="{958FBB95-656B-439E-B58D-610981B42A7C}"/>
    <cellStyle name="Normal 9 8 2 2 9" xfId="23059" xr:uid="{FE2F9929-DF17-4C1C-9049-D7078E07F622}"/>
    <cellStyle name="Normal 9 8 2 3" xfId="920" xr:uid="{0ADB6EF9-A7E7-430E-A5F3-5943FC837B7F}"/>
    <cellStyle name="Normal 9 8 2 3 2" xfId="1568" xr:uid="{0B325404-62B2-4436-87B2-6F410D5F7F52}"/>
    <cellStyle name="Normal 9 8 2 3 2 2" xfId="2864" xr:uid="{B023444D-C0D7-46D8-BBED-BF18A46D6662}"/>
    <cellStyle name="Normal 9 8 2 3 2 2 2" xfId="5456" xr:uid="{65A60306-165C-46F8-815D-89B0F8D80386}"/>
    <cellStyle name="Normal 9 8 2 3 2 2 2 2" xfId="10640" xr:uid="{43B60ED1-8C9A-45E4-80B8-EA337B495A6B}"/>
    <cellStyle name="Normal 9 8 2 3 2 2 2 2 2" xfId="22447" xr:uid="{95DDE148-1A32-4070-AAC4-3D223D4B5C0D}"/>
    <cellStyle name="Normal 9 8 2 3 2 2 2 2 2 2" xfId="44766" xr:uid="{9A00DF37-7DAE-4A05-9778-E00AB2FDBE8C}"/>
    <cellStyle name="Normal 9 8 2 3 2 2 2 2 3" xfId="32958" xr:uid="{E4E51251-4BFB-49CE-B0B4-C9DB9C860DE4}"/>
    <cellStyle name="Normal 9 8 2 3 2 2 2 3" xfId="17263" xr:uid="{27A0485D-E4A9-43B3-91AB-D7064E567926}"/>
    <cellStyle name="Normal 9 8 2 3 2 2 2 3 2" xfId="39582" xr:uid="{E7C13B6A-5152-4E14-990D-341F185B41CD}"/>
    <cellStyle name="Normal 9 8 2 3 2 2 2 4" xfId="27774" xr:uid="{8E8C1F28-311C-4D42-A6A7-0BE79B131FE7}"/>
    <cellStyle name="Normal 9 8 2 3 2 2 3" xfId="8048" xr:uid="{151B4ACD-D98D-42C9-9BCB-BE2D16F801E0}"/>
    <cellStyle name="Normal 9 8 2 3 2 2 3 2" xfId="19855" xr:uid="{92508B56-8C5E-497E-9DE2-D2F32353C41A}"/>
    <cellStyle name="Normal 9 8 2 3 2 2 3 2 2" xfId="42174" xr:uid="{CDFF4235-5635-4C6A-A1C7-9F53B88AC2DF}"/>
    <cellStyle name="Normal 9 8 2 3 2 2 3 3" xfId="30366" xr:uid="{D673CEA4-4B49-4061-9C60-B3C871270270}"/>
    <cellStyle name="Normal 9 8 2 3 2 2 4" xfId="14671" xr:uid="{DEFD7AB4-F56C-4232-9E7D-41CFB0DD2610}"/>
    <cellStyle name="Normal 9 8 2 3 2 2 4 2" xfId="36990" xr:uid="{6FDB40E6-3DFA-4BDD-9B04-154C40F9592E}"/>
    <cellStyle name="Normal 9 8 2 3 2 2 5" xfId="25182" xr:uid="{F4796B4D-42CF-44A4-B62F-C978473190EA}"/>
    <cellStyle name="Normal 9 8 2 3 2 3" xfId="4160" xr:uid="{1FDE8AD5-0AA7-454E-B65A-1EFFA42EED8D}"/>
    <cellStyle name="Normal 9 8 2 3 2 3 2" xfId="9344" xr:uid="{80FCC36F-AAC7-4D12-A26D-8A73B3300CDC}"/>
    <cellStyle name="Normal 9 8 2 3 2 3 2 2" xfId="21151" xr:uid="{E1AE2BFC-8A7A-41A4-84EA-1E71E4DC3BB5}"/>
    <cellStyle name="Normal 9 8 2 3 2 3 2 2 2" xfId="43470" xr:uid="{E89E3C25-79FB-4770-9207-838BCE55B9C5}"/>
    <cellStyle name="Normal 9 8 2 3 2 3 2 3" xfId="31662" xr:uid="{C02D7839-CD2C-467F-8ABC-B633C5AAFA68}"/>
    <cellStyle name="Normal 9 8 2 3 2 3 3" xfId="15967" xr:uid="{74C7E247-04E5-4883-9A34-745E4D8ACCBF}"/>
    <cellStyle name="Normal 9 8 2 3 2 3 3 2" xfId="38286" xr:uid="{14338D92-4936-4E3D-8D70-FFA4DDD21A0A}"/>
    <cellStyle name="Normal 9 8 2 3 2 3 4" xfId="26478" xr:uid="{F8D1BA4F-B6E6-4F66-B051-09F31D313FFA}"/>
    <cellStyle name="Normal 9 8 2 3 2 4" xfId="6752" xr:uid="{CA0847DE-0C44-4BE2-9FD1-6350FB01CD18}"/>
    <cellStyle name="Normal 9 8 2 3 2 4 2" xfId="18559" xr:uid="{604BA4DE-78AF-4A70-AEE5-B047E034EBA0}"/>
    <cellStyle name="Normal 9 8 2 3 2 4 2 2" xfId="40878" xr:uid="{8B89AFBD-0425-45AA-8B98-1FBA340ADA6C}"/>
    <cellStyle name="Normal 9 8 2 3 2 4 3" xfId="29070" xr:uid="{709AA64C-A104-4934-9139-82B916DF8A36}"/>
    <cellStyle name="Normal 9 8 2 3 2 5" xfId="12079" xr:uid="{3E4718B2-863E-41AC-8785-33FE02028BD2}"/>
    <cellStyle name="Normal 9 8 2 3 2 5 2" xfId="34398" xr:uid="{95E3AC06-0933-4324-B411-802420780414}"/>
    <cellStyle name="Normal 9 8 2 3 2 6" xfId="13375" xr:uid="{DB34FC5F-C991-4F43-9506-70D3F120E765}"/>
    <cellStyle name="Normal 9 8 2 3 2 6 2" xfId="35694" xr:uid="{E2B21092-27C6-433F-8AFF-98602FB9D712}"/>
    <cellStyle name="Normal 9 8 2 3 2 7" xfId="23886" xr:uid="{4F4D3E5D-131B-4AEF-AEB0-BF970E83592B}"/>
    <cellStyle name="Normal 9 8 2 3 3" xfId="2216" xr:uid="{0E91C601-A363-48D4-944D-9F936027E84A}"/>
    <cellStyle name="Normal 9 8 2 3 3 2" xfId="4808" xr:uid="{DDCB4CAF-8B5B-45D0-B379-4E41F909CD3F}"/>
    <cellStyle name="Normal 9 8 2 3 3 2 2" xfId="9992" xr:uid="{C1FEDAE7-69B3-4BDD-9FD5-67EC9F29581D}"/>
    <cellStyle name="Normal 9 8 2 3 3 2 2 2" xfId="21799" xr:uid="{D008B440-CC51-43E6-BA07-B40484990BCC}"/>
    <cellStyle name="Normal 9 8 2 3 3 2 2 2 2" xfId="44118" xr:uid="{86736B8D-033B-4E44-9E9E-851A62952F29}"/>
    <cellStyle name="Normal 9 8 2 3 3 2 2 3" xfId="32310" xr:uid="{613BBB2F-55AC-4E7F-8D07-158BD51DD674}"/>
    <cellStyle name="Normal 9 8 2 3 3 2 3" xfId="16615" xr:uid="{897AA056-364D-41FC-B4A1-DDC045807218}"/>
    <cellStyle name="Normal 9 8 2 3 3 2 3 2" xfId="38934" xr:uid="{0FA8180C-BC42-4A0F-821A-280D4DCA9D9B}"/>
    <cellStyle name="Normal 9 8 2 3 3 2 4" xfId="27126" xr:uid="{7A8F5ED1-5BF5-4C3E-8980-0473561F0A96}"/>
    <cellStyle name="Normal 9 8 2 3 3 3" xfId="7400" xr:uid="{89101DAF-7AF2-4CA2-A847-05A640C4F0B9}"/>
    <cellStyle name="Normal 9 8 2 3 3 3 2" xfId="19207" xr:uid="{3248AC11-E322-44C9-984D-A862C6B891BB}"/>
    <cellStyle name="Normal 9 8 2 3 3 3 2 2" xfId="41526" xr:uid="{F8EB3852-631E-400C-99FC-DA233E8CB7C5}"/>
    <cellStyle name="Normal 9 8 2 3 3 3 3" xfId="29718" xr:uid="{629949D3-19C8-4B1F-9ADE-015322C79030}"/>
    <cellStyle name="Normal 9 8 2 3 3 4" xfId="14023" xr:uid="{4C0F1097-3E20-4405-920E-BD271BE12AF5}"/>
    <cellStyle name="Normal 9 8 2 3 3 4 2" xfId="36342" xr:uid="{5084454F-1248-4F4F-81DC-12E5D16CEA86}"/>
    <cellStyle name="Normal 9 8 2 3 3 5" xfId="24534" xr:uid="{563EFEE9-5FB0-473C-82E0-99140289972D}"/>
    <cellStyle name="Normal 9 8 2 3 4" xfId="3512" xr:uid="{FE8862C0-A9D2-4CC8-BDB2-90AFFC6D3AD9}"/>
    <cellStyle name="Normal 9 8 2 3 4 2" xfId="8696" xr:uid="{87BAA9AA-B52D-49DB-AC40-A99199C58964}"/>
    <cellStyle name="Normal 9 8 2 3 4 2 2" xfId="20503" xr:uid="{DC431D13-41A1-48AC-86A3-F3C829ABDF69}"/>
    <cellStyle name="Normal 9 8 2 3 4 2 2 2" xfId="42822" xr:uid="{3F741921-73EF-4D8B-9FF3-FA0ACD8802BF}"/>
    <cellStyle name="Normal 9 8 2 3 4 2 3" xfId="31014" xr:uid="{0EF9C64F-A54B-4DEB-A8CB-082262CCFDD1}"/>
    <cellStyle name="Normal 9 8 2 3 4 3" xfId="15319" xr:uid="{F45EB323-A019-4B35-9BA8-146BC17F6DE7}"/>
    <cellStyle name="Normal 9 8 2 3 4 3 2" xfId="37638" xr:uid="{E24BA1B4-4B3F-4C63-8CAA-14A65148B75F}"/>
    <cellStyle name="Normal 9 8 2 3 4 4" xfId="25830" xr:uid="{5526D010-9B4D-4AA8-9EDB-00701B7B938C}"/>
    <cellStyle name="Normal 9 8 2 3 5" xfId="6104" xr:uid="{8BC9DE96-0EDB-41ED-9261-1B37339398F1}"/>
    <cellStyle name="Normal 9 8 2 3 5 2" xfId="17911" xr:uid="{01326875-2FEE-4E76-99B4-13A77E8C0F15}"/>
    <cellStyle name="Normal 9 8 2 3 5 2 2" xfId="40230" xr:uid="{6FDFDDEB-27BA-475D-8925-ED2DEE904B4F}"/>
    <cellStyle name="Normal 9 8 2 3 5 3" xfId="28422" xr:uid="{032E6A61-1ED1-44D5-BE83-A457C8A34613}"/>
    <cellStyle name="Normal 9 8 2 3 6" xfId="11431" xr:uid="{273CE460-87CA-425A-AA86-34453732F8F7}"/>
    <cellStyle name="Normal 9 8 2 3 6 2" xfId="33750" xr:uid="{1F536C48-7BF9-48EB-9C3B-144102FA870C}"/>
    <cellStyle name="Normal 9 8 2 3 7" xfId="12727" xr:uid="{EC6EF8B9-7407-4A7C-8385-F8002D681A0B}"/>
    <cellStyle name="Normal 9 8 2 3 7 2" xfId="35046" xr:uid="{4AF5A55C-D2DE-4D1B-8E05-0082EF541BF2}"/>
    <cellStyle name="Normal 9 8 2 3 8" xfId="23238" xr:uid="{4C7FD5F2-AB16-4CA7-BC84-7C98635A9EE7}"/>
    <cellStyle name="Normal 9 8 2 4" xfId="1244" xr:uid="{1A0C8277-9657-4CBA-925A-168BB87FBC60}"/>
    <cellStyle name="Normal 9 8 2 4 2" xfId="2540" xr:uid="{2BEF3109-71AE-448A-9372-BCC9EE6D4B08}"/>
    <cellStyle name="Normal 9 8 2 4 2 2" xfId="5132" xr:uid="{4A7CC813-1F64-46A7-8DA5-CE6B1BC17BAD}"/>
    <cellStyle name="Normal 9 8 2 4 2 2 2" xfId="10316" xr:uid="{EA0955EF-516D-46D9-B5A0-161906A52839}"/>
    <cellStyle name="Normal 9 8 2 4 2 2 2 2" xfId="22123" xr:uid="{25D99D1A-F3E6-4538-AFFB-FA522454F5F8}"/>
    <cellStyle name="Normal 9 8 2 4 2 2 2 2 2" xfId="44442" xr:uid="{B3997FE4-A249-40FE-B309-5FBE3836A49C}"/>
    <cellStyle name="Normal 9 8 2 4 2 2 2 3" xfId="32634" xr:uid="{EC8B2F45-A15D-4C42-AA72-62F75937313C}"/>
    <cellStyle name="Normal 9 8 2 4 2 2 3" xfId="16939" xr:uid="{C20A31B7-C345-4942-A646-B8899CA2BD0F}"/>
    <cellStyle name="Normal 9 8 2 4 2 2 3 2" xfId="39258" xr:uid="{B067D7B4-36CD-4706-987A-903C2BF93F89}"/>
    <cellStyle name="Normal 9 8 2 4 2 2 4" xfId="27450" xr:uid="{D08DF067-10D2-4858-84D7-AEEE3376ECA3}"/>
    <cellStyle name="Normal 9 8 2 4 2 3" xfId="7724" xr:uid="{27E82E40-024F-4724-93D4-C1AA9EFC28A5}"/>
    <cellStyle name="Normal 9 8 2 4 2 3 2" xfId="19531" xr:uid="{A1C3683B-96E6-4796-903E-849AAA70EF41}"/>
    <cellStyle name="Normal 9 8 2 4 2 3 2 2" xfId="41850" xr:uid="{89366C14-7C42-4CB9-93D2-7D1611D8E6AA}"/>
    <cellStyle name="Normal 9 8 2 4 2 3 3" xfId="30042" xr:uid="{B8E485E8-17A2-4341-AC24-344855A96ED9}"/>
    <cellStyle name="Normal 9 8 2 4 2 4" xfId="14347" xr:uid="{07CB83C7-D432-401D-A775-4DAE64D8DFEA}"/>
    <cellStyle name="Normal 9 8 2 4 2 4 2" xfId="36666" xr:uid="{52C154D7-3C55-4674-B11B-23B3E839694E}"/>
    <cellStyle name="Normal 9 8 2 4 2 5" xfId="24858" xr:uid="{0D21A24E-66A1-42CF-96A4-8C4B2674017B}"/>
    <cellStyle name="Normal 9 8 2 4 3" xfId="3836" xr:uid="{C06CB024-CC09-490B-BED6-3ECAC5AD6626}"/>
    <cellStyle name="Normal 9 8 2 4 3 2" xfId="9020" xr:uid="{DB27957D-BB99-420F-896B-E914ED1149BC}"/>
    <cellStyle name="Normal 9 8 2 4 3 2 2" xfId="20827" xr:uid="{19AB5C00-6E15-4095-B3D8-7916B0CB7F8E}"/>
    <cellStyle name="Normal 9 8 2 4 3 2 2 2" xfId="43146" xr:uid="{073087FB-FDD9-4A25-A008-3F1212F5636D}"/>
    <cellStyle name="Normal 9 8 2 4 3 2 3" xfId="31338" xr:uid="{325FB019-9DFB-4E26-9376-0E9E5F5D88DA}"/>
    <cellStyle name="Normal 9 8 2 4 3 3" xfId="15643" xr:uid="{C30C6994-83DB-45CF-9739-8C7FA6F80E4F}"/>
    <cellStyle name="Normal 9 8 2 4 3 3 2" xfId="37962" xr:uid="{C35D1715-759C-4E7F-9C8C-813666BC81F4}"/>
    <cellStyle name="Normal 9 8 2 4 3 4" xfId="26154" xr:uid="{E9216FE7-02C0-4780-8A47-042A81918D70}"/>
    <cellStyle name="Normal 9 8 2 4 4" xfId="6428" xr:uid="{8D0FC961-5881-446B-A2E9-BD0D36C07872}"/>
    <cellStyle name="Normal 9 8 2 4 4 2" xfId="18235" xr:uid="{97F5DD07-B43E-4B6E-89D7-7618E19AD0E1}"/>
    <cellStyle name="Normal 9 8 2 4 4 2 2" xfId="40554" xr:uid="{EBCC0E34-3FEB-4AF4-B672-AB533DB3C2FA}"/>
    <cellStyle name="Normal 9 8 2 4 4 3" xfId="28746" xr:uid="{D24B2AEC-64A4-4CDC-8A64-B59ADF412091}"/>
    <cellStyle name="Normal 9 8 2 4 5" xfId="11755" xr:uid="{C71D5297-51FC-450C-A88A-50F779BDE7BE}"/>
    <cellStyle name="Normal 9 8 2 4 5 2" xfId="34074" xr:uid="{E1E04B29-22EC-4EE2-9B15-DAC088AF90DC}"/>
    <cellStyle name="Normal 9 8 2 4 6" xfId="13051" xr:uid="{C01912EF-6A5F-4B4C-9E99-C3005510DD4C}"/>
    <cellStyle name="Normal 9 8 2 4 6 2" xfId="35370" xr:uid="{F08ED467-B97F-48B3-A59D-5D2A38B04F3F}"/>
    <cellStyle name="Normal 9 8 2 4 7" xfId="23562" xr:uid="{6CD4885A-A07C-49A0-A238-ABDD3073BE65}"/>
    <cellStyle name="Normal 9 8 2 5" xfId="1892" xr:uid="{323B3664-97F9-45BC-B66C-9B8672F8D751}"/>
    <cellStyle name="Normal 9 8 2 5 2" xfId="4484" xr:uid="{7DB43965-9478-46C5-A8A2-F84588ED90CC}"/>
    <cellStyle name="Normal 9 8 2 5 2 2" xfId="9668" xr:uid="{69C6542A-70C7-48B3-A8E2-F01510F19999}"/>
    <cellStyle name="Normal 9 8 2 5 2 2 2" xfId="21475" xr:uid="{DFF94BA2-78FA-41BE-AC26-DBFD11F6C145}"/>
    <cellStyle name="Normal 9 8 2 5 2 2 2 2" xfId="43794" xr:uid="{32D5BCB6-D378-4F52-8CCA-6DD75150F43D}"/>
    <cellStyle name="Normal 9 8 2 5 2 2 3" xfId="31986" xr:uid="{4B239BF1-A322-4DB6-90CB-8AF312BCF2B3}"/>
    <cellStyle name="Normal 9 8 2 5 2 3" xfId="16291" xr:uid="{2D416B8B-3005-4829-B0CE-253E96D4E5D5}"/>
    <cellStyle name="Normal 9 8 2 5 2 3 2" xfId="38610" xr:uid="{BBE26F61-4686-402A-87A5-E1B4ED2573AC}"/>
    <cellStyle name="Normal 9 8 2 5 2 4" xfId="26802" xr:uid="{761386DD-7135-431F-9086-0919CAD0EC8C}"/>
    <cellStyle name="Normal 9 8 2 5 3" xfId="7076" xr:uid="{10DF037B-A200-4762-B066-5BD8C139CFDF}"/>
    <cellStyle name="Normal 9 8 2 5 3 2" xfId="18883" xr:uid="{785ADEA8-6E11-4E27-A086-BEAECA2651EA}"/>
    <cellStyle name="Normal 9 8 2 5 3 2 2" xfId="41202" xr:uid="{520217C9-3E51-4C34-8A86-A729F710521F}"/>
    <cellStyle name="Normal 9 8 2 5 3 3" xfId="29394" xr:uid="{F2A20088-FFEA-407B-8AD7-970C91CCE0CF}"/>
    <cellStyle name="Normal 9 8 2 5 4" xfId="13699" xr:uid="{DFDBC14E-9D7D-4283-A6F2-7CB3DE5894D2}"/>
    <cellStyle name="Normal 9 8 2 5 4 2" xfId="36018" xr:uid="{97213ECD-1317-4C91-99F1-9AA4671A0BDF}"/>
    <cellStyle name="Normal 9 8 2 5 5" xfId="24210" xr:uid="{81774C68-2F9F-409A-80A9-3B9EDFAACFD4}"/>
    <cellStyle name="Normal 9 8 2 6" xfId="3188" xr:uid="{6BF948C6-5933-429F-BEB7-2034C5707479}"/>
    <cellStyle name="Normal 9 8 2 6 2" xfId="8372" xr:uid="{D3D341A9-ADC4-4A18-8411-746536A5D404}"/>
    <cellStyle name="Normal 9 8 2 6 2 2" xfId="20179" xr:uid="{91CF3081-382F-40D6-86E2-CC688D07BC79}"/>
    <cellStyle name="Normal 9 8 2 6 2 2 2" xfId="42498" xr:uid="{F1A9C962-0FD9-4C1B-B7D3-BACD50112D87}"/>
    <cellStyle name="Normal 9 8 2 6 2 3" xfId="30690" xr:uid="{64AD7079-140D-48BC-8B99-10B8333DCA7F}"/>
    <cellStyle name="Normal 9 8 2 6 3" xfId="14995" xr:uid="{2470D1A0-D654-4EC2-9A36-DC334DA5BB87}"/>
    <cellStyle name="Normal 9 8 2 6 3 2" xfId="37314" xr:uid="{A33E27FD-9306-40F4-8993-5123E6C8EEE5}"/>
    <cellStyle name="Normal 9 8 2 6 4" xfId="25506" xr:uid="{AEA3E698-4EB1-4451-BD2C-78D092CB0453}"/>
    <cellStyle name="Normal 9 8 2 7" xfId="5780" xr:uid="{F784A9AD-D505-44B9-8D1D-9BA78FDA5143}"/>
    <cellStyle name="Normal 9 8 2 7 2" xfId="17587" xr:uid="{24086192-4575-48C2-AF3D-01D988DE7783}"/>
    <cellStyle name="Normal 9 8 2 7 2 2" xfId="39906" xr:uid="{57A1F7CB-C2A9-4146-AAB4-0BC0195C89E3}"/>
    <cellStyle name="Normal 9 8 2 7 3" xfId="28098" xr:uid="{FE508DFD-168A-4AB3-880A-8AC1DA6655E1}"/>
    <cellStyle name="Normal 9 8 2 8" xfId="11018" xr:uid="{5A2BCB4F-733F-4E6B-AF14-CBFEA6D84DEF}"/>
    <cellStyle name="Normal 9 8 2 8 2" xfId="33337" xr:uid="{68E836E4-7D37-418D-8BA7-C76B50BE733B}"/>
    <cellStyle name="Normal 9 8 2 9" xfId="12403" xr:uid="{1FFA265A-FE81-42A1-A3DF-C2D4D4609C8D}"/>
    <cellStyle name="Normal 9 8 2 9 2" xfId="34722" xr:uid="{B83DE2CA-4FF8-4A1A-9222-7AB70865DB0D}"/>
    <cellStyle name="Normal 9 8 3" xfId="624" xr:uid="{C351C411-0BF7-4FF0-A44D-0644FEE7CB6C}"/>
    <cellStyle name="Normal 9 8 3 2" xfId="1001" xr:uid="{1E3CCA68-F64A-48E8-A089-61AAA6F8FE4B}"/>
    <cellStyle name="Normal 9 8 3 2 2" xfId="1649" xr:uid="{5611AD66-6195-4F36-89E1-774928BD6BFF}"/>
    <cellStyle name="Normal 9 8 3 2 2 2" xfId="2945" xr:uid="{8DE66574-BC5E-454C-A021-50F72E9D762A}"/>
    <cellStyle name="Normal 9 8 3 2 2 2 2" xfId="5537" xr:uid="{36100A52-BE64-4824-8BF4-B61FD26C3602}"/>
    <cellStyle name="Normal 9 8 3 2 2 2 2 2" xfId="10721" xr:uid="{9AEC70EA-1C2C-4C27-83D8-9B6457159156}"/>
    <cellStyle name="Normal 9 8 3 2 2 2 2 2 2" xfId="22528" xr:uid="{E57A0219-A109-46C0-BBC4-5C7988882FF9}"/>
    <cellStyle name="Normal 9 8 3 2 2 2 2 2 2 2" xfId="44847" xr:uid="{F3ADCF5F-1462-449B-A9A5-C602BBB52671}"/>
    <cellStyle name="Normal 9 8 3 2 2 2 2 2 3" xfId="33039" xr:uid="{04ACC717-5B66-40A4-8537-62115D50E199}"/>
    <cellStyle name="Normal 9 8 3 2 2 2 2 3" xfId="17344" xr:uid="{5A17E513-CEE2-4ED7-835F-3400F9C65241}"/>
    <cellStyle name="Normal 9 8 3 2 2 2 2 3 2" xfId="39663" xr:uid="{5E986D47-4470-4AF4-88B6-C96332DA7FBC}"/>
    <cellStyle name="Normal 9 8 3 2 2 2 2 4" xfId="27855" xr:uid="{271AFB70-B7FB-4D9D-9383-128F3517C598}"/>
    <cellStyle name="Normal 9 8 3 2 2 2 3" xfId="8129" xr:uid="{21D9C740-99F8-4ABF-9032-83488F920216}"/>
    <cellStyle name="Normal 9 8 3 2 2 2 3 2" xfId="19936" xr:uid="{5CBC345C-9B73-49CD-884A-C9B0F08227F4}"/>
    <cellStyle name="Normal 9 8 3 2 2 2 3 2 2" xfId="42255" xr:uid="{3E0B74A8-E7D3-4DA5-B854-846541B5ED05}"/>
    <cellStyle name="Normal 9 8 3 2 2 2 3 3" xfId="30447" xr:uid="{07AB7514-2590-4C0B-90FA-936EF96F1C46}"/>
    <cellStyle name="Normal 9 8 3 2 2 2 4" xfId="14752" xr:uid="{3CDE67A2-A335-42E3-BB67-919C60D9B6D7}"/>
    <cellStyle name="Normal 9 8 3 2 2 2 4 2" xfId="37071" xr:uid="{0292347B-8409-49A7-ADC5-0599C3E8DECA}"/>
    <cellStyle name="Normal 9 8 3 2 2 2 5" xfId="25263" xr:uid="{089C1932-1529-4577-BA26-D78B04416B46}"/>
    <cellStyle name="Normal 9 8 3 2 2 3" xfId="4241" xr:uid="{9D01B246-181E-45B9-A6D5-65B653084A2B}"/>
    <cellStyle name="Normal 9 8 3 2 2 3 2" xfId="9425" xr:uid="{53411E62-3071-42E4-9575-CC20087D0A9D}"/>
    <cellStyle name="Normal 9 8 3 2 2 3 2 2" xfId="21232" xr:uid="{6EFEC4FF-8D77-4FE0-8E74-9A152786C0B7}"/>
    <cellStyle name="Normal 9 8 3 2 2 3 2 2 2" xfId="43551" xr:uid="{ED0E41AC-1AF1-4784-BCB3-7A584CC670CE}"/>
    <cellStyle name="Normal 9 8 3 2 2 3 2 3" xfId="31743" xr:uid="{394A1EB0-241A-4B19-90F8-0CFF22BBE09F}"/>
    <cellStyle name="Normal 9 8 3 2 2 3 3" xfId="16048" xr:uid="{B7942CF0-7CD7-4602-AA0E-5CC8B365713C}"/>
    <cellStyle name="Normal 9 8 3 2 2 3 3 2" xfId="38367" xr:uid="{E59C1A39-9BCD-4865-86E0-99D35D5CA2E6}"/>
    <cellStyle name="Normal 9 8 3 2 2 3 4" xfId="26559" xr:uid="{4A993572-5222-4CA9-9D1E-B5D6F40BE152}"/>
    <cellStyle name="Normal 9 8 3 2 2 4" xfId="6833" xr:uid="{A3CA2D7A-BB3A-4FF9-A648-283D31F073E0}"/>
    <cellStyle name="Normal 9 8 3 2 2 4 2" xfId="18640" xr:uid="{FB3C9921-20AA-429C-A667-46A8F9A381D2}"/>
    <cellStyle name="Normal 9 8 3 2 2 4 2 2" xfId="40959" xr:uid="{0F836353-DC76-48B8-9394-3486F244D316}"/>
    <cellStyle name="Normal 9 8 3 2 2 4 3" xfId="29151" xr:uid="{3BCEAF0A-1B66-4145-8527-92955B829988}"/>
    <cellStyle name="Normal 9 8 3 2 2 5" xfId="12160" xr:uid="{E58DE738-C370-4528-B440-70C1875EADE0}"/>
    <cellStyle name="Normal 9 8 3 2 2 5 2" xfId="34479" xr:uid="{BE6B9075-7618-4737-A1C5-25622609AD2C}"/>
    <cellStyle name="Normal 9 8 3 2 2 6" xfId="13456" xr:uid="{2E697E06-1273-4409-897E-42712AD21F85}"/>
    <cellStyle name="Normal 9 8 3 2 2 6 2" xfId="35775" xr:uid="{87D8743F-96C7-4D7E-B11B-8910996720B5}"/>
    <cellStyle name="Normal 9 8 3 2 2 7" xfId="23967" xr:uid="{A6B11540-C15A-4E03-A2C5-B217C45471F2}"/>
    <cellStyle name="Normal 9 8 3 2 3" xfId="2297" xr:uid="{10957425-EEFD-4614-9223-06B9F3A43546}"/>
    <cellStyle name="Normal 9 8 3 2 3 2" xfId="4889" xr:uid="{BCB5A4CE-3D7A-4DA1-B40E-366F200800E5}"/>
    <cellStyle name="Normal 9 8 3 2 3 2 2" xfId="10073" xr:uid="{B4C9D4DB-45A8-4F5F-A5F2-EE8F2B1AB172}"/>
    <cellStyle name="Normal 9 8 3 2 3 2 2 2" xfId="21880" xr:uid="{0A33ACE5-5CD0-4A7A-B338-C06ED578A5FF}"/>
    <cellStyle name="Normal 9 8 3 2 3 2 2 2 2" xfId="44199" xr:uid="{2A82BC94-944E-4114-B507-DC99AC22B537}"/>
    <cellStyle name="Normal 9 8 3 2 3 2 2 3" xfId="32391" xr:uid="{2D4697AF-FD55-483F-9611-B6008315C929}"/>
    <cellStyle name="Normal 9 8 3 2 3 2 3" xfId="16696" xr:uid="{B8A7A60A-1255-4C10-A4BA-A99C889F132E}"/>
    <cellStyle name="Normal 9 8 3 2 3 2 3 2" xfId="39015" xr:uid="{F2B73BA8-C070-49F4-8659-2204DAB854AC}"/>
    <cellStyle name="Normal 9 8 3 2 3 2 4" xfId="27207" xr:uid="{9AF599B0-F0A3-46AA-8B58-89898B246C28}"/>
    <cellStyle name="Normal 9 8 3 2 3 3" xfId="7481" xr:uid="{E5CB7DAF-4388-4232-8E34-9659591B103B}"/>
    <cellStyle name="Normal 9 8 3 2 3 3 2" xfId="19288" xr:uid="{FD438FD3-9EA3-433D-ABC8-4DF460E2BDD4}"/>
    <cellStyle name="Normal 9 8 3 2 3 3 2 2" xfId="41607" xr:uid="{0347AEEA-8CE1-44C3-BAB7-3CCA7C805C31}"/>
    <cellStyle name="Normal 9 8 3 2 3 3 3" xfId="29799" xr:uid="{0BED8A1D-D327-4852-955B-B0F7A8D01653}"/>
    <cellStyle name="Normal 9 8 3 2 3 4" xfId="14104" xr:uid="{03AE12C2-3134-48DB-AF37-5B495FA7ECF6}"/>
    <cellStyle name="Normal 9 8 3 2 3 4 2" xfId="36423" xr:uid="{702945D7-50A6-421B-82C1-9201E14E363F}"/>
    <cellStyle name="Normal 9 8 3 2 3 5" xfId="24615" xr:uid="{0B621D42-EAD7-4B62-AB10-468FC25217CF}"/>
    <cellStyle name="Normal 9 8 3 2 4" xfId="3593" xr:uid="{5E48E22B-1DB0-416E-96AB-0E8D75559B91}"/>
    <cellStyle name="Normal 9 8 3 2 4 2" xfId="8777" xr:uid="{2B694F04-CA51-43F4-AFEC-2AEE4A620683}"/>
    <cellStyle name="Normal 9 8 3 2 4 2 2" xfId="20584" xr:uid="{9383C673-C54F-4195-89E2-9FEAFD8627EF}"/>
    <cellStyle name="Normal 9 8 3 2 4 2 2 2" xfId="42903" xr:uid="{FBF3039D-3C52-4DBC-BFB6-0A2B5FB9CDE6}"/>
    <cellStyle name="Normal 9 8 3 2 4 2 3" xfId="31095" xr:uid="{0D114077-E909-4B7D-AA39-FD5320E4450A}"/>
    <cellStyle name="Normal 9 8 3 2 4 3" xfId="15400" xr:uid="{25B102D2-CCAE-486C-AD64-3EE122771EA0}"/>
    <cellStyle name="Normal 9 8 3 2 4 3 2" xfId="37719" xr:uid="{0D60888A-37A9-472E-9B5E-FB1FD0B81157}"/>
    <cellStyle name="Normal 9 8 3 2 4 4" xfId="25911" xr:uid="{5569232F-1864-47A8-BD9A-0572BE286D3B}"/>
    <cellStyle name="Normal 9 8 3 2 5" xfId="6185" xr:uid="{6F1F54B9-454C-433D-8962-0EA8E65C0CBE}"/>
    <cellStyle name="Normal 9 8 3 2 5 2" xfId="17992" xr:uid="{D7B9F2DE-F6FA-4040-B4E4-B9566450CD19}"/>
    <cellStyle name="Normal 9 8 3 2 5 2 2" xfId="40311" xr:uid="{FD269EBC-798D-418D-95F6-73CCB1720F4B}"/>
    <cellStyle name="Normal 9 8 3 2 5 3" xfId="28503" xr:uid="{E652AA7E-E3CF-45B8-93D2-6A6BAE36DF9A}"/>
    <cellStyle name="Normal 9 8 3 2 6" xfId="11512" xr:uid="{8B048C12-D6EE-4C0B-9227-374D0BB7995A}"/>
    <cellStyle name="Normal 9 8 3 2 6 2" xfId="33831" xr:uid="{74BCE0B2-CB51-4DDA-8E5D-2D316F27B5FC}"/>
    <cellStyle name="Normal 9 8 3 2 7" xfId="12808" xr:uid="{3E056B97-21BA-4C3C-AD4D-4A0BAA0BCC49}"/>
    <cellStyle name="Normal 9 8 3 2 7 2" xfId="35127" xr:uid="{7AAEC81B-B506-450E-BB95-B067C7446E87}"/>
    <cellStyle name="Normal 9 8 3 2 8" xfId="23319" xr:uid="{23B671D4-E0A3-4B18-88DE-0B77ED4D5F47}"/>
    <cellStyle name="Normal 9 8 3 3" xfId="1325" xr:uid="{231C7AA1-6435-4FD3-A303-EF66D41046B0}"/>
    <cellStyle name="Normal 9 8 3 3 2" xfId="2621" xr:uid="{5F128C87-F92D-4578-AF2D-0422BC9E17D9}"/>
    <cellStyle name="Normal 9 8 3 3 2 2" xfId="5213" xr:uid="{D95E59D7-C522-46DB-8665-7BD36095E3D4}"/>
    <cellStyle name="Normal 9 8 3 3 2 2 2" xfId="10397" xr:uid="{063791E2-7F70-4F71-9787-2EC74C650797}"/>
    <cellStyle name="Normal 9 8 3 3 2 2 2 2" xfId="22204" xr:uid="{855BD00F-7874-41AE-9E16-23A14C7C0900}"/>
    <cellStyle name="Normal 9 8 3 3 2 2 2 2 2" xfId="44523" xr:uid="{37ADFC8B-46A0-4BF4-B58A-230BD8B7C2F9}"/>
    <cellStyle name="Normal 9 8 3 3 2 2 2 3" xfId="32715" xr:uid="{986D9DE8-7D02-4F2A-A160-9371D42EBD55}"/>
    <cellStyle name="Normal 9 8 3 3 2 2 3" xfId="17020" xr:uid="{CAFE35D4-AFD8-439F-9CA8-D9D1B77DA88C}"/>
    <cellStyle name="Normal 9 8 3 3 2 2 3 2" xfId="39339" xr:uid="{5418F0C0-3D5A-4046-B1B0-1D2CDE51B748}"/>
    <cellStyle name="Normal 9 8 3 3 2 2 4" xfId="27531" xr:uid="{62124EC9-452B-421C-803A-9F9410227EE5}"/>
    <cellStyle name="Normal 9 8 3 3 2 3" xfId="7805" xr:uid="{C9DE20A7-F152-4589-BB55-F2F0B93E4868}"/>
    <cellStyle name="Normal 9 8 3 3 2 3 2" xfId="19612" xr:uid="{1072DFC1-DA22-42EF-809F-B96EECC25D9A}"/>
    <cellStyle name="Normal 9 8 3 3 2 3 2 2" xfId="41931" xr:uid="{32819926-5323-4671-9A17-A7BC8364D349}"/>
    <cellStyle name="Normal 9 8 3 3 2 3 3" xfId="30123" xr:uid="{662A5081-BF57-42EC-B9A2-77D126C0B7D7}"/>
    <cellStyle name="Normal 9 8 3 3 2 4" xfId="14428" xr:uid="{4F79F205-DCAD-48FA-A91C-82871601F5ED}"/>
    <cellStyle name="Normal 9 8 3 3 2 4 2" xfId="36747" xr:uid="{07CA5A06-C87E-409F-A90A-AB24B4694326}"/>
    <cellStyle name="Normal 9 8 3 3 2 5" xfId="24939" xr:uid="{A9BB17D9-79B0-40B7-8B64-85D3313BE637}"/>
    <cellStyle name="Normal 9 8 3 3 3" xfId="3917" xr:uid="{0F11A771-442B-4CD7-8EBA-7D0B27908B95}"/>
    <cellStyle name="Normal 9 8 3 3 3 2" xfId="9101" xr:uid="{B4AE50A0-1E50-4FA2-81FE-D594DD28FCB9}"/>
    <cellStyle name="Normal 9 8 3 3 3 2 2" xfId="20908" xr:uid="{035AD8BC-D56F-4098-95E4-B1B58209F55C}"/>
    <cellStyle name="Normal 9 8 3 3 3 2 2 2" xfId="43227" xr:uid="{B7606C2C-022E-4BA3-9223-091B8D142F6C}"/>
    <cellStyle name="Normal 9 8 3 3 3 2 3" xfId="31419" xr:uid="{1A9086DA-577A-4091-9F35-5B6FD8587704}"/>
    <cellStyle name="Normal 9 8 3 3 3 3" xfId="15724" xr:uid="{5C292F08-003C-4AE0-BCE4-F21BB10809F8}"/>
    <cellStyle name="Normal 9 8 3 3 3 3 2" xfId="38043" xr:uid="{FAC6D068-DEB4-49F8-8C45-BCA6B0D16D4B}"/>
    <cellStyle name="Normal 9 8 3 3 3 4" xfId="26235" xr:uid="{0A2A88CE-FEC4-4C09-A1C4-5A2031CDF965}"/>
    <cellStyle name="Normal 9 8 3 3 4" xfId="6509" xr:uid="{6A5EFD2E-D838-4C2D-A8F7-F6EE3C29A5FD}"/>
    <cellStyle name="Normal 9 8 3 3 4 2" xfId="18316" xr:uid="{16A1B1A5-CB3F-4C05-9EFC-8EF92F4FF260}"/>
    <cellStyle name="Normal 9 8 3 3 4 2 2" xfId="40635" xr:uid="{E64253B3-53AE-420E-A620-2D4A51C02264}"/>
    <cellStyle name="Normal 9 8 3 3 4 3" xfId="28827" xr:uid="{19FF40E1-2156-4141-8520-450579E56CAF}"/>
    <cellStyle name="Normal 9 8 3 3 5" xfId="11836" xr:uid="{21B6C07E-6973-4433-B844-AC09FEBFEF4A}"/>
    <cellStyle name="Normal 9 8 3 3 5 2" xfId="34155" xr:uid="{086FA949-553C-4C00-909D-FB5CD7F14E0E}"/>
    <cellStyle name="Normal 9 8 3 3 6" xfId="13132" xr:uid="{0152DE03-729B-4F8B-89A6-6673E60FDC15}"/>
    <cellStyle name="Normal 9 8 3 3 6 2" xfId="35451" xr:uid="{54738931-CA55-45A0-91C4-93A58C48CC50}"/>
    <cellStyle name="Normal 9 8 3 3 7" xfId="23643" xr:uid="{E14940B3-4B64-401D-BA90-93F5D4D6C6F4}"/>
    <cellStyle name="Normal 9 8 3 4" xfId="1973" xr:uid="{32D5D75A-3EA5-438C-9306-867ADCD5934C}"/>
    <cellStyle name="Normal 9 8 3 4 2" xfId="4565" xr:uid="{228F5696-08DC-419F-B22B-3005427CA744}"/>
    <cellStyle name="Normal 9 8 3 4 2 2" xfId="9749" xr:uid="{8FDBF64C-44DB-4CDA-B53A-00C0ADD96C05}"/>
    <cellStyle name="Normal 9 8 3 4 2 2 2" xfId="21556" xr:uid="{C5200372-4B46-46C1-9B51-9F659F431FD2}"/>
    <cellStyle name="Normal 9 8 3 4 2 2 2 2" xfId="43875" xr:uid="{B06309B9-B455-4357-9F88-E6C62F038D0D}"/>
    <cellStyle name="Normal 9 8 3 4 2 2 3" xfId="32067" xr:uid="{FE17E581-A3BE-4E50-AC13-67424B4A9753}"/>
    <cellStyle name="Normal 9 8 3 4 2 3" xfId="16372" xr:uid="{04A67D70-DD02-40D4-91DC-0E879BFD7436}"/>
    <cellStyle name="Normal 9 8 3 4 2 3 2" xfId="38691" xr:uid="{2AEDFA8C-1541-4991-94DB-70A0F83A93F0}"/>
    <cellStyle name="Normal 9 8 3 4 2 4" xfId="26883" xr:uid="{AD4DC65E-73C2-4FA4-A2E1-E0492887E375}"/>
    <cellStyle name="Normal 9 8 3 4 3" xfId="7157" xr:uid="{1AE587CE-E5E5-42D7-9467-918CCFB70561}"/>
    <cellStyle name="Normal 9 8 3 4 3 2" xfId="18964" xr:uid="{61E9A06C-8325-4685-A4FD-D0DD8F835BB3}"/>
    <cellStyle name="Normal 9 8 3 4 3 2 2" xfId="41283" xr:uid="{BFD15521-5505-4DA6-8836-9F9DF56C8DF0}"/>
    <cellStyle name="Normal 9 8 3 4 3 3" xfId="29475" xr:uid="{524DEF4B-77B6-4D1D-85E9-F86F033BEBF1}"/>
    <cellStyle name="Normal 9 8 3 4 4" xfId="13780" xr:uid="{F202749B-7EC8-4C01-9ACD-763D00872ABA}"/>
    <cellStyle name="Normal 9 8 3 4 4 2" xfId="36099" xr:uid="{57087E64-43D3-4F93-9393-E44553BA116E}"/>
    <cellStyle name="Normal 9 8 3 4 5" xfId="24291" xr:uid="{CB4618ED-D8B3-4CF7-8896-969EF6323CC9}"/>
    <cellStyle name="Normal 9 8 3 5" xfId="3269" xr:uid="{349197B7-74CE-4351-974E-D6863CC59D40}"/>
    <cellStyle name="Normal 9 8 3 5 2" xfId="8453" xr:uid="{8C173377-A932-41AC-B2BE-5F375E96654A}"/>
    <cellStyle name="Normal 9 8 3 5 2 2" xfId="20260" xr:uid="{20BEEE7E-8979-46AC-A482-32CD7DE5DCED}"/>
    <cellStyle name="Normal 9 8 3 5 2 2 2" xfId="42579" xr:uid="{B2C38593-1F94-4FEC-B596-54254C0C3342}"/>
    <cellStyle name="Normal 9 8 3 5 2 3" xfId="30771" xr:uid="{92C9EEDA-2CA4-460C-9EED-D0B81BDDC9C3}"/>
    <cellStyle name="Normal 9 8 3 5 3" xfId="15076" xr:uid="{BACCD31F-2BCE-4417-A98B-6B9761659400}"/>
    <cellStyle name="Normal 9 8 3 5 3 2" xfId="37395" xr:uid="{1BB9B30F-7EEA-41E4-8EE5-2BDBABD1C9A1}"/>
    <cellStyle name="Normal 9 8 3 5 4" xfId="25587" xr:uid="{5558BF73-3287-4930-9DA4-52D7219863CB}"/>
    <cellStyle name="Normal 9 8 3 6" xfId="5861" xr:uid="{7A4F9EBA-0E3A-4B5B-8D23-37E5C64FD482}"/>
    <cellStyle name="Normal 9 8 3 6 2" xfId="17668" xr:uid="{69657CB9-B04F-49FB-8DF8-8C5F4156AB70}"/>
    <cellStyle name="Normal 9 8 3 6 2 2" xfId="39987" xr:uid="{716966B4-8A7E-4CC6-8505-396DDF71C469}"/>
    <cellStyle name="Normal 9 8 3 6 3" xfId="28179" xr:uid="{B87CB19D-5607-43A2-82B1-588EB32F3CB9}"/>
    <cellStyle name="Normal 9 8 3 7" xfId="11135" xr:uid="{FD73F8DA-D60C-4C78-ABA8-FF667E5F17C1}"/>
    <cellStyle name="Normal 9 8 3 7 2" xfId="33454" xr:uid="{F6D8F95A-8C57-4361-9B1B-48C10DA0A55D}"/>
    <cellStyle name="Normal 9 8 3 8" xfId="12484" xr:uid="{D1835393-22FB-4027-AEAE-63A98BC96D5D}"/>
    <cellStyle name="Normal 9 8 3 8 2" xfId="34803" xr:uid="{D76AC085-FBE8-445F-A74A-E8240C3F66C1}"/>
    <cellStyle name="Normal 9 8 3 9" xfId="22942" xr:uid="{F5E54A10-F304-4F8D-ADF6-EE25A8956B00}"/>
    <cellStyle name="Normal 9 8 4" xfId="839" xr:uid="{2D2ED8EC-3D7F-4C21-9637-A70D7EB050A7}"/>
    <cellStyle name="Normal 9 8 4 2" xfId="1487" xr:uid="{8316AC97-8BDE-4DF4-99D9-E8B6216A426D}"/>
    <cellStyle name="Normal 9 8 4 2 2" xfId="2783" xr:uid="{D4C17708-5990-4A5D-BF8B-EB01EFBB6B00}"/>
    <cellStyle name="Normal 9 8 4 2 2 2" xfId="5375" xr:uid="{BB37A408-06B8-464C-A1D3-2117EED3E86E}"/>
    <cellStyle name="Normal 9 8 4 2 2 2 2" xfId="10559" xr:uid="{A42A7E51-F194-4F3B-AEBB-A563AE02D902}"/>
    <cellStyle name="Normal 9 8 4 2 2 2 2 2" xfId="22366" xr:uid="{AE3B9970-D6CA-46F4-9217-6ADDC3F1DD3D}"/>
    <cellStyle name="Normal 9 8 4 2 2 2 2 2 2" xfId="44685" xr:uid="{FA139FA3-DC92-4922-8805-CB0DB09CCC41}"/>
    <cellStyle name="Normal 9 8 4 2 2 2 2 3" xfId="32877" xr:uid="{0696A1B6-A241-46DF-8842-E441048F1A1E}"/>
    <cellStyle name="Normal 9 8 4 2 2 2 3" xfId="17182" xr:uid="{EBFD0C87-973D-4427-B9C0-42081FE2F708}"/>
    <cellStyle name="Normal 9 8 4 2 2 2 3 2" xfId="39501" xr:uid="{AD28A526-0AD2-408D-9044-46A3BC6B0505}"/>
    <cellStyle name="Normal 9 8 4 2 2 2 4" xfId="27693" xr:uid="{7E1185F7-545F-48A3-8CE1-3A04D57549C6}"/>
    <cellStyle name="Normal 9 8 4 2 2 3" xfId="7967" xr:uid="{E4B27C72-A6EC-487E-ADBB-BC9C67926337}"/>
    <cellStyle name="Normal 9 8 4 2 2 3 2" xfId="19774" xr:uid="{C8529552-9275-4E44-B22F-5891F26C2F2E}"/>
    <cellStyle name="Normal 9 8 4 2 2 3 2 2" xfId="42093" xr:uid="{E37F3E19-C87F-45E0-8DC7-A895E09E7F33}"/>
    <cellStyle name="Normal 9 8 4 2 2 3 3" xfId="30285" xr:uid="{9234D7EF-522C-46D7-BDDA-FCF7E1E18561}"/>
    <cellStyle name="Normal 9 8 4 2 2 4" xfId="14590" xr:uid="{4B009549-1472-4813-95DA-73B6CCD6ACEE}"/>
    <cellStyle name="Normal 9 8 4 2 2 4 2" xfId="36909" xr:uid="{2F42999D-2BF0-42B5-B167-276893AF72EA}"/>
    <cellStyle name="Normal 9 8 4 2 2 5" xfId="25101" xr:uid="{3D509D9C-C82B-4835-8114-CF78794B298B}"/>
    <cellStyle name="Normal 9 8 4 2 3" xfId="4079" xr:uid="{D3B905F3-8A9C-405A-9EBC-53EC650DC493}"/>
    <cellStyle name="Normal 9 8 4 2 3 2" xfId="9263" xr:uid="{0DC4A4B4-5A48-47E1-B503-839804D85934}"/>
    <cellStyle name="Normal 9 8 4 2 3 2 2" xfId="21070" xr:uid="{544DE6FE-70ED-4D25-A502-40632966D5D7}"/>
    <cellStyle name="Normal 9 8 4 2 3 2 2 2" xfId="43389" xr:uid="{FE1F1EF7-E86A-4B13-BBB1-F388BD34D2A8}"/>
    <cellStyle name="Normal 9 8 4 2 3 2 3" xfId="31581" xr:uid="{7CB13230-2ABD-43E4-A756-C9EC915FE93C}"/>
    <cellStyle name="Normal 9 8 4 2 3 3" xfId="15886" xr:uid="{E239BEDF-31FB-4AFA-84C9-A0E634173A7F}"/>
    <cellStyle name="Normal 9 8 4 2 3 3 2" xfId="38205" xr:uid="{0D4C82A0-E505-4E27-8ABA-50910A4CAAB0}"/>
    <cellStyle name="Normal 9 8 4 2 3 4" xfId="26397" xr:uid="{39F51CD9-2ACC-4956-93A9-692AE71EC736}"/>
    <cellStyle name="Normal 9 8 4 2 4" xfId="6671" xr:uid="{4CF99FB0-FA6F-45F1-818D-BCAC08769147}"/>
    <cellStyle name="Normal 9 8 4 2 4 2" xfId="18478" xr:uid="{3D6E722C-1B50-4634-86EC-F9E7469E89EE}"/>
    <cellStyle name="Normal 9 8 4 2 4 2 2" xfId="40797" xr:uid="{C7EE899B-0AC0-4C04-8B00-486D68D5480A}"/>
    <cellStyle name="Normal 9 8 4 2 4 3" xfId="28989" xr:uid="{3B35A721-F56D-40F6-8FC3-EFB604055733}"/>
    <cellStyle name="Normal 9 8 4 2 5" xfId="11998" xr:uid="{4043D9E7-828B-4280-AE9C-6F6AB8C92693}"/>
    <cellStyle name="Normal 9 8 4 2 5 2" xfId="34317" xr:uid="{6A4770DA-EE6E-4CC3-991E-9E2CC9F9E08D}"/>
    <cellStyle name="Normal 9 8 4 2 6" xfId="13294" xr:uid="{FF3A4FAF-4F65-4785-AF1B-4EE870754498}"/>
    <cellStyle name="Normal 9 8 4 2 6 2" xfId="35613" xr:uid="{A67A1158-3ED7-462C-99CA-0ADEA99D1AE6}"/>
    <cellStyle name="Normal 9 8 4 2 7" xfId="23805" xr:uid="{B20E9D61-DF41-4D2D-AF89-7B038E619865}"/>
    <cellStyle name="Normal 9 8 4 3" xfId="2135" xr:uid="{40ADD501-3619-4F08-BF46-545DE9E9F7CB}"/>
    <cellStyle name="Normal 9 8 4 3 2" xfId="4727" xr:uid="{2616FF7D-D8E2-45E0-8F26-A6C0AE7A131A}"/>
    <cellStyle name="Normal 9 8 4 3 2 2" xfId="9911" xr:uid="{A2CDD3B2-9771-419C-8278-526114660956}"/>
    <cellStyle name="Normal 9 8 4 3 2 2 2" xfId="21718" xr:uid="{751F439E-8E98-40D9-8527-660AD14DC2A2}"/>
    <cellStyle name="Normal 9 8 4 3 2 2 2 2" xfId="44037" xr:uid="{EDAA18B7-1F2F-4961-89A6-3A9BD8619D21}"/>
    <cellStyle name="Normal 9 8 4 3 2 2 3" xfId="32229" xr:uid="{94ACC1C3-A79D-4ACE-8E51-CA760395979F}"/>
    <cellStyle name="Normal 9 8 4 3 2 3" xfId="16534" xr:uid="{2C74C773-F2CC-4561-84A9-AA6E0223125A}"/>
    <cellStyle name="Normal 9 8 4 3 2 3 2" xfId="38853" xr:uid="{37D5971E-D9EF-42E0-8609-17747FDDD8F5}"/>
    <cellStyle name="Normal 9 8 4 3 2 4" xfId="27045" xr:uid="{8BB97B49-2498-469B-8AE1-00D097423725}"/>
    <cellStyle name="Normal 9 8 4 3 3" xfId="7319" xr:uid="{79B2523D-26FE-4B61-A30D-CD05E5440B60}"/>
    <cellStyle name="Normal 9 8 4 3 3 2" xfId="19126" xr:uid="{FE03451C-FA2B-44AF-A98B-99CD23361CA5}"/>
    <cellStyle name="Normal 9 8 4 3 3 2 2" xfId="41445" xr:uid="{FE4E3182-6DFF-41CC-8E1C-C5449BE0A0BF}"/>
    <cellStyle name="Normal 9 8 4 3 3 3" xfId="29637" xr:uid="{F1D3B776-67AB-4CC2-8784-8DF9769DF277}"/>
    <cellStyle name="Normal 9 8 4 3 4" xfId="13942" xr:uid="{DEC71FB8-799F-4459-9DE6-E7EF88FBAFEA}"/>
    <cellStyle name="Normal 9 8 4 3 4 2" xfId="36261" xr:uid="{5681645B-6569-4A86-85F1-E183C75547B9}"/>
    <cellStyle name="Normal 9 8 4 3 5" xfId="24453" xr:uid="{1CD7C578-F699-432F-95CA-EC643B38E6BF}"/>
    <cellStyle name="Normal 9 8 4 4" xfId="3431" xr:uid="{598656EB-594D-43BC-A038-65994586CE88}"/>
    <cellStyle name="Normal 9 8 4 4 2" xfId="8615" xr:uid="{2ABB96D3-9A4D-452A-83BD-A49285ED101C}"/>
    <cellStyle name="Normal 9 8 4 4 2 2" xfId="20422" xr:uid="{4FB9FF50-2BC9-4816-82B0-8E35A060A719}"/>
    <cellStyle name="Normal 9 8 4 4 2 2 2" xfId="42741" xr:uid="{C2959E29-4FD4-4F2A-97D5-558EAA2025E1}"/>
    <cellStyle name="Normal 9 8 4 4 2 3" xfId="30933" xr:uid="{5759F652-75EE-4F86-B47D-943D47296639}"/>
    <cellStyle name="Normal 9 8 4 4 3" xfId="15238" xr:uid="{35355D1D-C102-48CF-87C1-6C069E319EEE}"/>
    <cellStyle name="Normal 9 8 4 4 3 2" xfId="37557" xr:uid="{14F2457F-E0F7-4C4F-AF0B-D86C6649F81E}"/>
    <cellStyle name="Normal 9 8 4 4 4" xfId="25749" xr:uid="{0D62B227-0077-4862-89AA-A5BF0BE14E9B}"/>
    <cellStyle name="Normal 9 8 4 5" xfId="6023" xr:uid="{8E23B6E2-8F92-46CD-85C9-7782D6707BD2}"/>
    <cellStyle name="Normal 9 8 4 5 2" xfId="17830" xr:uid="{F51C71E7-7AD1-4B66-B148-E6A3B8E8451C}"/>
    <cellStyle name="Normal 9 8 4 5 2 2" xfId="40149" xr:uid="{791AA05F-D248-4871-A25E-911789302D0A}"/>
    <cellStyle name="Normal 9 8 4 5 3" xfId="28341" xr:uid="{541E41B3-7F42-4761-B7AE-A3757CE32D7F}"/>
    <cellStyle name="Normal 9 8 4 6" xfId="11350" xr:uid="{ECE76A27-E8C5-42BD-A300-136CD5F65236}"/>
    <cellStyle name="Normal 9 8 4 6 2" xfId="33669" xr:uid="{639E54FD-1DA7-427B-A781-1F703B9B3367}"/>
    <cellStyle name="Normal 9 8 4 7" xfId="12646" xr:uid="{06EDDA49-66C8-4750-9B89-BC13B881CBEC}"/>
    <cellStyle name="Normal 9 8 4 7 2" xfId="34965" xr:uid="{580C7AB6-AB83-4DF6-B87E-4145C021B181}"/>
    <cellStyle name="Normal 9 8 4 8" xfId="23157" xr:uid="{AFD1E99E-1AE1-4016-B6D9-554F0B9C96AD}"/>
    <cellStyle name="Normal 9 8 5" xfId="1163" xr:uid="{D108202B-F32C-4DCA-B483-1501A8AEDA6B}"/>
    <cellStyle name="Normal 9 8 5 2" xfId="2459" xr:uid="{1874DB29-91C4-4E5C-A8B1-4ED0E3753DA3}"/>
    <cellStyle name="Normal 9 8 5 2 2" xfId="5051" xr:uid="{B8309848-074C-43D2-BF94-646B49EBF036}"/>
    <cellStyle name="Normal 9 8 5 2 2 2" xfId="10235" xr:uid="{AF157370-BB07-421E-8CBC-2D58942A1CEF}"/>
    <cellStyle name="Normal 9 8 5 2 2 2 2" xfId="22042" xr:uid="{F8648CAE-C851-4FA9-B1AD-3493780B2122}"/>
    <cellStyle name="Normal 9 8 5 2 2 2 2 2" xfId="44361" xr:uid="{EAFB6CDE-9053-41EA-AC2C-43915A734EC5}"/>
    <cellStyle name="Normal 9 8 5 2 2 2 3" xfId="32553" xr:uid="{B75165E7-B54F-448C-BCAA-B01EAC010DF3}"/>
    <cellStyle name="Normal 9 8 5 2 2 3" xfId="16858" xr:uid="{DE5A521A-E8B2-4FFF-9856-8E9BF85E5D08}"/>
    <cellStyle name="Normal 9 8 5 2 2 3 2" xfId="39177" xr:uid="{54666A4A-9C1B-4424-BAD1-1540F9AC7EBA}"/>
    <cellStyle name="Normal 9 8 5 2 2 4" xfId="27369" xr:uid="{934EEFFC-49DD-4F90-A809-548D138011D2}"/>
    <cellStyle name="Normal 9 8 5 2 3" xfId="7643" xr:uid="{ED735601-C79B-429A-B9C6-30086BF2B03C}"/>
    <cellStyle name="Normal 9 8 5 2 3 2" xfId="19450" xr:uid="{384C05C2-DDD5-4239-82CA-5BB01312930E}"/>
    <cellStyle name="Normal 9 8 5 2 3 2 2" xfId="41769" xr:uid="{380E58FC-915C-40C0-A430-F48049CCCD66}"/>
    <cellStyle name="Normal 9 8 5 2 3 3" xfId="29961" xr:uid="{BDE4E1A0-BA80-46A8-9B3E-884ECE6BF9C0}"/>
    <cellStyle name="Normal 9 8 5 2 4" xfId="14266" xr:uid="{6C3E1D56-0C39-4B34-988B-B51EE61E99DC}"/>
    <cellStyle name="Normal 9 8 5 2 4 2" xfId="36585" xr:uid="{7880EF99-0986-4C4F-8BD0-7C31E9070272}"/>
    <cellStyle name="Normal 9 8 5 2 5" xfId="24777" xr:uid="{408FD486-57D8-4D58-8F57-6A8AD947A85F}"/>
    <cellStyle name="Normal 9 8 5 3" xfId="3755" xr:uid="{423F9C3B-E26D-4E96-83F9-1266D147A652}"/>
    <cellStyle name="Normal 9 8 5 3 2" xfId="8939" xr:uid="{AEC4400B-E558-4781-B5FF-F4F4428B0283}"/>
    <cellStyle name="Normal 9 8 5 3 2 2" xfId="20746" xr:uid="{A4393627-9225-4C0B-A7FB-29F22785024C}"/>
    <cellStyle name="Normal 9 8 5 3 2 2 2" xfId="43065" xr:uid="{B75AB9A5-DF08-49E5-9008-47A3BDD42356}"/>
    <cellStyle name="Normal 9 8 5 3 2 3" xfId="31257" xr:uid="{B811C007-76D5-417A-9B49-3159D1A9D410}"/>
    <cellStyle name="Normal 9 8 5 3 3" xfId="15562" xr:uid="{51FEE128-40C6-4FAE-BEBF-FACD90B81B00}"/>
    <cellStyle name="Normal 9 8 5 3 3 2" xfId="37881" xr:uid="{88B84711-B51D-4A2E-824A-064B316153B9}"/>
    <cellStyle name="Normal 9 8 5 3 4" xfId="26073" xr:uid="{1EAC6CE7-3755-47F9-8948-43E49B057D4C}"/>
    <cellStyle name="Normal 9 8 5 4" xfId="6347" xr:uid="{1A32833B-CAB5-4054-ACCB-6FDC68BC6739}"/>
    <cellStyle name="Normal 9 8 5 4 2" xfId="18154" xr:uid="{5DED327A-2931-47FB-8C50-EDE8524CE297}"/>
    <cellStyle name="Normal 9 8 5 4 2 2" xfId="40473" xr:uid="{6C76EE1E-755A-45B5-9D6D-C8B4866C906B}"/>
    <cellStyle name="Normal 9 8 5 4 3" xfId="28665" xr:uid="{A6856821-6089-4968-9EFD-59D0B8623E6A}"/>
    <cellStyle name="Normal 9 8 5 5" xfId="11674" xr:uid="{2291DC4F-64B1-4DE1-992E-AF112ADABBC7}"/>
    <cellStyle name="Normal 9 8 5 5 2" xfId="33993" xr:uid="{32A6AF5E-EC20-47F5-A0B5-AC70D1635CDF}"/>
    <cellStyle name="Normal 9 8 5 6" xfId="12970" xr:uid="{28498D56-243E-484B-B847-756BA2997350}"/>
    <cellStyle name="Normal 9 8 5 6 2" xfId="35289" xr:uid="{1DF02538-9878-44E6-ADE2-9ED2B476F9D5}"/>
    <cellStyle name="Normal 9 8 5 7" xfId="23481" xr:uid="{6573C0FB-AD58-4422-A6E0-0A54D915AADA}"/>
    <cellStyle name="Normal 9 8 6" xfId="1811" xr:uid="{C6C9BF8E-1EB3-405C-85A2-4D9BA9843AD8}"/>
    <cellStyle name="Normal 9 8 6 2" xfId="4403" xr:uid="{189913CD-BE91-420D-813F-758521A8CAB4}"/>
    <cellStyle name="Normal 9 8 6 2 2" xfId="9587" xr:uid="{2435EF00-7D5F-4543-AA5B-DDEBEAECB292}"/>
    <cellStyle name="Normal 9 8 6 2 2 2" xfId="21394" xr:uid="{6F76B7E9-3CA8-4131-BCC6-427CC1E74C59}"/>
    <cellStyle name="Normal 9 8 6 2 2 2 2" xfId="43713" xr:uid="{532A7B0D-A6F5-4CF5-8B0D-D930A7790E8E}"/>
    <cellStyle name="Normal 9 8 6 2 2 3" xfId="31905" xr:uid="{5E9A25AA-051F-4F71-BD79-B13910F35B1E}"/>
    <cellStyle name="Normal 9 8 6 2 3" xfId="16210" xr:uid="{F6A9D3EB-5359-44A9-B7B8-A8775A3013FF}"/>
    <cellStyle name="Normal 9 8 6 2 3 2" xfId="38529" xr:uid="{A2B4EC5F-1A68-4117-B3AE-F22F43959ADB}"/>
    <cellStyle name="Normal 9 8 6 2 4" xfId="26721" xr:uid="{66EB3085-A946-4E8D-BA72-B976D54D5099}"/>
    <cellStyle name="Normal 9 8 6 3" xfId="6995" xr:uid="{0AD10E40-DC52-4E2F-BE6F-B9C497E6FDC5}"/>
    <cellStyle name="Normal 9 8 6 3 2" xfId="18802" xr:uid="{6BEDB06B-FB2A-4E37-846D-695A40B99CAC}"/>
    <cellStyle name="Normal 9 8 6 3 2 2" xfId="41121" xr:uid="{10A4E06B-CA99-42DE-8C39-99286A32ACF2}"/>
    <cellStyle name="Normal 9 8 6 3 3" xfId="29313" xr:uid="{DB958A93-EF8B-455A-86B6-696542FA5E65}"/>
    <cellStyle name="Normal 9 8 6 4" xfId="13618" xr:uid="{D2AD0FD1-501F-4685-9E0D-AA6B224D5D27}"/>
    <cellStyle name="Normal 9 8 6 4 2" xfId="35937" xr:uid="{D0F35142-0CE5-4B2E-AA14-4C1DD35D3A0E}"/>
    <cellStyle name="Normal 9 8 6 5" xfId="24129" xr:uid="{D53F95DF-3BD9-4299-B169-9D5DACE5CE86}"/>
    <cellStyle name="Normal 9 8 7" xfId="3107" xr:uid="{52E1BF1E-36DD-496C-9BA5-243A0C4C9CDE}"/>
    <cellStyle name="Normal 9 8 7 2" xfId="8291" xr:uid="{50A6C5C4-FFEE-4314-A181-00F6CDDAF12B}"/>
    <cellStyle name="Normal 9 8 7 2 2" xfId="20098" xr:uid="{539D68E2-E6A1-4B1B-AEBE-9C693080CB36}"/>
    <cellStyle name="Normal 9 8 7 2 2 2" xfId="42417" xr:uid="{F1EB69B8-8070-4FBA-BCAB-58F637B12FCE}"/>
    <cellStyle name="Normal 9 8 7 2 3" xfId="30609" xr:uid="{D65694A7-5C49-42D5-8E17-136E93F9249C}"/>
    <cellStyle name="Normal 9 8 7 3" xfId="14914" xr:uid="{1C431CE8-EE56-42D8-9033-E113B77CD62E}"/>
    <cellStyle name="Normal 9 8 7 3 2" xfId="37233" xr:uid="{F0D82E15-CCA8-4707-BBA7-7A75EDA06CC0}"/>
    <cellStyle name="Normal 9 8 7 4" xfId="25425" xr:uid="{A3555CDF-C9FB-4B03-A3F1-9F5CA82CA57E}"/>
    <cellStyle name="Normal 9 8 8" xfId="5699" xr:uid="{7332C80F-68CC-4EFF-9D87-252D3F3BF1A3}"/>
    <cellStyle name="Normal 9 8 8 2" xfId="17506" xr:uid="{F077B04F-46FB-40BD-A9C9-32CA28F3020F}"/>
    <cellStyle name="Normal 9 8 8 2 2" xfId="39825" xr:uid="{743BCF62-1E5E-4BA1-BCFE-B1AAFA09B039}"/>
    <cellStyle name="Normal 9 8 8 3" xfId="28017" xr:uid="{509F2855-9968-4FF7-BCD2-BE269F86015B}"/>
    <cellStyle name="Normal 9 8 9" xfId="10901" xr:uid="{C202651D-F068-46F8-9523-B7E26C720B5B}"/>
    <cellStyle name="Normal 9 8 9 2" xfId="33220" xr:uid="{68D98B92-B927-4C22-8738-8E67A3997D72}"/>
    <cellStyle name="Normal 9 9" xfId="437" xr:uid="{16C4C50E-3B9E-4271-A2D6-176C1442515F}"/>
    <cellStyle name="Normal 9 9 10" xfId="22753" xr:uid="{914601EE-3A2E-478E-BF34-733256649CB1}"/>
    <cellStyle name="Normal 9 9 11" xfId="45043" xr:uid="{4585D118-BEB1-41B2-9BB9-B5C583E409F3}"/>
    <cellStyle name="Normal 9 9 12" xfId="45073" xr:uid="{F8A71041-2F8E-483B-A50F-49488BDF568E}"/>
    <cellStyle name="Normal 9 9 2" xfId="669" xr:uid="{045EE8E6-0C58-403C-86DE-669DFA90231C}"/>
    <cellStyle name="Normal 9 9 2 2" xfId="1028" xr:uid="{CB4B0CF8-2C02-4BC8-B894-CDA35F4674B1}"/>
    <cellStyle name="Normal 9 9 2 2 2" xfId="1676" xr:uid="{AFBDF4A8-681A-4619-A418-48BAF8AD7F0A}"/>
    <cellStyle name="Normal 9 9 2 2 2 2" xfId="2972" xr:uid="{578F3909-962A-441D-A209-FA96D009942D}"/>
    <cellStyle name="Normal 9 9 2 2 2 2 2" xfId="5564" xr:uid="{BBE71B59-CE86-4056-AD82-6DAE6C7A9C0D}"/>
    <cellStyle name="Normal 9 9 2 2 2 2 2 2" xfId="10748" xr:uid="{CC6D3392-F03F-4B43-A00E-118C8395688F}"/>
    <cellStyle name="Normal 9 9 2 2 2 2 2 2 2" xfId="22555" xr:uid="{66254DDA-1316-4B0B-8E4A-468CDEC9116E}"/>
    <cellStyle name="Normal 9 9 2 2 2 2 2 2 2 2" xfId="44874" xr:uid="{AA9B7585-7EC7-470B-AE52-C7EA7F730600}"/>
    <cellStyle name="Normal 9 9 2 2 2 2 2 2 3" xfId="33066" xr:uid="{B283B440-C366-4733-AC37-EF461C2755DD}"/>
    <cellStyle name="Normal 9 9 2 2 2 2 2 3" xfId="17371" xr:uid="{93F97C2E-576B-42C5-AF5E-0D192BF57FB0}"/>
    <cellStyle name="Normal 9 9 2 2 2 2 2 3 2" xfId="39690" xr:uid="{38FE9494-0BD4-49FE-A7F0-853C88C4A783}"/>
    <cellStyle name="Normal 9 9 2 2 2 2 2 4" xfId="27882" xr:uid="{06E3EFB1-8AA0-4246-A31C-1A8D974A8D27}"/>
    <cellStyle name="Normal 9 9 2 2 2 2 3" xfId="8156" xr:uid="{41BC1DD7-F8B8-4757-A816-7E62F8F5D4CE}"/>
    <cellStyle name="Normal 9 9 2 2 2 2 3 2" xfId="19963" xr:uid="{03F7633D-EAA8-4C45-988F-C5334223FE32}"/>
    <cellStyle name="Normal 9 9 2 2 2 2 3 2 2" xfId="42282" xr:uid="{1DE562E9-A1EC-48F3-AF7A-1D544564CF3D}"/>
    <cellStyle name="Normal 9 9 2 2 2 2 3 3" xfId="30474" xr:uid="{7B4B21A7-4844-43A9-B945-BDBB29BD6727}"/>
    <cellStyle name="Normal 9 9 2 2 2 2 4" xfId="14779" xr:uid="{F4F9E296-6E18-49B9-AACF-3F69096349EC}"/>
    <cellStyle name="Normal 9 9 2 2 2 2 4 2" xfId="37098" xr:uid="{5160FFFB-3138-4623-9E65-D519DCD833BE}"/>
    <cellStyle name="Normal 9 9 2 2 2 2 5" xfId="25290" xr:uid="{EED241FD-537D-4E21-B050-66A4C086F984}"/>
    <cellStyle name="Normal 9 9 2 2 2 3" xfId="4268" xr:uid="{A32A30B1-1B6C-4C2B-83C1-B3BF770FE5DF}"/>
    <cellStyle name="Normal 9 9 2 2 2 3 2" xfId="9452" xr:uid="{31B1EFBC-AF65-4ED0-BCF5-AB9E3C1E478F}"/>
    <cellStyle name="Normal 9 9 2 2 2 3 2 2" xfId="21259" xr:uid="{59463D47-8B5A-461B-B849-5F92C675A18D}"/>
    <cellStyle name="Normal 9 9 2 2 2 3 2 2 2" xfId="43578" xr:uid="{71E7C339-3B48-4706-8A4E-153B494EFED8}"/>
    <cellStyle name="Normal 9 9 2 2 2 3 2 3" xfId="31770" xr:uid="{F5D823A6-A80C-4A50-BFCA-BD2D0600F409}"/>
    <cellStyle name="Normal 9 9 2 2 2 3 3" xfId="16075" xr:uid="{CB0A9286-1699-4899-B4D5-7922213A2703}"/>
    <cellStyle name="Normal 9 9 2 2 2 3 3 2" xfId="38394" xr:uid="{153EFC75-5CDB-4299-8D79-28D60BEE62F6}"/>
    <cellStyle name="Normal 9 9 2 2 2 3 4" xfId="26586" xr:uid="{50D9CF76-4C1F-48FD-BEFB-569D48778317}"/>
    <cellStyle name="Normal 9 9 2 2 2 4" xfId="6860" xr:uid="{0C2D3BC9-191C-4392-8639-8BA4DF16A9A8}"/>
    <cellStyle name="Normal 9 9 2 2 2 4 2" xfId="18667" xr:uid="{333713BD-4400-48F5-97EE-3AA2898C7D54}"/>
    <cellStyle name="Normal 9 9 2 2 2 4 2 2" xfId="40986" xr:uid="{5E26E909-85BB-4CCE-965C-13EF3620C492}"/>
    <cellStyle name="Normal 9 9 2 2 2 4 3" xfId="29178" xr:uid="{3D66AF51-B395-4A19-BE24-E093123E762A}"/>
    <cellStyle name="Normal 9 9 2 2 2 5" xfId="12187" xr:uid="{50B2D1E0-A41D-4BDB-8E9F-FF2E570D6245}"/>
    <cellStyle name="Normal 9 9 2 2 2 5 2" xfId="34506" xr:uid="{0E0883F9-391A-469B-875F-7B665EB313EB}"/>
    <cellStyle name="Normal 9 9 2 2 2 6" xfId="13483" xr:uid="{AE9D9E77-D9DB-41E3-BE4B-CA4313D1D372}"/>
    <cellStyle name="Normal 9 9 2 2 2 6 2" xfId="35802" xr:uid="{182ECC14-1E34-4581-8FD7-1A9AD2924F07}"/>
    <cellStyle name="Normal 9 9 2 2 2 7" xfId="23994" xr:uid="{31A4FF0C-C929-4619-B661-20A4BCE30BB0}"/>
    <cellStyle name="Normal 9 9 2 2 3" xfId="2324" xr:uid="{982AC501-B084-48AA-8303-B3E067D27719}"/>
    <cellStyle name="Normal 9 9 2 2 3 2" xfId="4916" xr:uid="{9705CB27-C917-47DA-9D28-B00216989FBA}"/>
    <cellStyle name="Normal 9 9 2 2 3 2 2" xfId="10100" xr:uid="{3BAF176C-C7EA-4323-AB6A-88B96A7BFFB6}"/>
    <cellStyle name="Normal 9 9 2 2 3 2 2 2" xfId="21907" xr:uid="{FE064417-7B41-4FD4-9AB6-46A0C55DEFE4}"/>
    <cellStyle name="Normal 9 9 2 2 3 2 2 2 2" xfId="44226" xr:uid="{DADF15D8-352D-4169-B591-47E7C4095E37}"/>
    <cellStyle name="Normal 9 9 2 2 3 2 2 3" xfId="32418" xr:uid="{B1242DD6-BE07-4836-94EB-7A89FB94EF88}"/>
    <cellStyle name="Normal 9 9 2 2 3 2 3" xfId="16723" xr:uid="{0A0CE166-B705-4A93-8781-B20190C07004}"/>
    <cellStyle name="Normal 9 9 2 2 3 2 3 2" xfId="39042" xr:uid="{A645F66E-1BB8-42E9-8F29-15BF8B43A44B}"/>
    <cellStyle name="Normal 9 9 2 2 3 2 4" xfId="27234" xr:uid="{DE0F6E6E-E9BC-4147-AF4A-D920A71E2193}"/>
    <cellStyle name="Normal 9 9 2 2 3 3" xfId="7508" xr:uid="{A7060780-FE6D-4977-A418-2DDA757049E7}"/>
    <cellStyle name="Normal 9 9 2 2 3 3 2" xfId="19315" xr:uid="{D01DD37F-5905-4E69-BB76-02ADA7D4321B}"/>
    <cellStyle name="Normal 9 9 2 2 3 3 2 2" xfId="41634" xr:uid="{578D49E8-3E2C-4071-B40C-8822B21DF276}"/>
    <cellStyle name="Normal 9 9 2 2 3 3 3" xfId="29826" xr:uid="{56482CC8-A88E-4356-830B-7C43D1FC646B}"/>
    <cellStyle name="Normal 9 9 2 2 3 4" xfId="14131" xr:uid="{452423C0-B2C3-4956-BA16-7CD78EC4816C}"/>
    <cellStyle name="Normal 9 9 2 2 3 4 2" xfId="36450" xr:uid="{FD450AB1-339F-409F-9F69-7B3F755D40E8}"/>
    <cellStyle name="Normal 9 9 2 2 3 5" xfId="24642" xr:uid="{2F999DF9-02FC-4B13-A21C-F9160C1C33DA}"/>
    <cellStyle name="Normal 9 9 2 2 4" xfId="3620" xr:uid="{2F0DCB83-4432-4441-836F-C445C86FADFD}"/>
    <cellStyle name="Normal 9 9 2 2 4 2" xfId="8804" xr:uid="{CC5020BE-647B-4DE2-B031-956C09E7305A}"/>
    <cellStyle name="Normal 9 9 2 2 4 2 2" xfId="20611" xr:uid="{B52023AF-025D-40F0-9D00-CE38B45A58A1}"/>
    <cellStyle name="Normal 9 9 2 2 4 2 2 2" xfId="42930" xr:uid="{EDAF026E-793C-4B19-9B76-14739BB7D3AF}"/>
    <cellStyle name="Normal 9 9 2 2 4 2 3" xfId="31122" xr:uid="{5B628A8F-9DAE-4318-826A-3E35723E78E8}"/>
    <cellStyle name="Normal 9 9 2 2 4 3" xfId="15427" xr:uid="{166225C5-472F-4818-9299-375736D8635E}"/>
    <cellStyle name="Normal 9 9 2 2 4 3 2" xfId="37746" xr:uid="{B68E35B5-F9AA-46F1-8C3E-317B824C1A9F}"/>
    <cellStyle name="Normal 9 9 2 2 4 4" xfId="25938" xr:uid="{D24573B9-8296-42FC-A597-ADEAEAD44DE2}"/>
    <cellStyle name="Normal 9 9 2 2 5" xfId="6212" xr:uid="{81E021B6-2842-402B-83AF-0735B322A56F}"/>
    <cellStyle name="Normal 9 9 2 2 5 2" xfId="18019" xr:uid="{E4EC8311-2F0D-4FA5-B8C6-A32F2F033EAF}"/>
    <cellStyle name="Normal 9 9 2 2 5 2 2" xfId="40338" xr:uid="{36BC1915-1851-4C10-9877-BE2DE43A5A32}"/>
    <cellStyle name="Normal 9 9 2 2 5 3" xfId="28530" xr:uid="{072425E9-4D7C-47B9-ABE7-CED1CCFE3AAC}"/>
    <cellStyle name="Normal 9 9 2 2 6" xfId="11539" xr:uid="{394CBF0E-5C95-457E-B44D-0AF34FA4491D}"/>
    <cellStyle name="Normal 9 9 2 2 6 2" xfId="33858" xr:uid="{24CAF1FC-B977-4760-92B3-C64B7D4FED94}"/>
    <cellStyle name="Normal 9 9 2 2 7" xfId="12835" xr:uid="{9CDF6CFF-85D7-4389-B7C8-3816BC834737}"/>
    <cellStyle name="Normal 9 9 2 2 7 2" xfId="35154" xr:uid="{6F500E9A-275E-40DD-AE70-0C52CCB2C825}"/>
    <cellStyle name="Normal 9 9 2 2 8" xfId="23346" xr:uid="{A488E97B-21EB-4900-94F0-5B0D46817573}"/>
    <cellStyle name="Normal 9 9 2 3" xfId="1352" xr:uid="{A2EB36E4-D61E-4F78-B6F0-88F230E86DD4}"/>
    <cellStyle name="Normal 9 9 2 3 2" xfId="2648" xr:uid="{F499E743-E40B-4780-983F-83C8463525A5}"/>
    <cellStyle name="Normal 9 9 2 3 2 2" xfId="5240" xr:uid="{42426586-B6F1-4577-B3DF-E6AD2BC71D4F}"/>
    <cellStyle name="Normal 9 9 2 3 2 2 2" xfId="10424" xr:uid="{321C20F3-E848-4DFD-BE16-8EA601CCE56E}"/>
    <cellStyle name="Normal 9 9 2 3 2 2 2 2" xfId="22231" xr:uid="{A8BE1FE2-CF5F-4DD6-A9F0-2151F8A8E590}"/>
    <cellStyle name="Normal 9 9 2 3 2 2 2 2 2" xfId="44550" xr:uid="{DEE77594-751C-4F83-819A-E9C44224EE26}"/>
    <cellStyle name="Normal 9 9 2 3 2 2 2 3" xfId="32742" xr:uid="{AC189516-D106-482C-AAA6-82757CE057D6}"/>
    <cellStyle name="Normal 9 9 2 3 2 2 3" xfId="17047" xr:uid="{1BB0ED61-E608-4674-9AAF-B62874222684}"/>
    <cellStyle name="Normal 9 9 2 3 2 2 3 2" xfId="39366" xr:uid="{27A52730-F8D8-4B0A-AD51-7C201EBF71A4}"/>
    <cellStyle name="Normal 9 9 2 3 2 2 4" xfId="27558" xr:uid="{89A35995-D216-4097-ACC6-BEDB90C9284D}"/>
    <cellStyle name="Normal 9 9 2 3 2 3" xfId="7832" xr:uid="{94FE0738-B39F-4416-9DC5-AF5D18C2D621}"/>
    <cellStyle name="Normal 9 9 2 3 2 3 2" xfId="19639" xr:uid="{5ED23061-E3F5-44D6-8E42-08C10EE5E999}"/>
    <cellStyle name="Normal 9 9 2 3 2 3 2 2" xfId="41958" xr:uid="{E637CD42-944B-4522-ADB7-B430279EDA16}"/>
    <cellStyle name="Normal 9 9 2 3 2 3 3" xfId="30150" xr:uid="{D829EF0D-37AE-4377-A691-35E1832927D6}"/>
    <cellStyle name="Normal 9 9 2 3 2 4" xfId="14455" xr:uid="{0A696B49-BDF2-4839-AF47-380CA3C39228}"/>
    <cellStyle name="Normal 9 9 2 3 2 4 2" xfId="36774" xr:uid="{4A2EEA4D-0530-44C5-B07A-1416039BCEEB}"/>
    <cellStyle name="Normal 9 9 2 3 2 5" xfId="24966" xr:uid="{97832362-6ADB-49A1-A474-49CF61C703D9}"/>
    <cellStyle name="Normal 9 9 2 3 3" xfId="3944" xr:uid="{B5788D2F-2F82-4343-AF53-898C93ECCAC3}"/>
    <cellStyle name="Normal 9 9 2 3 3 2" xfId="9128" xr:uid="{040F6D3E-0763-4A37-BF81-54A5244963C0}"/>
    <cellStyle name="Normal 9 9 2 3 3 2 2" xfId="20935" xr:uid="{EFFB3193-58FB-432D-A089-374E608B9266}"/>
    <cellStyle name="Normal 9 9 2 3 3 2 2 2" xfId="43254" xr:uid="{2472A5F3-6E82-4F0E-80C8-32B8793F17B1}"/>
    <cellStyle name="Normal 9 9 2 3 3 2 3" xfId="31446" xr:uid="{ECE9B52F-E96E-4F45-960E-7F62004045BD}"/>
    <cellStyle name="Normal 9 9 2 3 3 3" xfId="15751" xr:uid="{846AB8AE-73CD-4A4E-AAC6-0634C654044C}"/>
    <cellStyle name="Normal 9 9 2 3 3 3 2" xfId="38070" xr:uid="{B3A3A8B9-7B96-4440-A9B1-FD97331BB301}"/>
    <cellStyle name="Normal 9 9 2 3 3 4" xfId="26262" xr:uid="{BE2AC904-D3CB-4CD3-A01A-437277F934B0}"/>
    <cellStyle name="Normal 9 9 2 3 4" xfId="6536" xr:uid="{DFCE9B31-0331-4413-8504-618834E7EDE6}"/>
    <cellStyle name="Normal 9 9 2 3 4 2" xfId="18343" xr:uid="{9BAB8590-4B97-4E39-A259-DC43AFA8A62C}"/>
    <cellStyle name="Normal 9 9 2 3 4 2 2" xfId="40662" xr:uid="{E47B6DA8-4BF8-4A5B-A28A-B20494C1AA26}"/>
    <cellStyle name="Normal 9 9 2 3 4 3" xfId="28854" xr:uid="{19E96DA8-EB51-49ED-8D6A-DE5662693919}"/>
    <cellStyle name="Normal 9 9 2 3 5" xfId="11863" xr:uid="{C9D4E91A-D28F-4272-AC12-B63CAB96D57F}"/>
    <cellStyle name="Normal 9 9 2 3 5 2" xfId="34182" xr:uid="{B399ED8A-46B3-4CB1-9158-6CF826D72F78}"/>
    <cellStyle name="Normal 9 9 2 3 6" xfId="13159" xr:uid="{30D3C144-8B16-4CE7-837A-7D244D3DB785}"/>
    <cellStyle name="Normal 9 9 2 3 6 2" xfId="35478" xr:uid="{D7C7FDC7-25ED-44F3-B9FF-BA7FE76F1D86}"/>
    <cellStyle name="Normal 9 9 2 3 7" xfId="23670" xr:uid="{B08E12F2-E309-4F8B-9BA5-BB75C1E7B8A7}"/>
    <cellStyle name="Normal 9 9 2 4" xfId="2000" xr:uid="{FCB8DF5E-9E88-48F8-BFA7-7EF1F4E1E4E9}"/>
    <cellStyle name="Normal 9 9 2 4 2" xfId="4592" xr:uid="{0522F4A0-8714-419C-9783-8BC677B2D59C}"/>
    <cellStyle name="Normal 9 9 2 4 2 2" xfId="9776" xr:uid="{09C36DFC-D61F-448D-862F-1CD1A5F5115E}"/>
    <cellStyle name="Normal 9 9 2 4 2 2 2" xfId="21583" xr:uid="{AF34E3AD-476E-4417-99C0-E2F13E8C538C}"/>
    <cellStyle name="Normal 9 9 2 4 2 2 2 2" xfId="43902" xr:uid="{98DC65C6-CBED-4196-A51E-A1C3E461E611}"/>
    <cellStyle name="Normal 9 9 2 4 2 2 3" xfId="32094" xr:uid="{D641FD9B-59E6-4628-8923-58D7D5A148D3}"/>
    <cellStyle name="Normal 9 9 2 4 2 3" xfId="16399" xr:uid="{D4875D8C-E7FF-49FF-8169-5FE9F9506B22}"/>
    <cellStyle name="Normal 9 9 2 4 2 3 2" xfId="38718" xr:uid="{5E996FEB-C012-4D3C-A427-47C13D73D2D5}"/>
    <cellStyle name="Normal 9 9 2 4 2 4" xfId="26910" xr:uid="{A7615296-1663-4772-B1DD-BB7A2089E3FB}"/>
    <cellStyle name="Normal 9 9 2 4 3" xfId="7184" xr:uid="{CDFDF53F-8779-4283-8E1A-09C5108DEF00}"/>
    <cellStyle name="Normal 9 9 2 4 3 2" xfId="18991" xr:uid="{965E1BA0-A182-46E6-BEE6-0B503828D504}"/>
    <cellStyle name="Normal 9 9 2 4 3 2 2" xfId="41310" xr:uid="{06EEDB31-22F1-4FAD-B5B4-29276E6F6FB9}"/>
    <cellStyle name="Normal 9 9 2 4 3 3" xfId="29502" xr:uid="{DFADC085-CCE1-4108-A65E-9B6770719573}"/>
    <cellStyle name="Normal 9 9 2 4 4" xfId="13807" xr:uid="{A9F1A85C-9453-4EFF-9FB5-83CF0EAF17FE}"/>
    <cellStyle name="Normal 9 9 2 4 4 2" xfId="36126" xr:uid="{F2B733C8-D545-482A-B503-A88C821246F3}"/>
    <cellStyle name="Normal 9 9 2 4 5" xfId="24318" xr:uid="{C43CE7C7-D6E1-4CC0-A508-5D5719BDE5C3}"/>
    <cellStyle name="Normal 9 9 2 5" xfId="3296" xr:uid="{73BB57A0-BBE6-4EBA-9A35-9584D45FF183}"/>
    <cellStyle name="Normal 9 9 2 5 2" xfId="8480" xr:uid="{F68129DA-960D-4269-816E-DB02BACA78D6}"/>
    <cellStyle name="Normal 9 9 2 5 2 2" xfId="20287" xr:uid="{F2BE2229-2371-4B92-BDAB-835ADADF0EF0}"/>
    <cellStyle name="Normal 9 9 2 5 2 2 2" xfId="42606" xr:uid="{7F210BD0-FDCE-40C1-B466-9F219AD5E851}"/>
    <cellStyle name="Normal 9 9 2 5 2 3" xfId="30798" xr:uid="{7749B6ED-A80F-46EA-98EA-F9E93FF6B014}"/>
    <cellStyle name="Normal 9 9 2 5 3" xfId="15103" xr:uid="{05DC5B07-8261-40FD-9E2A-05E9237A0EEC}"/>
    <cellStyle name="Normal 9 9 2 5 3 2" xfId="37422" xr:uid="{961FEF0D-347D-4DD9-B3AE-613F870F9B96}"/>
    <cellStyle name="Normal 9 9 2 5 4" xfId="25614" xr:uid="{02E109EA-26CC-4B87-8213-F43C156CFA39}"/>
    <cellStyle name="Normal 9 9 2 6" xfId="5888" xr:uid="{52F16A83-EE57-46BA-AB88-1A8B9EAAEF1F}"/>
    <cellStyle name="Normal 9 9 2 6 2" xfId="17695" xr:uid="{801FF677-7DC5-4419-A2BF-6F8D308D0979}"/>
    <cellStyle name="Normal 9 9 2 6 2 2" xfId="40014" xr:uid="{AD62B40A-1018-4FFF-A5FC-CD40DB79886A}"/>
    <cellStyle name="Normal 9 9 2 6 3" xfId="28206" xr:uid="{FC2092F2-D932-4921-A730-892301B0DAC0}"/>
    <cellStyle name="Normal 9 9 2 7" xfId="11180" xr:uid="{E346519E-7314-4AB2-B64B-A3A698AB26F8}"/>
    <cellStyle name="Normal 9 9 2 7 2" xfId="33499" xr:uid="{9EEEDA04-2FE4-439C-83E8-91058473457D}"/>
    <cellStyle name="Normal 9 9 2 8" xfId="12511" xr:uid="{E41B0A6D-2F39-4EB1-B5DD-39AE20A3AD97}"/>
    <cellStyle name="Normal 9 9 2 8 2" xfId="34830" xr:uid="{A61107E4-0855-479E-8DAD-43EB494D1DBB}"/>
    <cellStyle name="Normal 9 9 2 9" xfId="22987" xr:uid="{A2166744-5E79-47E6-A0EA-82998FBEB7B5}"/>
    <cellStyle name="Normal 9 9 3" xfId="866" xr:uid="{251C5119-7090-4464-8179-D2465C37AD24}"/>
    <cellStyle name="Normal 9 9 3 2" xfId="1514" xr:uid="{8D6CE3CD-491A-4813-8865-D733EB3C9CDB}"/>
    <cellStyle name="Normal 9 9 3 2 2" xfId="2810" xr:uid="{63E4A3FD-A448-4E86-8BD5-5AA92FD7760F}"/>
    <cellStyle name="Normal 9 9 3 2 2 2" xfId="5402" xr:uid="{E944C05E-3C73-4731-9DD3-2E4E345E3334}"/>
    <cellStyle name="Normal 9 9 3 2 2 2 2" xfId="10586" xr:uid="{880D9815-6C72-4998-B23F-09857A66CCCE}"/>
    <cellStyle name="Normal 9 9 3 2 2 2 2 2" xfId="22393" xr:uid="{57C45080-EB57-4A07-9043-B895FDB599BB}"/>
    <cellStyle name="Normal 9 9 3 2 2 2 2 2 2" xfId="44712" xr:uid="{929EC926-C5CB-4094-BB03-6D4B4E43BB47}"/>
    <cellStyle name="Normal 9 9 3 2 2 2 2 3" xfId="32904" xr:uid="{61704037-F39C-464B-BE1E-14F13C698255}"/>
    <cellStyle name="Normal 9 9 3 2 2 2 3" xfId="17209" xr:uid="{EAE27549-33E6-4066-8687-41F55E51110E}"/>
    <cellStyle name="Normal 9 9 3 2 2 2 3 2" xfId="39528" xr:uid="{8457345E-C66A-4B7D-9DBB-0CCF4EBE226D}"/>
    <cellStyle name="Normal 9 9 3 2 2 2 4" xfId="27720" xr:uid="{ABE8F826-5E03-477C-AD74-B1BC6334B473}"/>
    <cellStyle name="Normal 9 9 3 2 2 3" xfId="7994" xr:uid="{CB24D74E-ED14-4167-ABE9-0979064C0814}"/>
    <cellStyle name="Normal 9 9 3 2 2 3 2" xfId="19801" xr:uid="{319C4B3D-DCFF-4E77-B4C7-78C8011F8941}"/>
    <cellStyle name="Normal 9 9 3 2 2 3 2 2" xfId="42120" xr:uid="{C63EC629-9391-4667-9886-42388E7602CB}"/>
    <cellStyle name="Normal 9 9 3 2 2 3 3" xfId="30312" xr:uid="{A06D0954-418C-457C-8C7F-A5FE356652E6}"/>
    <cellStyle name="Normal 9 9 3 2 2 4" xfId="14617" xr:uid="{B91AE2F1-AE97-4DEA-BE13-75BAD7F4E4C6}"/>
    <cellStyle name="Normal 9 9 3 2 2 4 2" xfId="36936" xr:uid="{CCE9D4E7-FE00-47DC-8037-EC41F924EC14}"/>
    <cellStyle name="Normal 9 9 3 2 2 5" xfId="25128" xr:uid="{39E3D231-8A39-4A1F-A49B-1AAAF2F30F2F}"/>
    <cellStyle name="Normal 9 9 3 2 3" xfId="4106" xr:uid="{74F3A920-649C-4988-A308-66B275C20BB7}"/>
    <cellStyle name="Normal 9 9 3 2 3 2" xfId="9290" xr:uid="{0F0A7091-64E9-4E1D-8806-43A6EBEC6242}"/>
    <cellStyle name="Normal 9 9 3 2 3 2 2" xfId="21097" xr:uid="{F9667E6A-D04E-47FB-8A94-CD84FE69DC41}"/>
    <cellStyle name="Normal 9 9 3 2 3 2 2 2" xfId="43416" xr:uid="{D533731C-0B35-4EA0-B8C8-D3303D5A4657}"/>
    <cellStyle name="Normal 9 9 3 2 3 2 3" xfId="31608" xr:uid="{40646586-D834-46E9-AEF6-A45B76E8A0B6}"/>
    <cellStyle name="Normal 9 9 3 2 3 3" xfId="15913" xr:uid="{3658527F-9A61-4F71-8636-1EABCD2CD6A7}"/>
    <cellStyle name="Normal 9 9 3 2 3 3 2" xfId="38232" xr:uid="{85CE3214-5CB4-463D-9ADA-41564A6B9936}"/>
    <cellStyle name="Normal 9 9 3 2 3 4" xfId="26424" xr:uid="{04BD3562-1338-48EA-81C7-BE58C331809A}"/>
    <cellStyle name="Normal 9 9 3 2 4" xfId="6698" xr:uid="{216B5AC7-7850-4E3A-97CE-A56067FC5CB5}"/>
    <cellStyle name="Normal 9 9 3 2 4 2" xfId="18505" xr:uid="{7F7611FA-5A1B-4ACB-B2AB-D7AC7090E3EB}"/>
    <cellStyle name="Normal 9 9 3 2 4 2 2" xfId="40824" xr:uid="{9515E3DC-88B2-4CD5-8608-9DE04B5FF439}"/>
    <cellStyle name="Normal 9 9 3 2 4 3" xfId="29016" xr:uid="{679D3DDE-1A00-45AC-8F53-FDB4335E0C9C}"/>
    <cellStyle name="Normal 9 9 3 2 5" xfId="12025" xr:uid="{E8374EB1-628B-4DFB-BE2C-9E7C54D2148B}"/>
    <cellStyle name="Normal 9 9 3 2 5 2" xfId="34344" xr:uid="{1372CA6B-4462-4F47-84DF-601B69BBAE00}"/>
    <cellStyle name="Normal 9 9 3 2 6" xfId="13321" xr:uid="{441B9E7F-2DA3-486A-ACE9-8E8E2C5DFBE7}"/>
    <cellStyle name="Normal 9 9 3 2 6 2" xfId="35640" xr:uid="{1C85D628-1EAF-4B99-9BE3-3A72A0A06E8A}"/>
    <cellStyle name="Normal 9 9 3 2 7" xfId="23832" xr:uid="{9E6BB2EB-8DED-44BB-83A1-F9223431D830}"/>
    <cellStyle name="Normal 9 9 3 3" xfId="2162" xr:uid="{66DB67F0-6901-420B-8DA4-CA340C853EC9}"/>
    <cellStyle name="Normal 9 9 3 3 2" xfId="4754" xr:uid="{F664D5C3-123F-4035-85B6-6A6072BC390F}"/>
    <cellStyle name="Normal 9 9 3 3 2 2" xfId="9938" xr:uid="{85883BA5-735D-4FCA-B651-76217CB30479}"/>
    <cellStyle name="Normal 9 9 3 3 2 2 2" xfId="21745" xr:uid="{CE40B06D-A9D5-4951-AA9D-47DC480447B1}"/>
    <cellStyle name="Normal 9 9 3 3 2 2 2 2" xfId="44064" xr:uid="{8D81D6BE-20F6-4ED9-BBDD-BAA4D34CC27B}"/>
    <cellStyle name="Normal 9 9 3 3 2 2 3" xfId="32256" xr:uid="{9501A8F6-713F-4B7B-AF69-496E7BB979A4}"/>
    <cellStyle name="Normal 9 9 3 3 2 3" xfId="16561" xr:uid="{57BED3E6-3B6D-42BB-84F4-C425C5F6CBFB}"/>
    <cellStyle name="Normal 9 9 3 3 2 3 2" xfId="38880" xr:uid="{8871FAD0-D7D2-4889-AEA5-4FE0B6FCB2DD}"/>
    <cellStyle name="Normal 9 9 3 3 2 4" xfId="27072" xr:uid="{4D633603-B6A4-49A3-8418-54FD78CB419E}"/>
    <cellStyle name="Normal 9 9 3 3 3" xfId="7346" xr:uid="{F252F251-8C7B-4257-9A38-C625F1E5932A}"/>
    <cellStyle name="Normal 9 9 3 3 3 2" xfId="19153" xr:uid="{90D290C0-3B9B-42CC-AF9C-064074CE2CFB}"/>
    <cellStyle name="Normal 9 9 3 3 3 2 2" xfId="41472" xr:uid="{E0F0CFA0-34E4-499F-93E3-29B9030F187A}"/>
    <cellStyle name="Normal 9 9 3 3 3 3" xfId="29664" xr:uid="{7BE93D0D-03C5-4AF4-9310-BAC4C7B254F0}"/>
    <cellStyle name="Normal 9 9 3 3 4" xfId="13969" xr:uid="{6890CBD8-71CF-40B6-8CD3-7E93B410038A}"/>
    <cellStyle name="Normal 9 9 3 3 4 2" xfId="36288" xr:uid="{050AB808-C794-43A9-A621-D1A44760DA46}"/>
    <cellStyle name="Normal 9 9 3 3 5" xfId="24480" xr:uid="{2941CC63-2A96-4083-B0B6-D5FFC27D76F3}"/>
    <cellStyle name="Normal 9 9 3 4" xfId="3458" xr:uid="{189D239E-B8E3-4353-9027-4F01C8E3270D}"/>
    <cellStyle name="Normal 9 9 3 4 2" xfId="8642" xr:uid="{14FD7714-AD17-43F6-9FC0-404BA81A7C87}"/>
    <cellStyle name="Normal 9 9 3 4 2 2" xfId="20449" xr:uid="{CA8EA44E-F72F-4EA1-AF43-2E74CA73DC69}"/>
    <cellStyle name="Normal 9 9 3 4 2 2 2" xfId="42768" xr:uid="{D64B0123-EF1A-47E3-A467-6D10FA269569}"/>
    <cellStyle name="Normal 9 9 3 4 2 3" xfId="30960" xr:uid="{FCA3D067-8FCE-434F-B45F-B2854138250C}"/>
    <cellStyle name="Normal 9 9 3 4 3" xfId="15265" xr:uid="{ED6EB674-CB0A-47EC-A72A-3D7E0DED0656}"/>
    <cellStyle name="Normal 9 9 3 4 3 2" xfId="37584" xr:uid="{75AB17CC-1AD4-48D8-AE6F-D276BF267EDE}"/>
    <cellStyle name="Normal 9 9 3 4 4" xfId="25776" xr:uid="{2139AE9F-BBDC-4AE6-8D43-670BD5EF2848}"/>
    <cellStyle name="Normal 9 9 3 5" xfId="6050" xr:uid="{8A6E8C6D-BD99-4F16-AE8D-4623903A205C}"/>
    <cellStyle name="Normal 9 9 3 5 2" xfId="17857" xr:uid="{D4D69E53-C994-42AD-92D2-791A269B792B}"/>
    <cellStyle name="Normal 9 9 3 5 2 2" xfId="40176" xr:uid="{C434AD20-6095-440F-93F1-BDCF2A994EA1}"/>
    <cellStyle name="Normal 9 9 3 5 3" xfId="28368" xr:uid="{3B6CB5C6-76F9-438D-BA21-EFD70F0BFC57}"/>
    <cellStyle name="Normal 9 9 3 6" xfId="11377" xr:uid="{69E2F23D-BDEB-4A86-89A4-BAE46E5E52B1}"/>
    <cellStyle name="Normal 9 9 3 6 2" xfId="33696" xr:uid="{41895282-543D-4881-BD31-B302F20005E3}"/>
    <cellStyle name="Normal 9 9 3 7" xfId="12673" xr:uid="{3BC8650D-FEF5-43D8-BF11-70A61136E776}"/>
    <cellStyle name="Normal 9 9 3 7 2" xfId="34992" xr:uid="{5AB03F42-8D77-4BB6-9863-1B8182933B55}"/>
    <cellStyle name="Normal 9 9 3 8" xfId="23184" xr:uid="{CC026254-F215-4F20-A2E0-5FF26E6151DD}"/>
    <cellStyle name="Normal 9 9 4" xfId="1190" xr:uid="{61168035-B12D-48DE-AFA4-9A24FD56032D}"/>
    <cellStyle name="Normal 9 9 4 2" xfId="2486" xr:uid="{5CA3477B-7E7C-4DEC-B96F-28E766BA3FD8}"/>
    <cellStyle name="Normal 9 9 4 2 2" xfId="5078" xr:uid="{F88DC12E-7C83-4412-B7ED-E3049B30A2E2}"/>
    <cellStyle name="Normal 9 9 4 2 2 2" xfId="10262" xr:uid="{3C495DDB-6F09-47A1-9670-896FF5F1B02B}"/>
    <cellStyle name="Normal 9 9 4 2 2 2 2" xfId="22069" xr:uid="{0B542A5E-FBE1-48A6-8C01-6F26EEE056CF}"/>
    <cellStyle name="Normal 9 9 4 2 2 2 2 2" xfId="44388" xr:uid="{9E84FBCE-417B-4DA7-B8A3-2827D56F6635}"/>
    <cellStyle name="Normal 9 9 4 2 2 2 3" xfId="32580" xr:uid="{A8E214A4-E908-4490-BC5A-7135E0276572}"/>
    <cellStyle name="Normal 9 9 4 2 2 3" xfId="16885" xr:uid="{05712C98-5A64-4289-A90C-80963DB5F831}"/>
    <cellStyle name="Normal 9 9 4 2 2 3 2" xfId="39204" xr:uid="{FD0A9583-238C-4D73-BF64-5ACEBC9805CB}"/>
    <cellStyle name="Normal 9 9 4 2 2 4" xfId="27396" xr:uid="{E5154E74-4DD6-4389-A472-CE333B83CB2E}"/>
    <cellStyle name="Normal 9 9 4 2 3" xfId="7670" xr:uid="{4A131466-836B-4BB1-B123-AD591B1137C6}"/>
    <cellStyle name="Normal 9 9 4 2 3 2" xfId="19477" xr:uid="{CA161355-0950-499D-9D24-EA03D9B14D73}"/>
    <cellStyle name="Normal 9 9 4 2 3 2 2" xfId="41796" xr:uid="{606AE07D-A4C2-448A-805D-79476308BB56}"/>
    <cellStyle name="Normal 9 9 4 2 3 3" xfId="29988" xr:uid="{C3E9EDE6-D831-4396-9834-E6C6BD70C235}"/>
    <cellStyle name="Normal 9 9 4 2 4" xfId="14293" xr:uid="{FADF380E-F4F5-4BB0-B6C5-BFF2E77B4D6E}"/>
    <cellStyle name="Normal 9 9 4 2 4 2" xfId="36612" xr:uid="{9ACC19E3-F92F-4977-B06C-5F1AE7950CC8}"/>
    <cellStyle name="Normal 9 9 4 2 5" xfId="24804" xr:uid="{C96D6F83-B301-49D7-A242-86EF59BFD6A4}"/>
    <cellStyle name="Normal 9 9 4 3" xfId="3782" xr:uid="{C7158213-5269-4AE3-A771-964119B9B5F8}"/>
    <cellStyle name="Normal 9 9 4 3 2" xfId="8966" xr:uid="{7CA63550-97D4-40FC-A9BF-0F697A912A34}"/>
    <cellStyle name="Normal 9 9 4 3 2 2" xfId="20773" xr:uid="{A888A17C-1144-4192-84A1-9270C60CDB09}"/>
    <cellStyle name="Normal 9 9 4 3 2 2 2" xfId="43092" xr:uid="{C62870C5-14E7-43B3-9803-6FE6BD3AAFB8}"/>
    <cellStyle name="Normal 9 9 4 3 2 3" xfId="31284" xr:uid="{69C49A95-2709-43D9-AC12-D52195EF336E}"/>
    <cellStyle name="Normal 9 9 4 3 3" xfId="15589" xr:uid="{DF9A8CD9-1FA8-41FE-B1A5-C4DF4348623D}"/>
    <cellStyle name="Normal 9 9 4 3 3 2" xfId="37908" xr:uid="{DEF093A1-ABAC-4038-B005-8BA99D3A4C67}"/>
    <cellStyle name="Normal 9 9 4 3 4" xfId="26100" xr:uid="{25259542-9898-47D8-8C81-D3F06B0A0B6E}"/>
    <cellStyle name="Normal 9 9 4 4" xfId="6374" xr:uid="{FE198740-D76D-47BE-AA73-575C0540950F}"/>
    <cellStyle name="Normal 9 9 4 4 2" xfId="18181" xr:uid="{DA53B22E-E8A1-49C5-8898-BF8A1A094F8C}"/>
    <cellStyle name="Normal 9 9 4 4 2 2" xfId="40500" xr:uid="{1391BED8-9CAF-407A-A95D-B5E8D07837F8}"/>
    <cellStyle name="Normal 9 9 4 4 3" xfId="28692" xr:uid="{0D1EAD16-8D95-4DD1-BA5C-2E2DEB6C0E87}"/>
    <cellStyle name="Normal 9 9 4 5" xfId="11701" xr:uid="{2D436D7A-FEC9-401A-A6E3-E6816E8964E0}"/>
    <cellStyle name="Normal 9 9 4 5 2" xfId="34020" xr:uid="{D8266D26-2124-482D-8FD0-D3758292AC3B}"/>
    <cellStyle name="Normal 9 9 4 6" xfId="12997" xr:uid="{39E44716-2D93-410F-8FB2-E733B0DC0E83}"/>
    <cellStyle name="Normal 9 9 4 6 2" xfId="35316" xr:uid="{E0A8FDB1-2520-41B8-A582-5D86F895F7E0}"/>
    <cellStyle name="Normal 9 9 4 7" xfId="23508" xr:uid="{B86DE801-DE59-45A7-92D4-3688F8383A6B}"/>
    <cellStyle name="Normal 9 9 5" xfId="1838" xr:uid="{0222D41B-A72D-4C7E-B340-1F23958055F2}"/>
    <cellStyle name="Normal 9 9 5 2" xfId="4430" xr:uid="{9BBFEE4F-6708-4436-8BB9-FA3702991FE5}"/>
    <cellStyle name="Normal 9 9 5 2 2" xfId="9614" xr:uid="{50ED7F3E-EDFF-44BC-B958-297C4355AD79}"/>
    <cellStyle name="Normal 9 9 5 2 2 2" xfId="21421" xr:uid="{602FEC36-7FAB-4121-8F70-783565397C9A}"/>
    <cellStyle name="Normal 9 9 5 2 2 2 2" xfId="43740" xr:uid="{3590F486-0C57-4657-980A-256346E6991E}"/>
    <cellStyle name="Normal 9 9 5 2 2 3" xfId="31932" xr:uid="{F33F8CCD-E5D6-48D2-A091-D3CCBFFDFDEF}"/>
    <cellStyle name="Normal 9 9 5 2 3" xfId="16237" xr:uid="{B6BA999A-B233-4A37-B897-0A94F3A1C306}"/>
    <cellStyle name="Normal 9 9 5 2 3 2" xfId="38556" xr:uid="{CF27434E-5D0C-499E-ACC3-4E11A6C15DDF}"/>
    <cellStyle name="Normal 9 9 5 2 4" xfId="26748" xr:uid="{39EA8771-2F73-402F-B57F-B5EB43B6B1FC}"/>
    <cellStyle name="Normal 9 9 5 3" xfId="7022" xr:uid="{50076B22-E1C3-4AA4-A1B5-D6340A245B6E}"/>
    <cellStyle name="Normal 9 9 5 3 2" xfId="18829" xr:uid="{24C7335A-8647-47BD-A893-9392A4D17356}"/>
    <cellStyle name="Normal 9 9 5 3 2 2" xfId="41148" xr:uid="{1028B8F7-3565-49AA-A138-569E6A059B71}"/>
    <cellStyle name="Normal 9 9 5 3 3" xfId="29340" xr:uid="{460561EF-1C38-4EC8-8384-8C27286C1C34}"/>
    <cellStyle name="Normal 9 9 5 4" xfId="13645" xr:uid="{BE170439-B75E-45BA-A0E7-01C5E93BEEC0}"/>
    <cellStyle name="Normal 9 9 5 4 2" xfId="35964" xr:uid="{12A2EE1A-CFA4-459A-A566-A3E7F30D2AFD}"/>
    <cellStyle name="Normal 9 9 5 5" xfId="24156" xr:uid="{5A3DBB77-41DE-465C-B075-BE3FA4532E83}"/>
    <cellStyle name="Normal 9 9 6" xfId="3134" xr:uid="{BD5A71A2-A447-4FE7-B175-BB91F86EFE72}"/>
    <cellStyle name="Normal 9 9 6 2" xfId="8318" xr:uid="{08CB5030-07C8-4461-9873-B954CE74A06E}"/>
    <cellStyle name="Normal 9 9 6 2 2" xfId="20125" xr:uid="{9FA0F1CD-749C-4F95-9895-182D06E8B9F6}"/>
    <cellStyle name="Normal 9 9 6 2 2 2" xfId="42444" xr:uid="{8F1D15EF-A6CD-400C-94B8-300569AE9BCD}"/>
    <cellStyle name="Normal 9 9 6 2 3" xfId="30636" xr:uid="{16B57A35-4B5C-4BF5-92C0-BD503E02585D}"/>
    <cellStyle name="Normal 9 9 6 3" xfId="14941" xr:uid="{79C52A25-EBC5-4BAD-A6AF-7DA175582333}"/>
    <cellStyle name="Normal 9 9 6 3 2" xfId="37260" xr:uid="{619DD5A2-8E20-4398-854D-7D256554ABA5}"/>
    <cellStyle name="Normal 9 9 6 4" xfId="25452" xr:uid="{676739FB-525D-4CA6-9E96-CEC63FA2F173}"/>
    <cellStyle name="Normal 9 9 7" xfId="5726" xr:uid="{239DAA06-82A8-4EEB-B145-2328A4BC9E02}"/>
    <cellStyle name="Normal 9 9 7 2" xfId="17533" xr:uid="{AA284B7D-394F-4FBA-8746-AF3927991586}"/>
    <cellStyle name="Normal 9 9 7 2 2" xfId="39852" xr:uid="{6682D69F-FDB6-4D46-B342-B88F48AA4DA0}"/>
    <cellStyle name="Normal 9 9 7 3" xfId="28044" xr:uid="{5A15EB78-F811-4D8F-9E4A-5511689FAC06}"/>
    <cellStyle name="Normal 9 9 8" xfId="10946" xr:uid="{E68FC606-B771-4EED-BD3A-12503B06844C}"/>
    <cellStyle name="Normal 9 9 8 2" xfId="33265" xr:uid="{A2E9E38C-3F6B-4B8B-A6EB-4880484D6C00}"/>
    <cellStyle name="Normal 9 9 9" xfId="12349" xr:uid="{08A2AF72-C015-48D6-9A61-A011346F1BE0}"/>
    <cellStyle name="Normal 9 9 9 2" xfId="34668" xr:uid="{93A399FD-0BE8-472E-B807-76B9D87A5B17}"/>
    <cellStyle name="Normal 90" xfId="279" xr:uid="{0C043CEA-D1D2-4D5B-8134-46DA1EE4ACE6}"/>
    <cellStyle name="Normal 91" xfId="280" xr:uid="{989BB7DF-B287-4E4B-9720-92EB554CB274}"/>
    <cellStyle name="Normal 92" xfId="281" xr:uid="{F1CADCCC-7B26-4FFE-816D-AFAD616F7972}"/>
    <cellStyle name="Normal 93" xfId="156" xr:uid="{00000000-0005-0000-0000-00008F000000}"/>
    <cellStyle name="Normal 93 2" xfId="45053" xr:uid="{ACA87496-15AD-4620-80C0-EDA5C52A5B58}"/>
    <cellStyle name="Normal 93 3" xfId="45078" xr:uid="{7CCA87E3-23E9-4503-9FE9-99B3E997446A}"/>
    <cellStyle name="Normal 94" xfId="284" xr:uid="{858910F5-8804-4623-9A0D-36AB1B806351}"/>
    <cellStyle name="Normal 95" xfId="285" xr:uid="{4CD74EDA-85A3-4622-A9B7-94C6102F0A42}"/>
    <cellStyle name="Normal 96" xfId="286" xr:uid="{A38F5623-78DC-4C98-BDF7-192EC5CF9C32}"/>
    <cellStyle name="Normal 97" xfId="287" xr:uid="{22D0EE47-FFDC-42AB-A69A-F273C8043AF9}"/>
    <cellStyle name="Normal 98" xfId="44961" xr:uid="{D7A27AA5-D596-4F9A-8031-6C8119B57E01}"/>
    <cellStyle name="Normal 99" xfId="44962" xr:uid="{1FC63DE2-3E67-4D4C-9D56-6071046076C2}"/>
    <cellStyle name="Normal_3_GNA" xfId="5" xr:uid="{00000000-0005-0000-0000-000090000000}"/>
    <cellStyle name="Normal_3_GNA_1" xfId="6" xr:uid="{00000000-0005-0000-0000-000091000000}"/>
    <cellStyle name="Normal_Boleta diaria GMP-EEPSA" xfId="7" xr:uid="{00000000-0005-0000-0000-000092000000}"/>
    <cellStyle name="Normal_Boleta diaria GMP-EEPSA_3_GNA" xfId="8" xr:uid="{00000000-0005-0000-0000-000093000000}"/>
    <cellStyle name="Notas 2" xfId="146" xr:uid="{00000000-0005-0000-0000-000094000000}"/>
    <cellStyle name="Porcentaje 2" xfId="26" xr:uid="{00000000-0005-0000-0000-000096000000}"/>
    <cellStyle name="Porcentaje 2 10" xfId="1759" xr:uid="{B4FAAABD-FEA6-4346-B0D4-625FA35B29FB}"/>
    <cellStyle name="Porcentaje 2 10 2" xfId="4351" xr:uid="{71626A5D-2542-4CC2-8D12-6F56E365A879}"/>
    <cellStyle name="Porcentaje 2 10 2 2" xfId="9535" xr:uid="{8D1F87A1-F2FB-45A0-AE8D-E1ED784D13F3}"/>
    <cellStyle name="Porcentaje 2 10 2 2 2" xfId="21342" xr:uid="{661AAD92-5574-48A9-B515-DC06E0BF211A}"/>
    <cellStyle name="Porcentaje 2 10 2 2 2 2" xfId="43661" xr:uid="{4EDE8D4E-E073-43F9-923C-EC3653794D08}"/>
    <cellStyle name="Porcentaje 2 10 2 2 3" xfId="31853" xr:uid="{61371A51-6FE4-4FF8-9C35-6AFCDF36FD72}"/>
    <cellStyle name="Porcentaje 2 10 2 3" xfId="16158" xr:uid="{979347EA-D43F-4E2C-A457-6ADD9F422680}"/>
    <cellStyle name="Porcentaje 2 10 2 3 2" xfId="38477" xr:uid="{23F9ACD7-1429-4FC7-8155-F4AA997D711A}"/>
    <cellStyle name="Porcentaje 2 10 2 4" xfId="26669" xr:uid="{B3C35B50-E035-473E-85B8-5FB9FBF05367}"/>
    <cellStyle name="Porcentaje 2 10 3" xfId="6943" xr:uid="{5F6B2E7B-DA1E-4419-9420-2E496B806EE7}"/>
    <cellStyle name="Porcentaje 2 10 3 2" xfId="18750" xr:uid="{DBB22C3F-839B-4E0C-8CAB-52D1D44DBE9D}"/>
    <cellStyle name="Porcentaje 2 10 3 2 2" xfId="41069" xr:uid="{31A68AC8-8548-4120-B260-485430FA9290}"/>
    <cellStyle name="Porcentaje 2 10 3 3" xfId="29261" xr:uid="{1ABDEA88-87F0-44F2-ADAC-1B3CC6114880}"/>
    <cellStyle name="Porcentaje 2 10 4" xfId="13566" xr:uid="{088B4C17-8EB6-4D29-A92F-4317C46A71B2}"/>
    <cellStyle name="Porcentaje 2 10 4 2" xfId="35885" xr:uid="{9492153D-3E75-4976-9816-50AAE4F62A6C}"/>
    <cellStyle name="Porcentaje 2 10 5" xfId="24077" xr:uid="{E7BBB8FB-EEF8-4600-940B-2977E23866B9}"/>
    <cellStyle name="Porcentaje 2 11" xfId="3055" xr:uid="{82568671-CB05-41D7-A28D-602D00646DB5}"/>
    <cellStyle name="Porcentaje 2 11 2" xfId="8239" xr:uid="{A48C1F4E-D1E9-4209-9304-459A9A20956F}"/>
    <cellStyle name="Porcentaje 2 11 2 2" xfId="20046" xr:uid="{AD3D9C2E-9D7B-4157-83BB-7F5830F8681D}"/>
    <cellStyle name="Porcentaje 2 11 2 2 2" xfId="42365" xr:uid="{6C62E0E1-1CD1-4022-A4E8-26AB07A1B5F9}"/>
    <cellStyle name="Porcentaje 2 11 2 3" xfId="30557" xr:uid="{34CB1CD2-DE44-41FB-A5F8-9120A7A26959}"/>
    <cellStyle name="Porcentaje 2 11 3" xfId="14862" xr:uid="{7E58E522-4715-4D65-99A9-0F42673D575F}"/>
    <cellStyle name="Porcentaje 2 11 3 2" xfId="37181" xr:uid="{FE61381B-CA0A-4A39-BD9F-1FBF743A8EF3}"/>
    <cellStyle name="Porcentaje 2 11 4" xfId="25373" xr:uid="{AB008A59-EAAD-4E3E-BD68-265EBDCB8D3F}"/>
    <cellStyle name="Porcentaje 2 12" xfId="5647" xr:uid="{AF3EE214-431E-4B6F-816A-79D4CDB11E8F}"/>
    <cellStyle name="Porcentaje 2 12 2" xfId="17454" xr:uid="{E1A532C0-3074-4B71-A33A-B80DDBBFA5F0}"/>
    <cellStyle name="Porcentaje 2 12 2 2" xfId="39773" xr:uid="{2868726E-71D5-402E-B3C4-922CAB012535}"/>
    <cellStyle name="Porcentaje 2 12 3" xfId="27965" xr:uid="{DC3EA7B7-9C52-4A1A-A050-8B2A8F0CBD63}"/>
    <cellStyle name="Porcentaje 2 13" xfId="10833" xr:uid="{104A6DC8-916E-46F6-8374-A66C36F27945}"/>
    <cellStyle name="Porcentaje 2 13 2" xfId="33152" xr:uid="{6FC4F928-CB28-404D-8ABE-B4E617A53C3C}"/>
    <cellStyle name="Porcentaje 2 14" xfId="12270" xr:uid="{CF7B3830-A8B4-4796-A588-D21D6E8358E3}"/>
    <cellStyle name="Porcentaje 2 14 2" xfId="34589" xr:uid="{43306F89-2201-4006-8C16-AFFEC375CC69}"/>
    <cellStyle name="Porcentaje 2 15" xfId="22640" xr:uid="{E7C6077A-6E29-42B3-B95B-6F6E25A11ED8}"/>
    <cellStyle name="Porcentaje 2 16" xfId="302" xr:uid="{EDA17082-134E-49E6-8A05-74CE4B306FDB}"/>
    <cellStyle name="Porcentaje 2 2" xfId="345" xr:uid="{6601245A-AE64-4C93-B3E4-09BA23B58158}"/>
    <cellStyle name="Porcentaje 2 2 10" xfId="5656" xr:uid="{5326C94B-C6D1-4E8E-9A6B-4D6D1A279A27}"/>
    <cellStyle name="Porcentaje 2 2 10 2" xfId="17463" xr:uid="{06B1E36B-3633-4CDF-A1B2-3008AAE94974}"/>
    <cellStyle name="Porcentaje 2 2 10 2 2" xfId="39782" xr:uid="{74A60135-7098-48B4-B783-D47DA72D34E3}"/>
    <cellStyle name="Porcentaje 2 2 10 3" xfId="27974" xr:uid="{C4690562-F179-4A40-A93B-7FF76A627BF9}"/>
    <cellStyle name="Porcentaje 2 2 11" xfId="10849" xr:uid="{23BA7B61-F96B-4126-B791-76925AA07245}"/>
    <cellStyle name="Porcentaje 2 2 11 2" xfId="33168" xr:uid="{19C28736-6EE6-4A2C-8210-149EBABF77A7}"/>
    <cellStyle name="Porcentaje 2 2 12" xfId="12279" xr:uid="{51A0BE71-C5A6-4514-A120-5A304CAB99D5}"/>
    <cellStyle name="Porcentaje 2 2 12 2" xfId="34598" xr:uid="{1FC828DA-F9DD-4CF7-A14D-65D4DEE2588F}"/>
    <cellStyle name="Porcentaje 2 2 13" xfId="22656" xr:uid="{8CC10654-D88D-47DF-B6EE-9495DA927A26}"/>
    <cellStyle name="Porcentaje 2 2 2" xfId="378" xr:uid="{EE6AED3A-3690-4A25-9050-60BE614CADE7}"/>
    <cellStyle name="Porcentaje 2 2 2 10" xfId="12306" xr:uid="{E7556A16-65E4-4307-925A-FDA51D39A0DF}"/>
    <cellStyle name="Porcentaje 2 2 2 10 2" xfId="34625" xr:uid="{F6434DD5-230B-4FCB-A987-2148FE032E3C}"/>
    <cellStyle name="Porcentaje 2 2 2 11" xfId="22691" xr:uid="{E6322233-5A0F-4543-832A-F4CBF453CF38}"/>
    <cellStyle name="Porcentaje 2 2 2 2" xfId="491" xr:uid="{A18EE457-0886-4A11-A2B8-91E50F96456F}"/>
    <cellStyle name="Porcentaje 2 2 2 2 10" xfId="22808" xr:uid="{961B401C-0EDD-436A-880F-2744E169C019}"/>
    <cellStyle name="Porcentaje 2 2 2 2 2" xfId="724" xr:uid="{71F6360C-54FD-4BE3-808A-29507E7965FE}"/>
    <cellStyle name="Porcentaje 2 2 2 2 2 2" xfId="1066" xr:uid="{44538F03-268B-4F2E-BC2E-EBC79DC71CC8}"/>
    <cellStyle name="Porcentaje 2 2 2 2 2 2 2" xfId="1714" xr:uid="{3BF58887-CF79-441B-A280-41810C4748BB}"/>
    <cellStyle name="Porcentaje 2 2 2 2 2 2 2 2" xfId="3010" xr:uid="{8714858B-FE4B-46C5-A4E6-6150589EC2EF}"/>
    <cellStyle name="Porcentaje 2 2 2 2 2 2 2 2 2" xfId="5602" xr:uid="{F7634E09-6E70-42EF-A814-F4A4C0A85C68}"/>
    <cellStyle name="Porcentaje 2 2 2 2 2 2 2 2 2 2" xfId="10786" xr:uid="{4E75C32F-7352-4DA4-AD4C-FE8E4ECF80B1}"/>
    <cellStyle name="Porcentaje 2 2 2 2 2 2 2 2 2 2 2" xfId="22593" xr:uid="{5C154999-86D7-49FF-AA67-B4A615EE698D}"/>
    <cellStyle name="Porcentaje 2 2 2 2 2 2 2 2 2 2 2 2" xfId="44912" xr:uid="{0465C401-2E7C-488C-ACB9-E01D422D1B89}"/>
    <cellStyle name="Porcentaje 2 2 2 2 2 2 2 2 2 2 3" xfId="33104" xr:uid="{2889BBA5-7679-445C-B77D-BB684D49F854}"/>
    <cellStyle name="Porcentaje 2 2 2 2 2 2 2 2 2 3" xfId="17409" xr:uid="{0B4FB68A-529A-4107-885A-A7ADB2E230CF}"/>
    <cellStyle name="Porcentaje 2 2 2 2 2 2 2 2 2 3 2" xfId="39728" xr:uid="{E5E52692-F1BE-450A-958D-C20D54DC958A}"/>
    <cellStyle name="Porcentaje 2 2 2 2 2 2 2 2 2 4" xfId="27920" xr:uid="{03AEE516-1319-457D-B2EA-4B77FC00B1C6}"/>
    <cellStyle name="Porcentaje 2 2 2 2 2 2 2 2 3" xfId="8194" xr:uid="{5C28707F-1AB6-46CD-969F-44E8BFAA0351}"/>
    <cellStyle name="Porcentaje 2 2 2 2 2 2 2 2 3 2" xfId="20001" xr:uid="{E8BDD11E-EFE5-4B22-A12C-E7DF1047DE83}"/>
    <cellStyle name="Porcentaje 2 2 2 2 2 2 2 2 3 2 2" xfId="42320" xr:uid="{811D34F4-C359-42A6-AC76-B2C6B4338B1E}"/>
    <cellStyle name="Porcentaje 2 2 2 2 2 2 2 2 3 3" xfId="30512" xr:uid="{6EA3F39C-BC33-470B-AAFB-CC5295BF888B}"/>
    <cellStyle name="Porcentaje 2 2 2 2 2 2 2 2 4" xfId="14817" xr:uid="{C0D090A5-8A2E-46EF-A621-82FB0BDE1AAF}"/>
    <cellStyle name="Porcentaje 2 2 2 2 2 2 2 2 4 2" xfId="37136" xr:uid="{7F576DEC-EFD0-487D-9B2F-64549576B87C}"/>
    <cellStyle name="Porcentaje 2 2 2 2 2 2 2 2 5" xfId="25328" xr:uid="{DB88B7C6-890A-45AD-95F3-0ABF1B518524}"/>
    <cellStyle name="Porcentaje 2 2 2 2 2 2 2 3" xfId="4306" xr:uid="{D5ABC53A-4BE4-4071-B450-74A2363086BD}"/>
    <cellStyle name="Porcentaje 2 2 2 2 2 2 2 3 2" xfId="9490" xr:uid="{8FE01A46-EE6B-437D-A17C-0E81FE2EFB25}"/>
    <cellStyle name="Porcentaje 2 2 2 2 2 2 2 3 2 2" xfId="21297" xr:uid="{5BD5918B-3C6E-4300-A575-35D6BF1E46B2}"/>
    <cellStyle name="Porcentaje 2 2 2 2 2 2 2 3 2 2 2" xfId="43616" xr:uid="{A31179CB-A1EF-4435-89F6-32360869D4FD}"/>
    <cellStyle name="Porcentaje 2 2 2 2 2 2 2 3 2 3" xfId="31808" xr:uid="{0BCD5FF4-7671-4311-A6CF-1757BFD9E1A0}"/>
    <cellStyle name="Porcentaje 2 2 2 2 2 2 2 3 3" xfId="16113" xr:uid="{EE5B6214-31BA-4F51-816B-B8F86551A5C3}"/>
    <cellStyle name="Porcentaje 2 2 2 2 2 2 2 3 3 2" xfId="38432" xr:uid="{1E4D4F7F-C757-4AB8-918A-FE23B68A9967}"/>
    <cellStyle name="Porcentaje 2 2 2 2 2 2 2 3 4" xfId="26624" xr:uid="{7DE1ED16-2ABA-484F-A309-73798AEEBE6A}"/>
    <cellStyle name="Porcentaje 2 2 2 2 2 2 2 4" xfId="6898" xr:uid="{B351EC11-F7A0-41B7-BC2B-FB92DEA48880}"/>
    <cellStyle name="Porcentaje 2 2 2 2 2 2 2 4 2" xfId="18705" xr:uid="{9C5DE653-5CA3-429D-84E1-75BDD31433EA}"/>
    <cellStyle name="Porcentaje 2 2 2 2 2 2 2 4 2 2" xfId="41024" xr:uid="{2AE891A8-79D3-434A-8018-C95FE155B491}"/>
    <cellStyle name="Porcentaje 2 2 2 2 2 2 2 4 3" xfId="29216" xr:uid="{CE8A887D-E9CE-4575-ABFA-AD45661273CC}"/>
    <cellStyle name="Porcentaje 2 2 2 2 2 2 2 5" xfId="12225" xr:uid="{B99E978E-3F2D-4DE0-A3A2-A2BE78669FAC}"/>
    <cellStyle name="Porcentaje 2 2 2 2 2 2 2 5 2" xfId="34544" xr:uid="{B8B31871-7296-4C34-858E-D59EF589EDCD}"/>
    <cellStyle name="Porcentaje 2 2 2 2 2 2 2 6" xfId="13521" xr:uid="{810415A7-B4FB-4F75-99C9-DD97AB2ECF7C}"/>
    <cellStyle name="Porcentaje 2 2 2 2 2 2 2 6 2" xfId="35840" xr:uid="{BE3F2ABB-13EA-4C73-A016-F27AE6088D7D}"/>
    <cellStyle name="Porcentaje 2 2 2 2 2 2 2 7" xfId="24032" xr:uid="{7CAEF410-C6B2-4581-A8BF-89D0F3FC8551}"/>
    <cellStyle name="Porcentaje 2 2 2 2 2 2 3" xfId="2362" xr:uid="{0104B886-B6E3-4099-8C87-566ACCD30A40}"/>
    <cellStyle name="Porcentaje 2 2 2 2 2 2 3 2" xfId="4954" xr:uid="{8045A065-4FE6-44DD-94E2-5E88085B8635}"/>
    <cellStyle name="Porcentaje 2 2 2 2 2 2 3 2 2" xfId="10138" xr:uid="{4310FB5F-50E3-443B-A8CA-7393009D8A01}"/>
    <cellStyle name="Porcentaje 2 2 2 2 2 2 3 2 2 2" xfId="21945" xr:uid="{AF67A94E-9250-463C-9F69-FB1E7311A439}"/>
    <cellStyle name="Porcentaje 2 2 2 2 2 2 3 2 2 2 2" xfId="44264" xr:uid="{35F6F646-D695-4843-A4F8-55D669BB723C}"/>
    <cellStyle name="Porcentaje 2 2 2 2 2 2 3 2 2 3" xfId="32456" xr:uid="{DDAC92DC-EFCB-405F-B023-CDCDA900691E}"/>
    <cellStyle name="Porcentaje 2 2 2 2 2 2 3 2 3" xfId="16761" xr:uid="{27CD7B2B-94D1-4C7C-84A2-C2BDC31EE9EC}"/>
    <cellStyle name="Porcentaje 2 2 2 2 2 2 3 2 3 2" xfId="39080" xr:uid="{559A63A0-98EC-4BF2-B845-EDACCA9A3B13}"/>
    <cellStyle name="Porcentaje 2 2 2 2 2 2 3 2 4" xfId="27272" xr:uid="{7C8B2DFA-FEA0-44AE-81D7-E745AA5014B8}"/>
    <cellStyle name="Porcentaje 2 2 2 2 2 2 3 3" xfId="7546" xr:uid="{CA4C4119-9550-46E5-AFBE-9A3982307FAE}"/>
    <cellStyle name="Porcentaje 2 2 2 2 2 2 3 3 2" xfId="19353" xr:uid="{C527BBC1-BE1D-439D-96DD-8ECEFE7E8ABC}"/>
    <cellStyle name="Porcentaje 2 2 2 2 2 2 3 3 2 2" xfId="41672" xr:uid="{94D6FF65-53F6-4B48-A100-080288AB5BD8}"/>
    <cellStyle name="Porcentaje 2 2 2 2 2 2 3 3 3" xfId="29864" xr:uid="{AE47C2C1-A780-47EB-8C8C-2BD34F2310B2}"/>
    <cellStyle name="Porcentaje 2 2 2 2 2 2 3 4" xfId="14169" xr:uid="{55FCAA8B-DF62-43F1-80B4-5EB5C50C6932}"/>
    <cellStyle name="Porcentaje 2 2 2 2 2 2 3 4 2" xfId="36488" xr:uid="{23B730D2-FFA6-40F8-86AE-44D1AE5354F6}"/>
    <cellStyle name="Porcentaje 2 2 2 2 2 2 3 5" xfId="24680" xr:uid="{3F404C46-52A0-47B8-9E71-679464E6A0E2}"/>
    <cellStyle name="Porcentaje 2 2 2 2 2 2 4" xfId="3658" xr:uid="{C30290BB-7843-44AC-BC12-30F8630C6AB0}"/>
    <cellStyle name="Porcentaje 2 2 2 2 2 2 4 2" xfId="8842" xr:uid="{7DBD6029-8A29-45EC-BA26-060B3234CEDC}"/>
    <cellStyle name="Porcentaje 2 2 2 2 2 2 4 2 2" xfId="20649" xr:uid="{4C69D918-0C53-445A-ACEF-80EC71EB9AA2}"/>
    <cellStyle name="Porcentaje 2 2 2 2 2 2 4 2 2 2" xfId="42968" xr:uid="{CF545642-F6A4-46D9-B373-68AFD1E76907}"/>
    <cellStyle name="Porcentaje 2 2 2 2 2 2 4 2 3" xfId="31160" xr:uid="{6489AD74-321D-4E7D-A06F-45387A9BC33F}"/>
    <cellStyle name="Porcentaje 2 2 2 2 2 2 4 3" xfId="15465" xr:uid="{353747A7-64EE-4BE0-BF37-2C1309C41353}"/>
    <cellStyle name="Porcentaje 2 2 2 2 2 2 4 3 2" xfId="37784" xr:uid="{A0B156EC-41D9-40D9-A2F8-2922C2E591D2}"/>
    <cellStyle name="Porcentaje 2 2 2 2 2 2 4 4" xfId="25976" xr:uid="{1A6E2D84-5673-4313-BF9A-3550836DAC8B}"/>
    <cellStyle name="Porcentaje 2 2 2 2 2 2 5" xfId="6250" xr:uid="{9BCCC3A2-4A14-49B2-A8BC-9485B1C16D27}"/>
    <cellStyle name="Porcentaje 2 2 2 2 2 2 5 2" xfId="18057" xr:uid="{BFCFC861-5A79-4FAB-9C9E-C8880672EBF8}"/>
    <cellStyle name="Porcentaje 2 2 2 2 2 2 5 2 2" xfId="40376" xr:uid="{E4866859-73B1-47D0-A5C8-6D131A5A6EE1}"/>
    <cellStyle name="Porcentaje 2 2 2 2 2 2 5 3" xfId="28568" xr:uid="{D97460F5-0FBB-41AF-B611-89FA96472FD3}"/>
    <cellStyle name="Porcentaje 2 2 2 2 2 2 6" xfId="11577" xr:uid="{34D79462-9BED-4D25-A905-7D3012784178}"/>
    <cellStyle name="Porcentaje 2 2 2 2 2 2 6 2" xfId="33896" xr:uid="{C2A7F1CC-6664-4E9D-8384-9846C50F21CD}"/>
    <cellStyle name="Porcentaje 2 2 2 2 2 2 7" xfId="12873" xr:uid="{5E7FFCD5-F4B4-419F-87F2-3BEEDFE52E0E}"/>
    <cellStyle name="Porcentaje 2 2 2 2 2 2 7 2" xfId="35192" xr:uid="{18D0E55C-825F-4441-B9E7-A347403E1EA3}"/>
    <cellStyle name="Porcentaje 2 2 2 2 2 2 8" xfId="23384" xr:uid="{848F5287-56DD-43AB-BE6D-EB6A3401DA14}"/>
    <cellStyle name="Porcentaje 2 2 2 2 2 3" xfId="1390" xr:uid="{6CD1897C-CA51-4C2F-B7A3-42D2FE593A36}"/>
    <cellStyle name="Porcentaje 2 2 2 2 2 3 2" xfId="2686" xr:uid="{1A0D1536-D4D1-468D-AA5A-8834AABBD828}"/>
    <cellStyle name="Porcentaje 2 2 2 2 2 3 2 2" xfId="5278" xr:uid="{D1ECADA6-EDF0-4116-8878-616EAAB79C1A}"/>
    <cellStyle name="Porcentaje 2 2 2 2 2 3 2 2 2" xfId="10462" xr:uid="{CD6F7A1F-E8E6-4E6D-B612-510C5C499219}"/>
    <cellStyle name="Porcentaje 2 2 2 2 2 3 2 2 2 2" xfId="22269" xr:uid="{9C697A86-BDF9-4EC9-9CFE-39BB0954C9EB}"/>
    <cellStyle name="Porcentaje 2 2 2 2 2 3 2 2 2 2 2" xfId="44588" xr:uid="{F9C64EB4-C40D-43F1-886F-C89DBFEB8DBB}"/>
    <cellStyle name="Porcentaje 2 2 2 2 2 3 2 2 2 3" xfId="32780" xr:uid="{4A8AB3A6-F5AA-49E7-BDF1-44123D5B235C}"/>
    <cellStyle name="Porcentaje 2 2 2 2 2 3 2 2 3" xfId="17085" xr:uid="{37D8954B-D432-452D-9383-865899EE9B8E}"/>
    <cellStyle name="Porcentaje 2 2 2 2 2 3 2 2 3 2" xfId="39404" xr:uid="{FCB8ABA1-316F-4203-B080-FF1D24000E3A}"/>
    <cellStyle name="Porcentaje 2 2 2 2 2 3 2 2 4" xfId="27596" xr:uid="{3F10A92A-C608-42DF-81FC-1391D9D8C7C0}"/>
    <cellStyle name="Porcentaje 2 2 2 2 2 3 2 3" xfId="7870" xr:uid="{0C46DBBA-51DC-4B31-A74A-665AC784E3DD}"/>
    <cellStyle name="Porcentaje 2 2 2 2 2 3 2 3 2" xfId="19677" xr:uid="{BF92C82D-9BDD-480E-A4C9-04943B350565}"/>
    <cellStyle name="Porcentaje 2 2 2 2 2 3 2 3 2 2" xfId="41996" xr:uid="{2B860C71-261D-421F-A58E-12822268FADE}"/>
    <cellStyle name="Porcentaje 2 2 2 2 2 3 2 3 3" xfId="30188" xr:uid="{C25AFE24-B2E7-4283-9FB3-C1B8F8B3885E}"/>
    <cellStyle name="Porcentaje 2 2 2 2 2 3 2 4" xfId="14493" xr:uid="{1F8FD607-9BDB-4E8F-8C79-E72BE60A0AF2}"/>
    <cellStyle name="Porcentaje 2 2 2 2 2 3 2 4 2" xfId="36812" xr:uid="{9FAF44D5-F080-4B8D-95EC-4E8ECF0112EB}"/>
    <cellStyle name="Porcentaje 2 2 2 2 2 3 2 5" xfId="25004" xr:uid="{CD427763-2014-4F17-903A-F8E2156E2934}"/>
    <cellStyle name="Porcentaje 2 2 2 2 2 3 3" xfId="3982" xr:uid="{38B30CBD-E1AA-4FD3-A978-A1213A6F4E3B}"/>
    <cellStyle name="Porcentaje 2 2 2 2 2 3 3 2" xfId="9166" xr:uid="{144F0CB9-9F96-469A-9EEF-846DEAA266A0}"/>
    <cellStyle name="Porcentaje 2 2 2 2 2 3 3 2 2" xfId="20973" xr:uid="{5A15EFB4-5673-4620-94C3-465BAD8EDDA4}"/>
    <cellStyle name="Porcentaje 2 2 2 2 2 3 3 2 2 2" xfId="43292" xr:uid="{57EBBF05-CB11-4C41-8B29-6F3736FE904D}"/>
    <cellStyle name="Porcentaje 2 2 2 2 2 3 3 2 3" xfId="31484" xr:uid="{39AD7BD8-7EEA-4FE6-B926-2EA062BEE0AB}"/>
    <cellStyle name="Porcentaje 2 2 2 2 2 3 3 3" xfId="15789" xr:uid="{B68F6ADF-C86E-4A24-A01E-C37AE2B6279F}"/>
    <cellStyle name="Porcentaje 2 2 2 2 2 3 3 3 2" xfId="38108" xr:uid="{865149B3-CC52-4795-9A1B-B84DC37A8D10}"/>
    <cellStyle name="Porcentaje 2 2 2 2 2 3 3 4" xfId="26300" xr:uid="{EF6F3FB0-5DEF-4AE4-9E16-8B494B90B54B}"/>
    <cellStyle name="Porcentaje 2 2 2 2 2 3 4" xfId="6574" xr:uid="{9BEAEA52-41AF-4C9B-9369-50ADB071BA96}"/>
    <cellStyle name="Porcentaje 2 2 2 2 2 3 4 2" xfId="18381" xr:uid="{18F42B44-5A12-40F0-9B01-6B2208E76AE3}"/>
    <cellStyle name="Porcentaje 2 2 2 2 2 3 4 2 2" xfId="40700" xr:uid="{DEAFCDD3-2AFA-42A0-A7E2-A0E98D14A255}"/>
    <cellStyle name="Porcentaje 2 2 2 2 2 3 4 3" xfId="28892" xr:uid="{EE976517-C5B4-493F-B3C4-4DA77E04BBA5}"/>
    <cellStyle name="Porcentaje 2 2 2 2 2 3 5" xfId="11901" xr:uid="{01C735D3-32DB-477F-828B-9CE41090DD1C}"/>
    <cellStyle name="Porcentaje 2 2 2 2 2 3 5 2" xfId="34220" xr:uid="{BE8F4FED-7037-49DA-807B-84B8D1F961BE}"/>
    <cellStyle name="Porcentaje 2 2 2 2 2 3 6" xfId="13197" xr:uid="{53D517BA-2970-4CDD-AB07-E1B46F796332}"/>
    <cellStyle name="Porcentaje 2 2 2 2 2 3 6 2" xfId="35516" xr:uid="{C8F98699-1B6F-4B6F-99DA-D7D9F0CBD769}"/>
    <cellStyle name="Porcentaje 2 2 2 2 2 3 7" xfId="23708" xr:uid="{26489C5A-E838-4AA1-B7F3-B69818BEE8A8}"/>
    <cellStyle name="Porcentaje 2 2 2 2 2 4" xfId="2038" xr:uid="{242FD57C-ED7B-4534-AAA4-40D2EC2068BD}"/>
    <cellStyle name="Porcentaje 2 2 2 2 2 4 2" xfId="4630" xr:uid="{78AD0564-55DF-43D3-B1EA-086357A39237}"/>
    <cellStyle name="Porcentaje 2 2 2 2 2 4 2 2" xfId="9814" xr:uid="{63DBC410-ACBE-4279-9FC2-69EE47B9C92B}"/>
    <cellStyle name="Porcentaje 2 2 2 2 2 4 2 2 2" xfId="21621" xr:uid="{44D7D415-4EE7-4D74-A56E-940A4485344A}"/>
    <cellStyle name="Porcentaje 2 2 2 2 2 4 2 2 2 2" xfId="43940" xr:uid="{30BF9EB9-6FF5-4316-AEC2-16FAF5D78861}"/>
    <cellStyle name="Porcentaje 2 2 2 2 2 4 2 2 3" xfId="32132" xr:uid="{F8AD6A6D-CAE3-486B-B2F6-1EB3FAC95D96}"/>
    <cellStyle name="Porcentaje 2 2 2 2 2 4 2 3" xfId="16437" xr:uid="{26EC1D63-455B-4D10-BA83-846BA4459214}"/>
    <cellStyle name="Porcentaje 2 2 2 2 2 4 2 3 2" xfId="38756" xr:uid="{56FE6E49-D281-45B3-B1B3-930B0DFA3D20}"/>
    <cellStyle name="Porcentaje 2 2 2 2 2 4 2 4" xfId="26948" xr:uid="{F6C22A07-513C-4896-8695-4110B9564693}"/>
    <cellStyle name="Porcentaje 2 2 2 2 2 4 3" xfId="7222" xr:uid="{01D47A76-3270-4C8C-A23C-6835CE0A7765}"/>
    <cellStyle name="Porcentaje 2 2 2 2 2 4 3 2" xfId="19029" xr:uid="{EE45CCF3-1953-44D8-8E7E-491F01F7C4F7}"/>
    <cellStyle name="Porcentaje 2 2 2 2 2 4 3 2 2" xfId="41348" xr:uid="{C0702E78-3802-48FC-9637-DBBC758F4713}"/>
    <cellStyle name="Porcentaje 2 2 2 2 2 4 3 3" xfId="29540" xr:uid="{7EBF05C1-3024-4601-BE4C-B26940F54C0A}"/>
    <cellStyle name="Porcentaje 2 2 2 2 2 4 4" xfId="13845" xr:uid="{DEE45DF7-C613-430D-8643-BD222A20D25F}"/>
    <cellStyle name="Porcentaje 2 2 2 2 2 4 4 2" xfId="36164" xr:uid="{22A3A523-E5B9-4C6D-863A-C15CDD86EEA3}"/>
    <cellStyle name="Porcentaje 2 2 2 2 2 4 5" xfId="24356" xr:uid="{4D54D6F9-D7A0-4710-B5F5-7B6F80A2E778}"/>
    <cellStyle name="Porcentaje 2 2 2 2 2 5" xfId="3334" xr:uid="{974899E1-4692-46B0-8279-D49D3AE63D47}"/>
    <cellStyle name="Porcentaje 2 2 2 2 2 5 2" xfId="8518" xr:uid="{B121C270-6A14-4A56-8F4A-F25F322253FD}"/>
    <cellStyle name="Porcentaje 2 2 2 2 2 5 2 2" xfId="20325" xr:uid="{C28C08CF-43C1-4A75-BD20-2CD1401461B3}"/>
    <cellStyle name="Porcentaje 2 2 2 2 2 5 2 2 2" xfId="42644" xr:uid="{567FCAE3-7834-4FEB-9518-77CA78AD2354}"/>
    <cellStyle name="Porcentaje 2 2 2 2 2 5 2 3" xfId="30836" xr:uid="{B61B50EF-1575-4472-980B-55F53C795A6A}"/>
    <cellStyle name="Porcentaje 2 2 2 2 2 5 3" xfId="15141" xr:uid="{AE80391B-19F8-41BD-92DC-AF496DDE9D76}"/>
    <cellStyle name="Porcentaje 2 2 2 2 2 5 3 2" xfId="37460" xr:uid="{9A563901-08AB-4AA9-BFCE-D2463D69CA94}"/>
    <cellStyle name="Porcentaje 2 2 2 2 2 5 4" xfId="25652" xr:uid="{86420DD2-87E3-4B3F-9FCE-03545CD99853}"/>
    <cellStyle name="Porcentaje 2 2 2 2 2 6" xfId="5926" xr:uid="{B4B64BAA-34BB-4FAF-9C20-D8D89530F4E9}"/>
    <cellStyle name="Porcentaje 2 2 2 2 2 6 2" xfId="17733" xr:uid="{B7B33DD4-7370-4BAD-A2F5-11EA94F230F7}"/>
    <cellStyle name="Porcentaje 2 2 2 2 2 6 2 2" xfId="40052" xr:uid="{E5B2B4B8-62C4-45B5-8EDA-B33EE7AE5615}"/>
    <cellStyle name="Porcentaje 2 2 2 2 2 6 3" xfId="28244" xr:uid="{7F08AFF5-E75E-470E-8F8D-EA81DA972E6E}"/>
    <cellStyle name="Porcentaje 2 2 2 2 2 7" xfId="11235" xr:uid="{49E774E4-9026-4CAF-88DA-7F6FE53208A3}"/>
    <cellStyle name="Porcentaje 2 2 2 2 2 7 2" xfId="33554" xr:uid="{01D5037D-A89E-425C-8E60-CB15640C732C}"/>
    <cellStyle name="Porcentaje 2 2 2 2 2 8" xfId="12549" xr:uid="{8C381A02-58E2-4CF4-9D2B-67A7D532307D}"/>
    <cellStyle name="Porcentaje 2 2 2 2 2 8 2" xfId="34868" xr:uid="{FE6A4059-8996-488C-9182-E606CADF32FF}"/>
    <cellStyle name="Porcentaje 2 2 2 2 2 9" xfId="23042" xr:uid="{660E6A73-42BD-46E0-98CE-BC3C4C78788F}"/>
    <cellStyle name="Porcentaje 2 2 2 2 3" xfId="904" xr:uid="{F88D65AF-4E85-4752-8AB0-B8F7632C2D3D}"/>
    <cellStyle name="Porcentaje 2 2 2 2 3 2" xfId="1552" xr:uid="{85E7F664-9A3B-481B-85D7-4AE043109D19}"/>
    <cellStyle name="Porcentaje 2 2 2 2 3 2 2" xfId="2848" xr:uid="{A4B2A32C-42D2-46BA-8436-FDC640D4A965}"/>
    <cellStyle name="Porcentaje 2 2 2 2 3 2 2 2" xfId="5440" xr:uid="{ADDE834E-095F-48BE-84F4-D2BE1616E429}"/>
    <cellStyle name="Porcentaje 2 2 2 2 3 2 2 2 2" xfId="10624" xr:uid="{8F4B08B7-4117-42B0-9D68-162DD940F73C}"/>
    <cellStyle name="Porcentaje 2 2 2 2 3 2 2 2 2 2" xfId="22431" xr:uid="{A315DD8F-DFE8-4796-94B2-F9054E14B802}"/>
    <cellStyle name="Porcentaje 2 2 2 2 3 2 2 2 2 2 2" xfId="44750" xr:uid="{A0509B56-D97D-405F-B522-68096003E0B0}"/>
    <cellStyle name="Porcentaje 2 2 2 2 3 2 2 2 2 3" xfId="32942" xr:uid="{F4005524-1746-46BE-91B1-C63607108ADF}"/>
    <cellStyle name="Porcentaje 2 2 2 2 3 2 2 2 3" xfId="17247" xr:uid="{778844AC-38C6-4B74-98B5-2F6211167E00}"/>
    <cellStyle name="Porcentaje 2 2 2 2 3 2 2 2 3 2" xfId="39566" xr:uid="{382CC546-0F19-42BB-9B5A-17AC2FE59943}"/>
    <cellStyle name="Porcentaje 2 2 2 2 3 2 2 2 4" xfId="27758" xr:uid="{5D306442-5F40-4753-A226-461A4F901484}"/>
    <cellStyle name="Porcentaje 2 2 2 2 3 2 2 3" xfId="8032" xr:uid="{E32E9F15-64A9-4EAC-AC5E-5C0929EBA2A9}"/>
    <cellStyle name="Porcentaje 2 2 2 2 3 2 2 3 2" xfId="19839" xr:uid="{5763E43E-E966-4496-9F9B-68E0F573ABCD}"/>
    <cellStyle name="Porcentaje 2 2 2 2 3 2 2 3 2 2" xfId="42158" xr:uid="{5C61F7C0-50A8-4FE7-ABBC-E8A3FB5D7A03}"/>
    <cellStyle name="Porcentaje 2 2 2 2 3 2 2 3 3" xfId="30350" xr:uid="{3B2FED40-66DF-4BD3-B15E-87953489A8EE}"/>
    <cellStyle name="Porcentaje 2 2 2 2 3 2 2 4" xfId="14655" xr:uid="{B90BAC99-0503-4CF5-BA9B-98F45F7DE6A0}"/>
    <cellStyle name="Porcentaje 2 2 2 2 3 2 2 4 2" xfId="36974" xr:uid="{19B1A706-33E3-48C8-8F36-9B760BA1F549}"/>
    <cellStyle name="Porcentaje 2 2 2 2 3 2 2 5" xfId="25166" xr:uid="{2A4BFB1A-8AAA-494B-A432-ABEC0FABA98C}"/>
    <cellStyle name="Porcentaje 2 2 2 2 3 2 3" xfId="4144" xr:uid="{9D366DD4-699C-4640-9A70-D4F3FCEEB17F}"/>
    <cellStyle name="Porcentaje 2 2 2 2 3 2 3 2" xfId="9328" xr:uid="{BDE7F95A-5A3C-4CE8-B159-FE9A56DA831E}"/>
    <cellStyle name="Porcentaje 2 2 2 2 3 2 3 2 2" xfId="21135" xr:uid="{D4E586A0-B769-4E7E-927A-B804B13DDE42}"/>
    <cellStyle name="Porcentaje 2 2 2 2 3 2 3 2 2 2" xfId="43454" xr:uid="{14696762-2B88-4836-A186-F0C55DF726A9}"/>
    <cellStyle name="Porcentaje 2 2 2 2 3 2 3 2 3" xfId="31646" xr:uid="{7EA41EDF-D7D3-4287-8E3E-3DED98F39692}"/>
    <cellStyle name="Porcentaje 2 2 2 2 3 2 3 3" xfId="15951" xr:uid="{72A508E1-52BC-4529-85B9-791C48E0911C}"/>
    <cellStyle name="Porcentaje 2 2 2 2 3 2 3 3 2" xfId="38270" xr:uid="{AD0A4BC5-5584-4021-A9DB-9728C7D0BF4E}"/>
    <cellStyle name="Porcentaje 2 2 2 2 3 2 3 4" xfId="26462" xr:uid="{F19A0E43-A43C-4773-B4A7-4B98028129F7}"/>
    <cellStyle name="Porcentaje 2 2 2 2 3 2 4" xfId="6736" xr:uid="{AC444ACB-82C8-4A22-ACB9-40207EC41364}"/>
    <cellStyle name="Porcentaje 2 2 2 2 3 2 4 2" xfId="18543" xr:uid="{DD38CEF9-3C38-4E85-A1BE-BE4FDE177ED5}"/>
    <cellStyle name="Porcentaje 2 2 2 2 3 2 4 2 2" xfId="40862" xr:uid="{91591351-C218-495A-B3F5-C240CD45126D}"/>
    <cellStyle name="Porcentaje 2 2 2 2 3 2 4 3" xfId="29054" xr:uid="{F2CC1480-E485-4425-9CA2-85D1E50B94E9}"/>
    <cellStyle name="Porcentaje 2 2 2 2 3 2 5" xfId="12063" xr:uid="{717691AC-10C0-4AD9-8621-DC484EDBBB01}"/>
    <cellStyle name="Porcentaje 2 2 2 2 3 2 5 2" xfId="34382" xr:uid="{E429FC3B-2812-4183-B0C1-8C2B7EF57B36}"/>
    <cellStyle name="Porcentaje 2 2 2 2 3 2 6" xfId="13359" xr:uid="{2D17A97F-D043-4164-9CA0-CE8C99D80A15}"/>
    <cellStyle name="Porcentaje 2 2 2 2 3 2 6 2" xfId="35678" xr:uid="{1E59F560-92E6-46E9-B788-4C6DE807973A}"/>
    <cellStyle name="Porcentaje 2 2 2 2 3 2 7" xfId="23870" xr:uid="{8E46D604-D278-40AF-9367-65E60E666286}"/>
    <cellStyle name="Porcentaje 2 2 2 2 3 3" xfId="2200" xr:uid="{83BA8AF1-799B-4AB2-A67D-950505D016A2}"/>
    <cellStyle name="Porcentaje 2 2 2 2 3 3 2" xfId="4792" xr:uid="{3DC470F7-2D36-4BA6-8E7D-177142CAC189}"/>
    <cellStyle name="Porcentaje 2 2 2 2 3 3 2 2" xfId="9976" xr:uid="{68DCF4E9-73DE-4988-9215-4FD03D69D7C7}"/>
    <cellStyle name="Porcentaje 2 2 2 2 3 3 2 2 2" xfId="21783" xr:uid="{FB993CDB-C623-4F04-885F-190B7EC8EFAE}"/>
    <cellStyle name="Porcentaje 2 2 2 2 3 3 2 2 2 2" xfId="44102" xr:uid="{8E64A142-6F11-4B52-B212-659130DD2FC9}"/>
    <cellStyle name="Porcentaje 2 2 2 2 3 3 2 2 3" xfId="32294" xr:uid="{386BEB95-0B51-4DD0-9E5E-EE1A886D4E12}"/>
    <cellStyle name="Porcentaje 2 2 2 2 3 3 2 3" xfId="16599" xr:uid="{C4A09870-348E-436F-860F-120308C416BE}"/>
    <cellStyle name="Porcentaje 2 2 2 2 3 3 2 3 2" xfId="38918" xr:uid="{831FE9C1-78AE-4D16-A619-BE5A20170A0E}"/>
    <cellStyle name="Porcentaje 2 2 2 2 3 3 2 4" xfId="27110" xr:uid="{AE94AC8A-3A83-474B-A041-5E8C3A478CFF}"/>
    <cellStyle name="Porcentaje 2 2 2 2 3 3 3" xfId="7384" xr:uid="{D4D8AD85-7B23-4603-8C14-323DE7FE04F1}"/>
    <cellStyle name="Porcentaje 2 2 2 2 3 3 3 2" xfId="19191" xr:uid="{CFE7C74B-247F-45A7-B916-D9E523E82CA1}"/>
    <cellStyle name="Porcentaje 2 2 2 2 3 3 3 2 2" xfId="41510" xr:uid="{917599BA-A11E-4098-9F56-F53E3ADFEE4A}"/>
    <cellStyle name="Porcentaje 2 2 2 2 3 3 3 3" xfId="29702" xr:uid="{A2BD4751-CBCC-4225-BBB6-3E1D7AE38F40}"/>
    <cellStyle name="Porcentaje 2 2 2 2 3 3 4" xfId="14007" xr:uid="{A88CFCDB-DBDA-473F-8FA0-651D57E04954}"/>
    <cellStyle name="Porcentaje 2 2 2 2 3 3 4 2" xfId="36326" xr:uid="{E06F850A-2C3B-4AC2-965B-797E107AC490}"/>
    <cellStyle name="Porcentaje 2 2 2 2 3 3 5" xfId="24518" xr:uid="{FFDD0E78-D49A-497C-94D4-E8003EA07E7E}"/>
    <cellStyle name="Porcentaje 2 2 2 2 3 4" xfId="3496" xr:uid="{B8D8C159-5E0B-453A-A4F6-D035E32B729F}"/>
    <cellStyle name="Porcentaje 2 2 2 2 3 4 2" xfId="8680" xr:uid="{BEC6C477-B9AF-4CBF-AFC9-9E5D21A92F3A}"/>
    <cellStyle name="Porcentaje 2 2 2 2 3 4 2 2" xfId="20487" xr:uid="{5FEBE698-3CCF-40C7-89BB-16B0C4D71FED}"/>
    <cellStyle name="Porcentaje 2 2 2 2 3 4 2 2 2" xfId="42806" xr:uid="{246C8706-DC1F-468E-A6FA-2FCB23274CAD}"/>
    <cellStyle name="Porcentaje 2 2 2 2 3 4 2 3" xfId="30998" xr:uid="{BAEA30F1-6957-41ED-9E7B-259E822CBCBF}"/>
    <cellStyle name="Porcentaje 2 2 2 2 3 4 3" xfId="15303" xr:uid="{415FAE35-1741-47F8-BCA0-8F5B5D803B1C}"/>
    <cellStyle name="Porcentaje 2 2 2 2 3 4 3 2" xfId="37622" xr:uid="{EDD53524-D927-4E8D-B865-9CFD7BCA3B65}"/>
    <cellStyle name="Porcentaje 2 2 2 2 3 4 4" xfId="25814" xr:uid="{07ED8B9E-BF27-4286-AE4C-9518664734D5}"/>
    <cellStyle name="Porcentaje 2 2 2 2 3 5" xfId="6088" xr:uid="{77CE457B-C89A-4D16-AC21-21E88FE3856B}"/>
    <cellStyle name="Porcentaje 2 2 2 2 3 5 2" xfId="17895" xr:uid="{66CB418A-5E4F-4AD4-A661-EB523DCAA835}"/>
    <cellStyle name="Porcentaje 2 2 2 2 3 5 2 2" xfId="40214" xr:uid="{116DCA40-CE00-4469-8C1D-B94DCEB499C6}"/>
    <cellStyle name="Porcentaje 2 2 2 2 3 5 3" xfId="28406" xr:uid="{034A0AF3-0E81-456F-B4F0-6DDE373A7D84}"/>
    <cellStyle name="Porcentaje 2 2 2 2 3 6" xfId="11415" xr:uid="{CB6194CF-4727-40FE-8BEC-2279ED48D6EE}"/>
    <cellStyle name="Porcentaje 2 2 2 2 3 6 2" xfId="33734" xr:uid="{5245D01E-5A25-44C1-B83E-5D9B773C3740}"/>
    <cellStyle name="Porcentaje 2 2 2 2 3 7" xfId="12711" xr:uid="{7324E90C-F2DE-40C0-A587-B7633D2A9A24}"/>
    <cellStyle name="Porcentaje 2 2 2 2 3 7 2" xfId="35030" xr:uid="{421A62E3-2CA8-4899-AA21-C92884A147CA}"/>
    <cellStyle name="Porcentaje 2 2 2 2 3 8" xfId="23222" xr:uid="{5A07F25E-CCEE-45D7-A8A5-387AE5A6D1E3}"/>
    <cellStyle name="Porcentaje 2 2 2 2 4" xfId="1228" xr:uid="{DD846137-B1B4-4E7C-A652-E8A794A5D6F3}"/>
    <cellStyle name="Porcentaje 2 2 2 2 4 2" xfId="2524" xr:uid="{46E7FF66-BA54-4913-ABAA-824CA2BA5A80}"/>
    <cellStyle name="Porcentaje 2 2 2 2 4 2 2" xfId="5116" xr:uid="{308FE9A7-ADE2-4DB1-A01C-D01C01DD33F7}"/>
    <cellStyle name="Porcentaje 2 2 2 2 4 2 2 2" xfId="10300" xr:uid="{805DC8FE-CA54-42B9-A958-1EEA33E94863}"/>
    <cellStyle name="Porcentaje 2 2 2 2 4 2 2 2 2" xfId="22107" xr:uid="{560DBA46-D66A-4C08-B8AA-E22E627E3BE9}"/>
    <cellStyle name="Porcentaje 2 2 2 2 4 2 2 2 2 2" xfId="44426" xr:uid="{240E7BA5-B66B-4A21-B852-28389CE48BBB}"/>
    <cellStyle name="Porcentaje 2 2 2 2 4 2 2 2 3" xfId="32618" xr:uid="{71FED526-A647-43C8-A09B-02025F564679}"/>
    <cellStyle name="Porcentaje 2 2 2 2 4 2 2 3" xfId="16923" xr:uid="{C58943B5-8156-4447-AE44-C4824E098852}"/>
    <cellStyle name="Porcentaje 2 2 2 2 4 2 2 3 2" xfId="39242" xr:uid="{1C585E11-E960-4F00-9F96-37CEA7EE3713}"/>
    <cellStyle name="Porcentaje 2 2 2 2 4 2 2 4" xfId="27434" xr:uid="{5DE3FC47-61D5-4766-B4B2-F74A7C86DB8A}"/>
    <cellStyle name="Porcentaje 2 2 2 2 4 2 3" xfId="7708" xr:uid="{1158DAB6-6009-4E18-B920-4A2EFDC717C6}"/>
    <cellStyle name="Porcentaje 2 2 2 2 4 2 3 2" xfId="19515" xr:uid="{4B7AD7FF-DCA3-4687-9E34-88B27ACD53C7}"/>
    <cellStyle name="Porcentaje 2 2 2 2 4 2 3 2 2" xfId="41834" xr:uid="{48DEC7A0-122B-463C-BE37-59E69085FDDB}"/>
    <cellStyle name="Porcentaje 2 2 2 2 4 2 3 3" xfId="30026" xr:uid="{5FAE2625-C203-4E71-827F-E5512313B068}"/>
    <cellStyle name="Porcentaje 2 2 2 2 4 2 4" xfId="14331" xr:uid="{50012AD5-6E45-46BD-B820-09777E716FF9}"/>
    <cellStyle name="Porcentaje 2 2 2 2 4 2 4 2" xfId="36650" xr:uid="{1735F010-F247-49A7-80EB-198ED8151086}"/>
    <cellStyle name="Porcentaje 2 2 2 2 4 2 5" xfId="24842" xr:uid="{562A2CA0-01FE-4A65-B157-2354C6379691}"/>
    <cellStyle name="Porcentaje 2 2 2 2 4 3" xfId="3820" xr:uid="{9B4F529F-BF13-49D6-BCD4-02363D4FCB4D}"/>
    <cellStyle name="Porcentaje 2 2 2 2 4 3 2" xfId="9004" xr:uid="{5B112979-E602-4FC5-B791-8C714642D3FE}"/>
    <cellStyle name="Porcentaje 2 2 2 2 4 3 2 2" xfId="20811" xr:uid="{2143E967-38CC-42E5-A2EE-121995A8D235}"/>
    <cellStyle name="Porcentaje 2 2 2 2 4 3 2 2 2" xfId="43130" xr:uid="{240E1F59-D453-4506-A78D-5EC77E16576D}"/>
    <cellStyle name="Porcentaje 2 2 2 2 4 3 2 3" xfId="31322" xr:uid="{C3109DF3-9BA6-49EE-886C-E14956146F06}"/>
    <cellStyle name="Porcentaje 2 2 2 2 4 3 3" xfId="15627" xr:uid="{CCD2C97D-75AF-4F59-9ECC-E839E8359F02}"/>
    <cellStyle name="Porcentaje 2 2 2 2 4 3 3 2" xfId="37946" xr:uid="{9468999F-3E5A-4A85-8BE7-2FD33CD28FF3}"/>
    <cellStyle name="Porcentaje 2 2 2 2 4 3 4" xfId="26138" xr:uid="{13BD96F6-B76B-4521-94E1-A65BDC0295F1}"/>
    <cellStyle name="Porcentaje 2 2 2 2 4 4" xfId="6412" xr:uid="{8A5B5686-8F89-475A-A2C7-2CDA4CAFAEE2}"/>
    <cellStyle name="Porcentaje 2 2 2 2 4 4 2" xfId="18219" xr:uid="{654236AC-261B-4C17-9064-394397F410AD}"/>
    <cellStyle name="Porcentaje 2 2 2 2 4 4 2 2" xfId="40538" xr:uid="{22293A5E-1ABF-422E-BEA5-F0EEC84D2C34}"/>
    <cellStyle name="Porcentaje 2 2 2 2 4 4 3" xfId="28730" xr:uid="{D62DA806-55DE-48B2-A4BD-D46BC74EDD03}"/>
    <cellStyle name="Porcentaje 2 2 2 2 4 5" xfId="11739" xr:uid="{B0D79966-134E-4D50-A478-97759BB129A2}"/>
    <cellStyle name="Porcentaje 2 2 2 2 4 5 2" xfId="34058" xr:uid="{EA3408F7-7135-44DA-B911-77A36BE8253F}"/>
    <cellStyle name="Porcentaje 2 2 2 2 4 6" xfId="13035" xr:uid="{BD4906FB-1763-49DC-B815-DAFC6FA189E2}"/>
    <cellStyle name="Porcentaje 2 2 2 2 4 6 2" xfId="35354" xr:uid="{0F41A143-8D2E-4B2F-974B-973404ACB5C6}"/>
    <cellStyle name="Porcentaje 2 2 2 2 4 7" xfId="23546" xr:uid="{067080C9-3CCD-46C5-83E5-E5B19A4D93EC}"/>
    <cellStyle name="Porcentaje 2 2 2 2 5" xfId="1876" xr:uid="{D68481F9-7968-4269-A30E-31266BA2DD8A}"/>
    <cellStyle name="Porcentaje 2 2 2 2 5 2" xfId="4468" xr:uid="{51E4170D-C8B5-42FB-AC11-1DDB2493CD7E}"/>
    <cellStyle name="Porcentaje 2 2 2 2 5 2 2" xfId="9652" xr:uid="{A1D9D473-C11D-4BDF-A8A9-E2E9CA5B2504}"/>
    <cellStyle name="Porcentaje 2 2 2 2 5 2 2 2" xfId="21459" xr:uid="{7D8A14AD-6049-4B87-A62B-B8DECD449723}"/>
    <cellStyle name="Porcentaje 2 2 2 2 5 2 2 2 2" xfId="43778" xr:uid="{9BDEFFCF-0D2C-448E-8BF3-3BAD54A9D55D}"/>
    <cellStyle name="Porcentaje 2 2 2 2 5 2 2 3" xfId="31970" xr:uid="{9830CDA9-CC12-4058-A8EE-DBDAFD9DE607}"/>
    <cellStyle name="Porcentaje 2 2 2 2 5 2 3" xfId="16275" xr:uid="{6F046668-FE44-4A1E-9657-300FE112BFE3}"/>
    <cellStyle name="Porcentaje 2 2 2 2 5 2 3 2" xfId="38594" xr:uid="{BB61767C-E52C-45E4-AD71-7ADF0D5F57C5}"/>
    <cellStyle name="Porcentaje 2 2 2 2 5 2 4" xfId="26786" xr:uid="{8C2A6AAF-5ED9-4D4C-880D-F1A1393BB3FA}"/>
    <cellStyle name="Porcentaje 2 2 2 2 5 3" xfId="7060" xr:uid="{C297740C-61FA-4848-AF57-DEC848D1F444}"/>
    <cellStyle name="Porcentaje 2 2 2 2 5 3 2" xfId="18867" xr:uid="{067E097F-6697-4A5E-BC81-4B80E262A58A}"/>
    <cellStyle name="Porcentaje 2 2 2 2 5 3 2 2" xfId="41186" xr:uid="{D11A5C99-6C28-4AC9-A637-F672B17FB623}"/>
    <cellStyle name="Porcentaje 2 2 2 2 5 3 3" xfId="29378" xr:uid="{D39455C1-2196-4383-AD4E-1AF4355A2DA9}"/>
    <cellStyle name="Porcentaje 2 2 2 2 5 4" xfId="13683" xr:uid="{FE05FD2F-5884-40E7-BC4F-2E5D23A2D5FD}"/>
    <cellStyle name="Porcentaje 2 2 2 2 5 4 2" xfId="36002" xr:uid="{DDE334FE-7022-43F8-990C-0BE8EB952230}"/>
    <cellStyle name="Porcentaje 2 2 2 2 5 5" xfId="24194" xr:uid="{99818A02-A225-44B7-A1B6-0AFD993DB27C}"/>
    <cellStyle name="Porcentaje 2 2 2 2 6" xfId="3172" xr:uid="{4C9E2D72-4291-46BD-AC01-F165E5A32913}"/>
    <cellStyle name="Porcentaje 2 2 2 2 6 2" xfId="8356" xr:uid="{EA6C43DE-47DD-45BD-8913-E513D58D282B}"/>
    <cellStyle name="Porcentaje 2 2 2 2 6 2 2" xfId="20163" xr:uid="{28598E88-E662-4F9C-B234-A9175C8FE5F9}"/>
    <cellStyle name="Porcentaje 2 2 2 2 6 2 2 2" xfId="42482" xr:uid="{1BFEA65C-40E6-4606-9ED3-72E7E0EF2F7D}"/>
    <cellStyle name="Porcentaje 2 2 2 2 6 2 3" xfId="30674" xr:uid="{6A1A4827-B0CE-4131-B3D9-78D98AD423B7}"/>
    <cellStyle name="Porcentaje 2 2 2 2 6 3" xfId="14979" xr:uid="{BF0941CD-C285-4401-B10D-FC382D6CA9F2}"/>
    <cellStyle name="Porcentaje 2 2 2 2 6 3 2" xfId="37298" xr:uid="{C288401A-1A1F-4ADD-9B5F-C22993B711AB}"/>
    <cellStyle name="Porcentaje 2 2 2 2 6 4" xfId="25490" xr:uid="{A3886D0C-DB56-43ED-A2AA-15E2E458926D}"/>
    <cellStyle name="Porcentaje 2 2 2 2 7" xfId="5764" xr:uid="{F8019093-52B3-4A7C-81BA-008AA7BBF97A}"/>
    <cellStyle name="Porcentaje 2 2 2 2 7 2" xfId="17571" xr:uid="{26005680-C1FC-449D-8014-F709310E127E}"/>
    <cellStyle name="Porcentaje 2 2 2 2 7 2 2" xfId="39890" xr:uid="{7AC35530-29BA-4C2A-A652-D00C1D81A3DF}"/>
    <cellStyle name="Porcentaje 2 2 2 2 7 3" xfId="28082" xr:uid="{5A43151F-7AE1-45DE-9355-9E97EDBAF8C5}"/>
    <cellStyle name="Porcentaje 2 2 2 2 8" xfId="11001" xr:uid="{B49DDC42-7A04-482F-AA40-9F1D70BD2A54}"/>
    <cellStyle name="Porcentaje 2 2 2 2 8 2" xfId="33320" xr:uid="{AB6EB005-8D13-4F38-9ED0-945EEC565E07}"/>
    <cellStyle name="Porcentaje 2 2 2 2 9" xfId="12387" xr:uid="{37B47FAF-7951-43C2-B86C-1B2F32BBFF94}"/>
    <cellStyle name="Porcentaje 2 2 2 2 9 2" xfId="34706" xr:uid="{70B8D635-B170-4FEE-B396-5B548B29CB1A}"/>
    <cellStyle name="Porcentaje 2 2 2 3" xfId="607" xr:uid="{49CC22C6-9ABB-459F-AE74-D30028BB12B9}"/>
    <cellStyle name="Porcentaje 2 2 2 3 2" xfId="985" xr:uid="{2E541EB0-884D-4040-BC6A-9F7EF9833E66}"/>
    <cellStyle name="Porcentaje 2 2 2 3 2 2" xfId="1633" xr:uid="{0671FB4F-5BEE-4E6A-8557-FE00B36F865A}"/>
    <cellStyle name="Porcentaje 2 2 2 3 2 2 2" xfId="2929" xr:uid="{82E13A47-2072-4D58-ADE1-BEDE97D61954}"/>
    <cellStyle name="Porcentaje 2 2 2 3 2 2 2 2" xfId="5521" xr:uid="{FF3ACCDC-D94F-4985-8293-FF87F1DF92D2}"/>
    <cellStyle name="Porcentaje 2 2 2 3 2 2 2 2 2" xfId="10705" xr:uid="{8878BE5C-7B4A-4ABF-9B38-B4628C10DB3B}"/>
    <cellStyle name="Porcentaje 2 2 2 3 2 2 2 2 2 2" xfId="22512" xr:uid="{5FA5A2BF-AA8C-4ACB-A655-268A2E9995C5}"/>
    <cellStyle name="Porcentaje 2 2 2 3 2 2 2 2 2 2 2" xfId="44831" xr:uid="{6B4D65D6-402F-4C93-AB18-8F4F8797188A}"/>
    <cellStyle name="Porcentaje 2 2 2 3 2 2 2 2 2 3" xfId="33023" xr:uid="{FB0E7835-685C-4634-AB9F-A790E61135D7}"/>
    <cellStyle name="Porcentaje 2 2 2 3 2 2 2 2 3" xfId="17328" xr:uid="{5129DECD-9A71-405D-BE82-7D21C55E7715}"/>
    <cellStyle name="Porcentaje 2 2 2 3 2 2 2 2 3 2" xfId="39647" xr:uid="{F9FE1937-CC00-4955-B9DF-BD284C878207}"/>
    <cellStyle name="Porcentaje 2 2 2 3 2 2 2 2 4" xfId="27839" xr:uid="{A40845F6-2A96-497E-A3F6-436102320F2A}"/>
    <cellStyle name="Porcentaje 2 2 2 3 2 2 2 3" xfId="8113" xr:uid="{A9847088-C003-4E09-8FD4-BF16A49FAE52}"/>
    <cellStyle name="Porcentaje 2 2 2 3 2 2 2 3 2" xfId="19920" xr:uid="{2E828472-44EA-4AF7-9AA5-CE376DB972B8}"/>
    <cellStyle name="Porcentaje 2 2 2 3 2 2 2 3 2 2" xfId="42239" xr:uid="{D70568BB-9373-4E51-89A2-773D6A84F65F}"/>
    <cellStyle name="Porcentaje 2 2 2 3 2 2 2 3 3" xfId="30431" xr:uid="{9EBA9AEB-1D53-4ACD-BF6E-B2DE2E8C6E4D}"/>
    <cellStyle name="Porcentaje 2 2 2 3 2 2 2 4" xfId="14736" xr:uid="{DBC4A770-5EBC-404D-AE9C-2912AAE344FF}"/>
    <cellStyle name="Porcentaje 2 2 2 3 2 2 2 4 2" xfId="37055" xr:uid="{7608CD94-EA10-4F4C-A2D0-CFBEB54DA59F}"/>
    <cellStyle name="Porcentaje 2 2 2 3 2 2 2 5" xfId="25247" xr:uid="{F9C625AD-AFFD-469C-9033-4CCAA08CB785}"/>
    <cellStyle name="Porcentaje 2 2 2 3 2 2 3" xfId="4225" xr:uid="{C1730B16-52F0-4594-A9E0-FA2AA44D6A91}"/>
    <cellStyle name="Porcentaje 2 2 2 3 2 2 3 2" xfId="9409" xr:uid="{B46C3D03-EC6A-4BD2-BC5B-5D020DA573E2}"/>
    <cellStyle name="Porcentaje 2 2 2 3 2 2 3 2 2" xfId="21216" xr:uid="{95A5830B-6A84-40B2-A552-B2A2D0EEFF6C}"/>
    <cellStyle name="Porcentaje 2 2 2 3 2 2 3 2 2 2" xfId="43535" xr:uid="{B2C4FBD9-7675-46A8-A5C6-DA0F089B0DCE}"/>
    <cellStyle name="Porcentaje 2 2 2 3 2 2 3 2 3" xfId="31727" xr:uid="{AC4563C2-6F41-4D54-A3C3-C3613BD19B0F}"/>
    <cellStyle name="Porcentaje 2 2 2 3 2 2 3 3" xfId="16032" xr:uid="{96C0A128-9FD8-4132-B9C9-7E12B674F29A}"/>
    <cellStyle name="Porcentaje 2 2 2 3 2 2 3 3 2" xfId="38351" xr:uid="{7540DBFB-B696-466F-973E-74E0F0867B07}"/>
    <cellStyle name="Porcentaje 2 2 2 3 2 2 3 4" xfId="26543" xr:uid="{A24E3831-89ED-4130-94A9-2DC8AEC1C0B5}"/>
    <cellStyle name="Porcentaje 2 2 2 3 2 2 4" xfId="6817" xr:uid="{3EA1F787-6A4A-4C4A-9023-C0636CE7F657}"/>
    <cellStyle name="Porcentaje 2 2 2 3 2 2 4 2" xfId="18624" xr:uid="{B31EDD3E-24E9-4FEB-9027-F264D69109C0}"/>
    <cellStyle name="Porcentaje 2 2 2 3 2 2 4 2 2" xfId="40943" xr:uid="{2CEB7A45-7251-4E75-B345-F8A165449B35}"/>
    <cellStyle name="Porcentaje 2 2 2 3 2 2 4 3" xfId="29135" xr:uid="{B7C4AD42-B889-4E78-A2BA-E2C072C9769D}"/>
    <cellStyle name="Porcentaje 2 2 2 3 2 2 5" xfId="12144" xr:uid="{E198F6D9-F033-45FA-B923-0F10DD3284B2}"/>
    <cellStyle name="Porcentaje 2 2 2 3 2 2 5 2" xfId="34463" xr:uid="{67ED908C-5689-47E3-AFD4-212A81E81797}"/>
    <cellStyle name="Porcentaje 2 2 2 3 2 2 6" xfId="13440" xr:uid="{211235C9-892E-4E38-BBF8-457E642FA862}"/>
    <cellStyle name="Porcentaje 2 2 2 3 2 2 6 2" xfId="35759" xr:uid="{B527C8DB-6544-41B1-90D8-34D2C87298FE}"/>
    <cellStyle name="Porcentaje 2 2 2 3 2 2 7" xfId="23951" xr:uid="{5F0FDE30-4448-45A2-ADA9-EBA1F57089EE}"/>
    <cellStyle name="Porcentaje 2 2 2 3 2 3" xfId="2281" xr:uid="{71D38C4C-2995-4751-B358-CDE643881776}"/>
    <cellStyle name="Porcentaje 2 2 2 3 2 3 2" xfId="4873" xr:uid="{CB9A18E7-93C6-4BE2-A978-66B36E2EFA6B}"/>
    <cellStyle name="Porcentaje 2 2 2 3 2 3 2 2" xfId="10057" xr:uid="{1835DBD1-9B5A-4359-B421-00F92EE6E45D}"/>
    <cellStyle name="Porcentaje 2 2 2 3 2 3 2 2 2" xfId="21864" xr:uid="{525182EE-8E4F-4054-AF3A-9F464A7EAC78}"/>
    <cellStyle name="Porcentaje 2 2 2 3 2 3 2 2 2 2" xfId="44183" xr:uid="{5D5CD3E1-D20F-4D21-B0E3-0A6046E021CD}"/>
    <cellStyle name="Porcentaje 2 2 2 3 2 3 2 2 3" xfId="32375" xr:uid="{A8380CAA-F999-4170-BD98-09341601332D}"/>
    <cellStyle name="Porcentaje 2 2 2 3 2 3 2 3" xfId="16680" xr:uid="{1F65C587-5BDD-4574-B3BE-167E3BBA4700}"/>
    <cellStyle name="Porcentaje 2 2 2 3 2 3 2 3 2" xfId="38999" xr:uid="{EAB8207F-0F6E-4223-ADB3-D3514B0E37EA}"/>
    <cellStyle name="Porcentaje 2 2 2 3 2 3 2 4" xfId="27191" xr:uid="{4C7DD3BB-DDEF-49D1-BA32-F7914BE32371}"/>
    <cellStyle name="Porcentaje 2 2 2 3 2 3 3" xfId="7465" xr:uid="{D6D363D6-97EF-48BC-ABD7-561004100289}"/>
    <cellStyle name="Porcentaje 2 2 2 3 2 3 3 2" xfId="19272" xr:uid="{1D1959B2-E71E-4DF6-A40C-55BA4B34D4CC}"/>
    <cellStyle name="Porcentaje 2 2 2 3 2 3 3 2 2" xfId="41591" xr:uid="{23DD3CF0-4AAE-47AF-8B2F-5A9D0C48536D}"/>
    <cellStyle name="Porcentaje 2 2 2 3 2 3 3 3" xfId="29783" xr:uid="{9316532A-0C4C-4DD1-8E49-01672AF76991}"/>
    <cellStyle name="Porcentaje 2 2 2 3 2 3 4" xfId="14088" xr:uid="{87E8F768-1F6C-4AB5-B797-89772AD47D4F}"/>
    <cellStyle name="Porcentaje 2 2 2 3 2 3 4 2" xfId="36407" xr:uid="{AB69FD32-7E1C-4AA9-AA75-674DA987FEF5}"/>
    <cellStyle name="Porcentaje 2 2 2 3 2 3 5" xfId="24599" xr:uid="{394848E1-3B90-4485-ACDC-DFEEFF12C9C5}"/>
    <cellStyle name="Porcentaje 2 2 2 3 2 4" xfId="3577" xr:uid="{6C95AB5F-676B-4C21-A83C-1F9AD4F2238F}"/>
    <cellStyle name="Porcentaje 2 2 2 3 2 4 2" xfId="8761" xr:uid="{3E2C2FCD-F72E-4A01-8899-8A5386BD8DC3}"/>
    <cellStyle name="Porcentaje 2 2 2 3 2 4 2 2" xfId="20568" xr:uid="{6DE14476-F5ED-4C80-B972-93C20892D1D1}"/>
    <cellStyle name="Porcentaje 2 2 2 3 2 4 2 2 2" xfId="42887" xr:uid="{7D3F440F-96BD-437E-9B4F-841665C2F270}"/>
    <cellStyle name="Porcentaje 2 2 2 3 2 4 2 3" xfId="31079" xr:uid="{BD2F2E40-EE57-49DC-A22C-997EFC0A036B}"/>
    <cellStyle name="Porcentaje 2 2 2 3 2 4 3" xfId="15384" xr:uid="{F3EF2D67-431A-495A-BE41-5B01D3CBDC27}"/>
    <cellStyle name="Porcentaje 2 2 2 3 2 4 3 2" xfId="37703" xr:uid="{298507C3-27A9-4B21-BA9D-46A2696FA231}"/>
    <cellStyle name="Porcentaje 2 2 2 3 2 4 4" xfId="25895" xr:uid="{A34BA2A4-381B-41BE-A5AA-4498835E2444}"/>
    <cellStyle name="Porcentaje 2 2 2 3 2 5" xfId="6169" xr:uid="{0D4D35E2-A0B5-4AF3-9707-85A625C55B27}"/>
    <cellStyle name="Porcentaje 2 2 2 3 2 5 2" xfId="17976" xr:uid="{B59BFCB4-192B-4370-BF3E-E47A9FDFABD5}"/>
    <cellStyle name="Porcentaje 2 2 2 3 2 5 2 2" xfId="40295" xr:uid="{5896DA98-AB0F-44BD-BB8E-6E4ABB1C8F0E}"/>
    <cellStyle name="Porcentaje 2 2 2 3 2 5 3" xfId="28487" xr:uid="{4BB0451D-A824-4F07-9A33-5A8F4CAB2DAF}"/>
    <cellStyle name="Porcentaje 2 2 2 3 2 6" xfId="11496" xr:uid="{AA7C7666-DF06-4417-BC59-7F9D7C4F588A}"/>
    <cellStyle name="Porcentaje 2 2 2 3 2 6 2" xfId="33815" xr:uid="{E1E1D2F5-8733-4036-9A5B-AA1C214F9794}"/>
    <cellStyle name="Porcentaje 2 2 2 3 2 7" xfId="12792" xr:uid="{206BF6E2-CFEC-4AF9-AA9E-C52611FAECB2}"/>
    <cellStyle name="Porcentaje 2 2 2 3 2 7 2" xfId="35111" xr:uid="{336C9FBC-767E-4A73-AAE5-0BA8C52F108F}"/>
    <cellStyle name="Porcentaje 2 2 2 3 2 8" xfId="23303" xr:uid="{60761ABD-8E54-4C1C-A10F-254D7783C7A2}"/>
    <cellStyle name="Porcentaje 2 2 2 3 3" xfId="1309" xr:uid="{B1D52C03-9C1B-497D-BE4F-48D94F75763F}"/>
    <cellStyle name="Porcentaje 2 2 2 3 3 2" xfId="2605" xr:uid="{A29FB523-08F9-4CE0-8503-E13709599B2C}"/>
    <cellStyle name="Porcentaje 2 2 2 3 3 2 2" xfId="5197" xr:uid="{CDFEA192-3F82-409C-AB23-AEAF5769D848}"/>
    <cellStyle name="Porcentaje 2 2 2 3 3 2 2 2" xfId="10381" xr:uid="{5DD4B74D-D2FE-4AD3-A25E-B86EAC5E50A1}"/>
    <cellStyle name="Porcentaje 2 2 2 3 3 2 2 2 2" xfId="22188" xr:uid="{B77654DA-59E7-4C1F-8975-E6A82BAC4D75}"/>
    <cellStyle name="Porcentaje 2 2 2 3 3 2 2 2 2 2" xfId="44507" xr:uid="{BA7AB252-6E4B-432E-A903-AA505169EE21}"/>
    <cellStyle name="Porcentaje 2 2 2 3 3 2 2 2 3" xfId="32699" xr:uid="{F0A9AE15-3A7D-4126-9B37-795A92315EE5}"/>
    <cellStyle name="Porcentaje 2 2 2 3 3 2 2 3" xfId="17004" xr:uid="{15B4D904-7AE1-49BF-8247-DA407A37B2B7}"/>
    <cellStyle name="Porcentaje 2 2 2 3 3 2 2 3 2" xfId="39323" xr:uid="{75D826D5-A9B3-48A5-9221-EA10F3000BBB}"/>
    <cellStyle name="Porcentaje 2 2 2 3 3 2 2 4" xfId="27515" xr:uid="{B25AAA8F-54EE-4006-8457-6358485D10E9}"/>
    <cellStyle name="Porcentaje 2 2 2 3 3 2 3" xfId="7789" xr:uid="{52E66F82-E20E-4851-BBE9-EA8E028F8061}"/>
    <cellStyle name="Porcentaje 2 2 2 3 3 2 3 2" xfId="19596" xr:uid="{580BC665-8619-4621-B080-41B10A55D772}"/>
    <cellStyle name="Porcentaje 2 2 2 3 3 2 3 2 2" xfId="41915" xr:uid="{1D29879D-2E0E-44E8-A44D-4BAD614BBB06}"/>
    <cellStyle name="Porcentaje 2 2 2 3 3 2 3 3" xfId="30107" xr:uid="{66D4D6A2-D97B-4E6D-B175-A17997E6B209}"/>
    <cellStyle name="Porcentaje 2 2 2 3 3 2 4" xfId="14412" xr:uid="{02CCABBE-7BFC-4557-A733-E016651C4F58}"/>
    <cellStyle name="Porcentaje 2 2 2 3 3 2 4 2" xfId="36731" xr:uid="{AFDB512B-E990-4317-A754-DD374BE6EB53}"/>
    <cellStyle name="Porcentaje 2 2 2 3 3 2 5" xfId="24923" xr:uid="{380F8EC7-E2F6-45F5-8A24-740078ED21F5}"/>
    <cellStyle name="Porcentaje 2 2 2 3 3 3" xfId="3901" xr:uid="{5D00EAE1-AD30-4AD4-8912-DDA4D35FA7B1}"/>
    <cellStyle name="Porcentaje 2 2 2 3 3 3 2" xfId="9085" xr:uid="{7A0C1E8E-013B-4A53-8B17-15811E928676}"/>
    <cellStyle name="Porcentaje 2 2 2 3 3 3 2 2" xfId="20892" xr:uid="{9FE2643F-D8DF-4C1B-BE12-82AF88E0586E}"/>
    <cellStyle name="Porcentaje 2 2 2 3 3 3 2 2 2" xfId="43211" xr:uid="{C4042123-76F3-482E-9CEA-04F65912A258}"/>
    <cellStyle name="Porcentaje 2 2 2 3 3 3 2 3" xfId="31403" xr:uid="{8B73717B-C92B-4DAA-9819-891BF93EF9EB}"/>
    <cellStyle name="Porcentaje 2 2 2 3 3 3 3" xfId="15708" xr:uid="{69971165-515B-4E33-B49A-15BE4E02CC77}"/>
    <cellStyle name="Porcentaje 2 2 2 3 3 3 3 2" xfId="38027" xr:uid="{B7CE62FF-C57B-4D56-A519-41FA762018A8}"/>
    <cellStyle name="Porcentaje 2 2 2 3 3 3 4" xfId="26219" xr:uid="{5B2C00C0-CB88-41B7-A762-834F72C10A9F}"/>
    <cellStyle name="Porcentaje 2 2 2 3 3 4" xfId="6493" xr:uid="{3E6CC0E8-C96E-4BDB-8D15-28A0E91704C3}"/>
    <cellStyle name="Porcentaje 2 2 2 3 3 4 2" xfId="18300" xr:uid="{1F5E9DCD-0088-408F-96A1-670B298CE1D7}"/>
    <cellStyle name="Porcentaje 2 2 2 3 3 4 2 2" xfId="40619" xr:uid="{C7491ED2-7A4A-47A5-97CB-6370E5E37EF2}"/>
    <cellStyle name="Porcentaje 2 2 2 3 3 4 3" xfId="28811" xr:uid="{0FE0C96F-3E06-41FC-B8BF-F8AADC121450}"/>
    <cellStyle name="Porcentaje 2 2 2 3 3 5" xfId="11820" xr:uid="{0F130AF8-49DD-4A26-A25A-74CA0FB2D3ED}"/>
    <cellStyle name="Porcentaje 2 2 2 3 3 5 2" xfId="34139" xr:uid="{513F30D7-D7F3-4566-8FBC-869E6EB86E68}"/>
    <cellStyle name="Porcentaje 2 2 2 3 3 6" xfId="13116" xr:uid="{22173A05-7F61-473E-B0FC-93AA05998509}"/>
    <cellStyle name="Porcentaje 2 2 2 3 3 6 2" xfId="35435" xr:uid="{107BDF4B-3285-4889-8A15-E4DF9B40B282}"/>
    <cellStyle name="Porcentaje 2 2 2 3 3 7" xfId="23627" xr:uid="{DB48C4B2-11C8-44A3-A434-28A6DC257484}"/>
    <cellStyle name="Porcentaje 2 2 2 3 4" xfId="1957" xr:uid="{5E2FC635-DD65-4629-8B97-0A00D7BDA5E7}"/>
    <cellStyle name="Porcentaje 2 2 2 3 4 2" xfId="4549" xr:uid="{2AB6BE09-874D-4EDC-A38A-5F1914020A7D}"/>
    <cellStyle name="Porcentaje 2 2 2 3 4 2 2" xfId="9733" xr:uid="{C9A08611-219D-4001-A581-605729202EAC}"/>
    <cellStyle name="Porcentaje 2 2 2 3 4 2 2 2" xfId="21540" xr:uid="{E85350DF-DF24-413B-9FFB-3780CADBAAEC}"/>
    <cellStyle name="Porcentaje 2 2 2 3 4 2 2 2 2" xfId="43859" xr:uid="{5B82AD85-9FA7-4226-AB88-D4ADE45CF358}"/>
    <cellStyle name="Porcentaje 2 2 2 3 4 2 2 3" xfId="32051" xr:uid="{B8C494F5-A8E0-4D3B-8EC3-EABC768BF4D4}"/>
    <cellStyle name="Porcentaje 2 2 2 3 4 2 3" xfId="16356" xr:uid="{AF063B7D-5AAD-47D7-BEAE-295185458BFC}"/>
    <cellStyle name="Porcentaje 2 2 2 3 4 2 3 2" xfId="38675" xr:uid="{DB3DB182-9185-4DE6-B74B-D5E3035C9C34}"/>
    <cellStyle name="Porcentaje 2 2 2 3 4 2 4" xfId="26867" xr:uid="{E1F2414C-6976-4D8A-B11E-C7D530FEFB82}"/>
    <cellStyle name="Porcentaje 2 2 2 3 4 3" xfId="7141" xr:uid="{B5F13724-D87A-436A-8377-C667E1094378}"/>
    <cellStyle name="Porcentaje 2 2 2 3 4 3 2" xfId="18948" xr:uid="{828D0058-12C0-4E17-AD4D-B77E0E518BBE}"/>
    <cellStyle name="Porcentaje 2 2 2 3 4 3 2 2" xfId="41267" xr:uid="{71BC6EC2-0465-48EA-9F42-A9E3D7932941}"/>
    <cellStyle name="Porcentaje 2 2 2 3 4 3 3" xfId="29459" xr:uid="{F55D0A7B-58A0-468E-B2CB-39D0BD31AC04}"/>
    <cellStyle name="Porcentaje 2 2 2 3 4 4" xfId="13764" xr:uid="{239FCE64-570C-45A6-B1F4-4E3C929B8EB3}"/>
    <cellStyle name="Porcentaje 2 2 2 3 4 4 2" xfId="36083" xr:uid="{F5E4DB40-B42B-45A9-B718-9BE4124167AD}"/>
    <cellStyle name="Porcentaje 2 2 2 3 4 5" xfId="24275" xr:uid="{C2A1962B-447B-4CC7-B998-6885A52A478D}"/>
    <cellStyle name="Porcentaje 2 2 2 3 5" xfId="3253" xr:uid="{31F13EF3-81EE-49B0-9C8A-BFFFC371B3B2}"/>
    <cellStyle name="Porcentaje 2 2 2 3 5 2" xfId="8437" xr:uid="{9C86B491-941A-4A88-AD6C-E151F87FCAF5}"/>
    <cellStyle name="Porcentaje 2 2 2 3 5 2 2" xfId="20244" xr:uid="{171DB5A7-CACE-4246-AF05-C62B3A713131}"/>
    <cellStyle name="Porcentaje 2 2 2 3 5 2 2 2" xfId="42563" xr:uid="{6B7E39E1-3391-4648-96FA-A4E9066B2193}"/>
    <cellStyle name="Porcentaje 2 2 2 3 5 2 3" xfId="30755" xr:uid="{7C9298FD-DBB2-41D8-8301-88C018F2DE87}"/>
    <cellStyle name="Porcentaje 2 2 2 3 5 3" xfId="15060" xr:uid="{E599FDD3-6293-4E34-A86D-22C74E0E03E2}"/>
    <cellStyle name="Porcentaje 2 2 2 3 5 3 2" xfId="37379" xr:uid="{672E2CD3-38DC-429C-A9C8-E05871DEA3D3}"/>
    <cellStyle name="Porcentaje 2 2 2 3 5 4" xfId="25571" xr:uid="{16A3D4BF-D6F2-40F7-BB4E-3A3FBEA8B257}"/>
    <cellStyle name="Porcentaje 2 2 2 3 6" xfId="5845" xr:uid="{D91CF7F8-C446-40FA-AF8C-07B65ACE6CBA}"/>
    <cellStyle name="Porcentaje 2 2 2 3 6 2" xfId="17652" xr:uid="{3A9D08B1-6987-4830-ABFE-29B2C7EEE6F3}"/>
    <cellStyle name="Porcentaje 2 2 2 3 6 2 2" xfId="39971" xr:uid="{FAC188B5-3218-4081-BF50-55903C33E81E}"/>
    <cellStyle name="Porcentaje 2 2 2 3 6 3" xfId="28163" xr:uid="{29123D94-468B-4CFE-8CC2-8EBAE7A8A84F}"/>
    <cellStyle name="Porcentaje 2 2 2 3 7" xfId="11118" xr:uid="{4A725B74-AF69-4CB5-A39E-2E7A891D131E}"/>
    <cellStyle name="Porcentaje 2 2 2 3 7 2" xfId="33437" xr:uid="{6A0FF047-7CFA-4BBE-BA1E-798A42A1697D}"/>
    <cellStyle name="Porcentaje 2 2 2 3 8" xfId="12468" xr:uid="{D49B9CD2-CF0E-4449-9000-6709AEA51672}"/>
    <cellStyle name="Porcentaje 2 2 2 3 8 2" xfId="34787" xr:uid="{9D875D9F-47C2-41B2-B769-0418F9673228}"/>
    <cellStyle name="Porcentaje 2 2 2 3 9" xfId="22925" xr:uid="{F2860295-983C-445A-AD8B-9478267FBA85}"/>
    <cellStyle name="Porcentaje 2 2 2 4" xfId="823" xr:uid="{CF7CE4C1-BC0C-43F5-BE85-0139CEE5F4FD}"/>
    <cellStyle name="Porcentaje 2 2 2 4 2" xfId="1471" xr:uid="{382DFE42-5FB8-4B87-9207-7C02017A332A}"/>
    <cellStyle name="Porcentaje 2 2 2 4 2 2" xfId="2767" xr:uid="{CC6B0B2A-CB83-47BA-B752-039803BAAF38}"/>
    <cellStyle name="Porcentaje 2 2 2 4 2 2 2" xfId="5359" xr:uid="{23FA2621-A8E3-4B2B-B53B-DA5B6AAD81FC}"/>
    <cellStyle name="Porcentaje 2 2 2 4 2 2 2 2" xfId="10543" xr:uid="{95DB465E-CC9E-4812-946A-A7205784E3A1}"/>
    <cellStyle name="Porcentaje 2 2 2 4 2 2 2 2 2" xfId="22350" xr:uid="{5C674184-B2EA-49BE-AC3C-10CF4DD4D744}"/>
    <cellStyle name="Porcentaje 2 2 2 4 2 2 2 2 2 2" xfId="44669" xr:uid="{09CCD8EB-F282-4EFA-B4C6-2DE910A4FAAF}"/>
    <cellStyle name="Porcentaje 2 2 2 4 2 2 2 2 3" xfId="32861" xr:uid="{D0901901-216C-47D1-8B0C-DC78F1BCA51F}"/>
    <cellStyle name="Porcentaje 2 2 2 4 2 2 2 3" xfId="17166" xr:uid="{83404AF1-8E0E-4DCD-B4D8-72412B5D63FB}"/>
    <cellStyle name="Porcentaje 2 2 2 4 2 2 2 3 2" xfId="39485" xr:uid="{942D237F-5719-4AD0-921C-D381C4F59C02}"/>
    <cellStyle name="Porcentaje 2 2 2 4 2 2 2 4" xfId="27677" xr:uid="{E66D0436-3C76-4DAA-B92F-0158EAFD4732}"/>
    <cellStyle name="Porcentaje 2 2 2 4 2 2 3" xfId="7951" xr:uid="{7EE98228-D087-4439-A2BB-9FDEBF10FB7F}"/>
    <cellStyle name="Porcentaje 2 2 2 4 2 2 3 2" xfId="19758" xr:uid="{467CA6A5-8891-4C71-9D43-84B6F86019AD}"/>
    <cellStyle name="Porcentaje 2 2 2 4 2 2 3 2 2" xfId="42077" xr:uid="{6B368356-94F1-44B0-8BEC-5BACF73E9F50}"/>
    <cellStyle name="Porcentaje 2 2 2 4 2 2 3 3" xfId="30269" xr:uid="{8448E9C6-BEB9-4BC4-8EF4-0FD1C15BF9D6}"/>
    <cellStyle name="Porcentaje 2 2 2 4 2 2 4" xfId="14574" xr:uid="{C1A8211F-FA3C-465B-B1F8-90D7DB355D00}"/>
    <cellStyle name="Porcentaje 2 2 2 4 2 2 4 2" xfId="36893" xr:uid="{1874D0CF-4792-4CE7-8830-D70C8E943C60}"/>
    <cellStyle name="Porcentaje 2 2 2 4 2 2 5" xfId="25085" xr:uid="{2E7DE6FF-EA6A-4363-8C95-8585F87E519A}"/>
    <cellStyle name="Porcentaje 2 2 2 4 2 3" xfId="4063" xr:uid="{0F783396-66E6-4147-9444-8DE90303E5FD}"/>
    <cellStyle name="Porcentaje 2 2 2 4 2 3 2" xfId="9247" xr:uid="{DFD02BC1-B825-41A4-8D12-E8A9553ABF3E}"/>
    <cellStyle name="Porcentaje 2 2 2 4 2 3 2 2" xfId="21054" xr:uid="{D9F186ED-1474-4159-B04A-31DE99BCB65B}"/>
    <cellStyle name="Porcentaje 2 2 2 4 2 3 2 2 2" xfId="43373" xr:uid="{A22F26BC-05F8-44F2-B2D2-8702F932AD21}"/>
    <cellStyle name="Porcentaje 2 2 2 4 2 3 2 3" xfId="31565" xr:uid="{9519DBD4-99DD-4448-BD12-36A7A3828784}"/>
    <cellStyle name="Porcentaje 2 2 2 4 2 3 3" xfId="15870" xr:uid="{EA183150-FAFB-4275-8C83-73685A4A8060}"/>
    <cellStyle name="Porcentaje 2 2 2 4 2 3 3 2" xfId="38189" xr:uid="{62C93705-EF0C-41EF-8211-FBC72989FEF0}"/>
    <cellStyle name="Porcentaje 2 2 2 4 2 3 4" xfId="26381" xr:uid="{18A8C041-AC43-4AF1-9024-A6EED55CB82D}"/>
    <cellStyle name="Porcentaje 2 2 2 4 2 4" xfId="6655" xr:uid="{3C1875BD-2132-49CA-8727-6820A6E060A6}"/>
    <cellStyle name="Porcentaje 2 2 2 4 2 4 2" xfId="18462" xr:uid="{A13BEBF6-E4F8-4A52-A219-1028ACE27292}"/>
    <cellStyle name="Porcentaje 2 2 2 4 2 4 2 2" xfId="40781" xr:uid="{9E7B89A1-D140-419D-B912-971C6503FDE9}"/>
    <cellStyle name="Porcentaje 2 2 2 4 2 4 3" xfId="28973" xr:uid="{0CD8738F-FC89-4B65-AFD0-1ECBC78564EE}"/>
    <cellStyle name="Porcentaje 2 2 2 4 2 5" xfId="11982" xr:uid="{EE69ABE8-1E10-4446-B2BB-A5913E5047A5}"/>
    <cellStyle name="Porcentaje 2 2 2 4 2 5 2" xfId="34301" xr:uid="{6A7A2E72-3B96-4BA8-8F27-077A93EDD967}"/>
    <cellStyle name="Porcentaje 2 2 2 4 2 6" xfId="13278" xr:uid="{90C1BFD2-5C05-4B67-8B10-43DAB688CED1}"/>
    <cellStyle name="Porcentaje 2 2 2 4 2 6 2" xfId="35597" xr:uid="{9298FB8B-E29C-43F3-8AD2-9614B696A908}"/>
    <cellStyle name="Porcentaje 2 2 2 4 2 7" xfId="23789" xr:uid="{B12F9BB0-9B52-46FC-96EB-3DBDBDF34440}"/>
    <cellStyle name="Porcentaje 2 2 2 4 3" xfId="2119" xr:uid="{07CB7D6B-D0AA-4488-9612-CB3BAC0F70C9}"/>
    <cellStyle name="Porcentaje 2 2 2 4 3 2" xfId="4711" xr:uid="{EC018C9C-0784-4B91-9158-1B4575D0A0FA}"/>
    <cellStyle name="Porcentaje 2 2 2 4 3 2 2" xfId="9895" xr:uid="{F7AABB37-DC6D-4185-9E66-4AA2E1947DE5}"/>
    <cellStyle name="Porcentaje 2 2 2 4 3 2 2 2" xfId="21702" xr:uid="{7F8C27ED-66C4-42F6-B0ED-D1DD2D92BBF9}"/>
    <cellStyle name="Porcentaje 2 2 2 4 3 2 2 2 2" xfId="44021" xr:uid="{F86AF6BE-42D6-4099-9BF3-F2D58CA3050D}"/>
    <cellStyle name="Porcentaje 2 2 2 4 3 2 2 3" xfId="32213" xr:uid="{6CCF752D-4DCA-4D14-A50F-ADB940F2EC96}"/>
    <cellStyle name="Porcentaje 2 2 2 4 3 2 3" xfId="16518" xr:uid="{C3E500A6-4065-4696-B683-3A5A17348373}"/>
    <cellStyle name="Porcentaje 2 2 2 4 3 2 3 2" xfId="38837" xr:uid="{CE707F03-A234-457E-88CC-80A3AE535BC6}"/>
    <cellStyle name="Porcentaje 2 2 2 4 3 2 4" xfId="27029" xr:uid="{F158436B-CE7E-4C77-BFC4-A49F811A84F9}"/>
    <cellStyle name="Porcentaje 2 2 2 4 3 3" xfId="7303" xr:uid="{5C98A445-AD1B-4F78-B010-77DEA6FED1BC}"/>
    <cellStyle name="Porcentaje 2 2 2 4 3 3 2" xfId="19110" xr:uid="{DA9D1160-5847-464E-953E-EDCCC98806AB}"/>
    <cellStyle name="Porcentaje 2 2 2 4 3 3 2 2" xfId="41429" xr:uid="{21AE902D-F05E-4098-903B-934D027271A6}"/>
    <cellStyle name="Porcentaje 2 2 2 4 3 3 3" xfId="29621" xr:uid="{DFAE1528-29CD-466A-85A3-B761D96674D5}"/>
    <cellStyle name="Porcentaje 2 2 2 4 3 4" xfId="13926" xr:uid="{EF9C2495-ECA0-4488-BFC5-4E6C5F785ABE}"/>
    <cellStyle name="Porcentaje 2 2 2 4 3 4 2" xfId="36245" xr:uid="{49525669-8587-41BA-B7F7-033F1CF98E07}"/>
    <cellStyle name="Porcentaje 2 2 2 4 3 5" xfId="24437" xr:uid="{CC7DFF7D-2701-4049-9B8A-BBA8FD98F168}"/>
    <cellStyle name="Porcentaje 2 2 2 4 4" xfId="3415" xr:uid="{96F584A2-464E-45E7-B4D4-95031EFA577A}"/>
    <cellStyle name="Porcentaje 2 2 2 4 4 2" xfId="8599" xr:uid="{AB1A6437-6594-4428-9FC9-F0C67CC907A4}"/>
    <cellStyle name="Porcentaje 2 2 2 4 4 2 2" xfId="20406" xr:uid="{18CA3FC7-7689-4530-8724-0B9DA179C95D}"/>
    <cellStyle name="Porcentaje 2 2 2 4 4 2 2 2" xfId="42725" xr:uid="{2693574C-2808-42B7-9062-B511064790AA}"/>
    <cellStyle name="Porcentaje 2 2 2 4 4 2 3" xfId="30917" xr:uid="{868220BA-DE7F-41F5-AC67-514B9B78AD7D}"/>
    <cellStyle name="Porcentaje 2 2 2 4 4 3" xfId="15222" xr:uid="{89349303-EF73-4E44-B984-16090BF2E158}"/>
    <cellStyle name="Porcentaje 2 2 2 4 4 3 2" xfId="37541" xr:uid="{3E061E65-BF3D-4950-A20B-D94832975906}"/>
    <cellStyle name="Porcentaje 2 2 2 4 4 4" xfId="25733" xr:uid="{510027D1-E56B-467F-B417-CF85BAA06571}"/>
    <cellStyle name="Porcentaje 2 2 2 4 5" xfId="6007" xr:uid="{31C88D68-E86C-4492-BED8-0D7F38E6FB16}"/>
    <cellStyle name="Porcentaje 2 2 2 4 5 2" xfId="17814" xr:uid="{35A98D54-C1FA-44D2-8735-4CC1F8C51CB2}"/>
    <cellStyle name="Porcentaje 2 2 2 4 5 2 2" xfId="40133" xr:uid="{AE34EBFF-BEAE-4DE9-85EF-5BF3848AB549}"/>
    <cellStyle name="Porcentaje 2 2 2 4 5 3" xfId="28325" xr:uid="{4697541D-4113-487C-A478-A4365B029A12}"/>
    <cellStyle name="Porcentaje 2 2 2 4 6" xfId="11334" xr:uid="{AFC5FBAC-5150-400D-8014-59A25935E362}"/>
    <cellStyle name="Porcentaje 2 2 2 4 6 2" xfId="33653" xr:uid="{ACDDFCD2-BEA8-4508-B6D3-B648915FD1F4}"/>
    <cellStyle name="Porcentaje 2 2 2 4 7" xfId="12630" xr:uid="{8B03D8AA-5059-4EBF-A0E3-A0C53408430F}"/>
    <cellStyle name="Porcentaje 2 2 2 4 7 2" xfId="34949" xr:uid="{4BD48051-0716-48F4-9635-A6BE7983D2A2}"/>
    <cellStyle name="Porcentaje 2 2 2 4 8" xfId="23141" xr:uid="{3103612E-3B0F-4E5A-A384-6C11EC40DCF8}"/>
    <cellStyle name="Porcentaje 2 2 2 5" xfId="1147" xr:uid="{4D9C28B3-3AEA-46E3-A0A5-B2E51B0B062D}"/>
    <cellStyle name="Porcentaje 2 2 2 5 2" xfId="2443" xr:uid="{3FDE23B7-7CFA-48F6-979D-F052EFCC66F4}"/>
    <cellStyle name="Porcentaje 2 2 2 5 2 2" xfId="5035" xr:uid="{F787B48D-A10F-4E97-B089-864952C26275}"/>
    <cellStyle name="Porcentaje 2 2 2 5 2 2 2" xfId="10219" xr:uid="{7B7FBCAC-D6EB-42EA-9008-C27467DD2504}"/>
    <cellStyle name="Porcentaje 2 2 2 5 2 2 2 2" xfId="22026" xr:uid="{DA08E959-37AE-4E77-97B7-EFD34FC36EA6}"/>
    <cellStyle name="Porcentaje 2 2 2 5 2 2 2 2 2" xfId="44345" xr:uid="{8EEC71C1-F37B-407B-8439-AD5FAC55CF32}"/>
    <cellStyle name="Porcentaje 2 2 2 5 2 2 2 3" xfId="32537" xr:uid="{802F046B-1533-430A-8DD3-C4E8C054DB06}"/>
    <cellStyle name="Porcentaje 2 2 2 5 2 2 3" xfId="16842" xr:uid="{8B7A4652-AEEC-45DC-A490-00F4AEB23FDA}"/>
    <cellStyle name="Porcentaje 2 2 2 5 2 2 3 2" xfId="39161" xr:uid="{18F675CF-E77C-462E-B899-621E1177E3BD}"/>
    <cellStyle name="Porcentaje 2 2 2 5 2 2 4" xfId="27353" xr:uid="{5E99D817-9554-4065-B9F3-E131213B44B2}"/>
    <cellStyle name="Porcentaje 2 2 2 5 2 3" xfId="7627" xr:uid="{2F8C99CD-B81F-4CC5-87E3-B214C99189B9}"/>
    <cellStyle name="Porcentaje 2 2 2 5 2 3 2" xfId="19434" xr:uid="{5174EFF5-6FC2-478A-B4EF-455F251E6A20}"/>
    <cellStyle name="Porcentaje 2 2 2 5 2 3 2 2" xfId="41753" xr:uid="{6838D9B0-EF01-4B84-9DF6-E096C68E2BAC}"/>
    <cellStyle name="Porcentaje 2 2 2 5 2 3 3" xfId="29945" xr:uid="{7EB2A48C-DE51-4D6F-A3E4-62D157641159}"/>
    <cellStyle name="Porcentaje 2 2 2 5 2 4" xfId="14250" xr:uid="{C72A5BF4-D173-4266-B053-32502F680A84}"/>
    <cellStyle name="Porcentaje 2 2 2 5 2 4 2" xfId="36569" xr:uid="{BB5F983A-9DBE-48CE-8669-8D4BC8E9908C}"/>
    <cellStyle name="Porcentaje 2 2 2 5 2 5" xfId="24761" xr:uid="{2E23BF64-04B6-4D95-B1FD-20493904B50E}"/>
    <cellStyle name="Porcentaje 2 2 2 5 3" xfId="3739" xr:uid="{A588E983-CA04-4799-B838-27EC03DE1FF4}"/>
    <cellStyle name="Porcentaje 2 2 2 5 3 2" xfId="8923" xr:uid="{886B47D3-4415-44D6-BC18-0B1F4A4DE833}"/>
    <cellStyle name="Porcentaje 2 2 2 5 3 2 2" xfId="20730" xr:uid="{2AC5E2A2-DFD6-4D8F-B6CB-089CBF2962F8}"/>
    <cellStyle name="Porcentaje 2 2 2 5 3 2 2 2" xfId="43049" xr:uid="{8FCED563-0EC8-4377-BF3E-E1C8356EC672}"/>
    <cellStyle name="Porcentaje 2 2 2 5 3 2 3" xfId="31241" xr:uid="{F0CCADF8-7998-418A-BEBD-D89642649055}"/>
    <cellStyle name="Porcentaje 2 2 2 5 3 3" xfId="15546" xr:uid="{41D4ABB3-8D9E-4D02-90D1-4C87F5BCBB8A}"/>
    <cellStyle name="Porcentaje 2 2 2 5 3 3 2" xfId="37865" xr:uid="{2AFA23EB-1D83-49E1-AB1C-F2D6236008D4}"/>
    <cellStyle name="Porcentaje 2 2 2 5 3 4" xfId="26057" xr:uid="{CE5084C5-4EBB-472A-B1E1-64229C563ACB}"/>
    <cellStyle name="Porcentaje 2 2 2 5 4" xfId="6331" xr:uid="{B93B4F8C-701D-40A2-82A6-11C6FCE8D2A5}"/>
    <cellStyle name="Porcentaje 2 2 2 5 4 2" xfId="18138" xr:uid="{313CC7E8-E3C5-448A-858B-9A25BAC4BE32}"/>
    <cellStyle name="Porcentaje 2 2 2 5 4 2 2" xfId="40457" xr:uid="{C45AAE52-BECD-4315-9B4C-1C4BF23BD7A9}"/>
    <cellStyle name="Porcentaje 2 2 2 5 4 3" xfId="28649" xr:uid="{D5A70BCB-DD94-4A01-8C32-1F8BD14852E9}"/>
    <cellStyle name="Porcentaje 2 2 2 5 5" xfId="11658" xr:uid="{0B2CC99E-C9D2-4696-8777-560E687EE1A9}"/>
    <cellStyle name="Porcentaje 2 2 2 5 5 2" xfId="33977" xr:uid="{80A9B920-62F0-4712-BD75-D4DD4C618479}"/>
    <cellStyle name="Porcentaje 2 2 2 5 6" xfId="12954" xr:uid="{6A2A926E-DE86-48A3-ADAE-2CD68285E8DA}"/>
    <cellStyle name="Porcentaje 2 2 2 5 6 2" xfId="35273" xr:uid="{B479F953-C6C4-4AFD-B47E-E26CAF7AE791}"/>
    <cellStyle name="Porcentaje 2 2 2 5 7" xfId="23465" xr:uid="{875DE429-704E-4F93-ADC5-6BD8F79CD123}"/>
    <cellStyle name="Porcentaje 2 2 2 6" xfId="1795" xr:uid="{2577E57B-6EC3-4423-89E7-AB2C74328F69}"/>
    <cellStyle name="Porcentaje 2 2 2 6 2" xfId="4387" xr:uid="{BD57C011-CBB8-4AFB-93AA-499751F188D4}"/>
    <cellStyle name="Porcentaje 2 2 2 6 2 2" xfId="9571" xr:uid="{1DDAA5BE-DC87-441D-A26F-3701B6E327A4}"/>
    <cellStyle name="Porcentaje 2 2 2 6 2 2 2" xfId="21378" xr:uid="{15E78FB6-1C9C-4F0B-93E4-32C4963F47E5}"/>
    <cellStyle name="Porcentaje 2 2 2 6 2 2 2 2" xfId="43697" xr:uid="{3344AE1F-61E7-4772-BE70-B9C18661604A}"/>
    <cellStyle name="Porcentaje 2 2 2 6 2 2 3" xfId="31889" xr:uid="{019355EF-D063-4E51-BEBC-70498ED2A3E6}"/>
    <cellStyle name="Porcentaje 2 2 2 6 2 3" xfId="16194" xr:uid="{6978C042-63FC-477E-9F25-F08ECD3C84AC}"/>
    <cellStyle name="Porcentaje 2 2 2 6 2 3 2" xfId="38513" xr:uid="{4BEE67E4-5857-46D2-92AF-5C427E709039}"/>
    <cellStyle name="Porcentaje 2 2 2 6 2 4" xfId="26705" xr:uid="{5FA9977B-6A0F-4151-B3AE-EE2BBDDEF8EF}"/>
    <cellStyle name="Porcentaje 2 2 2 6 3" xfId="6979" xr:uid="{021EA7BB-27F6-4DC0-821B-8A8FA5D822EE}"/>
    <cellStyle name="Porcentaje 2 2 2 6 3 2" xfId="18786" xr:uid="{A30F4D96-306B-4E13-822C-22225E09A7B0}"/>
    <cellStyle name="Porcentaje 2 2 2 6 3 2 2" xfId="41105" xr:uid="{A21B648E-963C-4928-B35C-91A6575CC060}"/>
    <cellStyle name="Porcentaje 2 2 2 6 3 3" xfId="29297" xr:uid="{CDB0E313-DA55-4127-8C41-964EF778803F}"/>
    <cellStyle name="Porcentaje 2 2 2 6 4" xfId="13602" xr:uid="{FE102B74-283F-4B3A-A038-6491DE0C854E}"/>
    <cellStyle name="Porcentaje 2 2 2 6 4 2" xfId="35921" xr:uid="{137A5374-8FDB-40E7-8F8B-2CDDBFD94726}"/>
    <cellStyle name="Porcentaje 2 2 2 6 5" xfId="24113" xr:uid="{2ED9C1F9-313E-46ED-A6E5-A8FCEC9AFF44}"/>
    <cellStyle name="Porcentaje 2 2 2 7" xfId="3091" xr:uid="{030E01C3-D790-4A0B-B116-D6A577B9188C}"/>
    <cellStyle name="Porcentaje 2 2 2 7 2" xfId="8275" xr:uid="{55AEFAB0-1E57-4B2D-A47C-F3C2E8507415}"/>
    <cellStyle name="Porcentaje 2 2 2 7 2 2" xfId="20082" xr:uid="{47B3B5D3-4F23-423E-AAE1-6EC461430AFA}"/>
    <cellStyle name="Porcentaje 2 2 2 7 2 2 2" xfId="42401" xr:uid="{FB0DCF18-6892-4B08-9488-77E823FD646A}"/>
    <cellStyle name="Porcentaje 2 2 2 7 2 3" xfId="30593" xr:uid="{5BAFC7ED-080B-420D-AC1C-609C4544EEA9}"/>
    <cellStyle name="Porcentaje 2 2 2 7 3" xfId="14898" xr:uid="{9AEA67F1-ABCE-401B-B2DF-DBF50ABD9F4C}"/>
    <cellStyle name="Porcentaje 2 2 2 7 3 2" xfId="37217" xr:uid="{BEF9E6A0-E17D-4549-BB31-8B3AFD43BEA0}"/>
    <cellStyle name="Porcentaje 2 2 2 7 4" xfId="25409" xr:uid="{0AA8254B-9DC6-4531-933A-B6B0A65DF33B}"/>
    <cellStyle name="Porcentaje 2 2 2 8" xfId="5683" xr:uid="{26C965CC-E1E4-47C8-A6A1-E66A7A7B5D26}"/>
    <cellStyle name="Porcentaje 2 2 2 8 2" xfId="17490" xr:uid="{0291C899-D391-45D8-9CF2-77B2E62B6752}"/>
    <cellStyle name="Porcentaje 2 2 2 8 2 2" xfId="39809" xr:uid="{C01657B0-F6DE-4E52-A778-9F689566B6A8}"/>
    <cellStyle name="Porcentaje 2 2 2 8 3" xfId="28001" xr:uid="{179F61D5-A680-4D83-9B44-F662B2DDEA59}"/>
    <cellStyle name="Porcentaje 2 2 2 9" xfId="10884" xr:uid="{77D24FF6-2A4F-4F25-8C41-9137795DAE1C}"/>
    <cellStyle name="Porcentaje 2 2 2 9 2" xfId="33203" xr:uid="{FFECD442-1282-4567-955A-0DE70EC7AE39}"/>
    <cellStyle name="Porcentaje 2 2 3" xfId="413" xr:uid="{F12F3408-5A78-4E1D-B304-754FE78FFAB1}"/>
    <cellStyle name="Porcentaje 2 2 3 10" xfId="12333" xr:uid="{7B8DD5F4-2611-401C-8105-F6CDA6A06D6A}"/>
    <cellStyle name="Porcentaje 2 2 3 10 2" xfId="34652" xr:uid="{7BD32FA5-472F-4070-9D27-E8E38037FC3E}"/>
    <cellStyle name="Porcentaje 2 2 3 11" xfId="22728" xr:uid="{B7EF8702-06DD-4D46-A153-A7A3F9FC2A50}"/>
    <cellStyle name="Porcentaje 2 2 3 2" xfId="528" xr:uid="{E639EBA7-3513-4A6B-AF5B-2E8465508F7E}"/>
    <cellStyle name="Porcentaje 2 2 3 2 10" xfId="22845" xr:uid="{023F0C7D-27E4-4824-9888-416505169390}"/>
    <cellStyle name="Porcentaje 2 2 3 2 2" xfId="761" xr:uid="{CCD9AE63-30A2-49D5-93DF-B6A773E6B5C0}"/>
    <cellStyle name="Porcentaje 2 2 3 2 2 2" xfId="1093" xr:uid="{99B286E2-C903-455D-BD3A-EF352E1E28AB}"/>
    <cellStyle name="Porcentaje 2 2 3 2 2 2 2" xfId="1741" xr:uid="{3DE43B71-C4E7-470D-B03D-B371DE1EB283}"/>
    <cellStyle name="Porcentaje 2 2 3 2 2 2 2 2" xfId="3037" xr:uid="{E5966B46-1551-46D8-A554-0C3646A17C16}"/>
    <cellStyle name="Porcentaje 2 2 3 2 2 2 2 2 2" xfId="5629" xr:uid="{A1716AD2-BD50-4C85-89FD-804F19D660B4}"/>
    <cellStyle name="Porcentaje 2 2 3 2 2 2 2 2 2 2" xfId="10813" xr:uid="{2EF259F4-88C9-419B-98F9-B9B914B01194}"/>
    <cellStyle name="Porcentaje 2 2 3 2 2 2 2 2 2 2 2" xfId="22620" xr:uid="{C1720E6C-981C-484D-878A-063ED37D9800}"/>
    <cellStyle name="Porcentaje 2 2 3 2 2 2 2 2 2 2 2 2" xfId="44939" xr:uid="{BC97DA5C-0BCE-4DD7-819F-9CD62FC965E4}"/>
    <cellStyle name="Porcentaje 2 2 3 2 2 2 2 2 2 2 3" xfId="33131" xr:uid="{75C82B74-4CE4-4B3B-B5F9-BD6CD5F1A82E}"/>
    <cellStyle name="Porcentaje 2 2 3 2 2 2 2 2 2 3" xfId="17436" xr:uid="{73ECC05A-71E3-4171-9895-9A3A0DE696A9}"/>
    <cellStyle name="Porcentaje 2 2 3 2 2 2 2 2 2 3 2" xfId="39755" xr:uid="{27B792B0-8956-404F-AF73-BBBCA7952CA4}"/>
    <cellStyle name="Porcentaje 2 2 3 2 2 2 2 2 2 4" xfId="27947" xr:uid="{07443F58-2DFD-431D-81E9-C6AAB01B0DCD}"/>
    <cellStyle name="Porcentaje 2 2 3 2 2 2 2 2 3" xfId="8221" xr:uid="{0CB0165A-1507-4FD4-9E82-0D802DBC4384}"/>
    <cellStyle name="Porcentaje 2 2 3 2 2 2 2 2 3 2" xfId="20028" xr:uid="{31027A3F-D056-4FFA-8E51-D889BE1C622A}"/>
    <cellStyle name="Porcentaje 2 2 3 2 2 2 2 2 3 2 2" xfId="42347" xr:uid="{8C55AA77-3074-4324-BBB6-9F4064251FE8}"/>
    <cellStyle name="Porcentaje 2 2 3 2 2 2 2 2 3 3" xfId="30539" xr:uid="{8EC89883-C0BB-4E5A-9C5B-F0D7896500E2}"/>
    <cellStyle name="Porcentaje 2 2 3 2 2 2 2 2 4" xfId="14844" xr:uid="{FC4071BC-82DE-4F06-A767-9D81C549B49D}"/>
    <cellStyle name="Porcentaje 2 2 3 2 2 2 2 2 4 2" xfId="37163" xr:uid="{A1885238-CFE9-4014-8CF6-0BDDA36716FC}"/>
    <cellStyle name="Porcentaje 2 2 3 2 2 2 2 2 5" xfId="25355" xr:uid="{FADEFDCA-7BA8-4176-87CF-F72E946ED681}"/>
    <cellStyle name="Porcentaje 2 2 3 2 2 2 2 3" xfId="4333" xr:uid="{CECACFF6-91B5-4A3B-89CC-DAE13B530AD2}"/>
    <cellStyle name="Porcentaje 2 2 3 2 2 2 2 3 2" xfId="9517" xr:uid="{6AD323F7-DA7A-409E-AA44-195060340486}"/>
    <cellStyle name="Porcentaje 2 2 3 2 2 2 2 3 2 2" xfId="21324" xr:uid="{ADFD5290-A6F4-49B3-8297-AEC73D261E21}"/>
    <cellStyle name="Porcentaje 2 2 3 2 2 2 2 3 2 2 2" xfId="43643" xr:uid="{A8DC512A-61C9-4BB6-AF4D-E3A96ED7F2BF}"/>
    <cellStyle name="Porcentaje 2 2 3 2 2 2 2 3 2 3" xfId="31835" xr:uid="{0B0CF902-2715-4FA5-98A5-19F760EB164F}"/>
    <cellStyle name="Porcentaje 2 2 3 2 2 2 2 3 3" xfId="16140" xr:uid="{8A0CC597-6FB5-473A-B29E-B3C30D09CF46}"/>
    <cellStyle name="Porcentaje 2 2 3 2 2 2 2 3 3 2" xfId="38459" xr:uid="{449F1AEE-B30D-4824-99D4-E689EA78ACB8}"/>
    <cellStyle name="Porcentaje 2 2 3 2 2 2 2 3 4" xfId="26651" xr:uid="{83BB0F04-29F4-4580-A01F-DEFA892EB80F}"/>
    <cellStyle name="Porcentaje 2 2 3 2 2 2 2 4" xfId="6925" xr:uid="{D60FC091-2987-4F84-93C8-91DFDC823CEB}"/>
    <cellStyle name="Porcentaje 2 2 3 2 2 2 2 4 2" xfId="18732" xr:uid="{568DE47F-8379-4FEA-8B82-909B7D7B77D9}"/>
    <cellStyle name="Porcentaje 2 2 3 2 2 2 2 4 2 2" xfId="41051" xr:uid="{382E83C3-D1C2-436F-96E8-F74413DDE031}"/>
    <cellStyle name="Porcentaje 2 2 3 2 2 2 2 4 3" xfId="29243" xr:uid="{81B27F75-2CC1-4AF7-BD11-2FBBD22C1641}"/>
    <cellStyle name="Porcentaje 2 2 3 2 2 2 2 5" xfId="12252" xr:uid="{BDCAAAE6-047A-40B4-8E59-FC3664578692}"/>
    <cellStyle name="Porcentaje 2 2 3 2 2 2 2 5 2" xfId="34571" xr:uid="{28DD9257-F6E0-4E69-863A-E43E8C6B57A1}"/>
    <cellStyle name="Porcentaje 2 2 3 2 2 2 2 6" xfId="13548" xr:uid="{853963D8-ACC4-47FA-BE5E-A85BAAC90CD4}"/>
    <cellStyle name="Porcentaje 2 2 3 2 2 2 2 6 2" xfId="35867" xr:uid="{A15E440E-4493-4CCC-948F-4CC80CA77E1B}"/>
    <cellStyle name="Porcentaje 2 2 3 2 2 2 2 7" xfId="24059" xr:uid="{D9675819-28FC-4ED2-84A3-2008D433CAF7}"/>
    <cellStyle name="Porcentaje 2 2 3 2 2 2 3" xfId="2389" xr:uid="{BEEB68D2-FB5C-454E-8E0C-81E98D78EBBE}"/>
    <cellStyle name="Porcentaje 2 2 3 2 2 2 3 2" xfId="4981" xr:uid="{40F802E3-FC88-4EBC-BADE-6092F2DA0522}"/>
    <cellStyle name="Porcentaje 2 2 3 2 2 2 3 2 2" xfId="10165" xr:uid="{2854D58B-93FC-4B3D-B92F-955C5CBA2257}"/>
    <cellStyle name="Porcentaje 2 2 3 2 2 2 3 2 2 2" xfId="21972" xr:uid="{9E8F56A2-57E5-45AB-8833-9A957D0DFC08}"/>
    <cellStyle name="Porcentaje 2 2 3 2 2 2 3 2 2 2 2" xfId="44291" xr:uid="{52978761-067E-49C3-B632-94BF4DF31975}"/>
    <cellStyle name="Porcentaje 2 2 3 2 2 2 3 2 2 3" xfId="32483" xr:uid="{F714A85D-A8E3-408C-A9DE-8A7903329F90}"/>
    <cellStyle name="Porcentaje 2 2 3 2 2 2 3 2 3" xfId="16788" xr:uid="{D6F5E800-C7E9-4B84-82F6-EFE028F34238}"/>
    <cellStyle name="Porcentaje 2 2 3 2 2 2 3 2 3 2" xfId="39107" xr:uid="{85347B06-6C75-4275-BC39-4DD388215B0B}"/>
    <cellStyle name="Porcentaje 2 2 3 2 2 2 3 2 4" xfId="27299" xr:uid="{154BE5D9-F72A-46F1-B6F8-94B36B572AE1}"/>
    <cellStyle name="Porcentaje 2 2 3 2 2 2 3 3" xfId="7573" xr:uid="{9DCC7FBE-3D19-4A1C-849E-83B6832FB8A5}"/>
    <cellStyle name="Porcentaje 2 2 3 2 2 2 3 3 2" xfId="19380" xr:uid="{9FCE0960-732F-4109-99D3-DD1C51DDF64B}"/>
    <cellStyle name="Porcentaje 2 2 3 2 2 2 3 3 2 2" xfId="41699" xr:uid="{1610CC72-7DFD-4091-A5DC-C2CF867F5706}"/>
    <cellStyle name="Porcentaje 2 2 3 2 2 2 3 3 3" xfId="29891" xr:uid="{863634D7-B39C-4FAF-B3F0-95D7E8AFC49E}"/>
    <cellStyle name="Porcentaje 2 2 3 2 2 2 3 4" xfId="14196" xr:uid="{76F025BB-ADF3-4EC7-B400-EA7F147BB18D}"/>
    <cellStyle name="Porcentaje 2 2 3 2 2 2 3 4 2" xfId="36515" xr:uid="{8632A2DB-C9EE-4E9F-807B-6CF370A1816E}"/>
    <cellStyle name="Porcentaje 2 2 3 2 2 2 3 5" xfId="24707" xr:uid="{BA64E908-4569-4F4E-BE4C-49DA0206E034}"/>
    <cellStyle name="Porcentaje 2 2 3 2 2 2 4" xfId="3685" xr:uid="{EB8AD709-1F7A-4F92-A0CA-53FB283E6E4F}"/>
    <cellStyle name="Porcentaje 2 2 3 2 2 2 4 2" xfId="8869" xr:uid="{18E16653-55FD-439C-9540-4F834EEDEE14}"/>
    <cellStyle name="Porcentaje 2 2 3 2 2 2 4 2 2" xfId="20676" xr:uid="{0573C30A-D5DD-4C93-8728-246C07BA68C4}"/>
    <cellStyle name="Porcentaje 2 2 3 2 2 2 4 2 2 2" xfId="42995" xr:uid="{0178E881-FE2C-42AA-BC41-A5A70A0EB540}"/>
    <cellStyle name="Porcentaje 2 2 3 2 2 2 4 2 3" xfId="31187" xr:uid="{1B45B69A-9E42-43E6-9F1D-2D7AD70CE5BB}"/>
    <cellStyle name="Porcentaje 2 2 3 2 2 2 4 3" xfId="15492" xr:uid="{2BE4E21C-7022-4743-A8D0-D6E6C817E6A0}"/>
    <cellStyle name="Porcentaje 2 2 3 2 2 2 4 3 2" xfId="37811" xr:uid="{F50E8AE2-A2A7-46BE-B26F-01655FDF2C4F}"/>
    <cellStyle name="Porcentaje 2 2 3 2 2 2 4 4" xfId="26003" xr:uid="{2B0B2E84-754C-4657-909D-358C02980C03}"/>
    <cellStyle name="Porcentaje 2 2 3 2 2 2 5" xfId="6277" xr:uid="{E020333A-945F-47D2-8867-AE5B6ACC511F}"/>
    <cellStyle name="Porcentaje 2 2 3 2 2 2 5 2" xfId="18084" xr:uid="{D0156E5D-2763-41B3-827A-80F910B96621}"/>
    <cellStyle name="Porcentaje 2 2 3 2 2 2 5 2 2" xfId="40403" xr:uid="{7B0B05F6-BA83-4071-A040-62D26D61CB9E}"/>
    <cellStyle name="Porcentaje 2 2 3 2 2 2 5 3" xfId="28595" xr:uid="{537D4DDF-49AD-4C78-9424-5ADD49862FD6}"/>
    <cellStyle name="Porcentaje 2 2 3 2 2 2 6" xfId="11604" xr:uid="{3581C49F-AC64-4AF2-96AD-3F3AB18AFE48}"/>
    <cellStyle name="Porcentaje 2 2 3 2 2 2 6 2" xfId="33923" xr:uid="{D26FDADA-F22B-4072-BE05-CA676B150A05}"/>
    <cellStyle name="Porcentaje 2 2 3 2 2 2 7" xfId="12900" xr:uid="{43F2F03F-B2F0-4ECA-AFB6-3B599B38654F}"/>
    <cellStyle name="Porcentaje 2 2 3 2 2 2 7 2" xfId="35219" xr:uid="{345B7CC7-B57A-454F-90A7-0AAB162C5C3E}"/>
    <cellStyle name="Porcentaje 2 2 3 2 2 2 8" xfId="23411" xr:uid="{FC2D66B9-2CA3-434C-9F4E-46CDE1014755}"/>
    <cellStyle name="Porcentaje 2 2 3 2 2 3" xfId="1417" xr:uid="{9A78730B-85E9-4CFF-A48C-E62D57A574BD}"/>
    <cellStyle name="Porcentaje 2 2 3 2 2 3 2" xfId="2713" xr:uid="{12AFF38C-DACF-4E00-A806-AEBDE6B5F2C3}"/>
    <cellStyle name="Porcentaje 2 2 3 2 2 3 2 2" xfId="5305" xr:uid="{7EE36A12-CF1C-41EA-8420-C80A55B310BB}"/>
    <cellStyle name="Porcentaje 2 2 3 2 2 3 2 2 2" xfId="10489" xr:uid="{11423B5E-6501-4C06-99F6-18CF9897F373}"/>
    <cellStyle name="Porcentaje 2 2 3 2 2 3 2 2 2 2" xfId="22296" xr:uid="{479AB33A-45B6-4036-9654-EF863CDB73A6}"/>
    <cellStyle name="Porcentaje 2 2 3 2 2 3 2 2 2 2 2" xfId="44615" xr:uid="{2BE724C4-D9CD-4A81-9979-88668AE6396B}"/>
    <cellStyle name="Porcentaje 2 2 3 2 2 3 2 2 2 3" xfId="32807" xr:uid="{21113DD3-2D58-41CF-B7DC-2969F22FABAB}"/>
    <cellStyle name="Porcentaje 2 2 3 2 2 3 2 2 3" xfId="17112" xr:uid="{5A782790-9B67-4373-BAA4-247DC041C3AC}"/>
    <cellStyle name="Porcentaje 2 2 3 2 2 3 2 2 3 2" xfId="39431" xr:uid="{2083034A-ECBC-4E28-BD8E-8782460B6A79}"/>
    <cellStyle name="Porcentaje 2 2 3 2 2 3 2 2 4" xfId="27623" xr:uid="{FC42E615-6302-4BE5-8F18-80A2F2E3310A}"/>
    <cellStyle name="Porcentaje 2 2 3 2 2 3 2 3" xfId="7897" xr:uid="{A64A445C-BEA7-46C4-8073-EE7D18B62466}"/>
    <cellStyle name="Porcentaje 2 2 3 2 2 3 2 3 2" xfId="19704" xr:uid="{C41BD132-492B-4C1A-9CF1-B2756D3F5F7D}"/>
    <cellStyle name="Porcentaje 2 2 3 2 2 3 2 3 2 2" xfId="42023" xr:uid="{ABD24818-9929-4C8D-9639-BC4312B6FB51}"/>
    <cellStyle name="Porcentaje 2 2 3 2 2 3 2 3 3" xfId="30215" xr:uid="{D05D5B82-B8F8-4227-9D23-56C2DC25FB3A}"/>
    <cellStyle name="Porcentaje 2 2 3 2 2 3 2 4" xfId="14520" xr:uid="{7FC5C3F0-827A-4930-92BD-D3AF27A4A157}"/>
    <cellStyle name="Porcentaje 2 2 3 2 2 3 2 4 2" xfId="36839" xr:uid="{B7CCC8A7-C974-4E57-9A88-4F54430AA76F}"/>
    <cellStyle name="Porcentaje 2 2 3 2 2 3 2 5" xfId="25031" xr:uid="{2E1CABD5-53FA-40F0-BF29-6BF06037E633}"/>
    <cellStyle name="Porcentaje 2 2 3 2 2 3 3" xfId="4009" xr:uid="{68A9E763-BE70-4631-8253-63D62F51DC51}"/>
    <cellStyle name="Porcentaje 2 2 3 2 2 3 3 2" xfId="9193" xr:uid="{673DDC9A-A22E-406C-B055-C49C8E8E5E14}"/>
    <cellStyle name="Porcentaje 2 2 3 2 2 3 3 2 2" xfId="21000" xr:uid="{9F263D75-8797-4C9A-948C-6610AB8A802A}"/>
    <cellStyle name="Porcentaje 2 2 3 2 2 3 3 2 2 2" xfId="43319" xr:uid="{BF5F0246-1077-49D5-BAE2-D79E1A7941FB}"/>
    <cellStyle name="Porcentaje 2 2 3 2 2 3 3 2 3" xfId="31511" xr:uid="{856A7272-C8FE-4E23-9FB1-5C378705AFB2}"/>
    <cellStyle name="Porcentaje 2 2 3 2 2 3 3 3" xfId="15816" xr:uid="{E6B97C95-1A01-4C52-BD67-89D0084C9385}"/>
    <cellStyle name="Porcentaje 2 2 3 2 2 3 3 3 2" xfId="38135" xr:uid="{C48F4A1B-BD49-4BA2-8114-96D2DBA579A3}"/>
    <cellStyle name="Porcentaje 2 2 3 2 2 3 3 4" xfId="26327" xr:uid="{D68FAA1F-5309-4E7D-989A-55A72B653CD4}"/>
    <cellStyle name="Porcentaje 2 2 3 2 2 3 4" xfId="6601" xr:uid="{F306849A-3F71-475D-92FA-2E326756873D}"/>
    <cellStyle name="Porcentaje 2 2 3 2 2 3 4 2" xfId="18408" xr:uid="{6312EC27-1A69-49D0-9676-37B020E0782E}"/>
    <cellStyle name="Porcentaje 2 2 3 2 2 3 4 2 2" xfId="40727" xr:uid="{FCC7EDB3-BACC-402A-97A6-68B2F367E2C1}"/>
    <cellStyle name="Porcentaje 2 2 3 2 2 3 4 3" xfId="28919" xr:uid="{15ECA196-3082-4FBF-8C51-02D99D6167CC}"/>
    <cellStyle name="Porcentaje 2 2 3 2 2 3 5" xfId="11928" xr:uid="{1B0DE1C1-C739-4C9F-AEA7-219B77E8D841}"/>
    <cellStyle name="Porcentaje 2 2 3 2 2 3 5 2" xfId="34247" xr:uid="{0DD95D0E-58D5-4653-9513-5DA08808CDAE}"/>
    <cellStyle name="Porcentaje 2 2 3 2 2 3 6" xfId="13224" xr:uid="{7B96D4CF-2235-4C96-9269-8A7251E3BAB5}"/>
    <cellStyle name="Porcentaje 2 2 3 2 2 3 6 2" xfId="35543" xr:uid="{F1FA0132-4995-4742-9AF4-9067C977301B}"/>
    <cellStyle name="Porcentaje 2 2 3 2 2 3 7" xfId="23735" xr:uid="{086A2270-C1A7-4AFE-99D5-4A5207E27B81}"/>
    <cellStyle name="Porcentaje 2 2 3 2 2 4" xfId="2065" xr:uid="{1DD40AE1-1A70-4860-AD40-5EFDFB881457}"/>
    <cellStyle name="Porcentaje 2 2 3 2 2 4 2" xfId="4657" xr:uid="{62E9D31A-8A53-4D8E-BDD2-C6D9CEAA01F2}"/>
    <cellStyle name="Porcentaje 2 2 3 2 2 4 2 2" xfId="9841" xr:uid="{4C883C0A-A24B-4455-804F-8956608D9FF0}"/>
    <cellStyle name="Porcentaje 2 2 3 2 2 4 2 2 2" xfId="21648" xr:uid="{63C02B08-1C3C-4D1F-BF88-6C501D949A8B}"/>
    <cellStyle name="Porcentaje 2 2 3 2 2 4 2 2 2 2" xfId="43967" xr:uid="{A2613B21-1729-4856-A032-F5E4B924D6D0}"/>
    <cellStyle name="Porcentaje 2 2 3 2 2 4 2 2 3" xfId="32159" xr:uid="{114970D6-2DE6-4D63-BF48-7C4B79C4B00D}"/>
    <cellStyle name="Porcentaje 2 2 3 2 2 4 2 3" xfId="16464" xr:uid="{6049C286-835A-4CC8-8B5C-F880F6FBAEF7}"/>
    <cellStyle name="Porcentaje 2 2 3 2 2 4 2 3 2" xfId="38783" xr:uid="{3BC63A9E-D1CA-4C5B-AD5A-66727F5716A5}"/>
    <cellStyle name="Porcentaje 2 2 3 2 2 4 2 4" xfId="26975" xr:uid="{E6757C64-3C7D-46E8-96FB-0AC43FDCDD88}"/>
    <cellStyle name="Porcentaje 2 2 3 2 2 4 3" xfId="7249" xr:uid="{1E75A490-CCFC-401D-BF36-A960AAEDF4AB}"/>
    <cellStyle name="Porcentaje 2 2 3 2 2 4 3 2" xfId="19056" xr:uid="{B52558DF-7B81-4236-A8E8-83687ADDAB49}"/>
    <cellStyle name="Porcentaje 2 2 3 2 2 4 3 2 2" xfId="41375" xr:uid="{C9524B24-3AC3-4527-B21F-3D24C02B7FED}"/>
    <cellStyle name="Porcentaje 2 2 3 2 2 4 3 3" xfId="29567" xr:uid="{5167039F-F33E-40DA-A681-01139AC9A906}"/>
    <cellStyle name="Porcentaje 2 2 3 2 2 4 4" xfId="13872" xr:uid="{6AB6927C-BCDD-4D14-B8D0-BE3DEE6123ED}"/>
    <cellStyle name="Porcentaje 2 2 3 2 2 4 4 2" xfId="36191" xr:uid="{3160CAA7-E6F6-4C13-B03E-3607C8452F52}"/>
    <cellStyle name="Porcentaje 2 2 3 2 2 4 5" xfId="24383" xr:uid="{0BB6680D-765B-4622-ACA1-063457575FEA}"/>
    <cellStyle name="Porcentaje 2 2 3 2 2 5" xfId="3361" xr:uid="{218D73CF-5764-4436-8083-DA23DD254F1F}"/>
    <cellStyle name="Porcentaje 2 2 3 2 2 5 2" xfId="8545" xr:uid="{B022541D-05A3-483C-BCE0-944AC65AE3DA}"/>
    <cellStyle name="Porcentaje 2 2 3 2 2 5 2 2" xfId="20352" xr:uid="{040F309E-599B-40D6-8EA6-88989500FED5}"/>
    <cellStyle name="Porcentaje 2 2 3 2 2 5 2 2 2" xfId="42671" xr:uid="{B4913684-84DF-494C-B7B6-3C4EA4C5F60D}"/>
    <cellStyle name="Porcentaje 2 2 3 2 2 5 2 3" xfId="30863" xr:uid="{318EE70C-862D-4EB6-BC29-BC422201626F}"/>
    <cellStyle name="Porcentaje 2 2 3 2 2 5 3" xfId="15168" xr:uid="{054BF72F-1744-41F6-9B9B-6281C565D198}"/>
    <cellStyle name="Porcentaje 2 2 3 2 2 5 3 2" xfId="37487" xr:uid="{7C72832A-1704-4126-A00B-E4E8F73D69DE}"/>
    <cellStyle name="Porcentaje 2 2 3 2 2 5 4" xfId="25679" xr:uid="{DF704E5B-D4AC-4E42-B3FB-7DE93BCEDB65}"/>
    <cellStyle name="Porcentaje 2 2 3 2 2 6" xfId="5953" xr:uid="{2FCBBC8E-48E8-4998-8D8F-92BA3D258818}"/>
    <cellStyle name="Porcentaje 2 2 3 2 2 6 2" xfId="17760" xr:uid="{C397CD04-B35A-49B5-8F3F-8C7DDA3E3540}"/>
    <cellStyle name="Porcentaje 2 2 3 2 2 6 2 2" xfId="40079" xr:uid="{CE456E3A-5D5B-4652-82CD-A636CE648C60}"/>
    <cellStyle name="Porcentaje 2 2 3 2 2 6 3" xfId="28271" xr:uid="{36148358-F2BB-4147-AFF5-E7571CAC92A6}"/>
    <cellStyle name="Porcentaje 2 2 3 2 2 7" xfId="11272" xr:uid="{62E1F75C-763D-426C-9819-35FD18B5129C}"/>
    <cellStyle name="Porcentaje 2 2 3 2 2 7 2" xfId="33591" xr:uid="{2300A3E6-F56B-4CC2-A5E0-DBE41DD7BBA0}"/>
    <cellStyle name="Porcentaje 2 2 3 2 2 8" xfId="12576" xr:uid="{C223EB54-8B8A-44B2-B4EB-241F1F8308F9}"/>
    <cellStyle name="Porcentaje 2 2 3 2 2 8 2" xfId="34895" xr:uid="{1CA16E27-AC13-4112-BC29-BDA423E2B7E6}"/>
    <cellStyle name="Porcentaje 2 2 3 2 2 9" xfId="23079" xr:uid="{B06B453B-695B-4FB7-BE91-639CE98D0C90}"/>
    <cellStyle name="Porcentaje 2 2 3 2 3" xfId="931" xr:uid="{7CD415B3-4E55-46B0-A28E-9E1AB5589123}"/>
    <cellStyle name="Porcentaje 2 2 3 2 3 2" xfId="1579" xr:uid="{876B8C6D-72BE-4110-A57F-90E822D02B51}"/>
    <cellStyle name="Porcentaje 2 2 3 2 3 2 2" xfId="2875" xr:uid="{E54EB704-A2FD-4D61-ACE6-D37A68D1640A}"/>
    <cellStyle name="Porcentaje 2 2 3 2 3 2 2 2" xfId="5467" xr:uid="{6031CFEB-D360-471C-85D4-A0F0FA1432C2}"/>
    <cellStyle name="Porcentaje 2 2 3 2 3 2 2 2 2" xfId="10651" xr:uid="{D9A151AF-FB6A-4654-BBF2-CEA3C8384343}"/>
    <cellStyle name="Porcentaje 2 2 3 2 3 2 2 2 2 2" xfId="22458" xr:uid="{9407545A-C113-4733-97D3-C967D0FC4EEA}"/>
    <cellStyle name="Porcentaje 2 2 3 2 3 2 2 2 2 2 2" xfId="44777" xr:uid="{577D7B4E-4950-4612-905E-E849EE80E511}"/>
    <cellStyle name="Porcentaje 2 2 3 2 3 2 2 2 2 3" xfId="32969" xr:uid="{B9A73CAE-64DE-40CD-B57C-C6970F76A076}"/>
    <cellStyle name="Porcentaje 2 2 3 2 3 2 2 2 3" xfId="17274" xr:uid="{47ACE05F-006F-431F-90B4-5E8C92342550}"/>
    <cellStyle name="Porcentaje 2 2 3 2 3 2 2 2 3 2" xfId="39593" xr:uid="{E16B013D-BAC6-4EAC-8668-920B60E3589D}"/>
    <cellStyle name="Porcentaje 2 2 3 2 3 2 2 2 4" xfId="27785" xr:uid="{B91FBB98-D382-4791-A0D9-60542945A3D3}"/>
    <cellStyle name="Porcentaje 2 2 3 2 3 2 2 3" xfId="8059" xr:uid="{2C0220BF-AB35-4393-8183-E8EF3EBE6EB2}"/>
    <cellStyle name="Porcentaje 2 2 3 2 3 2 2 3 2" xfId="19866" xr:uid="{6242295A-A00C-4074-9FAC-EC3B34126332}"/>
    <cellStyle name="Porcentaje 2 2 3 2 3 2 2 3 2 2" xfId="42185" xr:uid="{C17AD451-8D53-4570-9429-2FA1900F74E4}"/>
    <cellStyle name="Porcentaje 2 2 3 2 3 2 2 3 3" xfId="30377" xr:uid="{10DF9E18-2329-4CC4-99B8-236D97576834}"/>
    <cellStyle name="Porcentaje 2 2 3 2 3 2 2 4" xfId="14682" xr:uid="{4FD8AB67-7400-4732-81B4-216DAEE2ABFB}"/>
    <cellStyle name="Porcentaje 2 2 3 2 3 2 2 4 2" xfId="37001" xr:uid="{1F7E6F0C-2315-4CE9-9363-F60979946BFE}"/>
    <cellStyle name="Porcentaje 2 2 3 2 3 2 2 5" xfId="25193" xr:uid="{DFA7FF1A-05A0-4B81-B3CA-644356376E11}"/>
    <cellStyle name="Porcentaje 2 2 3 2 3 2 3" xfId="4171" xr:uid="{FD2D9D14-773F-4323-A0A2-1F8DC857E1C6}"/>
    <cellStyle name="Porcentaje 2 2 3 2 3 2 3 2" xfId="9355" xr:uid="{2CAA7BCB-D2F2-4373-849C-29DE2ED29E10}"/>
    <cellStyle name="Porcentaje 2 2 3 2 3 2 3 2 2" xfId="21162" xr:uid="{A28D0A75-6572-45AB-870F-EBA533D0D0B6}"/>
    <cellStyle name="Porcentaje 2 2 3 2 3 2 3 2 2 2" xfId="43481" xr:uid="{61AE661D-CA1E-4F76-A14C-9035169E36E3}"/>
    <cellStyle name="Porcentaje 2 2 3 2 3 2 3 2 3" xfId="31673" xr:uid="{791417D6-54CD-44BF-A9B5-7526729B0F79}"/>
    <cellStyle name="Porcentaje 2 2 3 2 3 2 3 3" xfId="15978" xr:uid="{8EB94F54-2238-4279-8664-4D23226D2E82}"/>
    <cellStyle name="Porcentaje 2 2 3 2 3 2 3 3 2" xfId="38297" xr:uid="{EAA31DB8-3126-45CE-91F0-6214B7783A7C}"/>
    <cellStyle name="Porcentaje 2 2 3 2 3 2 3 4" xfId="26489" xr:uid="{26069A9E-C9CA-4CE0-8001-13BC87BC9F06}"/>
    <cellStyle name="Porcentaje 2 2 3 2 3 2 4" xfId="6763" xr:uid="{D84E8B51-79E7-480F-94A5-7DA13444410F}"/>
    <cellStyle name="Porcentaje 2 2 3 2 3 2 4 2" xfId="18570" xr:uid="{815ADE69-974D-4DF1-A2DC-2EF7D5E23B81}"/>
    <cellStyle name="Porcentaje 2 2 3 2 3 2 4 2 2" xfId="40889" xr:uid="{9344BCD6-68F9-41A4-8283-9F19DAC90B9C}"/>
    <cellStyle name="Porcentaje 2 2 3 2 3 2 4 3" xfId="29081" xr:uid="{E0F92322-F0EB-4219-85DF-6B1E16E9DCED}"/>
    <cellStyle name="Porcentaje 2 2 3 2 3 2 5" xfId="12090" xr:uid="{58A44DBB-FCDD-4383-9DED-722FAC966AC4}"/>
    <cellStyle name="Porcentaje 2 2 3 2 3 2 5 2" xfId="34409" xr:uid="{07405224-9344-44B0-A441-9A0DC0EAFE38}"/>
    <cellStyle name="Porcentaje 2 2 3 2 3 2 6" xfId="13386" xr:uid="{C1FB9F13-A1CF-4664-9A30-C1A033405216}"/>
    <cellStyle name="Porcentaje 2 2 3 2 3 2 6 2" xfId="35705" xr:uid="{6AF8B454-36A6-4161-9504-C48CAB884EA1}"/>
    <cellStyle name="Porcentaje 2 2 3 2 3 2 7" xfId="23897" xr:uid="{331DF8E4-5D9F-4C6B-B417-43ED478DE10F}"/>
    <cellStyle name="Porcentaje 2 2 3 2 3 3" xfId="2227" xr:uid="{EA86D5C7-AE2B-4B2D-83BF-A19CA2A719CA}"/>
    <cellStyle name="Porcentaje 2 2 3 2 3 3 2" xfId="4819" xr:uid="{EF76B249-19A9-4E97-909A-CD619EC02304}"/>
    <cellStyle name="Porcentaje 2 2 3 2 3 3 2 2" xfId="10003" xr:uid="{AE2C722F-FF77-4772-B4B0-DAC73149279F}"/>
    <cellStyle name="Porcentaje 2 2 3 2 3 3 2 2 2" xfId="21810" xr:uid="{6662679F-732B-4AB0-999C-BE2ECFF32CFE}"/>
    <cellStyle name="Porcentaje 2 2 3 2 3 3 2 2 2 2" xfId="44129" xr:uid="{10CF0975-4F46-4454-9A06-0CCF240F2C40}"/>
    <cellStyle name="Porcentaje 2 2 3 2 3 3 2 2 3" xfId="32321" xr:uid="{D67A4D6A-6150-4B0B-8446-141260C1D187}"/>
    <cellStyle name="Porcentaje 2 2 3 2 3 3 2 3" xfId="16626" xr:uid="{F8210995-8A5E-48CE-B1FD-619066C954B0}"/>
    <cellStyle name="Porcentaje 2 2 3 2 3 3 2 3 2" xfId="38945" xr:uid="{F2300A0F-2589-4349-9FD2-3BB8B125F9F8}"/>
    <cellStyle name="Porcentaje 2 2 3 2 3 3 2 4" xfId="27137" xr:uid="{EDE39EFE-AAEB-4115-ACF2-8257DC579A98}"/>
    <cellStyle name="Porcentaje 2 2 3 2 3 3 3" xfId="7411" xr:uid="{D44AF9F6-4867-4800-90AF-F80C16BDBDB6}"/>
    <cellStyle name="Porcentaje 2 2 3 2 3 3 3 2" xfId="19218" xr:uid="{1C1F8D2B-14AF-40E1-8E6B-D71BFFA41E81}"/>
    <cellStyle name="Porcentaje 2 2 3 2 3 3 3 2 2" xfId="41537" xr:uid="{FD5B48C0-0FB9-42CC-87A5-0CB47ED62A5E}"/>
    <cellStyle name="Porcentaje 2 2 3 2 3 3 3 3" xfId="29729" xr:uid="{74FBEE8F-0B82-4199-AF9B-8821BCC7A2F6}"/>
    <cellStyle name="Porcentaje 2 2 3 2 3 3 4" xfId="14034" xr:uid="{BAAC46E6-4226-43CC-86E6-3157266B7401}"/>
    <cellStyle name="Porcentaje 2 2 3 2 3 3 4 2" xfId="36353" xr:uid="{B4151ED7-2F8E-4548-9752-5DA6D97F15D2}"/>
    <cellStyle name="Porcentaje 2 2 3 2 3 3 5" xfId="24545" xr:uid="{155543E5-577E-46AA-9938-CA5A9B129BA2}"/>
    <cellStyle name="Porcentaje 2 2 3 2 3 4" xfId="3523" xr:uid="{FB2CBC6D-7E03-465E-8B7C-A72C3DC9EFA4}"/>
    <cellStyle name="Porcentaje 2 2 3 2 3 4 2" xfId="8707" xr:uid="{38D1F41B-8C59-4423-BE14-601873964A4B}"/>
    <cellStyle name="Porcentaje 2 2 3 2 3 4 2 2" xfId="20514" xr:uid="{8A54E6D7-909E-4471-A46C-A0E4FDBB2524}"/>
    <cellStyle name="Porcentaje 2 2 3 2 3 4 2 2 2" xfId="42833" xr:uid="{AE23947F-D977-466A-B640-914AC1C3AA4B}"/>
    <cellStyle name="Porcentaje 2 2 3 2 3 4 2 3" xfId="31025" xr:uid="{42D3D4C2-2B7A-4217-8E1C-A8CCE575E4B7}"/>
    <cellStyle name="Porcentaje 2 2 3 2 3 4 3" xfId="15330" xr:uid="{6310FDE6-CE37-4549-A079-279A5F58519F}"/>
    <cellStyle name="Porcentaje 2 2 3 2 3 4 3 2" xfId="37649" xr:uid="{120E28F1-36D3-4039-8C67-A37D64389E4A}"/>
    <cellStyle name="Porcentaje 2 2 3 2 3 4 4" xfId="25841" xr:uid="{278191BA-F065-4CF9-A556-336E5E795E5F}"/>
    <cellStyle name="Porcentaje 2 2 3 2 3 5" xfId="6115" xr:uid="{3B3F9D91-8A04-4225-AC92-BED91E2D4E32}"/>
    <cellStyle name="Porcentaje 2 2 3 2 3 5 2" xfId="17922" xr:uid="{220B7BFC-6215-408C-8014-3DF3B8486BCB}"/>
    <cellStyle name="Porcentaje 2 2 3 2 3 5 2 2" xfId="40241" xr:uid="{E92D1CF5-205D-488E-8F31-CDAEFF90155A}"/>
    <cellStyle name="Porcentaje 2 2 3 2 3 5 3" xfId="28433" xr:uid="{2F963B74-B8C7-4C4E-9603-46E15D4FE8B3}"/>
    <cellStyle name="Porcentaje 2 2 3 2 3 6" xfId="11442" xr:uid="{5AC60E25-0D43-4E1F-B9AD-C534BCC7998E}"/>
    <cellStyle name="Porcentaje 2 2 3 2 3 6 2" xfId="33761" xr:uid="{B352408B-8456-469F-9E66-2F7C26031379}"/>
    <cellStyle name="Porcentaje 2 2 3 2 3 7" xfId="12738" xr:uid="{FF2DB2F2-B678-4497-998E-9E123024D526}"/>
    <cellStyle name="Porcentaje 2 2 3 2 3 7 2" xfId="35057" xr:uid="{9E3EBE7B-CABB-47EF-A8CB-E2865CE7D259}"/>
    <cellStyle name="Porcentaje 2 2 3 2 3 8" xfId="23249" xr:uid="{6D5F9B93-F79A-474F-B67B-9C426DEE7AF2}"/>
    <cellStyle name="Porcentaje 2 2 3 2 4" xfId="1255" xr:uid="{D02386EB-DB28-4E08-B28D-61F5233E6756}"/>
    <cellStyle name="Porcentaje 2 2 3 2 4 2" xfId="2551" xr:uid="{901B49E5-C49F-4FA3-9BA8-A70C3B75D9E7}"/>
    <cellStyle name="Porcentaje 2 2 3 2 4 2 2" xfId="5143" xr:uid="{4609A775-7055-4EEA-ABC1-46116D9CF1C1}"/>
    <cellStyle name="Porcentaje 2 2 3 2 4 2 2 2" xfId="10327" xr:uid="{11B5F173-74DD-44B9-9D33-EC17D41E4A06}"/>
    <cellStyle name="Porcentaje 2 2 3 2 4 2 2 2 2" xfId="22134" xr:uid="{517C82E4-DB0C-470A-A46C-3BCAE5ADDBA8}"/>
    <cellStyle name="Porcentaje 2 2 3 2 4 2 2 2 2 2" xfId="44453" xr:uid="{1D2A37B9-90D1-41FE-9D10-37BFED5DA938}"/>
    <cellStyle name="Porcentaje 2 2 3 2 4 2 2 2 3" xfId="32645" xr:uid="{E92118BD-5981-4957-9B69-CD1CA8D966C8}"/>
    <cellStyle name="Porcentaje 2 2 3 2 4 2 2 3" xfId="16950" xr:uid="{0393E95B-04E0-41E7-A65C-4D84F7DA494B}"/>
    <cellStyle name="Porcentaje 2 2 3 2 4 2 2 3 2" xfId="39269" xr:uid="{3D9DEC6A-AF17-4C2D-9CE7-27941DEB2B5C}"/>
    <cellStyle name="Porcentaje 2 2 3 2 4 2 2 4" xfId="27461" xr:uid="{8B10731B-FC71-4558-909D-26C61F833BE1}"/>
    <cellStyle name="Porcentaje 2 2 3 2 4 2 3" xfId="7735" xr:uid="{7185AF78-D8E4-4FC5-8E95-CFCBDB6D558C}"/>
    <cellStyle name="Porcentaje 2 2 3 2 4 2 3 2" xfId="19542" xr:uid="{AAAF655C-9F56-418B-B570-D5475DD6B1AB}"/>
    <cellStyle name="Porcentaje 2 2 3 2 4 2 3 2 2" xfId="41861" xr:uid="{82792271-FE98-41F9-90BB-9C3FF6D08A31}"/>
    <cellStyle name="Porcentaje 2 2 3 2 4 2 3 3" xfId="30053" xr:uid="{80E31D5B-FB14-4F49-95C9-B41BEB14916C}"/>
    <cellStyle name="Porcentaje 2 2 3 2 4 2 4" xfId="14358" xr:uid="{A59A1943-2497-4100-ABE2-F59933A4A2CC}"/>
    <cellStyle name="Porcentaje 2 2 3 2 4 2 4 2" xfId="36677" xr:uid="{9B8D2A69-FBDC-40D2-B165-D6521A996A8F}"/>
    <cellStyle name="Porcentaje 2 2 3 2 4 2 5" xfId="24869" xr:uid="{9D4121A1-E6CE-4DF9-ABE7-1503838012AA}"/>
    <cellStyle name="Porcentaje 2 2 3 2 4 3" xfId="3847" xr:uid="{5B2A97A5-B610-4AF9-A8BD-B089BBC11F94}"/>
    <cellStyle name="Porcentaje 2 2 3 2 4 3 2" xfId="9031" xr:uid="{991FA199-4667-4D83-A8ED-4519A0F191A3}"/>
    <cellStyle name="Porcentaje 2 2 3 2 4 3 2 2" xfId="20838" xr:uid="{C3CFF6F1-82C2-46EB-881D-00BBECDA32CC}"/>
    <cellStyle name="Porcentaje 2 2 3 2 4 3 2 2 2" xfId="43157" xr:uid="{74C82F23-82D6-4748-A74F-811C4162DD55}"/>
    <cellStyle name="Porcentaje 2 2 3 2 4 3 2 3" xfId="31349" xr:uid="{3675CC93-D60B-4D85-BCB3-EA9A57538C08}"/>
    <cellStyle name="Porcentaje 2 2 3 2 4 3 3" xfId="15654" xr:uid="{177C8B39-68D0-4FA5-B871-F61B3AC9ED4B}"/>
    <cellStyle name="Porcentaje 2 2 3 2 4 3 3 2" xfId="37973" xr:uid="{04EFA2EE-07E9-4CFB-BCC5-64A264F445CC}"/>
    <cellStyle name="Porcentaje 2 2 3 2 4 3 4" xfId="26165" xr:uid="{76B6F4D6-1791-42CD-94B3-EF11271A67D2}"/>
    <cellStyle name="Porcentaje 2 2 3 2 4 4" xfId="6439" xr:uid="{71208093-F557-497D-AB9A-5883DA2ECF63}"/>
    <cellStyle name="Porcentaje 2 2 3 2 4 4 2" xfId="18246" xr:uid="{788D576C-C01D-433A-9C9C-9E3EDFE58786}"/>
    <cellStyle name="Porcentaje 2 2 3 2 4 4 2 2" xfId="40565" xr:uid="{B701379D-4C36-4480-9AD8-F62D05FA07DC}"/>
    <cellStyle name="Porcentaje 2 2 3 2 4 4 3" xfId="28757" xr:uid="{3E313D41-86A3-46A4-A2C1-6460E0296FBF}"/>
    <cellStyle name="Porcentaje 2 2 3 2 4 5" xfId="11766" xr:uid="{704BD8C8-CF46-4949-A174-AB9F55E691D0}"/>
    <cellStyle name="Porcentaje 2 2 3 2 4 5 2" xfId="34085" xr:uid="{032611FB-625E-4B55-8908-8F20A78E5AEF}"/>
    <cellStyle name="Porcentaje 2 2 3 2 4 6" xfId="13062" xr:uid="{BAB1212E-D5EF-4328-8403-55ECB7E45333}"/>
    <cellStyle name="Porcentaje 2 2 3 2 4 6 2" xfId="35381" xr:uid="{171B0199-805C-4A03-B191-8C3DB4F8A072}"/>
    <cellStyle name="Porcentaje 2 2 3 2 4 7" xfId="23573" xr:uid="{E5A6EE65-5CCB-419A-B7C9-E7690E0BDD91}"/>
    <cellStyle name="Porcentaje 2 2 3 2 5" xfId="1903" xr:uid="{320E2C2A-717F-437C-AD6F-A80FCCEEBC0C}"/>
    <cellStyle name="Porcentaje 2 2 3 2 5 2" xfId="4495" xr:uid="{10F7F881-38B1-4420-B043-0FBE4E88AABE}"/>
    <cellStyle name="Porcentaje 2 2 3 2 5 2 2" xfId="9679" xr:uid="{B4E51AC2-889B-41BC-8646-61116773CCFF}"/>
    <cellStyle name="Porcentaje 2 2 3 2 5 2 2 2" xfId="21486" xr:uid="{CEDF99BF-D1AC-4582-9227-6D0C31DB897B}"/>
    <cellStyle name="Porcentaje 2 2 3 2 5 2 2 2 2" xfId="43805" xr:uid="{4BD8489D-025E-4418-A5F7-F4DA639BB9C6}"/>
    <cellStyle name="Porcentaje 2 2 3 2 5 2 2 3" xfId="31997" xr:uid="{011D79FF-8551-471A-812D-E89D290F1C21}"/>
    <cellStyle name="Porcentaje 2 2 3 2 5 2 3" xfId="16302" xr:uid="{09E01A16-B419-4552-AC21-EA45F6BA1AC1}"/>
    <cellStyle name="Porcentaje 2 2 3 2 5 2 3 2" xfId="38621" xr:uid="{45C932D8-D64A-4960-8A76-70678C40D5CB}"/>
    <cellStyle name="Porcentaje 2 2 3 2 5 2 4" xfId="26813" xr:uid="{70FB0F08-5FAA-4F27-8097-8E0FBF0471B4}"/>
    <cellStyle name="Porcentaje 2 2 3 2 5 3" xfId="7087" xr:uid="{253BD6B9-179D-4CA5-B16B-880F3B1A1DDA}"/>
    <cellStyle name="Porcentaje 2 2 3 2 5 3 2" xfId="18894" xr:uid="{66117CE9-5C0B-4B82-B336-6F27EE6EE1E3}"/>
    <cellStyle name="Porcentaje 2 2 3 2 5 3 2 2" xfId="41213" xr:uid="{E39D09FB-C666-4F29-8FA0-B1394D63C3B4}"/>
    <cellStyle name="Porcentaje 2 2 3 2 5 3 3" xfId="29405" xr:uid="{BFEA3D78-54D8-4247-8604-E93E0DD8EA94}"/>
    <cellStyle name="Porcentaje 2 2 3 2 5 4" xfId="13710" xr:uid="{72CBCD84-275A-4912-B0F8-8146B5E2F255}"/>
    <cellStyle name="Porcentaje 2 2 3 2 5 4 2" xfId="36029" xr:uid="{AEED32BD-C80F-4DAF-866A-FD3F072C219B}"/>
    <cellStyle name="Porcentaje 2 2 3 2 5 5" xfId="24221" xr:uid="{D13E6A4F-0914-4897-9287-C49919A36668}"/>
    <cellStyle name="Porcentaje 2 2 3 2 6" xfId="3199" xr:uid="{577A103E-6F7E-4B53-A2D4-A020F3A1186F}"/>
    <cellStyle name="Porcentaje 2 2 3 2 6 2" xfId="8383" xr:uid="{8357314E-3DA6-43E9-96C8-1AD33982EE62}"/>
    <cellStyle name="Porcentaje 2 2 3 2 6 2 2" xfId="20190" xr:uid="{7122A93B-1B4B-465F-8B15-3D531A9FA0AB}"/>
    <cellStyle name="Porcentaje 2 2 3 2 6 2 2 2" xfId="42509" xr:uid="{B24205C9-FA76-4EED-8AC7-A5CF80DD0C8D}"/>
    <cellStyle name="Porcentaje 2 2 3 2 6 2 3" xfId="30701" xr:uid="{72B4A2B3-D3DA-4A53-8BD7-D00E326AA819}"/>
    <cellStyle name="Porcentaje 2 2 3 2 6 3" xfId="15006" xr:uid="{ADAD05E4-B29C-4E97-B0A1-E6B7B6B63364}"/>
    <cellStyle name="Porcentaje 2 2 3 2 6 3 2" xfId="37325" xr:uid="{9C6161DC-5110-43C6-ADC8-C98BA4EEBBF5}"/>
    <cellStyle name="Porcentaje 2 2 3 2 6 4" xfId="25517" xr:uid="{92C500D6-C393-49A0-9352-614ABC0411EA}"/>
    <cellStyle name="Porcentaje 2 2 3 2 7" xfId="5791" xr:uid="{0435DBF5-B282-4FF3-85F4-158C2AC648D0}"/>
    <cellStyle name="Porcentaje 2 2 3 2 7 2" xfId="17598" xr:uid="{1AF021B0-2895-4EA1-A4CE-81DC9896F129}"/>
    <cellStyle name="Porcentaje 2 2 3 2 7 2 2" xfId="39917" xr:uid="{DEC9F67E-35F5-407E-99A4-6411E7453D20}"/>
    <cellStyle name="Porcentaje 2 2 3 2 7 3" xfId="28109" xr:uid="{27D9044E-2122-4547-B72F-74BD4892DF32}"/>
    <cellStyle name="Porcentaje 2 2 3 2 8" xfId="11038" xr:uid="{F0A36DB9-7686-4984-9DD5-594F1D0ADCD5}"/>
    <cellStyle name="Porcentaje 2 2 3 2 8 2" xfId="33357" xr:uid="{C685655B-F40C-4DA5-B71D-B846E0B67E9F}"/>
    <cellStyle name="Porcentaje 2 2 3 2 9" xfId="12414" xr:uid="{28A88411-F598-46BF-9CF3-E293E008808E}"/>
    <cellStyle name="Porcentaje 2 2 3 2 9 2" xfId="34733" xr:uid="{4204A8E1-AC08-44EB-8DA9-8CBE2AF4B96B}"/>
    <cellStyle name="Porcentaje 2 2 3 3" xfId="644" xr:uid="{1D37C43B-7AF7-4EB2-8A15-DBA577BF85FC}"/>
    <cellStyle name="Porcentaje 2 2 3 3 2" xfId="1012" xr:uid="{E5EDB08F-C952-4611-8382-441C444AF2D8}"/>
    <cellStyle name="Porcentaje 2 2 3 3 2 2" xfId="1660" xr:uid="{30339D24-A25C-4743-A71F-9F72386601FD}"/>
    <cellStyle name="Porcentaje 2 2 3 3 2 2 2" xfId="2956" xr:uid="{64387C73-C8C1-4CA5-BF91-24D090F73C3F}"/>
    <cellStyle name="Porcentaje 2 2 3 3 2 2 2 2" xfId="5548" xr:uid="{F70309D4-1AB8-4513-9603-19832EF41B84}"/>
    <cellStyle name="Porcentaje 2 2 3 3 2 2 2 2 2" xfId="10732" xr:uid="{8E89ED25-A800-4F0B-A2B4-E4CF6B118882}"/>
    <cellStyle name="Porcentaje 2 2 3 3 2 2 2 2 2 2" xfId="22539" xr:uid="{73283E04-78D0-42D0-9E59-480B01A51650}"/>
    <cellStyle name="Porcentaje 2 2 3 3 2 2 2 2 2 2 2" xfId="44858" xr:uid="{60E98BB2-88C4-4C72-8EDB-5D45E0024320}"/>
    <cellStyle name="Porcentaje 2 2 3 3 2 2 2 2 2 3" xfId="33050" xr:uid="{B8EB7E8A-CE42-4FDE-837E-2E2F22156CDB}"/>
    <cellStyle name="Porcentaje 2 2 3 3 2 2 2 2 3" xfId="17355" xr:uid="{E80F9B82-1571-49EF-8A44-739BF028E12F}"/>
    <cellStyle name="Porcentaje 2 2 3 3 2 2 2 2 3 2" xfId="39674" xr:uid="{AB42E95E-CC32-4659-96AC-71836941C56E}"/>
    <cellStyle name="Porcentaje 2 2 3 3 2 2 2 2 4" xfId="27866" xr:uid="{7847EB06-2497-4233-9A97-B1A343A895A8}"/>
    <cellStyle name="Porcentaje 2 2 3 3 2 2 2 3" xfId="8140" xr:uid="{D01C50D0-23EB-49F8-88B2-C58F0777E12B}"/>
    <cellStyle name="Porcentaje 2 2 3 3 2 2 2 3 2" xfId="19947" xr:uid="{758B2C5C-0052-4320-B1A7-0A98E95B0F7A}"/>
    <cellStyle name="Porcentaje 2 2 3 3 2 2 2 3 2 2" xfId="42266" xr:uid="{C51465D9-17F9-4D3A-AA59-4974A05E9A29}"/>
    <cellStyle name="Porcentaje 2 2 3 3 2 2 2 3 3" xfId="30458" xr:uid="{8B9CE4B2-0F5B-4FD7-8E20-CB2022EEEF4D}"/>
    <cellStyle name="Porcentaje 2 2 3 3 2 2 2 4" xfId="14763" xr:uid="{4C978200-D8B4-4B7B-BB07-A8DFCF032398}"/>
    <cellStyle name="Porcentaje 2 2 3 3 2 2 2 4 2" xfId="37082" xr:uid="{A3E3C97D-23CF-4D39-B4E6-0EC66123CB34}"/>
    <cellStyle name="Porcentaje 2 2 3 3 2 2 2 5" xfId="25274" xr:uid="{0C024DE6-B5A3-485E-B708-755F1790F2CB}"/>
    <cellStyle name="Porcentaje 2 2 3 3 2 2 3" xfId="4252" xr:uid="{FFA6E629-F3D8-4F02-A55B-A140990FEB55}"/>
    <cellStyle name="Porcentaje 2 2 3 3 2 2 3 2" xfId="9436" xr:uid="{0EAD5BBA-15C4-44E7-B871-66D3F2C78214}"/>
    <cellStyle name="Porcentaje 2 2 3 3 2 2 3 2 2" xfId="21243" xr:uid="{83BDA121-7998-4F03-8629-D7C58AA6CD6A}"/>
    <cellStyle name="Porcentaje 2 2 3 3 2 2 3 2 2 2" xfId="43562" xr:uid="{503BB913-2432-4951-9BAB-102542FEE221}"/>
    <cellStyle name="Porcentaje 2 2 3 3 2 2 3 2 3" xfId="31754" xr:uid="{5B65A06C-2742-4507-976B-43367F6A0723}"/>
    <cellStyle name="Porcentaje 2 2 3 3 2 2 3 3" xfId="16059" xr:uid="{76F6F58B-F65D-4A5D-A90B-635C08369997}"/>
    <cellStyle name="Porcentaje 2 2 3 3 2 2 3 3 2" xfId="38378" xr:uid="{53481069-F917-4338-B273-D113B102613F}"/>
    <cellStyle name="Porcentaje 2 2 3 3 2 2 3 4" xfId="26570" xr:uid="{307E9171-AF67-40A8-9CF4-D6CC0AAFC363}"/>
    <cellStyle name="Porcentaje 2 2 3 3 2 2 4" xfId="6844" xr:uid="{B14503AD-A13F-4E07-A78F-94463BCEE529}"/>
    <cellStyle name="Porcentaje 2 2 3 3 2 2 4 2" xfId="18651" xr:uid="{D2B31367-D4B6-4E7A-A4C4-CFDD27490465}"/>
    <cellStyle name="Porcentaje 2 2 3 3 2 2 4 2 2" xfId="40970" xr:uid="{7FE8D83D-C88D-4643-ABE1-68D2F9D754FE}"/>
    <cellStyle name="Porcentaje 2 2 3 3 2 2 4 3" xfId="29162" xr:uid="{E1B2738E-54B2-4ABC-8A0B-E7BE4099210B}"/>
    <cellStyle name="Porcentaje 2 2 3 3 2 2 5" xfId="12171" xr:uid="{C0C4BA3E-78C0-4057-9B6D-1C893B55696F}"/>
    <cellStyle name="Porcentaje 2 2 3 3 2 2 5 2" xfId="34490" xr:uid="{96C2CF36-AC7A-4EE9-8A18-F2417879D570}"/>
    <cellStyle name="Porcentaje 2 2 3 3 2 2 6" xfId="13467" xr:uid="{AC32D041-D641-423C-8E0A-5E4F3518E136}"/>
    <cellStyle name="Porcentaje 2 2 3 3 2 2 6 2" xfId="35786" xr:uid="{737223A0-73EC-4805-A8D9-EDA220961AC8}"/>
    <cellStyle name="Porcentaje 2 2 3 3 2 2 7" xfId="23978" xr:uid="{2FFDB543-D582-4117-AA25-8C0A678EF225}"/>
    <cellStyle name="Porcentaje 2 2 3 3 2 3" xfId="2308" xr:uid="{80F88048-2069-440E-B639-351CFDA98E8A}"/>
    <cellStyle name="Porcentaje 2 2 3 3 2 3 2" xfId="4900" xr:uid="{555F6A34-83E5-4FDA-845A-1897E0290CC6}"/>
    <cellStyle name="Porcentaje 2 2 3 3 2 3 2 2" xfId="10084" xr:uid="{10836A07-9A7E-407E-861A-C899F9F145B0}"/>
    <cellStyle name="Porcentaje 2 2 3 3 2 3 2 2 2" xfId="21891" xr:uid="{BD6DBEBD-0B84-4C34-966A-6430B68D54B3}"/>
    <cellStyle name="Porcentaje 2 2 3 3 2 3 2 2 2 2" xfId="44210" xr:uid="{6069B86D-ADFE-4932-98F4-9847DFE2F59B}"/>
    <cellStyle name="Porcentaje 2 2 3 3 2 3 2 2 3" xfId="32402" xr:uid="{FEB22EB9-C321-4F18-8BCA-3696F0414CA8}"/>
    <cellStyle name="Porcentaje 2 2 3 3 2 3 2 3" xfId="16707" xr:uid="{707CB97A-1A48-4F54-AD69-C80C36DCA7FA}"/>
    <cellStyle name="Porcentaje 2 2 3 3 2 3 2 3 2" xfId="39026" xr:uid="{CC34D8A3-6754-4C98-B342-80C1F58CD14A}"/>
    <cellStyle name="Porcentaje 2 2 3 3 2 3 2 4" xfId="27218" xr:uid="{6541912F-84EC-41DD-B4F9-D8A761E86A5E}"/>
    <cellStyle name="Porcentaje 2 2 3 3 2 3 3" xfId="7492" xr:uid="{2A2F8B30-468B-43B8-94FC-C745411E0616}"/>
    <cellStyle name="Porcentaje 2 2 3 3 2 3 3 2" xfId="19299" xr:uid="{9ABB0EE2-E4F8-473D-B5F7-468D6AEE6505}"/>
    <cellStyle name="Porcentaje 2 2 3 3 2 3 3 2 2" xfId="41618" xr:uid="{83C7705F-C099-45F0-94AE-036B27FF2A1C}"/>
    <cellStyle name="Porcentaje 2 2 3 3 2 3 3 3" xfId="29810" xr:uid="{2DAD5CB1-169F-4E18-B47C-D6B2F437B06A}"/>
    <cellStyle name="Porcentaje 2 2 3 3 2 3 4" xfId="14115" xr:uid="{D6445A7C-E6F7-4B54-A5E5-49EE07644015}"/>
    <cellStyle name="Porcentaje 2 2 3 3 2 3 4 2" xfId="36434" xr:uid="{C5E644A5-63B8-46FD-A8DF-D16C15E91048}"/>
    <cellStyle name="Porcentaje 2 2 3 3 2 3 5" xfId="24626" xr:uid="{5FE75513-9CFF-49B5-84BD-D1D73FD9AB95}"/>
    <cellStyle name="Porcentaje 2 2 3 3 2 4" xfId="3604" xr:uid="{4CA64F67-6F4C-4314-B274-9E19FE896B9F}"/>
    <cellStyle name="Porcentaje 2 2 3 3 2 4 2" xfId="8788" xr:uid="{2DB644C7-3FFD-4F4A-AB3D-455C2374D530}"/>
    <cellStyle name="Porcentaje 2 2 3 3 2 4 2 2" xfId="20595" xr:uid="{A0B8BAAA-17E6-4356-BB6B-0EFC31BF5922}"/>
    <cellStyle name="Porcentaje 2 2 3 3 2 4 2 2 2" xfId="42914" xr:uid="{3A66CDCD-FF13-40A1-BC4A-60A718A1DC5E}"/>
    <cellStyle name="Porcentaje 2 2 3 3 2 4 2 3" xfId="31106" xr:uid="{2E424CE5-B62B-4CE5-9F26-DC6ADD07FAB7}"/>
    <cellStyle name="Porcentaje 2 2 3 3 2 4 3" xfId="15411" xr:uid="{FBC4BCE0-8BF6-4EC5-BB39-6DE141551990}"/>
    <cellStyle name="Porcentaje 2 2 3 3 2 4 3 2" xfId="37730" xr:uid="{FDBA1AAE-9EC4-4CD6-A087-95908A37F382}"/>
    <cellStyle name="Porcentaje 2 2 3 3 2 4 4" xfId="25922" xr:uid="{CEA68F3A-5DBD-44DD-A2AC-B44D9CC5F644}"/>
    <cellStyle name="Porcentaje 2 2 3 3 2 5" xfId="6196" xr:uid="{4C4A2E99-7B3C-4871-A900-1E4980BD0888}"/>
    <cellStyle name="Porcentaje 2 2 3 3 2 5 2" xfId="18003" xr:uid="{366FB3AB-243E-4B79-95BA-47ED96D203EC}"/>
    <cellStyle name="Porcentaje 2 2 3 3 2 5 2 2" xfId="40322" xr:uid="{DF0B415A-35D4-4CDC-A805-112538322AF0}"/>
    <cellStyle name="Porcentaje 2 2 3 3 2 5 3" xfId="28514" xr:uid="{02B9DD4C-A8C2-4D4F-8204-7E38B1F3F12B}"/>
    <cellStyle name="Porcentaje 2 2 3 3 2 6" xfId="11523" xr:uid="{22CBEFF8-1775-4190-9582-90208ACA6D18}"/>
    <cellStyle name="Porcentaje 2 2 3 3 2 6 2" xfId="33842" xr:uid="{98AAA1B1-B3A9-49B0-9DB7-B77065A7EE94}"/>
    <cellStyle name="Porcentaje 2 2 3 3 2 7" xfId="12819" xr:uid="{937A1D78-6C3F-4118-B65B-6FA3E85624D9}"/>
    <cellStyle name="Porcentaje 2 2 3 3 2 7 2" xfId="35138" xr:uid="{024A1829-8F34-476D-A0A2-73A20A387DF1}"/>
    <cellStyle name="Porcentaje 2 2 3 3 2 8" xfId="23330" xr:uid="{B7572F10-7C54-49B6-B6B8-AC3B2528B9FC}"/>
    <cellStyle name="Porcentaje 2 2 3 3 3" xfId="1336" xr:uid="{04A77647-5522-4EC1-8D2B-9BC29CC42AB2}"/>
    <cellStyle name="Porcentaje 2 2 3 3 3 2" xfId="2632" xr:uid="{ACFCEA48-C72F-484A-8623-2B8FC951C952}"/>
    <cellStyle name="Porcentaje 2 2 3 3 3 2 2" xfId="5224" xr:uid="{43B6E82D-C91D-4B74-AB4F-5BD58537C36D}"/>
    <cellStyle name="Porcentaje 2 2 3 3 3 2 2 2" xfId="10408" xr:uid="{6640C5C9-558D-4912-91CB-A3900EDDD251}"/>
    <cellStyle name="Porcentaje 2 2 3 3 3 2 2 2 2" xfId="22215" xr:uid="{3C884C89-832F-4577-A472-D8216D33C197}"/>
    <cellStyle name="Porcentaje 2 2 3 3 3 2 2 2 2 2" xfId="44534" xr:uid="{C50193E7-4EAF-43B6-AC60-F75F0E8D1DE3}"/>
    <cellStyle name="Porcentaje 2 2 3 3 3 2 2 2 3" xfId="32726" xr:uid="{86FC54DA-4F2F-407F-B268-853ABF63CBC7}"/>
    <cellStyle name="Porcentaje 2 2 3 3 3 2 2 3" xfId="17031" xr:uid="{5145FCD4-1F00-4F41-99DF-724CB56731C6}"/>
    <cellStyle name="Porcentaje 2 2 3 3 3 2 2 3 2" xfId="39350" xr:uid="{CF376B6D-7F41-464D-BAF2-F582232452F6}"/>
    <cellStyle name="Porcentaje 2 2 3 3 3 2 2 4" xfId="27542" xr:uid="{9D122799-FE03-4E87-87DF-4524D8D1DF04}"/>
    <cellStyle name="Porcentaje 2 2 3 3 3 2 3" xfId="7816" xr:uid="{2B1A981F-1882-4E4E-B542-84FF15186FDA}"/>
    <cellStyle name="Porcentaje 2 2 3 3 3 2 3 2" xfId="19623" xr:uid="{D4ED0A26-097D-4F5A-9552-EC02BD187450}"/>
    <cellStyle name="Porcentaje 2 2 3 3 3 2 3 2 2" xfId="41942" xr:uid="{BB9DB77B-2E21-4417-981E-69A7CCFF8E13}"/>
    <cellStyle name="Porcentaje 2 2 3 3 3 2 3 3" xfId="30134" xr:uid="{5180BC29-72E6-4A90-B95E-098A7F469AD7}"/>
    <cellStyle name="Porcentaje 2 2 3 3 3 2 4" xfId="14439" xr:uid="{751016BA-01B7-496F-965E-CAD51D9C1132}"/>
    <cellStyle name="Porcentaje 2 2 3 3 3 2 4 2" xfId="36758" xr:uid="{5B53171F-A7BD-4BE3-AE21-A8C6187796A5}"/>
    <cellStyle name="Porcentaje 2 2 3 3 3 2 5" xfId="24950" xr:uid="{F7C8DA97-A1B0-4E4B-A961-ED5B5B01A358}"/>
    <cellStyle name="Porcentaje 2 2 3 3 3 3" xfId="3928" xr:uid="{06A605F2-FAB1-4F5A-8D3E-D7F7192D1792}"/>
    <cellStyle name="Porcentaje 2 2 3 3 3 3 2" xfId="9112" xr:uid="{9A8EC065-13F7-4A54-842B-346EE836DB4E}"/>
    <cellStyle name="Porcentaje 2 2 3 3 3 3 2 2" xfId="20919" xr:uid="{F4CCAFC9-4A95-4314-BCCC-9F555B54559B}"/>
    <cellStyle name="Porcentaje 2 2 3 3 3 3 2 2 2" xfId="43238" xr:uid="{3FDFBB40-35AD-4E69-8EE0-1B06514A69FA}"/>
    <cellStyle name="Porcentaje 2 2 3 3 3 3 2 3" xfId="31430" xr:uid="{218DD237-BB9C-475E-B91B-6D869C6D391A}"/>
    <cellStyle name="Porcentaje 2 2 3 3 3 3 3" xfId="15735" xr:uid="{A5C92E42-3963-464C-A984-8A5A32F0D892}"/>
    <cellStyle name="Porcentaje 2 2 3 3 3 3 3 2" xfId="38054" xr:uid="{F0920008-F774-49F4-9A0B-63B299F34EF0}"/>
    <cellStyle name="Porcentaje 2 2 3 3 3 3 4" xfId="26246" xr:uid="{B4685338-ECE1-427C-B1FF-468640C30085}"/>
    <cellStyle name="Porcentaje 2 2 3 3 3 4" xfId="6520" xr:uid="{99D064CA-D0FC-4BF2-AFF3-28855DC1B7A8}"/>
    <cellStyle name="Porcentaje 2 2 3 3 3 4 2" xfId="18327" xr:uid="{C265D045-F92A-42EB-81D9-CB23DA02088E}"/>
    <cellStyle name="Porcentaje 2 2 3 3 3 4 2 2" xfId="40646" xr:uid="{F7BB56DC-1294-49EB-9386-5BDD90B1928A}"/>
    <cellStyle name="Porcentaje 2 2 3 3 3 4 3" xfId="28838" xr:uid="{0A39969E-8BCA-49FE-BCD0-B0B32C919FC6}"/>
    <cellStyle name="Porcentaje 2 2 3 3 3 5" xfId="11847" xr:uid="{AA709AB3-AD26-46CC-B779-D214FE06F488}"/>
    <cellStyle name="Porcentaje 2 2 3 3 3 5 2" xfId="34166" xr:uid="{7D069C05-C56A-43C1-A293-05E8DCAD767C}"/>
    <cellStyle name="Porcentaje 2 2 3 3 3 6" xfId="13143" xr:uid="{5DA0FE22-D507-4157-A90E-2C28D47E7644}"/>
    <cellStyle name="Porcentaje 2 2 3 3 3 6 2" xfId="35462" xr:uid="{A68444D0-2066-481B-8F2E-09231FF5F6E7}"/>
    <cellStyle name="Porcentaje 2 2 3 3 3 7" xfId="23654" xr:uid="{B53FD412-174A-445E-BBAD-4657656A02C3}"/>
    <cellStyle name="Porcentaje 2 2 3 3 4" xfId="1984" xr:uid="{CE8AFBF5-5E98-465E-B854-1D5953C9D9B1}"/>
    <cellStyle name="Porcentaje 2 2 3 3 4 2" xfId="4576" xr:uid="{9E440A57-031B-4DA7-8280-20186CE9D98F}"/>
    <cellStyle name="Porcentaje 2 2 3 3 4 2 2" xfId="9760" xr:uid="{8336E668-B897-428E-AFB7-6B89D6DC6AA4}"/>
    <cellStyle name="Porcentaje 2 2 3 3 4 2 2 2" xfId="21567" xr:uid="{0D081B29-B6A8-48B1-A1DF-91AF5CA0974D}"/>
    <cellStyle name="Porcentaje 2 2 3 3 4 2 2 2 2" xfId="43886" xr:uid="{12979874-2DBD-4755-B570-1FBE7E6EEB39}"/>
    <cellStyle name="Porcentaje 2 2 3 3 4 2 2 3" xfId="32078" xr:uid="{48D80701-3EE2-4A63-A1E1-BB78C8C1E13B}"/>
    <cellStyle name="Porcentaje 2 2 3 3 4 2 3" xfId="16383" xr:uid="{77E145E6-1E8D-4631-B2DF-F256CFEB0801}"/>
    <cellStyle name="Porcentaje 2 2 3 3 4 2 3 2" xfId="38702" xr:uid="{BC47F563-5F2C-455E-9DBA-61E710935EAA}"/>
    <cellStyle name="Porcentaje 2 2 3 3 4 2 4" xfId="26894" xr:uid="{E14BB24E-E0EF-464A-82FD-4A9DDAF9B9BC}"/>
    <cellStyle name="Porcentaje 2 2 3 3 4 3" xfId="7168" xr:uid="{BE468564-0570-4F1D-84B2-998A6E842E1A}"/>
    <cellStyle name="Porcentaje 2 2 3 3 4 3 2" xfId="18975" xr:uid="{73284727-C7BB-487E-BCF7-2AE0C129A835}"/>
    <cellStyle name="Porcentaje 2 2 3 3 4 3 2 2" xfId="41294" xr:uid="{F700A8F3-4D73-45AE-AE8D-5DF997748793}"/>
    <cellStyle name="Porcentaje 2 2 3 3 4 3 3" xfId="29486" xr:uid="{08A2DD54-AEE6-485C-88B9-F7F8CD608D66}"/>
    <cellStyle name="Porcentaje 2 2 3 3 4 4" xfId="13791" xr:uid="{0544AAD4-2B5B-415F-8A61-0543F7B9F79D}"/>
    <cellStyle name="Porcentaje 2 2 3 3 4 4 2" xfId="36110" xr:uid="{81F539C4-1A13-4A59-85BD-1C705B1E7311}"/>
    <cellStyle name="Porcentaje 2 2 3 3 4 5" xfId="24302" xr:uid="{9CA43579-A66A-4655-B7B1-1BE471963748}"/>
    <cellStyle name="Porcentaje 2 2 3 3 5" xfId="3280" xr:uid="{1FCA90A9-9717-436F-B507-C8CE190E4311}"/>
    <cellStyle name="Porcentaje 2 2 3 3 5 2" xfId="8464" xr:uid="{47BC2422-2FE3-4611-860D-0B0F9AA4F81F}"/>
    <cellStyle name="Porcentaje 2 2 3 3 5 2 2" xfId="20271" xr:uid="{C4158663-7E9F-4A37-A9A9-87785AB47415}"/>
    <cellStyle name="Porcentaje 2 2 3 3 5 2 2 2" xfId="42590" xr:uid="{DCEA8180-D47D-4085-A69A-41D219E15B06}"/>
    <cellStyle name="Porcentaje 2 2 3 3 5 2 3" xfId="30782" xr:uid="{C5D0FE3B-4708-4E67-A352-9387F79D879A}"/>
    <cellStyle name="Porcentaje 2 2 3 3 5 3" xfId="15087" xr:uid="{03994544-9761-4112-B077-ACF91956EF3F}"/>
    <cellStyle name="Porcentaje 2 2 3 3 5 3 2" xfId="37406" xr:uid="{7564A6A4-EB9D-4735-8CA4-8A976C7F4F2E}"/>
    <cellStyle name="Porcentaje 2 2 3 3 5 4" xfId="25598" xr:uid="{E68F6606-31F9-4996-BECD-87598BE2982B}"/>
    <cellStyle name="Porcentaje 2 2 3 3 6" xfId="5872" xr:uid="{0BD1D828-0F3E-4DB0-8058-F2F8CFD794F3}"/>
    <cellStyle name="Porcentaje 2 2 3 3 6 2" xfId="17679" xr:uid="{964B9F14-2566-43FE-B705-9F098D0FF65B}"/>
    <cellStyle name="Porcentaje 2 2 3 3 6 2 2" xfId="39998" xr:uid="{9F5B0CE0-57F0-4819-9A00-049611F992E0}"/>
    <cellStyle name="Porcentaje 2 2 3 3 6 3" xfId="28190" xr:uid="{823CED64-D94B-4029-A701-A0D8E481531A}"/>
    <cellStyle name="Porcentaje 2 2 3 3 7" xfId="11155" xr:uid="{6EB883CC-16A1-4C77-A6DD-71953BAE6427}"/>
    <cellStyle name="Porcentaje 2 2 3 3 7 2" xfId="33474" xr:uid="{1A29A753-B786-4296-BF28-DA077C7A1867}"/>
    <cellStyle name="Porcentaje 2 2 3 3 8" xfId="12495" xr:uid="{C845354C-D493-4E63-910D-643F462714C0}"/>
    <cellStyle name="Porcentaje 2 2 3 3 8 2" xfId="34814" xr:uid="{DB4A22D3-D544-4B42-9676-C7379D3430BF}"/>
    <cellStyle name="Porcentaje 2 2 3 3 9" xfId="22962" xr:uid="{0CECE066-2D04-4F00-8BBF-EBE647506DF5}"/>
    <cellStyle name="Porcentaje 2 2 3 4" xfId="850" xr:uid="{2716EDA3-1F90-4D54-97D1-B9DFF70BC6FF}"/>
    <cellStyle name="Porcentaje 2 2 3 4 2" xfId="1498" xr:uid="{34300F89-D18B-4872-945D-B66EB373A03D}"/>
    <cellStyle name="Porcentaje 2 2 3 4 2 2" xfId="2794" xr:uid="{82934E05-9501-4137-A0DD-9CF2A4D272DC}"/>
    <cellStyle name="Porcentaje 2 2 3 4 2 2 2" xfId="5386" xr:uid="{464E7E8C-6FED-4DAA-91E6-BD8CFA3F1246}"/>
    <cellStyle name="Porcentaje 2 2 3 4 2 2 2 2" xfId="10570" xr:uid="{84029345-285E-4DA0-B40F-FC8481A1D39B}"/>
    <cellStyle name="Porcentaje 2 2 3 4 2 2 2 2 2" xfId="22377" xr:uid="{68D30A88-8A88-491C-A143-B2EBA21695CA}"/>
    <cellStyle name="Porcentaje 2 2 3 4 2 2 2 2 2 2" xfId="44696" xr:uid="{0BAC58BF-B217-4B27-B072-311A809F0223}"/>
    <cellStyle name="Porcentaje 2 2 3 4 2 2 2 2 3" xfId="32888" xr:uid="{41D01240-B2F7-4562-9ACB-A5BA1C4BB9EA}"/>
    <cellStyle name="Porcentaje 2 2 3 4 2 2 2 3" xfId="17193" xr:uid="{7EBBA6B3-BE68-4424-93B0-F9A15340ED0C}"/>
    <cellStyle name="Porcentaje 2 2 3 4 2 2 2 3 2" xfId="39512" xr:uid="{AA86B74D-5C59-4462-A0B5-A5EDAF86261B}"/>
    <cellStyle name="Porcentaje 2 2 3 4 2 2 2 4" xfId="27704" xr:uid="{49EECF7A-DCC6-4784-B1BD-E30AC383436E}"/>
    <cellStyle name="Porcentaje 2 2 3 4 2 2 3" xfId="7978" xr:uid="{819689FE-B1A3-4064-B8E6-2057452EC00A}"/>
    <cellStyle name="Porcentaje 2 2 3 4 2 2 3 2" xfId="19785" xr:uid="{9316A31D-B4EA-463B-BE23-40BE9C3434BD}"/>
    <cellStyle name="Porcentaje 2 2 3 4 2 2 3 2 2" xfId="42104" xr:uid="{8BBB1C95-1AAF-454F-A182-8265EE5152CF}"/>
    <cellStyle name="Porcentaje 2 2 3 4 2 2 3 3" xfId="30296" xr:uid="{76F78826-68B4-4930-AD46-3F573E73A1CA}"/>
    <cellStyle name="Porcentaje 2 2 3 4 2 2 4" xfId="14601" xr:uid="{201B29B4-2AC8-417B-AA13-1F640050A11C}"/>
    <cellStyle name="Porcentaje 2 2 3 4 2 2 4 2" xfId="36920" xr:uid="{0BC66320-0644-432A-9003-F497A2FE53FF}"/>
    <cellStyle name="Porcentaje 2 2 3 4 2 2 5" xfId="25112" xr:uid="{6EAE29BC-81D4-44EA-AFA5-CF6D8993D543}"/>
    <cellStyle name="Porcentaje 2 2 3 4 2 3" xfId="4090" xr:uid="{68224AAB-B333-4D7E-8F96-7EE9A899B86E}"/>
    <cellStyle name="Porcentaje 2 2 3 4 2 3 2" xfId="9274" xr:uid="{CE4AA133-B63B-4D57-ADEA-ADD2A766E07F}"/>
    <cellStyle name="Porcentaje 2 2 3 4 2 3 2 2" xfId="21081" xr:uid="{D2E7F2D2-E8C4-4E0A-B2B8-622D801200E6}"/>
    <cellStyle name="Porcentaje 2 2 3 4 2 3 2 2 2" xfId="43400" xr:uid="{8CAF3CFD-A20A-471E-87C6-0CADFA3E357C}"/>
    <cellStyle name="Porcentaje 2 2 3 4 2 3 2 3" xfId="31592" xr:uid="{69F39095-D40C-4BD6-AC8D-C3BA3474D80B}"/>
    <cellStyle name="Porcentaje 2 2 3 4 2 3 3" xfId="15897" xr:uid="{8A15F5C1-380D-45E6-BA4F-AF10FB2135D1}"/>
    <cellStyle name="Porcentaje 2 2 3 4 2 3 3 2" xfId="38216" xr:uid="{7C52F9FC-26F0-4E1E-B088-26870C388DCD}"/>
    <cellStyle name="Porcentaje 2 2 3 4 2 3 4" xfId="26408" xr:uid="{F10DA06D-9FA1-479E-AF34-D7F05ED65559}"/>
    <cellStyle name="Porcentaje 2 2 3 4 2 4" xfId="6682" xr:uid="{0A969B0B-17CF-449A-9635-9C14788DD534}"/>
    <cellStyle name="Porcentaje 2 2 3 4 2 4 2" xfId="18489" xr:uid="{3E15AB3B-217B-4194-98D7-08FDE51138D8}"/>
    <cellStyle name="Porcentaje 2 2 3 4 2 4 2 2" xfId="40808" xr:uid="{0F31DF0B-C2DB-4B70-9870-1BCC79C7FF26}"/>
    <cellStyle name="Porcentaje 2 2 3 4 2 4 3" xfId="29000" xr:uid="{A5C85473-DE0C-4A7A-8EA2-C0494275A9F2}"/>
    <cellStyle name="Porcentaje 2 2 3 4 2 5" xfId="12009" xr:uid="{7B8B8AEC-CD20-4261-B217-E8561A5FE33F}"/>
    <cellStyle name="Porcentaje 2 2 3 4 2 5 2" xfId="34328" xr:uid="{BBE9CDBC-1679-47DE-B1EB-659B642F15D0}"/>
    <cellStyle name="Porcentaje 2 2 3 4 2 6" xfId="13305" xr:uid="{2FA85B20-3C13-487E-AE31-F0442213861B}"/>
    <cellStyle name="Porcentaje 2 2 3 4 2 6 2" xfId="35624" xr:uid="{76627953-4D6F-4052-A80D-2AFF73F135EC}"/>
    <cellStyle name="Porcentaje 2 2 3 4 2 7" xfId="23816" xr:uid="{AA7F1405-CE22-4F35-8C12-D47E18ED5A00}"/>
    <cellStyle name="Porcentaje 2 2 3 4 3" xfId="2146" xr:uid="{BABAD3CF-DA52-4222-850C-D6046DACC789}"/>
    <cellStyle name="Porcentaje 2 2 3 4 3 2" xfId="4738" xr:uid="{64F9A9D7-61DE-4F29-8DFB-BCB1088EFB19}"/>
    <cellStyle name="Porcentaje 2 2 3 4 3 2 2" xfId="9922" xr:uid="{326BAEC4-624D-4B66-A20E-76E1CA58DCC4}"/>
    <cellStyle name="Porcentaje 2 2 3 4 3 2 2 2" xfId="21729" xr:uid="{61594286-585C-4F5B-AE0F-18F9558C1973}"/>
    <cellStyle name="Porcentaje 2 2 3 4 3 2 2 2 2" xfId="44048" xr:uid="{4185FA19-E1FF-4A6A-8370-B88498B683AE}"/>
    <cellStyle name="Porcentaje 2 2 3 4 3 2 2 3" xfId="32240" xr:uid="{D47A201E-AF64-4843-ABD6-A185BBD58CA1}"/>
    <cellStyle name="Porcentaje 2 2 3 4 3 2 3" xfId="16545" xr:uid="{F6EBD3B6-692C-4447-A4C5-C38E1075DABF}"/>
    <cellStyle name="Porcentaje 2 2 3 4 3 2 3 2" xfId="38864" xr:uid="{051F0258-114B-46A5-96B3-EA7CF06731E2}"/>
    <cellStyle name="Porcentaje 2 2 3 4 3 2 4" xfId="27056" xr:uid="{3CD8975B-1FA0-4107-99D8-05B0C0B08532}"/>
    <cellStyle name="Porcentaje 2 2 3 4 3 3" xfId="7330" xr:uid="{6ADE0698-F68F-4363-A719-6B13BB5AB00C}"/>
    <cellStyle name="Porcentaje 2 2 3 4 3 3 2" xfId="19137" xr:uid="{3D738B60-843A-4652-92B9-2B06A05B5553}"/>
    <cellStyle name="Porcentaje 2 2 3 4 3 3 2 2" xfId="41456" xr:uid="{92E07802-3455-4120-8A68-B526284E2CB6}"/>
    <cellStyle name="Porcentaje 2 2 3 4 3 3 3" xfId="29648" xr:uid="{9DEA0172-FDA0-4B10-998D-E4B627AD2DFC}"/>
    <cellStyle name="Porcentaje 2 2 3 4 3 4" xfId="13953" xr:uid="{766AAF26-BFA0-452A-8B2E-F121F0585463}"/>
    <cellStyle name="Porcentaje 2 2 3 4 3 4 2" xfId="36272" xr:uid="{BD4039E0-BE3B-4273-A5BA-7BDA3B78E0FA}"/>
    <cellStyle name="Porcentaje 2 2 3 4 3 5" xfId="24464" xr:uid="{83104F05-BE00-4C52-B2C0-763D8BAEB026}"/>
    <cellStyle name="Porcentaje 2 2 3 4 4" xfId="3442" xr:uid="{3B950C03-0660-48FD-933F-37D00F6253BA}"/>
    <cellStyle name="Porcentaje 2 2 3 4 4 2" xfId="8626" xr:uid="{F9A992F2-B772-4A42-8A36-48F51AC773BA}"/>
    <cellStyle name="Porcentaje 2 2 3 4 4 2 2" xfId="20433" xr:uid="{1EE32C29-99CF-4938-8A27-827BD8B312A5}"/>
    <cellStyle name="Porcentaje 2 2 3 4 4 2 2 2" xfId="42752" xr:uid="{75393275-3755-4CD4-9606-5F237F7C4524}"/>
    <cellStyle name="Porcentaje 2 2 3 4 4 2 3" xfId="30944" xr:uid="{28885413-F8CB-4859-BAA9-DA3CA165AD02}"/>
    <cellStyle name="Porcentaje 2 2 3 4 4 3" xfId="15249" xr:uid="{B229BAAD-DC07-419F-BB90-9AAE3FF83337}"/>
    <cellStyle name="Porcentaje 2 2 3 4 4 3 2" xfId="37568" xr:uid="{A0CA1D59-AE07-4D6A-A486-14AC7C9883DC}"/>
    <cellStyle name="Porcentaje 2 2 3 4 4 4" xfId="25760" xr:uid="{3B9C5490-F5A5-4002-A449-500417B3E469}"/>
    <cellStyle name="Porcentaje 2 2 3 4 5" xfId="6034" xr:uid="{C8234AB9-13BB-459B-A094-BFE367FD8361}"/>
    <cellStyle name="Porcentaje 2 2 3 4 5 2" xfId="17841" xr:uid="{1B4201EB-FD74-426C-87AA-6CC3AB992EED}"/>
    <cellStyle name="Porcentaje 2 2 3 4 5 2 2" xfId="40160" xr:uid="{C13ACBCD-6D09-487A-8535-7C7D540CACD6}"/>
    <cellStyle name="Porcentaje 2 2 3 4 5 3" xfId="28352" xr:uid="{A8D6C1D2-EA0F-40C3-9EB0-50A2BE371DCD}"/>
    <cellStyle name="Porcentaje 2 2 3 4 6" xfId="11361" xr:uid="{9616E2FB-C252-4BB8-AFB0-8BEC65A901E9}"/>
    <cellStyle name="Porcentaje 2 2 3 4 6 2" xfId="33680" xr:uid="{93B73EE2-02EC-4FF3-B5F6-F291F0C1949B}"/>
    <cellStyle name="Porcentaje 2 2 3 4 7" xfId="12657" xr:uid="{07502285-83D9-481F-AEA7-A786D63FADF8}"/>
    <cellStyle name="Porcentaje 2 2 3 4 7 2" xfId="34976" xr:uid="{D4D56DB1-C51B-4068-A6F9-0AF4D037E1BD}"/>
    <cellStyle name="Porcentaje 2 2 3 4 8" xfId="23168" xr:uid="{67E662D5-80E5-45A3-86A4-B10DDBF56B52}"/>
    <cellStyle name="Porcentaje 2 2 3 5" xfId="1174" xr:uid="{A1F5CFC7-C415-4F7B-97E8-7EE6B7198FB2}"/>
    <cellStyle name="Porcentaje 2 2 3 5 2" xfId="2470" xr:uid="{74EFFC0C-B96D-4859-8898-9DA27CC80941}"/>
    <cellStyle name="Porcentaje 2 2 3 5 2 2" xfId="5062" xr:uid="{C08A4B32-B9FA-43F4-9D41-39FE3501E604}"/>
    <cellStyle name="Porcentaje 2 2 3 5 2 2 2" xfId="10246" xr:uid="{682CE701-3337-409A-91B7-020CB8420E79}"/>
    <cellStyle name="Porcentaje 2 2 3 5 2 2 2 2" xfId="22053" xr:uid="{6B2A3AED-9CDB-4D50-A3BC-D71DB8F1C740}"/>
    <cellStyle name="Porcentaje 2 2 3 5 2 2 2 2 2" xfId="44372" xr:uid="{0A2962D0-8D7A-4715-B848-D5F3B4F1B440}"/>
    <cellStyle name="Porcentaje 2 2 3 5 2 2 2 3" xfId="32564" xr:uid="{038E7898-AA00-4DF3-BC4E-78E2AFADDD06}"/>
    <cellStyle name="Porcentaje 2 2 3 5 2 2 3" xfId="16869" xr:uid="{E7911173-512E-4030-83A8-106442778A89}"/>
    <cellStyle name="Porcentaje 2 2 3 5 2 2 3 2" xfId="39188" xr:uid="{3C6BA12A-D941-4704-A819-E65B226687A5}"/>
    <cellStyle name="Porcentaje 2 2 3 5 2 2 4" xfId="27380" xr:uid="{E26EB260-0419-4600-B05A-AF29DC07406B}"/>
    <cellStyle name="Porcentaje 2 2 3 5 2 3" xfId="7654" xr:uid="{9980B929-4404-45AC-91B6-B588729CCD12}"/>
    <cellStyle name="Porcentaje 2 2 3 5 2 3 2" xfId="19461" xr:uid="{204488B2-1D33-4DCB-B533-DC7A98506AFF}"/>
    <cellStyle name="Porcentaje 2 2 3 5 2 3 2 2" xfId="41780" xr:uid="{7EBB44F2-CD62-43DF-AAFE-CD10D8207CD8}"/>
    <cellStyle name="Porcentaje 2 2 3 5 2 3 3" xfId="29972" xr:uid="{B7249BF6-879C-459F-8E59-60E65735C6A3}"/>
    <cellStyle name="Porcentaje 2 2 3 5 2 4" xfId="14277" xr:uid="{AA36F693-7F98-460A-A646-537C5471DFF8}"/>
    <cellStyle name="Porcentaje 2 2 3 5 2 4 2" xfId="36596" xr:uid="{C8258D44-83A5-4976-876C-C073AC2F1A7D}"/>
    <cellStyle name="Porcentaje 2 2 3 5 2 5" xfId="24788" xr:uid="{7B64B2AC-4AC8-49AB-BB82-31E1E18A953E}"/>
    <cellStyle name="Porcentaje 2 2 3 5 3" xfId="3766" xr:uid="{DB3D90C6-C2E5-4A60-8DC3-893F5B2EE160}"/>
    <cellStyle name="Porcentaje 2 2 3 5 3 2" xfId="8950" xr:uid="{82DC7ADB-2C3C-42CC-89A8-AE6714E6854C}"/>
    <cellStyle name="Porcentaje 2 2 3 5 3 2 2" xfId="20757" xr:uid="{DC643321-A517-46F3-BCCD-CC753AD18940}"/>
    <cellStyle name="Porcentaje 2 2 3 5 3 2 2 2" xfId="43076" xr:uid="{F177E0F7-0695-4D56-AF65-D57649D4E86B}"/>
    <cellStyle name="Porcentaje 2 2 3 5 3 2 3" xfId="31268" xr:uid="{C42A289A-B595-48FA-9013-883E3B7C0FD6}"/>
    <cellStyle name="Porcentaje 2 2 3 5 3 3" xfId="15573" xr:uid="{77F4DF51-9DA3-414D-A36C-5CA6D480F82E}"/>
    <cellStyle name="Porcentaje 2 2 3 5 3 3 2" xfId="37892" xr:uid="{2D0CB1AE-5DB9-46E7-9CA5-73D6B253BB5F}"/>
    <cellStyle name="Porcentaje 2 2 3 5 3 4" xfId="26084" xr:uid="{C2D84CEF-BA17-4106-909B-773BEE529536}"/>
    <cellStyle name="Porcentaje 2 2 3 5 4" xfId="6358" xr:uid="{4DC502BC-D641-46EA-913B-6C3997683450}"/>
    <cellStyle name="Porcentaje 2 2 3 5 4 2" xfId="18165" xr:uid="{B06EA7FA-2ED6-41A8-8975-F1AAC69A0212}"/>
    <cellStyle name="Porcentaje 2 2 3 5 4 2 2" xfId="40484" xr:uid="{6533522E-4173-4520-9F2C-5AEE17F0889B}"/>
    <cellStyle name="Porcentaje 2 2 3 5 4 3" xfId="28676" xr:uid="{D5BBCB05-3633-4DCC-963A-C4BDE52C14C5}"/>
    <cellStyle name="Porcentaje 2 2 3 5 5" xfId="11685" xr:uid="{03334A75-948B-4C4F-B676-0F2204A2DFDB}"/>
    <cellStyle name="Porcentaje 2 2 3 5 5 2" xfId="34004" xr:uid="{13A8F2D7-8DCA-4557-90FB-C0B95556FE02}"/>
    <cellStyle name="Porcentaje 2 2 3 5 6" xfId="12981" xr:uid="{C1A1B8BF-3C33-45DB-88F1-815520C311E9}"/>
    <cellStyle name="Porcentaje 2 2 3 5 6 2" xfId="35300" xr:uid="{1D611614-CBB9-47D5-B3FA-12975D2AB275}"/>
    <cellStyle name="Porcentaje 2 2 3 5 7" xfId="23492" xr:uid="{2A49812E-B342-4BD2-A10E-A1284D5FE32D}"/>
    <cellStyle name="Porcentaje 2 2 3 6" xfId="1822" xr:uid="{16860583-FEB9-4A23-B5B2-742DB17E1DBC}"/>
    <cellStyle name="Porcentaje 2 2 3 6 2" xfId="4414" xr:uid="{F7A30FCB-8DC7-431D-8567-27B631B8DDC2}"/>
    <cellStyle name="Porcentaje 2 2 3 6 2 2" xfId="9598" xr:uid="{D6AD6EE0-444D-4C21-A435-CA4217F89E66}"/>
    <cellStyle name="Porcentaje 2 2 3 6 2 2 2" xfId="21405" xr:uid="{683AAA50-831E-4765-BA0C-A24735DB565A}"/>
    <cellStyle name="Porcentaje 2 2 3 6 2 2 2 2" xfId="43724" xr:uid="{BE6899E4-2EE6-422F-B6B4-972B436F871E}"/>
    <cellStyle name="Porcentaje 2 2 3 6 2 2 3" xfId="31916" xr:uid="{80308916-A5FD-4406-A76E-F6C8839A6C53}"/>
    <cellStyle name="Porcentaje 2 2 3 6 2 3" xfId="16221" xr:uid="{C205ACD6-FE53-47C9-8D29-EADFC6C18EBE}"/>
    <cellStyle name="Porcentaje 2 2 3 6 2 3 2" xfId="38540" xr:uid="{0E13F53E-ED90-47FA-9B15-470CB4E60A63}"/>
    <cellStyle name="Porcentaje 2 2 3 6 2 4" xfId="26732" xr:uid="{3C32CFCA-6724-4FA3-822D-A38C9E11643F}"/>
    <cellStyle name="Porcentaje 2 2 3 6 3" xfId="7006" xr:uid="{B72E88EF-2C03-4656-99CC-8373BCA7C035}"/>
    <cellStyle name="Porcentaje 2 2 3 6 3 2" xfId="18813" xr:uid="{06331EA9-5C9A-4B63-A120-BEFC2EE469E3}"/>
    <cellStyle name="Porcentaje 2 2 3 6 3 2 2" xfId="41132" xr:uid="{7383385F-D753-4BE3-A5BF-23188542D044}"/>
    <cellStyle name="Porcentaje 2 2 3 6 3 3" xfId="29324" xr:uid="{B8B00B66-42BF-40FD-ABB9-38E7E7F1A95B}"/>
    <cellStyle name="Porcentaje 2 2 3 6 4" xfId="13629" xr:uid="{5A14B591-FD13-470B-A856-FCFC80E9F9D8}"/>
    <cellStyle name="Porcentaje 2 2 3 6 4 2" xfId="35948" xr:uid="{ECFC9E35-EB2D-469C-AC3F-8FCD12EC899F}"/>
    <cellStyle name="Porcentaje 2 2 3 6 5" xfId="24140" xr:uid="{E59B43F9-47A8-48C1-AC25-75EBB6C256F8}"/>
    <cellStyle name="Porcentaje 2 2 3 7" xfId="3118" xr:uid="{55DA30B1-11F0-4C90-A5A8-68D07DDA152D}"/>
    <cellStyle name="Porcentaje 2 2 3 7 2" xfId="8302" xr:uid="{62E3BBCC-2F71-4DF0-9BDF-D45EBCE86EB2}"/>
    <cellStyle name="Porcentaje 2 2 3 7 2 2" xfId="20109" xr:uid="{B2BDE39F-486A-41E1-A281-369E4D2BAB8E}"/>
    <cellStyle name="Porcentaje 2 2 3 7 2 2 2" xfId="42428" xr:uid="{83B57614-5BE1-43BA-87B8-35DAF974C5CA}"/>
    <cellStyle name="Porcentaje 2 2 3 7 2 3" xfId="30620" xr:uid="{49E81AC3-BAD2-430A-936F-0B87A4A99297}"/>
    <cellStyle name="Porcentaje 2 2 3 7 3" xfId="14925" xr:uid="{676650DC-8A1B-498A-9C16-C34007B6BF9F}"/>
    <cellStyle name="Porcentaje 2 2 3 7 3 2" xfId="37244" xr:uid="{A67DFA0E-9407-493D-B9A1-9D409C45DB8E}"/>
    <cellStyle name="Porcentaje 2 2 3 7 4" xfId="25436" xr:uid="{9BF7527A-E304-4697-8F76-EC0D133E41F5}"/>
    <cellStyle name="Porcentaje 2 2 3 8" xfId="5710" xr:uid="{B15C0D4D-8555-4600-A9BE-FCC995449761}"/>
    <cellStyle name="Porcentaje 2 2 3 8 2" xfId="17517" xr:uid="{418AD9B0-0792-4D9B-8C44-C2E04D2C4A76}"/>
    <cellStyle name="Porcentaje 2 2 3 8 2 2" xfId="39836" xr:uid="{7ECAABED-980B-4589-B491-8852FDFBCD93}"/>
    <cellStyle name="Porcentaje 2 2 3 8 3" xfId="28028" xr:uid="{52842DA6-341F-46CB-906D-25C93D6F9EB3}"/>
    <cellStyle name="Porcentaje 2 2 3 9" xfId="10921" xr:uid="{CEF44481-27C7-437E-A706-DCD77A1033EB}"/>
    <cellStyle name="Porcentaje 2 2 3 9 2" xfId="33240" xr:uid="{89C06DAB-C3AC-4B1E-A492-472567D050B6}"/>
    <cellStyle name="Porcentaje 2 2 4" xfId="456" xr:uid="{D16F1CF6-E9D4-4CE1-9140-A9ED3DF6EA5B}"/>
    <cellStyle name="Porcentaje 2 2 4 10" xfId="22773" xr:uid="{463A9AB9-08EF-49AC-A3B4-DC19DBFFBEB8}"/>
    <cellStyle name="Porcentaje 2 2 4 2" xfId="689" xr:uid="{C52C164A-DB8B-4A67-8255-17A6DA394308}"/>
    <cellStyle name="Porcentaje 2 2 4 2 2" xfId="1039" xr:uid="{1BA0A3E5-15B2-43F5-9121-CA34DD24BA11}"/>
    <cellStyle name="Porcentaje 2 2 4 2 2 2" xfId="1687" xr:uid="{3ED74644-5B68-472C-BCB9-AF7EEC505023}"/>
    <cellStyle name="Porcentaje 2 2 4 2 2 2 2" xfId="2983" xr:uid="{A541949F-AEB8-436A-8DA0-C56C102BDACC}"/>
    <cellStyle name="Porcentaje 2 2 4 2 2 2 2 2" xfId="5575" xr:uid="{6B539BB0-1EB9-4364-9F02-3FA07A57C745}"/>
    <cellStyle name="Porcentaje 2 2 4 2 2 2 2 2 2" xfId="10759" xr:uid="{3E4FC433-2A83-4365-BC76-AE7931DFAD76}"/>
    <cellStyle name="Porcentaje 2 2 4 2 2 2 2 2 2 2" xfId="22566" xr:uid="{4FF16940-D337-4270-A137-31F379561DE1}"/>
    <cellStyle name="Porcentaje 2 2 4 2 2 2 2 2 2 2 2" xfId="44885" xr:uid="{38F86FDC-6248-49C0-A252-A7800E616612}"/>
    <cellStyle name="Porcentaje 2 2 4 2 2 2 2 2 2 3" xfId="33077" xr:uid="{78CF48E2-05DD-467A-B6DF-A09EDFE77519}"/>
    <cellStyle name="Porcentaje 2 2 4 2 2 2 2 2 3" xfId="17382" xr:uid="{C4712274-94B4-45D0-87F8-994A5AD729D0}"/>
    <cellStyle name="Porcentaje 2 2 4 2 2 2 2 2 3 2" xfId="39701" xr:uid="{B9AB8F1A-8774-4254-AEB0-5291FDF0D7D9}"/>
    <cellStyle name="Porcentaje 2 2 4 2 2 2 2 2 4" xfId="27893" xr:uid="{B3DDB464-A2E7-4462-9887-C69DD1DAC585}"/>
    <cellStyle name="Porcentaje 2 2 4 2 2 2 2 3" xfId="8167" xr:uid="{DB768423-4E84-4BEA-9502-F455F419FB71}"/>
    <cellStyle name="Porcentaje 2 2 4 2 2 2 2 3 2" xfId="19974" xr:uid="{75215326-867C-4ADE-B93C-B965B05B66E6}"/>
    <cellStyle name="Porcentaje 2 2 4 2 2 2 2 3 2 2" xfId="42293" xr:uid="{5AE5623B-E6E5-4537-ACC6-122DC05CAC2A}"/>
    <cellStyle name="Porcentaje 2 2 4 2 2 2 2 3 3" xfId="30485" xr:uid="{75FA948F-25B4-4DB8-82ED-8534FC4B46BE}"/>
    <cellStyle name="Porcentaje 2 2 4 2 2 2 2 4" xfId="14790" xr:uid="{3003E1C8-D05D-4613-B080-A642F3D998F6}"/>
    <cellStyle name="Porcentaje 2 2 4 2 2 2 2 4 2" xfId="37109" xr:uid="{2F565BCC-3C45-4381-8660-147EEEBFCDF3}"/>
    <cellStyle name="Porcentaje 2 2 4 2 2 2 2 5" xfId="25301" xr:uid="{E52F81A1-17B4-4695-82E7-AB2D2529EED7}"/>
    <cellStyle name="Porcentaje 2 2 4 2 2 2 3" xfId="4279" xr:uid="{BAA5F451-6BF2-4254-8189-D8B8E4B7B783}"/>
    <cellStyle name="Porcentaje 2 2 4 2 2 2 3 2" xfId="9463" xr:uid="{987C0DD3-A57E-4E45-8E8D-5B849DC69E06}"/>
    <cellStyle name="Porcentaje 2 2 4 2 2 2 3 2 2" xfId="21270" xr:uid="{FC6623F0-FB67-4672-A68F-7BAF28DE1723}"/>
    <cellStyle name="Porcentaje 2 2 4 2 2 2 3 2 2 2" xfId="43589" xr:uid="{FE231DF9-69A2-4F0D-8B2E-2921D805F0C7}"/>
    <cellStyle name="Porcentaje 2 2 4 2 2 2 3 2 3" xfId="31781" xr:uid="{8AEAB73A-7282-4D22-A3E9-7722B6211739}"/>
    <cellStyle name="Porcentaje 2 2 4 2 2 2 3 3" xfId="16086" xr:uid="{6502021B-3532-481F-9FDE-76C1B0B4815A}"/>
    <cellStyle name="Porcentaje 2 2 4 2 2 2 3 3 2" xfId="38405" xr:uid="{9E41AB2B-4907-4AB7-905B-367EEA9D8CD2}"/>
    <cellStyle name="Porcentaje 2 2 4 2 2 2 3 4" xfId="26597" xr:uid="{574CA1DB-4601-4BE8-AC01-9F32551657A3}"/>
    <cellStyle name="Porcentaje 2 2 4 2 2 2 4" xfId="6871" xr:uid="{A561C2B7-1F9E-446C-AC39-1C8BF354BC62}"/>
    <cellStyle name="Porcentaje 2 2 4 2 2 2 4 2" xfId="18678" xr:uid="{A273DAE4-2F17-449E-BA83-BD3663FB1A75}"/>
    <cellStyle name="Porcentaje 2 2 4 2 2 2 4 2 2" xfId="40997" xr:uid="{D18D84FB-AD40-406C-8A82-3AD682A3CB0B}"/>
    <cellStyle name="Porcentaje 2 2 4 2 2 2 4 3" xfId="29189" xr:uid="{E41C150F-7CE0-43DF-9376-9A1ED8637DA8}"/>
    <cellStyle name="Porcentaje 2 2 4 2 2 2 5" xfId="12198" xr:uid="{BE3A9B5A-DDA3-4708-A2D3-45F583E97659}"/>
    <cellStyle name="Porcentaje 2 2 4 2 2 2 5 2" xfId="34517" xr:uid="{3F7D6155-A56E-4EE0-9E8E-C436A593283C}"/>
    <cellStyle name="Porcentaje 2 2 4 2 2 2 6" xfId="13494" xr:uid="{E11DC717-0D92-4726-88AD-8EB4EE82A8AD}"/>
    <cellStyle name="Porcentaje 2 2 4 2 2 2 6 2" xfId="35813" xr:uid="{07812806-A3BF-42F8-A287-BB74052B6B0A}"/>
    <cellStyle name="Porcentaje 2 2 4 2 2 2 7" xfId="24005" xr:uid="{B5F78D92-ACF3-4716-ADEF-69338311D008}"/>
    <cellStyle name="Porcentaje 2 2 4 2 2 3" xfId="2335" xr:uid="{41F44B6B-2B4A-449A-872E-DC1B1187A5F4}"/>
    <cellStyle name="Porcentaje 2 2 4 2 2 3 2" xfId="4927" xr:uid="{388951BB-CAFC-4381-855D-2ADBA3CCF026}"/>
    <cellStyle name="Porcentaje 2 2 4 2 2 3 2 2" xfId="10111" xr:uid="{1DDD8C03-C1EE-433B-A2E3-10641C038FAC}"/>
    <cellStyle name="Porcentaje 2 2 4 2 2 3 2 2 2" xfId="21918" xr:uid="{DFB8CE5F-FCD0-4E06-98E5-E316DEC61EEA}"/>
    <cellStyle name="Porcentaje 2 2 4 2 2 3 2 2 2 2" xfId="44237" xr:uid="{232AA917-E18B-495A-8AC5-C1013BADE605}"/>
    <cellStyle name="Porcentaje 2 2 4 2 2 3 2 2 3" xfId="32429" xr:uid="{0AB4B057-D2E2-4034-BC58-6987D74EF7D3}"/>
    <cellStyle name="Porcentaje 2 2 4 2 2 3 2 3" xfId="16734" xr:uid="{362B432F-FD13-4CD0-B83B-7D789D44DACF}"/>
    <cellStyle name="Porcentaje 2 2 4 2 2 3 2 3 2" xfId="39053" xr:uid="{FA10639A-7F63-42F4-A499-57169913C397}"/>
    <cellStyle name="Porcentaje 2 2 4 2 2 3 2 4" xfId="27245" xr:uid="{C08F487C-9E51-4387-9523-F25D36DB7969}"/>
    <cellStyle name="Porcentaje 2 2 4 2 2 3 3" xfId="7519" xr:uid="{6F04A2B4-E17C-431F-AFD4-E6FC137888CF}"/>
    <cellStyle name="Porcentaje 2 2 4 2 2 3 3 2" xfId="19326" xr:uid="{87C9E666-DDB7-47E9-AD1E-F5DE3B26503A}"/>
    <cellStyle name="Porcentaje 2 2 4 2 2 3 3 2 2" xfId="41645" xr:uid="{5C9F92EE-102B-452E-A3AB-588D723A489C}"/>
    <cellStyle name="Porcentaje 2 2 4 2 2 3 3 3" xfId="29837" xr:uid="{6949B44E-53AB-4B13-AE5F-3814D2C41285}"/>
    <cellStyle name="Porcentaje 2 2 4 2 2 3 4" xfId="14142" xr:uid="{44DB0BCD-D708-4677-AB43-1471B06EAFC4}"/>
    <cellStyle name="Porcentaje 2 2 4 2 2 3 4 2" xfId="36461" xr:uid="{095CE527-7601-4864-A8FF-45A1621A2FE5}"/>
    <cellStyle name="Porcentaje 2 2 4 2 2 3 5" xfId="24653" xr:uid="{96B8337D-AE35-4FA1-971D-09CBA85D1AEE}"/>
    <cellStyle name="Porcentaje 2 2 4 2 2 4" xfId="3631" xr:uid="{41EA335A-830A-4F8A-8A25-B970A2BFBA3E}"/>
    <cellStyle name="Porcentaje 2 2 4 2 2 4 2" xfId="8815" xr:uid="{8D49EE45-7C70-4D59-B285-FA4049B9ABE9}"/>
    <cellStyle name="Porcentaje 2 2 4 2 2 4 2 2" xfId="20622" xr:uid="{C48C2698-C54A-472E-8C88-46A95AA26A12}"/>
    <cellStyle name="Porcentaje 2 2 4 2 2 4 2 2 2" xfId="42941" xr:uid="{F02D9F31-FAC4-4649-8EC6-CD2F13F99E6F}"/>
    <cellStyle name="Porcentaje 2 2 4 2 2 4 2 3" xfId="31133" xr:uid="{F2F896C8-6B67-4783-9030-36D157DBEFAB}"/>
    <cellStyle name="Porcentaje 2 2 4 2 2 4 3" xfId="15438" xr:uid="{4AF010E1-394D-48A7-96FC-1DD3E1048598}"/>
    <cellStyle name="Porcentaje 2 2 4 2 2 4 3 2" xfId="37757" xr:uid="{E64F6FC8-46A2-4936-B813-06E612A1C10B}"/>
    <cellStyle name="Porcentaje 2 2 4 2 2 4 4" xfId="25949" xr:uid="{06169731-4D3A-49ED-AB83-452C61EDA1DF}"/>
    <cellStyle name="Porcentaje 2 2 4 2 2 5" xfId="6223" xr:uid="{D98A25F0-3CE9-4594-9CAC-CD9BF7C94062}"/>
    <cellStyle name="Porcentaje 2 2 4 2 2 5 2" xfId="18030" xr:uid="{A7CDBC16-2021-493B-98D7-BECD24D8C7AE}"/>
    <cellStyle name="Porcentaje 2 2 4 2 2 5 2 2" xfId="40349" xr:uid="{0F9B4EA3-9F2D-4F1F-8F86-7ADFC8FFE4F9}"/>
    <cellStyle name="Porcentaje 2 2 4 2 2 5 3" xfId="28541" xr:uid="{DD90AC4B-B55E-47A3-9D75-8CA5F724F6F9}"/>
    <cellStyle name="Porcentaje 2 2 4 2 2 6" xfId="11550" xr:uid="{A42F4F4A-665D-4BD4-8443-75724A27E10C}"/>
    <cellStyle name="Porcentaje 2 2 4 2 2 6 2" xfId="33869" xr:uid="{F6FEB6AD-ED9F-4C8A-B894-DC1325041D50}"/>
    <cellStyle name="Porcentaje 2 2 4 2 2 7" xfId="12846" xr:uid="{A98CEBA4-302E-4356-9A5D-4BC86399201F}"/>
    <cellStyle name="Porcentaje 2 2 4 2 2 7 2" xfId="35165" xr:uid="{CDF5475E-0B1C-4961-9A6C-D0E2C5CD596E}"/>
    <cellStyle name="Porcentaje 2 2 4 2 2 8" xfId="23357" xr:uid="{200673A1-CF4E-4F9A-99B8-83D16EAE319C}"/>
    <cellStyle name="Porcentaje 2 2 4 2 3" xfId="1363" xr:uid="{9AEEDACA-2D24-4DD9-9949-13E3D573ACDE}"/>
    <cellStyle name="Porcentaje 2 2 4 2 3 2" xfId="2659" xr:uid="{55C6B66D-B254-4BB8-A6CC-D92130EEB406}"/>
    <cellStyle name="Porcentaje 2 2 4 2 3 2 2" xfId="5251" xr:uid="{AE0CE390-F8A7-4E6F-BEF4-B9793F7066DB}"/>
    <cellStyle name="Porcentaje 2 2 4 2 3 2 2 2" xfId="10435" xr:uid="{55D89656-C049-4D78-8C69-FC00877BDA2E}"/>
    <cellStyle name="Porcentaje 2 2 4 2 3 2 2 2 2" xfId="22242" xr:uid="{BF70E409-8F93-4D75-B441-E6B2CBF7A177}"/>
    <cellStyle name="Porcentaje 2 2 4 2 3 2 2 2 2 2" xfId="44561" xr:uid="{B62E5735-909A-492B-8983-439829A6F592}"/>
    <cellStyle name="Porcentaje 2 2 4 2 3 2 2 2 3" xfId="32753" xr:uid="{2E40B7E1-10B0-45D0-BCBD-B1FD19D98B20}"/>
    <cellStyle name="Porcentaje 2 2 4 2 3 2 2 3" xfId="17058" xr:uid="{919B4785-FD7B-44E4-BCA9-F7F64149C04D}"/>
    <cellStyle name="Porcentaje 2 2 4 2 3 2 2 3 2" xfId="39377" xr:uid="{EE16DF42-439B-4370-A3B0-5987C1BA95A2}"/>
    <cellStyle name="Porcentaje 2 2 4 2 3 2 2 4" xfId="27569" xr:uid="{C86CC2FB-B6B8-41BF-A946-09B598EBA765}"/>
    <cellStyle name="Porcentaje 2 2 4 2 3 2 3" xfId="7843" xr:uid="{4493E427-F5AB-4305-B055-4CE3A3D40F75}"/>
    <cellStyle name="Porcentaje 2 2 4 2 3 2 3 2" xfId="19650" xr:uid="{ADBD43C8-B22D-4DCC-8238-51FF16198681}"/>
    <cellStyle name="Porcentaje 2 2 4 2 3 2 3 2 2" xfId="41969" xr:uid="{57A811CE-A231-4757-AD2A-C5E234C332E9}"/>
    <cellStyle name="Porcentaje 2 2 4 2 3 2 3 3" xfId="30161" xr:uid="{0EFCF04A-CC74-48D9-A28B-2017CF60B477}"/>
    <cellStyle name="Porcentaje 2 2 4 2 3 2 4" xfId="14466" xr:uid="{27915FBB-8687-43D8-89C0-CF51D3B60940}"/>
    <cellStyle name="Porcentaje 2 2 4 2 3 2 4 2" xfId="36785" xr:uid="{2A418BFC-8B94-415B-8473-5620D2452C70}"/>
    <cellStyle name="Porcentaje 2 2 4 2 3 2 5" xfId="24977" xr:uid="{9346CECD-C2B3-4965-980F-2634C9018897}"/>
    <cellStyle name="Porcentaje 2 2 4 2 3 3" xfId="3955" xr:uid="{CA193428-083D-4A64-B933-4100752E8044}"/>
    <cellStyle name="Porcentaje 2 2 4 2 3 3 2" xfId="9139" xr:uid="{A2038DB8-E398-4115-8215-F701D2A09A9F}"/>
    <cellStyle name="Porcentaje 2 2 4 2 3 3 2 2" xfId="20946" xr:uid="{6CDCCE48-33C6-4393-9D8D-9112C7170F7C}"/>
    <cellStyle name="Porcentaje 2 2 4 2 3 3 2 2 2" xfId="43265" xr:uid="{359F61BE-B93A-4009-804B-E905D7989E5A}"/>
    <cellStyle name="Porcentaje 2 2 4 2 3 3 2 3" xfId="31457" xr:uid="{B5EDAE55-9097-4C18-9722-F2D9E8449367}"/>
    <cellStyle name="Porcentaje 2 2 4 2 3 3 3" xfId="15762" xr:uid="{B7D3C8DE-8BA7-419A-B7A3-05BB0CA919F7}"/>
    <cellStyle name="Porcentaje 2 2 4 2 3 3 3 2" xfId="38081" xr:uid="{89249738-57CF-4133-B12B-C43D21B23226}"/>
    <cellStyle name="Porcentaje 2 2 4 2 3 3 4" xfId="26273" xr:uid="{BF2E4B62-E2C9-446A-9763-3B24F0109175}"/>
    <cellStyle name="Porcentaje 2 2 4 2 3 4" xfId="6547" xr:uid="{2C068880-49B0-4811-BE71-3609ADCD6759}"/>
    <cellStyle name="Porcentaje 2 2 4 2 3 4 2" xfId="18354" xr:uid="{9873DAD6-0801-49DD-91A9-D848BC07E4D7}"/>
    <cellStyle name="Porcentaje 2 2 4 2 3 4 2 2" xfId="40673" xr:uid="{C0F64C55-03AE-4C8A-A11D-0B4C8930A410}"/>
    <cellStyle name="Porcentaje 2 2 4 2 3 4 3" xfId="28865" xr:uid="{80B8B01C-BB8D-4BED-924F-0445070A6428}"/>
    <cellStyle name="Porcentaje 2 2 4 2 3 5" xfId="11874" xr:uid="{967B188B-EEA6-4D76-B7BA-1ABEA496F66C}"/>
    <cellStyle name="Porcentaje 2 2 4 2 3 5 2" xfId="34193" xr:uid="{6E545FA9-9B16-448F-9EF4-8FBF8C98B1E5}"/>
    <cellStyle name="Porcentaje 2 2 4 2 3 6" xfId="13170" xr:uid="{C756D67F-7738-4366-AA12-AC8A4094A29B}"/>
    <cellStyle name="Porcentaje 2 2 4 2 3 6 2" xfId="35489" xr:uid="{A8ED341C-5739-4F81-8778-8A905F75640F}"/>
    <cellStyle name="Porcentaje 2 2 4 2 3 7" xfId="23681" xr:uid="{9F7A42CB-1C87-47FB-962B-CEF4F995C2C8}"/>
    <cellStyle name="Porcentaje 2 2 4 2 4" xfId="2011" xr:uid="{C5DB9E98-2056-4BAE-BC85-5AE1BF854717}"/>
    <cellStyle name="Porcentaje 2 2 4 2 4 2" xfId="4603" xr:uid="{4C7402DB-6A2E-4F55-B114-D787C41CE768}"/>
    <cellStyle name="Porcentaje 2 2 4 2 4 2 2" xfId="9787" xr:uid="{82D0ED95-406D-4CB9-97B7-D0216F7D6D04}"/>
    <cellStyle name="Porcentaje 2 2 4 2 4 2 2 2" xfId="21594" xr:uid="{D85FB82D-DB53-4120-BCC1-C43DD09BD076}"/>
    <cellStyle name="Porcentaje 2 2 4 2 4 2 2 2 2" xfId="43913" xr:uid="{05B42FAA-1285-42E8-A1D1-FFCFADB9AF96}"/>
    <cellStyle name="Porcentaje 2 2 4 2 4 2 2 3" xfId="32105" xr:uid="{4952038D-A0C3-41D5-9210-0FE48083A5BD}"/>
    <cellStyle name="Porcentaje 2 2 4 2 4 2 3" xfId="16410" xr:uid="{D11C6DE8-EB7C-466B-871A-1F1291C37C26}"/>
    <cellStyle name="Porcentaje 2 2 4 2 4 2 3 2" xfId="38729" xr:uid="{6521E9E6-B323-4129-995C-684963C68D51}"/>
    <cellStyle name="Porcentaje 2 2 4 2 4 2 4" xfId="26921" xr:uid="{E04647BB-F5C8-4E34-900C-CDA76D052CC7}"/>
    <cellStyle name="Porcentaje 2 2 4 2 4 3" xfId="7195" xr:uid="{DF2CD447-80D7-4D14-A068-442FCD043289}"/>
    <cellStyle name="Porcentaje 2 2 4 2 4 3 2" xfId="19002" xr:uid="{E1198FFB-1625-4239-B5D8-BE35F8069EFC}"/>
    <cellStyle name="Porcentaje 2 2 4 2 4 3 2 2" xfId="41321" xr:uid="{967180BE-0CE6-4FFA-89BC-6B8AF25E3E01}"/>
    <cellStyle name="Porcentaje 2 2 4 2 4 3 3" xfId="29513" xr:uid="{530994C8-4AC5-4306-9C3C-96D45AFF297B}"/>
    <cellStyle name="Porcentaje 2 2 4 2 4 4" xfId="13818" xr:uid="{FEDA3203-8D08-4607-BF29-7ABDC0EE5EFE}"/>
    <cellStyle name="Porcentaje 2 2 4 2 4 4 2" xfId="36137" xr:uid="{262BFE88-224F-46AF-8F31-73D52FEC97AB}"/>
    <cellStyle name="Porcentaje 2 2 4 2 4 5" xfId="24329" xr:uid="{1E4A1DFE-2FAC-47A5-9D89-17ED3979C087}"/>
    <cellStyle name="Porcentaje 2 2 4 2 5" xfId="3307" xr:uid="{4B084F65-DCA9-4713-84C8-AD4CEFCAFE78}"/>
    <cellStyle name="Porcentaje 2 2 4 2 5 2" xfId="8491" xr:uid="{612E9C19-F255-4D44-93A1-14FB91632B2B}"/>
    <cellStyle name="Porcentaje 2 2 4 2 5 2 2" xfId="20298" xr:uid="{E48EB49A-341B-4F27-B571-931EC44015EF}"/>
    <cellStyle name="Porcentaje 2 2 4 2 5 2 2 2" xfId="42617" xr:uid="{3A55E999-118B-4E51-AFC9-5815E29DA4F0}"/>
    <cellStyle name="Porcentaje 2 2 4 2 5 2 3" xfId="30809" xr:uid="{614B6379-9156-488D-B6FE-C79B6CA3B907}"/>
    <cellStyle name="Porcentaje 2 2 4 2 5 3" xfId="15114" xr:uid="{51E0749F-404E-4D7E-BC2E-31A3A7E4E415}"/>
    <cellStyle name="Porcentaje 2 2 4 2 5 3 2" xfId="37433" xr:uid="{85EA9486-D678-4F23-A9BC-39AC57596CBB}"/>
    <cellStyle name="Porcentaje 2 2 4 2 5 4" xfId="25625" xr:uid="{47B3D10F-5EF7-4459-A3B9-A80B260ACA5E}"/>
    <cellStyle name="Porcentaje 2 2 4 2 6" xfId="5899" xr:uid="{9177DEFB-2488-4F94-9A60-70082EB8C17E}"/>
    <cellStyle name="Porcentaje 2 2 4 2 6 2" xfId="17706" xr:uid="{820DBB72-A24F-4771-B6DB-9E2AE735034F}"/>
    <cellStyle name="Porcentaje 2 2 4 2 6 2 2" xfId="40025" xr:uid="{483AEEBD-8A91-4478-B157-B04203B8AF86}"/>
    <cellStyle name="Porcentaje 2 2 4 2 6 3" xfId="28217" xr:uid="{3C4DBAC1-71E3-4F81-A645-D4F7BF208AA5}"/>
    <cellStyle name="Porcentaje 2 2 4 2 7" xfId="11200" xr:uid="{F75AD00F-7C2F-4343-B71D-3E6F9F739A8C}"/>
    <cellStyle name="Porcentaje 2 2 4 2 7 2" xfId="33519" xr:uid="{4EAFA169-7BCA-427D-B938-5A17B030E3F0}"/>
    <cellStyle name="Porcentaje 2 2 4 2 8" xfId="12522" xr:uid="{F14253E6-D53D-40EF-931C-4110B3C4FE6D}"/>
    <cellStyle name="Porcentaje 2 2 4 2 8 2" xfId="34841" xr:uid="{C7A2EBB5-FD88-4207-A110-8368B2845F29}"/>
    <cellStyle name="Porcentaje 2 2 4 2 9" xfId="23007" xr:uid="{27B79382-B8BC-4AFC-8339-46AF6DE371B3}"/>
    <cellStyle name="Porcentaje 2 2 4 3" xfId="877" xr:uid="{88018CFD-ABCF-4672-A08D-AFF91D5A5BD3}"/>
    <cellStyle name="Porcentaje 2 2 4 3 2" xfId="1525" xr:uid="{DFCE8061-9DC9-418F-818B-93159AE907A9}"/>
    <cellStyle name="Porcentaje 2 2 4 3 2 2" xfId="2821" xr:uid="{9FB1394A-1589-417F-BF99-7045A493871C}"/>
    <cellStyle name="Porcentaje 2 2 4 3 2 2 2" xfId="5413" xr:uid="{30F0FF2B-44AC-4338-945B-7BA3223BBEA7}"/>
    <cellStyle name="Porcentaje 2 2 4 3 2 2 2 2" xfId="10597" xr:uid="{002DE9DE-6B4B-46DA-9575-4BFE47F6C243}"/>
    <cellStyle name="Porcentaje 2 2 4 3 2 2 2 2 2" xfId="22404" xr:uid="{4D048929-8B8D-42E0-A6A0-3E78E1354626}"/>
    <cellStyle name="Porcentaje 2 2 4 3 2 2 2 2 2 2" xfId="44723" xr:uid="{DD38AF43-E1B8-4944-AA65-DF088538C3E0}"/>
    <cellStyle name="Porcentaje 2 2 4 3 2 2 2 2 3" xfId="32915" xr:uid="{4BDEF306-45F8-450C-BA71-8BD61B804F86}"/>
    <cellStyle name="Porcentaje 2 2 4 3 2 2 2 3" xfId="17220" xr:uid="{83C065B5-FCB6-4F27-A594-2A236D849412}"/>
    <cellStyle name="Porcentaje 2 2 4 3 2 2 2 3 2" xfId="39539" xr:uid="{DACBAF6D-F37F-4EAA-9E89-1F395F71F4B9}"/>
    <cellStyle name="Porcentaje 2 2 4 3 2 2 2 4" xfId="27731" xr:uid="{070ECA5E-C621-46DA-B7E1-E34E084F5D14}"/>
    <cellStyle name="Porcentaje 2 2 4 3 2 2 3" xfId="8005" xr:uid="{6BCD8CB0-794F-40D3-92DD-4006F47000AE}"/>
    <cellStyle name="Porcentaje 2 2 4 3 2 2 3 2" xfId="19812" xr:uid="{6B1F7C9A-8395-4E69-90E1-BAE66692F876}"/>
    <cellStyle name="Porcentaje 2 2 4 3 2 2 3 2 2" xfId="42131" xr:uid="{CB310805-F4DE-4C26-BD2D-74E2DAFB8729}"/>
    <cellStyle name="Porcentaje 2 2 4 3 2 2 3 3" xfId="30323" xr:uid="{0221D5AA-176D-4804-B9B3-AAE2D6F2CF62}"/>
    <cellStyle name="Porcentaje 2 2 4 3 2 2 4" xfId="14628" xr:uid="{C48EBD15-5D4F-4F29-9C61-C537C5B0229C}"/>
    <cellStyle name="Porcentaje 2 2 4 3 2 2 4 2" xfId="36947" xr:uid="{BE3D77A2-8B60-4BE0-B609-2825E14F165C}"/>
    <cellStyle name="Porcentaje 2 2 4 3 2 2 5" xfId="25139" xr:uid="{A77DB5AE-1D5D-44B0-AD45-475787ABA984}"/>
    <cellStyle name="Porcentaje 2 2 4 3 2 3" xfId="4117" xr:uid="{D713A7CB-775A-4EBA-89CF-3530EAAF53D9}"/>
    <cellStyle name="Porcentaje 2 2 4 3 2 3 2" xfId="9301" xr:uid="{E5287B2E-B1CB-49E7-BA9E-78B71BB8B501}"/>
    <cellStyle name="Porcentaje 2 2 4 3 2 3 2 2" xfId="21108" xr:uid="{E8C2C9C5-1FF6-495E-8504-13AC309C8A45}"/>
    <cellStyle name="Porcentaje 2 2 4 3 2 3 2 2 2" xfId="43427" xr:uid="{66FB6BA5-B11C-4C78-B19D-64FAF606F0EA}"/>
    <cellStyle name="Porcentaje 2 2 4 3 2 3 2 3" xfId="31619" xr:uid="{14D1C6B0-9C58-458F-A992-C664FA975D2A}"/>
    <cellStyle name="Porcentaje 2 2 4 3 2 3 3" xfId="15924" xr:uid="{0BE0023E-CC02-4AB6-B948-7AD76D7C0ACE}"/>
    <cellStyle name="Porcentaje 2 2 4 3 2 3 3 2" xfId="38243" xr:uid="{BCB7E144-7870-4E89-932B-D7EBE3471993}"/>
    <cellStyle name="Porcentaje 2 2 4 3 2 3 4" xfId="26435" xr:uid="{C9D5EB73-BABC-454A-9FEC-DDA69693B506}"/>
    <cellStyle name="Porcentaje 2 2 4 3 2 4" xfId="6709" xr:uid="{0203633E-2A0F-49F3-8C2F-B5A32CCE9BE0}"/>
    <cellStyle name="Porcentaje 2 2 4 3 2 4 2" xfId="18516" xr:uid="{784D07F9-3B07-4178-9C52-2D680F78EBC5}"/>
    <cellStyle name="Porcentaje 2 2 4 3 2 4 2 2" xfId="40835" xr:uid="{0DA977E5-C6AC-454D-BFB9-F62C84617E19}"/>
    <cellStyle name="Porcentaje 2 2 4 3 2 4 3" xfId="29027" xr:uid="{7A0327C7-A5FD-49A7-86CC-5DEE0AD7AA87}"/>
    <cellStyle name="Porcentaje 2 2 4 3 2 5" xfId="12036" xr:uid="{0849F578-A908-4C81-A339-805186191458}"/>
    <cellStyle name="Porcentaje 2 2 4 3 2 5 2" xfId="34355" xr:uid="{6681C70C-D8A7-4BA1-BA77-6587A88003B1}"/>
    <cellStyle name="Porcentaje 2 2 4 3 2 6" xfId="13332" xr:uid="{CF580E7B-4DF5-4E8D-8C3F-26F0AF5EE9F1}"/>
    <cellStyle name="Porcentaje 2 2 4 3 2 6 2" xfId="35651" xr:uid="{3D8782A6-F71F-4EA8-87F2-A105987F80BE}"/>
    <cellStyle name="Porcentaje 2 2 4 3 2 7" xfId="23843" xr:uid="{29D0BAAF-9896-41BC-AEC8-07B7EE037BF3}"/>
    <cellStyle name="Porcentaje 2 2 4 3 3" xfId="2173" xr:uid="{51322DBC-874E-447D-8D73-47E78987FE0F}"/>
    <cellStyle name="Porcentaje 2 2 4 3 3 2" xfId="4765" xr:uid="{9727A3F7-CF03-4547-B8C4-6492CD490EE3}"/>
    <cellStyle name="Porcentaje 2 2 4 3 3 2 2" xfId="9949" xr:uid="{30A174E0-2D1B-43AC-99EA-5A7E7B43F020}"/>
    <cellStyle name="Porcentaje 2 2 4 3 3 2 2 2" xfId="21756" xr:uid="{06289935-2291-4ED4-957F-EF758C4A94AF}"/>
    <cellStyle name="Porcentaje 2 2 4 3 3 2 2 2 2" xfId="44075" xr:uid="{76DBE7D8-E48E-4D88-A075-2D13BC6F932F}"/>
    <cellStyle name="Porcentaje 2 2 4 3 3 2 2 3" xfId="32267" xr:uid="{8383855D-DAF5-4680-905C-06C2E80F9B25}"/>
    <cellStyle name="Porcentaje 2 2 4 3 3 2 3" xfId="16572" xr:uid="{68E0DD71-7195-4358-9F7D-2F081601191C}"/>
    <cellStyle name="Porcentaje 2 2 4 3 3 2 3 2" xfId="38891" xr:uid="{4E22333C-540E-4D4B-A161-0BF8FFCCF852}"/>
    <cellStyle name="Porcentaje 2 2 4 3 3 2 4" xfId="27083" xr:uid="{3BF43139-4611-479F-8AA0-9D5BFB2F91F2}"/>
    <cellStyle name="Porcentaje 2 2 4 3 3 3" xfId="7357" xr:uid="{260DF5AA-080E-4FF0-9D89-E1DFD391722D}"/>
    <cellStyle name="Porcentaje 2 2 4 3 3 3 2" xfId="19164" xr:uid="{5560F6A4-34DD-4319-BDBA-4306BBE152AA}"/>
    <cellStyle name="Porcentaje 2 2 4 3 3 3 2 2" xfId="41483" xr:uid="{68AC6D93-1CF3-46C4-B9BD-29C2BF88F5C0}"/>
    <cellStyle name="Porcentaje 2 2 4 3 3 3 3" xfId="29675" xr:uid="{51ACF7E7-DF0D-46DF-BF59-554D2CC72A8B}"/>
    <cellStyle name="Porcentaje 2 2 4 3 3 4" xfId="13980" xr:uid="{C894EACA-C6D9-4A20-AC4A-DC867B695B6C}"/>
    <cellStyle name="Porcentaje 2 2 4 3 3 4 2" xfId="36299" xr:uid="{D9A8C298-148A-496F-A38F-E4B426EF8A57}"/>
    <cellStyle name="Porcentaje 2 2 4 3 3 5" xfId="24491" xr:uid="{30F80D07-C115-4862-8629-E1DC401323F9}"/>
    <cellStyle name="Porcentaje 2 2 4 3 4" xfId="3469" xr:uid="{8E37EAAA-9698-4B22-B865-54C6AE4EA53D}"/>
    <cellStyle name="Porcentaje 2 2 4 3 4 2" xfId="8653" xr:uid="{10723163-89B3-46A6-B0E4-338F6F918DCF}"/>
    <cellStyle name="Porcentaje 2 2 4 3 4 2 2" xfId="20460" xr:uid="{44EFACC4-58CC-4DD5-8E73-793B2C4B33B9}"/>
    <cellStyle name="Porcentaje 2 2 4 3 4 2 2 2" xfId="42779" xr:uid="{28421BC5-1D0A-4912-9A65-58B9FBF9D58E}"/>
    <cellStyle name="Porcentaje 2 2 4 3 4 2 3" xfId="30971" xr:uid="{D15E30BC-A86B-4218-8A2D-058491A7D01B}"/>
    <cellStyle name="Porcentaje 2 2 4 3 4 3" xfId="15276" xr:uid="{9340E378-767A-4A27-88C5-08844277883D}"/>
    <cellStyle name="Porcentaje 2 2 4 3 4 3 2" xfId="37595" xr:uid="{C4E7E03B-F00C-4925-AF06-D8CE26F616D0}"/>
    <cellStyle name="Porcentaje 2 2 4 3 4 4" xfId="25787" xr:uid="{DF1FB32D-4D3A-4B19-A489-CEC21BC73708}"/>
    <cellStyle name="Porcentaje 2 2 4 3 5" xfId="6061" xr:uid="{F7FCCFA3-32D9-44FF-985F-0CF83C277F00}"/>
    <cellStyle name="Porcentaje 2 2 4 3 5 2" xfId="17868" xr:uid="{C3647655-73C9-4303-8E60-4050689AF51A}"/>
    <cellStyle name="Porcentaje 2 2 4 3 5 2 2" xfId="40187" xr:uid="{DAB38969-15F3-407F-9D24-92147BDC1A54}"/>
    <cellStyle name="Porcentaje 2 2 4 3 5 3" xfId="28379" xr:uid="{E0289B24-032A-416E-9CD7-CC7AB090A38D}"/>
    <cellStyle name="Porcentaje 2 2 4 3 6" xfId="11388" xr:uid="{06C4DDE5-B3B6-48D6-889B-AB9E71F83A83}"/>
    <cellStyle name="Porcentaje 2 2 4 3 6 2" xfId="33707" xr:uid="{DAB16362-9393-4175-B8BA-85C207072A5B}"/>
    <cellStyle name="Porcentaje 2 2 4 3 7" xfId="12684" xr:uid="{29E67E6B-FA9B-42F3-9CE2-3F1A4F0D3E31}"/>
    <cellStyle name="Porcentaje 2 2 4 3 7 2" xfId="35003" xr:uid="{3BC0C8C1-B30C-44AE-A9BF-E7039DF7BECD}"/>
    <cellStyle name="Porcentaje 2 2 4 3 8" xfId="23195" xr:uid="{0B8C3111-A9C0-46BE-9BC3-311B34B6D94E}"/>
    <cellStyle name="Porcentaje 2 2 4 4" xfId="1201" xr:uid="{A2531CE1-F4CB-4A7F-AC49-F5AC64546E2D}"/>
    <cellStyle name="Porcentaje 2 2 4 4 2" xfId="2497" xr:uid="{AFE6886E-02C9-4380-AF98-A776731A7581}"/>
    <cellStyle name="Porcentaje 2 2 4 4 2 2" xfId="5089" xr:uid="{2BB43C1D-78FD-4040-A08E-BC20E6E4C424}"/>
    <cellStyle name="Porcentaje 2 2 4 4 2 2 2" xfId="10273" xr:uid="{8CA5E03F-FE0C-46D1-A645-3FE9BA6FEFA5}"/>
    <cellStyle name="Porcentaje 2 2 4 4 2 2 2 2" xfId="22080" xr:uid="{E1E54962-662A-4C58-A810-823DFDDCA283}"/>
    <cellStyle name="Porcentaje 2 2 4 4 2 2 2 2 2" xfId="44399" xr:uid="{9C9A70B0-E317-4DF2-A05C-D55B9EA0E91A}"/>
    <cellStyle name="Porcentaje 2 2 4 4 2 2 2 3" xfId="32591" xr:uid="{430E558D-893C-4B9A-A7D8-21E6357DD1F9}"/>
    <cellStyle name="Porcentaje 2 2 4 4 2 2 3" xfId="16896" xr:uid="{5CA8090C-C470-42C9-918F-79366FD041CF}"/>
    <cellStyle name="Porcentaje 2 2 4 4 2 2 3 2" xfId="39215" xr:uid="{FCA080E5-E419-4DBB-BB28-9C6E65CF38F9}"/>
    <cellStyle name="Porcentaje 2 2 4 4 2 2 4" xfId="27407" xr:uid="{2B4FEE4F-CA04-4837-B500-A1A337276049}"/>
    <cellStyle name="Porcentaje 2 2 4 4 2 3" xfId="7681" xr:uid="{F6456AAA-0A2E-4D3C-AE0D-EECA8AFC8852}"/>
    <cellStyle name="Porcentaje 2 2 4 4 2 3 2" xfId="19488" xr:uid="{44C01BE1-D59A-41C0-BB3E-8FB03646A869}"/>
    <cellStyle name="Porcentaje 2 2 4 4 2 3 2 2" xfId="41807" xr:uid="{8FFE9D87-0F32-4EE0-8881-8B80D73335D3}"/>
    <cellStyle name="Porcentaje 2 2 4 4 2 3 3" xfId="29999" xr:uid="{4A191EFF-3572-432F-ACF4-485E2B2F18F0}"/>
    <cellStyle name="Porcentaje 2 2 4 4 2 4" xfId="14304" xr:uid="{55E537FC-9B7D-4908-B78D-0FE90A64F4CE}"/>
    <cellStyle name="Porcentaje 2 2 4 4 2 4 2" xfId="36623" xr:uid="{B6C011F2-27CC-4B33-9CC0-3AB8DD64CCE3}"/>
    <cellStyle name="Porcentaje 2 2 4 4 2 5" xfId="24815" xr:uid="{D20B6641-8631-4542-82FF-F12D85353C90}"/>
    <cellStyle name="Porcentaje 2 2 4 4 3" xfId="3793" xr:uid="{A44AAF4E-6719-47DE-9E1E-5A7EFA061AE1}"/>
    <cellStyle name="Porcentaje 2 2 4 4 3 2" xfId="8977" xr:uid="{76E05B17-7C03-4033-891E-A8CB4807DF07}"/>
    <cellStyle name="Porcentaje 2 2 4 4 3 2 2" xfId="20784" xr:uid="{45BF47D2-F1F2-4102-ABC8-91C9A6A74A60}"/>
    <cellStyle name="Porcentaje 2 2 4 4 3 2 2 2" xfId="43103" xr:uid="{14780962-87FF-4C56-BEC8-0CCD1C75EEFE}"/>
    <cellStyle name="Porcentaje 2 2 4 4 3 2 3" xfId="31295" xr:uid="{1E40C05D-6868-4A56-B804-9BAD7D499481}"/>
    <cellStyle name="Porcentaje 2 2 4 4 3 3" xfId="15600" xr:uid="{70BEE17F-2F87-44CB-B755-98F4FCD1E0BA}"/>
    <cellStyle name="Porcentaje 2 2 4 4 3 3 2" xfId="37919" xr:uid="{19FEAC8C-4256-43DB-B3C6-1251817AE51F}"/>
    <cellStyle name="Porcentaje 2 2 4 4 3 4" xfId="26111" xr:uid="{29D2EB22-BC79-40FE-86E9-419FFBE04C84}"/>
    <cellStyle name="Porcentaje 2 2 4 4 4" xfId="6385" xr:uid="{9B04C064-CDF0-4BB2-897E-AD51D8DDF173}"/>
    <cellStyle name="Porcentaje 2 2 4 4 4 2" xfId="18192" xr:uid="{C0A26CB9-B835-412D-A388-9B26CA65C2F5}"/>
    <cellStyle name="Porcentaje 2 2 4 4 4 2 2" xfId="40511" xr:uid="{71C14E0A-7793-4398-8E8C-57E467727687}"/>
    <cellStyle name="Porcentaje 2 2 4 4 4 3" xfId="28703" xr:uid="{199F4DC1-6524-471B-97AE-39AEF012F9D8}"/>
    <cellStyle name="Porcentaje 2 2 4 4 5" xfId="11712" xr:uid="{325B7DC2-09B7-4098-86E8-5795B5833DAA}"/>
    <cellStyle name="Porcentaje 2 2 4 4 5 2" xfId="34031" xr:uid="{437398AF-1720-483F-85C2-7A8D02BFE2D0}"/>
    <cellStyle name="Porcentaje 2 2 4 4 6" xfId="13008" xr:uid="{5562ED44-F3DF-4DBD-9549-182AB3A46EA4}"/>
    <cellStyle name="Porcentaje 2 2 4 4 6 2" xfId="35327" xr:uid="{3422CC98-2E4F-49FE-AE93-9FD1C4F43BBC}"/>
    <cellStyle name="Porcentaje 2 2 4 4 7" xfId="23519" xr:uid="{849BCCD1-AD50-47C7-A287-71C80EFC0B03}"/>
    <cellStyle name="Porcentaje 2 2 4 5" xfId="1849" xr:uid="{51A95F8E-6B81-4AF8-A090-5A8B6164B171}"/>
    <cellStyle name="Porcentaje 2 2 4 5 2" xfId="4441" xr:uid="{50BCDAF6-0FCF-40D9-AC8C-91DC109934AF}"/>
    <cellStyle name="Porcentaje 2 2 4 5 2 2" xfId="9625" xr:uid="{EFACBA3E-A4F8-4534-9002-56D1139DBC0A}"/>
    <cellStyle name="Porcentaje 2 2 4 5 2 2 2" xfId="21432" xr:uid="{18823A4E-87A3-48D6-A9CE-CD56D285F8FD}"/>
    <cellStyle name="Porcentaje 2 2 4 5 2 2 2 2" xfId="43751" xr:uid="{5361FF5F-04F8-4594-B787-74A38F663E5F}"/>
    <cellStyle name="Porcentaje 2 2 4 5 2 2 3" xfId="31943" xr:uid="{8EB3D4F7-B424-4251-9251-55F9F15F497C}"/>
    <cellStyle name="Porcentaje 2 2 4 5 2 3" xfId="16248" xr:uid="{150EC656-E1BD-41FE-B57E-C5E8210C49D9}"/>
    <cellStyle name="Porcentaje 2 2 4 5 2 3 2" xfId="38567" xr:uid="{6587953E-5ADB-481C-8F7C-C313F15BEEAA}"/>
    <cellStyle name="Porcentaje 2 2 4 5 2 4" xfId="26759" xr:uid="{664AC675-A9FE-48E8-930D-E4D0E1F70551}"/>
    <cellStyle name="Porcentaje 2 2 4 5 3" xfId="7033" xr:uid="{A6D3391E-2AAB-4A25-A2D6-F739CC37978D}"/>
    <cellStyle name="Porcentaje 2 2 4 5 3 2" xfId="18840" xr:uid="{45E90252-DA7A-4AD1-9867-59096818FA71}"/>
    <cellStyle name="Porcentaje 2 2 4 5 3 2 2" xfId="41159" xr:uid="{0A163484-3654-4B5E-8E26-7FDE18A11CE3}"/>
    <cellStyle name="Porcentaje 2 2 4 5 3 3" xfId="29351" xr:uid="{AB2AD214-0150-415C-9BA8-EEEA061E1910}"/>
    <cellStyle name="Porcentaje 2 2 4 5 4" xfId="13656" xr:uid="{FE70A017-21C1-494F-B246-9BCED3159001}"/>
    <cellStyle name="Porcentaje 2 2 4 5 4 2" xfId="35975" xr:uid="{9CBBAE99-5A3D-485B-9905-5EB368D39D93}"/>
    <cellStyle name="Porcentaje 2 2 4 5 5" xfId="24167" xr:uid="{115BB490-F917-4E06-9ED6-3A3C783AFC0B}"/>
    <cellStyle name="Porcentaje 2 2 4 6" xfId="3145" xr:uid="{0289AD1D-B8AE-4B33-A5CE-851C0E538E54}"/>
    <cellStyle name="Porcentaje 2 2 4 6 2" xfId="8329" xr:uid="{3AD82AA0-0A00-4653-9CFC-411545213E95}"/>
    <cellStyle name="Porcentaje 2 2 4 6 2 2" xfId="20136" xr:uid="{4D10A4B2-37DB-47E9-B826-B7FE80753F67}"/>
    <cellStyle name="Porcentaje 2 2 4 6 2 2 2" xfId="42455" xr:uid="{93ADC088-5A45-4E7B-B86B-9B3BC59FD63E}"/>
    <cellStyle name="Porcentaje 2 2 4 6 2 3" xfId="30647" xr:uid="{1E4C800E-D05E-4773-8700-34A8B6D22C8C}"/>
    <cellStyle name="Porcentaje 2 2 4 6 3" xfId="14952" xr:uid="{FAFD0803-B7FE-4FFF-89E6-71FCA38B68B4}"/>
    <cellStyle name="Porcentaje 2 2 4 6 3 2" xfId="37271" xr:uid="{387AB5BF-9B6D-456E-8E09-B18AA07C4599}"/>
    <cellStyle name="Porcentaje 2 2 4 6 4" xfId="25463" xr:uid="{4C3C2FB1-C047-4A47-BA05-D1BD9E4FE26F}"/>
    <cellStyle name="Porcentaje 2 2 4 7" xfId="5737" xr:uid="{B89AC6C1-5399-47DD-BE25-4BE9996241C0}"/>
    <cellStyle name="Porcentaje 2 2 4 7 2" xfId="17544" xr:uid="{EC0D2138-4C69-4690-8895-DEA52405F961}"/>
    <cellStyle name="Porcentaje 2 2 4 7 2 2" xfId="39863" xr:uid="{D7B3D948-6347-47F7-AE76-D91100B6AD64}"/>
    <cellStyle name="Porcentaje 2 2 4 7 3" xfId="28055" xr:uid="{5F867ED3-2634-48D0-848E-C9CE53B53E13}"/>
    <cellStyle name="Porcentaje 2 2 4 8" xfId="10966" xr:uid="{AC23070C-2936-4D93-9C86-CD3720E678CC}"/>
    <cellStyle name="Porcentaje 2 2 4 8 2" xfId="33285" xr:uid="{3FC3D6C8-0292-4E5C-A2DB-B074C3CA5617}"/>
    <cellStyle name="Porcentaje 2 2 4 9" xfId="12360" xr:uid="{06B1A92E-7C6A-44C4-9D9E-72298F3FCFB1}"/>
    <cellStyle name="Porcentaje 2 2 4 9 2" xfId="34679" xr:uid="{9DC6496C-496E-4D24-BF94-7F57F62206B4}"/>
    <cellStyle name="Porcentaje 2 2 5" xfId="572" xr:uid="{BFF25639-234A-42C8-8BDA-E9173FCCF208}"/>
    <cellStyle name="Porcentaje 2 2 5 2" xfId="958" xr:uid="{3BE808A9-2697-4B95-B867-40140D7077D8}"/>
    <cellStyle name="Porcentaje 2 2 5 2 2" xfId="1606" xr:uid="{4C2A483E-CF2B-4068-8640-A237BFC5C746}"/>
    <cellStyle name="Porcentaje 2 2 5 2 2 2" xfId="2902" xr:uid="{B4CFE6BC-DCBF-4894-A80A-2786ED64AD66}"/>
    <cellStyle name="Porcentaje 2 2 5 2 2 2 2" xfId="5494" xr:uid="{B470E651-161E-4BB6-AD25-389AAF72003C}"/>
    <cellStyle name="Porcentaje 2 2 5 2 2 2 2 2" xfId="10678" xr:uid="{AB91700B-20F6-4765-9C82-43801DB637DE}"/>
    <cellStyle name="Porcentaje 2 2 5 2 2 2 2 2 2" xfId="22485" xr:uid="{CCCA2DCF-D823-47D2-B951-38B9F7AAAD8E}"/>
    <cellStyle name="Porcentaje 2 2 5 2 2 2 2 2 2 2" xfId="44804" xr:uid="{F1879955-441F-4F6E-B9AB-99A005AF6D40}"/>
    <cellStyle name="Porcentaje 2 2 5 2 2 2 2 2 3" xfId="32996" xr:uid="{D7C24989-5B62-4A80-BB0D-C998FD7F9567}"/>
    <cellStyle name="Porcentaje 2 2 5 2 2 2 2 3" xfId="17301" xr:uid="{E9C8A7F9-F8CF-4EF8-92A4-4B0A9F192D96}"/>
    <cellStyle name="Porcentaje 2 2 5 2 2 2 2 3 2" xfId="39620" xr:uid="{2792C58D-01FB-448B-B1DE-F9852D08F093}"/>
    <cellStyle name="Porcentaje 2 2 5 2 2 2 2 4" xfId="27812" xr:uid="{F52F166A-8DE0-4608-AC14-054999ECA1AC}"/>
    <cellStyle name="Porcentaje 2 2 5 2 2 2 3" xfId="8086" xr:uid="{51BB4700-8ECE-4B2A-A6B4-448DDFFC8866}"/>
    <cellStyle name="Porcentaje 2 2 5 2 2 2 3 2" xfId="19893" xr:uid="{5FECFB26-A8AD-4F33-A901-35AEC444BBC9}"/>
    <cellStyle name="Porcentaje 2 2 5 2 2 2 3 2 2" xfId="42212" xr:uid="{0B49BB12-64C2-4463-ABFA-B66499B5DC49}"/>
    <cellStyle name="Porcentaje 2 2 5 2 2 2 3 3" xfId="30404" xr:uid="{7E934F1C-D61E-49F2-8E21-9D232C89E7FF}"/>
    <cellStyle name="Porcentaje 2 2 5 2 2 2 4" xfId="14709" xr:uid="{21DB179D-6CA8-4B69-A347-B7797759EBB7}"/>
    <cellStyle name="Porcentaje 2 2 5 2 2 2 4 2" xfId="37028" xr:uid="{FF8843EE-8E6C-432D-AD3F-261AA04956A6}"/>
    <cellStyle name="Porcentaje 2 2 5 2 2 2 5" xfId="25220" xr:uid="{AD04D8BA-46E4-4FD4-8B9F-2190007C99C5}"/>
    <cellStyle name="Porcentaje 2 2 5 2 2 3" xfId="4198" xr:uid="{7B18C3D8-1242-4FDC-B624-AECE0C2A2481}"/>
    <cellStyle name="Porcentaje 2 2 5 2 2 3 2" xfId="9382" xr:uid="{6553CD38-50CE-4657-A6C8-E9599AAAF820}"/>
    <cellStyle name="Porcentaje 2 2 5 2 2 3 2 2" xfId="21189" xr:uid="{053E219F-83B3-4679-AA1F-97EB9603DE8A}"/>
    <cellStyle name="Porcentaje 2 2 5 2 2 3 2 2 2" xfId="43508" xr:uid="{379E155A-6357-4462-93B4-E4838ABD6599}"/>
    <cellStyle name="Porcentaje 2 2 5 2 2 3 2 3" xfId="31700" xr:uid="{33C5C848-39ED-42A5-B602-35469A3D81E9}"/>
    <cellStyle name="Porcentaje 2 2 5 2 2 3 3" xfId="16005" xr:uid="{63B590DC-27DD-4FF2-ACA0-48115288969E}"/>
    <cellStyle name="Porcentaje 2 2 5 2 2 3 3 2" xfId="38324" xr:uid="{53ECB347-B1B4-4B49-8A0D-AA9A0A91CD88}"/>
    <cellStyle name="Porcentaje 2 2 5 2 2 3 4" xfId="26516" xr:uid="{93E74AD9-AB63-474F-A58F-D329099229F7}"/>
    <cellStyle name="Porcentaje 2 2 5 2 2 4" xfId="6790" xr:uid="{7E385A97-6D94-47D2-AB5D-0962FE52E9DC}"/>
    <cellStyle name="Porcentaje 2 2 5 2 2 4 2" xfId="18597" xr:uid="{BBAD49C3-A94F-419D-9BEF-4DE45B6E2C23}"/>
    <cellStyle name="Porcentaje 2 2 5 2 2 4 2 2" xfId="40916" xr:uid="{4F9E43D8-BDFB-4233-AFD3-E41B71578152}"/>
    <cellStyle name="Porcentaje 2 2 5 2 2 4 3" xfId="29108" xr:uid="{1A7E8F2D-E32C-4E83-A3BB-BFD1C71CB368}"/>
    <cellStyle name="Porcentaje 2 2 5 2 2 5" xfId="12117" xr:uid="{7A92294E-D9CB-444A-9AC4-53462605A137}"/>
    <cellStyle name="Porcentaje 2 2 5 2 2 5 2" xfId="34436" xr:uid="{987EDA29-3ACA-4FE3-B3A3-F120F6ED938B}"/>
    <cellStyle name="Porcentaje 2 2 5 2 2 6" xfId="13413" xr:uid="{E39CAFC3-2DA7-4AC9-9F45-7EDDC1023DC0}"/>
    <cellStyle name="Porcentaje 2 2 5 2 2 6 2" xfId="35732" xr:uid="{9B1FC83A-E9ED-4064-AC71-4AD550F96803}"/>
    <cellStyle name="Porcentaje 2 2 5 2 2 7" xfId="23924" xr:uid="{05D93FFB-251A-4EFD-8BB8-63295CCB1B50}"/>
    <cellStyle name="Porcentaje 2 2 5 2 3" xfId="2254" xr:uid="{473E93F1-FA4E-4BC5-9834-4C0FF3787536}"/>
    <cellStyle name="Porcentaje 2 2 5 2 3 2" xfId="4846" xr:uid="{2AF841AB-C74C-4DD4-AB97-39FD67450C42}"/>
    <cellStyle name="Porcentaje 2 2 5 2 3 2 2" xfId="10030" xr:uid="{5E727396-3652-4AF5-A2D2-9886BF6F77C5}"/>
    <cellStyle name="Porcentaje 2 2 5 2 3 2 2 2" xfId="21837" xr:uid="{9414E340-B337-4BBE-B64F-67112D2DCE12}"/>
    <cellStyle name="Porcentaje 2 2 5 2 3 2 2 2 2" xfId="44156" xr:uid="{AD47A14B-8817-4024-8A95-2E44156D471A}"/>
    <cellStyle name="Porcentaje 2 2 5 2 3 2 2 3" xfId="32348" xr:uid="{18660F54-7AE7-41E5-A7CC-AAF36F6D20B0}"/>
    <cellStyle name="Porcentaje 2 2 5 2 3 2 3" xfId="16653" xr:uid="{A105E669-84D4-4857-BC82-C41A713D4332}"/>
    <cellStyle name="Porcentaje 2 2 5 2 3 2 3 2" xfId="38972" xr:uid="{21BA256A-B599-4262-B869-27BA7FA214FF}"/>
    <cellStyle name="Porcentaje 2 2 5 2 3 2 4" xfId="27164" xr:uid="{32B0155D-789D-459F-8F80-BB4BBAF9AE8E}"/>
    <cellStyle name="Porcentaje 2 2 5 2 3 3" xfId="7438" xr:uid="{F9F740AC-16E2-4BC2-B30F-18A3124047AF}"/>
    <cellStyle name="Porcentaje 2 2 5 2 3 3 2" xfId="19245" xr:uid="{B2E95D3F-D446-411A-BBE7-DD84714B34BA}"/>
    <cellStyle name="Porcentaje 2 2 5 2 3 3 2 2" xfId="41564" xr:uid="{68F57938-EF1B-4FB4-8B1A-FCE4656D5BD4}"/>
    <cellStyle name="Porcentaje 2 2 5 2 3 3 3" xfId="29756" xr:uid="{142521B9-4B38-4332-80CE-71D9AAE883EF}"/>
    <cellStyle name="Porcentaje 2 2 5 2 3 4" xfId="14061" xr:uid="{03F15469-44D8-4897-B7E8-4CE3D73E5F83}"/>
    <cellStyle name="Porcentaje 2 2 5 2 3 4 2" xfId="36380" xr:uid="{A2F9DA95-787E-4E98-852B-867F5D378556}"/>
    <cellStyle name="Porcentaje 2 2 5 2 3 5" xfId="24572" xr:uid="{8CB18446-F5C0-4443-B181-5C285DA8D06F}"/>
    <cellStyle name="Porcentaje 2 2 5 2 4" xfId="3550" xr:uid="{6D9BC233-9060-4D95-BC48-B14BC719F927}"/>
    <cellStyle name="Porcentaje 2 2 5 2 4 2" xfId="8734" xr:uid="{B468E8BE-F8C0-422A-889C-EF252DA2F6CB}"/>
    <cellStyle name="Porcentaje 2 2 5 2 4 2 2" xfId="20541" xr:uid="{2A9D1DF7-5B32-4609-A7E7-8A42563FDB4D}"/>
    <cellStyle name="Porcentaje 2 2 5 2 4 2 2 2" xfId="42860" xr:uid="{2EABE516-B453-4707-AA9C-F46C286076F4}"/>
    <cellStyle name="Porcentaje 2 2 5 2 4 2 3" xfId="31052" xr:uid="{6B279B9E-78DF-4771-A333-5A1971A4A217}"/>
    <cellStyle name="Porcentaje 2 2 5 2 4 3" xfId="15357" xr:uid="{6F143E02-540A-4EAC-BD60-E7926B5AE460}"/>
    <cellStyle name="Porcentaje 2 2 5 2 4 3 2" xfId="37676" xr:uid="{2C2355F7-F871-420B-A14B-CDCE9882FE5A}"/>
    <cellStyle name="Porcentaje 2 2 5 2 4 4" xfId="25868" xr:uid="{D51DAFC6-9738-4136-AFCD-62FCD77F72C5}"/>
    <cellStyle name="Porcentaje 2 2 5 2 5" xfId="6142" xr:uid="{FED30240-5E9F-4CA6-A146-18570E064D35}"/>
    <cellStyle name="Porcentaje 2 2 5 2 5 2" xfId="17949" xr:uid="{0097AF1A-DEEB-4FFF-87FA-850C49B9741B}"/>
    <cellStyle name="Porcentaje 2 2 5 2 5 2 2" xfId="40268" xr:uid="{57AC90AF-1A49-4C45-92F7-0D818AA50BC6}"/>
    <cellStyle name="Porcentaje 2 2 5 2 5 3" xfId="28460" xr:uid="{C0CC35C0-2526-4D59-BC3F-52D6A2B48A1F}"/>
    <cellStyle name="Porcentaje 2 2 5 2 6" xfId="11469" xr:uid="{21A7FCF5-0D06-46BA-A9FC-33609C804AD9}"/>
    <cellStyle name="Porcentaje 2 2 5 2 6 2" xfId="33788" xr:uid="{B4CB3D65-7FB8-4E13-9EF4-5213242A0362}"/>
    <cellStyle name="Porcentaje 2 2 5 2 7" xfId="12765" xr:uid="{11C35B91-B467-42F6-A4CE-3EE91824D7E3}"/>
    <cellStyle name="Porcentaje 2 2 5 2 7 2" xfId="35084" xr:uid="{ECFE8252-E834-4852-BE33-9A9ABA24886E}"/>
    <cellStyle name="Porcentaje 2 2 5 2 8" xfId="23276" xr:uid="{BA88E158-238B-498F-B53A-F8FBC8CEBD88}"/>
    <cellStyle name="Porcentaje 2 2 5 3" xfId="1282" xr:uid="{89F957B1-B284-4E06-9E47-00EB5EB0329B}"/>
    <cellStyle name="Porcentaje 2 2 5 3 2" xfId="2578" xr:uid="{09424EF3-57BA-419C-8397-53497E3EE354}"/>
    <cellStyle name="Porcentaje 2 2 5 3 2 2" xfId="5170" xr:uid="{ADE0BFA2-AB23-42AA-A300-641ECC900B28}"/>
    <cellStyle name="Porcentaje 2 2 5 3 2 2 2" xfId="10354" xr:uid="{94E001E1-C18F-4F7F-96AF-C0F74CA7779E}"/>
    <cellStyle name="Porcentaje 2 2 5 3 2 2 2 2" xfId="22161" xr:uid="{76F373A5-EC66-42BB-BA0A-3B705051AE09}"/>
    <cellStyle name="Porcentaje 2 2 5 3 2 2 2 2 2" xfId="44480" xr:uid="{C2776A76-DBD9-416D-8A31-94ECE1A2D897}"/>
    <cellStyle name="Porcentaje 2 2 5 3 2 2 2 3" xfId="32672" xr:uid="{8190B0B7-AF98-4869-B22E-C37D315099D9}"/>
    <cellStyle name="Porcentaje 2 2 5 3 2 2 3" xfId="16977" xr:uid="{91D5DFF9-7962-4794-AA9E-D98391D8B255}"/>
    <cellStyle name="Porcentaje 2 2 5 3 2 2 3 2" xfId="39296" xr:uid="{224EAC4F-09A5-481D-86EF-A36C4A441B59}"/>
    <cellStyle name="Porcentaje 2 2 5 3 2 2 4" xfId="27488" xr:uid="{B0852CC4-535A-49AC-9F5D-6D811E2E6CC9}"/>
    <cellStyle name="Porcentaje 2 2 5 3 2 3" xfId="7762" xr:uid="{CF159DC6-BF26-4E56-B670-FA0A9037CA3D}"/>
    <cellStyle name="Porcentaje 2 2 5 3 2 3 2" xfId="19569" xr:uid="{CA0C3D5A-8E17-4DFE-A545-29015F1AFCAE}"/>
    <cellStyle name="Porcentaje 2 2 5 3 2 3 2 2" xfId="41888" xr:uid="{2AA0C55B-53EE-4461-A9AF-445D631BFACC}"/>
    <cellStyle name="Porcentaje 2 2 5 3 2 3 3" xfId="30080" xr:uid="{06578865-0299-4E69-877B-30749CD50073}"/>
    <cellStyle name="Porcentaje 2 2 5 3 2 4" xfId="14385" xr:uid="{C8B10130-F4BB-4442-8FF8-163FE3023124}"/>
    <cellStyle name="Porcentaje 2 2 5 3 2 4 2" xfId="36704" xr:uid="{A2D1DB81-59C3-4773-83E6-CD0D3E5824CC}"/>
    <cellStyle name="Porcentaje 2 2 5 3 2 5" xfId="24896" xr:uid="{0D2537B2-F681-41B4-84DD-1D63D0854C69}"/>
    <cellStyle name="Porcentaje 2 2 5 3 3" xfId="3874" xr:uid="{123F2FF4-426A-429C-9DAB-07720E654F96}"/>
    <cellStyle name="Porcentaje 2 2 5 3 3 2" xfId="9058" xr:uid="{F642D4D7-E981-4C29-9947-6DDD9D755461}"/>
    <cellStyle name="Porcentaje 2 2 5 3 3 2 2" xfId="20865" xr:uid="{E177C473-FCAD-4D26-8DC9-C93DF6C1C092}"/>
    <cellStyle name="Porcentaje 2 2 5 3 3 2 2 2" xfId="43184" xr:uid="{9D07E7D9-1335-4EEA-BB75-ABAF7A530D5A}"/>
    <cellStyle name="Porcentaje 2 2 5 3 3 2 3" xfId="31376" xr:uid="{788E6471-A9E4-4571-803D-5FFEBFE17ED0}"/>
    <cellStyle name="Porcentaje 2 2 5 3 3 3" xfId="15681" xr:uid="{82F9B795-75C6-43B1-955B-5262332C7F71}"/>
    <cellStyle name="Porcentaje 2 2 5 3 3 3 2" xfId="38000" xr:uid="{0DF580DF-85A7-4F2D-89E1-0E382E812DD7}"/>
    <cellStyle name="Porcentaje 2 2 5 3 3 4" xfId="26192" xr:uid="{1242EBB9-3F74-49D5-B0E1-BB0F0E7CABF5}"/>
    <cellStyle name="Porcentaje 2 2 5 3 4" xfId="6466" xr:uid="{211BA641-F201-42D9-BA33-077B4FDD1329}"/>
    <cellStyle name="Porcentaje 2 2 5 3 4 2" xfId="18273" xr:uid="{70E33BC9-F96F-4230-98BA-C5C5EEFB1DEF}"/>
    <cellStyle name="Porcentaje 2 2 5 3 4 2 2" xfId="40592" xr:uid="{AB19AD08-B2F3-4310-AD2B-71AB710A8840}"/>
    <cellStyle name="Porcentaje 2 2 5 3 4 3" xfId="28784" xr:uid="{CD839AE0-8B8E-4B50-8E9C-BC62AF988588}"/>
    <cellStyle name="Porcentaje 2 2 5 3 5" xfId="11793" xr:uid="{8D74DDD4-F309-492F-BEAA-587F67B06190}"/>
    <cellStyle name="Porcentaje 2 2 5 3 5 2" xfId="34112" xr:uid="{90BB6730-2D77-47C6-BC9C-61B86D5B36DB}"/>
    <cellStyle name="Porcentaje 2 2 5 3 6" xfId="13089" xr:uid="{0C8A2C38-A58A-40F1-A162-855228A09F4B}"/>
    <cellStyle name="Porcentaje 2 2 5 3 6 2" xfId="35408" xr:uid="{D60E9095-743F-46C0-B232-FF4C3050F914}"/>
    <cellStyle name="Porcentaje 2 2 5 3 7" xfId="23600" xr:uid="{9949454C-FD8A-47A1-B4A5-B52227868D1C}"/>
    <cellStyle name="Porcentaje 2 2 5 4" xfId="1930" xr:uid="{D27987A0-9D6C-4D09-9D6B-B05FC2608D67}"/>
    <cellStyle name="Porcentaje 2 2 5 4 2" xfId="4522" xr:uid="{585804CC-E2C0-4098-BC22-5FCFB92A2B1E}"/>
    <cellStyle name="Porcentaje 2 2 5 4 2 2" xfId="9706" xr:uid="{621A63C3-68E2-4902-8A0C-D8646DED17A7}"/>
    <cellStyle name="Porcentaje 2 2 5 4 2 2 2" xfId="21513" xr:uid="{25FBA4AB-8ABC-40F3-B646-77F78B532BA0}"/>
    <cellStyle name="Porcentaje 2 2 5 4 2 2 2 2" xfId="43832" xr:uid="{90DC09BA-9612-4575-BA37-1CCFCD456841}"/>
    <cellStyle name="Porcentaje 2 2 5 4 2 2 3" xfId="32024" xr:uid="{16CA15FC-8C33-4736-B897-A199572DBFB8}"/>
    <cellStyle name="Porcentaje 2 2 5 4 2 3" xfId="16329" xr:uid="{37CFEBE0-E708-4597-9F8F-E52ACCEDE97F}"/>
    <cellStyle name="Porcentaje 2 2 5 4 2 3 2" xfId="38648" xr:uid="{53301C3B-06EE-41FB-88F7-EFEF2D7EBDAF}"/>
    <cellStyle name="Porcentaje 2 2 5 4 2 4" xfId="26840" xr:uid="{0677C632-652B-4525-8535-433EDA5D273F}"/>
    <cellStyle name="Porcentaje 2 2 5 4 3" xfId="7114" xr:uid="{ECA7827E-8269-4388-9DC9-15C050DAB35A}"/>
    <cellStyle name="Porcentaje 2 2 5 4 3 2" xfId="18921" xr:uid="{D882609F-18D4-4A4A-B269-5CBC69F4E3C2}"/>
    <cellStyle name="Porcentaje 2 2 5 4 3 2 2" xfId="41240" xr:uid="{1351F7AA-125C-420A-AC40-4460A83507BE}"/>
    <cellStyle name="Porcentaje 2 2 5 4 3 3" xfId="29432" xr:uid="{05EF14A1-D3E4-4E20-80F2-14687F804D26}"/>
    <cellStyle name="Porcentaje 2 2 5 4 4" xfId="13737" xr:uid="{37ECB39A-7465-41DB-AD7D-B7BC6B1BDE40}"/>
    <cellStyle name="Porcentaje 2 2 5 4 4 2" xfId="36056" xr:uid="{08A214E4-046A-46D6-A63C-156F8AD058EF}"/>
    <cellStyle name="Porcentaje 2 2 5 4 5" xfId="24248" xr:uid="{2F8D642F-A371-4AFE-A096-B80EC67DDB88}"/>
    <cellStyle name="Porcentaje 2 2 5 5" xfId="3226" xr:uid="{6880F70B-0F72-4D0E-9C21-7A7F5D5980BF}"/>
    <cellStyle name="Porcentaje 2 2 5 5 2" xfId="8410" xr:uid="{52DB2A23-DE2E-47D3-BF17-9CE6844F0E12}"/>
    <cellStyle name="Porcentaje 2 2 5 5 2 2" xfId="20217" xr:uid="{79B34960-6F31-4944-8504-8C67674FA06C}"/>
    <cellStyle name="Porcentaje 2 2 5 5 2 2 2" xfId="42536" xr:uid="{E909C23A-E7A1-4245-B778-171FA9795FE2}"/>
    <cellStyle name="Porcentaje 2 2 5 5 2 3" xfId="30728" xr:uid="{D48A4CAE-4389-48C4-8E7B-371BA8764F80}"/>
    <cellStyle name="Porcentaje 2 2 5 5 3" xfId="15033" xr:uid="{331FE967-7C16-4F19-BDEA-D56F63D2F89D}"/>
    <cellStyle name="Porcentaje 2 2 5 5 3 2" xfId="37352" xr:uid="{5223FD03-44A1-41C3-8064-C9BC156A6DB3}"/>
    <cellStyle name="Porcentaje 2 2 5 5 4" xfId="25544" xr:uid="{8E88E57D-1ABB-4C53-BCA4-9EB3F0BE9DC6}"/>
    <cellStyle name="Porcentaje 2 2 5 6" xfId="5818" xr:uid="{B4BFD8D7-B297-4463-8EB0-38CECE13A60D}"/>
    <cellStyle name="Porcentaje 2 2 5 6 2" xfId="17625" xr:uid="{2A0A8975-192C-4559-9706-0C6FFCC0238F}"/>
    <cellStyle name="Porcentaje 2 2 5 6 2 2" xfId="39944" xr:uid="{7BC7A3D4-B008-418D-AFC0-B38E277134E2}"/>
    <cellStyle name="Porcentaje 2 2 5 6 3" xfId="28136" xr:uid="{9B18A718-6C5F-4656-ADD0-F9942CA70C66}"/>
    <cellStyle name="Porcentaje 2 2 5 7" xfId="11083" xr:uid="{DB7089F0-2AFF-46D6-88B9-C963E28338D3}"/>
    <cellStyle name="Porcentaje 2 2 5 7 2" xfId="33402" xr:uid="{8BF8E7F7-3C08-4A1C-9E76-A07FED7DE1DD}"/>
    <cellStyle name="Porcentaje 2 2 5 8" xfId="12441" xr:uid="{AD516504-F28C-4401-9F1D-500EA1FB5353}"/>
    <cellStyle name="Porcentaje 2 2 5 8 2" xfId="34760" xr:uid="{A237B8BC-B359-4A83-B00D-EA714598F872}"/>
    <cellStyle name="Porcentaje 2 2 5 9" xfId="22890" xr:uid="{0458D613-F556-494B-AEC5-25099CCA97BA}"/>
    <cellStyle name="Porcentaje 2 2 6" xfId="796" xr:uid="{FCAA4BDC-AE0D-48A4-817D-196B30C2B320}"/>
    <cellStyle name="Porcentaje 2 2 6 2" xfId="1444" xr:uid="{5764BFB2-6846-407B-9877-151D4E7C3497}"/>
    <cellStyle name="Porcentaje 2 2 6 2 2" xfId="2740" xr:uid="{B1A16B2D-CCD5-4ACA-9739-5C72A7B027EC}"/>
    <cellStyle name="Porcentaje 2 2 6 2 2 2" xfId="5332" xr:uid="{9927A6A9-9A53-4116-8DE0-AE37F7EAAC39}"/>
    <cellStyle name="Porcentaje 2 2 6 2 2 2 2" xfId="10516" xr:uid="{AFEEFE1B-2739-4FBA-809C-CBA8E31487CD}"/>
    <cellStyle name="Porcentaje 2 2 6 2 2 2 2 2" xfId="22323" xr:uid="{4DC7C90F-955B-4C34-8A7B-B74104299F10}"/>
    <cellStyle name="Porcentaje 2 2 6 2 2 2 2 2 2" xfId="44642" xr:uid="{F2E9ADF0-C4F6-498E-9F3D-F35BCD0919B4}"/>
    <cellStyle name="Porcentaje 2 2 6 2 2 2 2 3" xfId="32834" xr:uid="{1403F884-883B-419B-B559-C52319596B2B}"/>
    <cellStyle name="Porcentaje 2 2 6 2 2 2 3" xfId="17139" xr:uid="{FF97CC4A-ABF9-4101-AFAE-A958FD3762FA}"/>
    <cellStyle name="Porcentaje 2 2 6 2 2 2 3 2" xfId="39458" xr:uid="{C49ADA21-986B-4D77-8508-C6E83DDC4F20}"/>
    <cellStyle name="Porcentaje 2 2 6 2 2 2 4" xfId="27650" xr:uid="{09EBA527-6E44-4005-AB22-AF447DFC28A6}"/>
    <cellStyle name="Porcentaje 2 2 6 2 2 3" xfId="7924" xr:uid="{5883792C-C2D9-42CC-871C-DE2C6A06FB53}"/>
    <cellStyle name="Porcentaje 2 2 6 2 2 3 2" xfId="19731" xr:uid="{28F52B8D-D7B6-4CF6-A37A-D8EB341BC515}"/>
    <cellStyle name="Porcentaje 2 2 6 2 2 3 2 2" xfId="42050" xr:uid="{ADB6F3E5-4FF6-4D9A-93F9-A658CA4FE783}"/>
    <cellStyle name="Porcentaje 2 2 6 2 2 3 3" xfId="30242" xr:uid="{CB59DA58-3A11-4153-943A-00C681C87FC7}"/>
    <cellStyle name="Porcentaje 2 2 6 2 2 4" xfId="14547" xr:uid="{A36502D7-BBE6-449D-A031-76A6F15068FE}"/>
    <cellStyle name="Porcentaje 2 2 6 2 2 4 2" xfId="36866" xr:uid="{3AB733F9-DE91-48D6-AA8E-0D4641F83AF1}"/>
    <cellStyle name="Porcentaje 2 2 6 2 2 5" xfId="25058" xr:uid="{3AF847DB-DD17-4675-8C82-8D79EF0BC205}"/>
    <cellStyle name="Porcentaje 2 2 6 2 3" xfId="4036" xr:uid="{67C7CB59-D5A8-4B9C-9559-F5CDBC00170B}"/>
    <cellStyle name="Porcentaje 2 2 6 2 3 2" xfId="9220" xr:uid="{F4BD7B79-FD87-4CFB-AAA4-A8FED11C778D}"/>
    <cellStyle name="Porcentaje 2 2 6 2 3 2 2" xfId="21027" xr:uid="{2EDE052F-4801-4108-B571-DF5A9ACA2487}"/>
    <cellStyle name="Porcentaje 2 2 6 2 3 2 2 2" xfId="43346" xr:uid="{F2F96360-BED7-43A1-9997-2EBB81BB37AA}"/>
    <cellStyle name="Porcentaje 2 2 6 2 3 2 3" xfId="31538" xr:uid="{6A0472C8-F05D-4AF1-86DD-6BAC67C1110B}"/>
    <cellStyle name="Porcentaje 2 2 6 2 3 3" xfId="15843" xr:uid="{8954A748-7108-4BC4-8EDD-5485549E52C4}"/>
    <cellStyle name="Porcentaje 2 2 6 2 3 3 2" xfId="38162" xr:uid="{F3643C75-59F9-47A5-867F-A48687993F61}"/>
    <cellStyle name="Porcentaje 2 2 6 2 3 4" xfId="26354" xr:uid="{8F433452-CD62-40BE-9337-32610EB141F2}"/>
    <cellStyle name="Porcentaje 2 2 6 2 4" xfId="6628" xr:uid="{9411EACC-28AF-4637-A843-43DA9425753B}"/>
    <cellStyle name="Porcentaje 2 2 6 2 4 2" xfId="18435" xr:uid="{FFD661A7-8D13-4B3E-9C56-145D3C29754D}"/>
    <cellStyle name="Porcentaje 2 2 6 2 4 2 2" xfId="40754" xr:uid="{FCD8DF1D-FFB1-4ECE-A93C-19445DDF9E7C}"/>
    <cellStyle name="Porcentaje 2 2 6 2 4 3" xfId="28946" xr:uid="{F74FBB25-BDD0-4BA3-8CBE-87555DE7CA91}"/>
    <cellStyle name="Porcentaje 2 2 6 2 5" xfId="11955" xr:uid="{875335A0-F9E0-44C5-B032-C6355B12D372}"/>
    <cellStyle name="Porcentaje 2 2 6 2 5 2" xfId="34274" xr:uid="{E7764F05-CFFA-47F9-95F3-00BA44D2B805}"/>
    <cellStyle name="Porcentaje 2 2 6 2 6" xfId="13251" xr:uid="{2F338952-46A4-4C00-BD1D-E506FC01F22A}"/>
    <cellStyle name="Porcentaje 2 2 6 2 6 2" xfId="35570" xr:uid="{2CF97235-FEDF-421D-BF30-219AEE6C9E01}"/>
    <cellStyle name="Porcentaje 2 2 6 2 7" xfId="23762" xr:uid="{37280DB1-7804-48B0-BEF9-0F454AFD07D5}"/>
    <cellStyle name="Porcentaje 2 2 6 3" xfId="2092" xr:uid="{F22F2B1D-4C58-4D4B-B95A-4B2ADB18F33E}"/>
    <cellStyle name="Porcentaje 2 2 6 3 2" xfId="4684" xr:uid="{74C75CC9-E5D0-4D22-AA8F-4A2230148002}"/>
    <cellStyle name="Porcentaje 2 2 6 3 2 2" xfId="9868" xr:uid="{6A3690FE-13E2-4F27-A275-F29DEF20A9BC}"/>
    <cellStyle name="Porcentaje 2 2 6 3 2 2 2" xfId="21675" xr:uid="{F8F5BE5C-62E6-45E8-A701-A91353614FE1}"/>
    <cellStyle name="Porcentaje 2 2 6 3 2 2 2 2" xfId="43994" xr:uid="{E38A07DA-98DC-40A7-AE99-47B92BEE2DDB}"/>
    <cellStyle name="Porcentaje 2 2 6 3 2 2 3" xfId="32186" xr:uid="{09D1DF26-5875-4C12-B757-5502A87FBE78}"/>
    <cellStyle name="Porcentaje 2 2 6 3 2 3" xfId="16491" xr:uid="{D85942CE-82B7-4FF1-9E7A-8E9469FE8FA0}"/>
    <cellStyle name="Porcentaje 2 2 6 3 2 3 2" xfId="38810" xr:uid="{800007C2-3940-466F-9186-48510848154F}"/>
    <cellStyle name="Porcentaje 2 2 6 3 2 4" xfId="27002" xr:uid="{1A72E871-5E69-4A9F-95A6-70B5B42C4B7C}"/>
    <cellStyle name="Porcentaje 2 2 6 3 3" xfId="7276" xr:uid="{2D1DB1DC-5A36-4891-8BCD-45EC96AD2C68}"/>
    <cellStyle name="Porcentaje 2 2 6 3 3 2" xfId="19083" xr:uid="{E90A116B-CE63-4CE4-855A-EC867A6C4911}"/>
    <cellStyle name="Porcentaje 2 2 6 3 3 2 2" xfId="41402" xr:uid="{90CB928D-021A-444C-AAC8-882E0C498105}"/>
    <cellStyle name="Porcentaje 2 2 6 3 3 3" xfId="29594" xr:uid="{C133E16E-C8B4-44A7-9223-FC95CB3A2A08}"/>
    <cellStyle name="Porcentaje 2 2 6 3 4" xfId="13899" xr:uid="{39EDB0EE-EBC4-46DE-8B96-AED8D37EA528}"/>
    <cellStyle name="Porcentaje 2 2 6 3 4 2" xfId="36218" xr:uid="{B6BC8DF0-FB6B-4326-BBD5-C3BE36F63F2A}"/>
    <cellStyle name="Porcentaje 2 2 6 3 5" xfId="24410" xr:uid="{DAFB9297-0B2B-4A29-83E1-8F8EEB2FF7B9}"/>
    <cellStyle name="Porcentaje 2 2 6 4" xfId="3388" xr:uid="{B38C23D1-B22D-46C7-B2BD-EC306B50395B}"/>
    <cellStyle name="Porcentaje 2 2 6 4 2" xfId="8572" xr:uid="{6832EECA-E8DB-4B91-B054-085C9AB5EF49}"/>
    <cellStyle name="Porcentaje 2 2 6 4 2 2" xfId="20379" xr:uid="{437368F0-A67E-4979-9421-245CA7BA0D45}"/>
    <cellStyle name="Porcentaje 2 2 6 4 2 2 2" xfId="42698" xr:uid="{49099023-4B93-4A7C-8994-9112E4B53444}"/>
    <cellStyle name="Porcentaje 2 2 6 4 2 3" xfId="30890" xr:uid="{8BEC10F9-48CE-46D2-8BB2-79AA2A1D6855}"/>
    <cellStyle name="Porcentaje 2 2 6 4 3" xfId="15195" xr:uid="{5BB5D62C-2D53-4944-A357-9D78CC78BA86}"/>
    <cellStyle name="Porcentaje 2 2 6 4 3 2" xfId="37514" xr:uid="{877804D9-C647-41AC-98D7-513585310698}"/>
    <cellStyle name="Porcentaje 2 2 6 4 4" xfId="25706" xr:uid="{54E28C8F-6476-4DA3-89B5-FE0171B59076}"/>
    <cellStyle name="Porcentaje 2 2 6 5" xfId="5980" xr:uid="{737EDB6E-B2B7-4ADB-AC65-FCEE8EFACD02}"/>
    <cellStyle name="Porcentaje 2 2 6 5 2" xfId="17787" xr:uid="{DF81A319-5738-470B-8C59-B96936990B78}"/>
    <cellStyle name="Porcentaje 2 2 6 5 2 2" xfId="40106" xr:uid="{BCFDFDDE-1C83-4312-9486-9C669E5D2D67}"/>
    <cellStyle name="Porcentaje 2 2 6 5 3" xfId="28298" xr:uid="{FBB2CB15-2BB2-4AC8-9272-90FA0D6DE5AA}"/>
    <cellStyle name="Porcentaje 2 2 6 6" xfId="11307" xr:uid="{CE8E9B1D-FCCC-4CD6-9195-908B21B0254B}"/>
    <cellStyle name="Porcentaje 2 2 6 6 2" xfId="33626" xr:uid="{7EAA1D83-EF5A-45C0-996A-112775AF2AAE}"/>
    <cellStyle name="Porcentaje 2 2 6 7" xfId="12603" xr:uid="{FFB970E0-FB82-47AC-90C6-42E1F48F5B39}"/>
    <cellStyle name="Porcentaje 2 2 6 7 2" xfId="34922" xr:uid="{D6836323-10B9-4BAB-8106-B6753A0433D2}"/>
    <cellStyle name="Porcentaje 2 2 6 8" xfId="23114" xr:uid="{A9E06938-6BB2-47B8-8DE1-4808E5C53AFB}"/>
    <cellStyle name="Porcentaje 2 2 7" xfId="1120" xr:uid="{49BCEF74-927F-4828-A7C2-237C65C60878}"/>
    <cellStyle name="Porcentaje 2 2 7 2" xfId="2416" xr:uid="{51110222-C03D-4371-8CEE-8A8CDFDD3C37}"/>
    <cellStyle name="Porcentaje 2 2 7 2 2" xfId="5008" xr:uid="{006074E3-835D-419D-9697-3295D94689FF}"/>
    <cellStyle name="Porcentaje 2 2 7 2 2 2" xfId="10192" xr:uid="{A17E17DE-6DBC-4DA6-9BC6-8FAA527B48C1}"/>
    <cellStyle name="Porcentaje 2 2 7 2 2 2 2" xfId="21999" xr:uid="{47551400-E936-4EE6-A794-D272BD2F41F3}"/>
    <cellStyle name="Porcentaje 2 2 7 2 2 2 2 2" xfId="44318" xr:uid="{DBF878F9-C8C7-4423-967D-3FF394006CE8}"/>
    <cellStyle name="Porcentaje 2 2 7 2 2 2 3" xfId="32510" xr:uid="{07451410-86A8-4944-B790-F24083DA0073}"/>
    <cellStyle name="Porcentaje 2 2 7 2 2 3" xfId="16815" xr:uid="{8C46364F-AEF5-408F-A006-BB23D305D450}"/>
    <cellStyle name="Porcentaje 2 2 7 2 2 3 2" xfId="39134" xr:uid="{40DC2F5B-B56D-452B-B2C4-7D65BE108BA3}"/>
    <cellStyle name="Porcentaje 2 2 7 2 2 4" xfId="27326" xr:uid="{6FFA4E1B-FACE-4CE5-B195-30809C5A68F9}"/>
    <cellStyle name="Porcentaje 2 2 7 2 3" xfId="7600" xr:uid="{C68E7E29-6A19-48A7-9C64-B3F63EF169CD}"/>
    <cellStyle name="Porcentaje 2 2 7 2 3 2" xfId="19407" xr:uid="{CA59FA8F-CB04-4971-9C76-D600F4FBDF34}"/>
    <cellStyle name="Porcentaje 2 2 7 2 3 2 2" xfId="41726" xr:uid="{C1062E0B-978D-4229-BC93-D9199BC3ECED}"/>
    <cellStyle name="Porcentaje 2 2 7 2 3 3" xfId="29918" xr:uid="{694D4C4F-6B98-4251-B78A-83DD7134BD8F}"/>
    <cellStyle name="Porcentaje 2 2 7 2 4" xfId="14223" xr:uid="{AF0AC8D7-638A-45D6-8E9B-3127016A7F11}"/>
    <cellStyle name="Porcentaje 2 2 7 2 4 2" xfId="36542" xr:uid="{5A72C43B-3FD0-446C-BF1B-05D77B9B01F2}"/>
    <cellStyle name="Porcentaje 2 2 7 2 5" xfId="24734" xr:uid="{4163DFAE-8150-43C4-A0FD-3D70647122CB}"/>
    <cellStyle name="Porcentaje 2 2 7 3" xfId="3712" xr:uid="{3FD0E8A3-53F7-482D-98E7-90676AD7F56D}"/>
    <cellStyle name="Porcentaje 2 2 7 3 2" xfId="8896" xr:uid="{8A263A6C-B33D-45BC-85A6-28E54117434F}"/>
    <cellStyle name="Porcentaje 2 2 7 3 2 2" xfId="20703" xr:uid="{A4BF15B9-FD91-4207-B613-28D254BCEC01}"/>
    <cellStyle name="Porcentaje 2 2 7 3 2 2 2" xfId="43022" xr:uid="{361837CE-A170-4471-98A6-860307257BF4}"/>
    <cellStyle name="Porcentaje 2 2 7 3 2 3" xfId="31214" xr:uid="{B33EA88E-AE08-4CDD-8016-D05B9E918C77}"/>
    <cellStyle name="Porcentaje 2 2 7 3 3" xfId="15519" xr:uid="{268DE4A9-7706-4384-8B37-C636BCADAB07}"/>
    <cellStyle name="Porcentaje 2 2 7 3 3 2" xfId="37838" xr:uid="{F804C8EB-FD41-4F1A-8851-D35C5CB8BC01}"/>
    <cellStyle name="Porcentaje 2 2 7 3 4" xfId="26030" xr:uid="{4996EB0C-534C-45EE-8619-C515BE40EBC7}"/>
    <cellStyle name="Porcentaje 2 2 7 4" xfId="6304" xr:uid="{A9D0C017-E9B8-4F2F-AF76-CA69A9062DD3}"/>
    <cellStyle name="Porcentaje 2 2 7 4 2" xfId="18111" xr:uid="{A5E82FC5-79B0-48B2-8D8D-5C93C2CF1898}"/>
    <cellStyle name="Porcentaje 2 2 7 4 2 2" xfId="40430" xr:uid="{CE8ED940-F144-4B14-A7F3-50F0B2AA4A15}"/>
    <cellStyle name="Porcentaje 2 2 7 4 3" xfId="28622" xr:uid="{EBF74822-1AD7-497E-B581-D2579A8D1B94}"/>
    <cellStyle name="Porcentaje 2 2 7 5" xfId="11631" xr:uid="{12337010-B2A9-49C0-B4A4-7DE4053ECF1A}"/>
    <cellStyle name="Porcentaje 2 2 7 5 2" xfId="33950" xr:uid="{C42957F7-0AD4-49EB-AD8C-B4DE19F316A2}"/>
    <cellStyle name="Porcentaje 2 2 7 6" xfId="12927" xr:uid="{0181FE08-6F8A-44C4-84B3-E7E40375078E}"/>
    <cellStyle name="Porcentaje 2 2 7 6 2" xfId="35246" xr:uid="{96AFA170-1AEB-46F5-B04C-DBBFB352970E}"/>
    <cellStyle name="Porcentaje 2 2 7 7" xfId="23438" xr:uid="{E93B6650-D75A-48CB-B167-99DB6916E34B}"/>
    <cellStyle name="Porcentaje 2 2 8" xfId="1768" xr:uid="{D1E03935-AE0B-458F-80A7-42C4EE8BE06C}"/>
    <cellStyle name="Porcentaje 2 2 8 2" xfId="4360" xr:uid="{CCC6B0F2-1AA5-4AFD-A77E-9961E55D94A0}"/>
    <cellStyle name="Porcentaje 2 2 8 2 2" xfId="9544" xr:uid="{325B2CA1-EE66-4975-B857-473248E90FE0}"/>
    <cellStyle name="Porcentaje 2 2 8 2 2 2" xfId="21351" xr:uid="{B5CE79BD-6300-4C0F-BC85-C5EC3E15FCE8}"/>
    <cellStyle name="Porcentaje 2 2 8 2 2 2 2" xfId="43670" xr:uid="{304E95AF-72B0-4B5D-85FE-05F079BD1523}"/>
    <cellStyle name="Porcentaje 2 2 8 2 2 3" xfId="31862" xr:uid="{F939A17E-6DAB-4CF5-BAE3-6B5083A43304}"/>
    <cellStyle name="Porcentaje 2 2 8 2 3" xfId="16167" xr:uid="{7A7CA0D1-4D11-4E92-AAAF-F61F03A58163}"/>
    <cellStyle name="Porcentaje 2 2 8 2 3 2" xfId="38486" xr:uid="{7277FC2C-8460-40D6-B5AD-30F9B4B54303}"/>
    <cellStyle name="Porcentaje 2 2 8 2 4" xfId="26678" xr:uid="{964E3DF7-673C-4C3C-BDAA-BA4F7928B0D2}"/>
    <cellStyle name="Porcentaje 2 2 8 3" xfId="6952" xr:uid="{1656791B-F886-4079-8FA3-FD0414E0EA29}"/>
    <cellStyle name="Porcentaje 2 2 8 3 2" xfId="18759" xr:uid="{B2AF01D6-6058-42E7-AC39-D52B23AADD3B}"/>
    <cellStyle name="Porcentaje 2 2 8 3 2 2" xfId="41078" xr:uid="{5951CE8F-2931-495C-9C34-6BA67CD8294B}"/>
    <cellStyle name="Porcentaje 2 2 8 3 3" xfId="29270" xr:uid="{CF2D8BE9-6E1D-4541-BE9C-FC899DCC9C32}"/>
    <cellStyle name="Porcentaje 2 2 8 4" xfId="13575" xr:uid="{F39DE6CC-BE8D-4C59-8414-6ABBA6B90908}"/>
    <cellStyle name="Porcentaje 2 2 8 4 2" xfId="35894" xr:uid="{E579A000-0998-4682-998B-F013F903254E}"/>
    <cellStyle name="Porcentaje 2 2 8 5" xfId="24086" xr:uid="{D65E43E2-8983-4477-8BFF-251A81F9B4C3}"/>
    <cellStyle name="Porcentaje 2 2 9" xfId="3064" xr:uid="{B2F365C4-B603-42E0-84B4-93DED1D6112F}"/>
    <cellStyle name="Porcentaje 2 2 9 2" xfId="8248" xr:uid="{B693F89A-2FFB-4BEC-B421-84EE682E9207}"/>
    <cellStyle name="Porcentaje 2 2 9 2 2" xfId="20055" xr:uid="{8EC11EA6-24E7-401F-B51F-B80E696F5374}"/>
    <cellStyle name="Porcentaje 2 2 9 2 2 2" xfId="42374" xr:uid="{4C98C8E3-C8F9-4C7F-899E-F67460B05EEC}"/>
    <cellStyle name="Porcentaje 2 2 9 2 3" xfId="30566" xr:uid="{9687444C-32FB-418D-A7AB-01B3E11F9F9F}"/>
    <cellStyle name="Porcentaje 2 2 9 3" xfId="14871" xr:uid="{71919B67-EACD-4C8C-A0A1-ADF7E966552D}"/>
    <cellStyle name="Porcentaje 2 2 9 3 2" xfId="37190" xr:uid="{DE479AB4-9BEA-492E-BAF6-776393F37127}"/>
    <cellStyle name="Porcentaje 2 2 9 4" xfId="25382" xr:uid="{E6D1764E-C919-4245-976F-93D72283CDBE}"/>
    <cellStyle name="Porcentaje 2 3" xfId="358" xr:uid="{35DEF093-05E0-4D4A-853F-BD5B009A598A}"/>
    <cellStyle name="Porcentaje 2 3 10" xfId="5665" xr:uid="{89F347FB-06C9-4755-B99A-F455AE5F0767}"/>
    <cellStyle name="Porcentaje 2 3 10 2" xfId="17472" xr:uid="{271AABC6-E2F6-46AD-88A2-15412EC23E78}"/>
    <cellStyle name="Porcentaje 2 3 10 2 2" xfId="39791" xr:uid="{DCE34C70-6243-4215-A704-70E56D3B5C2C}"/>
    <cellStyle name="Porcentaje 2 3 10 3" xfId="27983" xr:uid="{30B1386A-1234-44CC-AB53-B46B0647B6DD}"/>
    <cellStyle name="Porcentaje 2 3 11" xfId="10864" xr:uid="{05CD04B5-0624-46AB-9625-E587F5281671}"/>
    <cellStyle name="Porcentaje 2 3 11 2" xfId="33183" xr:uid="{81F278FD-A8DF-4C99-B54B-E7C1D5632D67}"/>
    <cellStyle name="Porcentaje 2 3 12" xfId="12288" xr:uid="{BBDB2F3B-E7B5-4231-8192-0E2F2FE48BFC}"/>
    <cellStyle name="Porcentaje 2 3 12 2" xfId="34607" xr:uid="{DB220164-87C0-42AC-854D-38F2144499F1}"/>
    <cellStyle name="Porcentaje 2 3 13" xfId="22671" xr:uid="{66D0F4B3-E872-4304-8882-DEA3614F5BA9}"/>
    <cellStyle name="Porcentaje 2 3 2" xfId="387" xr:uid="{BD4F3225-4F67-4FE9-A243-6890AD9EB986}"/>
    <cellStyle name="Porcentaje 2 3 2 10" xfId="12315" xr:uid="{FB2EF042-C7D6-4084-A9E4-D86000E074F7}"/>
    <cellStyle name="Porcentaje 2 3 2 10 2" xfId="34634" xr:uid="{C76CAA02-680A-4A2E-80B1-7DCC1BD984D5}"/>
    <cellStyle name="Porcentaje 2 3 2 11" xfId="22700" xr:uid="{9CF1F199-C776-40C3-B382-DC460429EDAB}"/>
    <cellStyle name="Porcentaje 2 3 2 2" xfId="500" xr:uid="{68835F03-4170-4F6F-96F6-967EC71CFC53}"/>
    <cellStyle name="Porcentaje 2 3 2 2 10" xfId="22817" xr:uid="{A9C0F9C6-99A2-4692-A55F-558FE2EFE716}"/>
    <cellStyle name="Porcentaje 2 3 2 2 2" xfId="733" xr:uid="{C6F46E76-02B0-45B7-9E21-A7ACE0B8094F}"/>
    <cellStyle name="Porcentaje 2 3 2 2 2 2" xfId="1075" xr:uid="{C5F0E27E-B36D-4C81-B9BB-34B9F1FDABD1}"/>
    <cellStyle name="Porcentaje 2 3 2 2 2 2 2" xfId="1723" xr:uid="{F834F3A1-37F6-4613-B1D5-01E790E1CA6C}"/>
    <cellStyle name="Porcentaje 2 3 2 2 2 2 2 2" xfId="3019" xr:uid="{2A74C65D-55CF-4692-85F6-D02DA4E13D19}"/>
    <cellStyle name="Porcentaje 2 3 2 2 2 2 2 2 2" xfId="5611" xr:uid="{2D1E26F3-C437-4358-A75F-203F4E6B15B3}"/>
    <cellStyle name="Porcentaje 2 3 2 2 2 2 2 2 2 2" xfId="10795" xr:uid="{8BABFF66-7A11-42B7-ACB6-25011463C351}"/>
    <cellStyle name="Porcentaje 2 3 2 2 2 2 2 2 2 2 2" xfId="22602" xr:uid="{F68709E2-406D-41FC-AC66-B8A344344DD4}"/>
    <cellStyle name="Porcentaje 2 3 2 2 2 2 2 2 2 2 2 2" xfId="44921" xr:uid="{C7742758-3889-49EB-B700-A93A7272CAB5}"/>
    <cellStyle name="Porcentaje 2 3 2 2 2 2 2 2 2 2 3" xfId="33113" xr:uid="{95BAB6B8-3458-42F5-8A75-F45F1D9F72C7}"/>
    <cellStyle name="Porcentaje 2 3 2 2 2 2 2 2 2 3" xfId="17418" xr:uid="{03098D38-7C04-4941-BD97-D1C5118BD3AA}"/>
    <cellStyle name="Porcentaje 2 3 2 2 2 2 2 2 2 3 2" xfId="39737" xr:uid="{4C8F0AAC-8B8C-4DA8-90AC-23101AD90820}"/>
    <cellStyle name="Porcentaje 2 3 2 2 2 2 2 2 2 4" xfId="27929" xr:uid="{28FDDBAF-C485-4CA3-BD57-602825D3B0BA}"/>
    <cellStyle name="Porcentaje 2 3 2 2 2 2 2 2 3" xfId="8203" xr:uid="{DE385622-59CF-41DC-9789-7B8F3D3A6762}"/>
    <cellStyle name="Porcentaje 2 3 2 2 2 2 2 2 3 2" xfId="20010" xr:uid="{2516FE0B-D216-4857-91A4-F4D7D7AD0B72}"/>
    <cellStyle name="Porcentaje 2 3 2 2 2 2 2 2 3 2 2" xfId="42329" xr:uid="{769CB9EE-C24C-460E-BF19-B22444D7E6BD}"/>
    <cellStyle name="Porcentaje 2 3 2 2 2 2 2 2 3 3" xfId="30521" xr:uid="{48AB6C35-F2D4-4AB3-B7D3-12E90FE38DF6}"/>
    <cellStyle name="Porcentaje 2 3 2 2 2 2 2 2 4" xfId="14826" xr:uid="{451F23C0-3109-4BD0-8E58-00CC53C9A453}"/>
    <cellStyle name="Porcentaje 2 3 2 2 2 2 2 2 4 2" xfId="37145" xr:uid="{78CCA791-0D57-401F-84BD-D93283E4A42B}"/>
    <cellStyle name="Porcentaje 2 3 2 2 2 2 2 2 5" xfId="25337" xr:uid="{CF95F69B-D421-45A8-9847-FB6142652A61}"/>
    <cellStyle name="Porcentaje 2 3 2 2 2 2 2 3" xfId="4315" xr:uid="{1C934F63-945D-4C02-922E-D7B50D664EC5}"/>
    <cellStyle name="Porcentaje 2 3 2 2 2 2 2 3 2" xfId="9499" xr:uid="{CDEBE354-1448-4CF7-867F-A98824D9AA04}"/>
    <cellStyle name="Porcentaje 2 3 2 2 2 2 2 3 2 2" xfId="21306" xr:uid="{6A65E864-E560-491E-A335-E6B52F239A04}"/>
    <cellStyle name="Porcentaje 2 3 2 2 2 2 2 3 2 2 2" xfId="43625" xr:uid="{D4EE77D8-A2AD-4605-A791-6552CACEBE0F}"/>
    <cellStyle name="Porcentaje 2 3 2 2 2 2 2 3 2 3" xfId="31817" xr:uid="{30FCF084-66F1-4272-B355-BA72C0AB95E2}"/>
    <cellStyle name="Porcentaje 2 3 2 2 2 2 2 3 3" xfId="16122" xr:uid="{662EC42F-5B1B-470D-B65C-E30EFD1EB06C}"/>
    <cellStyle name="Porcentaje 2 3 2 2 2 2 2 3 3 2" xfId="38441" xr:uid="{80FEE425-C420-4C5C-905D-3A8145A9D48E}"/>
    <cellStyle name="Porcentaje 2 3 2 2 2 2 2 3 4" xfId="26633" xr:uid="{F82BFB31-C6FA-40FF-86B3-0D9C09A84A23}"/>
    <cellStyle name="Porcentaje 2 3 2 2 2 2 2 4" xfId="6907" xr:uid="{47FBC410-13C4-4408-A992-81D8FBE7B3FA}"/>
    <cellStyle name="Porcentaje 2 3 2 2 2 2 2 4 2" xfId="18714" xr:uid="{F4BEAAEB-6C10-44D6-8CE3-467EC9B51AA6}"/>
    <cellStyle name="Porcentaje 2 3 2 2 2 2 2 4 2 2" xfId="41033" xr:uid="{8B1AC284-9E9A-435E-81B3-1E3CD3AD4D0C}"/>
    <cellStyle name="Porcentaje 2 3 2 2 2 2 2 4 3" xfId="29225" xr:uid="{644A6D3B-E8F2-49AD-8A95-2BCDB2839382}"/>
    <cellStyle name="Porcentaje 2 3 2 2 2 2 2 5" xfId="12234" xr:uid="{77BBB731-845F-47ED-A17A-75247166547A}"/>
    <cellStyle name="Porcentaje 2 3 2 2 2 2 2 5 2" xfId="34553" xr:uid="{0C57EA49-5F09-4C67-A0F8-7122A60A9898}"/>
    <cellStyle name="Porcentaje 2 3 2 2 2 2 2 6" xfId="13530" xr:uid="{43B6B31F-1D4B-4D00-ADCE-AB4E0AD4AFD6}"/>
    <cellStyle name="Porcentaje 2 3 2 2 2 2 2 6 2" xfId="35849" xr:uid="{519A81C6-0DEE-46B3-92AE-DDACBE5DDE0A}"/>
    <cellStyle name="Porcentaje 2 3 2 2 2 2 2 7" xfId="24041" xr:uid="{A7A34655-8C67-4B68-A086-FCE87944EA37}"/>
    <cellStyle name="Porcentaje 2 3 2 2 2 2 3" xfId="2371" xr:uid="{CFFD16AA-5753-495B-98CE-A22A8C12C963}"/>
    <cellStyle name="Porcentaje 2 3 2 2 2 2 3 2" xfId="4963" xr:uid="{7FB83229-1B0D-4A9E-BB5C-352FF2D09BC3}"/>
    <cellStyle name="Porcentaje 2 3 2 2 2 2 3 2 2" xfId="10147" xr:uid="{F5EDFBE7-556D-46FF-9332-34143F5A3759}"/>
    <cellStyle name="Porcentaje 2 3 2 2 2 2 3 2 2 2" xfId="21954" xr:uid="{F517AE5F-9554-46C6-9003-65DD6F0DAA55}"/>
    <cellStyle name="Porcentaje 2 3 2 2 2 2 3 2 2 2 2" xfId="44273" xr:uid="{0FBFA8DA-1329-4E21-994D-0A92AAB88E07}"/>
    <cellStyle name="Porcentaje 2 3 2 2 2 2 3 2 2 3" xfId="32465" xr:uid="{0969B417-8D36-4524-890F-9A0A30985CE9}"/>
    <cellStyle name="Porcentaje 2 3 2 2 2 2 3 2 3" xfId="16770" xr:uid="{364743A4-A02D-413A-AC2F-D40B78C972BD}"/>
    <cellStyle name="Porcentaje 2 3 2 2 2 2 3 2 3 2" xfId="39089" xr:uid="{85489EF7-C491-4938-B08A-B7922E72B6F2}"/>
    <cellStyle name="Porcentaje 2 3 2 2 2 2 3 2 4" xfId="27281" xr:uid="{E1C0AEF1-947E-46B9-AD07-E576BD354759}"/>
    <cellStyle name="Porcentaje 2 3 2 2 2 2 3 3" xfId="7555" xr:uid="{2E38BDC7-96EF-4290-AAE4-4DF2ADD91CAF}"/>
    <cellStyle name="Porcentaje 2 3 2 2 2 2 3 3 2" xfId="19362" xr:uid="{66EE3DA9-EBBD-411B-AA00-9D92D696D5CB}"/>
    <cellStyle name="Porcentaje 2 3 2 2 2 2 3 3 2 2" xfId="41681" xr:uid="{1C56F450-44D4-4BE5-B10F-31B69BAEDA60}"/>
    <cellStyle name="Porcentaje 2 3 2 2 2 2 3 3 3" xfId="29873" xr:uid="{AD2FE2D0-9FC5-4466-9221-2B8CABA83D15}"/>
    <cellStyle name="Porcentaje 2 3 2 2 2 2 3 4" xfId="14178" xr:uid="{917ADE55-57E1-4CE2-B4DE-652A683696F2}"/>
    <cellStyle name="Porcentaje 2 3 2 2 2 2 3 4 2" xfId="36497" xr:uid="{F3520EC2-A63F-46FC-86BC-28B925560FC4}"/>
    <cellStyle name="Porcentaje 2 3 2 2 2 2 3 5" xfId="24689" xr:uid="{D45D2F06-1CB5-41D0-8778-E39837D5061B}"/>
    <cellStyle name="Porcentaje 2 3 2 2 2 2 4" xfId="3667" xr:uid="{38074A71-2F9A-473F-BE90-13E6CC571575}"/>
    <cellStyle name="Porcentaje 2 3 2 2 2 2 4 2" xfId="8851" xr:uid="{82E2C4CA-B44A-4D3E-8313-C3A53F185BEA}"/>
    <cellStyle name="Porcentaje 2 3 2 2 2 2 4 2 2" xfId="20658" xr:uid="{1DFC48E3-7F68-47D0-82F1-7712705C8678}"/>
    <cellStyle name="Porcentaje 2 3 2 2 2 2 4 2 2 2" xfId="42977" xr:uid="{C93EBB3A-8D85-4960-B86A-C43C7EB9FFEF}"/>
    <cellStyle name="Porcentaje 2 3 2 2 2 2 4 2 3" xfId="31169" xr:uid="{DBDD50DD-6C6E-4D28-AB4B-2D5D909A34B4}"/>
    <cellStyle name="Porcentaje 2 3 2 2 2 2 4 3" xfId="15474" xr:uid="{9705F40F-F02A-4382-A2FE-11826F391FD8}"/>
    <cellStyle name="Porcentaje 2 3 2 2 2 2 4 3 2" xfId="37793" xr:uid="{DBBF348A-0462-4DB5-ABC9-71FC35C53960}"/>
    <cellStyle name="Porcentaje 2 3 2 2 2 2 4 4" xfId="25985" xr:uid="{436D2D29-730E-4F83-8716-A827EE1ACF19}"/>
    <cellStyle name="Porcentaje 2 3 2 2 2 2 5" xfId="6259" xr:uid="{18961E48-80FB-4262-97DF-FA516A124D54}"/>
    <cellStyle name="Porcentaje 2 3 2 2 2 2 5 2" xfId="18066" xr:uid="{188843EF-D792-466C-B624-E0A1DD6FF130}"/>
    <cellStyle name="Porcentaje 2 3 2 2 2 2 5 2 2" xfId="40385" xr:uid="{8208938E-66E4-4806-AFFE-A204F6956575}"/>
    <cellStyle name="Porcentaje 2 3 2 2 2 2 5 3" xfId="28577" xr:uid="{706E387C-7A3C-444D-A0C5-F6F8F75FFB91}"/>
    <cellStyle name="Porcentaje 2 3 2 2 2 2 6" xfId="11586" xr:uid="{335E1F62-0EC6-4A34-B72A-B0ED0DE492F8}"/>
    <cellStyle name="Porcentaje 2 3 2 2 2 2 6 2" xfId="33905" xr:uid="{ABCBA4BC-2408-4649-A188-FB3FB635A15C}"/>
    <cellStyle name="Porcentaje 2 3 2 2 2 2 7" xfId="12882" xr:uid="{40B43059-C112-4E70-916F-475FDAAE6477}"/>
    <cellStyle name="Porcentaje 2 3 2 2 2 2 7 2" xfId="35201" xr:uid="{222880DA-FE64-4900-87DE-19A5EDAB5255}"/>
    <cellStyle name="Porcentaje 2 3 2 2 2 2 8" xfId="23393" xr:uid="{82B7DB55-E432-45CB-A1C6-86E78773D6D3}"/>
    <cellStyle name="Porcentaje 2 3 2 2 2 3" xfId="1399" xr:uid="{0E466B9B-F9AF-44AF-A8E1-3B212AEFBB4B}"/>
    <cellStyle name="Porcentaje 2 3 2 2 2 3 2" xfId="2695" xr:uid="{CCE5CC1B-6AC8-46EC-91C4-EA2B015C4898}"/>
    <cellStyle name="Porcentaje 2 3 2 2 2 3 2 2" xfId="5287" xr:uid="{985BEF1C-91C0-44B9-958B-C097FBA431AE}"/>
    <cellStyle name="Porcentaje 2 3 2 2 2 3 2 2 2" xfId="10471" xr:uid="{6337F214-1DE6-417C-A482-66AA7BB70411}"/>
    <cellStyle name="Porcentaje 2 3 2 2 2 3 2 2 2 2" xfId="22278" xr:uid="{F7483B0D-9446-4C9E-9CEE-B0E9BFE93F58}"/>
    <cellStyle name="Porcentaje 2 3 2 2 2 3 2 2 2 2 2" xfId="44597" xr:uid="{8BEEBB9F-2DFD-423D-A701-8D1965F4C9C3}"/>
    <cellStyle name="Porcentaje 2 3 2 2 2 3 2 2 2 3" xfId="32789" xr:uid="{D5DBA332-7B85-40A0-A34F-5C9EC8836D7D}"/>
    <cellStyle name="Porcentaje 2 3 2 2 2 3 2 2 3" xfId="17094" xr:uid="{3AAF2BF8-CBFA-4D19-9768-CE3670E72FFB}"/>
    <cellStyle name="Porcentaje 2 3 2 2 2 3 2 2 3 2" xfId="39413" xr:uid="{B00D1E7F-E335-48EB-A117-466AF2F638B6}"/>
    <cellStyle name="Porcentaje 2 3 2 2 2 3 2 2 4" xfId="27605" xr:uid="{FF8B48AE-3EFC-484F-AE3C-59BC6250AD6A}"/>
    <cellStyle name="Porcentaje 2 3 2 2 2 3 2 3" xfId="7879" xr:uid="{D5B23272-8B36-4672-B556-CDEB08321F56}"/>
    <cellStyle name="Porcentaje 2 3 2 2 2 3 2 3 2" xfId="19686" xr:uid="{2895E6A1-DF5F-4AAF-BC52-05377CFF763C}"/>
    <cellStyle name="Porcentaje 2 3 2 2 2 3 2 3 2 2" xfId="42005" xr:uid="{BA65A32E-E156-45EA-8CDB-CC31CF65BC2D}"/>
    <cellStyle name="Porcentaje 2 3 2 2 2 3 2 3 3" xfId="30197" xr:uid="{8943B771-2353-416F-A657-97ED7F4F5D21}"/>
    <cellStyle name="Porcentaje 2 3 2 2 2 3 2 4" xfId="14502" xr:uid="{A434CEC9-2AE3-4DDA-9A3B-C443EC65491A}"/>
    <cellStyle name="Porcentaje 2 3 2 2 2 3 2 4 2" xfId="36821" xr:uid="{580F0227-938D-47BF-A23B-001BE550A6F2}"/>
    <cellStyle name="Porcentaje 2 3 2 2 2 3 2 5" xfId="25013" xr:uid="{E1DAF5C6-387E-4F2E-811F-734F9E62849A}"/>
    <cellStyle name="Porcentaje 2 3 2 2 2 3 3" xfId="3991" xr:uid="{8178047D-354B-41D6-A7E1-FCD18F589936}"/>
    <cellStyle name="Porcentaje 2 3 2 2 2 3 3 2" xfId="9175" xr:uid="{D6795BEA-65F3-4C83-BD53-1CB97938CBC6}"/>
    <cellStyle name="Porcentaje 2 3 2 2 2 3 3 2 2" xfId="20982" xr:uid="{36DD18EC-32FD-4F54-A664-7EB54895FBC0}"/>
    <cellStyle name="Porcentaje 2 3 2 2 2 3 3 2 2 2" xfId="43301" xr:uid="{4073577B-7D6B-47B4-B7E4-AC2807EA673A}"/>
    <cellStyle name="Porcentaje 2 3 2 2 2 3 3 2 3" xfId="31493" xr:uid="{6668FDAC-37FF-419E-9ABD-363CEA08DC85}"/>
    <cellStyle name="Porcentaje 2 3 2 2 2 3 3 3" xfId="15798" xr:uid="{851F4540-3033-4E71-BE79-253B46042B4C}"/>
    <cellStyle name="Porcentaje 2 3 2 2 2 3 3 3 2" xfId="38117" xr:uid="{1D425FB6-69A3-4AB8-AC74-7A83C25A3BC2}"/>
    <cellStyle name="Porcentaje 2 3 2 2 2 3 3 4" xfId="26309" xr:uid="{297F56BE-71A7-4F38-AC1B-8188E84A709F}"/>
    <cellStyle name="Porcentaje 2 3 2 2 2 3 4" xfId="6583" xr:uid="{A7CBF645-815B-4F0A-8259-4269D2B05B03}"/>
    <cellStyle name="Porcentaje 2 3 2 2 2 3 4 2" xfId="18390" xr:uid="{DF771C0F-3115-4E87-BFC3-EB1FFD22FFAC}"/>
    <cellStyle name="Porcentaje 2 3 2 2 2 3 4 2 2" xfId="40709" xr:uid="{09266761-EBDE-40BC-9102-4287EE1D4DBE}"/>
    <cellStyle name="Porcentaje 2 3 2 2 2 3 4 3" xfId="28901" xr:uid="{F1EC8441-5A60-4745-A172-7B01C9A68614}"/>
    <cellStyle name="Porcentaje 2 3 2 2 2 3 5" xfId="11910" xr:uid="{A4908ADB-8F9C-4572-A39F-F4BFD4A57FE5}"/>
    <cellStyle name="Porcentaje 2 3 2 2 2 3 5 2" xfId="34229" xr:uid="{6378F6DB-9534-4C39-A11A-2CD75B5AE3AC}"/>
    <cellStyle name="Porcentaje 2 3 2 2 2 3 6" xfId="13206" xr:uid="{CE4083F2-E288-4D5B-9FB8-25FC837BC0F2}"/>
    <cellStyle name="Porcentaje 2 3 2 2 2 3 6 2" xfId="35525" xr:uid="{13F87A08-E6F0-4071-BA95-50639F7FB3DC}"/>
    <cellStyle name="Porcentaje 2 3 2 2 2 3 7" xfId="23717" xr:uid="{9B808E03-5B0C-414B-890F-95DB45227C61}"/>
    <cellStyle name="Porcentaje 2 3 2 2 2 4" xfId="2047" xr:uid="{4B2BBD96-CD0B-4F4C-A05A-C29A4BB36F37}"/>
    <cellStyle name="Porcentaje 2 3 2 2 2 4 2" xfId="4639" xr:uid="{1599C2B2-388B-4746-A853-70854B14A04F}"/>
    <cellStyle name="Porcentaje 2 3 2 2 2 4 2 2" xfId="9823" xr:uid="{D24FD13B-B866-4042-8A0F-F2C8E56B61CB}"/>
    <cellStyle name="Porcentaje 2 3 2 2 2 4 2 2 2" xfId="21630" xr:uid="{69F3FB68-43D9-406D-86C9-1C068FD34C7D}"/>
    <cellStyle name="Porcentaje 2 3 2 2 2 4 2 2 2 2" xfId="43949" xr:uid="{CA24926F-8D6F-4B13-95E3-D9789F45EEDC}"/>
    <cellStyle name="Porcentaje 2 3 2 2 2 4 2 2 3" xfId="32141" xr:uid="{B01B69B9-47F3-4706-9154-5B6DBD34F5A8}"/>
    <cellStyle name="Porcentaje 2 3 2 2 2 4 2 3" xfId="16446" xr:uid="{73F785CE-7885-4957-AEFB-20F9AF25C24B}"/>
    <cellStyle name="Porcentaje 2 3 2 2 2 4 2 3 2" xfId="38765" xr:uid="{B5975EEC-9102-4C3A-A713-E3CC61D0EC26}"/>
    <cellStyle name="Porcentaje 2 3 2 2 2 4 2 4" xfId="26957" xr:uid="{0965436D-9425-4F1D-A6F6-9EF68866336F}"/>
    <cellStyle name="Porcentaje 2 3 2 2 2 4 3" xfId="7231" xr:uid="{41F6E323-5EE3-4B9B-BE95-D7A6E4EC5600}"/>
    <cellStyle name="Porcentaje 2 3 2 2 2 4 3 2" xfId="19038" xr:uid="{EC7CE4F8-D489-432D-8A68-9EE77FD21C46}"/>
    <cellStyle name="Porcentaje 2 3 2 2 2 4 3 2 2" xfId="41357" xr:uid="{E59BBF55-6C22-4411-9705-0C81C9C6C331}"/>
    <cellStyle name="Porcentaje 2 3 2 2 2 4 3 3" xfId="29549" xr:uid="{C3DBD76F-AB09-4875-BE2C-DFD02FFF9329}"/>
    <cellStyle name="Porcentaje 2 3 2 2 2 4 4" xfId="13854" xr:uid="{A8E0354C-99B8-400B-965C-683021F1CC29}"/>
    <cellStyle name="Porcentaje 2 3 2 2 2 4 4 2" xfId="36173" xr:uid="{57EF8EF4-6C38-4594-9E65-A5387F386346}"/>
    <cellStyle name="Porcentaje 2 3 2 2 2 4 5" xfId="24365" xr:uid="{D45AA255-2508-4CAC-8878-DC705974BA5E}"/>
    <cellStyle name="Porcentaje 2 3 2 2 2 5" xfId="3343" xr:uid="{AF44C5EE-2E6A-4B0B-BD5E-3EDDFA667F12}"/>
    <cellStyle name="Porcentaje 2 3 2 2 2 5 2" xfId="8527" xr:uid="{0D3D4C6C-38F0-411D-946E-BB53AEF42540}"/>
    <cellStyle name="Porcentaje 2 3 2 2 2 5 2 2" xfId="20334" xr:uid="{B621D465-63DF-4A1E-A427-6360901CB99E}"/>
    <cellStyle name="Porcentaje 2 3 2 2 2 5 2 2 2" xfId="42653" xr:uid="{90D079AB-E1DA-41D3-A8FA-DAD3DAC63E0A}"/>
    <cellStyle name="Porcentaje 2 3 2 2 2 5 2 3" xfId="30845" xr:uid="{19E8A018-213E-4DFB-87F8-CD8E41BEBF49}"/>
    <cellStyle name="Porcentaje 2 3 2 2 2 5 3" xfId="15150" xr:uid="{ECFFB00C-DF4F-479C-BFC4-7D13D0762086}"/>
    <cellStyle name="Porcentaje 2 3 2 2 2 5 3 2" xfId="37469" xr:uid="{B4F8C5D6-C6DD-45B7-9501-44E9C596C97F}"/>
    <cellStyle name="Porcentaje 2 3 2 2 2 5 4" xfId="25661" xr:uid="{88200D5A-02D9-4728-A4B1-82951103E37A}"/>
    <cellStyle name="Porcentaje 2 3 2 2 2 6" xfId="5935" xr:uid="{1EF23D65-7799-4510-9A57-CF50013D23BD}"/>
    <cellStyle name="Porcentaje 2 3 2 2 2 6 2" xfId="17742" xr:uid="{A54E8873-4540-457A-A2CE-A718C7569B47}"/>
    <cellStyle name="Porcentaje 2 3 2 2 2 6 2 2" xfId="40061" xr:uid="{25E7257F-7A61-4139-B786-3ECF82AC709B}"/>
    <cellStyle name="Porcentaje 2 3 2 2 2 6 3" xfId="28253" xr:uid="{F819A2AB-29F3-4B44-B830-2501BD794786}"/>
    <cellStyle name="Porcentaje 2 3 2 2 2 7" xfId="11244" xr:uid="{64A87BE3-0F4D-4FA7-8E79-6C91927DCF3C}"/>
    <cellStyle name="Porcentaje 2 3 2 2 2 7 2" xfId="33563" xr:uid="{097CD75F-E6D6-4527-BB2E-E661ADD44D32}"/>
    <cellStyle name="Porcentaje 2 3 2 2 2 8" xfId="12558" xr:uid="{6F702C24-26FB-4A64-A1AF-8B7CDB840641}"/>
    <cellStyle name="Porcentaje 2 3 2 2 2 8 2" xfId="34877" xr:uid="{85454F28-3255-460F-A44F-4DFC5600F9CE}"/>
    <cellStyle name="Porcentaje 2 3 2 2 2 9" xfId="23051" xr:uid="{7FC81333-C4B8-4368-A9E6-4CD29664FBDE}"/>
    <cellStyle name="Porcentaje 2 3 2 2 3" xfId="913" xr:uid="{82D1DD49-764E-45C8-88B4-222ED6488096}"/>
    <cellStyle name="Porcentaje 2 3 2 2 3 2" xfId="1561" xr:uid="{2DB51E7A-3ED1-4F6F-A296-1F304A3BD157}"/>
    <cellStyle name="Porcentaje 2 3 2 2 3 2 2" xfId="2857" xr:uid="{2F5F8796-A5E6-41B7-9046-35BA148AE152}"/>
    <cellStyle name="Porcentaje 2 3 2 2 3 2 2 2" xfId="5449" xr:uid="{AB02CE18-5F48-476F-BAF1-1793B2CBA077}"/>
    <cellStyle name="Porcentaje 2 3 2 2 3 2 2 2 2" xfId="10633" xr:uid="{A93E0B19-731B-4A56-A5BD-D74B27B84F24}"/>
    <cellStyle name="Porcentaje 2 3 2 2 3 2 2 2 2 2" xfId="22440" xr:uid="{32572737-8113-4C3F-9923-63C21C445B83}"/>
    <cellStyle name="Porcentaje 2 3 2 2 3 2 2 2 2 2 2" xfId="44759" xr:uid="{0C3C74DA-3124-4390-8426-0D50A21AE2AB}"/>
    <cellStyle name="Porcentaje 2 3 2 2 3 2 2 2 2 3" xfId="32951" xr:uid="{C1FA7A16-2DD9-4AA1-BD70-CAAEC5613C6F}"/>
    <cellStyle name="Porcentaje 2 3 2 2 3 2 2 2 3" xfId="17256" xr:uid="{77B9D84C-DA48-4418-843B-D302DF94E3FF}"/>
    <cellStyle name="Porcentaje 2 3 2 2 3 2 2 2 3 2" xfId="39575" xr:uid="{C11880E3-6C30-48F3-B71E-FF7167642624}"/>
    <cellStyle name="Porcentaje 2 3 2 2 3 2 2 2 4" xfId="27767" xr:uid="{A4E62A70-041E-4B4F-9109-9D85F05AB26F}"/>
    <cellStyle name="Porcentaje 2 3 2 2 3 2 2 3" xfId="8041" xr:uid="{5383069D-6ACD-4E94-8E5B-3FE338040B0E}"/>
    <cellStyle name="Porcentaje 2 3 2 2 3 2 2 3 2" xfId="19848" xr:uid="{4C31C208-7334-4668-960E-8097C44C6CB2}"/>
    <cellStyle name="Porcentaje 2 3 2 2 3 2 2 3 2 2" xfId="42167" xr:uid="{7D86CE6E-1B3C-452B-A619-EE206294F5E9}"/>
    <cellStyle name="Porcentaje 2 3 2 2 3 2 2 3 3" xfId="30359" xr:uid="{08ACDE1C-B7D5-4350-9903-12C493DD4056}"/>
    <cellStyle name="Porcentaje 2 3 2 2 3 2 2 4" xfId="14664" xr:uid="{CA729FF2-6B5D-47B2-96C4-20B9366A63CB}"/>
    <cellStyle name="Porcentaje 2 3 2 2 3 2 2 4 2" xfId="36983" xr:uid="{DAB48740-0230-4443-AB36-B6CA14137916}"/>
    <cellStyle name="Porcentaje 2 3 2 2 3 2 2 5" xfId="25175" xr:uid="{8A6489D3-3C16-485F-9B56-E07009EF2AE9}"/>
    <cellStyle name="Porcentaje 2 3 2 2 3 2 3" xfId="4153" xr:uid="{0636C405-249A-4FA1-B927-48C56A2F5673}"/>
    <cellStyle name="Porcentaje 2 3 2 2 3 2 3 2" xfId="9337" xr:uid="{A686F789-1D4A-4B68-A868-4A30AB478ACC}"/>
    <cellStyle name="Porcentaje 2 3 2 2 3 2 3 2 2" xfId="21144" xr:uid="{863171F0-3223-4C16-886D-E88DED3118A3}"/>
    <cellStyle name="Porcentaje 2 3 2 2 3 2 3 2 2 2" xfId="43463" xr:uid="{8948CBCF-DFF3-4D92-8BCB-34D5A50CDD70}"/>
    <cellStyle name="Porcentaje 2 3 2 2 3 2 3 2 3" xfId="31655" xr:uid="{574281F0-0B99-4F58-B764-2F0A935FBA1D}"/>
    <cellStyle name="Porcentaje 2 3 2 2 3 2 3 3" xfId="15960" xr:uid="{CDEEFF71-F106-4495-BEC5-CC1648F28CBD}"/>
    <cellStyle name="Porcentaje 2 3 2 2 3 2 3 3 2" xfId="38279" xr:uid="{1D8D91B8-C18D-4652-B410-A4E045ADFE26}"/>
    <cellStyle name="Porcentaje 2 3 2 2 3 2 3 4" xfId="26471" xr:uid="{825E96CD-9F10-47C2-BEC4-4916DBB60D76}"/>
    <cellStyle name="Porcentaje 2 3 2 2 3 2 4" xfId="6745" xr:uid="{6D9EEE05-7EAB-451F-84D7-C926CACB710F}"/>
    <cellStyle name="Porcentaje 2 3 2 2 3 2 4 2" xfId="18552" xr:uid="{D8BAA31A-A161-4D5C-AFB8-E1A9F0204EC8}"/>
    <cellStyle name="Porcentaje 2 3 2 2 3 2 4 2 2" xfId="40871" xr:uid="{1B8372FE-FC1F-4378-B443-40AC6AD4167B}"/>
    <cellStyle name="Porcentaje 2 3 2 2 3 2 4 3" xfId="29063" xr:uid="{7644D799-1904-4EE1-8378-486BDB841635}"/>
    <cellStyle name="Porcentaje 2 3 2 2 3 2 5" xfId="12072" xr:uid="{CB90C60E-DF6F-4925-BF90-F9E3ADD00928}"/>
    <cellStyle name="Porcentaje 2 3 2 2 3 2 5 2" xfId="34391" xr:uid="{6E71A10D-3190-49CB-B14F-0CB000D0AC16}"/>
    <cellStyle name="Porcentaje 2 3 2 2 3 2 6" xfId="13368" xr:uid="{6DBC48CF-CD5D-49A9-84CC-03EB4EB2A955}"/>
    <cellStyle name="Porcentaje 2 3 2 2 3 2 6 2" xfId="35687" xr:uid="{8955A58F-1B1B-4215-BAAE-634853E8B1FD}"/>
    <cellStyle name="Porcentaje 2 3 2 2 3 2 7" xfId="23879" xr:uid="{3F7E3CD3-0B8C-45DB-8C4F-2941BC83C093}"/>
    <cellStyle name="Porcentaje 2 3 2 2 3 3" xfId="2209" xr:uid="{2284E1C4-EEA3-4064-AC1C-27B14092042E}"/>
    <cellStyle name="Porcentaje 2 3 2 2 3 3 2" xfId="4801" xr:uid="{AF420CEF-82B2-47CC-A1E7-472F2494D220}"/>
    <cellStyle name="Porcentaje 2 3 2 2 3 3 2 2" xfId="9985" xr:uid="{87963F7E-1DDE-4E2D-8897-4EFFB2151E94}"/>
    <cellStyle name="Porcentaje 2 3 2 2 3 3 2 2 2" xfId="21792" xr:uid="{FC122EF3-F24E-401E-AC5E-5A8165B912BF}"/>
    <cellStyle name="Porcentaje 2 3 2 2 3 3 2 2 2 2" xfId="44111" xr:uid="{58F4F8C3-C93C-4C01-AF93-63CFC69EC09E}"/>
    <cellStyle name="Porcentaje 2 3 2 2 3 3 2 2 3" xfId="32303" xr:uid="{7FA89587-1C98-4998-9F59-CC551C369EB0}"/>
    <cellStyle name="Porcentaje 2 3 2 2 3 3 2 3" xfId="16608" xr:uid="{397FF8C5-3CB2-4A89-B7F4-363B752102EF}"/>
    <cellStyle name="Porcentaje 2 3 2 2 3 3 2 3 2" xfId="38927" xr:uid="{3F877DAD-5642-4E1E-A68E-4F666382F187}"/>
    <cellStyle name="Porcentaje 2 3 2 2 3 3 2 4" xfId="27119" xr:uid="{6C078C6A-B324-432B-AF67-7EB382FC5B4D}"/>
    <cellStyle name="Porcentaje 2 3 2 2 3 3 3" xfId="7393" xr:uid="{EBB99142-C36D-415E-811E-6E58FF63D16D}"/>
    <cellStyle name="Porcentaje 2 3 2 2 3 3 3 2" xfId="19200" xr:uid="{2A1D308E-D07D-46C6-B573-3C4CDC305529}"/>
    <cellStyle name="Porcentaje 2 3 2 2 3 3 3 2 2" xfId="41519" xr:uid="{92BB1669-374E-410C-B811-2A4CB1318DF0}"/>
    <cellStyle name="Porcentaje 2 3 2 2 3 3 3 3" xfId="29711" xr:uid="{62C932BF-C175-4F02-9003-6232E109198F}"/>
    <cellStyle name="Porcentaje 2 3 2 2 3 3 4" xfId="14016" xr:uid="{FC155D7F-6115-4CE9-B5A7-E2E692848928}"/>
    <cellStyle name="Porcentaje 2 3 2 2 3 3 4 2" xfId="36335" xr:uid="{2B26F02F-989C-41E6-A7F7-630F29D177BE}"/>
    <cellStyle name="Porcentaje 2 3 2 2 3 3 5" xfId="24527" xr:uid="{B993094E-FCCD-4A6F-9C77-9B64FDEE1C86}"/>
    <cellStyle name="Porcentaje 2 3 2 2 3 4" xfId="3505" xr:uid="{1F52C6EE-3454-48ED-95C2-403F06861F48}"/>
    <cellStyle name="Porcentaje 2 3 2 2 3 4 2" xfId="8689" xr:uid="{E4684559-BA8A-4C2C-AA9E-088E7401E6A1}"/>
    <cellStyle name="Porcentaje 2 3 2 2 3 4 2 2" xfId="20496" xr:uid="{29D10F88-C997-4B46-BA88-8B1DA8CD6820}"/>
    <cellStyle name="Porcentaje 2 3 2 2 3 4 2 2 2" xfId="42815" xr:uid="{A05C3CE8-5FCD-4F6B-BD7D-ECF2DA20BCF6}"/>
    <cellStyle name="Porcentaje 2 3 2 2 3 4 2 3" xfId="31007" xr:uid="{D1AA3DAF-6767-49A2-9862-FF3F91F1D6D5}"/>
    <cellStyle name="Porcentaje 2 3 2 2 3 4 3" xfId="15312" xr:uid="{B9394EBD-2018-413E-90C1-DA71DD1B64C9}"/>
    <cellStyle name="Porcentaje 2 3 2 2 3 4 3 2" xfId="37631" xr:uid="{347736A4-9F4D-429E-963B-B0B3C9F09D3B}"/>
    <cellStyle name="Porcentaje 2 3 2 2 3 4 4" xfId="25823" xr:uid="{306E5894-B424-4F64-894A-98273F8FFF43}"/>
    <cellStyle name="Porcentaje 2 3 2 2 3 5" xfId="6097" xr:uid="{9CEBD28A-8E88-4DE6-8A5B-D6817EDA9416}"/>
    <cellStyle name="Porcentaje 2 3 2 2 3 5 2" xfId="17904" xr:uid="{8E3FEB0A-3D9E-45E6-AB82-613F5AC5A799}"/>
    <cellStyle name="Porcentaje 2 3 2 2 3 5 2 2" xfId="40223" xr:uid="{E02466E5-D725-4E30-8F19-213D6C56430B}"/>
    <cellStyle name="Porcentaje 2 3 2 2 3 5 3" xfId="28415" xr:uid="{A83B1C31-74AE-4B73-B611-3925ECD29562}"/>
    <cellStyle name="Porcentaje 2 3 2 2 3 6" xfId="11424" xr:uid="{D317BE06-4EC6-4FF6-83BE-F7AE2562321B}"/>
    <cellStyle name="Porcentaje 2 3 2 2 3 6 2" xfId="33743" xr:uid="{80DB409B-AC67-4A94-A39B-2198C3FEE620}"/>
    <cellStyle name="Porcentaje 2 3 2 2 3 7" xfId="12720" xr:uid="{92FC6E08-2E45-49B5-9194-F1EC818C3D4D}"/>
    <cellStyle name="Porcentaje 2 3 2 2 3 7 2" xfId="35039" xr:uid="{719EEDF4-1EE4-4125-A846-6E53158634E2}"/>
    <cellStyle name="Porcentaje 2 3 2 2 3 8" xfId="23231" xr:uid="{EF1F7A72-0C90-4B9E-B246-E94A20654437}"/>
    <cellStyle name="Porcentaje 2 3 2 2 4" xfId="1237" xr:uid="{3979CE26-6765-4DBC-B2AF-83614FF4756A}"/>
    <cellStyle name="Porcentaje 2 3 2 2 4 2" xfId="2533" xr:uid="{5F6E9ABD-19DA-4BCA-BCC8-EA4CD4E4B5EB}"/>
    <cellStyle name="Porcentaje 2 3 2 2 4 2 2" xfId="5125" xr:uid="{8F52BE01-9927-4E3E-9F96-3C014B6BF045}"/>
    <cellStyle name="Porcentaje 2 3 2 2 4 2 2 2" xfId="10309" xr:uid="{FE12AED9-B891-4392-9193-1CEE31C0D1AB}"/>
    <cellStyle name="Porcentaje 2 3 2 2 4 2 2 2 2" xfId="22116" xr:uid="{6ECAC3CE-1745-4BCB-A842-FA682E0AEECA}"/>
    <cellStyle name="Porcentaje 2 3 2 2 4 2 2 2 2 2" xfId="44435" xr:uid="{033C7CD0-71BE-48DE-A127-8C89A88648E7}"/>
    <cellStyle name="Porcentaje 2 3 2 2 4 2 2 2 3" xfId="32627" xr:uid="{9F808593-A5CE-44DE-AD70-BBDFA5C5B5FA}"/>
    <cellStyle name="Porcentaje 2 3 2 2 4 2 2 3" xfId="16932" xr:uid="{48555015-3090-4145-8D0A-8BE978DFA389}"/>
    <cellStyle name="Porcentaje 2 3 2 2 4 2 2 3 2" xfId="39251" xr:uid="{BCD5B6E8-59F5-468C-8288-EB84C7484F03}"/>
    <cellStyle name="Porcentaje 2 3 2 2 4 2 2 4" xfId="27443" xr:uid="{D15D5A87-1FB1-487F-A43E-4723AD36525C}"/>
    <cellStyle name="Porcentaje 2 3 2 2 4 2 3" xfId="7717" xr:uid="{8E407DF8-8D3C-404D-9D4E-4AE8785A9B0C}"/>
    <cellStyle name="Porcentaje 2 3 2 2 4 2 3 2" xfId="19524" xr:uid="{0C117E3E-9A74-4EC5-80DA-F651823FD5AC}"/>
    <cellStyle name="Porcentaje 2 3 2 2 4 2 3 2 2" xfId="41843" xr:uid="{5942F99C-13A0-47F4-A085-6FB8105F0D7E}"/>
    <cellStyle name="Porcentaje 2 3 2 2 4 2 3 3" xfId="30035" xr:uid="{F813DB12-4AA9-47F2-A0C1-AE2A18E03163}"/>
    <cellStyle name="Porcentaje 2 3 2 2 4 2 4" xfId="14340" xr:uid="{FCB30256-D7F1-403A-8935-140933EC33B0}"/>
    <cellStyle name="Porcentaje 2 3 2 2 4 2 4 2" xfId="36659" xr:uid="{E2BD9EB6-4F6D-4AD3-8C70-436C15372F95}"/>
    <cellStyle name="Porcentaje 2 3 2 2 4 2 5" xfId="24851" xr:uid="{96AFB909-96BF-4428-B3DA-46F889DC1842}"/>
    <cellStyle name="Porcentaje 2 3 2 2 4 3" xfId="3829" xr:uid="{BE484E99-1E2E-4544-A0BA-59E994DA94A2}"/>
    <cellStyle name="Porcentaje 2 3 2 2 4 3 2" xfId="9013" xr:uid="{9F806295-EC3F-46FE-861E-72A1963FEA61}"/>
    <cellStyle name="Porcentaje 2 3 2 2 4 3 2 2" xfId="20820" xr:uid="{7361806D-9939-41F2-87BF-392EDA47DFA4}"/>
    <cellStyle name="Porcentaje 2 3 2 2 4 3 2 2 2" xfId="43139" xr:uid="{7960C3F6-D89F-46FC-98BB-CC3753888E6C}"/>
    <cellStyle name="Porcentaje 2 3 2 2 4 3 2 3" xfId="31331" xr:uid="{C97309A0-249F-43FE-ACB3-F2E09E45B4D9}"/>
    <cellStyle name="Porcentaje 2 3 2 2 4 3 3" xfId="15636" xr:uid="{1FAFDF76-3EFE-47DD-AE71-FD9DF081023B}"/>
    <cellStyle name="Porcentaje 2 3 2 2 4 3 3 2" xfId="37955" xr:uid="{12397A22-70C8-4CFE-80B9-6736D4FE3DF1}"/>
    <cellStyle name="Porcentaje 2 3 2 2 4 3 4" xfId="26147" xr:uid="{869D6999-6178-42F5-A859-F05EE9C1B6DE}"/>
    <cellStyle name="Porcentaje 2 3 2 2 4 4" xfId="6421" xr:uid="{D2BE7937-E24F-4C37-A271-869BBD5882D3}"/>
    <cellStyle name="Porcentaje 2 3 2 2 4 4 2" xfId="18228" xr:uid="{E7A080B8-7681-4676-A221-FD95BD2E0DF1}"/>
    <cellStyle name="Porcentaje 2 3 2 2 4 4 2 2" xfId="40547" xr:uid="{303E5C7B-62A5-46B4-BF6D-8D12A640DA54}"/>
    <cellStyle name="Porcentaje 2 3 2 2 4 4 3" xfId="28739" xr:uid="{2A16A328-4F16-4C07-80C0-6119E7559D8F}"/>
    <cellStyle name="Porcentaje 2 3 2 2 4 5" xfId="11748" xr:uid="{B84B6EC9-5B35-4AC5-9F83-51D8D02B6F90}"/>
    <cellStyle name="Porcentaje 2 3 2 2 4 5 2" xfId="34067" xr:uid="{930CC9A2-0DA8-4C5F-9C64-2670AE9CEBD2}"/>
    <cellStyle name="Porcentaje 2 3 2 2 4 6" xfId="13044" xr:uid="{1CD0DD34-FA45-4A95-9A04-E0A0061F7651}"/>
    <cellStyle name="Porcentaje 2 3 2 2 4 6 2" xfId="35363" xr:uid="{A62E813F-3C03-4722-A142-B5C48FBBA3D6}"/>
    <cellStyle name="Porcentaje 2 3 2 2 4 7" xfId="23555" xr:uid="{1E05C8D6-B97D-49BF-A622-9FD9C8819C58}"/>
    <cellStyle name="Porcentaje 2 3 2 2 5" xfId="1885" xr:uid="{4B7D1CA9-DE0F-47E0-95A6-4E9F1B432F1E}"/>
    <cellStyle name="Porcentaje 2 3 2 2 5 2" xfId="4477" xr:uid="{45AFA8BE-066C-43D2-A501-F537ED6F6BDE}"/>
    <cellStyle name="Porcentaje 2 3 2 2 5 2 2" xfId="9661" xr:uid="{F51FA7F7-2170-4BD0-90D4-4D42B645E5ED}"/>
    <cellStyle name="Porcentaje 2 3 2 2 5 2 2 2" xfId="21468" xr:uid="{A81D7C34-BEE8-4118-A59C-063650BB648E}"/>
    <cellStyle name="Porcentaje 2 3 2 2 5 2 2 2 2" xfId="43787" xr:uid="{002832A1-9164-4FC0-B1D1-8DEEF769914B}"/>
    <cellStyle name="Porcentaje 2 3 2 2 5 2 2 3" xfId="31979" xr:uid="{1B5EEE83-47D2-466E-892A-1DC80DC5E5DB}"/>
    <cellStyle name="Porcentaje 2 3 2 2 5 2 3" xfId="16284" xr:uid="{6FD858D4-3850-4CAB-8E92-98D6980B6848}"/>
    <cellStyle name="Porcentaje 2 3 2 2 5 2 3 2" xfId="38603" xr:uid="{312C4A06-C257-4B26-8118-6CC63E8FFD3A}"/>
    <cellStyle name="Porcentaje 2 3 2 2 5 2 4" xfId="26795" xr:uid="{C0A5D116-716E-4049-BF90-4AB1FC72E15A}"/>
    <cellStyle name="Porcentaje 2 3 2 2 5 3" xfId="7069" xr:uid="{79197F5F-AF34-418D-8A91-77B6050BDF29}"/>
    <cellStyle name="Porcentaje 2 3 2 2 5 3 2" xfId="18876" xr:uid="{61689DAE-748E-4171-8511-63235ED8B842}"/>
    <cellStyle name="Porcentaje 2 3 2 2 5 3 2 2" xfId="41195" xr:uid="{61CD56A8-5AC1-47A5-92C6-AEA3DC578B9B}"/>
    <cellStyle name="Porcentaje 2 3 2 2 5 3 3" xfId="29387" xr:uid="{E9D152E7-6689-4688-AE8C-5108BF8BAF6F}"/>
    <cellStyle name="Porcentaje 2 3 2 2 5 4" xfId="13692" xr:uid="{9BF5B07C-3DEA-45B1-9026-F8DDAD1BD846}"/>
    <cellStyle name="Porcentaje 2 3 2 2 5 4 2" xfId="36011" xr:uid="{D9286D1E-B082-4B7C-8514-7A4305FE292F}"/>
    <cellStyle name="Porcentaje 2 3 2 2 5 5" xfId="24203" xr:uid="{83B97DB7-18A5-42EC-838D-5A29179B62B2}"/>
    <cellStyle name="Porcentaje 2 3 2 2 6" xfId="3181" xr:uid="{7AC2E137-6CBE-4E24-9168-B41A0A769ACD}"/>
    <cellStyle name="Porcentaje 2 3 2 2 6 2" xfId="8365" xr:uid="{1842E950-A499-4D46-B490-4FB633B688A9}"/>
    <cellStyle name="Porcentaje 2 3 2 2 6 2 2" xfId="20172" xr:uid="{4239EA30-AB87-446C-B9C8-02F22F6C55A2}"/>
    <cellStyle name="Porcentaje 2 3 2 2 6 2 2 2" xfId="42491" xr:uid="{B164E7FD-6C2D-4042-A122-E331E5778D45}"/>
    <cellStyle name="Porcentaje 2 3 2 2 6 2 3" xfId="30683" xr:uid="{8C0545AF-38A4-4A00-A2D8-E625294CCA6B}"/>
    <cellStyle name="Porcentaje 2 3 2 2 6 3" xfId="14988" xr:uid="{CBC6CEF5-B7D1-4877-BE74-60CB84F4979B}"/>
    <cellStyle name="Porcentaje 2 3 2 2 6 3 2" xfId="37307" xr:uid="{C9DA1504-0F40-4BAB-8DCC-06B666598B48}"/>
    <cellStyle name="Porcentaje 2 3 2 2 6 4" xfId="25499" xr:uid="{FA9F7923-E51E-44B9-B62C-18AACF6F3459}"/>
    <cellStyle name="Porcentaje 2 3 2 2 7" xfId="5773" xr:uid="{4271D475-51CD-4168-B394-810900943477}"/>
    <cellStyle name="Porcentaje 2 3 2 2 7 2" xfId="17580" xr:uid="{E1ABDA03-1867-421A-AAD7-6E88FFF8597A}"/>
    <cellStyle name="Porcentaje 2 3 2 2 7 2 2" xfId="39899" xr:uid="{870D55F3-A3C1-46F2-8497-D4C12A881AF0}"/>
    <cellStyle name="Porcentaje 2 3 2 2 7 3" xfId="28091" xr:uid="{E7B07623-055B-4A20-B668-D99557BA880D}"/>
    <cellStyle name="Porcentaje 2 3 2 2 8" xfId="11010" xr:uid="{B3848833-60A4-4081-BED4-A5D2AA1D17A7}"/>
    <cellStyle name="Porcentaje 2 3 2 2 8 2" xfId="33329" xr:uid="{FF23E49C-8338-4246-95BE-51D845894D7A}"/>
    <cellStyle name="Porcentaje 2 3 2 2 9" xfId="12396" xr:uid="{3E301105-72B8-4CE3-B0D5-A45B59D2DC2D}"/>
    <cellStyle name="Porcentaje 2 3 2 2 9 2" xfId="34715" xr:uid="{3EA8AA8F-A3BB-4CBF-A1F1-71ACF9E92FB6}"/>
    <cellStyle name="Porcentaje 2 3 2 3" xfId="616" xr:uid="{DF3CF0E3-8CD6-4F10-ADB6-4ECBFD502EEF}"/>
    <cellStyle name="Porcentaje 2 3 2 3 2" xfId="994" xr:uid="{5653CBB0-951C-493F-A795-6133043346DB}"/>
    <cellStyle name="Porcentaje 2 3 2 3 2 2" xfId="1642" xr:uid="{8647160A-FA12-411C-B8A6-1B1CFD81411E}"/>
    <cellStyle name="Porcentaje 2 3 2 3 2 2 2" xfId="2938" xr:uid="{6003E1C3-C982-4417-BF37-87F386AB491A}"/>
    <cellStyle name="Porcentaje 2 3 2 3 2 2 2 2" xfId="5530" xr:uid="{648B530D-D6BD-497A-B641-7B17EDC46AA8}"/>
    <cellStyle name="Porcentaje 2 3 2 3 2 2 2 2 2" xfId="10714" xr:uid="{54C3BC39-02CD-4CC4-AF8B-D8F041451B17}"/>
    <cellStyle name="Porcentaje 2 3 2 3 2 2 2 2 2 2" xfId="22521" xr:uid="{4D21AD8D-DA6F-449C-85EF-0D7EC1455193}"/>
    <cellStyle name="Porcentaje 2 3 2 3 2 2 2 2 2 2 2" xfId="44840" xr:uid="{5349E142-A332-4321-B90F-F53AE439D127}"/>
    <cellStyle name="Porcentaje 2 3 2 3 2 2 2 2 2 3" xfId="33032" xr:uid="{3C364D83-57FE-4A81-A9E0-4FBC9CA1058F}"/>
    <cellStyle name="Porcentaje 2 3 2 3 2 2 2 2 3" xfId="17337" xr:uid="{E7F927EF-6A3A-4627-8586-C9F844C42785}"/>
    <cellStyle name="Porcentaje 2 3 2 3 2 2 2 2 3 2" xfId="39656" xr:uid="{E94967CD-C96C-4E35-9BD1-B7A266015B7B}"/>
    <cellStyle name="Porcentaje 2 3 2 3 2 2 2 2 4" xfId="27848" xr:uid="{2433A52D-3726-4A78-BD24-E15E2A45F625}"/>
    <cellStyle name="Porcentaje 2 3 2 3 2 2 2 3" xfId="8122" xr:uid="{4D1B26CC-7FCC-4CB7-84C7-7506F19DA012}"/>
    <cellStyle name="Porcentaje 2 3 2 3 2 2 2 3 2" xfId="19929" xr:uid="{670971FC-98D2-465B-AA2F-27F70661AF19}"/>
    <cellStyle name="Porcentaje 2 3 2 3 2 2 2 3 2 2" xfId="42248" xr:uid="{A7A772AF-8C2D-4536-A8D9-2172EFC074BE}"/>
    <cellStyle name="Porcentaje 2 3 2 3 2 2 2 3 3" xfId="30440" xr:uid="{FFBA66FD-8C72-44DF-8342-23F30639B482}"/>
    <cellStyle name="Porcentaje 2 3 2 3 2 2 2 4" xfId="14745" xr:uid="{24DC0F47-F066-4885-B859-1E2EB2CA8DCA}"/>
    <cellStyle name="Porcentaje 2 3 2 3 2 2 2 4 2" xfId="37064" xr:uid="{DBB6962B-0504-4F7D-908E-011D628CC9DD}"/>
    <cellStyle name="Porcentaje 2 3 2 3 2 2 2 5" xfId="25256" xr:uid="{6BE6177D-9CC1-4E8C-9E9E-47B85E94C256}"/>
    <cellStyle name="Porcentaje 2 3 2 3 2 2 3" xfId="4234" xr:uid="{FE532FEE-24FF-4782-A2C2-80FFF034E939}"/>
    <cellStyle name="Porcentaje 2 3 2 3 2 2 3 2" xfId="9418" xr:uid="{1A795338-7501-4D46-BBBF-F5AB33ECA674}"/>
    <cellStyle name="Porcentaje 2 3 2 3 2 2 3 2 2" xfId="21225" xr:uid="{58CCA705-7E72-4D6E-878F-E6A1BB68C1A8}"/>
    <cellStyle name="Porcentaje 2 3 2 3 2 2 3 2 2 2" xfId="43544" xr:uid="{F63C56C3-86EA-42B6-9C3D-17C9CED80714}"/>
    <cellStyle name="Porcentaje 2 3 2 3 2 2 3 2 3" xfId="31736" xr:uid="{F0DAAF59-68BF-47AA-ADFC-DD6563669144}"/>
    <cellStyle name="Porcentaje 2 3 2 3 2 2 3 3" xfId="16041" xr:uid="{0430AF6F-E2F7-4898-8505-96C8C2DE9BFE}"/>
    <cellStyle name="Porcentaje 2 3 2 3 2 2 3 3 2" xfId="38360" xr:uid="{43A41425-A413-4A12-BD69-15D2A4EF2656}"/>
    <cellStyle name="Porcentaje 2 3 2 3 2 2 3 4" xfId="26552" xr:uid="{641DCDB4-0DED-4901-A110-71431D2782BD}"/>
    <cellStyle name="Porcentaje 2 3 2 3 2 2 4" xfId="6826" xr:uid="{593A5E64-6287-46E2-B189-11D5E92CBD51}"/>
    <cellStyle name="Porcentaje 2 3 2 3 2 2 4 2" xfId="18633" xr:uid="{50E66049-7D18-4073-8D4D-E14875608DE0}"/>
    <cellStyle name="Porcentaje 2 3 2 3 2 2 4 2 2" xfId="40952" xr:uid="{CA785BA3-2654-4BDE-BC4A-34A83C61FFAB}"/>
    <cellStyle name="Porcentaje 2 3 2 3 2 2 4 3" xfId="29144" xr:uid="{57F3A8F0-4355-411D-AC7E-48C8F479902E}"/>
    <cellStyle name="Porcentaje 2 3 2 3 2 2 5" xfId="12153" xr:uid="{6E5085E2-F050-4F74-B079-CC88EE60DF99}"/>
    <cellStyle name="Porcentaje 2 3 2 3 2 2 5 2" xfId="34472" xr:uid="{10AAFFD1-B9F3-43F6-BFC7-BE277EBCD2D9}"/>
    <cellStyle name="Porcentaje 2 3 2 3 2 2 6" xfId="13449" xr:uid="{4711071E-4EBC-40EE-96D2-6D3811DA770B}"/>
    <cellStyle name="Porcentaje 2 3 2 3 2 2 6 2" xfId="35768" xr:uid="{5CED3A96-FED8-4E53-8839-EC188D6ABAE2}"/>
    <cellStyle name="Porcentaje 2 3 2 3 2 2 7" xfId="23960" xr:uid="{ADB41146-464D-475D-9AAA-D4A9442954FA}"/>
    <cellStyle name="Porcentaje 2 3 2 3 2 3" xfId="2290" xr:uid="{9D1EEB17-754F-477F-8D8A-1187E173EF0F}"/>
    <cellStyle name="Porcentaje 2 3 2 3 2 3 2" xfId="4882" xr:uid="{0681484E-B827-4F0B-871F-66B49A5D8C7A}"/>
    <cellStyle name="Porcentaje 2 3 2 3 2 3 2 2" xfId="10066" xr:uid="{E92AEBEE-A5DF-4891-96F1-69BB0842AB26}"/>
    <cellStyle name="Porcentaje 2 3 2 3 2 3 2 2 2" xfId="21873" xr:uid="{E6AEF1E7-6E22-406C-83FA-79B83C528EFF}"/>
    <cellStyle name="Porcentaje 2 3 2 3 2 3 2 2 2 2" xfId="44192" xr:uid="{A62A4C92-7DAA-4DC4-BBAB-44ECF103C330}"/>
    <cellStyle name="Porcentaje 2 3 2 3 2 3 2 2 3" xfId="32384" xr:uid="{9EBE532B-99BC-42C2-8975-D169EA888558}"/>
    <cellStyle name="Porcentaje 2 3 2 3 2 3 2 3" xfId="16689" xr:uid="{0544BA89-1CDE-4688-905B-A6FD17EC52DF}"/>
    <cellStyle name="Porcentaje 2 3 2 3 2 3 2 3 2" xfId="39008" xr:uid="{89F043B6-29EA-4FD2-B170-1ABFD7B7500D}"/>
    <cellStyle name="Porcentaje 2 3 2 3 2 3 2 4" xfId="27200" xr:uid="{2CC1059E-5BA2-4F32-B131-E9077F297A63}"/>
    <cellStyle name="Porcentaje 2 3 2 3 2 3 3" xfId="7474" xr:uid="{658ED347-74AA-49F9-8549-C455029D96DE}"/>
    <cellStyle name="Porcentaje 2 3 2 3 2 3 3 2" xfId="19281" xr:uid="{E4EA686F-6380-4879-AEB0-190AE7485EC0}"/>
    <cellStyle name="Porcentaje 2 3 2 3 2 3 3 2 2" xfId="41600" xr:uid="{0D31F9E8-A099-4776-857D-67FC5CAE5AD5}"/>
    <cellStyle name="Porcentaje 2 3 2 3 2 3 3 3" xfId="29792" xr:uid="{8F9E6282-FEF4-4273-B0FE-5D587F6A34AA}"/>
    <cellStyle name="Porcentaje 2 3 2 3 2 3 4" xfId="14097" xr:uid="{75A98F5B-186B-46D6-8D38-116BBA9DD362}"/>
    <cellStyle name="Porcentaje 2 3 2 3 2 3 4 2" xfId="36416" xr:uid="{4EAEC002-0527-4E5C-A9C5-2744AE638D49}"/>
    <cellStyle name="Porcentaje 2 3 2 3 2 3 5" xfId="24608" xr:uid="{1E557C08-5B12-46A2-BABF-EDA5787C3DF1}"/>
    <cellStyle name="Porcentaje 2 3 2 3 2 4" xfId="3586" xr:uid="{256B015A-8395-4B2F-933D-9138820DE0F8}"/>
    <cellStyle name="Porcentaje 2 3 2 3 2 4 2" xfId="8770" xr:uid="{4B6362E9-D93B-4957-AAA0-1388B79F35A6}"/>
    <cellStyle name="Porcentaje 2 3 2 3 2 4 2 2" xfId="20577" xr:uid="{5396E3F7-CED1-405A-ACB5-44D736AC5580}"/>
    <cellStyle name="Porcentaje 2 3 2 3 2 4 2 2 2" xfId="42896" xr:uid="{965B48E1-7DB3-4488-A5EA-02F823F089BA}"/>
    <cellStyle name="Porcentaje 2 3 2 3 2 4 2 3" xfId="31088" xr:uid="{7C3965A7-054C-4BA6-BC3A-85A331E04E2A}"/>
    <cellStyle name="Porcentaje 2 3 2 3 2 4 3" xfId="15393" xr:uid="{4FAEB8A9-28F8-4FC5-8E6D-8DA60EF695F0}"/>
    <cellStyle name="Porcentaje 2 3 2 3 2 4 3 2" xfId="37712" xr:uid="{0BA545F4-0B5D-4C85-B787-D3AA13BAD702}"/>
    <cellStyle name="Porcentaje 2 3 2 3 2 4 4" xfId="25904" xr:uid="{78CAE9CE-34B4-4BE2-997A-9CC76FB37B80}"/>
    <cellStyle name="Porcentaje 2 3 2 3 2 5" xfId="6178" xr:uid="{F514869B-4121-4474-A6C7-A30A3E2D97D6}"/>
    <cellStyle name="Porcentaje 2 3 2 3 2 5 2" xfId="17985" xr:uid="{4835FF91-94EE-4DE2-9430-2C3D353ED674}"/>
    <cellStyle name="Porcentaje 2 3 2 3 2 5 2 2" xfId="40304" xr:uid="{AC4AE65F-A5B7-4941-8EFD-A8A5835C8240}"/>
    <cellStyle name="Porcentaje 2 3 2 3 2 5 3" xfId="28496" xr:uid="{43325910-4CA0-404F-A11F-A5F4712CEED6}"/>
    <cellStyle name="Porcentaje 2 3 2 3 2 6" xfId="11505" xr:uid="{EA33B2EE-CB2E-4772-A435-2583BE941D04}"/>
    <cellStyle name="Porcentaje 2 3 2 3 2 6 2" xfId="33824" xr:uid="{CFEB68F4-B6FF-440D-B38D-81A381116DBC}"/>
    <cellStyle name="Porcentaje 2 3 2 3 2 7" xfId="12801" xr:uid="{3E286C96-837C-4C0B-8E47-4F939BA78561}"/>
    <cellStyle name="Porcentaje 2 3 2 3 2 7 2" xfId="35120" xr:uid="{09A83D6D-061B-40E8-A786-FB8A44D31E43}"/>
    <cellStyle name="Porcentaje 2 3 2 3 2 8" xfId="23312" xr:uid="{DD955B90-CD2C-46F8-91D4-FA0400656388}"/>
    <cellStyle name="Porcentaje 2 3 2 3 3" xfId="1318" xr:uid="{84C7F379-74A3-4740-BCEC-15A381AD0FFD}"/>
    <cellStyle name="Porcentaje 2 3 2 3 3 2" xfId="2614" xr:uid="{B930E92B-DE56-4E89-A4A6-DCCBD6248D64}"/>
    <cellStyle name="Porcentaje 2 3 2 3 3 2 2" xfId="5206" xr:uid="{6F386E3B-C576-4F18-8A99-804C1F7C4B26}"/>
    <cellStyle name="Porcentaje 2 3 2 3 3 2 2 2" xfId="10390" xr:uid="{2FBB2250-8C7D-4ABC-BC2A-617E4E9CC237}"/>
    <cellStyle name="Porcentaje 2 3 2 3 3 2 2 2 2" xfId="22197" xr:uid="{9D4138A8-7E9A-42C8-A70F-70DDB0E2EAA1}"/>
    <cellStyle name="Porcentaje 2 3 2 3 3 2 2 2 2 2" xfId="44516" xr:uid="{B483DAF4-6652-4188-8FE4-C814FC857892}"/>
    <cellStyle name="Porcentaje 2 3 2 3 3 2 2 2 3" xfId="32708" xr:uid="{C1CFDCC3-2F84-4889-A6F6-60673FE52479}"/>
    <cellStyle name="Porcentaje 2 3 2 3 3 2 2 3" xfId="17013" xr:uid="{73684765-C15D-4B2C-8E56-60034E310D8B}"/>
    <cellStyle name="Porcentaje 2 3 2 3 3 2 2 3 2" xfId="39332" xr:uid="{B7989E54-6665-4EFA-8895-B8AF08BE1704}"/>
    <cellStyle name="Porcentaje 2 3 2 3 3 2 2 4" xfId="27524" xr:uid="{56615960-7231-4FD6-BA0B-4C8D08334825}"/>
    <cellStyle name="Porcentaje 2 3 2 3 3 2 3" xfId="7798" xr:uid="{E5EEEEB4-28ED-4C35-9F34-97EB84129A94}"/>
    <cellStyle name="Porcentaje 2 3 2 3 3 2 3 2" xfId="19605" xr:uid="{A461B1F7-8567-4EB0-9433-55588B750DED}"/>
    <cellStyle name="Porcentaje 2 3 2 3 3 2 3 2 2" xfId="41924" xr:uid="{324BA964-F31C-4A90-91CE-5AD5B7813BDD}"/>
    <cellStyle name="Porcentaje 2 3 2 3 3 2 3 3" xfId="30116" xr:uid="{4719FA4D-03B8-4AF4-9C6E-4C31FDA84F65}"/>
    <cellStyle name="Porcentaje 2 3 2 3 3 2 4" xfId="14421" xr:uid="{777F199E-AA76-4368-B1FA-56599196FC9B}"/>
    <cellStyle name="Porcentaje 2 3 2 3 3 2 4 2" xfId="36740" xr:uid="{37E90588-C7DD-4EF3-BEF2-1DC2401688B6}"/>
    <cellStyle name="Porcentaje 2 3 2 3 3 2 5" xfId="24932" xr:uid="{1772BC5C-6BEE-49AA-8C35-6E7CEE578FA2}"/>
    <cellStyle name="Porcentaje 2 3 2 3 3 3" xfId="3910" xr:uid="{D62DB7B7-093B-4396-937C-DC160B95855E}"/>
    <cellStyle name="Porcentaje 2 3 2 3 3 3 2" xfId="9094" xr:uid="{A532EE4F-2B98-4AD5-A617-A498D110CD14}"/>
    <cellStyle name="Porcentaje 2 3 2 3 3 3 2 2" xfId="20901" xr:uid="{40821111-C532-4723-A742-0C9B656E38BC}"/>
    <cellStyle name="Porcentaje 2 3 2 3 3 3 2 2 2" xfId="43220" xr:uid="{141FB896-446B-432F-B8AB-B02495A8EB5C}"/>
    <cellStyle name="Porcentaje 2 3 2 3 3 3 2 3" xfId="31412" xr:uid="{EE0640FD-5B04-4B62-AAB7-D84953F06059}"/>
    <cellStyle name="Porcentaje 2 3 2 3 3 3 3" xfId="15717" xr:uid="{3FEA76A1-8F45-426E-BB69-CB76D034E3F3}"/>
    <cellStyle name="Porcentaje 2 3 2 3 3 3 3 2" xfId="38036" xr:uid="{0508B543-ADFA-4B66-A829-2149763096FF}"/>
    <cellStyle name="Porcentaje 2 3 2 3 3 3 4" xfId="26228" xr:uid="{D9452F7D-7106-4B23-9E96-863DB6687D5C}"/>
    <cellStyle name="Porcentaje 2 3 2 3 3 4" xfId="6502" xr:uid="{96DE1365-B8DC-4FC1-A9F2-149ADF974EB5}"/>
    <cellStyle name="Porcentaje 2 3 2 3 3 4 2" xfId="18309" xr:uid="{6EFA9C3E-4534-4849-B9C8-7FE4FEA13CB6}"/>
    <cellStyle name="Porcentaje 2 3 2 3 3 4 2 2" xfId="40628" xr:uid="{DB957487-53FD-4F47-AF0E-08BBEB09B7B9}"/>
    <cellStyle name="Porcentaje 2 3 2 3 3 4 3" xfId="28820" xr:uid="{19ACBB13-7E17-4584-8B99-5C9030BB174D}"/>
    <cellStyle name="Porcentaje 2 3 2 3 3 5" xfId="11829" xr:uid="{0438784C-EE02-4407-9E4C-560FD00FA6F8}"/>
    <cellStyle name="Porcentaje 2 3 2 3 3 5 2" xfId="34148" xr:uid="{B350C07C-4B38-4300-A6F4-8C93BF402C19}"/>
    <cellStyle name="Porcentaje 2 3 2 3 3 6" xfId="13125" xr:uid="{9DAEE55E-3B4B-488A-9D01-B991BA604F17}"/>
    <cellStyle name="Porcentaje 2 3 2 3 3 6 2" xfId="35444" xr:uid="{0118E111-9ED7-4447-AE0D-40CFC45DECC5}"/>
    <cellStyle name="Porcentaje 2 3 2 3 3 7" xfId="23636" xr:uid="{83741059-300D-499B-9AE8-E877F0829E6C}"/>
    <cellStyle name="Porcentaje 2 3 2 3 4" xfId="1966" xr:uid="{410EF266-14EA-4F34-8A06-34C1E21B60A7}"/>
    <cellStyle name="Porcentaje 2 3 2 3 4 2" xfId="4558" xr:uid="{BB64BFAE-C625-4FA3-92F4-456BAC754330}"/>
    <cellStyle name="Porcentaje 2 3 2 3 4 2 2" xfId="9742" xr:uid="{530C7432-EB88-4BF4-BD98-38E072D7FB1D}"/>
    <cellStyle name="Porcentaje 2 3 2 3 4 2 2 2" xfId="21549" xr:uid="{5783BF9D-60AA-48F2-9434-EC46FD752E00}"/>
    <cellStyle name="Porcentaje 2 3 2 3 4 2 2 2 2" xfId="43868" xr:uid="{6D9B1340-0306-4DA9-8FCD-9C5A45D3988F}"/>
    <cellStyle name="Porcentaje 2 3 2 3 4 2 2 3" xfId="32060" xr:uid="{1E1123E1-49D4-4222-AD40-70FE271579CD}"/>
    <cellStyle name="Porcentaje 2 3 2 3 4 2 3" xfId="16365" xr:uid="{26C396AD-D6E5-443C-B88D-5FDDFBEECCCB}"/>
    <cellStyle name="Porcentaje 2 3 2 3 4 2 3 2" xfId="38684" xr:uid="{05E37C21-3328-469A-BA2F-4B3379B63F1F}"/>
    <cellStyle name="Porcentaje 2 3 2 3 4 2 4" xfId="26876" xr:uid="{0A5E35CD-1F56-49A7-93A5-E56D696E3936}"/>
    <cellStyle name="Porcentaje 2 3 2 3 4 3" xfId="7150" xr:uid="{DBEBBBED-6173-478F-B534-A38CF3EA2454}"/>
    <cellStyle name="Porcentaje 2 3 2 3 4 3 2" xfId="18957" xr:uid="{C90FE4EE-EB12-484C-92AD-1ADC02222821}"/>
    <cellStyle name="Porcentaje 2 3 2 3 4 3 2 2" xfId="41276" xr:uid="{6C682AD8-0507-492C-BB67-9798C3960ED9}"/>
    <cellStyle name="Porcentaje 2 3 2 3 4 3 3" xfId="29468" xr:uid="{5426DDBD-F3A4-4618-9535-DC1EB34992CC}"/>
    <cellStyle name="Porcentaje 2 3 2 3 4 4" xfId="13773" xr:uid="{ED61AF60-BC13-4A36-8853-F79AC93E29DB}"/>
    <cellStyle name="Porcentaje 2 3 2 3 4 4 2" xfId="36092" xr:uid="{B90E0080-D6A7-4390-96C4-19D9E2FA0553}"/>
    <cellStyle name="Porcentaje 2 3 2 3 4 5" xfId="24284" xr:uid="{01CD47F2-E61B-4584-B0E2-662E350B740E}"/>
    <cellStyle name="Porcentaje 2 3 2 3 5" xfId="3262" xr:uid="{A248C387-BC11-404C-BAFD-1962D083D3FB}"/>
    <cellStyle name="Porcentaje 2 3 2 3 5 2" xfId="8446" xr:uid="{55A6DD41-3D26-44A8-9CA2-D491BB78F138}"/>
    <cellStyle name="Porcentaje 2 3 2 3 5 2 2" xfId="20253" xr:uid="{71C073A0-3F57-4A7B-967A-F1AB5C6E6368}"/>
    <cellStyle name="Porcentaje 2 3 2 3 5 2 2 2" xfId="42572" xr:uid="{4F34F87B-A63E-41A7-B479-D6D953580495}"/>
    <cellStyle name="Porcentaje 2 3 2 3 5 2 3" xfId="30764" xr:uid="{EA74E849-1022-4C0B-A6FA-66C0CF720080}"/>
    <cellStyle name="Porcentaje 2 3 2 3 5 3" xfId="15069" xr:uid="{9B0FA18F-C78C-411E-B456-03E618B853FF}"/>
    <cellStyle name="Porcentaje 2 3 2 3 5 3 2" xfId="37388" xr:uid="{EFF17815-CF76-402B-BC0B-2003EBF5CC5C}"/>
    <cellStyle name="Porcentaje 2 3 2 3 5 4" xfId="25580" xr:uid="{B3BF5A3A-BE2D-4B76-A2FB-5DCA926181A8}"/>
    <cellStyle name="Porcentaje 2 3 2 3 6" xfId="5854" xr:uid="{692C5BBC-D22C-4194-8250-BD7F6E5E5928}"/>
    <cellStyle name="Porcentaje 2 3 2 3 6 2" xfId="17661" xr:uid="{1A4FD530-0A9D-443A-8826-1E76AE4FA1D6}"/>
    <cellStyle name="Porcentaje 2 3 2 3 6 2 2" xfId="39980" xr:uid="{C93FC2D7-11B2-4920-B529-F460A3A2674A}"/>
    <cellStyle name="Porcentaje 2 3 2 3 6 3" xfId="28172" xr:uid="{AF828489-5695-4FBF-AE87-74D5C82CCE1B}"/>
    <cellStyle name="Porcentaje 2 3 2 3 7" xfId="11127" xr:uid="{7FA146D7-9598-4307-B62E-85EF6D5F1DF1}"/>
    <cellStyle name="Porcentaje 2 3 2 3 7 2" xfId="33446" xr:uid="{6875E501-BB9E-467F-B8A4-88F05612B020}"/>
    <cellStyle name="Porcentaje 2 3 2 3 8" xfId="12477" xr:uid="{EEC49B62-90F0-46D7-AE8A-CD4B9E910093}"/>
    <cellStyle name="Porcentaje 2 3 2 3 8 2" xfId="34796" xr:uid="{1A454E5C-C468-4C72-A4C7-71B6016FEBE6}"/>
    <cellStyle name="Porcentaje 2 3 2 3 9" xfId="22934" xr:uid="{64EF3817-7C31-48A5-81BC-BDFC8A98019B}"/>
    <cellStyle name="Porcentaje 2 3 2 4" xfId="832" xr:uid="{44ECAF23-952D-47D9-B806-C229B88A0636}"/>
    <cellStyle name="Porcentaje 2 3 2 4 2" xfId="1480" xr:uid="{6D897426-4530-49C0-8EA1-D43C908203AC}"/>
    <cellStyle name="Porcentaje 2 3 2 4 2 2" xfId="2776" xr:uid="{405DE07C-02A7-41F6-BE12-48133E0FE199}"/>
    <cellStyle name="Porcentaje 2 3 2 4 2 2 2" xfId="5368" xr:uid="{154C4B2E-C1A8-4117-A7E4-2BB3C6E768B2}"/>
    <cellStyle name="Porcentaje 2 3 2 4 2 2 2 2" xfId="10552" xr:uid="{89265E8D-D385-4A84-B7AB-2744415A8397}"/>
    <cellStyle name="Porcentaje 2 3 2 4 2 2 2 2 2" xfId="22359" xr:uid="{874E9920-C7AB-4025-A07A-5147E3462314}"/>
    <cellStyle name="Porcentaje 2 3 2 4 2 2 2 2 2 2" xfId="44678" xr:uid="{67FB63CA-F78D-420D-85A2-05265AD0CA7B}"/>
    <cellStyle name="Porcentaje 2 3 2 4 2 2 2 2 3" xfId="32870" xr:uid="{2D457405-3F34-4C4C-AF45-A70210797114}"/>
    <cellStyle name="Porcentaje 2 3 2 4 2 2 2 3" xfId="17175" xr:uid="{2EAC1951-E4B9-4AE4-9226-14C1887FBB09}"/>
    <cellStyle name="Porcentaje 2 3 2 4 2 2 2 3 2" xfId="39494" xr:uid="{22660119-5433-4AE8-B640-1C255DA5ACB3}"/>
    <cellStyle name="Porcentaje 2 3 2 4 2 2 2 4" xfId="27686" xr:uid="{23548FAD-B87D-4FDF-B03A-CDD132878E88}"/>
    <cellStyle name="Porcentaje 2 3 2 4 2 2 3" xfId="7960" xr:uid="{75227C03-77AD-4352-AE1E-7B8B06EEEAAD}"/>
    <cellStyle name="Porcentaje 2 3 2 4 2 2 3 2" xfId="19767" xr:uid="{5CEBEA21-FAE8-4D76-8517-F5CF109367C7}"/>
    <cellStyle name="Porcentaje 2 3 2 4 2 2 3 2 2" xfId="42086" xr:uid="{0339B856-F93A-43A6-AE4A-CFC1FFBA2C8A}"/>
    <cellStyle name="Porcentaje 2 3 2 4 2 2 3 3" xfId="30278" xr:uid="{5ECCE270-4FC9-4B19-80AE-28CBEED5C668}"/>
    <cellStyle name="Porcentaje 2 3 2 4 2 2 4" xfId="14583" xr:uid="{A0F8B09C-90C7-48FD-B82E-DAD815243198}"/>
    <cellStyle name="Porcentaje 2 3 2 4 2 2 4 2" xfId="36902" xr:uid="{D216C76C-5968-4A84-9FDC-29C131BB269F}"/>
    <cellStyle name="Porcentaje 2 3 2 4 2 2 5" xfId="25094" xr:uid="{9498F09C-DEC0-4F65-98E4-8DDCA068343B}"/>
    <cellStyle name="Porcentaje 2 3 2 4 2 3" xfId="4072" xr:uid="{025F4DE4-D28D-405E-94D2-EED2BDBCBC2A}"/>
    <cellStyle name="Porcentaje 2 3 2 4 2 3 2" xfId="9256" xr:uid="{0E638CB6-F02C-4055-B0DA-97DEBF74722A}"/>
    <cellStyle name="Porcentaje 2 3 2 4 2 3 2 2" xfId="21063" xr:uid="{E64EB32B-AEB6-4143-9969-C23F79EAF4D7}"/>
    <cellStyle name="Porcentaje 2 3 2 4 2 3 2 2 2" xfId="43382" xr:uid="{2B432F2E-6DBD-4AE8-8AB6-3190F1856C9D}"/>
    <cellStyle name="Porcentaje 2 3 2 4 2 3 2 3" xfId="31574" xr:uid="{1742AD9F-64BD-4998-BCAF-0264DBAE932B}"/>
    <cellStyle name="Porcentaje 2 3 2 4 2 3 3" xfId="15879" xr:uid="{7BA752AF-7DBF-408D-9B3F-613BBB7B8533}"/>
    <cellStyle name="Porcentaje 2 3 2 4 2 3 3 2" xfId="38198" xr:uid="{D2204B1E-13BF-476F-83FB-5B880B053708}"/>
    <cellStyle name="Porcentaje 2 3 2 4 2 3 4" xfId="26390" xr:uid="{9971E5FA-F66E-4700-96AE-45D3F47F89F2}"/>
    <cellStyle name="Porcentaje 2 3 2 4 2 4" xfId="6664" xr:uid="{23BA395D-F33E-430C-9BDA-5A9E66C910A7}"/>
    <cellStyle name="Porcentaje 2 3 2 4 2 4 2" xfId="18471" xr:uid="{39A7EE8A-DDCE-47DA-998C-0A7EE6D8FE89}"/>
    <cellStyle name="Porcentaje 2 3 2 4 2 4 2 2" xfId="40790" xr:uid="{F9A42474-2AC4-45E4-9E06-A8B293073550}"/>
    <cellStyle name="Porcentaje 2 3 2 4 2 4 3" xfId="28982" xr:uid="{21E6F298-BAA7-44BD-9890-48930CF9C0A5}"/>
    <cellStyle name="Porcentaje 2 3 2 4 2 5" xfId="11991" xr:uid="{E600E950-B04C-48EF-BA4B-00BD8CE824C9}"/>
    <cellStyle name="Porcentaje 2 3 2 4 2 5 2" xfId="34310" xr:uid="{EAE49DA7-76C0-453B-AA30-F7008CC5584F}"/>
    <cellStyle name="Porcentaje 2 3 2 4 2 6" xfId="13287" xr:uid="{B8F6F57B-B9BC-49B9-8202-444C83B1E1A0}"/>
    <cellStyle name="Porcentaje 2 3 2 4 2 6 2" xfId="35606" xr:uid="{0C2FFDF2-934B-4923-A9A6-C635B8EAC18E}"/>
    <cellStyle name="Porcentaje 2 3 2 4 2 7" xfId="23798" xr:uid="{9B25FCF1-FB01-4C80-839B-0CE8D93BB867}"/>
    <cellStyle name="Porcentaje 2 3 2 4 3" xfId="2128" xr:uid="{A0519534-08D7-4114-BE13-4FB697BA9AE2}"/>
    <cellStyle name="Porcentaje 2 3 2 4 3 2" xfId="4720" xr:uid="{C0EEBE94-E4F7-4CBE-8344-FA5E1684F306}"/>
    <cellStyle name="Porcentaje 2 3 2 4 3 2 2" xfId="9904" xr:uid="{8B4D304C-4ACC-4596-B263-28224EDF8AA1}"/>
    <cellStyle name="Porcentaje 2 3 2 4 3 2 2 2" xfId="21711" xr:uid="{A6AE1894-BEF3-4BBB-8AD0-89E1436F6A9B}"/>
    <cellStyle name="Porcentaje 2 3 2 4 3 2 2 2 2" xfId="44030" xr:uid="{7793F084-755D-4E26-95FD-2EB0C90170EC}"/>
    <cellStyle name="Porcentaje 2 3 2 4 3 2 2 3" xfId="32222" xr:uid="{420642FE-23A5-49D0-B616-9CB7861C3372}"/>
    <cellStyle name="Porcentaje 2 3 2 4 3 2 3" xfId="16527" xr:uid="{B9C81AD4-09B2-4F74-81E6-D6143A37FDCA}"/>
    <cellStyle name="Porcentaje 2 3 2 4 3 2 3 2" xfId="38846" xr:uid="{9268D57D-A092-473E-BA67-C420AB0BE6C9}"/>
    <cellStyle name="Porcentaje 2 3 2 4 3 2 4" xfId="27038" xr:uid="{76FCBEC9-7062-4FE8-9713-8F14F206C1AC}"/>
    <cellStyle name="Porcentaje 2 3 2 4 3 3" xfId="7312" xr:uid="{EEE7A867-DA01-49F2-BD27-F7C4B7F5FE81}"/>
    <cellStyle name="Porcentaje 2 3 2 4 3 3 2" xfId="19119" xr:uid="{7AB73016-5BFC-4F19-947F-84ECD4190B2C}"/>
    <cellStyle name="Porcentaje 2 3 2 4 3 3 2 2" xfId="41438" xr:uid="{71CB6FC5-181C-422D-B8A3-8FB4B67BA19B}"/>
    <cellStyle name="Porcentaje 2 3 2 4 3 3 3" xfId="29630" xr:uid="{14FB458B-3360-4B0E-BC57-1587A8AEF11C}"/>
    <cellStyle name="Porcentaje 2 3 2 4 3 4" xfId="13935" xr:uid="{5F2E6CB9-5646-403C-809E-DF452D3C2367}"/>
    <cellStyle name="Porcentaje 2 3 2 4 3 4 2" xfId="36254" xr:uid="{A31168A9-F5C2-4C89-A38B-ED4DBD795A74}"/>
    <cellStyle name="Porcentaje 2 3 2 4 3 5" xfId="24446" xr:uid="{85C1080B-CEEA-4421-BEDD-F3A7F5108518}"/>
    <cellStyle name="Porcentaje 2 3 2 4 4" xfId="3424" xr:uid="{CCC319F5-323E-49FE-A401-604C7B71D9B5}"/>
    <cellStyle name="Porcentaje 2 3 2 4 4 2" xfId="8608" xr:uid="{5304608E-361C-4C53-AE49-524964E2E521}"/>
    <cellStyle name="Porcentaje 2 3 2 4 4 2 2" xfId="20415" xr:uid="{504FFA35-F0C8-468A-A7E6-D528283A4889}"/>
    <cellStyle name="Porcentaje 2 3 2 4 4 2 2 2" xfId="42734" xr:uid="{1BB1B86B-EFD6-4458-B9CF-97B636726AAB}"/>
    <cellStyle name="Porcentaje 2 3 2 4 4 2 3" xfId="30926" xr:uid="{62944904-BC71-4B75-9906-F467A7BC5691}"/>
    <cellStyle name="Porcentaje 2 3 2 4 4 3" xfId="15231" xr:uid="{1A50B5EE-A8B2-498B-BD6E-BD2D2703B59C}"/>
    <cellStyle name="Porcentaje 2 3 2 4 4 3 2" xfId="37550" xr:uid="{37131A02-7D1A-4250-95B6-8F1639828E67}"/>
    <cellStyle name="Porcentaje 2 3 2 4 4 4" xfId="25742" xr:uid="{831E4D72-89D6-4FA4-ADF6-376C05DF6B6C}"/>
    <cellStyle name="Porcentaje 2 3 2 4 5" xfId="6016" xr:uid="{BA70E242-3A49-48A3-AC8F-B5A870BC376A}"/>
    <cellStyle name="Porcentaje 2 3 2 4 5 2" xfId="17823" xr:uid="{75F4A9CB-5C6F-43DF-AFBE-13B6F00F34C1}"/>
    <cellStyle name="Porcentaje 2 3 2 4 5 2 2" xfId="40142" xr:uid="{3CD44410-5465-4DCE-903A-87EA8E605E03}"/>
    <cellStyle name="Porcentaje 2 3 2 4 5 3" xfId="28334" xr:uid="{FBCF0178-88A3-47B3-803F-512DD8E6D768}"/>
    <cellStyle name="Porcentaje 2 3 2 4 6" xfId="11343" xr:uid="{DE1E3715-D9B3-4A16-AE4F-6BEE35269BF4}"/>
    <cellStyle name="Porcentaje 2 3 2 4 6 2" xfId="33662" xr:uid="{A038C5A7-CED2-4B75-80C6-E60646C65B7A}"/>
    <cellStyle name="Porcentaje 2 3 2 4 7" xfId="12639" xr:uid="{4C9FAD8C-8E2E-49AA-9144-807D276E5B14}"/>
    <cellStyle name="Porcentaje 2 3 2 4 7 2" xfId="34958" xr:uid="{557F0F9E-FCFF-4C8C-B16E-045FFD9D4750}"/>
    <cellStyle name="Porcentaje 2 3 2 4 8" xfId="23150" xr:uid="{4C18C4C7-E823-48E8-BDDD-331DEC6F5AA2}"/>
    <cellStyle name="Porcentaje 2 3 2 5" xfId="1156" xr:uid="{E7E9A7AE-B921-46CD-AAD9-58E9E7072D75}"/>
    <cellStyle name="Porcentaje 2 3 2 5 2" xfId="2452" xr:uid="{2134DBDA-1E05-45DD-A89F-84D6DD023322}"/>
    <cellStyle name="Porcentaje 2 3 2 5 2 2" xfId="5044" xr:uid="{AA22AF62-96E9-4EB0-B686-54AE79A84577}"/>
    <cellStyle name="Porcentaje 2 3 2 5 2 2 2" xfId="10228" xr:uid="{55E0BDF8-A641-4261-8329-482FF299BE7A}"/>
    <cellStyle name="Porcentaje 2 3 2 5 2 2 2 2" xfId="22035" xr:uid="{A0400952-64AB-437B-B705-2A05CB1B15F7}"/>
    <cellStyle name="Porcentaje 2 3 2 5 2 2 2 2 2" xfId="44354" xr:uid="{18287115-90A6-4802-BD4D-900453FC7C07}"/>
    <cellStyle name="Porcentaje 2 3 2 5 2 2 2 3" xfId="32546" xr:uid="{ABE93ED4-3B47-472E-A2A0-274111021B10}"/>
    <cellStyle name="Porcentaje 2 3 2 5 2 2 3" xfId="16851" xr:uid="{12CDDDF0-4CCE-46ED-A801-4D5F0476CCF5}"/>
    <cellStyle name="Porcentaje 2 3 2 5 2 2 3 2" xfId="39170" xr:uid="{E1775AEA-A2B0-4D3D-9F7B-C7800BF9B008}"/>
    <cellStyle name="Porcentaje 2 3 2 5 2 2 4" xfId="27362" xr:uid="{0CED0A45-A62E-48C6-988B-98664EB51678}"/>
    <cellStyle name="Porcentaje 2 3 2 5 2 3" xfId="7636" xr:uid="{D1F10720-A034-43E5-B29A-24F0C32C95B9}"/>
    <cellStyle name="Porcentaje 2 3 2 5 2 3 2" xfId="19443" xr:uid="{F7F8AC03-8A0A-48CA-8C2C-2F678C54766C}"/>
    <cellStyle name="Porcentaje 2 3 2 5 2 3 2 2" xfId="41762" xr:uid="{B84437C0-C28E-4E7C-B6F8-D327F5FCB43B}"/>
    <cellStyle name="Porcentaje 2 3 2 5 2 3 3" xfId="29954" xr:uid="{6C00D5E5-65CE-46A4-B0CE-4AA6A516027B}"/>
    <cellStyle name="Porcentaje 2 3 2 5 2 4" xfId="14259" xr:uid="{3E9BE736-11BD-4C76-B806-BFAB10E95DDC}"/>
    <cellStyle name="Porcentaje 2 3 2 5 2 4 2" xfId="36578" xr:uid="{BD29D5D6-C8D6-4EC2-A8B4-FE27026643CE}"/>
    <cellStyle name="Porcentaje 2 3 2 5 2 5" xfId="24770" xr:uid="{AB42C43B-15D5-428E-9E0B-C11522EA844D}"/>
    <cellStyle name="Porcentaje 2 3 2 5 3" xfId="3748" xr:uid="{BA4CA34B-21B4-4D79-B025-0BCF65276BBF}"/>
    <cellStyle name="Porcentaje 2 3 2 5 3 2" xfId="8932" xr:uid="{8D7B80A1-8BBF-4F8D-94FD-C62BD30A9B47}"/>
    <cellStyle name="Porcentaje 2 3 2 5 3 2 2" xfId="20739" xr:uid="{10C4DEAB-235F-4206-A0B2-3FBC3ED9F3E2}"/>
    <cellStyle name="Porcentaje 2 3 2 5 3 2 2 2" xfId="43058" xr:uid="{758E1279-BF9A-4162-9E80-8B7A0CA3438B}"/>
    <cellStyle name="Porcentaje 2 3 2 5 3 2 3" xfId="31250" xr:uid="{31AD28E1-E0A3-4DE5-A280-323DD72F6FFE}"/>
    <cellStyle name="Porcentaje 2 3 2 5 3 3" xfId="15555" xr:uid="{382F8E48-6300-450C-A684-99A0B1544B89}"/>
    <cellStyle name="Porcentaje 2 3 2 5 3 3 2" xfId="37874" xr:uid="{FA1979F8-4C0A-43C3-A2FD-96EDB5936CB8}"/>
    <cellStyle name="Porcentaje 2 3 2 5 3 4" xfId="26066" xr:uid="{E6C6DB4C-5768-400D-ADCD-C17034C07782}"/>
    <cellStyle name="Porcentaje 2 3 2 5 4" xfId="6340" xr:uid="{5C798519-521E-4FA9-B5CA-98E547C1D0A7}"/>
    <cellStyle name="Porcentaje 2 3 2 5 4 2" xfId="18147" xr:uid="{B0B0A1DD-9117-47AE-A693-9F787282D544}"/>
    <cellStyle name="Porcentaje 2 3 2 5 4 2 2" xfId="40466" xr:uid="{C5FC1E0D-FDCD-4677-937B-F80915C52FAA}"/>
    <cellStyle name="Porcentaje 2 3 2 5 4 3" xfId="28658" xr:uid="{805562AA-1DE0-4FB9-8648-877A06116946}"/>
    <cellStyle name="Porcentaje 2 3 2 5 5" xfId="11667" xr:uid="{0B7376FF-91EC-42D7-A7F2-90F12BB03EF1}"/>
    <cellStyle name="Porcentaje 2 3 2 5 5 2" xfId="33986" xr:uid="{94765707-ADB8-461B-A411-F4FA63A05594}"/>
    <cellStyle name="Porcentaje 2 3 2 5 6" xfId="12963" xr:uid="{54FE682D-B356-42AF-8EC8-23E3F6D5DBEC}"/>
    <cellStyle name="Porcentaje 2 3 2 5 6 2" xfId="35282" xr:uid="{41D1B4C1-7B89-4734-B771-154AC8CAAA4F}"/>
    <cellStyle name="Porcentaje 2 3 2 5 7" xfId="23474" xr:uid="{CAF5CEF5-CEB5-44CB-8D34-28F09C92138B}"/>
    <cellStyle name="Porcentaje 2 3 2 6" xfId="1804" xr:uid="{F0FCDEF9-E851-42F2-AFE4-634807B4F70B}"/>
    <cellStyle name="Porcentaje 2 3 2 6 2" xfId="4396" xr:uid="{58876608-20F9-4088-AA04-3F4E980D6F17}"/>
    <cellStyle name="Porcentaje 2 3 2 6 2 2" xfId="9580" xr:uid="{7F16F445-5FD2-4D63-A2C3-9B7F0D7E32F9}"/>
    <cellStyle name="Porcentaje 2 3 2 6 2 2 2" xfId="21387" xr:uid="{F01BDEFD-2AE1-42CA-8315-4A2475913935}"/>
    <cellStyle name="Porcentaje 2 3 2 6 2 2 2 2" xfId="43706" xr:uid="{C0650CE8-E95E-4A1F-9FCB-5E4E8817CC32}"/>
    <cellStyle name="Porcentaje 2 3 2 6 2 2 3" xfId="31898" xr:uid="{13598C46-A1DF-4241-AE89-FFB5517A7D3C}"/>
    <cellStyle name="Porcentaje 2 3 2 6 2 3" xfId="16203" xr:uid="{33886209-B171-4C2E-8CF2-620C8448106C}"/>
    <cellStyle name="Porcentaje 2 3 2 6 2 3 2" xfId="38522" xr:uid="{374494A1-44DA-4BB9-85E5-0740FCB7C925}"/>
    <cellStyle name="Porcentaje 2 3 2 6 2 4" xfId="26714" xr:uid="{2E438746-012C-4ADA-9A56-D8B27E24818B}"/>
    <cellStyle name="Porcentaje 2 3 2 6 3" xfId="6988" xr:uid="{0A396CD4-74DA-4798-8BEA-AD0C003A102C}"/>
    <cellStyle name="Porcentaje 2 3 2 6 3 2" xfId="18795" xr:uid="{497DD28E-076B-4012-9FE9-7943F1D70FF3}"/>
    <cellStyle name="Porcentaje 2 3 2 6 3 2 2" xfId="41114" xr:uid="{FB3593A5-CB79-47B6-905F-E0C5BD10D4B0}"/>
    <cellStyle name="Porcentaje 2 3 2 6 3 3" xfId="29306" xr:uid="{858FFBD8-2E8B-4A43-BEB9-2A0AE8BD1BA2}"/>
    <cellStyle name="Porcentaje 2 3 2 6 4" xfId="13611" xr:uid="{B059012D-CCAC-40C5-8C0F-5D22A9A32984}"/>
    <cellStyle name="Porcentaje 2 3 2 6 4 2" xfId="35930" xr:uid="{B9C74CDF-DCA2-4ABD-8A02-3BBE3D82FA63}"/>
    <cellStyle name="Porcentaje 2 3 2 6 5" xfId="24122" xr:uid="{D6D77F47-7E39-4D39-8F7D-EA4A1A094D28}"/>
    <cellStyle name="Porcentaje 2 3 2 7" xfId="3100" xr:uid="{FF7E958C-8A0B-488E-BF9D-41AF3684CE32}"/>
    <cellStyle name="Porcentaje 2 3 2 7 2" xfId="8284" xr:uid="{6F5A1BC8-5391-4067-A2BA-E5E7AA7C6275}"/>
    <cellStyle name="Porcentaje 2 3 2 7 2 2" xfId="20091" xr:uid="{5FFF9B09-86F7-436F-97E8-BB2C909FEE37}"/>
    <cellStyle name="Porcentaje 2 3 2 7 2 2 2" xfId="42410" xr:uid="{FB5A6D66-3450-47E1-B83E-53FDEC2C410A}"/>
    <cellStyle name="Porcentaje 2 3 2 7 2 3" xfId="30602" xr:uid="{8CE9440F-7424-4D85-82C2-9AA3879D47CE}"/>
    <cellStyle name="Porcentaje 2 3 2 7 3" xfId="14907" xr:uid="{09EDDF2A-1321-4314-8B40-D70C0E585473}"/>
    <cellStyle name="Porcentaje 2 3 2 7 3 2" xfId="37226" xr:uid="{8C6B6C60-5EBE-4DC6-9682-E902AE4D0DB7}"/>
    <cellStyle name="Porcentaje 2 3 2 7 4" xfId="25418" xr:uid="{2EEEF42E-0F86-41AF-A6EC-8326796D3CFF}"/>
    <cellStyle name="Porcentaje 2 3 2 8" xfId="5692" xr:uid="{45912517-DE95-40AF-885A-490936C5F95D}"/>
    <cellStyle name="Porcentaje 2 3 2 8 2" xfId="17499" xr:uid="{55A5891C-8614-4A23-A5BB-F3E7DE604C96}"/>
    <cellStyle name="Porcentaje 2 3 2 8 2 2" xfId="39818" xr:uid="{600E40E1-B044-4BB0-9979-103C6EB9BDFC}"/>
    <cellStyle name="Porcentaje 2 3 2 8 3" xfId="28010" xr:uid="{DD22523E-A7BB-47AD-BE6F-9BAC77A0BCA7}"/>
    <cellStyle name="Porcentaje 2 3 2 9" xfId="10893" xr:uid="{84857436-E2D4-4212-80B9-DA325D8BBC92}"/>
    <cellStyle name="Porcentaje 2 3 2 9 2" xfId="33212" xr:uid="{55A63623-85F2-43B1-B0B9-85523F5057D7}"/>
    <cellStyle name="Porcentaje 2 3 3" xfId="427" xr:uid="{15E548D5-A079-4580-9D7C-CC0CBBF84129}"/>
    <cellStyle name="Porcentaje 2 3 3 10" xfId="12342" xr:uid="{3352B2E1-2BA7-41A2-A5DC-BED095377828}"/>
    <cellStyle name="Porcentaje 2 3 3 10 2" xfId="34661" xr:uid="{AF54FB02-CBDC-46D8-B882-6DCAEDDA5B31}"/>
    <cellStyle name="Porcentaje 2 3 3 11" xfId="22743" xr:uid="{41B85E8A-9E1D-4BA9-A387-057B98944669}"/>
    <cellStyle name="Porcentaje 2 3 3 2" xfId="543" xr:uid="{C64566C0-8CE0-4E6C-809C-9EC6EB5D74AC}"/>
    <cellStyle name="Porcentaje 2 3 3 2 10" xfId="22860" xr:uid="{6E774B21-CF53-460D-9D18-972FC0B6E450}"/>
    <cellStyle name="Porcentaje 2 3 3 2 2" xfId="776" xr:uid="{70E894CB-D33D-4933-89BE-9B2CBEF6AC8A}"/>
    <cellStyle name="Porcentaje 2 3 3 2 2 2" xfId="1102" xr:uid="{1CFB2215-D0CB-4073-AF5E-FB38188793B6}"/>
    <cellStyle name="Porcentaje 2 3 3 2 2 2 2" xfId="1750" xr:uid="{E7EBBB7C-656B-41FE-8F8F-7F9EFFEA9EE6}"/>
    <cellStyle name="Porcentaje 2 3 3 2 2 2 2 2" xfId="3046" xr:uid="{A42E0811-3028-4618-AD80-13FAC512DE84}"/>
    <cellStyle name="Porcentaje 2 3 3 2 2 2 2 2 2" xfId="5638" xr:uid="{68512806-AAA8-4A58-92D9-9D3E078C282E}"/>
    <cellStyle name="Porcentaje 2 3 3 2 2 2 2 2 2 2" xfId="10822" xr:uid="{D080C6E2-36B1-43D4-B4DC-B37A9A9C1A03}"/>
    <cellStyle name="Porcentaje 2 3 3 2 2 2 2 2 2 2 2" xfId="22629" xr:uid="{355B75B6-70FC-4E4D-94A2-486EFA3991C0}"/>
    <cellStyle name="Porcentaje 2 3 3 2 2 2 2 2 2 2 2 2" xfId="44948" xr:uid="{ABE529C2-6B38-43CA-A4EC-5F72332237DE}"/>
    <cellStyle name="Porcentaje 2 3 3 2 2 2 2 2 2 2 3" xfId="33140" xr:uid="{4AEB51D4-2B40-40D3-A126-59C739EDB8F7}"/>
    <cellStyle name="Porcentaje 2 3 3 2 2 2 2 2 2 3" xfId="17445" xr:uid="{099603F1-3B7A-482F-B116-7A63647DA3A9}"/>
    <cellStyle name="Porcentaje 2 3 3 2 2 2 2 2 2 3 2" xfId="39764" xr:uid="{D7890942-69BC-4B3F-BAD4-384069FD8039}"/>
    <cellStyle name="Porcentaje 2 3 3 2 2 2 2 2 2 4" xfId="27956" xr:uid="{78EE10B3-91AD-42F2-85FA-D2D5BAEA62DC}"/>
    <cellStyle name="Porcentaje 2 3 3 2 2 2 2 2 3" xfId="8230" xr:uid="{8B199110-80E0-47F2-BDBE-15F0003564DA}"/>
    <cellStyle name="Porcentaje 2 3 3 2 2 2 2 2 3 2" xfId="20037" xr:uid="{B2BF7490-DF17-4FC7-88DB-DDD148A3FEF4}"/>
    <cellStyle name="Porcentaje 2 3 3 2 2 2 2 2 3 2 2" xfId="42356" xr:uid="{1848DB94-3F8B-4CF2-8932-36FBCC97E398}"/>
    <cellStyle name="Porcentaje 2 3 3 2 2 2 2 2 3 3" xfId="30548" xr:uid="{5C362DAB-7496-4CEB-85D2-7E0788351CAC}"/>
    <cellStyle name="Porcentaje 2 3 3 2 2 2 2 2 4" xfId="14853" xr:uid="{F5C2DE62-6FF0-41B9-BB2D-73A513F028B8}"/>
    <cellStyle name="Porcentaje 2 3 3 2 2 2 2 2 4 2" xfId="37172" xr:uid="{472F15A5-98E2-4D59-B8D1-6B40DEC915FB}"/>
    <cellStyle name="Porcentaje 2 3 3 2 2 2 2 2 5" xfId="25364" xr:uid="{DF6F5FA1-72DE-426E-B3F3-6793275FFB2D}"/>
    <cellStyle name="Porcentaje 2 3 3 2 2 2 2 3" xfId="4342" xr:uid="{9483899D-13AC-4A21-9991-58C6673B491F}"/>
    <cellStyle name="Porcentaje 2 3 3 2 2 2 2 3 2" xfId="9526" xr:uid="{69F3734B-B98A-48E8-BCB6-69B8F3DDF958}"/>
    <cellStyle name="Porcentaje 2 3 3 2 2 2 2 3 2 2" xfId="21333" xr:uid="{F744BFA9-0BA8-4533-B054-F8E0B841957D}"/>
    <cellStyle name="Porcentaje 2 3 3 2 2 2 2 3 2 2 2" xfId="43652" xr:uid="{C3DA2989-18E2-40B4-A772-0074ED45AE37}"/>
    <cellStyle name="Porcentaje 2 3 3 2 2 2 2 3 2 3" xfId="31844" xr:uid="{4A3DCC22-4683-4C58-8CC9-903CB856E70E}"/>
    <cellStyle name="Porcentaje 2 3 3 2 2 2 2 3 3" xfId="16149" xr:uid="{0C2C5B22-A59B-44F8-A17A-81BAA39CC569}"/>
    <cellStyle name="Porcentaje 2 3 3 2 2 2 2 3 3 2" xfId="38468" xr:uid="{86B90891-F493-48F0-9867-8DC0A71426ED}"/>
    <cellStyle name="Porcentaje 2 3 3 2 2 2 2 3 4" xfId="26660" xr:uid="{6CFD32AA-B920-49AF-B25E-5434C9732B68}"/>
    <cellStyle name="Porcentaje 2 3 3 2 2 2 2 4" xfId="6934" xr:uid="{A289F301-07DC-41BD-88A2-8D06C165EA19}"/>
    <cellStyle name="Porcentaje 2 3 3 2 2 2 2 4 2" xfId="18741" xr:uid="{54E62AC5-8986-4C46-A98D-EA293E6E106B}"/>
    <cellStyle name="Porcentaje 2 3 3 2 2 2 2 4 2 2" xfId="41060" xr:uid="{C584C2B3-F2A6-4AB9-880A-CC5FBAA5FF76}"/>
    <cellStyle name="Porcentaje 2 3 3 2 2 2 2 4 3" xfId="29252" xr:uid="{6870BCF7-6706-415B-B986-E284AABA01D8}"/>
    <cellStyle name="Porcentaje 2 3 3 2 2 2 2 5" xfId="12261" xr:uid="{49BAA553-DDAA-4715-B144-8E1D70CA284D}"/>
    <cellStyle name="Porcentaje 2 3 3 2 2 2 2 5 2" xfId="34580" xr:uid="{8EC3DF9A-B980-41C2-A319-C43A5DD589BD}"/>
    <cellStyle name="Porcentaje 2 3 3 2 2 2 2 6" xfId="13557" xr:uid="{FC6EF6DF-3FF9-4E81-8A8D-6FCA8F00266E}"/>
    <cellStyle name="Porcentaje 2 3 3 2 2 2 2 6 2" xfId="35876" xr:uid="{7945DD75-C234-4C6B-9504-2C947D7C134B}"/>
    <cellStyle name="Porcentaje 2 3 3 2 2 2 2 7" xfId="24068" xr:uid="{A63FCE69-2075-4A26-B867-FBF4C4B557B9}"/>
    <cellStyle name="Porcentaje 2 3 3 2 2 2 3" xfId="2398" xr:uid="{9C582B33-9B3F-4E3E-8226-DC25FCD9C780}"/>
    <cellStyle name="Porcentaje 2 3 3 2 2 2 3 2" xfId="4990" xr:uid="{5FA3A551-F920-4B00-9678-8056C3A0D818}"/>
    <cellStyle name="Porcentaje 2 3 3 2 2 2 3 2 2" xfId="10174" xr:uid="{BF6F01B7-24D0-48E3-B7DA-C129E121C95C}"/>
    <cellStyle name="Porcentaje 2 3 3 2 2 2 3 2 2 2" xfId="21981" xr:uid="{34E461BA-B4FC-4183-B120-B857A55DBFE1}"/>
    <cellStyle name="Porcentaje 2 3 3 2 2 2 3 2 2 2 2" xfId="44300" xr:uid="{4202DC37-D716-4B97-BBD7-487822945196}"/>
    <cellStyle name="Porcentaje 2 3 3 2 2 2 3 2 2 3" xfId="32492" xr:uid="{3AC98797-7B2B-40A8-8E01-490CCFE3BD0A}"/>
    <cellStyle name="Porcentaje 2 3 3 2 2 2 3 2 3" xfId="16797" xr:uid="{AE57DD87-4CE9-4AA6-BCFB-DFBEB91D0E17}"/>
    <cellStyle name="Porcentaje 2 3 3 2 2 2 3 2 3 2" xfId="39116" xr:uid="{0D7E3167-9330-40AB-8A1E-46A6B5B3560E}"/>
    <cellStyle name="Porcentaje 2 3 3 2 2 2 3 2 4" xfId="27308" xr:uid="{3C5A65A1-85AC-4284-BA5B-1A507299ABB4}"/>
    <cellStyle name="Porcentaje 2 3 3 2 2 2 3 3" xfId="7582" xr:uid="{E32A3E02-ABFA-461D-AF7D-95305E94631A}"/>
    <cellStyle name="Porcentaje 2 3 3 2 2 2 3 3 2" xfId="19389" xr:uid="{6F5ACEE5-6A29-4E4F-B517-A91D46D071DF}"/>
    <cellStyle name="Porcentaje 2 3 3 2 2 2 3 3 2 2" xfId="41708" xr:uid="{63FA524E-A739-4985-8DC5-CF0094D7D760}"/>
    <cellStyle name="Porcentaje 2 3 3 2 2 2 3 3 3" xfId="29900" xr:uid="{C29D9628-7E12-4DF7-9062-D77C42438850}"/>
    <cellStyle name="Porcentaje 2 3 3 2 2 2 3 4" xfId="14205" xr:uid="{482EE3B5-118C-4583-80E2-EDD90BAC7F98}"/>
    <cellStyle name="Porcentaje 2 3 3 2 2 2 3 4 2" xfId="36524" xr:uid="{2F7E2836-19B8-405F-AC5F-DB8097168CD8}"/>
    <cellStyle name="Porcentaje 2 3 3 2 2 2 3 5" xfId="24716" xr:uid="{3B747AE0-A6DF-42B5-BFAB-55C9697F0BB1}"/>
    <cellStyle name="Porcentaje 2 3 3 2 2 2 4" xfId="3694" xr:uid="{79BF8983-230F-4C2F-AF4D-59EFEBC0C7FF}"/>
    <cellStyle name="Porcentaje 2 3 3 2 2 2 4 2" xfId="8878" xr:uid="{840CD49F-6714-4EF8-A8B8-4EBA7FB8FB58}"/>
    <cellStyle name="Porcentaje 2 3 3 2 2 2 4 2 2" xfId="20685" xr:uid="{228A1BAB-2DBC-4683-92C2-D7E3268042CC}"/>
    <cellStyle name="Porcentaje 2 3 3 2 2 2 4 2 2 2" xfId="43004" xr:uid="{8DFE6ACA-7D22-4F31-89FE-EED711203F12}"/>
    <cellStyle name="Porcentaje 2 3 3 2 2 2 4 2 3" xfId="31196" xr:uid="{F8FC569B-5761-41CF-8A7A-B3B28BF9D87E}"/>
    <cellStyle name="Porcentaje 2 3 3 2 2 2 4 3" xfId="15501" xr:uid="{A358FD9D-B909-41DD-A5F1-4A4D7F23872C}"/>
    <cellStyle name="Porcentaje 2 3 3 2 2 2 4 3 2" xfId="37820" xr:uid="{DE29975D-890C-468E-8D3D-3451F0798C60}"/>
    <cellStyle name="Porcentaje 2 3 3 2 2 2 4 4" xfId="26012" xr:uid="{E1CB3AFC-B70C-4EE5-83C5-D920CD331893}"/>
    <cellStyle name="Porcentaje 2 3 3 2 2 2 5" xfId="6286" xr:uid="{6DE4A653-CC5D-4FE6-8A1B-B52C7EB1AE32}"/>
    <cellStyle name="Porcentaje 2 3 3 2 2 2 5 2" xfId="18093" xr:uid="{977942F2-3307-4628-8D9D-CD41D1AF7B7E}"/>
    <cellStyle name="Porcentaje 2 3 3 2 2 2 5 2 2" xfId="40412" xr:uid="{454E9B3C-A8CB-4ACE-9990-7E3399196134}"/>
    <cellStyle name="Porcentaje 2 3 3 2 2 2 5 3" xfId="28604" xr:uid="{A6F4ACC1-AAEE-4382-B912-D3CBEA60055D}"/>
    <cellStyle name="Porcentaje 2 3 3 2 2 2 6" xfId="11613" xr:uid="{98AA4594-2171-4D49-8FED-62FBFB697528}"/>
    <cellStyle name="Porcentaje 2 3 3 2 2 2 6 2" xfId="33932" xr:uid="{3C6DF0DA-0090-4A42-9640-3F58B2D54A12}"/>
    <cellStyle name="Porcentaje 2 3 3 2 2 2 7" xfId="12909" xr:uid="{71701271-372E-4C67-97F1-711EE933FFA1}"/>
    <cellStyle name="Porcentaje 2 3 3 2 2 2 7 2" xfId="35228" xr:uid="{BE0AC362-9DED-4D7A-A08E-57CB564577E2}"/>
    <cellStyle name="Porcentaje 2 3 3 2 2 2 8" xfId="23420" xr:uid="{3F37F001-A6A2-4C6F-B8D5-BDC7854573C0}"/>
    <cellStyle name="Porcentaje 2 3 3 2 2 3" xfId="1426" xr:uid="{6F816C65-3217-4E33-84AB-963FB8AD485D}"/>
    <cellStyle name="Porcentaje 2 3 3 2 2 3 2" xfId="2722" xr:uid="{65BAF5B5-2240-4923-99F6-9EBED9FD8B8E}"/>
    <cellStyle name="Porcentaje 2 3 3 2 2 3 2 2" xfId="5314" xr:uid="{E583A79D-F5AF-4013-9CFD-87346FAB04B5}"/>
    <cellStyle name="Porcentaje 2 3 3 2 2 3 2 2 2" xfId="10498" xr:uid="{3111C961-D950-42E0-BE19-8DEE163BBB62}"/>
    <cellStyle name="Porcentaje 2 3 3 2 2 3 2 2 2 2" xfId="22305" xr:uid="{77C8CF83-5755-45BB-BF9B-5440984325FF}"/>
    <cellStyle name="Porcentaje 2 3 3 2 2 3 2 2 2 2 2" xfId="44624" xr:uid="{C17C309C-3FAB-42ED-BB60-7139F9DA5F19}"/>
    <cellStyle name="Porcentaje 2 3 3 2 2 3 2 2 2 3" xfId="32816" xr:uid="{D28F40F3-99EB-42F1-8671-329E9A0B88E8}"/>
    <cellStyle name="Porcentaje 2 3 3 2 2 3 2 2 3" xfId="17121" xr:uid="{15DFCAD9-D62B-4B7D-B0F3-D4E13D8CD0AB}"/>
    <cellStyle name="Porcentaje 2 3 3 2 2 3 2 2 3 2" xfId="39440" xr:uid="{218BFDFA-FA54-4825-BB8F-8B61D345CAEB}"/>
    <cellStyle name="Porcentaje 2 3 3 2 2 3 2 2 4" xfId="27632" xr:uid="{0AE0585C-8A88-4EEC-B8E9-017601ADFF31}"/>
    <cellStyle name="Porcentaje 2 3 3 2 2 3 2 3" xfId="7906" xr:uid="{C5B88FC0-714C-4352-9847-B29EFE9EE610}"/>
    <cellStyle name="Porcentaje 2 3 3 2 2 3 2 3 2" xfId="19713" xr:uid="{B0D15EF9-686F-492E-8BFC-86BE6A4CF07B}"/>
    <cellStyle name="Porcentaje 2 3 3 2 2 3 2 3 2 2" xfId="42032" xr:uid="{5470DE56-447D-40A1-8E88-0C805CFC03AC}"/>
    <cellStyle name="Porcentaje 2 3 3 2 2 3 2 3 3" xfId="30224" xr:uid="{898BBF7C-3E8B-4D9F-AEF2-ECD74D109573}"/>
    <cellStyle name="Porcentaje 2 3 3 2 2 3 2 4" xfId="14529" xr:uid="{11A35E49-ED86-407C-9250-71D187145C4F}"/>
    <cellStyle name="Porcentaje 2 3 3 2 2 3 2 4 2" xfId="36848" xr:uid="{86EC37A5-F9B9-4A9E-9D64-4DD97203EC17}"/>
    <cellStyle name="Porcentaje 2 3 3 2 2 3 2 5" xfId="25040" xr:uid="{846E6E74-2E09-403C-A091-F4BB7CB5F99F}"/>
    <cellStyle name="Porcentaje 2 3 3 2 2 3 3" xfId="4018" xr:uid="{427E289F-12EA-4397-B730-72CFC73503EE}"/>
    <cellStyle name="Porcentaje 2 3 3 2 2 3 3 2" xfId="9202" xr:uid="{CAB2B758-77C6-4FD9-B8EA-D6CD263020DF}"/>
    <cellStyle name="Porcentaje 2 3 3 2 2 3 3 2 2" xfId="21009" xr:uid="{829C27A3-64D9-4328-9198-200EE7C2DBA3}"/>
    <cellStyle name="Porcentaje 2 3 3 2 2 3 3 2 2 2" xfId="43328" xr:uid="{D0332A1A-F248-4B7B-9912-5F7C2680E63D}"/>
    <cellStyle name="Porcentaje 2 3 3 2 2 3 3 2 3" xfId="31520" xr:uid="{EC0C6F61-DDEA-4872-B486-FE9C413950B7}"/>
    <cellStyle name="Porcentaje 2 3 3 2 2 3 3 3" xfId="15825" xr:uid="{93AAB5BA-DCB4-4D04-9843-E1BA6EF8B333}"/>
    <cellStyle name="Porcentaje 2 3 3 2 2 3 3 3 2" xfId="38144" xr:uid="{498FE0CD-B5C2-4724-A942-506E846BFBEB}"/>
    <cellStyle name="Porcentaje 2 3 3 2 2 3 3 4" xfId="26336" xr:uid="{7EB8CE5E-FB8B-4605-9F21-C562F3296270}"/>
    <cellStyle name="Porcentaje 2 3 3 2 2 3 4" xfId="6610" xr:uid="{BEAE8DEA-AAD6-447D-B254-8C6A9D1CCE5E}"/>
    <cellStyle name="Porcentaje 2 3 3 2 2 3 4 2" xfId="18417" xr:uid="{82520DA8-8DFA-4E36-BF16-728F9540F690}"/>
    <cellStyle name="Porcentaje 2 3 3 2 2 3 4 2 2" xfId="40736" xr:uid="{48B3846D-3F3E-4941-A95A-D77D01182FB9}"/>
    <cellStyle name="Porcentaje 2 3 3 2 2 3 4 3" xfId="28928" xr:uid="{4CF48288-D185-40C1-BA59-C9F261408850}"/>
    <cellStyle name="Porcentaje 2 3 3 2 2 3 5" xfId="11937" xr:uid="{1B239E9C-D2D4-43A4-B548-4F87F2B1B873}"/>
    <cellStyle name="Porcentaje 2 3 3 2 2 3 5 2" xfId="34256" xr:uid="{7380DE20-F28F-4F3F-9B82-581A992704CB}"/>
    <cellStyle name="Porcentaje 2 3 3 2 2 3 6" xfId="13233" xr:uid="{15F0BCCD-B450-41C4-8639-CD14F4CCA8E8}"/>
    <cellStyle name="Porcentaje 2 3 3 2 2 3 6 2" xfId="35552" xr:uid="{760F61B5-6038-425B-9BA8-E261F64E2B96}"/>
    <cellStyle name="Porcentaje 2 3 3 2 2 3 7" xfId="23744" xr:uid="{533013D0-C085-4FE5-A255-380F44623F5C}"/>
    <cellStyle name="Porcentaje 2 3 3 2 2 4" xfId="2074" xr:uid="{E5E59EEC-A769-464C-BCF5-0B7BA15C7558}"/>
    <cellStyle name="Porcentaje 2 3 3 2 2 4 2" xfId="4666" xr:uid="{3E7C5357-CF36-4F11-AD9E-257B1A163A2F}"/>
    <cellStyle name="Porcentaje 2 3 3 2 2 4 2 2" xfId="9850" xr:uid="{B5C8D7F2-160A-44BE-91FE-7D0EC2030834}"/>
    <cellStyle name="Porcentaje 2 3 3 2 2 4 2 2 2" xfId="21657" xr:uid="{EEB447FE-F410-4013-A7DE-8C9FB159B3B2}"/>
    <cellStyle name="Porcentaje 2 3 3 2 2 4 2 2 2 2" xfId="43976" xr:uid="{1DA4EE74-98E6-43F8-A145-6357E4A01CEC}"/>
    <cellStyle name="Porcentaje 2 3 3 2 2 4 2 2 3" xfId="32168" xr:uid="{9118E030-0C88-45F6-8C98-D3FCCF887B5A}"/>
    <cellStyle name="Porcentaje 2 3 3 2 2 4 2 3" xfId="16473" xr:uid="{FE39A1A7-2E74-423E-868D-CA7FEE40F617}"/>
    <cellStyle name="Porcentaje 2 3 3 2 2 4 2 3 2" xfId="38792" xr:uid="{6F2168A0-A48B-4AA7-8934-3D53AF743A09}"/>
    <cellStyle name="Porcentaje 2 3 3 2 2 4 2 4" xfId="26984" xr:uid="{479DC814-196B-4E9E-BB6B-9B92C4FDC122}"/>
    <cellStyle name="Porcentaje 2 3 3 2 2 4 3" xfId="7258" xr:uid="{085CDC96-98FE-4398-893F-5B10B8C6A3BD}"/>
    <cellStyle name="Porcentaje 2 3 3 2 2 4 3 2" xfId="19065" xr:uid="{36AA833E-FC65-4B70-8ECC-17A97EC52757}"/>
    <cellStyle name="Porcentaje 2 3 3 2 2 4 3 2 2" xfId="41384" xr:uid="{AD5D0072-91FC-4A92-8D48-53F393EF6758}"/>
    <cellStyle name="Porcentaje 2 3 3 2 2 4 3 3" xfId="29576" xr:uid="{57038A5D-84A3-49D2-8D59-B7497EC981A0}"/>
    <cellStyle name="Porcentaje 2 3 3 2 2 4 4" xfId="13881" xr:uid="{222D8965-EAEB-47D9-9387-83A712F7ED60}"/>
    <cellStyle name="Porcentaje 2 3 3 2 2 4 4 2" xfId="36200" xr:uid="{D97DEA19-AAE5-471C-A97C-82D97EBB25A2}"/>
    <cellStyle name="Porcentaje 2 3 3 2 2 4 5" xfId="24392" xr:uid="{A0B6B53C-92D3-44BC-9019-9225AAAFFF8C}"/>
    <cellStyle name="Porcentaje 2 3 3 2 2 5" xfId="3370" xr:uid="{0BC2AEB1-06A2-4C68-B08C-2B5FFBAF109A}"/>
    <cellStyle name="Porcentaje 2 3 3 2 2 5 2" xfId="8554" xr:uid="{EBCB849D-D65D-46FC-9D60-04656F6B96A4}"/>
    <cellStyle name="Porcentaje 2 3 3 2 2 5 2 2" xfId="20361" xr:uid="{6A6700CC-F99C-48A2-8557-D8589C0D3A21}"/>
    <cellStyle name="Porcentaje 2 3 3 2 2 5 2 2 2" xfId="42680" xr:uid="{FCF86CBB-98E6-4D17-BB0E-50A8B16A366F}"/>
    <cellStyle name="Porcentaje 2 3 3 2 2 5 2 3" xfId="30872" xr:uid="{CBC085FC-0D93-4E6E-A4E9-5109043210D9}"/>
    <cellStyle name="Porcentaje 2 3 3 2 2 5 3" xfId="15177" xr:uid="{AA7ED978-B03B-4E94-B79E-1D7AF6510DC9}"/>
    <cellStyle name="Porcentaje 2 3 3 2 2 5 3 2" xfId="37496" xr:uid="{D2182B6C-A408-4FB9-A501-953B8C6A76ED}"/>
    <cellStyle name="Porcentaje 2 3 3 2 2 5 4" xfId="25688" xr:uid="{12EE55BB-E232-42CF-864B-6B1FC76054B3}"/>
    <cellStyle name="Porcentaje 2 3 3 2 2 6" xfId="5962" xr:uid="{9F3A5166-E1C7-4F58-82A1-AA4042671EF4}"/>
    <cellStyle name="Porcentaje 2 3 3 2 2 6 2" xfId="17769" xr:uid="{081E9CBA-8466-4F9C-B958-263405F9E95F}"/>
    <cellStyle name="Porcentaje 2 3 3 2 2 6 2 2" xfId="40088" xr:uid="{68604D20-6961-4112-BE94-6A8CF543F554}"/>
    <cellStyle name="Porcentaje 2 3 3 2 2 6 3" xfId="28280" xr:uid="{45808B25-6A36-4CAA-80B7-5BC6D318FD1C}"/>
    <cellStyle name="Porcentaje 2 3 3 2 2 7" xfId="11287" xr:uid="{85D6FD87-BFD9-4510-BBBA-C56B941F1363}"/>
    <cellStyle name="Porcentaje 2 3 3 2 2 7 2" xfId="33606" xr:uid="{F4B5A687-D274-4058-A1E3-528672DEF826}"/>
    <cellStyle name="Porcentaje 2 3 3 2 2 8" xfId="12585" xr:uid="{92F42443-A779-40F0-8540-A695AEA970CA}"/>
    <cellStyle name="Porcentaje 2 3 3 2 2 8 2" xfId="34904" xr:uid="{973C5666-7019-4051-896C-458AB71D902F}"/>
    <cellStyle name="Porcentaje 2 3 3 2 2 9" xfId="23094" xr:uid="{EE227B9D-10AA-4D0C-830A-8C288587AFEC}"/>
    <cellStyle name="Porcentaje 2 3 3 2 3" xfId="940" xr:uid="{F1313898-B830-4B01-A82F-2EE113BF6B30}"/>
    <cellStyle name="Porcentaje 2 3 3 2 3 2" xfId="1588" xr:uid="{0E5C80B0-AD74-49CF-A18E-D4358E22FD6F}"/>
    <cellStyle name="Porcentaje 2 3 3 2 3 2 2" xfId="2884" xr:uid="{23CB5039-E69A-4D32-B8FF-BC89428BBF88}"/>
    <cellStyle name="Porcentaje 2 3 3 2 3 2 2 2" xfId="5476" xr:uid="{8D48F58B-FC30-4CA3-A4AE-D16D0B3E9162}"/>
    <cellStyle name="Porcentaje 2 3 3 2 3 2 2 2 2" xfId="10660" xr:uid="{792C50F9-A79F-4D60-B8EA-C39ED2147A98}"/>
    <cellStyle name="Porcentaje 2 3 3 2 3 2 2 2 2 2" xfId="22467" xr:uid="{9424E4C6-BB6B-471E-B7EC-258790E091CD}"/>
    <cellStyle name="Porcentaje 2 3 3 2 3 2 2 2 2 2 2" xfId="44786" xr:uid="{2EACB5D4-6827-41E2-A954-0AC7CD1E9907}"/>
    <cellStyle name="Porcentaje 2 3 3 2 3 2 2 2 2 3" xfId="32978" xr:uid="{8E0D374D-8475-4480-A781-AA5ACB06EAC2}"/>
    <cellStyle name="Porcentaje 2 3 3 2 3 2 2 2 3" xfId="17283" xr:uid="{A21BC519-C759-4CB7-B8D8-713E7341EDC5}"/>
    <cellStyle name="Porcentaje 2 3 3 2 3 2 2 2 3 2" xfId="39602" xr:uid="{1FC80762-BF50-47F8-8BED-D6743A737F4C}"/>
    <cellStyle name="Porcentaje 2 3 3 2 3 2 2 2 4" xfId="27794" xr:uid="{C45E8A16-10F1-4D42-A326-4CAC4F4B1200}"/>
    <cellStyle name="Porcentaje 2 3 3 2 3 2 2 3" xfId="8068" xr:uid="{96D5A93A-165A-4907-9235-173DF0CEBC5B}"/>
    <cellStyle name="Porcentaje 2 3 3 2 3 2 2 3 2" xfId="19875" xr:uid="{C4C8A657-C968-47E1-A51F-154958DF0061}"/>
    <cellStyle name="Porcentaje 2 3 3 2 3 2 2 3 2 2" xfId="42194" xr:uid="{08ED4183-3018-4A24-BA87-419BEF134055}"/>
    <cellStyle name="Porcentaje 2 3 3 2 3 2 2 3 3" xfId="30386" xr:uid="{06A9FCF2-2908-4BBB-B223-C9EBBB8E6759}"/>
    <cellStyle name="Porcentaje 2 3 3 2 3 2 2 4" xfId="14691" xr:uid="{DFC44193-A7BF-44EC-9B5E-BFB414DAA65F}"/>
    <cellStyle name="Porcentaje 2 3 3 2 3 2 2 4 2" xfId="37010" xr:uid="{7BB0DC30-A90B-48F1-9B74-9027291D18EF}"/>
    <cellStyle name="Porcentaje 2 3 3 2 3 2 2 5" xfId="25202" xr:uid="{E2176BAA-44BB-4470-B005-7FE57EE5A1C3}"/>
    <cellStyle name="Porcentaje 2 3 3 2 3 2 3" xfId="4180" xr:uid="{1F163EA6-D8CB-4B5A-8D1A-7776D4ED17CB}"/>
    <cellStyle name="Porcentaje 2 3 3 2 3 2 3 2" xfId="9364" xr:uid="{8AE015EF-F201-4020-B640-FC5937B3FCC1}"/>
    <cellStyle name="Porcentaje 2 3 3 2 3 2 3 2 2" xfId="21171" xr:uid="{0C505B09-17D3-47C8-BC14-7E76D78315A3}"/>
    <cellStyle name="Porcentaje 2 3 3 2 3 2 3 2 2 2" xfId="43490" xr:uid="{29035BBE-D4AC-40E7-BA39-FEEE4B3B4CAA}"/>
    <cellStyle name="Porcentaje 2 3 3 2 3 2 3 2 3" xfId="31682" xr:uid="{20F47980-78CC-44A8-A469-E8E8C6279212}"/>
    <cellStyle name="Porcentaje 2 3 3 2 3 2 3 3" xfId="15987" xr:uid="{D6EB4ADE-8C9B-4B6B-B161-3EA389EBC8A7}"/>
    <cellStyle name="Porcentaje 2 3 3 2 3 2 3 3 2" xfId="38306" xr:uid="{CD32A9A4-699C-4347-B9BF-24F6409E9844}"/>
    <cellStyle name="Porcentaje 2 3 3 2 3 2 3 4" xfId="26498" xr:uid="{9A3444DA-2087-4FAA-B3DE-A7B18C67D5A8}"/>
    <cellStyle name="Porcentaje 2 3 3 2 3 2 4" xfId="6772" xr:uid="{8B4E4E72-4860-41A2-A89A-CCC05CEE42FA}"/>
    <cellStyle name="Porcentaje 2 3 3 2 3 2 4 2" xfId="18579" xr:uid="{A98DFFFD-D7F4-4AE3-9D5B-47CFE43D0AB2}"/>
    <cellStyle name="Porcentaje 2 3 3 2 3 2 4 2 2" xfId="40898" xr:uid="{3B752C10-3879-4888-A512-1C737FF02718}"/>
    <cellStyle name="Porcentaje 2 3 3 2 3 2 4 3" xfId="29090" xr:uid="{3DDE2990-BC92-4F89-A816-FFA35E6A1C6F}"/>
    <cellStyle name="Porcentaje 2 3 3 2 3 2 5" xfId="12099" xr:uid="{4532E41C-A738-49E2-AEF3-4960C1C0CE74}"/>
    <cellStyle name="Porcentaje 2 3 3 2 3 2 5 2" xfId="34418" xr:uid="{01FB4BD5-DFA4-4BF9-A116-18C367740D8E}"/>
    <cellStyle name="Porcentaje 2 3 3 2 3 2 6" xfId="13395" xr:uid="{24B4B82A-0230-4AA1-B47B-C62C7582A8A2}"/>
    <cellStyle name="Porcentaje 2 3 3 2 3 2 6 2" xfId="35714" xr:uid="{57A435A1-2B9A-436E-8CF9-C5DB6E6D03B2}"/>
    <cellStyle name="Porcentaje 2 3 3 2 3 2 7" xfId="23906" xr:uid="{5F0234FD-5D7C-4783-92B9-3059932133F3}"/>
    <cellStyle name="Porcentaje 2 3 3 2 3 3" xfId="2236" xr:uid="{0EB7AD59-951B-4B18-9319-75B91BE5F899}"/>
    <cellStyle name="Porcentaje 2 3 3 2 3 3 2" xfId="4828" xr:uid="{A4F87BC8-83C1-4A56-80CA-75DB96864215}"/>
    <cellStyle name="Porcentaje 2 3 3 2 3 3 2 2" xfId="10012" xr:uid="{3BAF2D87-2665-43F5-B7A0-2906AACF0385}"/>
    <cellStyle name="Porcentaje 2 3 3 2 3 3 2 2 2" xfId="21819" xr:uid="{90667587-143C-48AD-A593-4FEB349F5CAF}"/>
    <cellStyle name="Porcentaje 2 3 3 2 3 3 2 2 2 2" xfId="44138" xr:uid="{0A29E403-A3FC-4FB2-8850-3A67F8898A19}"/>
    <cellStyle name="Porcentaje 2 3 3 2 3 3 2 2 3" xfId="32330" xr:uid="{C2188DC8-8ED2-4CC2-A36E-B2551D3F9835}"/>
    <cellStyle name="Porcentaje 2 3 3 2 3 3 2 3" xfId="16635" xr:uid="{36844CA8-EF29-451D-BC1A-37D572D51258}"/>
    <cellStyle name="Porcentaje 2 3 3 2 3 3 2 3 2" xfId="38954" xr:uid="{447A7EAA-4456-41BF-A4FB-1CE43D582C08}"/>
    <cellStyle name="Porcentaje 2 3 3 2 3 3 2 4" xfId="27146" xr:uid="{F7FB9D6A-7A48-4266-9E1F-0374717141D9}"/>
    <cellStyle name="Porcentaje 2 3 3 2 3 3 3" xfId="7420" xr:uid="{F46199F2-2141-4FF5-A058-09983B6E3EC5}"/>
    <cellStyle name="Porcentaje 2 3 3 2 3 3 3 2" xfId="19227" xr:uid="{164668B7-7612-4E96-8D46-541E7165C1D6}"/>
    <cellStyle name="Porcentaje 2 3 3 2 3 3 3 2 2" xfId="41546" xr:uid="{4B1BB7F8-48EC-4F86-BB15-D9859119483F}"/>
    <cellStyle name="Porcentaje 2 3 3 2 3 3 3 3" xfId="29738" xr:uid="{276C0D9D-717C-400E-8ECE-73F52EB3E00C}"/>
    <cellStyle name="Porcentaje 2 3 3 2 3 3 4" xfId="14043" xr:uid="{AF02F3D8-5CC8-48D7-BDE3-573A789749B0}"/>
    <cellStyle name="Porcentaje 2 3 3 2 3 3 4 2" xfId="36362" xr:uid="{98C3ED0D-C051-40AB-9C20-CEE5EE3DD877}"/>
    <cellStyle name="Porcentaje 2 3 3 2 3 3 5" xfId="24554" xr:uid="{F867BC12-8036-40C4-9473-68BF65662FFB}"/>
    <cellStyle name="Porcentaje 2 3 3 2 3 4" xfId="3532" xr:uid="{DED504C4-4482-46A5-88EE-A8F6E5F69A51}"/>
    <cellStyle name="Porcentaje 2 3 3 2 3 4 2" xfId="8716" xr:uid="{DB1EF965-1E8D-4BE3-ABEA-2DFE6BC8E3D0}"/>
    <cellStyle name="Porcentaje 2 3 3 2 3 4 2 2" xfId="20523" xr:uid="{E9BA5B68-6AD1-4511-824A-06CD2AA7DD84}"/>
    <cellStyle name="Porcentaje 2 3 3 2 3 4 2 2 2" xfId="42842" xr:uid="{E6DDFB5C-4145-4383-95E7-A14DE1E4F854}"/>
    <cellStyle name="Porcentaje 2 3 3 2 3 4 2 3" xfId="31034" xr:uid="{86D4F16B-9D29-4D50-B9EE-98CA897DF84E}"/>
    <cellStyle name="Porcentaje 2 3 3 2 3 4 3" xfId="15339" xr:uid="{FDFF7732-A03D-4828-8614-08A1D487C027}"/>
    <cellStyle name="Porcentaje 2 3 3 2 3 4 3 2" xfId="37658" xr:uid="{5024E4A1-FEEB-48C8-8601-C46409B4B103}"/>
    <cellStyle name="Porcentaje 2 3 3 2 3 4 4" xfId="25850" xr:uid="{D3EEB296-6076-41C0-B723-2C942AF51977}"/>
    <cellStyle name="Porcentaje 2 3 3 2 3 5" xfId="6124" xr:uid="{53329198-C8B0-4D0A-9DBC-7E9ECB3BF8E3}"/>
    <cellStyle name="Porcentaje 2 3 3 2 3 5 2" xfId="17931" xr:uid="{DC0726BF-8322-4AB7-B762-810F7B242F61}"/>
    <cellStyle name="Porcentaje 2 3 3 2 3 5 2 2" xfId="40250" xr:uid="{2F50CC19-A07A-456E-A6D9-4978CE142DAF}"/>
    <cellStyle name="Porcentaje 2 3 3 2 3 5 3" xfId="28442" xr:uid="{127CC198-BF6E-4C3A-AA5B-1A3AD7DC0FB9}"/>
    <cellStyle name="Porcentaje 2 3 3 2 3 6" xfId="11451" xr:uid="{AADDCC12-9BF5-417B-8AB7-5E9EB114A09E}"/>
    <cellStyle name="Porcentaje 2 3 3 2 3 6 2" xfId="33770" xr:uid="{EE67C310-5818-45C6-90E5-0AD20BC972E8}"/>
    <cellStyle name="Porcentaje 2 3 3 2 3 7" xfId="12747" xr:uid="{B985237B-805A-4ECA-93F2-47058D5F6550}"/>
    <cellStyle name="Porcentaje 2 3 3 2 3 7 2" xfId="35066" xr:uid="{DAB49800-D0B9-46CC-A2D1-5D3035D2E52A}"/>
    <cellStyle name="Porcentaje 2 3 3 2 3 8" xfId="23258" xr:uid="{EC33BD50-C944-41FA-9319-6CAFB56816CE}"/>
    <cellStyle name="Porcentaje 2 3 3 2 4" xfId="1264" xr:uid="{4D7FD0C9-93B1-4EAE-A569-FF1651BBE444}"/>
    <cellStyle name="Porcentaje 2 3 3 2 4 2" xfId="2560" xr:uid="{B3FA4E9F-14A9-4B31-8320-99E3C295EE6C}"/>
    <cellStyle name="Porcentaje 2 3 3 2 4 2 2" xfId="5152" xr:uid="{70646EAC-F6B5-4A38-8A51-9653BCD65DA2}"/>
    <cellStyle name="Porcentaje 2 3 3 2 4 2 2 2" xfId="10336" xr:uid="{E991368F-1C49-4F01-9D96-8233A80BFEC9}"/>
    <cellStyle name="Porcentaje 2 3 3 2 4 2 2 2 2" xfId="22143" xr:uid="{C16ABD92-1220-4A42-AAC0-F22195252057}"/>
    <cellStyle name="Porcentaje 2 3 3 2 4 2 2 2 2 2" xfId="44462" xr:uid="{CB356FA8-0A41-42FD-BC0D-9EADC88F62FF}"/>
    <cellStyle name="Porcentaje 2 3 3 2 4 2 2 2 3" xfId="32654" xr:uid="{BA065E8D-142F-4663-9D4D-C9519AA380BA}"/>
    <cellStyle name="Porcentaje 2 3 3 2 4 2 2 3" xfId="16959" xr:uid="{B5938EBE-C2AB-4887-908F-AD6B3A57BE9B}"/>
    <cellStyle name="Porcentaje 2 3 3 2 4 2 2 3 2" xfId="39278" xr:uid="{34178569-EBEF-4D6C-BBC3-9AC8EF7A6A1D}"/>
    <cellStyle name="Porcentaje 2 3 3 2 4 2 2 4" xfId="27470" xr:uid="{54067E2B-9BE5-4B12-B97E-29169893476E}"/>
    <cellStyle name="Porcentaje 2 3 3 2 4 2 3" xfId="7744" xr:uid="{76DE951F-3AF6-4FA2-8186-DFBA283A9A7A}"/>
    <cellStyle name="Porcentaje 2 3 3 2 4 2 3 2" xfId="19551" xr:uid="{6D7CFC56-81C6-42D6-87C6-F0EB495A4EA2}"/>
    <cellStyle name="Porcentaje 2 3 3 2 4 2 3 2 2" xfId="41870" xr:uid="{4ECF98AB-AE4D-4FF0-8D83-B6F76A4D8806}"/>
    <cellStyle name="Porcentaje 2 3 3 2 4 2 3 3" xfId="30062" xr:uid="{D5F16F25-123F-4C9B-AC21-574035F30F12}"/>
    <cellStyle name="Porcentaje 2 3 3 2 4 2 4" xfId="14367" xr:uid="{A1D77CD8-76B4-4648-8DA5-C66A4D8B9282}"/>
    <cellStyle name="Porcentaje 2 3 3 2 4 2 4 2" xfId="36686" xr:uid="{03019F7A-F2E5-430B-BCA6-AFB5926D336A}"/>
    <cellStyle name="Porcentaje 2 3 3 2 4 2 5" xfId="24878" xr:uid="{5CA1E3C1-FCAB-4779-91E4-2D8F2146571D}"/>
    <cellStyle name="Porcentaje 2 3 3 2 4 3" xfId="3856" xr:uid="{7EE22ECA-40E2-491F-8176-86FDB6F46DDE}"/>
    <cellStyle name="Porcentaje 2 3 3 2 4 3 2" xfId="9040" xr:uid="{75B15B61-741C-42E8-98DE-C4E687504514}"/>
    <cellStyle name="Porcentaje 2 3 3 2 4 3 2 2" xfId="20847" xr:uid="{031AC7D9-C5AE-4BBA-9909-9D8EF0280173}"/>
    <cellStyle name="Porcentaje 2 3 3 2 4 3 2 2 2" xfId="43166" xr:uid="{4F27B854-1EF3-43F3-87C1-E6CB67694BF8}"/>
    <cellStyle name="Porcentaje 2 3 3 2 4 3 2 3" xfId="31358" xr:uid="{6233159E-9051-4FC4-8712-3DAEDC0A49A0}"/>
    <cellStyle name="Porcentaje 2 3 3 2 4 3 3" xfId="15663" xr:uid="{F5698A21-6113-4657-BFD7-9AF55D2337C8}"/>
    <cellStyle name="Porcentaje 2 3 3 2 4 3 3 2" xfId="37982" xr:uid="{9CDB35C0-54AE-4859-B400-C9A03E5A2C0B}"/>
    <cellStyle name="Porcentaje 2 3 3 2 4 3 4" xfId="26174" xr:uid="{958DA185-F0ED-472E-B45A-357D4805C56C}"/>
    <cellStyle name="Porcentaje 2 3 3 2 4 4" xfId="6448" xr:uid="{3002D489-86C7-4028-8044-D77573A46C50}"/>
    <cellStyle name="Porcentaje 2 3 3 2 4 4 2" xfId="18255" xr:uid="{6DC9E7C5-7F48-47C5-B781-D679669FBB6E}"/>
    <cellStyle name="Porcentaje 2 3 3 2 4 4 2 2" xfId="40574" xr:uid="{60C0AACE-E604-4035-B566-EAAB7ED565A0}"/>
    <cellStyle name="Porcentaje 2 3 3 2 4 4 3" xfId="28766" xr:uid="{39C2B114-E007-45E9-B9AB-139774D7B3C3}"/>
    <cellStyle name="Porcentaje 2 3 3 2 4 5" xfId="11775" xr:uid="{8D458B7B-5DF2-4913-8382-3E4CB78FF940}"/>
    <cellStyle name="Porcentaje 2 3 3 2 4 5 2" xfId="34094" xr:uid="{203F309E-A24C-4CE1-8CDA-E0B9236DEF96}"/>
    <cellStyle name="Porcentaje 2 3 3 2 4 6" xfId="13071" xr:uid="{8CF91E93-D28E-437B-A1A3-32AA3C2CDEBC}"/>
    <cellStyle name="Porcentaje 2 3 3 2 4 6 2" xfId="35390" xr:uid="{BC86A627-13C6-4910-8D88-BF2020DC4F77}"/>
    <cellStyle name="Porcentaje 2 3 3 2 4 7" xfId="23582" xr:uid="{4C8DC3A4-52CF-40C4-8F18-929D8014162B}"/>
    <cellStyle name="Porcentaje 2 3 3 2 5" xfId="1912" xr:uid="{0A0B3B60-E4EA-4E83-A796-F01757033CBD}"/>
    <cellStyle name="Porcentaje 2 3 3 2 5 2" xfId="4504" xr:uid="{3AAF6C41-8839-42D5-B112-DA49E0F5C7C6}"/>
    <cellStyle name="Porcentaje 2 3 3 2 5 2 2" xfId="9688" xr:uid="{3B1A9F7E-C2A3-4392-A501-C041E17F4C75}"/>
    <cellStyle name="Porcentaje 2 3 3 2 5 2 2 2" xfId="21495" xr:uid="{6721115A-B2A1-456C-BE91-0579D9348E73}"/>
    <cellStyle name="Porcentaje 2 3 3 2 5 2 2 2 2" xfId="43814" xr:uid="{461A579E-7960-48A2-B3EF-27CBB6988167}"/>
    <cellStyle name="Porcentaje 2 3 3 2 5 2 2 3" xfId="32006" xr:uid="{F96EDD66-07AB-439D-91D7-9825504CCACC}"/>
    <cellStyle name="Porcentaje 2 3 3 2 5 2 3" xfId="16311" xr:uid="{55E0AF21-317A-407C-9EE7-CDBF07B6DA64}"/>
    <cellStyle name="Porcentaje 2 3 3 2 5 2 3 2" xfId="38630" xr:uid="{92615DC7-DF61-4998-8427-09CCB25A60D3}"/>
    <cellStyle name="Porcentaje 2 3 3 2 5 2 4" xfId="26822" xr:uid="{743F5C92-78DB-433D-843D-568F0EBDF013}"/>
    <cellStyle name="Porcentaje 2 3 3 2 5 3" xfId="7096" xr:uid="{271B3A02-BC00-4426-BA6A-2800D74220A0}"/>
    <cellStyle name="Porcentaje 2 3 3 2 5 3 2" xfId="18903" xr:uid="{05E203F6-CA83-4679-9F0F-33B334BD7E84}"/>
    <cellStyle name="Porcentaje 2 3 3 2 5 3 2 2" xfId="41222" xr:uid="{674250A0-A7A5-4DAD-821A-89460E0F35D6}"/>
    <cellStyle name="Porcentaje 2 3 3 2 5 3 3" xfId="29414" xr:uid="{CAEB9FB9-AD7C-4A8D-B208-676DC8DEEDBD}"/>
    <cellStyle name="Porcentaje 2 3 3 2 5 4" xfId="13719" xr:uid="{53AD5223-9224-462A-9AC9-328D6B22C017}"/>
    <cellStyle name="Porcentaje 2 3 3 2 5 4 2" xfId="36038" xr:uid="{CE3BE2CE-BB6B-4D25-B196-3DA1123A464E}"/>
    <cellStyle name="Porcentaje 2 3 3 2 5 5" xfId="24230" xr:uid="{5A44AAF9-659F-4959-96D1-63C3695F72D9}"/>
    <cellStyle name="Porcentaje 2 3 3 2 6" xfId="3208" xr:uid="{C54090C2-717A-4317-9229-E82A40544302}"/>
    <cellStyle name="Porcentaje 2 3 3 2 6 2" xfId="8392" xr:uid="{E4BCE110-5307-4455-ADF7-6D359C963615}"/>
    <cellStyle name="Porcentaje 2 3 3 2 6 2 2" xfId="20199" xr:uid="{3C5B6DB4-B595-44AB-B022-A7BC55254CD8}"/>
    <cellStyle name="Porcentaje 2 3 3 2 6 2 2 2" xfId="42518" xr:uid="{92BDC19C-DF43-476A-8C20-7DA2356120D6}"/>
    <cellStyle name="Porcentaje 2 3 3 2 6 2 3" xfId="30710" xr:uid="{A1F49910-CFC1-4E0E-80C5-B510946D831E}"/>
    <cellStyle name="Porcentaje 2 3 3 2 6 3" xfId="15015" xr:uid="{A1B452A3-25A5-417C-97E1-BEE13B2E809E}"/>
    <cellStyle name="Porcentaje 2 3 3 2 6 3 2" xfId="37334" xr:uid="{0198FCDB-3282-4571-B5EF-128F17817BE8}"/>
    <cellStyle name="Porcentaje 2 3 3 2 6 4" xfId="25526" xr:uid="{E30F8A1B-5BCE-4F80-AEB2-EC64E0A175C5}"/>
    <cellStyle name="Porcentaje 2 3 3 2 7" xfId="5800" xr:uid="{59642B83-9688-44D7-B1C6-30B88C04C208}"/>
    <cellStyle name="Porcentaje 2 3 3 2 7 2" xfId="17607" xr:uid="{91805CB5-64A2-4DAB-B7F2-9037262A3257}"/>
    <cellStyle name="Porcentaje 2 3 3 2 7 2 2" xfId="39926" xr:uid="{1ADF010D-E687-4A56-AE86-CAA9039981FC}"/>
    <cellStyle name="Porcentaje 2 3 3 2 7 3" xfId="28118" xr:uid="{C1755983-F8B4-4CF8-8382-CD56675CD080}"/>
    <cellStyle name="Porcentaje 2 3 3 2 8" xfId="11053" xr:uid="{EE6C3928-EFEA-4938-929E-056094BF33F3}"/>
    <cellStyle name="Porcentaje 2 3 3 2 8 2" xfId="33372" xr:uid="{AF843F55-4F4D-4B27-A98B-A9A83CF24FC9}"/>
    <cellStyle name="Porcentaje 2 3 3 2 9" xfId="12423" xr:uid="{8E1C546D-8E33-4B07-806C-917A1C2CF65A}"/>
    <cellStyle name="Porcentaje 2 3 3 2 9 2" xfId="34742" xr:uid="{9AFC80A4-73C8-4B5A-A296-558D80423BC2}"/>
    <cellStyle name="Porcentaje 2 3 3 3" xfId="659" xr:uid="{5A8A0942-32F0-422C-BB0F-2690C3417909}"/>
    <cellStyle name="Porcentaje 2 3 3 3 2" xfId="1021" xr:uid="{6A342797-6520-489E-989F-5966D440289C}"/>
    <cellStyle name="Porcentaje 2 3 3 3 2 2" xfId="1669" xr:uid="{23EE094A-2EEF-4E43-BEFB-15D38FE95610}"/>
    <cellStyle name="Porcentaje 2 3 3 3 2 2 2" xfId="2965" xr:uid="{3F487FD4-3356-4950-B4F4-457D62FEF53D}"/>
    <cellStyle name="Porcentaje 2 3 3 3 2 2 2 2" xfId="5557" xr:uid="{39AFAF64-0EBE-4D05-8AAC-5AE4D845A601}"/>
    <cellStyle name="Porcentaje 2 3 3 3 2 2 2 2 2" xfId="10741" xr:uid="{1DF496E0-2FD1-488E-8E10-83C06754BD81}"/>
    <cellStyle name="Porcentaje 2 3 3 3 2 2 2 2 2 2" xfId="22548" xr:uid="{E318555D-1D2B-46E6-9D33-ED992B1A26B6}"/>
    <cellStyle name="Porcentaje 2 3 3 3 2 2 2 2 2 2 2" xfId="44867" xr:uid="{CE0C5E88-8271-49DD-B940-C3270BEA51D2}"/>
    <cellStyle name="Porcentaje 2 3 3 3 2 2 2 2 2 3" xfId="33059" xr:uid="{A127C78B-CA64-4146-BCE7-54770FFC0923}"/>
    <cellStyle name="Porcentaje 2 3 3 3 2 2 2 2 3" xfId="17364" xr:uid="{F58FA129-4465-4370-BAA1-758F7F8B115E}"/>
    <cellStyle name="Porcentaje 2 3 3 3 2 2 2 2 3 2" xfId="39683" xr:uid="{A0683376-F654-46D9-A73B-708B80E7DFA7}"/>
    <cellStyle name="Porcentaje 2 3 3 3 2 2 2 2 4" xfId="27875" xr:uid="{2B5FC78B-046E-411E-BC2C-12B7CF2CD719}"/>
    <cellStyle name="Porcentaje 2 3 3 3 2 2 2 3" xfId="8149" xr:uid="{EFF9E321-AB17-40BB-BFC6-5F23FAA3ED3F}"/>
    <cellStyle name="Porcentaje 2 3 3 3 2 2 2 3 2" xfId="19956" xr:uid="{C2E0D44F-096A-4F5C-9251-0236BC12CC95}"/>
    <cellStyle name="Porcentaje 2 3 3 3 2 2 2 3 2 2" xfId="42275" xr:uid="{8BF9E5F6-9369-4D4A-B213-76930B93C449}"/>
    <cellStyle name="Porcentaje 2 3 3 3 2 2 2 3 3" xfId="30467" xr:uid="{315C68B9-7573-41DE-BF45-4420DDB8B51B}"/>
    <cellStyle name="Porcentaje 2 3 3 3 2 2 2 4" xfId="14772" xr:uid="{F64AEEBE-966A-4400-83A2-7C4FBAB90E98}"/>
    <cellStyle name="Porcentaje 2 3 3 3 2 2 2 4 2" xfId="37091" xr:uid="{16F76344-96FE-4A4A-9DFD-1C5BB78ED25A}"/>
    <cellStyle name="Porcentaje 2 3 3 3 2 2 2 5" xfId="25283" xr:uid="{76DCD9EB-376D-4366-9672-3833368D4153}"/>
    <cellStyle name="Porcentaje 2 3 3 3 2 2 3" xfId="4261" xr:uid="{2B06442D-9249-41E9-B586-B79BD4A9F5C9}"/>
    <cellStyle name="Porcentaje 2 3 3 3 2 2 3 2" xfId="9445" xr:uid="{0F4FE826-117B-4224-95E7-6D298E15EAC6}"/>
    <cellStyle name="Porcentaje 2 3 3 3 2 2 3 2 2" xfId="21252" xr:uid="{FCC92733-7AB7-4144-961A-1C2B0189177B}"/>
    <cellStyle name="Porcentaje 2 3 3 3 2 2 3 2 2 2" xfId="43571" xr:uid="{C6527D37-401F-4953-86F6-BEE7C568AAB0}"/>
    <cellStyle name="Porcentaje 2 3 3 3 2 2 3 2 3" xfId="31763" xr:uid="{A306CE73-4A30-4B6B-BC41-30526600B55A}"/>
    <cellStyle name="Porcentaje 2 3 3 3 2 2 3 3" xfId="16068" xr:uid="{178FD623-2619-4E1B-BFD2-4DF512F00EA2}"/>
    <cellStyle name="Porcentaje 2 3 3 3 2 2 3 3 2" xfId="38387" xr:uid="{D25DD157-444A-4247-A8C4-C78AAC9FBCA6}"/>
    <cellStyle name="Porcentaje 2 3 3 3 2 2 3 4" xfId="26579" xr:uid="{E5E3F82F-6721-4675-B3D5-8CC67244FCF9}"/>
    <cellStyle name="Porcentaje 2 3 3 3 2 2 4" xfId="6853" xr:uid="{D8AF326D-C8B8-45AC-BDDA-B86FF277D234}"/>
    <cellStyle name="Porcentaje 2 3 3 3 2 2 4 2" xfId="18660" xr:uid="{C906EDF6-EA19-43C5-BF4F-31AADA261FC4}"/>
    <cellStyle name="Porcentaje 2 3 3 3 2 2 4 2 2" xfId="40979" xr:uid="{FE3F4710-E32B-4142-BF8C-D38ECD44B141}"/>
    <cellStyle name="Porcentaje 2 3 3 3 2 2 4 3" xfId="29171" xr:uid="{38F0A490-5079-462A-B27E-1A0FAD929AA8}"/>
    <cellStyle name="Porcentaje 2 3 3 3 2 2 5" xfId="12180" xr:uid="{AADAF3B6-27F0-444B-B7FF-B04A38A82EA8}"/>
    <cellStyle name="Porcentaje 2 3 3 3 2 2 5 2" xfId="34499" xr:uid="{EC4019E4-DF56-4FE9-B421-4EB48500D2A9}"/>
    <cellStyle name="Porcentaje 2 3 3 3 2 2 6" xfId="13476" xr:uid="{9234BDA3-D9B7-43D9-9660-4B932DD82581}"/>
    <cellStyle name="Porcentaje 2 3 3 3 2 2 6 2" xfId="35795" xr:uid="{E3F3584E-F7E7-45CA-A833-714013697FCC}"/>
    <cellStyle name="Porcentaje 2 3 3 3 2 2 7" xfId="23987" xr:uid="{52FC685C-091D-4939-8A6A-5A275A2927AF}"/>
    <cellStyle name="Porcentaje 2 3 3 3 2 3" xfId="2317" xr:uid="{8AFBE3A7-D3B1-431E-9471-ED2C58A60C98}"/>
    <cellStyle name="Porcentaje 2 3 3 3 2 3 2" xfId="4909" xr:uid="{DDB1A272-1A38-40DB-BA3D-EB26206D3FC5}"/>
    <cellStyle name="Porcentaje 2 3 3 3 2 3 2 2" xfId="10093" xr:uid="{4CFDB09A-BFCF-4BE5-8FA8-3BC19B125E51}"/>
    <cellStyle name="Porcentaje 2 3 3 3 2 3 2 2 2" xfId="21900" xr:uid="{D54DC43F-D489-42A9-9E23-202D4EC68886}"/>
    <cellStyle name="Porcentaje 2 3 3 3 2 3 2 2 2 2" xfId="44219" xr:uid="{44D8A3EF-8028-48F6-9439-DD98A7B7188F}"/>
    <cellStyle name="Porcentaje 2 3 3 3 2 3 2 2 3" xfId="32411" xr:uid="{8C2F6E78-C677-4D55-98B2-1515CCEA7366}"/>
    <cellStyle name="Porcentaje 2 3 3 3 2 3 2 3" xfId="16716" xr:uid="{2AE4624C-9EEE-481B-812E-90D066EDCECA}"/>
    <cellStyle name="Porcentaje 2 3 3 3 2 3 2 3 2" xfId="39035" xr:uid="{B1E53391-A419-493E-9A07-9D8CB74F0CE7}"/>
    <cellStyle name="Porcentaje 2 3 3 3 2 3 2 4" xfId="27227" xr:uid="{E7D4AA01-E262-41AA-BCDD-4EC420B33A7F}"/>
    <cellStyle name="Porcentaje 2 3 3 3 2 3 3" xfId="7501" xr:uid="{290048E9-9FCE-4685-8873-701815F66466}"/>
    <cellStyle name="Porcentaje 2 3 3 3 2 3 3 2" xfId="19308" xr:uid="{E6DDB802-9785-4AB3-832C-CB8EAA5ACDFC}"/>
    <cellStyle name="Porcentaje 2 3 3 3 2 3 3 2 2" xfId="41627" xr:uid="{867414FC-988A-40DE-A13E-976C4A6F3EB2}"/>
    <cellStyle name="Porcentaje 2 3 3 3 2 3 3 3" xfId="29819" xr:uid="{ED5756E9-7250-49D8-80C5-6CE787C4FEB1}"/>
    <cellStyle name="Porcentaje 2 3 3 3 2 3 4" xfId="14124" xr:uid="{6BB89EE2-CB2F-478A-9E6F-9DF78E9A9A41}"/>
    <cellStyle name="Porcentaje 2 3 3 3 2 3 4 2" xfId="36443" xr:uid="{0B2B6D53-982E-448D-B2BB-E94DED5A48AF}"/>
    <cellStyle name="Porcentaje 2 3 3 3 2 3 5" xfId="24635" xr:uid="{38F50248-5FB1-475F-84C8-73A0D3CA1AE2}"/>
    <cellStyle name="Porcentaje 2 3 3 3 2 4" xfId="3613" xr:uid="{7BD6C384-E09F-496D-A27F-66FE5ADF10D9}"/>
    <cellStyle name="Porcentaje 2 3 3 3 2 4 2" xfId="8797" xr:uid="{E75B9D83-9BAF-453D-81B9-73A38C9C94DA}"/>
    <cellStyle name="Porcentaje 2 3 3 3 2 4 2 2" xfId="20604" xr:uid="{FBA4BD59-1362-48B8-8FF1-E737DC27C7B2}"/>
    <cellStyle name="Porcentaje 2 3 3 3 2 4 2 2 2" xfId="42923" xr:uid="{0FF3EE39-96E9-4F9A-B39A-18302151A70E}"/>
    <cellStyle name="Porcentaje 2 3 3 3 2 4 2 3" xfId="31115" xr:uid="{A19D556D-626F-4BE5-9322-21C0A23ADE6C}"/>
    <cellStyle name="Porcentaje 2 3 3 3 2 4 3" xfId="15420" xr:uid="{B9852640-CFC3-41FA-8ED9-B62E3B1030C7}"/>
    <cellStyle name="Porcentaje 2 3 3 3 2 4 3 2" xfId="37739" xr:uid="{BD754D44-95FB-41E8-92D6-24812E44B1B8}"/>
    <cellStyle name="Porcentaje 2 3 3 3 2 4 4" xfId="25931" xr:uid="{92A113D1-FA77-42DD-B535-2397F5BE40E3}"/>
    <cellStyle name="Porcentaje 2 3 3 3 2 5" xfId="6205" xr:uid="{9FE3815B-A2AE-44DC-92C4-BAEA0BF3B4B9}"/>
    <cellStyle name="Porcentaje 2 3 3 3 2 5 2" xfId="18012" xr:uid="{915E926E-BED0-4925-858D-71B47FCE3686}"/>
    <cellStyle name="Porcentaje 2 3 3 3 2 5 2 2" xfId="40331" xr:uid="{15320FC6-AC59-482F-8A06-0CE8C2BB62BC}"/>
    <cellStyle name="Porcentaje 2 3 3 3 2 5 3" xfId="28523" xr:uid="{D4023DFB-EF8F-4035-9634-8C407FE80FD3}"/>
    <cellStyle name="Porcentaje 2 3 3 3 2 6" xfId="11532" xr:uid="{17FCFEA9-135E-44B5-8348-3744785335FA}"/>
    <cellStyle name="Porcentaje 2 3 3 3 2 6 2" xfId="33851" xr:uid="{B7F7C0CF-FA86-4606-838E-0EA19F580691}"/>
    <cellStyle name="Porcentaje 2 3 3 3 2 7" xfId="12828" xr:uid="{D9463B0D-352B-4E01-B2BC-C58667704203}"/>
    <cellStyle name="Porcentaje 2 3 3 3 2 7 2" xfId="35147" xr:uid="{49AF261C-83DC-43F9-B47F-8D4E4CC0ED74}"/>
    <cellStyle name="Porcentaje 2 3 3 3 2 8" xfId="23339" xr:uid="{43D75DB5-C06C-44B0-8942-5B33A6970786}"/>
    <cellStyle name="Porcentaje 2 3 3 3 3" xfId="1345" xr:uid="{B4290796-FBC5-428F-A643-1473D4780365}"/>
    <cellStyle name="Porcentaje 2 3 3 3 3 2" xfId="2641" xr:uid="{3234F936-9A03-4BF4-9160-C774EEC231B7}"/>
    <cellStyle name="Porcentaje 2 3 3 3 3 2 2" xfId="5233" xr:uid="{F3109138-1C32-43A2-937A-029CC9AE2211}"/>
    <cellStyle name="Porcentaje 2 3 3 3 3 2 2 2" xfId="10417" xr:uid="{F97ACF84-04E9-44A7-B812-98680EB2B689}"/>
    <cellStyle name="Porcentaje 2 3 3 3 3 2 2 2 2" xfId="22224" xr:uid="{76D8BA0D-6B85-4CE5-B6F4-1ADA97EE03F4}"/>
    <cellStyle name="Porcentaje 2 3 3 3 3 2 2 2 2 2" xfId="44543" xr:uid="{881AAC4C-A6F4-47A9-B978-0842756FE5FE}"/>
    <cellStyle name="Porcentaje 2 3 3 3 3 2 2 2 3" xfId="32735" xr:uid="{997267D1-1617-45B6-8E34-B82DEF68990D}"/>
    <cellStyle name="Porcentaje 2 3 3 3 3 2 2 3" xfId="17040" xr:uid="{157619AD-59A9-4012-8076-5A746E2845B3}"/>
    <cellStyle name="Porcentaje 2 3 3 3 3 2 2 3 2" xfId="39359" xr:uid="{773636BE-B417-4AC6-99F1-0F68A387614D}"/>
    <cellStyle name="Porcentaje 2 3 3 3 3 2 2 4" xfId="27551" xr:uid="{B7E3BAFC-0572-4E78-9476-88C9FF6360C6}"/>
    <cellStyle name="Porcentaje 2 3 3 3 3 2 3" xfId="7825" xr:uid="{E7A1489F-B7BF-4887-AC6E-595267BB49D0}"/>
    <cellStyle name="Porcentaje 2 3 3 3 3 2 3 2" xfId="19632" xr:uid="{72823F27-364E-481C-8FC4-08DE1F373F28}"/>
    <cellStyle name="Porcentaje 2 3 3 3 3 2 3 2 2" xfId="41951" xr:uid="{6752BEE0-18AD-4EB0-B11F-AA609F123BA1}"/>
    <cellStyle name="Porcentaje 2 3 3 3 3 2 3 3" xfId="30143" xr:uid="{71EFFE98-38FB-4E6C-9414-A056B5A1C1BA}"/>
    <cellStyle name="Porcentaje 2 3 3 3 3 2 4" xfId="14448" xr:uid="{34DDF67D-133D-449E-B567-47004CD2ED99}"/>
    <cellStyle name="Porcentaje 2 3 3 3 3 2 4 2" xfId="36767" xr:uid="{C7D61E1F-E0E5-4935-B414-44576A51092F}"/>
    <cellStyle name="Porcentaje 2 3 3 3 3 2 5" xfId="24959" xr:uid="{C54317C3-1C11-42A9-B047-3F912863E732}"/>
    <cellStyle name="Porcentaje 2 3 3 3 3 3" xfId="3937" xr:uid="{D03D8B89-2DF7-4FA2-B326-429C0A6D7833}"/>
    <cellStyle name="Porcentaje 2 3 3 3 3 3 2" xfId="9121" xr:uid="{C886523A-D68E-4320-8D80-8C60D05430A8}"/>
    <cellStyle name="Porcentaje 2 3 3 3 3 3 2 2" xfId="20928" xr:uid="{FC63F066-45F9-42A4-B2F4-D8939B20541C}"/>
    <cellStyle name="Porcentaje 2 3 3 3 3 3 2 2 2" xfId="43247" xr:uid="{95E719B4-EFE5-4F5D-86FD-5D40B547E555}"/>
    <cellStyle name="Porcentaje 2 3 3 3 3 3 2 3" xfId="31439" xr:uid="{24579C5C-7F1E-483A-B24B-B294DDDF5417}"/>
    <cellStyle name="Porcentaje 2 3 3 3 3 3 3" xfId="15744" xr:uid="{733BDBA6-D85E-4E01-BDD7-A942603649D7}"/>
    <cellStyle name="Porcentaje 2 3 3 3 3 3 3 2" xfId="38063" xr:uid="{8DDA5EFC-2211-4AE6-AD48-56802BDF2A05}"/>
    <cellStyle name="Porcentaje 2 3 3 3 3 3 4" xfId="26255" xr:uid="{314EDB0F-A07F-4763-964E-F8404ED0EF95}"/>
    <cellStyle name="Porcentaje 2 3 3 3 3 4" xfId="6529" xr:uid="{EF4433B9-C95C-478C-8166-96424F122E3D}"/>
    <cellStyle name="Porcentaje 2 3 3 3 3 4 2" xfId="18336" xr:uid="{3BB32F25-6E71-4ECB-86B7-D5FE86262045}"/>
    <cellStyle name="Porcentaje 2 3 3 3 3 4 2 2" xfId="40655" xr:uid="{36115393-1FDE-436E-B854-52AA4D83D8DB}"/>
    <cellStyle name="Porcentaje 2 3 3 3 3 4 3" xfId="28847" xr:uid="{9271FA9C-CBCF-41D8-BE21-99BB761A2F24}"/>
    <cellStyle name="Porcentaje 2 3 3 3 3 5" xfId="11856" xr:uid="{73025E7A-C1DE-4EF7-996E-3E0C78A0A272}"/>
    <cellStyle name="Porcentaje 2 3 3 3 3 5 2" xfId="34175" xr:uid="{A249EC08-770C-4D39-BAC6-9014CBAAAE26}"/>
    <cellStyle name="Porcentaje 2 3 3 3 3 6" xfId="13152" xr:uid="{81583D45-0891-421F-AA89-96516EE4B27A}"/>
    <cellStyle name="Porcentaje 2 3 3 3 3 6 2" xfId="35471" xr:uid="{9E3E88AC-ADD1-4592-8BAA-5B4DA952AB5A}"/>
    <cellStyle name="Porcentaje 2 3 3 3 3 7" xfId="23663" xr:uid="{2ECE08FE-AA68-4DA4-84CF-CE0591D43B40}"/>
    <cellStyle name="Porcentaje 2 3 3 3 4" xfId="1993" xr:uid="{3BF4BEE8-7FCC-438F-B0C7-22FC96438E94}"/>
    <cellStyle name="Porcentaje 2 3 3 3 4 2" xfId="4585" xr:uid="{B977C2BF-BFB7-4EEA-9EF2-310306F43AF6}"/>
    <cellStyle name="Porcentaje 2 3 3 3 4 2 2" xfId="9769" xr:uid="{EC4C294D-2623-411B-ACD9-1948BAFBB57D}"/>
    <cellStyle name="Porcentaje 2 3 3 3 4 2 2 2" xfId="21576" xr:uid="{05AC0591-18F9-47BC-A68B-EA54D1111A4D}"/>
    <cellStyle name="Porcentaje 2 3 3 3 4 2 2 2 2" xfId="43895" xr:uid="{25C25C0D-1D63-45F1-A6F9-A2AB5285D4AB}"/>
    <cellStyle name="Porcentaje 2 3 3 3 4 2 2 3" xfId="32087" xr:uid="{DE6B61E8-E299-41F2-A835-C912E91BC534}"/>
    <cellStyle name="Porcentaje 2 3 3 3 4 2 3" xfId="16392" xr:uid="{808533F0-FB7A-41F9-B5EE-E9D1F7DCC815}"/>
    <cellStyle name="Porcentaje 2 3 3 3 4 2 3 2" xfId="38711" xr:uid="{389E5CDB-41AB-4EE8-87C7-21ECE8FABC24}"/>
    <cellStyle name="Porcentaje 2 3 3 3 4 2 4" xfId="26903" xr:uid="{4F88DB98-619C-40A6-B0FD-DEDE01F0F477}"/>
    <cellStyle name="Porcentaje 2 3 3 3 4 3" xfId="7177" xr:uid="{BDCD9F72-D13C-44ED-B004-0EC9269EBA94}"/>
    <cellStyle name="Porcentaje 2 3 3 3 4 3 2" xfId="18984" xr:uid="{D1EE52FA-FF9F-4BC2-ABE9-A1FCE6B4FF95}"/>
    <cellStyle name="Porcentaje 2 3 3 3 4 3 2 2" xfId="41303" xr:uid="{749A229F-41EF-474C-AF55-1A57DF51EBAF}"/>
    <cellStyle name="Porcentaje 2 3 3 3 4 3 3" xfId="29495" xr:uid="{00E71AED-34E5-4058-B74F-90052F54F693}"/>
    <cellStyle name="Porcentaje 2 3 3 3 4 4" xfId="13800" xr:uid="{B9AC051D-2B05-49FF-8C6D-80B5599EAE4A}"/>
    <cellStyle name="Porcentaje 2 3 3 3 4 4 2" xfId="36119" xr:uid="{7DF9185D-B725-4C72-A98F-3E40A13275B9}"/>
    <cellStyle name="Porcentaje 2 3 3 3 4 5" xfId="24311" xr:uid="{4D09DFC2-98BF-48DA-A499-311630B22BD4}"/>
    <cellStyle name="Porcentaje 2 3 3 3 5" xfId="3289" xr:uid="{4998339C-A181-47DE-9E54-E6EA3FD5C516}"/>
    <cellStyle name="Porcentaje 2 3 3 3 5 2" xfId="8473" xr:uid="{4AEE1217-D544-4F6B-B821-3FA62FE8C32E}"/>
    <cellStyle name="Porcentaje 2 3 3 3 5 2 2" xfId="20280" xr:uid="{52A4ECA3-56F0-4122-92B3-207E660F54E9}"/>
    <cellStyle name="Porcentaje 2 3 3 3 5 2 2 2" xfId="42599" xr:uid="{B3318EFC-AAF1-4612-B061-867B33744E1B}"/>
    <cellStyle name="Porcentaje 2 3 3 3 5 2 3" xfId="30791" xr:uid="{B7857DDD-B28B-4A03-ABD4-C735A9D1F230}"/>
    <cellStyle name="Porcentaje 2 3 3 3 5 3" xfId="15096" xr:uid="{A0EDCF1A-AFE9-4658-B5E9-41A8C90AE7B8}"/>
    <cellStyle name="Porcentaje 2 3 3 3 5 3 2" xfId="37415" xr:uid="{83C199CD-47DB-43CA-AEE3-3E411AF2F84A}"/>
    <cellStyle name="Porcentaje 2 3 3 3 5 4" xfId="25607" xr:uid="{24996435-C638-4576-9EE9-7EE0F09EBE3D}"/>
    <cellStyle name="Porcentaje 2 3 3 3 6" xfId="5881" xr:uid="{3CA8B7E1-A3DF-4DEE-891D-746D4BB3CB1D}"/>
    <cellStyle name="Porcentaje 2 3 3 3 6 2" xfId="17688" xr:uid="{47BC5AD7-0C99-4D80-843D-D4EC2CE95276}"/>
    <cellStyle name="Porcentaje 2 3 3 3 6 2 2" xfId="40007" xr:uid="{4F8F94A8-80B4-4E46-B842-DD183EC395D4}"/>
    <cellStyle name="Porcentaje 2 3 3 3 6 3" xfId="28199" xr:uid="{1EBB2C16-0FF6-42F8-A2B2-315F4FB29BAE}"/>
    <cellStyle name="Porcentaje 2 3 3 3 7" xfId="11170" xr:uid="{929763CB-5C30-44F7-9971-1F263AE09950}"/>
    <cellStyle name="Porcentaje 2 3 3 3 7 2" xfId="33489" xr:uid="{9CB26887-D63D-4C8C-9EDC-A96C50C9EE0C}"/>
    <cellStyle name="Porcentaje 2 3 3 3 8" xfId="12504" xr:uid="{40C48B83-0E46-4AEF-B798-8E663C8F49C1}"/>
    <cellStyle name="Porcentaje 2 3 3 3 8 2" xfId="34823" xr:uid="{35BC9E56-9B2D-4A2F-8F82-7F079DD544C6}"/>
    <cellStyle name="Porcentaje 2 3 3 3 9" xfId="22977" xr:uid="{7E726942-2A02-4F01-83BC-CE60BBB78108}"/>
    <cellStyle name="Porcentaje 2 3 3 4" xfId="859" xr:uid="{3DFBC498-650C-4CA3-922B-5B54225D8209}"/>
    <cellStyle name="Porcentaje 2 3 3 4 2" xfId="1507" xr:uid="{9A2C04B3-59BA-4B39-880B-13AECD9657BC}"/>
    <cellStyle name="Porcentaje 2 3 3 4 2 2" xfId="2803" xr:uid="{721716F4-09CF-47C4-B499-8E658F2A4803}"/>
    <cellStyle name="Porcentaje 2 3 3 4 2 2 2" xfId="5395" xr:uid="{72AE6BCA-4D95-4B4D-AC72-741813E71F8D}"/>
    <cellStyle name="Porcentaje 2 3 3 4 2 2 2 2" xfId="10579" xr:uid="{C2131A6D-DEDB-45A1-8477-F3285A5BA314}"/>
    <cellStyle name="Porcentaje 2 3 3 4 2 2 2 2 2" xfId="22386" xr:uid="{4A226F04-C11E-4F24-9533-5D4D1D06C949}"/>
    <cellStyle name="Porcentaje 2 3 3 4 2 2 2 2 2 2" xfId="44705" xr:uid="{63F559DA-F892-4242-BBF9-73589112E269}"/>
    <cellStyle name="Porcentaje 2 3 3 4 2 2 2 2 3" xfId="32897" xr:uid="{B089D53E-1583-467E-A55E-6AC8BBCDF5B6}"/>
    <cellStyle name="Porcentaje 2 3 3 4 2 2 2 3" xfId="17202" xr:uid="{55BA51E6-CC4F-4D79-BEAE-68C9286C79E3}"/>
    <cellStyle name="Porcentaje 2 3 3 4 2 2 2 3 2" xfId="39521" xr:uid="{3B8BE2BA-3E64-43CF-8A8F-CE9CA606BA61}"/>
    <cellStyle name="Porcentaje 2 3 3 4 2 2 2 4" xfId="27713" xr:uid="{DD5CF47A-23AC-4242-B071-A7088A7BCC02}"/>
    <cellStyle name="Porcentaje 2 3 3 4 2 2 3" xfId="7987" xr:uid="{82BE8274-F3B5-4B59-9E9F-74CB9F0D9F9D}"/>
    <cellStyle name="Porcentaje 2 3 3 4 2 2 3 2" xfId="19794" xr:uid="{D073F7AE-9119-47CC-A59C-885FDA85CBED}"/>
    <cellStyle name="Porcentaje 2 3 3 4 2 2 3 2 2" xfId="42113" xr:uid="{7E8E1F34-943B-4A11-A2CC-A53A337FB120}"/>
    <cellStyle name="Porcentaje 2 3 3 4 2 2 3 3" xfId="30305" xr:uid="{66E746E4-2950-4D73-9751-549742C1C5CE}"/>
    <cellStyle name="Porcentaje 2 3 3 4 2 2 4" xfId="14610" xr:uid="{7FCB0E48-4CA9-4B97-9FAA-56935123F9DE}"/>
    <cellStyle name="Porcentaje 2 3 3 4 2 2 4 2" xfId="36929" xr:uid="{C6419E70-A774-4F7A-B54F-82D614D57508}"/>
    <cellStyle name="Porcentaje 2 3 3 4 2 2 5" xfId="25121" xr:uid="{F404A263-57F5-4CDC-9494-057CFE25FDC0}"/>
    <cellStyle name="Porcentaje 2 3 3 4 2 3" xfId="4099" xr:uid="{DDC2F0A7-FE1B-4DA1-8B47-D20CB091E14D}"/>
    <cellStyle name="Porcentaje 2 3 3 4 2 3 2" xfId="9283" xr:uid="{F51C8C31-488E-4CE0-BDA5-C706C1996BFD}"/>
    <cellStyle name="Porcentaje 2 3 3 4 2 3 2 2" xfId="21090" xr:uid="{6F15150A-4D22-4BD2-A643-584AC13931BE}"/>
    <cellStyle name="Porcentaje 2 3 3 4 2 3 2 2 2" xfId="43409" xr:uid="{5711B0FB-A7DA-45D9-94FF-934582161B02}"/>
    <cellStyle name="Porcentaje 2 3 3 4 2 3 2 3" xfId="31601" xr:uid="{81F127A5-3FAC-4A06-AAA6-AF4FA1FF153A}"/>
    <cellStyle name="Porcentaje 2 3 3 4 2 3 3" xfId="15906" xr:uid="{6E29B02E-FACD-44AF-9721-84EB8E35957A}"/>
    <cellStyle name="Porcentaje 2 3 3 4 2 3 3 2" xfId="38225" xr:uid="{A10D6DE4-831D-436D-BFD3-8D16AEC32DA3}"/>
    <cellStyle name="Porcentaje 2 3 3 4 2 3 4" xfId="26417" xr:uid="{F498F35F-92B2-477D-9271-4EEC6384C46C}"/>
    <cellStyle name="Porcentaje 2 3 3 4 2 4" xfId="6691" xr:uid="{40859729-0CEE-470F-B539-14C44972D8DD}"/>
    <cellStyle name="Porcentaje 2 3 3 4 2 4 2" xfId="18498" xr:uid="{A8035FDE-04A0-4BF8-AFF8-96B746B3C525}"/>
    <cellStyle name="Porcentaje 2 3 3 4 2 4 2 2" xfId="40817" xr:uid="{DC144505-AFB0-4A18-A2DC-7E35D381C7FB}"/>
    <cellStyle name="Porcentaje 2 3 3 4 2 4 3" xfId="29009" xr:uid="{8B5DCCCE-9878-4DA9-B0B7-26DA849C268F}"/>
    <cellStyle name="Porcentaje 2 3 3 4 2 5" xfId="12018" xr:uid="{C75C12EB-1EC6-4878-8EA7-0D9487C4D063}"/>
    <cellStyle name="Porcentaje 2 3 3 4 2 5 2" xfId="34337" xr:uid="{60703885-218B-4976-85FC-C84AC16EBF75}"/>
    <cellStyle name="Porcentaje 2 3 3 4 2 6" xfId="13314" xr:uid="{5F54A4AA-AF62-4682-8633-E3FB820F22CD}"/>
    <cellStyle name="Porcentaje 2 3 3 4 2 6 2" xfId="35633" xr:uid="{B1E4D391-4AD2-42E7-B649-6FDEA90B085C}"/>
    <cellStyle name="Porcentaje 2 3 3 4 2 7" xfId="23825" xr:uid="{537CE1DC-5B25-401D-9BCC-EADA33E27D41}"/>
    <cellStyle name="Porcentaje 2 3 3 4 3" xfId="2155" xr:uid="{BD55D220-B045-4A5E-B65B-B01E8E94B425}"/>
    <cellStyle name="Porcentaje 2 3 3 4 3 2" xfId="4747" xr:uid="{6065908C-7E4C-4AED-9B9D-EEE8E6FA96AE}"/>
    <cellStyle name="Porcentaje 2 3 3 4 3 2 2" xfId="9931" xr:uid="{6860289D-4B26-459A-B76F-B1E3E947D983}"/>
    <cellStyle name="Porcentaje 2 3 3 4 3 2 2 2" xfId="21738" xr:uid="{98CD3B7F-7530-453B-9758-DA7B2E8D96C5}"/>
    <cellStyle name="Porcentaje 2 3 3 4 3 2 2 2 2" xfId="44057" xr:uid="{C37CE218-A63F-44FD-AABC-6485948B8156}"/>
    <cellStyle name="Porcentaje 2 3 3 4 3 2 2 3" xfId="32249" xr:uid="{426AA659-FA66-4897-8BAC-39E11136EF43}"/>
    <cellStyle name="Porcentaje 2 3 3 4 3 2 3" xfId="16554" xr:uid="{CDFC80D6-D695-4BB3-8870-AA20405D72A8}"/>
    <cellStyle name="Porcentaje 2 3 3 4 3 2 3 2" xfId="38873" xr:uid="{458BBDFE-A74F-42F3-BFAF-9D07F86285A9}"/>
    <cellStyle name="Porcentaje 2 3 3 4 3 2 4" xfId="27065" xr:uid="{5B63C680-3425-48EB-9623-5690DC3D9BD8}"/>
    <cellStyle name="Porcentaje 2 3 3 4 3 3" xfId="7339" xr:uid="{E1D8ACBB-95B4-4450-9600-4909D9821B61}"/>
    <cellStyle name="Porcentaje 2 3 3 4 3 3 2" xfId="19146" xr:uid="{18A37AC1-7D01-4317-ADFA-482B5B88B27C}"/>
    <cellStyle name="Porcentaje 2 3 3 4 3 3 2 2" xfId="41465" xr:uid="{C6B389BE-68D1-4519-A036-9AB7D4DEF856}"/>
    <cellStyle name="Porcentaje 2 3 3 4 3 3 3" xfId="29657" xr:uid="{4C594BD8-0BF7-4126-B1FB-2CDE291E318B}"/>
    <cellStyle name="Porcentaje 2 3 3 4 3 4" xfId="13962" xr:uid="{31AB77FB-151F-42A0-9EC8-D26A042F7C61}"/>
    <cellStyle name="Porcentaje 2 3 3 4 3 4 2" xfId="36281" xr:uid="{A2C89F6D-A91E-4A2E-BD6A-69FCEBC687D5}"/>
    <cellStyle name="Porcentaje 2 3 3 4 3 5" xfId="24473" xr:uid="{4D72ECFA-7C3F-48DF-8EBF-4F02062FC758}"/>
    <cellStyle name="Porcentaje 2 3 3 4 4" xfId="3451" xr:uid="{3C7DF199-C5D7-4777-B512-FBE48B3AEDA9}"/>
    <cellStyle name="Porcentaje 2 3 3 4 4 2" xfId="8635" xr:uid="{F7DF0CEF-B057-47D0-9E7A-591B084D85EF}"/>
    <cellStyle name="Porcentaje 2 3 3 4 4 2 2" xfId="20442" xr:uid="{0FC97D7D-1BBC-46CC-91F3-DDB91F40C24F}"/>
    <cellStyle name="Porcentaje 2 3 3 4 4 2 2 2" xfId="42761" xr:uid="{123BE43D-B79F-435B-ABAC-53BAADE2BBDB}"/>
    <cellStyle name="Porcentaje 2 3 3 4 4 2 3" xfId="30953" xr:uid="{170C54A4-EA20-409D-B4B1-896B3ABF8FC3}"/>
    <cellStyle name="Porcentaje 2 3 3 4 4 3" xfId="15258" xr:uid="{E058CDA4-89EB-4FA3-9A22-783F1AF83FB5}"/>
    <cellStyle name="Porcentaje 2 3 3 4 4 3 2" xfId="37577" xr:uid="{046A0AE2-5F65-4B55-9A3D-D08996121191}"/>
    <cellStyle name="Porcentaje 2 3 3 4 4 4" xfId="25769" xr:uid="{47A9D6C5-B1BC-4746-9402-90AD3675125D}"/>
    <cellStyle name="Porcentaje 2 3 3 4 5" xfId="6043" xr:uid="{513A2C88-7AA3-4C5F-89F2-83F6CB96D62A}"/>
    <cellStyle name="Porcentaje 2 3 3 4 5 2" xfId="17850" xr:uid="{B0AC59B5-9A9C-4047-A319-0333D77737C0}"/>
    <cellStyle name="Porcentaje 2 3 3 4 5 2 2" xfId="40169" xr:uid="{A328F9C6-9DA6-48AE-96C5-D7359B79C0B0}"/>
    <cellStyle name="Porcentaje 2 3 3 4 5 3" xfId="28361" xr:uid="{94A4DA72-90A7-4F50-BAAC-F6F2C8AD0019}"/>
    <cellStyle name="Porcentaje 2 3 3 4 6" xfId="11370" xr:uid="{8E7F225F-53E8-4016-9A24-1CB840B0700D}"/>
    <cellStyle name="Porcentaje 2 3 3 4 6 2" xfId="33689" xr:uid="{1D5F7663-9151-420A-BB56-FE809A98CEC5}"/>
    <cellStyle name="Porcentaje 2 3 3 4 7" xfId="12666" xr:uid="{AD47BA49-2772-4AA2-8C8E-2814254D9CE0}"/>
    <cellStyle name="Porcentaje 2 3 3 4 7 2" xfId="34985" xr:uid="{0121CAA1-13F4-48BE-B1E6-74A0BA00C18F}"/>
    <cellStyle name="Porcentaje 2 3 3 4 8" xfId="23177" xr:uid="{F02EB460-D5EA-4F43-AE11-D237A13BDF5B}"/>
    <cellStyle name="Porcentaje 2 3 3 5" xfId="1183" xr:uid="{9DC4507A-2F5B-42D2-934A-845B43FB9097}"/>
    <cellStyle name="Porcentaje 2 3 3 5 2" xfId="2479" xr:uid="{3CD5B5CE-6567-45CB-983B-1B502E28D5BA}"/>
    <cellStyle name="Porcentaje 2 3 3 5 2 2" xfId="5071" xr:uid="{42D17B4D-C71D-40D2-8D67-AB0ADE9880B5}"/>
    <cellStyle name="Porcentaje 2 3 3 5 2 2 2" xfId="10255" xr:uid="{929A18A6-2308-417C-8AD1-CF180B539D17}"/>
    <cellStyle name="Porcentaje 2 3 3 5 2 2 2 2" xfId="22062" xr:uid="{A15E7CB7-B0E7-434E-8F94-2D2526E4627E}"/>
    <cellStyle name="Porcentaje 2 3 3 5 2 2 2 2 2" xfId="44381" xr:uid="{F626F123-DFBD-49E7-B004-94FD61F4EF19}"/>
    <cellStyle name="Porcentaje 2 3 3 5 2 2 2 3" xfId="32573" xr:uid="{A52D8D55-89B5-4B51-8A49-1557B0B0B70E}"/>
    <cellStyle name="Porcentaje 2 3 3 5 2 2 3" xfId="16878" xr:uid="{A1B5DA19-611C-4C98-A01A-0BD9F5ED588B}"/>
    <cellStyle name="Porcentaje 2 3 3 5 2 2 3 2" xfId="39197" xr:uid="{C23BF6A1-92DC-4FDF-8EC8-C57BE4E91A95}"/>
    <cellStyle name="Porcentaje 2 3 3 5 2 2 4" xfId="27389" xr:uid="{1EB56CE8-7F89-43A4-9A45-371EEA3AA326}"/>
    <cellStyle name="Porcentaje 2 3 3 5 2 3" xfId="7663" xr:uid="{03DD607C-15B1-4E95-9A88-B297997F8142}"/>
    <cellStyle name="Porcentaje 2 3 3 5 2 3 2" xfId="19470" xr:uid="{0A9940F9-BB55-4E34-9489-F0DA9C1FE948}"/>
    <cellStyle name="Porcentaje 2 3 3 5 2 3 2 2" xfId="41789" xr:uid="{217E9141-689C-47EE-9344-B2308D6F21D6}"/>
    <cellStyle name="Porcentaje 2 3 3 5 2 3 3" xfId="29981" xr:uid="{6EB6272D-87D2-4E00-A703-E9A51C5965B6}"/>
    <cellStyle name="Porcentaje 2 3 3 5 2 4" xfId="14286" xr:uid="{AE068F4B-B499-4D6A-9C87-D79F4BEC1F3B}"/>
    <cellStyle name="Porcentaje 2 3 3 5 2 4 2" xfId="36605" xr:uid="{BACC1B47-9E1E-4B45-82D0-E7F48423F81C}"/>
    <cellStyle name="Porcentaje 2 3 3 5 2 5" xfId="24797" xr:uid="{AE7F76FD-EAB2-419C-9D5E-B7285539FF05}"/>
    <cellStyle name="Porcentaje 2 3 3 5 3" xfId="3775" xr:uid="{26E73AE8-90C2-453D-BCD9-3B5F17716BB3}"/>
    <cellStyle name="Porcentaje 2 3 3 5 3 2" xfId="8959" xr:uid="{D615F215-2A11-4290-B6C0-D57696872CDB}"/>
    <cellStyle name="Porcentaje 2 3 3 5 3 2 2" xfId="20766" xr:uid="{70079BCA-9EA8-48AE-B47F-0C096FA52954}"/>
    <cellStyle name="Porcentaje 2 3 3 5 3 2 2 2" xfId="43085" xr:uid="{98D9F5F8-6E2B-4277-A55B-43E97036C846}"/>
    <cellStyle name="Porcentaje 2 3 3 5 3 2 3" xfId="31277" xr:uid="{E779AF95-8330-4ED5-ACA4-3194B8AE0557}"/>
    <cellStyle name="Porcentaje 2 3 3 5 3 3" xfId="15582" xr:uid="{E96688A0-B178-4AC6-AB94-C18ADFD325C3}"/>
    <cellStyle name="Porcentaje 2 3 3 5 3 3 2" xfId="37901" xr:uid="{9CB2F74D-A587-402F-AF78-C316E2DF8D46}"/>
    <cellStyle name="Porcentaje 2 3 3 5 3 4" xfId="26093" xr:uid="{81F4B2A3-91C9-4F1C-8163-439B662BD654}"/>
    <cellStyle name="Porcentaje 2 3 3 5 4" xfId="6367" xr:uid="{CAB95E8C-1108-4DA7-B461-CD78C0F08304}"/>
    <cellStyle name="Porcentaje 2 3 3 5 4 2" xfId="18174" xr:uid="{FDC976FB-1152-4326-BD7A-2A998B2C4589}"/>
    <cellStyle name="Porcentaje 2 3 3 5 4 2 2" xfId="40493" xr:uid="{B39AF25B-ED32-4C6C-8E40-1B11FAB3F7D9}"/>
    <cellStyle name="Porcentaje 2 3 3 5 4 3" xfId="28685" xr:uid="{0684011D-8F2A-405D-BA90-A85966B362B3}"/>
    <cellStyle name="Porcentaje 2 3 3 5 5" xfId="11694" xr:uid="{A7E47786-F6A2-429F-A118-9FD1C04220A4}"/>
    <cellStyle name="Porcentaje 2 3 3 5 5 2" xfId="34013" xr:uid="{9F1D3D69-6995-4746-A388-5D78C5B9BAF1}"/>
    <cellStyle name="Porcentaje 2 3 3 5 6" xfId="12990" xr:uid="{C92D6D3A-D3E3-4507-A537-4498F1AE0191}"/>
    <cellStyle name="Porcentaje 2 3 3 5 6 2" xfId="35309" xr:uid="{A1DA07EF-1E38-4A36-9D30-478960AF1AB7}"/>
    <cellStyle name="Porcentaje 2 3 3 5 7" xfId="23501" xr:uid="{412E180B-DAA3-4B80-93F9-A5F69FDDEBB3}"/>
    <cellStyle name="Porcentaje 2 3 3 6" xfId="1831" xr:uid="{ECAB1267-B4A0-4F2C-95C7-330F5AED4EFE}"/>
    <cellStyle name="Porcentaje 2 3 3 6 2" xfId="4423" xr:uid="{39B90FBA-0EC6-4A41-93AB-5C063E33CC1B}"/>
    <cellStyle name="Porcentaje 2 3 3 6 2 2" xfId="9607" xr:uid="{EA49D249-A44D-41B1-872F-49C366D57766}"/>
    <cellStyle name="Porcentaje 2 3 3 6 2 2 2" xfId="21414" xr:uid="{F00D561C-FCA5-4075-8598-4AD8A2DD2B1C}"/>
    <cellStyle name="Porcentaje 2 3 3 6 2 2 2 2" xfId="43733" xr:uid="{03C5818A-0138-407D-80FE-8E11C9691297}"/>
    <cellStyle name="Porcentaje 2 3 3 6 2 2 3" xfId="31925" xr:uid="{72D95A3C-0D3D-45E3-9438-6B650D240197}"/>
    <cellStyle name="Porcentaje 2 3 3 6 2 3" xfId="16230" xr:uid="{391830F9-4B86-45D9-81F2-1497DC53B5C9}"/>
    <cellStyle name="Porcentaje 2 3 3 6 2 3 2" xfId="38549" xr:uid="{B506B2BF-2C6F-4E5C-B6B2-013954A9DAC9}"/>
    <cellStyle name="Porcentaje 2 3 3 6 2 4" xfId="26741" xr:uid="{79ACE331-5D51-4EA5-9717-26CB2E83C0FF}"/>
    <cellStyle name="Porcentaje 2 3 3 6 3" xfId="7015" xr:uid="{29A544D6-4A92-4FE4-A4B7-E19FB9D7FC00}"/>
    <cellStyle name="Porcentaje 2 3 3 6 3 2" xfId="18822" xr:uid="{975F7E91-B2D1-47AD-8C28-61066EEEF0F5}"/>
    <cellStyle name="Porcentaje 2 3 3 6 3 2 2" xfId="41141" xr:uid="{FA1E415C-22B2-46DF-B64C-2B85DDBAAA59}"/>
    <cellStyle name="Porcentaje 2 3 3 6 3 3" xfId="29333" xr:uid="{B68648EC-6DA6-4822-B18C-12F7D48EE534}"/>
    <cellStyle name="Porcentaje 2 3 3 6 4" xfId="13638" xr:uid="{C2A32320-A87B-4515-9411-43C152B4BFED}"/>
    <cellStyle name="Porcentaje 2 3 3 6 4 2" xfId="35957" xr:uid="{A105AC43-0A2B-434B-A6B6-0767BC4977B5}"/>
    <cellStyle name="Porcentaje 2 3 3 6 5" xfId="24149" xr:uid="{799F9097-A299-4A15-BE09-B11C7B25C3CB}"/>
    <cellStyle name="Porcentaje 2 3 3 7" xfId="3127" xr:uid="{FC3A5559-5FCE-4D34-9A18-B0ECBD3E5376}"/>
    <cellStyle name="Porcentaje 2 3 3 7 2" xfId="8311" xr:uid="{DCE207CF-860C-4803-83F7-A55D712495A2}"/>
    <cellStyle name="Porcentaje 2 3 3 7 2 2" xfId="20118" xr:uid="{B00BB123-359E-430B-B677-D9E60665B1EC}"/>
    <cellStyle name="Porcentaje 2 3 3 7 2 2 2" xfId="42437" xr:uid="{74AD4047-A719-4F04-9977-E80D57715B9C}"/>
    <cellStyle name="Porcentaje 2 3 3 7 2 3" xfId="30629" xr:uid="{FFB16C85-9E56-431F-A0A2-83D4FEF74636}"/>
    <cellStyle name="Porcentaje 2 3 3 7 3" xfId="14934" xr:uid="{46AD1380-B9B0-41F3-B704-4A5FA4EA9FFA}"/>
    <cellStyle name="Porcentaje 2 3 3 7 3 2" xfId="37253" xr:uid="{811B7B5C-1640-4F80-8D31-EDA30E8896C9}"/>
    <cellStyle name="Porcentaje 2 3 3 7 4" xfId="25445" xr:uid="{9119F948-697A-49F5-9073-8F5E68B19EEF}"/>
    <cellStyle name="Porcentaje 2 3 3 8" xfId="5719" xr:uid="{E498FDE2-6FEA-4852-9946-EAB5B4F4DC3D}"/>
    <cellStyle name="Porcentaje 2 3 3 8 2" xfId="17526" xr:uid="{DCD6D1E2-0F67-4923-B8DF-D2DCA9DFB4A4}"/>
    <cellStyle name="Porcentaje 2 3 3 8 2 2" xfId="39845" xr:uid="{18ACF57F-C9B6-49FC-BE3D-37960B64AA02}"/>
    <cellStyle name="Porcentaje 2 3 3 8 3" xfId="28037" xr:uid="{21BC983A-8BDF-4834-8BB2-1BB5696F18D3}"/>
    <cellStyle name="Porcentaje 2 3 3 9" xfId="10936" xr:uid="{57E7FCC1-A68A-4C1A-A38A-117BF72BB159}"/>
    <cellStyle name="Porcentaje 2 3 3 9 2" xfId="33255" xr:uid="{B79432CB-C5CF-476C-A145-14231161F935}"/>
    <cellStyle name="Porcentaje 2 3 4" xfId="471" xr:uid="{DC3BACE1-B870-434B-B9FC-9A2025BA6D53}"/>
    <cellStyle name="Porcentaje 2 3 4 10" xfId="22788" xr:uid="{F07C869C-1791-4D0B-8BB5-1B3E48BBE97C}"/>
    <cellStyle name="Porcentaje 2 3 4 2" xfId="704" xr:uid="{DDF9B649-464E-4DA5-BDE8-D67AF210D76F}"/>
    <cellStyle name="Porcentaje 2 3 4 2 2" xfId="1048" xr:uid="{12A40813-2BA4-4E41-87BA-098FC4C4F192}"/>
    <cellStyle name="Porcentaje 2 3 4 2 2 2" xfId="1696" xr:uid="{642366A3-91C0-411C-98FC-0890255A82B1}"/>
    <cellStyle name="Porcentaje 2 3 4 2 2 2 2" xfId="2992" xr:uid="{315312C5-560E-4EC3-8D49-FBA4EE3AB35B}"/>
    <cellStyle name="Porcentaje 2 3 4 2 2 2 2 2" xfId="5584" xr:uid="{F59CA7C7-37AB-4FBA-99F7-0EB30C574C6A}"/>
    <cellStyle name="Porcentaje 2 3 4 2 2 2 2 2 2" xfId="10768" xr:uid="{28281EBB-D682-4953-9E4E-4E0B753D727E}"/>
    <cellStyle name="Porcentaje 2 3 4 2 2 2 2 2 2 2" xfId="22575" xr:uid="{EF8C47B3-FEC4-4948-A231-2FB52E8CDDFA}"/>
    <cellStyle name="Porcentaje 2 3 4 2 2 2 2 2 2 2 2" xfId="44894" xr:uid="{DEBCBBE2-E5B2-446C-A724-D8001290DDF2}"/>
    <cellStyle name="Porcentaje 2 3 4 2 2 2 2 2 2 3" xfId="33086" xr:uid="{A8C604B1-18CF-41F3-97B5-7C00F2A1F69B}"/>
    <cellStyle name="Porcentaje 2 3 4 2 2 2 2 2 3" xfId="17391" xr:uid="{B930114D-265D-44F9-BEB4-2ED1C857ECDC}"/>
    <cellStyle name="Porcentaje 2 3 4 2 2 2 2 2 3 2" xfId="39710" xr:uid="{CA73EE52-3E95-4737-9900-16CD98F9895E}"/>
    <cellStyle name="Porcentaje 2 3 4 2 2 2 2 2 4" xfId="27902" xr:uid="{89D81505-E112-41EA-A051-EF55C4741F4D}"/>
    <cellStyle name="Porcentaje 2 3 4 2 2 2 2 3" xfId="8176" xr:uid="{89507CF7-22E5-48C3-949F-311AF5C38554}"/>
    <cellStyle name="Porcentaje 2 3 4 2 2 2 2 3 2" xfId="19983" xr:uid="{FDB23316-5466-42ED-B01A-828C0C49CF48}"/>
    <cellStyle name="Porcentaje 2 3 4 2 2 2 2 3 2 2" xfId="42302" xr:uid="{A6F56741-FE76-4F47-B616-B7C24BBCDB43}"/>
    <cellStyle name="Porcentaje 2 3 4 2 2 2 2 3 3" xfId="30494" xr:uid="{5C627379-718B-4FB4-A548-54BE472D6A78}"/>
    <cellStyle name="Porcentaje 2 3 4 2 2 2 2 4" xfId="14799" xr:uid="{D8AFBBBF-7F6B-478D-9F5C-A5F494B20556}"/>
    <cellStyle name="Porcentaje 2 3 4 2 2 2 2 4 2" xfId="37118" xr:uid="{2528B811-534B-4284-A97D-7240759170F4}"/>
    <cellStyle name="Porcentaje 2 3 4 2 2 2 2 5" xfId="25310" xr:uid="{57BA6D37-0DCC-4021-B9D7-90BB53A2217A}"/>
    <cellStyle name="Porcentaje 2 3 4 2 2 2 3" xfId="4288" xr:uid="{96B3C7DD-AF6D-4943-B72A-A3EB07659466}"/>
    <cellStyle name="Porcentaje 2 3 4 2 2 2 3 2" xfId="9472" xr:uid="{A6681A32-D4B0-4BAC-BB06-2D1952C0D4C6}"/>
    <cellStyle name="Porcentaje 2 3 4 2 2 2 3 2 2" xfId="21279" xr:uid="{816DD814-7C64-42BE-8DA2-060D8B83DA1E}"/>
    <cellStyle name="Porcentaje 2 3 4 2 2 2 3 2 2 2" xfId="43598" xr:uid="{49C2DEDC-1D1B-44F6-A922-ADEB61708997}"/>
    <cellStyle name="Porcentaje 2 3 4 2 2 2 3 2 3" xfId="31790" xr:uid="{A0270DF1-E479-4486-83BD-A9D968AA2850}"/>
    <cellStyle name="Porcentaje 2 3 4 2 2 2 3 3" xfId="16095" xr:uid="{6A9FCF41-B505-43E5-86B6-9BA0AD8DBF57}"/>
    <cellStyle name="Porcentaje 2 3 4 2 2 2 3 3 2" xfId="38414" xr:uid="{87620C6E-1A22-4F32-9052-07B882C32BA0}"/>
    <cellStyle name="Porcentaje 2 3 4 2 2 2 3 4" xfId="26606" xr:uid="{1109B3AE-BE67-4760-8FE3-0184F29F7817}"/>
    <cellStyle name="Porcentaje 2 3 4 2 2 2 4" xfId="6880" xr:uid="{8F0BCC93-CE43-49F3-AF14-7889877E7AB6}"/>
    <cellStyle name="Porcentaje 2 3 4 2 2 2 4 2" xfId="18687" xr:uid="{08B9F851-7299-436B-A4F7-D025BB2147E3}"/>
    <cellStyle name="Porcentaje 2 3 4 2 2 2 4 2 2" xfId="41006" xr:uid="{91FA1483-3E01-405D-9FE3-47053DB85D16}"/>
    <cellStyle name="Porcentaje 2 3 4 2 2 2 4 3" xfId="29198" xr:uid="{07210066-5D1D-48E5-8350-B7A253301372}"/>
    <cellStyle name="Porcentaje 2 3 4 2 2 2 5" xfId="12207" xr:uid="{38CB6390-8F82-4D50-AA35-C323F09E9373}"/>
    <cellStyle name="Porcentaje 2 3 4 2 2 2 5 2" xfId="34526" xr:uid="{41158F44-1416-4464-B48B-75FE3A4D8028}"/>
    <cellStyle name="Porcentaje 2 3 4 2 2 2 6" xfId="13503" xr:uid="{3950F971-A5B7-47A0-9F15-A439D612FAEC}"/>
    <cellStyle name="Porcentaje 2 3 4 2 2 2 6 2" xfId="35822" xr:uid="{E8DACC79-E5A7-4C1F-83F1-0B27FBB6638A}"/>
    <cellStyle name="Porcentaje 2 3 4 2 2 2 7" xfId="24014" xr:uid="{4E5AF38D-15B9-4A36-9F63-15A2E72F28F3}"/>
    <cellStyle name="Porcentaje 2 3 4 2 2 3" xfId="2344" xr:uid="{5A10BC05-40AF-41EF-B011-56A0451A492D}"/>
    <cellStyle name="Porcentaje 2 3 4 2 2 3 2" xfId="4936" xr:uid="{891922D5-40F6-45A5-BBEC-0677A0145406}"/>
    <cellStyle name="Porcentaje 2 3 4 2 2 3 2 2" xfId="10120" xr:uid="{4E7C7941-DB3D-42CB-9487-01D31293DF5E}"/>
    <cellStyle name="Porcentaje 2 3 4 2 2 3 2 2 2" xfId="21927" xr:uid="{9F6D77B5-643F-4F61-A1F4-12C23831080A}"/>
    <cellStyle name="Porcentaje 2 3 4 2 2 3 2 2 2 2" xfId="44246" xr:uid="{408C397B-C71E-4ED6-B900-A7EA8886E504}"/>
    <cellStyle name="Porcentaje 2 3 4 2 2 3 2 2 3" xfId="32438" xr:uid="{9EE79169-7CC8-45DE-9E1F-2CE61058405C}"/>
    <cellStyle name="Porcentaje 2 3 4 2 2 3 2 3" xfId="16743" xr:uid="{47740A3F-D5CF-4CCB-96CB-29E098620128}"/>
    <cellStyle name="Porcentaje 2 3 4 2 2 3 2 3 2" xfId="39062" xr:uid="{02C48DE2-8649-4EA5-A680-351C963954F6}"/>
    <cellStyle name="Porcentaje 2 3 4 2 2 3 2 4" xfId="27254" xr:uid="{2C179B84-84B4-48C3-B2AB-335BF916F904}"/>
    <cellStyle name="Porcentaje 2 3 4 2 2 3 3" xfId="7528" xr:uid="{2786DF18-65BC-4AD4-B789-38008F512551}"/>
    <cellStyle name="Porcentaje 2 3 4 2 2 3 3 2" xfId="19335" xr:uid="{9837254A-0104-45B9-BA60-CCBB0BBEF5B5}"/>
    <cellStyle name="Porcentaje 2 3 4 2 2 3 3 2 2" xfId="41654" xr:uid="{C5AF5E6D-45D5-4C9D-AFDC-0F7D5AACB4FC}"/>
    <cellStyle name="Porcentaje 2 3 4 2 2 3 3 3" xfId="29846" xr:uid="{CC89060B-8FCC-4559-B950-0E23577DAF8E}"/>
    <cellStyle name="Porcentaje 2 3 4 2 2 3 4" xfId="14151" xr:uid="{FB19C139-EEBD-45CD-B298-ED4F12FFDC10}"/>
    <cellStyle name="Porcentaje 2 3 4 2 2 3 4 2" xfId="36470" xr:uid="{D374930F-3DC7-438F-B620-1BF7C69F97BB}"/>
    <cellStyle name="Porcentaje 2 3 4 2 2 3 5" xfId="24662" xr:uid="{27D0A5F6-A98C-4E87-B8BE-2F88E9560150}"/>
    <cellStyle name="Porcentaje 2 3 4 2 2 4" xfId="3640" xr:uid="{1B568A91-B1AD-45DF-B2B4-278E7FDAF6F8}"/>
    <cellStyle name="Porcentaje 2 3 4 2 2 4 2" xfId="8824" xr:uid="{2CDF1799-63AE-462E-B57A-214EE5649FAE}"/>
    <cellStyle name="Porcentaje 2 3 4 2 2 4 2 2" xfId="20631" xr:uid="{6F2ABFB8-B6B7-4CB4-8A80-54AA4394532E}"/>
    <cellStyle name="Porcentaje 2 3 4 2 2 4 2 2 2" xfId="42950" xr:uid="{3151B5EA-F7AA-4332-801A-2C50820E1142}"/>
    <cellStyle name="Porcentaje 2 3 4 2 2 4 2 3" xfId="31142" xr:uid="{E2BD2D58-DF02-4A8D-AFC7-33C8241E33A1}"/>
    <cellStyle name="Porcentaje 2 3 4 2 2 4 3" xfId="15447" xr:uid="{B5B2F7D9-787A-426C-AF5D-ACAD1B5D5DCE}"/>
    <cellStyle name="Porcentaje 2 3 4 2 2 4 3 2" xfId="37766" xr:uid="{6859BAFA-6CC2-4D17-B209-654CF178350A}"/>
    <cellStyle name="Porcentaje 2 3 4 2 2 4 4" xfId="25958" xr:uid="{D52E415D-BB94-4C01-94F1-2592C2D4464A}"/>
    <cellStyle name="Porcentaje 2 3 4 2 2 5" xfId="6232" xr:uid="{DB80742D-AFB6-4F0C-A895-B519B9C406D3}"/>
    <cellStyle name="Porcentaje 2 3 4 2 2 5 2" xfId="18039" xr:uid="{20108A6B-5DF3-4661-ABE1-5E1ED2DC1829}"/>
    <cellStyle name="Porcentaje 2 3 4 2 2 5 2 2" xfId="40358" xr:uid="{98E8D1D3-36C9-4270-9511-FAD433EB3716}"/>
    <cellStyle name="Porcentaje 2 3 4 2 2 5 3" xfId="28550" xr:uid="{105CF420-11C8-4BF7-88C7-989BDA2060AE}"/>
    <cellStyle name="Porcentaje 2 3 4 2 2 6" xfId="11559" xr:uid="{E70F2D2D-8319-4069-AE5F-A7E87B57EF8F}"/>
    <cellStyle name="Porcentaje 2 3 4 2 2 6 2" xfId="33878" xr:uid="{0A9FCD99-36E2-4720-8211-A9B0DBE2D38C}"/>
    <cellStyle name="Porcentaje 2 3 4 2 2 7" xfId="12855" xr:uid="{C5F9CAF1-0ACC-4423-AB28-3515F61F3C3A}"/>
    <cellStyle name="Porcentaje 2 3 4 2 2 7 2" xfId="35174" xr:uid="{40CD2CA6-3726-4879-8795-802D8BCA4E77}"/>
    <cellStyle name="Porcentaje 2 3 4 2 2 8" xfId="23366" xr:uid="{C215EB63-DB81-413A-92EE-18DEE1E77D58}"/>
    <cellStyle name="Porcentaje 2 3 4 2 3" xfId="1372" xr:uid="{61659DAB-0376-4510-B905-718396436F18}"/>
    <cellStyle name="Porcentaje 2 3 4 2 3 2" xfId="2668" xr:uid="{C09A4A4C-3282-4853-AE89-D71AB1654152}"/>
    <cellStyle name="Porcentaje 2 3 4 2 3 2 2" xfId="5260" xr:uid="{D2D55ABC-E739-4866-BF8B-6AE1C810C9C8}"/>
    <cellStyle name="Porcentaje 2 3 4 2 3 2 2 2" xfId="10444" xr:uid="{57F81AE9-6D5B-4279-A85C-779B0DEB98F0}"/>
    <cellStyle name="Porcentaje 2 3 4 2 3 2 2 2 2" xfId="22251" xr:uid="{2B1C2CE9-1081-4161-87DB-BAAF6F30C988}"/>
    <cellStyle name="Porcentaje 2 3 4 2 3 2 2 2 2 2" xfId="44570" xr:uid="{847231CE-45D0-40D8-B000-6D61690C1026}"/>
    <cellStyle name="Porcentaje 2 3 4 2 3 2 2 2 3" xfId="32762" xr:uid="{B04B9D43-071C-48FC-ABE4-4BDD80BB6772}"/>
    <cellStyle name="Porcentaje 2 3 4 2 3 2 2 3" xfId="17067" xr:uid="{995E313C-76DC-4213-8214-F786A9F6D7F4}"/>
    <cellStyle name="Porcentaje 2 3 4 2 3 2 2 3 2" xfId="39386" xr:uid="{9819D58B-C480-48A6-BF68-39A41BB3EC21}"/>
    <cellStyle name="Porcentaje 2 3 4 2 3 2 2 4" xfId="27578" xr:uid="{899EDC84-7484-41E0-AD07-B27ECBD1A08C}"/>
    <cellStyle name="Porcentaje 2 3 4 2 3 2 3" xfId="7852" xr:uid="{B3689537-437A-4F02-AD9F-3F574E91ED6B}"/>
    <cellStyle name="Porcentaje 2 3 4 2 3 2 3 2" xfId="19659" xr:uid="{358E6EDA-6FBF-43D7-840C-F3DFDD1754D3}"/>
    <cellStyle name="Porcentaje 2 3 4 2 3 2 3 2 2" xfId="41978" xr:uid="{EFD12437-9E61-4828-9124-7DE5C0E1746D}"/>
    <cellStyle name="Porcentaje 2 3 4 2 3 2 3 3" xfId="30170" xr:uid="{F08A2BDA-3D97-4DCA-ABA7-3F6247933EEA}"/>
    <cellStyle name="Porcentaje 2 3 4 2 3 2 4" xfId="14475" xr:uid="{D95E9057-93E6-480E-AB6C-28DF8EBF83F3}"/>
    <cellStyle name="Porcentaje 2 3 4 2 3 2 4 2" xfId="36794" xr:uid="{4355C5D6-73E5-4710-9025-CF723D4663DF}"/>
    <cellStyle name="Porcentaje 2 3 4 2 3 2 5" xfId="24986" xr:uid="{E419D8C5-1FDB-4DED-BC64-E195D91951C2}"/>
    <cellStyle name="Porcentaje 2 3 4 2 3 3" xfId="3964" xr:uid="{0ADD333F-686C-4B83-B2FE-9D8E37D733EC}"/>
    <cellStyle name="Porcentaje 2 3 4 2 3 3 2" xfId="9148" xr:uid="{E359F569-CF6F-413E-9ABB-D5FE678CA376}"/>
    <cellStyle name="Porcentaje 2 3 4 2 3 3 2 2" xfId="20955" xr:uid="{C4C69B94-AD4B-45B9-82D0-3515C2290500}"/>
    <cellStyle name="Porcentaje 2 3 4 2 3 3 2 2 2" xfId="43274" xr:uid="{18625EDD-34C7-4D12-8E8C-4227461343AC}"/>
    <cellStyle name="Porcentaje 2 3 4 2 3 3 2 3" xfId="31466" xr:uid="{C421DD7B-14CC-4F56-8632-F6BB0856DA4F}"/>
    <cellStyle name="Porcentaje 2 3 4 2 3 3 3" xfId="15771" xr:uid="{6B6C4EDB-B21A-45F4-B0DA-951E4FF1846F}"/>
    <cellStyle name="Porcentaje 2 3 4 2 3 3 3 2" xfId="38090" xr:uid="{6D3B68A5-23B9-4443-A9B2-D961CF055357}"/>
    <cellStyle name="Porcentaje 2 3 4 2 3 3 4" xfId="26282" xr:uid="{3B502E81-4563-4228-B8BF-3AA86D73CEEF}"/>
    <cellStyle name="Porcentaje 2 3 4 2 3 4" xfId="6556" xr:uid="{C7FE1969-8A6B-41DF-AD84-5D9DA3A6F555}"/>
    <cellStyle name="Porcentaje 2 3 4 2 3 4 2" xfId="18363" xr:uid="{D8AB3274-C677-4791-AB64-067C8A2B4EF6}"/>
    <cellStyle name="Porcentaje 2 3 4 2 3 4 2 2" xfId="40682" xr:uid="{B7CD8731-C7C9-42BE-AD53-1181005AC2B6}"/>
    <cellStyle name="Porcentaje 2 3 4 2 3 4 3" xfId="28874" xr:uid="{E89D3914-124D-4105-B741-D34B5650DBF9}"/>
    <cellStyle name="Porcentaje 2 3 4 2 3 5" xfId="11883" xr:uid="{6E4FFD10-DFB9-4429-B235-F3229A3D89B9}"/>
    <cellStyle name="Porcentaje 2 3 4 2 3 5 2" xfId="34202" xr:uid="{5CBB9B8E-2152-4C40-9798-C411BBE57A72}"/>
    <cellStyle name="Porcentaje 2 3 4 2 3 6" xfId="13179" xr:uid="{BFE8591A-CE17-4B75-9164-5B181B5AC7A3}"/>
    <cellStyle name="Porcentaje 2 3 4 2 3 6 2" xfId="35498" xr:uid="{25B92AF4-EBA0-48BE-BF42-3AC0C1B35420}"/>
    <cellStyle name="Porcentaje 2 3 4 2 3 7" xfId="23690" xr:uid="{E0BBD8C3-3B07-4836-BD44-1944F999BD06}"/>
    <cellStyle name="Porcentaje 2 3 4 2 4" xfId="2020" xr:uid="{FFF99710-AA70-41C7-817C-DA9A3F6FDEBA}"/>
    <cellStyle name="Porcentaje 2 3 4 2 4 2" xfId="4612" xr:uid="{3CF6867A-CB32-4F8F-93AA-DEDFCFDC2902}"/>
    <cellStyle name="Porcentaje 2 3 4 2 4 2 2" xfId="9796" xr:uid="{8F948D71-3BEE-4DD3-85CB-6B6AA976BDAF}"/>
    <cellStyle name="Porcentaje 2 3 4 2 4 2 2 2" xfId="21603" xr:uid="{BA739351-A380-4D96-8E96-B968F165FA49}"/>
    <cellStyle name="Porcentaje 2 3 4 2 4 2 2 2 2" xfId="43922" xr:uid="{D82960BC-45FE-4704-8D5D-C86292C9CDAE}"/>
    <cellStyle name="Porcentaje 2 3 4 2 4 2 2 3" xfId="32114" xr:uid="{4F931D73-6417-4960-A027-965FA6CE2A69}"/>
    <cellStyle name="Porcentaje 2 3 4 2 4 2 3" xfId="16419" xr:uid="{7A3E7223-83DE-4131-B354-20DA29A6A913}"/>
    <cellStyle name="Porcentaje 2 3 4 2 4 2 3 2" xfId="38738" xr:uid="{31EFFBFA-F810-4583-93FB-8C192092D513}"/>
    <cellStyle name="Porcentaje 2 3 4 2 4 2 4" xfId="26930" xr:uid="{8CF6B9D7-C555-4653-95EE-C761CBF4E010}"/>
    <cellStyle name="Porcentaje 2 3 4 2 4 3" xfId="7204" xr:uid="{700C1FDD-A9B8-42C5-8423-947F46C92978}"/>
    <cellStyle name="Porcentaje 2 3 4 2 4 3 2" xfId="19011" xr:uid="{F94E4AB5-582B-4222-9C36-73EB2691F3D5}"/>
    <cellStyle name="Porcentaje 2 3 4 2 4 3 2 2" xfId="41330" xr:uid="{29739D2D-C7F7-45D3-B040-5C4DF033318A}"/>
    <cellStyle name="Porcentaje 2 3 4 2 4 3 3" xfId="29522" xr:uid="{7A646C33-BBA8-4226-A84D-13D6A2ABB0FE}"/>
    <cellStyle name="Porcentaje 2 3 4 2 4 4" xfId="13827" xr:uid="{B41D5C14-9087-4EE0-88A3-9EB902C1E154}"/>
    <cellStyle name="Porcentaje 2 3 4 2 4 4 2" xfId="36146" xr:uid="{B8D70604-25EC-4227-A6DC-EBF09FE02864}"/>
    <cellStyle name="Porcentaje 2 3 4 2 4 5" xfId="24338" xr:uid="{87ED0264-AF0F-4296-AA93-17E13C77A808}"/>
    <cellStyle name="Porcentaje 2 3 4 2 5" xfId="3316" xr:uid="{B1C4A7BF-D182-42B0-86B1-6835A5B72B2A}"/>
    <cellStyle name="Porcentaje 2 3 4 2 5 2" xfId="8500" xr:uid="{095E1550-AA6B-47CC-B935-E692F493FE7E}"/>
    <cellStyle name="Porcentaje 2 3 4 2 5 2 2" xfId="20307" xr:uid="{1FD79130-7465-4E69-AE2A-38DA5DAFC28D}"/>
    <cellStyle name="Porcentaje 2 3 4 2 5 2 2 2" xfId="42626" xr:uid="{D4CE7101-D936-4343-97C9-950817BEEE4D}"/>
    <cellStyle name="Porcentaje 2 3 4 2 5 2 3" xfId="30818" xr:uid="{4BE617DF-E375-4E82-A616-D75048384E21}"/>
    <cellStyle name="Porcentaje 2 3 4 2 5 3" xfId="15123" xr:uid="{71CE8F88-147C-4860-AFBE-9E453098F11C}"/>
    <cellStyle name="Porcentaje 2 3 4 2 5 3 2" xfId="37442" xr:uid="{CA4F4497-394B-4164-8842-B7735B16C12E}"/>
    <cellStyle name="Porcentaje 2 3 4 2 5 4" xfId="25634" xr:uid="{23EEB0D2-3532-481E-B09E-86A549353BD8}"/>
    <cellStyle name="Porcentaje 2 3 4 2 6" xfId="5908" xr:uid="{6FC534E2-F8ED-42A7-A76C-0E68CBE752D0}"/>
    <cellStyle name="Porcentaje 2 3 4 2 6 2" xfId="17715" xr:uid="{DE62E5A8-4246-4C19-8C3D-CD13A7E5CFF1}"/>
    <cellStyle name="Porcentaje 2 3 4 2 6 2 2" xfId="40034" xr:uid="{33F24D67-9470-4ACC-9DFC-B7215C65C766}"/>
    <cellStyle name="Porcentaje 2 3 4 2 6 3" xfId="28226" xr:uid="{C2BE848E-0909-4154-B7E5-A93F60CC1D92}"/>
    <cellStyle name="Porcentaje 2 3 4 2 7" xfId="11215" xr:uid="{5DCB4E51-6F54-4441-8700-E9E42979E2F7}"/>
    <cellStyle name="Porcentaje 2 3 4 2 7 2" xfId="33534" xr:uid="{BAE2A40D-F67A-4689-A10B-289E2700B242}"/>
    <cellStyle name="Porcentaje 2 3 4 2 8" xfId="12531" xr:uid="{F8520808-038D-4C4C-9BC4-F114379BC553}"/>
    <cellStyle name="Porcentaje 2 3 4 2 8 2" xfId="34850" xr:uid="{54FF073D-09BC-4177-A183-6C771D3A19EE}"/>
    <cellStyle name="Porcentaje 2 3 4 2 9" xfId="23022" xr:uid="{AE4C3F04-D9E4-4D90-8733-EAA7C1C81E0E}"/>
    <cellStyle name="Porcentaje 2 3 4 3" xfId="886" xr:uid="{A4D6E06A-4D0E-4B13-8359-375A078C92DC}"/>
    <cellStyle name="Porcentaje 2 3 4 3 2" xfId="1534" xr:uid="{B0222179-7BB2-4517-9D0D-0204406403F4}"/>
    <cellStyle name="Porcentaje 2 3 4 3 2 2" xfId="2830" xr:uid="{2CB269E4-324B-430B-955E-0666D6017944}"/>
    <cellStyle name="Porcentaje 2 3 4 3 2 2 2" xfId="5422" xr:uid="{569A8A73-6A72-4D68-A7FA-5106353B2900}"/>
    <cellStyle name="Porcentaje 2 3 4 3 2 2 2 2" xfId="10606" xr:uid="{90A8DB44-6894-4AD8-BB85-70C8622FF741}"/>
    <cellStyle name="Porcentaje 2 3 4 3 2 2 2 2 2" xfId="22413" xr:uid="{99C7BBB7-4396-4EA6-9318-E0E1225D0506}"/>
    <cellStyle name="Porcentaje 2 3 4 3 2 2 2 2 2 2" xfId="44732" xr:uid="{F58BD158-2ACB-4E16-BF24-CB98A8AB3BEE}"/>
    <cellStyle name="Porcentaje 2 3 4 3 2 2 2 2 3" xfId="32924" xr:uid="{70D7AC18-A464-4B32-AC49-A2FEC804340F}"/>
    <cellStyle name="Porcentaje 2 3 4 3 2 2 2 3" xfId="17229" xr:uid="{61249EFC-2614-44DF-BFA7-ED02F3C10129}"/>
    <cellStyle name="Porcentaje 2 3 4 3 2 2 2 3 2" xfId="39548" xr:uid="{C6860358-DA8E-4412-BB33-10FE4A139617}"/>
    <cellStyle name="Porcentaje 2 3 4 3 2 2 2 4" xfId="27740" xr:uid="{15D14951-3629-437D-AABA-DC1355F5423F}"/>
    <cellStyle name="Porcentaje 2 3 4 3 2 2 3" xfId="8014" xr:uid="{2A63D7FB-34D5-4F5B-BD33-C96333BEB4A8}"/>
    <cellStyle name="Porcentaje 2 3 4 3 2 2 3 2" xfId="19821" xr:uid="{1C0D02DB-0DE7-45A3-BA7B-F9F989A11B0E}"/>
    <cellStyle name="Porcentaje 2 3 4 3 2 2 3 2 2" xfId="42140" xr:uid="{450B8394-E938-4546-B859-6B12C137D315}"/>
    <cellStyle name="Porcentaje 2 3 4 3 2 2 3 3" xfId="30332" xr:uid="{D2A5445E-A79B-472D-9E30-EFC9FB2D3D04}"/>
    <cellStyle name="Porcentaje 2 3 4 3 2 2 4" xfId="14637" xr:uid="{4E5BA1D9-2D8B-45AD-8B0E-4920C5EA4083}"/>
    <cellStyle name="Porcentaje 2 3 4 3 2 2 4 2" xfId="36956" xr:uid="{7194615C-BD98-411B-810F-AB6CB5A6341D}"/>
    <cellStyle name="Porcentaje 2 3 4 3 2 2 5" xfId="25148" xr:uid="{D124897C-E615-4594-AD24-EB4839EBC0A2}"/>
    <cellStyle name="Porcentaje 2 3 4 3 2 3" xfId="4126" xr:uid="{656E32A3-AC6B-41CC-99CE-81AFE4F243A3}"/>
    <cellStyle name="Porcentaje 2 3 4 3 2 3 2" xfId="9310" xr:uid="{2DF0C924-A092-42F7-A351-3E5569393972}"/>
    <cellStyle name="Porcentaje 2 3 4 3 2 3 2 2" xfId="21117" xr:uid="{B7B7894D-0548-44EC-A5B3-EAA807405C23}"/>
    <cellStyle name="Porcentaje 2 3 4 3 2 3 2 2 2" xfId="43436" xr:uid="{CCF8AE81-6B0A-4B9B-9F60-4C12104B317D}"/>
    <cellStyle name="Porcentaje 2 3 4 3 2 3 2 3" xfId="31628" xr:uid="{61AD29B1-A58E-4BEA-AD07-39266DC24A61}"/>
    <cellStyle name="Porcentaje 2 3 4 3 2 3 3" xfId="15933" xr:uid="{54598A6A-E75A-4D3F-B5C2-D9E07E662B4D}"/>
    <cellStyle name="Porcentaje 2 3 4 3 2 3 3 2" xfId="38252" xr:uid="{0D62C05C-9766-42A0-B0F4-AE8A46361206}"/>
    <cellStyle name="Porcentaje 2 3 4 3 2 3 4" xfId="26444" xr:uid="{3EE8AC73-8619-4EA9-AE45-F1BA228621CE}"/>
    <cellStyle name="Porcentaje 2 3 4 3 2 4" xfId="6718" xr:uid="{603DCB12-C37B-4751-9167-6B1A6896F769}"/>
    <cellStyle name="Porcentaje 2 3 4 3 2 4 2" xfId="18525" xr:uid="{CB736EBE-7429-4A84-AC16-80D10D707494}"/>
    <cellStyle name="Porcentaje 2 3 4 3 2 4 2 2" xfId="40844" xr:uid="{F9F71F69-BCC3-48D3-B3B8-DF562BBDD10D}"/>
    <cellStyle name="Porcentaje 2 3 4 3 2 4 3" xfId="29036" xr:uid="{9D17C4E0-7D00-4C49-AE29-137925930CDD}"/>
    <cellStyle name="Porcentaje 2 3 4 3 2 5" xfId="12045" xr:uid="{C4949DC7-1DE5-414E-8A22-8DC381225AE2}"/>
    <cellStyle name="Porcentaje 2 3 4 3 2 5 2" xfId="34364" xr:uid="{630BC789-5DD9-4959-90B5-66C952DB1A92}"/>
    <cellStyle name="Porcentaje 2 3 4 3 2 6" xfId="13341" xr:uid="{1ADC61CF-62F2-4861-9378-AED2F5D8D78E}"/>
    <cellStyle name="Porcentaje 2 3 4 3 2 6 2" xfId="35660" xr:uid="{567A28E4-2018-4061-BF1C-73117B33D7C4}"/>
    <cellStyle name="Porcentaje 2 3 4 3 2 7" xfId="23852" xr:uid="{741CC51B-8E7F-4958-AFB9-137B8D28CB4C}"/>
    <cellStyle name="Porcentaje 2 3 4 3 3" xfId="2182" xr:uid="{B0C41766-F9FC-43A6-8199-2E3050C55182}"/>
    <cellStyle name="Porcentaje 2 3 4 3 3 2" xfId="4774" xr:uid="{C86CA89F-5E7A-4DFE-8F12-57AD72408CB3}"/>
    <cellStyle name="Porcentaje 2 3 4 3 3 2 2" xfId="9958" xr:uid="{C9CB94B1-F839-4EE7-ADAD-F7CAA0DD17E1}"/>
    <cellStyle name="Porcentaje 2 3 4 3 3 2 2 2" xfId="21765" xr:uid="{D59D0262-C53F-4CD7-AE6C-D6931253AC16}"/>
    <cellStyle name="Porcentaje 2 3 4 3 3 2 2 2 2" xfId="44084" xr:uid="{6ADA393D-D57E-4E20-9C9B-398FFFDC0863}"/>
    <cellStyle name="Porcentaje 2 3 4 3 3 2 2 3" xfId="32276" xr:uid="{115E58FB-E52C-46F1-AD1A-D69158A2C2AD}"/>
    <cellStyle name="Porcentaje 2 3 4 3 3 2 3" xfId="16581" xr:uid="{1B8108B4-2460-4031-86CF-4D36E8566392}"/>
    <cellStyle name="Porcentaje 2 3 4 3 3 2 3 2" xfId="38900" xr:uid="{EB7506C3-A89F-4C65-B156-A4E0D05BC3A5}"/>
    <cellStyle name="Porcentaje 2 3 4 3 3 2 4" xfId="27092" xr:uid="{6236F958-2586-4200-AE00-1D54DBD77EF9}"/>
    <cellStyle name="Porcentaje 2 3 4 3 3 3" xfId="7366" xr:uid="{70C192BD-E5B1-4F50-A6BA-46222F6AFF55}"/>
    <cellStyle name="Porcentaje 2 3 4 3 3 3 2" xfId="19173" xr:uid="{82373632-BE8D-49C9-A7DC-6D484BBB216C}"/>
    <cellStyle name="Porcentaje 2 3 4 3 3 3 2 2" xfId="41492" xr:uid="{0811B464-4E27-4D6C-AEF0-1981E992DA6A}"/>
    <cellStyle name="Porcentaje 2 3 4 3 3 3 3" xfId="29684" xr:uid="{10C6C76C-5269-4EB3-AFAE-7F8161FB2BAB}"/>
    <cellStyle name="Porcentaje 2 3 4 3 3 4" xfId="13989" xr:uid="{FBFA49C6-4D1A-48F9-9AE7-56B6925294A2}"/>
    <cellStyle name="Porcentaje 2 3 4 3 3 4 2" xfId="36308" xr:uid="{E587AEAF-A22C-457D-A80B-44808ADF2C2E}"/>
    <cellStyle name="Porcentaje 2 3 4 3 3 5" xfId="24500" xr:uid="{9892FF57-00A0-4A09-870D-5E9BD23067E8}"/>
    <cellStyle name="Porcentaje 2 3 4 3 4" xfId="3478" xr:uid="{6651E0EF-F15B-4A19-A520-CC40E84EB46F}"/>
    <cellStyle name="Porcentaje 2 3 4 3 4 2" xfId="8662" xr:uid="{789FD821-A5F1-49C9-9091-00C7E770106D}"/>
    <cellStyle name="Porcentaje 2 3 4 3 4 2 2" xfId="20469" xr:uid="{CD593359-7B35-44B5-BD1E-05CE7024188E}"/>
    <cellStyle name="Porcentaje 2 3 4 3 4 2 2 2" xfId="42788" xr:uid="{A84C4293-8C02-4BB2-90D9-56B0007AA11D}"/>
    <cellStyle name="Porcentaje 2 3 4 3 4 2 3" xfId="30980" xr:uid="{F1B33598-7E82-4E15-89C3-911B08F87ADA}"/>
    <cellStyle name="Porcentaje 2 3 4 3 4 3" xfId="15285" xr:uid="{5B13C769-0368-4E77-A36B-FDB627C56BEA}"/>
    <cellStyle name="Porcentaje 2 3 4 3 4 3 2" xfId="37604" xr:uid="{59663735-5575-498A-9BF2-0AC020EE0F27}"/>
    <cellStyle name="Porcentaje 2 3 4 3 4 4" xfId="25796" xr:uid="{F1704119-DC76-4716-84D6-44B3BCA89335}"/>
    <cellStyle name="Porcentaje 2 3 4 3 5" xfId="6070" xr:uid="{3F089CFE-F087-424B-BEE2-116E9AD70845}"/>
    <cellStyle name="Porcentaje 2 3 4 3 5 2" xfId="17877" xr:uid="{43781F94-EF2A-41F2-A38A-48E3FCFCCE19}"/>
    <cellStyle name="Porcentaje 2 3 4 3 5 2 2" xfId="40196" xr:uid="{0DD7F457-BD90-4253-A487-97B0812A811C}"/>
    <cellStyle name="Porcentaje 2 3 4 3 5 3" xfId="28388" xr:uid="{70BB8702-B73B-4B78-B230-BB6987A71CAD}"/>
    <cellStyle name="Porcentaje 2 3 4 3 6" xfId="11397" xr:uid="{ACC2D616-715D-4646-82B0-C4B173162274}"/>
    <cellStyle name="Porcentaje 2 3 4 3 6 2" xfId="33716" xr:uid="{5131AF61-E1F2-4FCC-AB93-D4DB8A367F17}"/>
    <cellStyle name="Porcentaje 2 3 4 3 7" xfId="12693" xr:uid="{A9F3DAC4-3957-4C3E-A32F-F7AD0C658690}"/>
    <cellStyle name="Porcentaje 2 3 4 3 7 2" xfId="35012" xr:uid="{EC0CB3BF-25DE-4497-A703-18CFD0C1D7E5}"/>
    <cellStyle name="Porcentaje 2 3 4 3 8" xfId="23204" xr:uid="{773121A3-3756-4DB8-9614-07F0024455B3}"/>
    <cellStyle name="Porcentaje 2 3 4 4" xfId="1210" xr:uid="{3B0A60BF-78F5-4527-B4A3-1DD7E0AB807F}"/>
    <cellStyle name="Porcentaje 2 3 4 4 2" xfId="2506" xr:uid="{E02E14F8-CE88-42AC-9D3C-866A7A930BD4}"/>
    <cellStyle name="Porcentaje 2 3 4 4 2 2" xfId="5098" xr:uid="{D01C6649-8F82-4813-B54D-C2A819636AB7}"/>
    <cellStyle name="Porcentaje 2 3 4 4 2 2 2" xfId="10282" xr:uid="{8BD3A637-7E3A-4147-A5CA-36CA1DCDC2FC}"/>
    <cellStyle name="Porcentaje 2 3 4 4 2 2 2 2" xfId="22089" xr:uid="{B49474B8-EA34-4DD2-A0EE-77621A8AFF45}"/>
    <cellStyle name="Porcentaje 2 3 4 4 2 2 2 2 2" xfId="44408" xr:uid="{CA0782BB-A5FB-4FB8-A674-3120DFB899EF}"/>
    <cellStyle name="Porcentaje 2 3 4 4 2 2 2 3" xfId="32600" xr:uid="{95756ECE-5333-4259-BA8B-87B72865C606}"/>
    <cellStyle name="Porcentaje 2 3 4 4 2 2 3" xfId="16905" xr:uid="{02DE0560-4288-40AD-898E-259FCBF627EB}"/>
    <cellStyle name="Porcentaje 2 3 4 4 2 2 3 2" xfId="39224" xr:uid="{1C634040-B6D1-41FF-9B39-671A5D02C3C5}"/>
    <cellStyle name="Porcentaje 2 3 4 4 2 2 4" xfId="27416" xr:uid="{07E68CA6-83F5-4DA2-A288-F43681DEEA98}"/>
    <cellStyle name="Porcentaje 2 3 4 4 2 3" xfId="7690" xr:uid="{8C88CCE4-C428-46E7-A9EF-19F5D013B2A2}"/>
    <cellStyle name="Porcentaje 2 3 4 4 2 3 2" xfId="19497" xr:uid="{80A0BD77-9BD8-4938-8A1C-7B49A49199CE}"/>
    <cellStyle name="Porcentaje 2 3 4 4 2 3 2 2" xfId="41816" xr:uid="{16364081-C3F4-4379-8DE5-B7F77453F174}"/>
    <cellStyle name="Porcentaje 2 3 4 4 2 3 3" xfId="30008" xr:uid="{257885AD-D589-4ECE-8506-E9781202BA76}"/>
    <cellStyle name="Porcentaje 2 3 4 4 2 4" xfId="14313" xr:uid="{295C632F-4AF8-4DAB-9509-65404C92B93B}"/>
    <cellStyle name="Porcentaje 2 3 4 4 2 4 2" xfId="36632" xr:uid="{880AF12B-A325-415E-BD96-607A943EF335}"/>
    <cellStyle name="Porcentaje 2 3 4 4 2 5" xfId="24824" xr:uid="{E8EBBD4F-F5E3-4BAB-8BED-F7E2C08C5F4C}"/>
    <cellStyle name="Porcentaje 2 3 4 4 3" xfId="3802" xr:uid="{3C60F7E5-0D3E-46EF-B58D-030BFC2453AC}"/>
    <cellStyle name="Porcentaje 2 3 4 4 3 2" xfId="8986" xr:uid="{8781C684-8676-4C5C-B6A0-51002E485EFE}"/>
    <cellStyle name="Porcentaje 2 3 4 4 3 2 2" xfId="20793" xr:uid="{7BFD3240-1D9C-4D1A-B9E8-3588C6392345}"/>
    <cellStyle name="Porcentaje 2 3 4 4 3 2 2 2" xfId="43112" xr:uid="{9EF88313-DFDE-464A-B819-9B95327AA643}"/>
    <cellStyle name="Porcentaje 2 3 4 4 3 2 3" xfId="31304" xr:uid="{2707FF59-68AA-418E-A9B0-560B35083BAA}"/>
    <cellStyle name="Porcentaje 2 3 4 4 3 3" xfId="15609" xr:uid="{59E1D5EC-7422-402C-BFB5-900A02D1CCDB}"/>
    <cellStyle name="Porcentaje 2 3 4 4 3 3 2" xfId="37928" xr:uid="{CB91E24C-2392-4509-914A-7C35F8EBDAB0}"/>
    <cellStyle name="Porcentaje 2 3 4 4 3 4" xfId="26120" xr:uid="{B5209EC4-BCE4-4205-B05A-2BE3D19630D5}"/>
    <cellStyle name="Porcentaje 2 3 4 4 4" xfId="6394" xr:uid="{5BAACB8A-7770-4E8E-9B1A-139FED1D599B}"/>
    <cellStyle name="Porcentaje 2 3 4 4 4 2" xfId="18201" xr:uid="{A19EB6BB-8F8D-4008-B74B-4078D55982E0}"/>
    <cellStyle name="Porcentaje 2 3 4 4 4 2 2" xfId="40520" xr:uid="{96F192C5-A01C-4663-A13D-3CAAF36C2896}"/>
    <cellStyle name="Porcentaje 2 3 4 4 4 3" xfId="28712" xr:uid="{7BC4815D-E3D0-4A89-88E8-BF806B775E1A}"/>
    <cellStyle name="Porcentaje 2 3 4 4 5" xfId="11721" xr:uid="{AD8521F5-5970-45DE-98D9-81B779CDB8AB}"/>
    <cellStyle name="Porcentaje 2 3 4 4 5 2" xfId="34040" xr:uid="{3B259859-6ADF-4694-AFF7-A505893E8896}"/>
    <cellStyle name="Porcentaje 2 3 4 4 6" xfId="13017" xr:uid="{6CC61552-D438-4006-A95A-D96AAF5C158B}"/>
    <cellStyle name="Porcentaje 2 3 4 4 6 2" xfId="35336" xr:uid="{89C2352D-E452-4631-A8F7-FB2446EE5312}"/>
    <cellStyle name="Porcentaje 2 3 4 4 7" xfId="23528" xr:uid="{A472C0E9-D6D5-4CCD-ABF4-2431B1E7D143}"/>
    <cellStyle name="Porcentaje 2 3 4 5" xfId="1858" xr:uid="{AD923409-20AD-44E2-B32E-9D6DADD4FF2F}"/>
    <cellStyle name="Porcentaje 2 3 4 5 2" xfId="4450" xr:uid="{C7C5C477-E6F4-4E43-BF6A-1DBEBD807206}"/>
    <cellStyle name="Porcentaje 2 3 4 5 2 2" xfId="9634" xr:uid="{678DBE6E-FCA0-4471-BB96-288AA4CBC74A}"/>
    <cellStyle name="Porcentaje 2 3 4 5 2 2 2" xfId="21441" xr:uid="{3B0A316E-BCC9-40CA-A1F5-AD54F536C57F}"/>
    <cellStyle name="Porcentaje 2 3 4 5 2 2 2 2" xfId="43760" xr:uid="{D21E877C-2A3D-4514-A055-3C27C19AE9BF}"/>
    <cellStyle name="Porcentaje 2 3 4 5 2 2 3" xfId="31952" xr:uid="{06D71EBC-9971-4F7D-9548-B37BD2BF56D0}"/>
    <cellStyle name="Porcentaje 2 3 4 5 2 3" xfId="16257" xr:uid="{8B62A246-10F8-4872-A4B8-1120E0E68199}"/>
    <cellStyle name="Porcentaje 2 3 4 5 2 3 2" xfId="38576" xr:uid="{7F669B23-8C32-4CBE-BC5E-A06524B62351}"/>
    <cellStyle name="Porcentaje 2 3 4 5 2 4" xfId="26768" xr:uid="{6972183F-AC64-4073-9647-0E959AE91C05}"/>
    <cellStyle name="Porcentaje 2 3 4 5 3" xfId="7042" xr:uid="{C659CAC9-D179-4B90-813D-C61FDB7BB474}"/>
    <cellStyle name="Porcentaje 2 3 4 5 3 2" xfId="18849" xr:uid="{ABA18BB4-5E41-4215-9A50-646B84AD934F}"/>
    <cellStyle name="Porcentaje 2 3 4 5 3 2 2" xfId="41168" xr:uid="{885D5E72-9893-40E4-BAA2-4AFD051E745D}"/>
    <cellStyle name="Porcentaje 2 3 4 5 3 3" xfId="29360" xr:uid="{A2D62285-A33A-4034-9B99-8C917D4360D4}"/>
    <cellStyle name="Porcentaje 2 3 4 5 4" xfId="13665" xr:uid="{6C492904-2A7A-4F1A-ADB1-96D52977BF68}"/>
    <cellStyle name="Porcentaje 2 3 4 5 4 2" xfId="35984" xr:uid="{7C063E23-62B1-4F72-8758-0273DF948822}"/>
    <cellStyle name="Porcentaje 2 3 4 5 5" xfId="24176" xr:uid="{114D4F46-1952-4A7D-9C27-BF490F01ED55}"/>
    <cellStyle name="Porcentaje 2 3 4 6" xfId="3154" xr:uid="{C7774BE8-FC74-4334-87FB-67BCA22556F4}"/>
    <cellStyle name="Porcentaje 2 3 4 6 2" xfId="8338" xr:uid="{28FA2CD3-83FA-4E86-B081-3098A22F7619}"/>
    <cellStyle name="Porcentaje 2 3 4 6 2 2" xfId="20145" xr:uid="{DB2162EE-5994-4CD9-AB00-A87BEEDD1701}"/>
    <cellStyle name="Porcentaje 2 3 4 6 2 2 2" xfId="42464" xr:uid="{8C8ED31E-7B08-4819-AD84-79A1F61B3044}"/>
    <cellStyle name="Porcentaje 2 3 4 6 2 3" xfId="30656" xr:uid="{3E92AEA5-7353-4BA7-98F8-A99B9C2CBEAB}"/>
    <cellStyle name="Porcentaje 2 3 4 6 3" xfId="14961" xr:uid="{DE7440DA-4758-49AA-ACA9-5483621566A0}"/>
    <cellStyle name="Porcentaje 2 3 4 6 3 2" xfId="37280" xr:uid="{34FBF97C-9AFB-4B50-BE07-B22A1B05912C}"/>
    <cellStyle name="Porcentaje 2 3 4 6 4" xfId="25472" xr:uid="{F53E9FD0-34A9-4AF8-8B91-79DC33CD5D7F}"/>
    <cellStyle name="Porcentaje 2 3 4 7" xfId="5746" xr:uid="{11ACC8D1-2863-4BA6-B0B4-73293905104D}"/>
    <cellStyle name="Porcentaje 2 3 4 7 2" xfId="17553" xr:uid="{F4F96B3C-C69E-4FBC-8A16-941F699A7018}"/>
    <cellStyle name="Porcentaje 2 3 4 7 2 2" xfId="39872" xr:uid="{267BF430-F373-49A2-92BA-EF8A715A111D}"/>
    <cellStyle name="Porcentaje 2 3 4 7 3" xfId="28064" xr:uid="{9025CB66-DAD4-4A6F-BE1F-26AC7E65CE3A}"/>
    <cellStyle name="Porcentaje 2 3 4 8" xfId="10981" xr:uid="{31C692EA-938B-4212-B91C-63C246211245}"/>
    <cellStyle name="Porcentaje 2 3 4 8 2" xfId="33300" xr:uid="{8541C25B-BDDC-4556-9714-61766D046D99}"/>
    <cellStyle name="Porcentaje 2 3 4 9" xfId="12369" xr:uid="{D899F9BA-87EE-4D70-B1F6-5F816224CE69}"/>
    <cellStyle name="Porcentaje 2 3 4 9 2" xfId="34688" xr:uid="{AF2BE62A-35AF-42C6-A352-C87A8539B92C}"/>
    <cellStyle name="Porcentaje 2 3 5" xfId="587" xr:uid="{64BED027-731D-4186-A4B4-297CE115EEA2}"/>
    <cellStyle name="Porcentaje 2 3 5 2" xfId="967" xr:uid="{39CE79CB-4798-4D4B-A6E8-A0E0CC18A889}"/>
    <cellStyle name="Porcentaje 2 3 5 2 2" xfId="1615" xr:uid="{E303EC26-6579-4986-8395-72598349B87E}"/>
    <cellStyle name="Porcentaje 2 3 5 2 2 2" xfId="2911" xr:uid="{B495F8CA-54F8-4C6E-8985-6132FA10A2AD}"/>
    <cellStyle name="Porcentaje 2 3 5 2 2 2 2" xfId="5503" xr:uid="{3B70B64D-2B15-4978-B8AA-688FA65544D5}"/>
    <cellStyle name="Porcentaje 2 3 5 2 2 2 2 2" xfId="10687" xr:uid="{2BE68C15-EA28-4BB7-A197-7AA9AA4D1898}"/>
    <cellStyle name="Porcentaje 2 3 5 2 2 2 2 2 2" xfId="22494" xr:uid="{DBB03EA1-51EA-46CA-B98F-F9CE721FB1E0}"/>
    <cellStyle name="Porcentaje 2 3 5 2 2 2 2 2 2 2" xfId="44813" xr:uid="{4E660DF4-A997-4949-8291-AE04DA2C25C6}"/>
    <cellStyle name="Porcentaje 2 3 5 2 2 2 2 2 3" xfId="33005" xr:uid="{9E1A5DEB-3FBA-4518-B799-BDA9DD288ABE}"/>
    <cellStyle name="Porcentaje 2 3 5 2 2 2 2 3" xfId="17310" xr:uid="{B58AB4F6-F009-4E55-8989-6B9218D1E891}"/>
    <cellStyle name="Porcentaje 2 3 5 2 2 2 2 3 2" xfId="39629" xr:uid="{A2757B1E-4287-4731-8F54-C3E358B583BE}"/>
    <cellStyle name="Porcentaje 2 3 5 2 2 2 2 4" xfId="27821" xr:uid="{D0A499FF-839C-4DD3-AE8F-C94139A93560}"/>
    <cellStyle name="Porcentaje 2 3 5 2 2 2 3" xfId="8095" xr:uid="{DD3BA582-0CD7-468C-BE48-B0336E0EA85F}"/>
    <cellStyle name="Porcentaje 2 3 5 2 2 2 3 2" xfId="19902" xr:uid="{D3EA651D-A8F8-4875-8343-0B06A0FDD31B}"/>
    <cellStyle name="Porcentaje 2 3 5 2 2 2 3 2 2" xfId="42221" xr:uid="{1E95BE02-8151-43BB-8CCD-DA49812BFB50}"/>
    <cellStyle name="Porcentaje 2 3 5 2 2 2 3 3" xfId="30413" xr:uid="{2598E150-58A7-45F5-9FD5-EBE4A197DF41}"/>
    <cellStyle name="Porcentaje 2 3 5 2 2 2 4" xfId="14718" xr:uid="{F9AA54B3-4B6D-4299-A322-406A9FD06F57}"/>
    <cellStyle name="Porcentaje 2 3 5 2 2 2 4 2" xfId="37037" xr:uid="{5231A43B-C4CA-418D-B62C-CE3E81168CB8}"/>
    <cellStyle name="Porcentaje 2 3 5 2 2 2 5" xfId="25229" xr:uid="{5E66FC67-3D2E-41A9-964E-A7BCF856186D}"/>
    <cellStyle name="Porcentaje 2 3 5 2 2 3" xfId="4207" xr:uid="{A036501D-90FF-4634-88B2-BAC978DF884F}"/>
    <cellStyle name="Porcentaje 2 3 5 2 2 3 2" xfId="9391" xr:uid="{F48035A5-1737-477E-A651-E69D7498D12C}"/>
    <cellStyle name="Porcentaje 2 3 5 2 2 3 2 2" xfId="21198" xr:uid="{2AB7EC86-86A2-4BF1-9A3D-6CB49D4662F9}"/>
    <cellStyle name="Porcentaje 2 3 5 2 2 3 2 2 2" xfId="43517" xr:uid="{12838DD6-0A04-4289-BE7B-9DCCB31BBF7C}"/>
    <cellStyle name="Porcentaje 2 3 5 2 2 3 2 3" xfId="31709" xr:uid="{2423D7A2-CFBA-463F-AA03-B689C558BBC1}"/>
    <cellStyle name="Porcentaje 2 3 5 2 2 3 3" xfId="16014" xr:uid="{04A557A6-D9FD-48F2-BF58-3D6B4404755D}"/>
    <cellStyle name="Porcentaje 2 3 5 2 2 3 3 2" xfId="38333" xr:uid="{F4969BA4-6D52-4E01-BC4D-49D9DC1C6C14}"/>
    <cellStyle name="Porcentaje 2 3 5 2 2 3 4" xfId="26525" xr:uid="{4FE326FF-5CB5-4EFF-AAE3-F8DC7E3EC35D}"/>
    <cellStyle name="Porcentaje 2 3 5 2 2 4" xfId="6799" xr:uid="{632C76AE-E479-4A59-96E7-14E25B2DBDC1}"/>
    <cellStyle name="Porcentaje 2 3 5 2 2 4 2" xfId="18606" xr:uid="{59C6101F-B6BE-4FF0-84CE-C1C8BDAA1237}"/>
    <cellStyle name="Porcentaje 2 3 5 2 2 4 2 2" xfId="40925" xr:uid="{6F138913-8DE7-4ED5-9043-58E01408B6BA}"/>
    <cellStyle name="Porcentaje 2 3 5 2 2 4 3" xfId="29117" xr:uid="{8CC359F2-C066-4A62-8865-E4F3C113A415}"/>
    <cellStyle name="Porcentaje 2 3 5 2 2 5" xfId="12126" xr:uid="{FE01D4E3-8828-4FDD-B0F4-66FB84BE6CDA}"/>
    <cellStyle name="Porcentaje 2 3 5 2 2 5 2" xfId="34445" xr:uid="{8C2CEFCE-FD0A-49FC-9C56-10D031EECCED}"/>
    <cellStyle name="Porcentaje 2 3 5 2 2 6" xfId="13422" xr:uid="{09BD4959-4431-401B-A0BA-31400E0551D0}"/>
    <cellStyle name="Porcentaje 2 3 5 2 2 6 2" xfId="35741" xr:uid="{CD18C893-18D9-49C3-89A4-41B34C205C8F}"/>
    <cellStyle name="Porcentaje 2 3 5 2 2 7" xfId="23933" xr:uid="{9359898A-3C39-4821-8377-AB6AFE1B7423}"/>
    <cellStyle name="Porcentaje 2 3 5 2 3" xfId="2263" xr:uid="{8D95DEB2-1CEA-44C3-BE66-4C3E014A6DFD}"/>
    <cellStyle name="Porcentaje 2 3 5 2 3 2" xfId="4855" xr:uid="{EF7A1399-1B01-40E9-9AC3-ADCFEF3E7191}"/>
    <cellStyle name="Porcentaje 2 3 5 2 3 2 2" xfId="10039" xr:uid="{1121526E-8074-4DD3-ACF5-8A7F7B21BB69}"/>
    <cellStyle name="Porcentaje 2 3 5 2 3 2 2 2" xfId="21846" xr:uid="{8D1F1631-8A53-42AD-929F-6C35E06451C1}"/>
    <cellStyle name="Porcentaje 2 3 5 2 3 2 2 2 2" xfId="44165" xr:uid="{1E896792-1B28-42FC-BDB0-5CEF50619CCE}"/>
    <cellStyle name="Porcentaje 2 3 5 2 3 2 2 3" xfId="32357" xr:uid="{A7F2F796-527B-4E9B-8D15-D5D54989A053}"/>
    <cellStyle name="Porcentaje 2 3 5 2 3 2 3" xfId="16662" xr:uid="{6C18068B-2D9A-4C6B-82D9-4706AFC381BE}"/>
    <cellStyle name="Porcentaje 2 3 5 2 3 2 3 2" xfId="38981" xr:uid="{7F60B97E-7808-452B-B35C-A3F2413D8C79}"/>
    <cellStyle name="Porcentaje 2 3 5 2 3 2 4" xfId="27173" xr:uid="{73AA1414-4CA4-465B-8575-BF6D57197FB2}"/>
    <cellStyle name="Porcentaje 2 3 5 2 3 3" xfId="7447" xr:uid="{1DE18C1F-C4DE-4614-8EF9-B7C6146FFECB}"/>
    <cellStyle name="Porcentaje 2 3 5 2 3 3 2" xfId="19254" xr:uid="{AC62E72B-0AC7-465D-8879-FFCF06B34F74}"/>
    <cellStyle name="Porcentaje 2 3 5 2 3 3 2 2" xfId="41573" xr:uid="{C30CF98D-6489-40BA-80B1-1B31690D90AF}"/>
    <cellStyle name="Porcentaje 2 3 5 2 3 3 3" xfId="29765" xr:uid="{50E82935-A1D5-4487-9C28-F81C0BC6CABB}"/>
    <cellStyle name="Porcentaje 2 3 5 2 3 4" xfId="14070" xr:uid="{E668D477-99D5-472B-ABFA-CFB7627F8935}"/>
    <cellStyle name="Porcentaje 2 3 5 2 3 4 2" xfId="36389" xr:uid="{8AA8A04D-0626-4E55-9A31-E6EED0BCB853}"/>
    <cellStyle name="Porcentaje 2 3 5 2 3 5" xfId="24581" xr:uid="{C9316F2A-85DE-49F0-89D1-E708905ACEE2}"/>
    <cellStyle name="Porcentaje 2 3 5 2 4" xfId="3559" xr:uid="{2AE4547E-4A84-479D-A19A-992D3A77352E}"/>
    <cellStyle name="Porcentaje 2 3 5 2 4 2" xfId="8743" xr:uid="{557CEBF3-81E1-457B-8BAF-C44BE14E271A}"/>
    <cellStyle name="Porcentaje 2 3 5 2 4 2 2" xfId="20550" xr:uid="{ED3BB0C6-D312-4F68-87EA-A461614E66F7}"/>
    <cellStyle name="Porcentaje 2 3 5 2 4 2 2 2" xfId="42869" xr:uid="{A1DD01B8-A05D-4045-9C22-224FF507A5AA}"/>
    <cellStyle name="Porcentaje 2 3 5 2 4 2 3" xfId="31061" xr:uid="{D3309650-1B7F-4447-9F95-DE3DB74A8131}"/>
    <cellStyle name="Porcentaje 2 3 5 2 4 3" xfId="15366" xr:uid="{C7F2D811-2000-4FAA-BA14-E7AD4817A908}"/>
    <cellStyle name="Porcentaje 2 3 5 2 4 3 2" xfId="37685" xr:uid="{338619FC-91BE-4DCE-A687-F50FCCB55D72}"/>
    <cellStyle name="Porcentaje 2 3 5 2 4 4" xfId="25877" xr:uid="{12A67DD5-9CAE-45DC-9FA9-D3C8907FF3BB}"/>
    <cellStyle name="Porcentaje 2 3 5 2 5" xfId="6151" xr:uid="{E8B18E60-5AE7-48D0-8F35-782ED213921D}"/>
    <cellStyle name="Porcentaje 2 3 5 2 5 2" xfId="17958" xr:uid="{F57BBD0E-05B9-4755-BB0F-13B7A32CD6AC}"/>
    <cellStyle name="Porcentaje 2 3 5 2 5 2 2" xfId="40277" xr:uid="{2F8A6F40-10EF-4FE1-9601-D987D73008D5}"/>
    <cellStyle name="Porcentaje 2 3 5 2 5 3" xfId="28469" xr:uid="{310AC1F6-0B8F-4619-BE6A-B222A85B38F9}"/>
    <cellStyle name="Porcentaje 2 3 5 2 6" xfId="11478" xr:uid="{5AF46DEE-DB2D-4A80-8492-C85F6B755326}"/>
    <cellStyle name="Porcentaje 2 3 5 2 6 2" xfId="33797" xr:uid="{E116A83F-8F64-4801-A1FE-F1207C5673AE}"/>
    <cellStyle name="Porcentaje 2 3 5 2 7" xfId="12774" xr:uid="{F1DFC3FA-C938-400E-AD5A-9DDF6047521B}"/>
    <cellStyle name="Porcentaje 2 3 5 2 7 2" xfId="35093" xr:uid="{3C745BF2-E3C5-405E-814B-399EA24044DD}"/>
    <cellStyle name="Porcentaje 2 3 5 2 8" xfId="23285" xr:uid="{9CB6EA3E-CD79-4609-B467-76A69725976D}"/>
    <cellStyle name="Porcentaje 2 3 5 3" xfId="1291" xr:uid="{F440B95E-9C0C-4995-8C37-835420AAF2BD}"/>
    <cellStyle name="Porcentaje 2 3 5 3 2" xfId="2587" xr:uid="{3BD53489-1817-4791-B3D6-25AD883BFF86}"/>
    <cellStyle name="Porcentaje 2 3 5 3 2 2" xfId="5179" xr:uid="{6B1A7874-BEDA-4918-898E-057B7DB377DF}"/>
    <cellStyle name="Porcentaje 2 3 5 3 2 2 2" xfId="10363" xr:uid="{4277791D-2B17-49EF-A900-C090449A0AF3}"/>
    <cellStyle name="Porcentaje 2 3 5 3 2 2 2 2" xfId="22170" xr:uid="{8B83E035-E821-4683-8C64-B0FC93614B24}"/>
    <cellStyle name="Porcentaje 2 3 5 3 2 2 2 2 2" xfId="44489" xr:uid="{1781487E-E0BD-4FE6-A816-ACA65666D24B}"/>
    <cellStyle name="Porcentaje 2 3 5 3 2 2 2 3" xfId="32681" xr:uid="{D58F1A32-5B7D-4676-9648-B9E94F97FEF6}"/>
    <cellStyle name="Porcentaje 2 3 5 3 2 2 3" xfId="16986" xr:uid="{B1519FE7-1F9E-45A2-89E7-E8D1952E6E61}"/>
    <cellStyle name="Porcentaje 2 3 5 3 2 2 3 2" xfId="39305" xr:uid="{43F4AB87-8C33-4B96-91EF-14D5C18F6DFB}"/>
    <cellStyle name="Porcentaje 2 3 5 3 2 2 4" xfId="27497" xr:uid="{FBD38400-222C-491B-A63D-43F6B668C1EE}"/>
    <cellStyle name="Porcentaje 2 3 5 3 2 3" xfId="7771" xr:uid="{362D227E-25C2-456B-9B3D-27C7CA2A3AF7}"/>
    <cellStyle name="Porcentaje 2 3 5 3 2 3 2" xfId="19578" xr:uid="{3C08ACD7-0167-492E-8FF2-B2B943416118}"/>
    <cellStyle name="Porcentaje 2 3 5 3 2 3 2 2" xfId="41897" xr:uid="{C1E7A844-9348-4ADD-B70C-866C57780F5D}"/>
    <cellStyle name="Porcentaje 2 3 5 3 2 3 3" xfId="30089" xr:uid="{8DC2CBB8-2F73-458C-97A4-FE1B7DCD36EC}"/>
    <cellStyle name="Porcentaje 2 3 5 3 2 4" xfId="14394" xr:uid="{86139B2D-FD39-4A31-8987-37BEB4428599}"/>
    <cellStyle name="Porcentaje 2 3 5 3 2 4 2" xfId="36713" xr:uid="{3F0A6A16-42E6-408D-A658-EDD6CB91DF8C}"/>
    <cellStyle name="Porcentaje 2 3 5 3 2 5" xfId="24905" xr:uid="{3B90AA51-67A1-4A49-AD5F-7FFA704241AC}"/>
    <cellStyle name="Porcentaje 2 3 5 3 3" xfId="3883" xr:uid="{5CBEA862-BAA5-42FD-B3C9-10029DE448B5}"/>
    <cellStyle name="Porcentaje 2 3 5 3 3 2" xfId="9067" xr:uid="{C234F621-56D1-40F4-B0FF-246EC269E673}"/>
    <cellStyle name="Porcentaje 2 3 5 3 3 2 2" xfId="20874" xr:uid="{5BE6E88B-F980-4BA8-A10F-6C42FA5954CB}"/>
    <cellStyle name="Porcentaje 2 3 5 3 3 2 2 2" xfId="43193" xr:uid="{4565B607-CF11-466D-A2E9-73C4FC40A577}"/>
    <cellStyle name="Porcentaje 2 3 5 3 3 2 3" xfId="31385" xr:uid="{3E57D098-3DEB-47C6-BF28-85343516DF6F}"/>
    <cellStyle name="Porcentaje 2 3 5 3 3 3" xfId="15690" xr:uid="{6F7D4D04-B94C-4219-8246-DE5D21213F3F}"/>
    <cellStyle name="Porcentaje 2 3 5 3 3 3 2" xfId="38009" xr:uid="{6EA380DB-FA2C-4E75-88DA-1310F9562FA7}"/>
    <cellStyle name="Porcentaje 2 3 5 3 3 4" xfId="26201" xr:uid="{DBC7994D-C814-468D-9031-4E6DA4CB261C}"/>
    <cellStyle name="Porcentaje 2 3 5 3 4" xfId="6475" xr:uid="{79709506-CACB-4F27-8048-9EC4FE174D51}"/>
    <cellStyle name="Porcentaje 2 3 5 3 4 2" xfId="18282" xr:uid="{39A60940-E6FA-413B-9726-9BF49B35A1EB}"/>
    <cellStyle name="Porcentaje 2 3 5 3 4 2 2" xfId="40601" xr:uid="{86376CF9-7C19-407E-8042-99DF3A92509B}"/>
    <cellStyle name="Porcentaje 2 3 5 3 4 3" xfId="28793" xr:uid="{3662F8E7-D590-4263-B816-F6FFD52E40EC}"/>
    <cellStyle name="Porcentaje 2 3 5 3 5" xfId="11802" xr:uid="{AC6FC41E-BD32-41DC-81AB-44BA70139946}"/>
    <cellStyle name="Porcentaje 2 3 5 3 5 2" xfId="34121" xr:uid="{25779915-88C2-4534-8B5D-004C239D5F00}"/>
    <cellStyle name="Porcentaje 2 3 5 3 6" xfId="13098" xr:uid="{79FEA0B4-3A5C-4E30-9833-92843E70B539}"/>
    <cellStyle name="Porcentaje 2 3 5 3 6 2" xfId="35417" xr:uid="{77CDCD58-7DAB-4C3D-9E93-09533261C415}"/>
    <cellStyle name="Porcentaje 2 3 5 3 7" xfId="23609" xr:uid="{59319CC8-6071-4E1E-947A-B37F18B10E2E}"/>
    <cellStyle name="Porcentaje 2 3 5 4" xfId="1939" xr:uid="{743E77F5-EA6B-4722-873F-4DBFF9169525}"/>
    <cellStyle name="Porcentaje 2 3 5 4 2" xfId="4531" xr:uid="{1FF04D28-7F80-4C1F-AADD-DAC9A43A79B6}"/>
    <cellStyle name="Porcentaje 2 3 5 4 2 2" xfId="9715" xr:uid="{51E6B9DB-C7E9-4B74-B704-5D2A95D23795}"/>
    <cellStyle name="Porcentaje 2 3 5 4 2 2 2" xfId="21522" xr:uid="{EA1E4BCA-3018-48A6-A03A-C3411200BC37}"/>
    <cellStyle name="Porcentaje 2 3 5 4 2 2 2 2" xfId="43841" xr:uid="{3FC98107-EDA3-4326-93C2-B8E9DA692B6A}"/>
    <cellStyle name="Porcentaje 2 3 5 4 2 2 3" xfId="32033" xr:uid="{59CE456D-B8D8-483C-AA45-4722E27BF892}"/>
    <cellStyle name="Porcentaje 2 3 5 4 2 3" xfId="16338" xr:uid="{E57FC208-EBB8-42C9-9783-A41D8A4A2ABC}"/>
    <cellStyle name="Porcentaje 2 3 5 4 2 3 2" xfId="38657" xr:uid="{28DB9D8D-05D1-41B5-AFBE-4B7E219A26C2}"/>
    <cellStyle name="Porcentaje 2 3 5 4 2 4" xfId="26849" xr:uid="{08514C6E-FF9D-47D0-AF12-E22ABE042DC1}"/>
    <cellStyle name="Porcentaje 2 3 5 4 3" xfId="7123" xr:uid="{E780134E-653B-4996-8C38-73E7AD4B250A}"/>
    <cellStyle name="Porcentaje 2 3 5 4 3 2" xfId="18930" xr:uid="{90FC6D89-CF3B-4C7F-97A2-58218156D678}"/>
    <cellStyle name="Porcentaje 2 3 5 4 3 2 2" xfId="41249" xr:uid="{E8C5F309-877F-4074-9FEE-904CEB815999}"/>
    <cellStyle name="Porcentaje 2 3 5 4 3 3" xfId="29441" xr:uid="{9C27C5D7-B19F-47DF-A1E3-FD1474B8C3D3}"/>
    <cellStyle name="Porcentaje 2 3 5 4 4" xfId="13746" xr:uid="{3960E71F-4679-4B50-BE58-9DA31BC9A7D8}"/>
    <cellStyle name="Porcentaje 2 3 5 4 4 2" xfId="36065" xr:uid="{4901D872-64DE-493D-B2E4-9B1705EDAD85}"/>
    <cellStyle name="Porcentaje 2 3 5 4 5" xfId="24257" xr:uid="{8A829629-26D8-41C2-A498-8ABFA9BF1630}"/>
    <cellStyle name="Porcentaje 2 3 5 5" xfId="3235" xr:uid="{8B7D1535-4E3F-471C-A682-13285396C2B2}"/>
    <cellStyle name="Porcentaje 2 3 5 5 2" xfId="8419" xr:uid="{BE99FBD4-5BB1-44AE-AF2E-A06EAD391186}"/>
    <cellStyle name="Porcentaje 2 3 5 5 2 2" xfId="20226" xr:uid="{AFA50C7A-8505-42BB-8246-7295DC9D4470}"/>
    <cellStyle name="Porcentaje 2 3 5 5 2 2 2" xfId="42545" xr:uid="{4BB3599A-3BFB-488F-8031-C8011AD58464}"/>
    <cellStyle name="Porcentaje 2 3 5 5 2 3" xfId="30737" xr:uid="{493584AE-3149-4710-8721-534A4DE70BCE}"/>
    <cellStyle name="Porcentaje 2 3 5 5 3" xfId="15042" xr:uid="{290DFF08-E422-496F-B978-60BAC56D724A}"/>
    <cellStyle name="Porcentaje 2 3 5 5 3 2" xfId="37361" xr:uid="{6742187D-2A1A-4CC0-B1B0-B4F743EBB3E5}"/>
    <cellStyle name="Porcentaje 2 3 5 5 4" xfId="25553" xr:uid="{0520537B-ECD0-4C21-8DFB-BC5D29566E73}"/>
    <cellStyle name="Porcentaje 2 3 5 6" xfId="5827" xr:uid="{DC462374-D170-415E-9875-7590E1160FCD}"/>
    <cellStyle name="Porcentaje 2 3 5 6 2" xfId="17634" xr:uid="{A1440B71-BD38-40BB-8F36-19A713F59C3C}"/>
    <cellStyle name="Porcentaje 2 3 5 6 2 2" xfId="39953" xr:uid="{25FA90E1-7CE9-4B75-A292-11372C08A87D}"/>
    <cellStyle name="Porcentaje 2 3 5 6 3" xfId="28145" xr:uid="{7A055B13-47B9-4CA4-AD30-B509EE3F237C}"/>
    <cellStyle name="Porcentaje 2 3 5 7" xfId="11098" xr:uid="{88642FA2-B411-488F-AC82-BB3D2A94E54D}"/>
    <cellStyle name="Porcentaje 2 3 5 7 2" xfId="33417" xr:uid="{40F28F6B-4A04-4C67-8123-F8F2D3B17505}"/>
    <cellStyle name="Porcentaje 2 3 5 8" xfId="12450" xr:uid="{04EB3CC9-C698-4020-86FE-8352F722E781}"/>
    <cellStyle name="Porcentaje 2 3 5 8 2" xfId="34769" xr:uid="{A755B8FF-3E22-4384-9EE1-F12A92167B01}"/>
    <cellStyle name="Porcentaje 2 3 5 9" xfId="22905" xr:uid="{F88950C6-645A-45AE-97B6-6F222A3AB144}"/>
    <cellStyle name="Porcentaje 2 3 6" xfId="805" xr:uid="{10C506B1-DB3D-4489-9C9A-B21070C1CEB1}"/>
    <cellStyle name="Porcentaje 2 3 6 2" xfId="1453" xr:uid="{3DC844DC-8C12-4ADC-AFE8-E2BB99D90CA1}"/>
    <cellStyle name="Porcentaje 2 3 6 2 2" xfId="2749" xr:uid="{572C45B3-EA0B-42D7-90EC-9922C6D69C50}"/>
    <cellStyle name="Porcentaje 2 3 6 2 2 2" xfId="5341" xr:uid="{DF7FB66D-582E-41B8-9C3A-E6D0F34A1823}"/>
    <cellStyle name="Porcentaje 2 3 6 2 2 2 2" xfId="10525" xr:uid="{7CED887B-DEC4-4892-B797-3D92C028A93B}"/>
    <cellStyle name="Porcentaje 2 3 6 2 2 2 2 2" xfId="22332" xr:uid="{8277AABF-F6CD-4835-ABDF-7975E089DCD6}"/>
    <cellStyle name="Porcentaje 2 3 6 2 2 2 2 2 2" xfId="44651" xr:uid="{AAF783FD-B9E5-41F3-94C2-073149A51B44}"/>
    <cellStyle name="Porcentaje 2 3 6 2 2 2 2 3" xfId="32843" xr:uid="{761CA0C0-5995-4AC4-ABA5-77887DB1120E}"/>
    <cellStyle name="Porcentaje 2 3 6 2 2 2 3" xfId="17148" xr:uid="{4661E637-95B9-4B38-BA51-69EDEE8E7469}"/>
    <cellStyle name="Porcentaje 2 3 6 2 2 2 3 2" xfId="39467" xr:uid="{9B52A673-1D00-4E84-B623-35C7C73ABADF}"/>
    <cellStyle name="Porcentaje 2 3 6 2 2 2 4" xfId="27659" xr:uid="{AF9BBB76-DB0B-4C75-AC32-D779D2519C3C}"/>
    <cellStyle name="Porcentaje 2 3 6 2 2 3" xfId="7933" xr:uid="{756992C2-BA80-458E-A4EA-033C64D309FD}"/>
    <cellStyle name="Porcentaje 2 3 6 2 2 3 2" xfId="19740" xr:uid="{097A9989-4BF4-45BE-9996-518A5C7BD01E}"/>
    <cellStyle name="Porcentaje 2 3 6 2 2 3 2 2" xfId="42059" xr:uid="{1D747461-EF27-4BB6-84C0-ED820E1D9719}"/>
    <cellStyle name="Porcentaje 2 3 6 2 2 3 3" xfId="30251" xr:uid="{6244F4D8-2C85-44E0-9378-89208F92802E}"/>
    <cellStyle name="Porcentaje 2 3 6 2 2 4" xfId="14556" xr:uid="{2412CEC9-7094-4894-A0DC-9A73307583F5}"/>
    <cellStyle name="Porcentaje 2 3 6 2 2 4 2" xfId="36875" xr:uid="{B7A5854E-7BC4-4B82-B3CE-169F201096B6}"/>
    <cellStyle name="Porcentaje 2 3 6 2 2 5" xfId="25067" xr:uid="{FB21FC46-7A12-462C-9DF0-13F9284BDED8}"/>
    <cellStyle name="Porcentaje 2 3 6 2 3" xfId="4045" xr:uid="{64EA7CF6-96DA-4536-9D91-41A55FCC2C70}"/>
    <cellStyle name="Porcentaje 2 3 6 2 3 2" xfId="9229" xr:uid="{E875D1E5-611D-4FAE-8E39-96AB6AC8436C}"/>
    <cellStyle name="Porcentaje 2 3 6 2 3 2 2" xfId="21036" xr:uid="{EC168420-D2C0-44BE-8C5F-BDD204C12985}"/>
    <cellStyle name="Porcentaje 2 3 6 2 3 2 2 2" xfId="43355" xr:uid="{88563481-2769-478E-BBE9-ABE416D8A367}"/>
    <cellStyle name="Porcentaje 2 3 6 2 3 2 3" xfId="31547" xr:uid="{0BB9B426-86BD-456F-9C3C-DC8845B9CC30}"/>
    <cellStyle name="Porcentaje 2 3 6 2 3 3" xfId="15852" xr:uid="{974ED4D2-4432-46B3-97F4-ECF2DDA3BEAD}"/>
    <cellStyle name="Porcentaje 2 3 6 2 3 3 2" xfId="38171" xr:uid="{A54C4B99-535D-4995-87BC-E4930317BFE9}"/>
    <cellStyle name="Porcentaje 2 3 6 2 3 4" xfId="26363" xr:uid="{373570A0-8FF0-4067-A555-E195149EAE6E}"/>
    <cellStyle name="Porcentaje 2 3 6 2 4" xfId="6637" xr:uid="{1CA75372-CF3B-4DE1-86A4-7EE9E88BB165}"/>
    <cellStyle name="Porcentaje 2 3 6 2 4 2" xfId="18444" xr:uid="{478DE111-ABDE-44AD-995F-37F6A62A234E}"/>
    <cellStyle name="Porcentaje 2 3 6 2 4 2 2" xfId="40763" xr:uid="{3C8F7320-EB06-4220-BE72-C074AB53A03B}"/>
    <cellStyle name="Porcentaje 2 3 6 2 4 3" xfId="28955" xr:uid="{6EAC743E-0764-4FFB-A566-06538116028E}"/>
    <cellStyle name="Porcentaje 2 3 6 2 5" xfId="11964" xr:uid="{2B14AA48-B146-4D68-80F3-0B6426A7CC90}"/>
    <cellStyle name="Porcentaje 2 3 6 2 5 2" xfId="34283" xr:uid="{C7E7B893-41E1-430A-A2AD-A63DEAF1ABFD}"/>
    <cellStyle name="Porcentaje 2 3 6 2 6" xfId="13260" xr:uid="{C1FE4879-FBB2-494B-8911-D6CB24ED28A6}"/>
    <cellStyle name="Porcentaje 2 3 6 2 6 2" xfId="35579" xr:uid="{B2B1F148-E112-4DDE-B15E-16400525D50E}"/>
    <cellStyle name="Porcentaje 2 3 6 2 7" xfId="23771" xr:uid="{2513DDBD-FFED-4691-ACE7-5E9B5D7623BE}"/>
    <cellStyle name="Porcentaje 2 3 6 3" xfId="2101" xr:uid="{08338944-48F2-4F3B-AFD6-C88A2837AC65}"/>
    <cellStyle name="Porcentaje 2 3 6 3 2" xfId="4693" xr:uid="{082E7882-AE74-4A16-9A3E-F62C28FC34E6}"/>
    <cellStyle name="Porcentaje 2 3 6 3 2 2" xfId="9877" xr:uid="{473CFFBD-A126-4399-A488-2A71CB378CB4}"/>
    <cellStyle name="Porcentaje 2 3 6 3 2 2 2" xfId="21684" xr:uid="{924C683C-A13D-44E6-A073-D674816D5425}"/>
    <cellStyle name="Porcentaje 2 3 6 3 2 2 2 2" xfId="44003" xr:uid="{5CEC96E3-E05A-4905-B269-55264C259FDC}"/>
    <cellStyle name="Porcentaje 2 3 6 3 2 2 3" xfId="32195" xr:uid="{1AF68D7A-140F-49C5-BFB2-8814C2AEA9AF}"/>
    <cellStyle name="Porcentaje 2 3 6 3 2 3" xfId="16500" xr:uid="{A628E714-4D51-46BD-9C17-C8471C69B812}"/>
    <cellStyle name="Porcentaje 2 3 6 3 2 3 2" xfId="38819" xr:uid="{16732E47-B4BA-4D41-A829-C99E166AF590}"/>
    <cellStyle name="Porcentaje 2 3 6 3 2 4" xfId="27011" xr:uid="{CB204234-DD43-466F-88C9-4C7790098D91}"/>
    <cellStyle name="Porcentaje 2 3 6 3 3" xfId="7285" xr:uid="{C053D8A9-D56A-4AD4-9830-E96C8B1EDF73}"/>
    <cellStyle name="Porcentaje 2 3 6 3 3 2" xfId="19092" xr:uid="{7B1D77CD-E8CC-4BE2-AA32-20D2CD3F604B}"/>
    <cellStyle name="Porcentaje 2 3 6 3 3 2 2" xfId="41411" xr:uid="{91D12EE4-ECA7-4CA6-A7A4-F942F27A050E}"/>
    <cellStyle name="Porcentaje 2 3 6 3 3 3" xfId="29603" xr:uid="{E516904D-61A2-4561-8E69-EF038871561B}"/>
    <cellStyle name="Porcentaje 2 3 6 3 4" xfId="13908" xr:uid="{2893FCCA-9447-4B95-8B78-9E11D522E881}"/>
    <cellStyle name="Porcentaje 2 3 6 3 4 2" xfId="36227" xr:uid="{435BE2CE-09DA-4C79-8F2E-6ED4ED12BA66}"/>
    <cellStyle name="Porcentaje 2 3 6 3 5" xfId="24419" xr:uid="{BCDE742E-F1A1-4A49-AE5E-A72331576DFA}"/>
    <cellStyle name="Porcentaje 2 3 6 4" xfId="3397" xr:uid="{32158927-8A2A-4A9B-AD64-AFF25324AA29}"/>
    <cellStyle name="Porcentaje 2 3 6 4 2" xfId="8581" xr:uid="{F05066C9-D7C8-484F-A56A-4E09347BB224}"/>
    <cellStyle name="Porcentaje 2 3 6 4 2 2" xfId="20388" xr:uid="{78CDD70A-D539-43FB-B1DA-B2D65DAB7A43}"/>
    <cellStyle name="Porcentaje 2 3 6 4 2 2 2" xfId="42707" xr:uid="{3EA04497-CB5F-4720-9C89-2172477549B5}"/>
    <cellStyle name="Porcentaje 2 3 6 4 2 3" xfId="30899" xr:uid="{04EDD44C-CFCC-44C3-B4A5-910D8FC4119C}"/>
    <cellStyle name="Porcentaje 2 3 6 4 3" xfId="15204" xr:uid="{009515B3-7E5E-401A-B27F-BEFCBE1B934C}"/>
    <cellStyle name="Porcentaje 2 3 6 4 3 2" xfId="37523" xr:uid="{1FE88A5E-0813-47AA-8781-D99FCC12A673}"/>
    <cellStyle name="Porcentaje 2 3 6 4 4" xfId="25715" xr:uid="{BFD54832-B03F-4AFB-83B0-1E5A906EECBB}"/>
    <cellStyle name="Porcentaje 2 3 6 5" xfId="5989" xr:uid="{C3956BE8-4841-4CF0-AF16-7D981CD0BA27}"/>
    <cellStyle name="Porcentaje 2 3 6 5 2" xfId="17796" xr:uid="{CE1F98DF-9AC4-4A5E-B168-BFF181EE62A8}"/>
    <cellStyle name="Porcentaje 2 3 6 5 2 2" xfId="40115" xr:uid="{E0D7DB31-D1D5-4A49-94A6-0F51DADF1209}"/>
    <cellStyle name="Porcentaje 2 3 6 5 3" xfId="28307" xr:uid="{858BD701-B68C-4BBD-AAE4-EC59ED8533CC}"/>
    <cellStyle name="Porcentaje 2 3 6 6" xfId="11316" xr:uid="{78F0DF4A-D43F-4E6F-83B8-F092DF3B03CC}"/>
    <cellStyle name="Porcentaje 2 3 6 6 2" xfId="33635" xr:uid="{A9CDFAA9-5447-4D46-B2BB-9A042E7333E4}"/>
    <cellStyle name="Porcentaje 2 3 6 7" xfId="12612" xr:uid="{B3F49EF4-D218-4006-916E-2A642E1398F7}"/>
    <cellStyle name="Porcentaje 2 3 6 7 2" xfId="34931" xr:uid="{32813604-A215-41C7-9760-586330C741A7}"/>
    <cellStyle name="Porcentaje 2 3 6 8" xfId="23123" xr:uid="{F3595BE5-4EC4-49EA-B626-8BA0EA380E56}"/>
    <cellStyle name="Porcentaje 2 3 7" xfId="1129" xr:uid="{64859772-3C60-43FC-957A-29459A272E32}"/>
    <cellStyle name="Porcentaje 2 3 7 2" xfId="2425" xr:uid="{2BD78A33-155A-48F7-A0E5-84544B3F2EA1}"/>
    <cellStyle name="Porcentaje 2 3 7 2 2" xfId="5017" xr:uid="{8F2B37BF-CE44-4D92-85E2-7E135D5BD25A}"/>
    <cellStyle name="Porcentaje 2 3 7 2 2 2" xfId="10201" xr:uid="{36371BFB-9E77-45F5-9EB7-B82E632DFF66}"/>
    <cellStyle name="Porcentaje 2 3 7 2 2 2 2" xfId="22008" xr:uid="{1E98AA91-F666-4F11-8950-258AB5972B28}"/>
    <cellStyle name="Porcentaje 2 3 7 2 2 2 2 2" xfId="44327" xr:uid="{CE9426B2-07C9-48D9-A010-C6CB70B96B2E}"/>
    <cellStyle name="Porcentaje 2 3 7 2 2 2 3" xfId="32519" xr:uid="{6A833ADA-3A6A-4F0F-839B-80D110F57619}"/>
    <cellStyle name="Porcentaje 2 3 7 2 2 3" xfId="16824" xr:uid="{1F1AA5BF-BC1F-4934-AA18-8E49C62DCD56}"/>
    <cellStyle name="Porcentaje 2 3 7 2 2 3 2" xfId="39143" xr:uid="{87D58729-6B45-480D-B36A-25C312849B9E}"/>
    <cellStyle name="Porcentaje 2 3 7 2 2 4" xfId="27335" xr:uid="{7FCE0488-B23B-4978-88E8-9F775C161956}"/>
    <cellStyle name="Porcentaje 2 3 7 2 3" xfId="7609" xr:uid="{2C31B837-B606-4A04-AE05-587525A0A6BF}"/>
    <cellStyle name="Porcentaje 2 3 7 2 3 2" xfId="19416" xr:uid="{D539AB92-829C-4565-8897-D715D8088B49}"/>
    <cellStyle name="Porcentaje 2 3 7 2 3 2 2" xfId="41735" xr:uid="{A302FF6E-C755-4601-9A37-B5F11EDBCD4D}"/>
    <cellStyle name="Porcentaje 2 3 7 2 3 3" xfId="29927" xr:uid="{DC621184-A8AF-47CB-8FB3-CDEFDB907672}"/>
    <cellStyle name="Porcentaje 2 3 7 2 4" xfId="14232" xr:uid="{04A90D80-E6FF-489F-8ACF-56D5DEA4F9AF}"/>
    <cellStyle name="Porcentaje 2 3 7 2 4 2" xfId="36551" xr:uid="{2CBD4DE5-D873-4FAA-89D4-D5C64E497010}"/>
    <cellStyle name="Porcentaje 2 3 7 2 5" xfId="24743" xr:uid="{1AA67933-6BAA-4FD6-B19D-514B0BBEA85F}"/>
    <cellStyle name="Porcentaje 2 3 7 3" xfId="3721" xr:uid="{B2DD2ECC-54AD-4F54-B359-8A62C772E19B}"/>
    <cellStyle name="Porcentaje 2 3 7 3 2" xfId="8905" xr:uid="{C599A370-158D-41FB-B517-DCC2B71A6164}"/>
    <cellStyle name="Porcentaje 2 3 7 3 2 2" xfId="20712" xr:uid="{53C472DA-C53E-4E65-88BE-9006D795A70C}"/>
    <cellStyle name="Porcentaje 2 3 7 3 2 2 2" xfId="43031" xr:uid="{0B59D39E-D757-487D-AF1F-165056FA8C96}"/>
    <cellStyle name="Porcentaje 2 3 7 3 2 3" xfId="31223" xr:uid="{1A380389-BCF9-475F-BED9-DA5095597CFD}"/>
    <cellStyle name="Porcentaje 2 3 7 3 3" xfId="15528" xr:uid="{DC31C021-9CEC-48B9-B851-2689355156D0}"/>
    <cellStyle name="Porcentaje 2 3 7 3 3 2" xfId="37847" xr:uid="{9B424E0C-4D55-4912-B6F6-CB62C3478957}"/>
    <cellStyle name="Porcentaje 2 3 7 3 4" xfId="26039" xr:uid="{903EF505-D731-4843-85E8-0BB5A9874BC6}"/>
    <cellStyle name="Porcentaje 2 3 7 4" xfId="6313" xr:uid="{6CE87C5C-88DF-470B-AA83-62BE7F71FC9A}"/>
    <cellStyle name="Porcentaje 2 3 7 4 2" xfId="18120" xr:uid="{EB7D3EDB-5001-4999-BF62-60E6B3014258}"/>
    <cellStyle name="Porcentaje 2 3 7 4 2 2" xfId="40439" xr:uid="{CE0B3D7F-1A07-496D-BD7D-0592803A4CC6}"/>
    <cellStyle name="Porcentaje 2 3 7 4 3" xfId="28631" xr:uid="{29D764CA-1B46-4404-92B9-549C038F7849}"/>
    <cellStyle name="Porcentaje 2 3 7 5" xfId="11640" xr:uid="{075989FC-6B1F-478F-B205-38275AFA0B04}"/>
    <cellStyle name="Porcentaje 2 3 7 5 2" xfId="33959" xr:uid="{1DD13D03-6537-4DB6-942D-C3783E27A805}"/>
    <cellStyle name="Porcentaje 2 3 7 6" xfId="12936" xr:uid="{A8D798B2-2C1E-4BB9-AD78-686AC3603300}"/>
    <cellStyle name="Porcentaje 2 3 7 6 2" xfId="35255" xr:uid="{F8DCDDE2-1115-49C9-9C30-52384B3823DB}"/>
    <cellStyle name="Porcentaje 2 3 7 7" xfId="23447" xr:uid="{347CC879-10F1-4EA0-9449-647F65B105F6}"/>
    <cellStyle name="Porcentaje 2 3 8" xfId="1777" xr:uid="{88E90413-6A8F-4012-ACD3-7C5B18D8F286}"/>
    <cellStyle name="Porcentaje 2 3 8 2" xfId="4369" xr:uid="{0B36DFEA-0412-48C0-AE15-6BC42FC1CF3E}"/>
    <cellStyle name="Porcentaje 2 3 8 2 2" xfId="9553" xr:uid="{191DF1A0-9846-47F1-91D3-FA189FF2FCC9}"/>
    <cellStyle name="Porcentaje 2 3 8 2 2 2" xfId="21360" xr:uid="{F3E3BD97-987A-4BB6-8171-391E419CF494}"/>
    <cellStyle name="Porcentaje 2 3 8 2 2 2 2" xfId="43679" xr:uid="{A350F989-84E3-43B5-9D33-51FA9D057164}"/>
    <cellStyle name="Porcentaje 2 3 8 2 2 3" xfId="31871" xr:uid="{988D46B9-A95A-4120-A233-72AEA54C45CE}"/>
    <cellStyle name="Porcentaje 2 3 8 2 3" xfId="16176" xr:uid="{50A80B1E-9677-4566-840A-10BF703C9001}"/>
    <cellStyle name="Porcentaje 2 3 8 2 3 2" xfId="38495" xr:uid="{310B33D8-B486-4F03-8115-31D117F9EF57}"/>
    <cellStyle name="Porcentaje 2 3 8 2 4" xfId="26687" xr:uid="{28CEBE6B-1E86-4F5F-9504-D6CE46973EF1}"/>
    <cellStyle name="Porcentaje 2 3 8 3" xfId="6961" xr:uid="{F776BEAD-4801-4EFB-A982-4C47085C8228}"/>
    <cellStyle name="Porcentaje 2 3 8 3 2" xfId="18768" xr:uid="{FF0D7A1D-A460-44CD-A85C-184D2C536361}"/>
    <cellStyle name="Porcentaje 2 3 8 3 2 2" xfId="41087" xr:uid="{301A4A6E-7188-43BA-8F92-6760A28229CB}"/>
    <cellStyle name="Porcentaje 2 3 8 3 3" xfId="29279" xr:uid="{F3A68E17-90DA-4F6A-8481-F3A6C2B571FE}"/>
    <cellStyle name="Porcentaje 2 3 8 4" xfId="13584" xr:uid="{B49282F4-2FE6-4B73-8AD0-1AC0307277E9}"/>
    <cellStyle name="Porcentaje 2 3 8 4 2" xfId="35903" xr:uid="{295A0F2C-0E0E-41D7-80AC-14B57D920EA6}"/>
    <cellStyle name="Porcentaje 2 3 8 5" xfId="24095" xr:uid="{107DCBBB-99B2-4D43-BC0B-967F31DF3BEF}"/>
    <cellStyle name="Porcentaje 2 3 9" xfId="3073" xr:uid="{A01C10E4-C04A-40B9-ACB8-97FE520178A0}"/>
    <cellStyle name="Porcentaje 2 3 9 2" xfId="8257" xr:uid="{61B85F6B-16C9-46C3-BEB5-B9640DE9CC9D}"/>
    <cellStyle name="Porcentaje 2 3 9 2 2" xfId="20064" xr:uid="{435B6E42-4B5C-4A6A-A753-17AC74C3B6C9}"/>
    <cellStyle name="Porcentaje 2 3 9 2 2 2" xfId="42383" xr:uid="{C3E24179-2679-40A8-A806-DCFAE300D15A}"/>
    <cellStyle name="Porcentaje 2 3 9 2 3" xfId="30575" xr:uid="{389B76B6-521E-425D-9F36-25866BBE4AA7}"/>
    <cellStyle name="Porcentaje 2 3 9 3" xfId="14880" xr:uid="{3E82A3A9-136A-4F0B-AF74-2A4201B66C18}"/>
    <cellStyle name="Porcentaje 2 3 9 3 2" xfId="37199" xr:uid="{D05D54E7-795E-4320-924B-548E207512F1}"/>
    <cellStyle name="Porcentaje 2 3 9 4" xfId="25391" xr:uid="{0B25A5E6-161B-4909-84DE-4E88D0CDC6F4}"/>
    <cellStyle name="Porcentaje 2 4" xfId="369" xr:uid="{A38AF4C1-BC26-4E0E-8E8C-5B64AB1F45B6}"/>
    <cellStyle name="Porcentaje 2 4 10" xfId="12297" xr:uid="{612A7F19-9442-4D30-8719-22CD8E75388D}"/>
    <cellStyle name="Porcentaje 2 4 10 2" xfId="34616" xr:uid="{74BB3996-0963-48E5-AFA9-BBF19FD9E747}"/>
    <cellStyle name="Porcentaje 2 4 11" xfId="22682" xr:uid="{02979F46-3FF5-4A9C-85DE-C72F30AE5CCB}"/>
    <cellStyle name="Porcentaje 2 4 2" xfId="482" xr:uid="{BB8DEFF7-50AD-45CD-B612-2E52EFCFCF9D}"/>
    <cellStyle name="Porcentaje 2 4 2 10" xfId="22799" xr:uid="{55B20AA5-B464-49F4-8778-6D0FF5254637}"/>
    <cellStyle name="Porcentaje 2 4 2 2" xfId="715" xr:uid="{57B5FD86-40D6-456B-AF0E-2E73245A0F01}"/>
    <cellStyle name="Porcentaje 2 4 2 2 2" xfId="1057" xr:uid="{5FED65AB-18F1-42DA-A5C3-8C43191241E5}"/>
    <cellStyle name="Porcentaje 2 4 2 2 2 2" xfId="1705" xr:uid="{B9B7CF89-1562-4A72-89B4-743F9066996D}"/>
    <cellStyle name="Porcentaje 2 4 2 2 2 2 2" xfId="3001" xr:uid="{2C35A3E7-0759-4C09-9108-0464D3FED8DB}"/>
    <cellStyle name="Porcentaje 2 4 2 2 2 2 2 2" xfId="5593" xr:uid="{0066530B-1250-42D7-98DE-DCA8A5607F51}"/>
    <cellStyle name="Porcentaje 2 4 2 2 2 2 2 2 2" xfId="10777" xr:uid="{98C36F8D-B115-42FB-8B2E-281559B118A1}"/>
    <cellStyle name="Porcentaje 2 4 2 2 2 2 2 2 2 2" xfId="22584" xr:uid="{10C2689E-E172-48E4-88ED-99C3CD65F42E}"/>
    <cellStyle name="Porcentaje 2 4 2 2 2 2 2 2 2 2 2" xfId="44903" xr:uid="{F7CCC071-9DD2-46EA-AD60-5A9815A135D5}"/>
    <cellStyle name="Porcentaje 2 4 2 2 2 2 2 2 2 3" xfId="33095" xr:uid="{A225E92B-D8A7-4D6D-ADE6-3FAB3E173B2E}"/>
    <cellStyle name="Porcentaje 2 4 2 2 2 2 2 2 3" xfId="17400" xr:uid="{636C9162-87DD-48E1-89E0-D0807DFF2375}"/>
    <cellStyle name="Porcentaje 2 4 2 2 2 2 2 2 3 2" xfId="39719" xr:uid="{1CA3AE48-A57A-41B9-A88D-6E536891A536}"/>
    <cellStyle name="Porcentaje 2 4 2 2 2 2 2 2 4" xfId="27911" xr:uid="{C3A0216A-7EAF-47B3-8DD8-864A82A4029D}"/>
    <cellStyle name="Porcentaje 2 4 2 2 2 2 2 3" xfId="8185" xr:uid="{23C179D5-036B-41DF-82A1-7BF51FCFA160}"/>
    <cellStyle name="Porcentaje 2 4 2 2 2 2 2 3 2" xfId="19992" xr:uid="{BAA239D6-F41D-4659-B1AF-5223A26465DC}"/>
    <cellStyle name="Porcentaje 2 4 2 2 2 2 2 3 2 2" xfId="42311" xr:uid="{200DE277-7E7F-48CB-A5A9-6C38AB8B7BE1}"/>
    <cellStyle name="Porcentaje 2 4 2 2 2 2 2 3 3" xfId="30503" xr:uid="{3C4B9CC1-E804-4AC6-A038-50E011A625B5}"/>
    <cellStyle name="Porcentaje 2 4 2 2 2 2 2 4" xfId="14808" xr:uid="{667F7A62-6910-417B-92B4-6810FCEB2AAF}"/>
    <cellStyle name="Porcentaje 2 4 2 2 2 2 2 4 2" xfId="37127" xr:uid="{86613B3F-BD26-43D6-882F-2BFFADA6848E}"/>
    <cellStyle name="Porcentaje 2 4 2 2 2 2 2 5" xfId="25319" xr:uid="{71B65DC2-7160-4382-AA09-C99881ADF13D}"/>
    <cellStyle name="Porcentaje 2 4 2 2 2 2 3" xfId="4297" xr:uid="{E72368A2-5E12-4FC4-BE00-462F4901F9B1}"/>
    <cellStyle name="Porcentaje 2 4 2 2 2 2 3 2" xfId="9481" xr:uid="{097FCB6F-253F-4477-8A63-EA6B17EA1740}"/>
    <cellStyle name="Porcentaje 2 4 2 2 2 2 3 2 2" xfId="21288" xr:uid="{A782E63B-33DD-4E63-86E5-44C313043149}"/>
    <cellStyle name="Porcentaje 2 4 2 2 2 2 3 2 2 2" xfId="43607" xr:uid="{B9AE0ABB-3DBD-4C8D-816B-24EF2BB256BC}"/>
    <cellStyle name="Porcentaje 2 4 2 2 2 2 3 2 3" xfId="31799" xr:uid="{795C4632-34E2-4FA6-8232-4FF11A528F1B}"/>
    <cellStyle name="Porcentaje 2 4 2 2 2 2 3 3" xfId="16104" xr:uid="{3B015CC2-48B5-4016-B14F-A8D9A80B17AC}"/>
    <cellStyle name="Porcentaje 2 4 2 2 2 2 3 3 2" xfId="38423" xr:uid="{857711DA-A033-484E-AA3B-1F86CBDD934A}"/>
    <cellStyle name="Porcentaje 2 4 2 2 2 2 3 4" xfId="26615" xr:uid="{5AF17A07-F88A-4E97-AA57-D9D23D8CA4D5}"/>
    <cellStyle name="Porcentaje 2 4 2 2 2 2 4" xfId="6889" xr:uid="{72B923F6-3756-4B17-9ECF-DD1B5A256BAA}"/>
    <cellStyle name="Porcentaje 2 4 2 2 2 2 4 2" xfId="18696" xr:uid="{093D1EE2-AC41-41B2-9268-0CC816F8E380}"/>
    <cellStyle name="Porcentaje 2 4 2 2 2 2 4 2 2" xfId="41015" xr:uid="{B5A97450-4C20-4249-9E50-279CCF709895}"/>
    <cellStyle name="Porcentaje 2 4 2 2 2 2 4 3" xfId="29207" xr:uid="{CEA9B34F-FA70-4072-B996-F70C16A18F7A}"/>
    <cellStyle name="Porcentaje 2 4 2 2 2 2 5" xfId="12216" xr:uid="{6FF7FC6E-0D8F-4699-BA45-DF19149F188E}"/>
    <cellStyle name="Porcentaje 2 4 2 2 2 2 5 2" xfId="34535" xr:uid="{2DBC0490-0857-4AA9-B87E-0464ABDB095F}"/>
    <cellStyle name="Porcentaje 2 4 2 2 2 2 6" xfId="13512" xr:uid="{3ACFB94F-4215-43C8-A0B7-499B33DFF31F}"/>
    <cellStyle name="Porcentaje 2 4 2 2 2 2 6 2" xfId="35831" xr:uid="{931E8F5D-A87C-46DD-AB83-2277AE13D5B7}"/>
    <cellStyle name="Porcentaje 2 4 2 2 2 2 7" xfId="24023" xr:uid="{647F72B2-72D8-4F51-A935-1435D2F29400}"/>
    <cellStyle name="Porcentaje 2 4 2 2 2 3" xfId="2353" xr:uid="{86A57233-88FD-4AC1-A74C-C08686C00CCE}"/>
    <cellStyle name="Porcentaje 2 4 2 2 2 3 2" xfId="4945" xr:uid="{DBBA3298-60CD-48BF-A92A-E59C8C2D50F2}"/>
    <cellStyle name="Porcentaje 2 4 2 2 2 3 2 2" xfId="10129" xr:uid="{27C18D02-E3E8-4DE9-B4C2-F4409993EF8A}"/>
    <cellStyle name="Porcentaje 2 4 2 2 2 3 2 2 2" xfId="21936" xr:uid="{F5EF0990-B8D5-4BCB-87CA-B6FEDC1B3416}"/>
    <cellStyle name="Porcentaje 2 4 2 2 2 3 2 2 2 2" xfId="44255" xr:uid="{D13C9C6F-4825-407D-82F4-3C40DAD89AEF}"/>
    <cellStyle name="Porcentaje 2 4 2 2 2 3 2 2 3" xfId="32447" xr:uid="{66D0AB48-5B26-4A64-9BD6-FA2A7BB8009C}"/>
    <cellStyle name="Porcentaje 2 4 2 2 2 3 2 3" xfId="16752" xr:uid="{252E1403-E365-4798-9D73-92751358F31E}"/>
    <cellStyle name="Porcentaje 2 4 2 2 2 3 2 3 2" xfId="39071" xr:uid="{2EAC9FB9-64AE-484A-AC0D-C5CA781A0087}"/>
    <cellStyle name="Porcentaje 2 4 2 2 2 3 2 4" xfId="27263" xr:uid="{A19F9696-BCD7-4201-9B64-B3C6069DAE8E}"/>
    <cellStyle name="Porcentaje 2 4 2 2 2 3 3" xfId="7537" xr:uid="{D2BEFD0B-FE7C-4A5C-8FB1-BA642AD161DE}"/>
    <cellStyle name="Porcentaje 2 4 2 2 2 3 3 2" xfId="19344" xr:uid="{CADBE97D-4D38-4CAD-9163-8B963C59F09C}"/>
    <cellStyle name="Porcentaje 2 4 2 2 2 3 3 2 2" xfId="41663" xr:uid="{4C1838C6-22E7-4D2E-A600-5399A9B3B420}"/>
    <cellStyle name="Porcentaje 2 4 2 2 2 3 3 3" xfId="29855" xr:uid="{AE20C967-D347-4137-9F65-BCEE3A29DF47}"/>
    <cellStyle name="Porcentaje 2 4 2 2 2 3 4" xfId="14160" xr:uid="{9363D3C3-C658-44E8-B5F0-D1B692C9EE5D}"/>
    <cellStyle name="Porcentaje 2 4 2 2 2 3 4 2" xfId="36479" xr:uid="{E0BB98A9-623E-49F4-8F9B-D65A48982749}"/>
    <cellStyle name="Porcentaje 2 4 2 2 2 3 5" xfId="24671" xr:uid="{0F9CD51C-FEFB-4FC4-8430-2F4D71B53E01}"/>
    <cellStyle name="Porcentaje 2 4 2 2 2 4" xfId="3649" xr:uid="{232607F4-3AEC-4AE4-BBC1-F1C6B27138DC}"/>
    <cellStyle name="Porcentaje 2 4 2 2 2 4 2" xfId="8833" xr:uid="{4411658A-731D-4FB3-B587-FAEC8BE7734D}"/>
    <cellStyle name="Porcentaje 2 4 2 2 2 4 2 2" xfId="20640" xr:uid="{49A8ABDC-EA98-4AA6-BF68-45CD741DE92B}"/>
    <cellStyle name="Porcentaje 2 4 2 2 2 4 2 2 2" xfId="42959" xr:uid="{CA1592DF-913C-46E0-BE8A-3252D79D3EEE}"/>
    <cellStyle name="Porcentaje 2 4 2 2 2 4 2 3" xfId="31151" xr:uid="{BC896DCC-1AAE-4556-B12C-B9AA4859DAB3}"/>
    <cellStyle name="Porcentaje 2 4 2 2 2 4 3" xfId="15456" xr:uid="{79878334-93F6-4D88-88B9-BF642D0C9E8A}"/>
    <cellStyle name="Porcentaje 2 4 2 2 2 4 3 2" xfId="37775" xr:uid="{B74738AB-99B0-4ED0-A0B4-84C645BC4E16}"/>
    <cellStyle name="Porcentaje 2 4 2 2 2 4 4" xfId="25967" xr:uid="{17747763-EE8A-4ACC-A9CD-9EEA013B5C34}"/>
    <cellStyle name="Porcentaje 2 4 2 2 2 5" xfId="6241" xr:uid="{1D4B6B36-51F7-4380-9F70-CFC820CBC6EA}"/>
    <cellStyle name="Porcentaje 2 4 2 2 2 5 2" xfId="18048" xr:uid="{E2036784-EAC7-4AE7-9816-11CB0FFE8593}"/>
    <cellStyle name="Porcentaje 2 4 2 2 2 5 2 2" xfId="40367" xr:uid="{F52F12C3-CCE2-4F7D-83C0-33D112BD3F21}"/>
    <cellStyle name="Porcentaje 2 4 2 2 2 5 3" xfId="28559" xr:uid="{5474082B-6DAE-4C99-9D92-EDA9D665C8C5}"/>
    <cellStyle name="Porcentaje 2 4 2 2 2 6" xfId="11568" xr:uid="{206B8796-1317-424D-8B99-A30BA8CFDC04}"/>
    <cellStyle name="Porcentaje 2 4 2 2 2 6 2" xfId="33887" xr:uid="{EF5D36A4-BC44-434A-BF4C-C7EEDBE096A7}"/>
    <cellStyle name="Porcentaje 2 4 2 2 2 7" xfId="12864" xr:uid="{440F1A7B-4D8C-4C6E-BBD9-220D687445B2}"/>
    <cellStyle name="Porcentaje 2 4 2 2 2 7 2" xfId="35183" xr:uid="{662618A9-9BA4-4154-B23C-228FB25FD7A1}"/>
    <cellStyle name="Porcentaje 2 4 2 2 2 8" xfId="23375" xr:uid="{1A04E1B8-E6C7-4A2E-BFE4-069C13B9BBEE}"/>
    <cellStyle name="Porcentaje 2 4 2 2 3" xfId="1381" xr:uid="{5F5AEEE4-B8EC-4E35-A776-66414B3C7C72}"/>
    <cellStyle name="Porcentaje 2 4 2 2 3 2" xfId="2677" xr:uid="{1E97E90D-5C9C-4211-8781-707197C5CFB5}"/>
    <cellStyle name="Porcentaje 2 4 2 2 3 2 2" xfId="5269" xr:uid="{6CA8BFA7-B1DD-45DB-A09B-353BC183CAE2}"/>
    <cellStyle name="Porcentaje 2 4 2 2 3 2 2 2" xfId="10453" xr:uid="{CC9EB007-642C-481D-919D-CA9D7073533B}"/>
    <cellStyle name="Porcentaje 2 4 2 2 3 2 2 2 2" xfId="22260" xr:uid="{3C221B54-224C-44D5-AE26-A46918686065}"/>
    <cellStyle name="Porcentaje 2 4 2 2 3 2 2 2 2 2" xfId="44579" xr:uid="{3E049FA4-FE27-46C9-956B-1C4277AD93BD}"/>
    <cellStyle name="Porcentaje 2 4 2 2 3 2 2 2 3" xfId="32771" xr:uid="{D045BBB6-EAE4-46AB-9B65-A9A111667317}"/>
    <cellStyle name="Porcentaje 2 4 2 2 3 2 2 3" xfId="17076" xr:uid="{C5AC2910-88B5-4285-BF24-2988281058B8}"/>
    <cellStyle name="Porcentaje 2 4 2 2 3 2 2 3 2" xfId="39395" xr:uid="{134B5F55-4A82-4636-99B8-42F6561E9147}"/>
    <cellStyle name="Porcentaje 2 4 2 2 3 2 2 4" xfId="27587" xr:uid="{85A22118-BDB3-4915-9D9A-141E15574F8E}"/>
    <cellStyle name="Porcentaje 2 4 2 2 3 2 3" xfId="7861" xr:uid="{A07C350B-51B6-4C86-9B96-5FD30A17F2CA}"/>
    <cellStyle name="Porcentaje 2 4 2 2 3 2 3 2" xfId="19668" xr:uid="{6F941C72-5391-44DA-BCE7-19E4913FA2A9}"/>
    <cellStyle name="Porcentaje 2 4 2 2 3 2 3 2 2" xfId="41987" xr:uid="{687DED1D-B5AB-4666-BE05-29A8D2CE2623}"/>
    <cellStyle name="Porcentaje 2 4 2 2 3 2 3 3" xfId="30179" xr:uid="{446AFBC3-C6DF-4CE1-8DC8-ABC05EFE8EA5}"/>
    <cellStyle name="Porcentaje 2 4 2 2 3 2 4" xfId="14484" xr:uid="{F3A6DF6D-495C-4B2A-98F8-3EC5E30F3F9B}"/>
    <cellStyle name="Porcentaje 2 4 2 2 3 2 4 2" xfId="36803" xr:uid="{F296A474-274A-46E4-84FA-37CB089D041A}"/>
    <cellStyle name="Porcentaje 2 4 2 2 3 2 5" xfId="24995" xr:uid="{4597BF76-6223-46F6-9042-3533B10AFC29}"/>
    <cellStyle name="Porcentaje 2 4 2 2 3 3" xfId="3973" xr:uid="{0E578FB9-7D9B-4C59-84E0-87531850398B}"/>
    <cellStyle name="Porcentaje 2 4 2 2 3 3 2" xfId="9157" xr:uid="{DE42D404-38DC-415B-B0E4-5F4617794239}"/>
    <cellStyle name="Porcentaje 2 4 2 2 3 3 2 2" xfId="20964" xr:uid="{E36AF17E-E066-4022-83F2-F335A658D7CB}"/>
    <cellStyle name="Porcentaje 2 4 2 2 3 3 2 2 2" xfId="43283" xr:uid="{E198F9FB-9241-4381-8CAD-CED1B299C12A}"/>
    <cellStyle name="Porcentaje 2 4 2 2 3 3 2 3" xfId="31475" xr:uid="{06C241D8-FDBA-43C8-9A9C-FA77CC937310}"/>
    <cellStyle name="Porcentaje 2 4 2 2 3 3 3" xfId="15780" xr:uid="{549A0B50-8FB3-4CD5-80B1-399BA887931D}"/>
    <cellStyle name="Porcentaje 2 4 2 2 3 3 3 2" xfId="38099" xr:uid="{20152B16-99EB-4518-A5AF-13919322940C}"/>
    <cellStyle name="Porcentaje 2 4 2 2 3 3 4" xfId="26291" xr:uid="{C8B825AE-E944-4E13-BC84-920EC7609A11}"/>
    <cellStyle name="Porcentaje 2 4 2 2 3 4" xfId="6565" xr:uid="{4FDF7D02-A824-4801-BC21-FABAF39D2476}"/>
    <cellStyle name="Porcentaje 2 4 2 2 3 4 2" xfId="18372" xr:uid="{16B12BBF-B41C-4153-959F-46171F50146D}"/>
    <cellStyle name="Porcentaje 2 4 2 2 3 4 2 2" xfId="40691" xr:uid="{11FF3022-2A8D-47A7-A096-F528CC4FE069}"/>
    <cellStyle name="Porcentaje 2 4 2 2 3 4 3" xfId="28883" xr:uid="{20767FAE-373C-4F3E-8988-C00DBBA0BC14}"/>
    <cellStyle name="Porcentaje 2 4 2 2 3 5" xfId="11892" xr:uid="{E7671277-FDAA-47A4-82F9-E5682858108E}"/>
    <cellStyle name="Porcentaje 2 4 2 2 3 5 2" xfId="34211" xr:uid="{FE3EA0D4-1078-4E91-B82A-0FC8C00F3ABB}"/>
    <cellStyle name="Porcentaje 2 4 2 2 3 6" xfId="13188" xr:uid="{32D84C80-BF0B-4774-8106-EEFB0B5425FF}"/>
    <cellStyle name="Porcentaje 2 4 2 2 3 6 2" xfId="35507" xr:uid="{0C0387D7-2F24-447C-827D-4A1FEE74149A}"/>
    <cellStyle name="Porcentaje 2 4 2 2 3 7" xfId="23699" xr:uid="{5B0BB0F6-9679-4D5C-A430-0D951AB263E9}"/>
    <cellStyle name="Porcentaje 2 4 2 2 4" xfId="2029" xr:uid="{C6B5F460-DD6B-412D-A9FA-185A58FB3B55}"/>
    <cellStyle name="Porcentaje 2 4 2 2 4 2" xfId="4621" xr:uid="{734483F6-88BB-49AB-AB41-0A3A4EC7C047}"/>
    <cellStyle name="Porcentaje 2 4 2 2 4 2 2" xfId="9805" xr:uid="{2C83673D-DC22-40B2-97FF-9476DB414A40}"/>
    <cellStyle name="Porcentaje 2 4 2 2 4 2 2 2" xfId="21612" xr:uid="{87DEE862-C4DC-4892-A705-DB7BA51ACB60}"/>
    <cellStyle name="Porcentaje 2 4 2 2 4 2 2 2 2" xfId="43931" xr:uid="{F43E3315-1E57-42CB-8358-43CF0911750C}"/>
    <cellStyle name="Porcentaje 2 4 2 2 4 2 2 3" xfId="32123" xr:uid="{8FC731F0-79B6-4745-B8F7-7F1FF2228F15}"/>
    <cellStyle name="Porcentaje 2 4 2 2 4 2 3" xfId="16428" xr:uid="{0B6DAD25-971B-4AC8-B2F4-3DF138D975A9}"/>
    <cellStyle name="Porcentaje 2 4 2 2 4 2 3 2" xfId="38747" xr:uid="{C568C654-6F85-4543-BD7B-EA464F3C2324}"/>
    <cellStyle name="Porcentaje 2 4 2 2 4 2 4" xfId="26939" xr:uid="{EE36A8CC-CDD8-419B-AE29-B9A189DB0E2E}"/>
    <cellStyle name="Porcentaje 2 4 2 2 4 3" xfId="7213" xr:uid="{D40D94EF-9542-4D8C-A675-85D7D4B57078}"/>
    <cellStyle name="Porcentaje 2 4 2 2 4 3 2" xfId="19020" xr:uid="{3BEB90A4-20BA-45FD-8244-BE85001DFFFE}"/>
    <cellStyle name="Porcentaje 2 4 2 2 4 3 2 2" xfId="41339" xr:uid="{5F44BA6B-BDE7-4E3E-BDCB-DE39C7ADC9FC}"/>
    <cellStyle name="Porcentaje 2 4 2 2 4 3 3" xfId="29531" xr:uid="{44C1D99B-6DE5-4231-BF8D-8B14F98F2F83}"/>
    <cellStyle name="Porcentaje 2 4 2 2 4 4" xfId="13836" xr:uid="{648CFDAE-B077-4CE0-9F91-1ED77218A60F}"/>
    <cellStyle name="Porcentaje 2 4 2 2 4 4 2" xfId="36155" xr:uid="{443E5B02-25A8-4E1B-9011-30106F94B82C}"/>
    <cellStyle name="Porcentaje 2 4 2 2 4 5" xfId="24347" xr:uid="{EEA078BC-0873-4379-8D44-79E624928D22}"/>
    <cellStyle name="Porcentaje 2 4 2 2 5" xfId="3325" xr:uid="{1CE4AF95-58B3-4BCA-8147-5749D3720040}"/>
    <cellStyle name="Porcentaje 2 4 2 2 5 2" xfId="8509" xr:uid="{A4801101-835E-4F13-9C4C-A6CE3D388FD5}"/>
    <cellStyle name="Porcentaje 2 4 2 2 5 2 2" xfId="20316" xr:uid="{1BE2836F-DC5C-491C-9AE8-D04DC9CBC25B}"/>
    <cellStyle name="Porcentaje 2 4 2 2 5 2 2 2" xfId="42635" xr:uid="{58F34D11-5275-48E2-8E25-B5A923F0DCA9}"/>
    <cellStyle name="Porcentaje 2 4 2 2 5 2 3" xfId="30827" xr:uid="{DC5AAF91-4BA4-4A3A-9C0F-A42C21621555}"/>
    <cellStyle name="Porcentaje 2 4 2 2 5 3" xfId="15132" xr:uid="{0C6AA1CC-54F0-47FF-B88C-4E893858A334}"/>
    <cellStyle name="Porcentaje 2 4 2 2 5 3 2" xfId="37451" xr:uid="{23113DFC-0D19-4993-8FB6-8D6205FC4C39}"/>
    <cellStyle name="Porcentaje 2 4 2 2 5 4" xfId="25643" xr:uid="{75F67D2A-2ED4-4594-8EF5-C65AEA86F3BC}"/>
    <cellStyle name="Porcentaje 2 4 2 2 6" xfId="5917" xr:uid="{32125D92-6301-4552-8FE2-D885D6CE982A}"/>
    <cellStyle name="Porcentaje 2 4 2 2 6 2" xfId="17724" xr:uid="{1DC6DE1D-D9EF-41EA-827E-1725ACCD9EE6}"/>
    <cellStyle name="Porcentaje 2 4 2 2 6 2 2" xfId="40043" xr:uid="{598671FD-58DD-4F62-BD8E-7038F0726D60}"/>
    <cellStyle name="Porcentaje 2 4 2 2 6 3" xfId="28235" xr:uid="{04BDBEE4-7928-4D99-8F1F-E8AA242FF0D0}"/>
    <cellStyle name="Porcentaje 2 4 2 2 7" xfId="11226" xr:uid="{35AE9D2F-328A-45D3-B426-81DB73309C84}"/>
    <cellStyle name="Porcentaje 2 4 2 2 7 2" xfId="33545" xr:uid="{3B136C56-31D9-4101-9B29-2A467C3F6919}"/>
    <cellStyle name="Porcentaje 2 4 2 2 8" xfId="12540" xr:uid="{A3733878-5BB5-413C-A4FF-23EBC4E25468}"/>
    <cellStyle name="Porcentaje 2 4 2 2 8 2" xfId="34859" xr:uid="{CD4B4EE8-097F-4B22-8436-31C9FFB085FD}"/>
    <cellStyle name="Porcentaje 2 4 2 2 9" xfId="23033" xr:uid="{23C04090-6614-41FE-B6BD-FDB502F17B36}"/>
    <cellStyle name="Porcentaje 2 4 2 3" xfId="895" xr:uid="{02EEC8CE-D698-421C-8ED4-5AE471014046}"/>
    <cellStyle name="Porcentaje 2 4 2 3 2" xfId="1543" xr:uid="{B6E33B48-714E-4053-892F-9082CC5B7215}"/>
    <cellStyle name="Porcentaje 2 4 2 3 2 2" xfId="2839" xr:uid="{3C728486-2CCC-4376-8D66-797642E6D1DC}"/>
    <cellStyle name="Porcentaje 2 4 2 3 2 2 2" xfId="5431" xr:uid="{15FDDF55-7F70-460C-AB93-34BA04D45D64}"/>
    <cellStyle name="Porcentaje 2 4 2 3 2 2 2 2" xfId="10615" xr:uid="{B3FF2F3E-C4AD-4FC9-AFBB-0F1B115F007B}"/>
    <cellStyle name="Porcentaje 2 4 2 3 2 2 2 2 2" xfId="22422" xr:uid="{A44DD9BB-C397-415B-91A6-2C0EF1BEE44C}"/>
    <cellStyle name="Porcentaje 2 4 2 3 2 2 2 2 2 2" xfId="44741" xr:uid="{60ABCA46-A4B2-4BED-AD29-A31FF9807150}"/>
    <cellStyle name="Porcentaje 2 4 2 3 2 2 2 2 3" xfId="32933" xr:uid="{B6E6FB5C-02DB-49FE-83EA-38EB2CF0CD45}"/>
    <cellStyle name="Porcentaje 2 4 2 3 2 2 2 3" xfId="17238" xr:uid="{E346348F-EA07-4E47-9F61-D5A375DC07BD}"/>
    <cellStyle name="Porcentaje 2 4 2 3 2 2 2 3 2" xfId="39557" xr:uid="{05DACE3A-B983-412A-BF99-5DC65AA2F0A3}"/>
    <cellStyle name="Porcentaje 2 4 2 3 2 2 2 4" xfId="27749" xr:uid="{D9A30FB2-2309-4152-9F2B-ABBEA8FE6745}"/>
    <cellStyle name="Porcentaje 2 4 2 3 2 2 3" xfId="8023" xr:uid="{94AEBE02-78C3-47E3-AE77-465013A58587}"/>
    <cellStyle name="Porcentaje 2 4 2 3 2 2 3 2" xfId="19830" xr:uid="{503A3F6D-0E67-4C98-A152-E24FBC9E2626}"/>
    <cellStyle name="Porcentaje 2 4 2 3 2 2 3 2 2" xfId="42149" xr:uid="{5CAD8FA6-ACF7-4473-B115-9FE217C012C2}"/>
    <cellStyle name="Porcentaje 2 4 2 3 2 2 3 3" xfId="30341" xr:uid="{F47B734D-B696-436E-9519-0160D243F142}"/>
    <cellStyle name="Porcentaje 2 4 2 3 2 2 4" xfId="14646" xr:uid="{A10A7453-B2B6-4179-84DF-CEACDD377BD4}"/>
    <cellStyle name="Porcentaje 2 4 2 3 2 2 4 2" xfId="36965" xr:uid="{C3FD724D-7D78-49F3-882E-F60010849186}"/>
    <cellStyle name="Porcentaje 2 4 2 3 2 2 5" xfId="25157" xr:uid="{6F794D1F-27D0-485E-A5F8-98DA9A3D6A69}"/>
    <cellStyle name="Porcentaje 2 4 2 3 2 3" xfId="4135" xr:uid="{1C3B0058-B0E4-4FAF-A6A3-73C52CCB2580}"/>
    <cellStyle name="Porcentaje 2 4 2 3 2 3 2" xfId="9319" xr:uid="{6FB1036A-69ED-4E85-AA2C-817500518884}"/>
    <cellStyle name="Porcentaje 2 4 2 3 2 3 2 2" xfId="21126" xr:uid="{A9CD56F5-D918-4EE6-8559-5D9AE7FD683B}"/>
    <cellStyle name="Porcentaje 2 4 2 3 2 3 2 2 2" xfId="43445" xr:uid="{CA7A8BE5-C0F7-4229-A0D2-210EB442AE8E}"/>
    <cellStyle name="Porcentaje 2 4 2 3 2 3 2 3" xfId="31637" xr:uid="{E659BDFA-4EA9-4C3C-A87A-368F80E1B0B2}"/>
    <cellStyle name="Porcentaje 2 4 2 3 2 3 3" xfId="15942" xr:uid="{B4F0AFDE-E0D0-4BF8-AD37-5271E6D6D361}"/>
    <cellStyle name="Porcentaje 2 4 2 3 2 3 3 2" xfId="38261" xr:uid="{4C57DA65-1C55-416D-B87D-6CFF094A2653}"/>
    <cellStyle name="Porcentaje 2 4 2 3 2 3 4" xfId="26453" xr:uid="{09A832EB-FC76-4D90-91E1-486BC3C94228}"/>
    <cellStyle name="Porcentaje 2 4 2 3 2 4" xfId="6727" xr:uid="{07006300-7137-4A53-ADCD-A87FBB2B76E4}"/>
    <cellStyle name="Porcentaje 2 4 2 3 2 4 2" xfId="18534" xr:uid="{EF0E31AD-0D64-4CC8-9342-2C3B07FEAB61}"/>
    <cellStyle name="Porcentaje 2 4 2 3 2 4 2 2" xfId="40853" xr:uid="{0CB281BF-AB42-4E3D-8DD3-CD9681F364C2}"/>
    <cellStyle name="Porcentaje 2 4 2 3 2 4 3" xfId="29045" xr:uid="{0213A8D8-4E61-4F11-99CA-D15507DFD7AC}"/>
    <cellStyle name="Porcentaje 2 4 2 3 2 5" xfId="12054" xr:uid="{F0CEE6B4-C3EA-47CA-9AD1-D6C8601F8235}"/>
    <cellStyle name="Porcentaje 2 4 2 3 2 5 2" xfId="34373" xr:uid="{C17E48EE-1752-45C1-970C-ABE09B5DBDFF}"/>
    <cellStyle name="Porcentaje 2 4 2 3 2 6" xfId="13350" xr:uid="{9F985BAA-4788-434D-9C05-EF1FFC25C5FF}"/>
    <cellStyle name="Porcentaje 2 4 2 3 2 6 2" xfId="35669" xr:uid="{D5633EED-2AA4-4B58-8A1B-22CEC4B5CD23}"/>
    <cellStyle name="Porcentaje 2 4 2 3 2 7" xfId="23861" xr:uid="{F4F176D6-5148-4CDB-A3E4-6288409ED195}"/>
    <cellStyle name="Porcentaje 2 4 2 3 3" xfId="2191" xr:uid="{1EA681E2-B346-4AF2-8C7E-43412BE67174}"/>
    <cellStyle name="Porcentaje 2 4 2 3 3 2" xfId="4783" xr:uid="{33D29E16-2FF2-405D-962C-3835E33C0FD6}"/>
    <cellStyle name="Porcentaje 2 4 2 3 3 2 2" xfId="9967" xr:uid="{A452D9D4-4D3E-47DB-A78B-66290D1F93C4}"/>
    <cellStyle name="Porcentaje 2 4 2 3 3 2 2 2" xfId="21774" xr:uid="{3EC26807-613A-45A1-B999-05F4E4D82575}"/>
    <cellStyle name="Porcentaje 2 4 2 3 3 2 2 2 2" xfId="44093" xr:uid="{544D949D-3BE2-4355-8164-CE5D4043E1E1}"/>
    <cellStyle name="Porcentaje 2 4 2 3 3 2 2 3" xfId="32285" xr:uid="{C04378E2-170F-4978-9327-4BE9006F7513}"/>
    <cellStyle name="Porcentaje 2 4 2 3 3 2 3" xfId="16590" xr:uid="{738F7328-6C41-451E-8F68-CD0080AAF521}"/>
    <cellStyle name="Porcentaje 2 4 2 3 3 2 3 2" xfId="38909" xr:uid="{F6B5F052-8423-4487-A4CE-B8F3753FBB9F}"/>
    <cellStyle name="Porcentaje 2 4 2 3 3 2 4" xfId="27101" xr:uid="{B091B757-452A-4196-BF18-EA33284A0FAA}"/>
    <cellStyle name="Porcentaje 2 4 2 3 3 3" xfId="7375" xr:uid="{24B872D3-657D-43E2-A41F-46FAFB3CFE34}"/>
    <cellStyle name="Porcentaje 2 4 2 3 3 3 2" xfId="19182" xr:uid="{FAE1227C-867D-4303-97E8-8F896BECF764}"/>
    <cellStyle name="Porcentaje 2 4 2 3 3 3 2 2" xfId="41501" xr:uid="{0FAFA22D-0F2F-4616-9053-9E2AB4A75A92}"/>
    <cellStyle name="Porcentaje 2 4 2 3 3 3 3" xfId="29693" xr:uid="{52D45F3A-58A5-4CF7-BF60-93F39A14E31D}"/>
    <cellStyle name="Porcentaje 2 4 2 3 3 4" xfId="13998" xr:uid="{AEFFC643-9C8A-4860-AEB8-1EC932AA1B21}"/>
    <cellStyle name="Porcentaje 2 4 2 3 3 4 2" xfId="36317" xr:uid="{E8DE74AB-7057-4719-99BA-69D1D0CA091A}"/>
    <cellStyle name="Porcentaje 2 4 2 3 3 5" xfId="24509" xr:uid="{8965CD9C-BB0F-40B6-8827-734567C9C072}"/>
    <cellStyle name="Porcentaje 2 4 2 3 4" xfId="3487" xr:uid="{3EADB465-082F-4C74-9670-6A179C6947FE}"/>
    <cellStyle name="Porcentaje 2 4 2 3 4 2" xfId="8671" xr:uid="{F4833B16-A455-4CF5-8A56-96E11CC5DEB5}"/>
    <cellStyle name="Porcentaje 2 4 2 3 4 2 2" xfId="20478" xr:uid="{27D67ECF-660C-4B11-B235-30549259A8E9}"/>
    <cellStyle name="Porcentaje 2 4 2 3 4 2 2 2" xfId="42797" xr:uid="{20157286-7033-48A0-B809-ABF49CB29C1A}"/>
    <cellStyle name="Porcentaje 2 4 2 3 4 2 3" xfId="30989" xr:uid="{57C0D114-860A-46E0-BF9B-5A26FDA4B2ED}"/>
    <cellStyle name="Porcentaje 2 4 2 3 4 3" xfId="15294" xr:uid="{D83519F7-F1A2-4933-8B5A-E2377989A928}"/>
    <cellStyle name="Porcentaje 2 4 2 3 4 3 2" xfId="37613" xr:uid="{1F07A284-EDEE-4562-91AF-A657593F7466}"/>
    <cellStyle name="Porcentaje 2 4 2 3 4 4" xfId="25805" xr:uid="{58E32655-13CD-42EE-BC55-FF6DABBE3714}"/>
    <cellStyle name="Porcentaje 2 4 2 3 5" xfId="6079" xr:uid="{6C015B32-A6C4-44C5-9588-AF4A08CCBCB1}"/>
    <cellStyle name="Porcentaje 2 4 2 3 5 2" xfId="17886" xr:uid="{5D7DE37B-7AB2-4549-A716-539F5ED6F4E0}"/>
    <cellStyle name="Porcentaje 2 4 2 3 5 2 2" xfId="40205" xr:uid="{3D178D11-4CDE-4E5D-9850-F0E639C7F5B3}"/>
    <cellStyle name="Porcentaje 2 4 2 3 5 3" xfId="28397" xr:uid="{87AAEE3C-0124-4604-B6EA-F0ADA7A23EE2}"/>
    <cellStyle name="Porcentaje 2 4 2 3 6" xfId="11406" xr:uid="{19324CBB-9AB9-4BBE-864C-9A0CA7E96940}"/>
    <cellStyle name="Porcentaje 2 4 2 3 6 2" xfId="33725" xr:uid="{F946C32C-F1C3-436E-9FDA-ED6909CE6FEA}"/>
    <cellStyle name="Porcentaje 2 4 2 3 7" xfId="12702" xr:uid="{98C14C6A-2338-4A1B-A482-B8EE309C3EE0}"/>
    <cellStyle name="Porcentaje 2 4 2 3 7 2" xfId="35021" xr:uid="{E1092D73-0925-4B1A-9656-35E22069B772}"/>
    <cellStyle name="Porcentaje 2 4 2 3 8" xfId="23213" xr:uid="{22DF6661-D445-48F0-929F-3B3E739E4245}"/>
    <cellStyle name="Porcentaje 2 4 2 4" xfId="1219" xr:uid="{1549DC18-6A1A-4F5F-B9A7-DCF826D51641}"/>
    <cellStyle name="Porcentaje 2 4 2 4 2" xfId="2515" xr:uid="{B8C18C11-92A8-4BFC-9F78-406623DEB49E}"/>
    <cellStyle name="Porcentaje 2 4 2 4 2 2" xfId="5107" xr:uid="{75B5F0A1-9589-4806-9A5D-DA215738FC9E}"/>
    <cellStyle name="Porcentaje 2 4 2 4 2 2 2" xfId="10291" xr:uid="{9FC2118E-DF5B-47B2-AD95-7C81872B22A9}"/>
    <cellStyle name="Porcentaje 2 4 2 4 2 2 2 2" xfId="22098" xr:uid="{55A64D74-E062-437D-BF52-080D65D179C8}"/>
    <cellStyle name="Porcentaje 2 4 2 4 2 2 2 2 2" xfId="44417" xr:uid="{C76C7036-E128-4C26-B4F9-F1BE4E099805}"/>
    <cellStyle name="Porcentaje 2 4 2 4 2 2 2 3" xfId="32609" xr:uid="{3E46A099-36A5-454D-B6A4-F8A88F07A7D7}"/>
    <cellStyle name="Porcentaje 2 4 2 4 2 2 3" xfId="16914" xr:uid="{3B2450CD-BB6B-40BB-9223-D6ECBDCCDFC9}"/>
    <cellStyle name="Porcentaje 2 4 2 4 2 2 3 2" xfId="39233" xr:uid="{21C41A79-D554-45FF-9083-98D24DCE54E4}"/>
    <cellStyle name="Porcentaje 2 4 2 4 2 2 4" xfId="27425" xr:uid="{D5445B1A-AE22-42F4-B8C2-C70D7CEF70D9}"/>
    <cellStyle name="Porcentaje 2 4 2 4 2 3" xfId="7699" xr:uid="{E102618A-7BE2-4A77-90AF-178ACE0E5F30}"/>
    <cellStyle name="Porcentaje 2 4 2 4 2 3 2" xfId="19506" xr:uid="{ACFD7DE9-0E2E-4E50-B34D-F1188E8320C5}"/>
    <cellStyle name="Porcentaje 2 4 2 4 2 3 2 2" xfId="41825" xr:uid="{F91660F6-26A4-43C2-B7D3-B56F7D7F9E8F}"/>
    <cellStyle name="Porcentaje 2 4 2 4 2 3 3" xfId="30017" xr:uid="{46BAFAF4-AB70-4CA2-A538-C0D50D11B8C4}"/>
    <cellStyle name="Porcentaje 2 4 2 4 2 4" xfId="14322" xr:uid="{5917D1EF-C8A4-463C-ACB5-40B26E8FF59A}"/>
    <cellStyle name="Porcentaje 2 4 2 4 2 4 2" xfId="36641" xr:uid="{BA1239EE-28BD-434F-ACC0-1E7775994A82}"/>
    <cellStyle name="Porcentaje 2 4 2 4 2 5" xfId="24833" xr:uid="{9E1B066D-CCA4-4D3B-B6EC-CFE1F4484639}"/>
    <cellStyle name="Porcentaje 2 4 2 4 3" xfId="3811" xr:uid="{71358842-B098-4C34-AD38-B1F5B5557914}"/>
    <cellStyle name="Porcentaje 2 4 2 4 3 2" xfId="8995" xr:uid="{3390A77E-44AF-4D7E-88BE-F0AF67B192AD}"/>
    <cellStyle name="Porcentaje 2 4 2 4 3 2 2" xfId="20802" xr:uid="{B1DD4198-D901-4BCA-84E4-C26DC88EBE6D}"/>
    <cellStyle name="Porcentaje 2 4 2 4 3 2 2 2" xfId="43121" xr:uid="{0C645CD5-DB33-4633-975E-22853C41D6F5}"/>
    <cellStyle name="Porcentaje 2 4 2 4 3 2 3" xfId="31313" xr:uid="{20A27049-0E68-4E84-BED4-ACD9E47E8878}"/>
    <cellStyle name="Porcentaje 2 4 2 4 3 3" xfId="15618" xr:uid="{BF5A4039-29AC-46F8-AD17-2CA7169BC278}"/>
    <cellStyle name="Porcentaje 2 4 2 4 3 3 2" xfId="37937" xr:uid="{B7FEF1BC-01C8-4D38-BACB-485A8927416A}"/>
    <cellStyle name="Porcentaje 2 4 2 4 3 4" xfId="26129" xr:uid="{ADE3582D-A155-42BF-9F5E-6CED0DD8BC39}"/>
    <cellStyle name="Porcentaje 2 4 2 4 4" xfId="6403" xr:uid="{6ADB9910-6E9E-41FA-AF3E-1483BBDE4A0A}"/>
    <cellStyle name="Porcentaje 2 4 2 4 4 2" xfId="18210" xr:uid="{C9048614-3D94-456F-987E-BF5AC671A349}"/>
    <cellStyle name="Porcentaje 2 4 2 4 4 2 2" xfId="40529" xr:uid="{1FE9F547-1EDB-4F38-AE07-79D95CF8FDDF}"/>
    <cellStyle name="Porcentaje 2 4 2 4 4 3" xfId="28721" xr:uid="{CC166916-E64D-401B-A22C-2263CDDB8E8C}"/>
    <cellStyle name="Porcentaje 2 4 2 4 5" xfId="11730" xr:uid="{888A8CD2-5E55-4B6E-B13D-AFF92206A091}"/>
    <cellStyle name="Porcentaje 2 4 2 4 5 2" xfId="34049" xr:uid="{F34E0137-77DD-4545-9842-D32C0E9DAEE1}"/>
    <cellStyle name="Porcentaje 2 4 2 4 6" xfId="13026" xr:uid="{4CC44C36-9F2F-4EAD-9A19-66714F3E07B3}"/>
    <cellStyle name="Porcentaje 2 4 2 4 6 2" xfId="35345" xr:uid="{D9D17886-A907-4846-98C8-4E0A7A319A39}"/>
    <cellStyle name="Porcentaje 2 4 2 4 7" xfId="23537" xr:uid="{A801426C-EEC6-4733-9CBC-1DF3D739624B}"/>
    <cellStyle name="Porcentaje 2 4 2 5" xfId="1867" xr:uid="{FB4DA76C-8169-40E3-B281-657BBC148736}"/>
    <cellStyle name="Porcentaje 2 4 2 5 2" xfId="4459" xr:uid="{ABD03130-7833-4222-80C1-8EB125AF80FA}"/>
    <cellStyle name="Porcentaje 2 4 2 5 2 2" xfId="9643" xr:uid="{0A317315-FFC7-4BF0-8D1E-5AE0A0E18403}"/>
    <cellStyle name="Porcentaje 2 4 2 5 2 2 2" xfId="21450" xr:uid="{BBAFED76-90CD-4265-98D8-9D5266662BEF}"/>
    <cellStyle name="Porcentaje 2 4 2 5 2 2 2 2" xfId="43769" xr:uid="{CDE9CDC4-7974-45FA-B768-FE9C1219934E}"/>
    <cellStyle name="Porcentaje 2 4 2 5 2 2 3" xfId="31961" xr:uid="{FA6D19A7-2353-4FF8-8D34-0F3D6B3E0C5A}"/>
    <cellStyle name="Porcentaje 2 4 2 5 2 3" xfId="16266" xr:uid="{6C334B51-C1AB-410E-BD9D-F2F37536E29E}"/>
    <cellStyle name="Porcentaje 2 4 2 5 2 3 2" xfId="38585" xr:uid="{FA32D7D9-A0D1-4148-988A-60AB8A6F7B00}"/>
    <cellStyle name="Porcentaje 2 4 2 5 2 4" xfId="26777" xr:uid="{E01F55D4-34F3-4EBA-9A44-12B1D3CB823B}"/>
    <cellStyle name="Porcentaje 2 4 2 5 3" xfId="7051" xr:uid="{270C5592-D231-4A0F-B291-88DD500C3A99}"/>
    <cellStyle name="Porcentaje 2 4 2 5 3 2" xfId="18858" xr:uid="{0DDA6C7A-F7B9-4A9B-A203-4FCC8F49E9AF}"/>
    <cellStyle name="Porcentaje 2 4 2 5 3 2 2" xfId="41177" xr:uid="{AD115AEF-B6E4-4491-8204-8F9137CFC233}"/>
    <cellStyle name="Porcentaje 2 4 2 5 3 3" xfId="29369" xr:uid="{B8F2CFD9-2247-44DE-A3C2-A0E5D8B4E219}"/>
    <cellStyle name="Porcentaje 2 4 2 5 4" xfId="13674" xr:uid="{F429EC4F-4030-4F22-B7B9-5C4686EA13BF}"/>
    <cellStyle name="Porcentaje 2 4 2 5 4 2" xfId="35993" xr:uid="{4C7B6482-6114-4A6C-AF87-B9B5D003A34A}"/>
    <cellStyle name="Porcentaje 2 4 2 5 5" xfId="24185" xr:uid="{ED0C45BC-A0A3-4097-9A69-8DC9A659C4AE}"/>
    <cellStyle name="Porcentaje 2 4 2 6" xfId="3163" xr:uid="{0860BBE1-1997-4326-AED0-B6AB2ED8D97A}"/>
    <cellStyle name="Porcentaje 2 4 2 6 2" xfId="8347" xr:uid="{B69F1DE8-8FF6-41B6-902F-1E95298F834F}"/>
    <cellStyle name="Porcentaje 2 4 2 6 2 2" xfId="20154" xr:uid="{4FB97BF5-E61F-4F3E-B591-934B64B7F482}"/>
    <cellStyle name="Porcentaje 2 4 2 6 2 2 2" xfId="42473" xr:uid="{D9B44C88-E58C-4BF1-8EF3-5BB746F17197}"/>
    <cellStyle name="Porcentaje 2 4 2 6 2 3" xfId="30665" xr:uid="{F53C2C8C-DB59-4FC9-B241-9448CF02587A}"/>
    <cellStyle name="Porcentaje 2 4 2 6 3" xfId="14970" xr:uid="{D3ED0354-A30C-47C5-96DE-B098FCFDBFD4}"/>
    <cellStyle name="Porcentaje 2 4 2 6 3 2" xfId="37289" xr:uid="{7C3AF1EA-885D-47DA-B2C0-847CB8349756}"/>
    <cellStyle name="Porcentaje 2 4 2 6 4" xfId="25481" xr:uid="{622D7A91-E1FA-439B-9FFB-F66B1B75CC38}"/>
    <cellStyle name="Porcentaje 2 4 2 7" xfId="5755" xr:uid="{436811C4-79AF-4825-B722-5B2CF94E6EB4}"/>
    <cellStyle name="Porcentaje 2 4 2 7 2" xfId="17562" xr:uid="{2ADD0F7D-A73B-4F19-BDC8-72250803081E}"/>
    <cellStyle name="Porcentaje 2 4 2 7 2 2" xfId="39881" xr:uid="{84D35F97-0334-49D4-9D73-097C7FCB3ADA}"/>
    <cellStyle name="Porcentaje 2 4 2 7 3" xfId="28073" xr:uid="{3D0153F8-DFE3-43BA-B233-8515B31AC650}"/>
    <cellStyle name="Porcentaje 2 4 2 8" xfId="10992" xr:uid="{732DBCA4-9297-40B2-B159-DD77D55D6C15}"/>
    <cellStyle name="Porcentaje 2 4 2 8 2" xfId="33311" xr:uid="{F8D3F9BA-15F3-4AEF-876A-36ADE37A5902}"/>
    <cellStyle name="Porcentaje 2 4 2 9" xfId="12378" xr:uid="{55638C15-483A-4006-948C-B9BFA9AA43B3}"/>
    <cellStyle name="Porcentaje 2 4 2 9 2" xfId="34697" xr:uid="{CA347BFF-2FAA-4D3C-927B-D5BB9B08B846}"/>
    <cellStyle name="Porcentaje 2 4 3" xfId="598" xr:uid="{9F1A1629-5298-4A3D-81AD-1A5DE233CBA1}"/>
    <cellStyle name="Porcentaje 2 4 3 2" xfId="976" xr:uid="{D24AB610-A486-4343-9037-3ADC5149B236}"/>
    <cellStyle name="Porcentaje 2 4 3 2 2" xfId="1624" xr:uid="{D8158911-0358-441B-B3E7-0AED8B5C807F}"/>
    <cellStyle name="Porcentaje 2 4 3 2 2 2" xfId="2920" xr:uid="{E04BCC97-CFC1-4978-BF69-ED5889DB03A8}"/>
    <cellStyle name="Porcentaje 2 4 3 2 2 2 2" xfId="5512" xr:uid="{FEFBAF7E-A42F-4161-BC47-24F12B86B01F}"/>
    <cellStyle name="Porcentaje 2 4 3 2 2 2 2 2" xfId="10696" xr:uid="{D2DE0D54-D172-40A0-A4A2-261883E6DF8E}"/>
    <cellStyle name="Porcentaje 2 4 3 2 2 2 2 2 2" xfId="22503" xr:uid="{EE729BE2-C4C1-4EC4-BC0C-5AC8B07A1E9A}"/>
    <cellStyle name="Porcentaje 2 4 3 2 2 2 2 2 2 2" xfId="44822" xr:uid="{D88D3937-04E3-4DA5-A8C3-0F0BA28B6428}"/>
    <cellStyle name="Porcentaje 2 4 3 2 2 2 2 2 3" xfId="33014" xr:uid="{7F33D976-8C04-4FF6-81FD-7952C86CBE4B}"/>
    <cellStyle name="Porcentaje 2 4 3 2 2 2 2 3" xfId="17319" xr:uid="{85BB6AD5-FC22-42BD-99D4-D3DA238AF3C8}"/>
    <cellStyle name="Porcentaje 2 4 3 2 2 2 2 3 2" xfId="39638" xr:uid="{CF881427-E83C-4116-B09D-359BC4774F26}"/>
    <cellStyle name="Porcentaje 2 4 3 2 2 2 2 4" xfId="27830" xr:uid="{D7A68EE6-9DEF-4EF9-9973-B53846560EF1}"/>
    <cellStyle name="Porcentaje 2 4 3 2 2 2 3" xfId="8104" xr:uid="{24B1A7E7-F8F7-4DF2-9527-25372073D5D9}"/>
    <cellStyle name="Porcentaje 2 4 3 2 2 2 3 2" xfId="19911" xr:uid="{F2E29A59-B476-4986-A09D-726618286624}"/>
    <cellStyle name="Porcentaje 2 4 3 2 2 2 3 2 2" xfId="42230" xr:uid="{65CC06C3-B0B6-44FA-AAF3-710711798AA2}"/>
    <cellStyle name="Porcentaje 2 4 3 2 2 2 3 3" xfId="30422" xr:uid="{6CC2C383-5227-4D4D-A6A0-3D913AA99AFA}"/>
    <cellStyle name="Porcentaje 2 4 3 2 2 2 4" xfId="14727" xr:uid="{64B2A195-00E4-4908-8AF2-31246086C7ED}"/>
    <cellStyle name="Porcentaje 2 4 3 2 2 2 4 2" xfId="37046" xr:uid="{EDF0231D-BC60-43B7-9164-271B1F2C542C}"/>
    <cellStyle name="Porcentaje 2 4 3 2 2 2 5" xfId="25238" xr:uid="{CD110A19-CD73-4646-9585-F012F6AE37DF}"/>
    <cellStyle name="Porcentaje 2 4 3 2 2 3" xfId="4216" xr:uid="{1E0DC493-2A05-4246-9D6D-4E99C3359AB6}"/>
    <cellStyle name="Porcentaje 2 4 3 2 2 3 2" xfId="9400" xr:uid="{4426B7DF-E63A-462D-84E7-1C469A993DBF}"/>
    <cellStyle name="Porcentaje 2 4 3 2 2 3 2 2" xfId="21207" xr:uid="{A0FF9CF3-537A-4E7F-9372-80DB6ABDF887}"/>
    <cellStyle name="Porcentaje 2 4 3 2 2 3 2 2 2" xfId="43526" xr:uid="{B8343685-911F-451D-92E7-EED7420AC6BA}"/>
    <cellStyle name="Porcentaje 2 4 3 2 2 3 2 3" xfId="31718" xr:uid="{E0158DF0-E7AD-4408-BC4E-7B536545BA8F}"/>
    <cellStyle name="Porcentaje 2 4 3 2 2 3 3" xfId="16023" xr:uid="{0AD31D16-3A85-4D85-A120-DA61E44B8DBD}"/>
    <cellStyle name="Porcentaje 2 4 3 2 2 3 3 2" xfId="38342" xr:uid="{47BC808F-FFD4-4FC2-B81A-06BF744C0107}"/>
    <cellStyle name="Porcentaje 2 4 3 2 2 3 4" xfId="26534" xr:uid="{4343DFCC-0117-47A1-B088-BE7A1D176A5C}"/>
    <cellStyle name="Porcentaje 2 4 3 2 2 4" xfId="6808" xr:uid="{C5E8FA06-8C30-4947-BA0C-D8BDC988588F}"/>
    <cellStyle name="Porcentaje 2 4 3 2 2 4 2" xfId="18615" xr:uid="{B0698D54-516F-4981-914E-65A490B30598}"/>
    <cellStyle name="Porcentaje 2 4 3 2 2 4 2 2" xfId="40934" xr:uid="{ED76B4C4-C26B-48E1-9D3C-C34EE1A65EBB}"/>
    <cellStyle name="Porcentaje 2 4 3 2 2 4 3" xfId="29126" xr:uid="{623A1E66-9FE6-4EA7-9E77-163EE08C644E}"/>
    <cellStyle name="Porcentaje 2 4 3 2 2 5" xfId="12135" xr:uid="{41B42F40-BF71-4F22-8CFE-6CFB5B1B5DCA}"/>
    <cellStyle name="Porcentaje 2 4 3 2 2 5 2" xfId="34454" xr:uid="{101961D9-B01C-40F5-A70B-F2001D674261}"/>
    <cellStyle name="Porcentaje 2 4 3 2 2 6" xfId="13431" xr:uid="{D1C73B2D-5832-4DAF-8859-26119F39AB65}"/>
    <cellStyle name="Porcentaje 2 4 3 2 2 6 2" xfId="35750" xr:uid="{B8CA8908-1A76-4B6C-B965-F6D9B564D154}"/>
    <cellStyle name="Porcentaje 2 4 3 2 2 7" xfId="23942" xr:uid="{89A43C83-AB7F-46F3-A96E-4DAC7BE9D458}"/>
    <cellStyle name="Porcentaje 2 4 3 2 3" xfId="2272" xr:uid="{2FEA17C5-435E-4309-A3F5-B6BC10BAF20A}"/>
    <cellStyle name="Porcentaje 2 4 3 2 3 2" xfId="4864" xr:uid="{15E414C8-0731-4179-B0B6-E6808D1624C6}"/>
    <cellStyle name="Porcentaje 2 4 3 2 3 2 2" xfId="10048" xr:uid="{B6C1903A-70BC-4936-8768-20D2F8C45B44}"/>
    <cellStyle name="Porcentaje 2 4 3 2 3 2 2 2" xfId="21855" xr:uid="{CB936E63-C942-4BAC-B2AE-518309832E83}"/>
    <cellStyle name="Porcentaje 2 4 3 2 3 2 2 2 2" xfId="44174" xr:uid="{3D15B49B-0929-4982-BF1C-066FB263446B}"/>
    <cellStyle name="Porcentaje 2 4 3 2 3 2 2 3" xfId="32366" xr:uid="{BEBDD942-80F8-40D8-841C-0FD81227D330}"/>
    <cellStyle name="Porcentaje 2 4 3 2 3 2 3" xfId="16671" xr:uid="{6B8F7902-546A-4033-87B1-1BE1E4DD47F8}"/>
    <cellStyle name="Porcentaje 2 4 3 2 3 2 3 2" xfId="38990" xr:uid="{E2198C99-9E18-4369-821F-16445696522D}"/>
    <cellStyle name="Porcentaje 2 4 3 2 3 2 4" xfId="27182" xr:uid="{1F98F193-9C2A-41D3-8A18-D88A538A154C}"/>
    <cellStyle name="Porcentaje 2 4 3 2 3 3" xfId="7456" xr:uid="{1A9699BC-895D-4FE3-8AA5-66A48EEC2193}"/>
    <cellStyle name="Porcentaje 2 4 3 2 3 3 2" xfId="19263" xr:uid="{AB803282-D7AD-42E3-BEB2-416BFBC0DD8E}"/>
    <cellStyle name="Porcentaje 2 4 3 2 3 3 2 2" xfId="41582" xr:uid="{13C8966C-5740-45CB-AC67-9A00C9D30F88}"/>
    <cellStyle name="Porcentaje 2 4 3 2 3 3 3" xfId="29774" xr:uid="{01CE553E-26AC-46B9-A907-ED1927CC5CD8}"/>
    <cellStyle name="Porcentaje 2 4 3 2 3 4" xfId="14079" xr:uid="{6E0EEC05-B246-4B35-9BE9-238387DB7E76}"/>
    <cellStyle name="Porcentaje 2 4 3 2 3 4 2" xfId="36398" xr:uid="{8F049EF3-63B5-44C3-85EE-7705F08E8824}"/>
    <cellStyle name="Porcentaje 2 4 3 2 3 5" xfId="24590" xr:uid="{EB018417-357D-4391-8704-7D2970ABE3CB}"/>
    <cellStyle name="Porcentaje 2 4 3 2 4" xfId="3568" xr:uid="{53F8EBA1-FFE8-4D65-B016-B278DD92C216}"/>
    <cellStyle name="Porcentaje 2 4 3 2 4 2" xfId="8752" xr:uid="{8F4F7107-430B-4442-A620-62F97B27F7F4}"/>
    <cellStyle name="Porcentaje 2 4 3 2 4 2 2" xfId="20559" xr:uid="{9140A32A-9E90-431A-B964-FF3ED9424B67}"/>
    <cellStyle name="Porcentaje 2 4 3 2 4 2 2 2" xfId="42878" xr:uid="{552887EF-B83D-400A-9CCD-152A06A610F4}"/>
    <cellStyle name="Porcentaje 2 4 3 2 4 2 3" xfId="31070" xr:uid="{098D695B-DC59-4FC0-B18D-CD769A56858B}"/>
    <cellStyle name="Porcentaje 2 4 3 2 4 3" xfId="15375" xr:uid="{E16FE970-DE51-4398-8BCA-80BD74D840B1}"/>
    <cellStyle name="Porcentaje 2 4 3 2 4 3 2" xfId="37694" xr:uid="{CE041C9A-B31A-4FE5-8C54-86AC4043F412}"/>
    <cellStyle name="Porcentaje 2 4 3 2 4 4" xfId="25886" xr:uid="{FB9C701D-3745-42F2-AE5E-5FC6CB5468F1}"/>
    <cellStyle name="Porcentaje 2 4 3 2 5" xfId="6160" xr:uid="{398DC366-BC17-40A4-BFEC-121E8DF30A5B}"/>
    <cellStyle name="Porcentaje 2 4 3 2 5 2" xfId="17967" xr:uid="{8C430CC5-82C7-4009-935A-B41196C6452F}"/>
    <cellStyle name="Porcentaje 2 4 3 2 5 2 2" xfId="40286" xr:uid="{AC92607F-10E0-4D7F-8106-5C8AACA704A8}"/>
    <cellStyle name="Porcentaje 2 4 3 2 5 3" xfId="28478" xr:uid="{774231EB-C6B3-4FEB-BF3F-9AF98CB20A0D}"/>
    <cellStyle name="Porcentaje 2 4 3 2 6" xfId="11487" xr:uid="{8F76B0E5-45AA-4FBD-B35A-2C16007DB121}"/>
    <cellStyle name="Porcentaje 2 4 3 2 6 2" xfId="33806" xr:uid="{957A7E08-F334-4BF8-8228-F42160773AF6}"/>
    <cellStyle name="Porcentaje 2 4 3 2 7" xfId="12783" xr:uid="{AF9842C8-F25F-4B3B-9399-30133D2E8BD4}"/>
    <cellStyle name="Porcentaje 2 4 3 2 7 2" xfId="35102" xr:uid="{09619424-4585-48F8-AC79-4855FDA1DE78}"/>
    <cellStyle name="Porcentaje 2 4 3 2 8" xfId="23294" xr:uid="{8A2E956F-375B-47C3-84DE-90075E8D971A}"/>
    <cellStyle name="Porcentaje 2 4 3 3" xfId="1300" xr:uid="{7EFC63A1-ABFF-4009-A9DE-370487C70347}"/>
    <cellStyle name="Porcentaje 2 4 3 3 2" xfId="2596" xr:uid="{8B19162C-0E07-4275-81FB-32EBA51B5D83}"/>
    <cellStyle name="Porcentaje 2 4 3 3 2 2" xfId="5188" xr:uid="{EFE1FAED-83DA-4227-9689-D7AA2FB9D637}"/>
    <cellStyle name="Porcentaje 2 4 3 3 2 2 2" xfId="10372" xr:uid="{B7E5E049-6538-4A9E-983C-48FBE0EAE463}"/>
    <cellStyle name="Porcentaje 2 4 3 3 2 2 2 2" xfId="22179" xr:uid="{D20F48F7-F534-48F8-AA4D-411C33EBC3D3}"/>
    <cellStyle name="Porcentaje 2 4 3 3 2 2 2 2 2" xfId="44498" xr:uid="{5FC73D99-9491-460B-9137-B1C5F8482168}"/>
    <cellStyle name="Porcentaje 2 4 3 3 2 2 2 3" xfId="32690" xr:uid="{921E9599-7AB0-4301-8075-B6CF5D6589F0}"/>
    <cellStyle name="Porcentaje 2 4 3 3 2 2 3" xfId="16995" xr:uid="{D7A175E3-1508-46F8-A120-DDD01979C59F}"/>
    <cellStyle name="Porcentaje 2 4 3 3 2 2 3 2" xfId="39314" xr:uid="{929F07AD-E646-4FFF-830E-CDF54D015A18}"/>
    <cellStyle name="Porcentaje 2 4 3 3 2 2 4" xfId="27506" xr:uid="{BC5E92A8-31E9-4AAD-966D-D9924F28208A}"/>
    <cellStyle name="Porcentaje 2 4 3 3 2 3" xfId="7780" xr:uid="{F972DEA9-BF0C-495D-B8CB-5DC663FEBA78}"/>
    <cellStyle name="Porcentaje 2 4 3 3 2 3 2" xfId="19587" xr:uid="{A6EC7853-BB33-456E-939D-3D54262AD6E0}"/>
    <cellStyle name="Porcentaje 2 4 3 3 2 3 2 2" xfId="41906" xr:uid="{BDFE37AD-A8C9-4B53-892E-DB4C658BA590}"/>
    <cellStyle name="Porcentaje 2 4 3 3 2 3 3" xfId="30098" xr:uid="{CF85D670-ADC7-46B5-80C0-557E4CC159B8}"/>
    <cellStyle name="Porcentaje 2 4 3 3 2 4" xfId="14403" xr:uid="{357379C8-FF5B-4003-B536-644183E562CF}"/>
    <cellStyle name="Porcentaje 2 4 3 3 2 4 2" xfId="36722" xr:uid="{FB7AA32C-867C-41C9-A5BD-7C9A0DF88E30}"/>
    <cellStyle name="Porcentaje 2 4 3 3 2 5" xfId="24914" xr:uid="{86380EF4-4A77-442B-B6BD-E10A70114439}"/>
    <cellStyle name="Porcentaje 2 4 3 3 3" xfId="3892" xr:uid="{36EA8C08-7CAF-40E7-BD4E-0127FEDC6E41}"/>
    <cellStyle name="Porcentaje 2 4 3 3 3 2" xfId="9076" xr:uid="{9948BFB6-DE0E-4C1B-80CA-386B8BC04CA3}"/>
    <cellStyle name="Porcentaje 2 4 3 3 3 2 2" xfId="20883" xr:uid="{A7AE6A67-6863-423B-8934-BD33F03376B7}"/>
    <cellStyle name="Porcentaje 2 4 3 3 3 2 2 2" xfId="43202" xr:uid="{0A4B612F-1EC3-47BE-89BE-47CE297C7FFA}"/>
    <cellStyle name="Porcentaje 2 4 3 3 3 2 3" xfId="31394" xr:uid="{DA7CA600-E3D4-48D9-8638-8C4A974BBD03}"/>
    <cellStyle name="Porcentaje 2 4 3 3 3 3" xfId="15699" xr:uid="{1FF02893-E9CB-4D13-B81D-B20F8D9BDD81}"/>
    <cellStyle name="Porcentaje 2 4 3 3 3 3 2" xfId="38018" xr:uid="{16B38317-8E99-4710-AED7-F6E420091E09}"/>
    <cellStyle name="Porcentaje 2 4 3 3 3 4" xfId="26210" xr:uid="{23866AB8-0892-4240-9750-14E5D1DD39F6}"/>
    <cellStyle name="Porcentaje 2 4 3 3 4" xfId="6484" xr:uid="{2A83A8FC-0F24-4950-89C5-0ACD1B056731}"/>
    <cellStyle name="Porcentaje 2 4 3 3 4 2" xfId="18291" xr:uid="{01A595BE-42B3-44F0-AF90-1AC4388964E2}"/>
    <cellStyle name="Porcentaje 2 4 3 3 4 2 2" xfId="40610" xr:uid="{3D55DCDA-FCEB-46BD-84AB-4BE2DCB453E7}"/>
    <cellStyle name="Porcentaje 2 4 3 3 4 3" xfId="28802" xr:uid="{AAC4F7A0-6433-4E02-A66D-4B37627F514A}"/>
    <cellStyle name="Porcentaje 2 4 3 3 5" xfId="11811" xr:uid="{DCCCFE8F-D376-4682-8D29-EACE12FE931F}"/>
    <cellStyle name="Porcentaje 2 4 3 3 5 2" xfId="34130" xr:uid="{131CBB09-C38C-4CAC-BBC9-2FE37B7E9998}"/>
    <cellStyle name="Porcentaje 2 4 3 3 6" xfId="13107" xr:uid="{141B6AD0-F7DE-4545-9A04-0C300AD6F94F}"/>
    <cellStyle name="Porcentaje 2 4 3 3 6 2" xfId="35426" xr:uid="{CDFE7F5B-0F83-4AAF-BF36-0B5DAC6DC5AB}"/>
    <cellStyle name="Porcentaje 2 4 3 3 7" xfId="23618" xr:uid="{3C10924A-990E-43F9-8984-BEB1FE239078}"/>
    <cellStyle name="Porcentaje 2 4 3 4" xfId="1948" xr:uid="{FD915E46-F9BD-4015-902E-648EDEEBDB63}"/>
    <cellStyle name="Porcentaje 2 4 3 4 2" xfId="4540" xr:uid="{CF983C14-2AFE-4B36-9BCF-0495DE249406}"/>
    <cellStyle name="Porcentaje 2 4 3 4 2 2" xfId="9724" xr:uid="{53DB89B0-ADD8-4D14-B1F7-9ACF6B4D823C}"/>
    <cellStyle name="Porcentaje 2 4 3 4 2 2 2" xfId="21531" xr:uid="{F5864631-CCE8-401B-BB71-883E59B90A01}"/>
    <cellStyle name="Porcentaje 2 4 3 4 2 2 2 2" xfId="43850" xr:uid="{F940E352-8370-4418-9932-5E24ECE8D2A4}"/>
    <cellStyle name="Porcentaje 2 4 3 4 2 2 3" xfId="32042" xr:uid="{52918BFB-1E4D-499C-8814-90EE37569445}"/>
    <cellStyle name="Porcentaje 2 4 3 4 2 3" xfId="16347" xr:uid="{916CAFC8-343B-4CA7-95DB-30467ECD7C16}"/>
    <cellStyle name="Porcentaje 2 4 3 4 2 3 2" xfId="38666" xr:uid="{CE493CD4-7D7A-4D70-AD43-218AD27588B1}"/>
    <cellStyle name="Porcentaje 2 4 3 4 2 4" xfId="26858" xr:uid="{A38D6038-AE63-47B3-B0F2-F27BEE51D18F}"/>
    <cellStyle name="Porcentaje 2 4 3 4 3" xfId="7132" xr:uid="{C2DDFA98-3F03-4D43-A9D4-1489B985BA31}"/>
    <cellStyle name="Porcentaje 2 4 3 4 3 2" xfId="18939" xr:uid="{1B4000D0-0B24-4612-AFFF-5AD5D940CDCE}"/>
    <cellStyle name="Porcentaje 2 4 3 4 3 2 2" xfId="41258" xr:uid="{6C83CA86-CD73-4F70-9BB3-86FCE0AAD961}"/>
    <cellStyle name="Porcentaje 2 4 3 4 3 3" xfId="29450" xr:uid="{85B6AF3F-B6FD-408B-9856-15DB2182DE1D}"/>
    <cellStyle name="Porcentaje 2 4 3 4 4" xfId="13755" xr:uid="{CEADBE36-AC05-4F65-BC5A-B863029BE7A8}"/>
    <cellStyle name="Porcentaje 2 4 3 4 4 2" xfId="36074" xr:uid="{149C08FE-1711-4C77-BAFF-56DC5C6961F1}"/>
    <cellStyle name="Porcentaje 2 4 3 4 5" xfId="24266" xr:uid="{976B84E0-44A0-4D10-9A80-A6BBCDCB345B}"/>
    <cellStyle name="Porcentaje 2 4 3 5" xfId="3244" xr:uid="{DBC8D44C-04C9-47C5-B943-5D3B1FC5F876}"/>
    <cellStyle name="Porcentaje 2 4 3 5 2" xfId="8428" xr:uid="{9F44C227-2CE4-4DF8-9500-B2C780A215DD}"/>
    <cellStyle name="Porcentaje 2 4 3 5 2 2" xfId="20235" xr:uid="{53E8F722-9E28-4E64-961A-A1581F03D497}"/>
    <cellStyle name="Porcentaje 2 4 3 5 2 2 2" xfId="42554" xr:uid="{6699C8B8-CF2B-4DFD-85D7-F965E67B3BC5}"/>
    <cellStyle name="Porcentaje 2 4 3 5 2 3" xfId="30746" xr:uid="{DB7B4B87-1C20-4BB9-B6EE-CB9F0DE11DE2}"/>
    <cellStyle name="Porcentaje 2 4 3 5 3" xfId="15051" xr:uid="{7EB9933F-CA55-43FF-8F6F-53F32462D653}"/>
    <cellStyle name="Porcentaje 2 4 3 5 3 2" xfId="37370" xr:uid="{92112275-334F-48A3-9A45-BEB76BC0C2E1}"/>
    <cellStyle name="Porcentaje 2 4 3 5 4" xfId="25562" xr:uid="{807B9395-B48F-455E-BDB2-5121BA995166}"/>
    <cellStyle name="Porcentaje 2 4 3 6" xfId="5836" xr:uid="{74F146A5-DA3D-4B9A-8A58-F15546B7BE86}"/>
    <cellStyle name="Porcentaje 2 4 3 6 2" xfId="17643" xr:uid="{5E5885C5-9B87-45DC-B036-54957730814E}"/>
    <cellStyle name="Porcentaje 2 4 3 6 2 2" xfId="39962" xr:uid="{62A118F8-0DFE-4782-B836-2EBEB3F7274F}"/>
    <cellStyle name="Porcentaje 2 4 3 6 3" xfId="28154" xr:uid="{2FC22BBE-869F-44A1-A443-5675D452054D}"/>
    <cellStyle name="Porcentaje 2 4 3 7" xfId="11109" xr:uid="{1530AEC3-F215-4C1E-8110-3AE6EBCD0171}"/>
    <cellStyle name="Porcentaje 2 4 3 7 2" xfId="33428" xr:uid="{B3DA5E4C-4BA6-4DD2-BBF6-52902CA1471F}"/>
    <cellStyle name="Porcentaje 2 4 3 8" xfId="12459" xr:uid="{E7C2548A-75AC-45D4-9811-0652FF622C05}"/>
    <cellStyle name="Porcentaje 2 4 3 8 2" xfId="34778" xr:uid="{C531AB20-27B0-47F6-AE11-BB381A9B1913}"/>
    <cellStyle name="Porcentaje 2 4 3 9" xfId="22916" xr:uid="{49762B43-08F5-4C73-9118-74E76794D4D8}"/>
    <cellStyle name="Porcentaje 2 4 4" xfId="814" xr:uid="{9345D71C-FAAF-43A7-92F8-4790828B9117}"/>
    <cellStyle name="Porcentaje 2 4 4 2" xfId="1462" xr:uid="{ACCB416D-84C3-4DBA-92E7-A9BFBF028DEF}"/>
    <cellStyle name="Porcentaje 2 4 4 2 2" xfId="2758" xr:uid="{0799BC84-B273-47C5-A0FF-EC3EADC59589}"/>
    <cellStyle name="Porcentaje 2 4 4 2 2 2" xfId="5350" xr:uid="{A091BB04-39C6-4C72-BBD7-63E713A36A33}"/>
    <cellStyle name="Porcentaje 2 4 4 2 2 2 2" xfId="10534" xr:uid="{7DBEABA3-041C-48A9-A863-C96470483445}"/>
    <cellStyle name="Porcentaje 2 4 4 2 2 2 2 2" xfId="22341" xr:uid="{CF46647B-1960-41CE-9AAB-162F0331E3BF}"/>
    <cellStyle name="Porcentaje 2 4 4 2 2 2 2 2 2" xfId="44660" xr:uid="{8F338803-0150-45D9-824D-FF8F5FF481B1}"/>
    <cellStyle name="Porcentaje 2 4 4 2 2 2 2 3" xfId="32852" xr:uid="{386FB907-93BE-4A88-BA47-4D28D4A73D49}"/>
    <cellStyle name="Porcentaje 2 4 4 2 2 2 3" xfId="17157" xr:uid="{D9C7F67D-7623-4D72-90D7-248BEA3BFEB9}"/>
    <cellStyle name="Porcentaje 2 4 4 2 2 2 3 2" xfId="39476" xr:uid="{C9A8EA67-4478-4E50-9AAF-C30AF807CCD6}"/>
    <cellStyle name="Porcentaje 2 4 4 2 2 2 4" xfId="27668" xr:uid="{F23A27EE-F26C-4E7A-8EBB-C96643E2C847}"/>
    <cellStyle name="Porcentaje 2 4 4 2 2 3" xfId="7942" xr:uid="{80A59D9A-772E-4B98-B0A0-77CA183B2C64}"/>
    <cellStyle name="Porcentaje 2 4 4 2 2 3 2" xfId="19749" xr:uid="{BA4AA9A7-A95E-41E1-9941-948C8800A37E}"/>
    <cellStyle name="Porcentaje 2 4 4 2 2 3 2 2" xfId="42068" xr:uid="{9ED0A994-E008-444B-BBB5-6658B18AF1BA}"/>
    <cellStyle name="Porcentaje 2 4 4 2 2 3 3" xfId="30260" xr:uid="{8F4DB74B-6379-4DD7-9402-ACA50DD8149E}"/>
    <cellStyle name="Porcentaje 2 4 4 2 2 4" xfId="14565" xr:uid="{58DDAD37-2920-4A23-85F2-1164E689161D}"/>
    <cellStyle name="Porcentaje 2 4 4 2 2 4 2" xfId="36884" xr:uid="{5ED5CD61-BBFB-4556-8784-1ADA5CEA6CB5}"/>
    <cellStyle name="Porcentaje 2 4 4 2 2 5" xfId="25076" xr:uid="{5F243D71-0D27-4599-A8F8-7CBB17CC3C3C}"/>
    <cellStyle name="Porcentaje 2 4 4 2 3" xfId="4054" xr:uid="{1C925A8B-13BA-4597-AE49-F5CC491420DE}"/>
    <cellStyle name="Porcentaje 2 4 4 2 3 2" xfId="9238" xr:uid="{FA1FCDC2-5D8C-4159-86FD-A834A3D44B36}"/>
    <cellStyle name="Porcentaje 2 4 4 2 3 2 2" xfId="21045" xr:uid="{3131B9C3-4F53-4A26-9F80-D89BF8D58556}"/>
    <cellStyle name="Porcentaje 2 4 4 2 3 2 2 2" xfId="43364" xr:uid="{2D931062-1705-47F4-BF8A-2A5B0FC4BACF}"/>
    <cellStyle name="Porcentaje 2 4 4 2 3 2 3" xfId="31556" xr:uid="{C4812FA8-2430-4E56-A3DD-CEB049862033}"/>
    <cellStyle name="Porcentaje 2 4 4 2 3 3" xfId="15861" xr:uid="{05C06335-C677-494D-AD6E-B3E622FA0FAA}"/>
    <cellStyle name="Porcentaje 2 4 4 2 3 3 2" xfId="38180" xr:uid="{4CEE5A9E-619A-4AE3-BF05-4D9D08ED3EF7}"/>
    <cellStyle name="Porcentaje 2 4 4 2 3 4" xfId="26372" xr:uid="{409798C7-833D-4785-A9F2-1DC9CC2597C2}"/>
    <cellStyle name="Porcentaje 2 4 4 2 4" xfId="6646" xr:uid="{AAE7F73A-FC5E-4D31-B856-8CCC5DD03E60}"/>
    <cellStyle name="Porcentaje 2 4 4 2 4 2" xfId="18453" xr:uid="{F97256A4-D8A4-4628-A1D7-484850C9FB2A}"/>
    <cellStyle name="Porcentaje 2 4 4 2 4 2 2" xfId="40772" xr:uid="{FC589977-CC9E-481C-9B36-DB49BE4F0B4F}"/>
    <cellStyle name="Porcentaje 2 4 4 2 4 3" xfId="28964" xr:uid="{72AA1613-7BFE-4120-A4F4-9D338FA8174C}"/>
    <cellStyle name="Porcentaje 2 4 4 2 5" xfId="11973" xr:uid="{BB2FB9CE-0C09-431F-B116-758D54DBCF29}"/>
    <cellStyle name="Porcentaje 2 4 4 2 5 2" xfId="34292" xr:uid="{0B29AFBA-583F-430D-B6A1-4C0B9BB12911}"/>
    <cellStyle name="Porcentaje 2 4 4 2 6" xfId="13269" xr:uid="{F7E66050-E320-49D0-90E1-30A3AF6F84FD}"/>
    <cellStyle name="Porcentaje 2 4 4 2 6 2" xfId="35588" xr:uid="{8F7D8AA6-411F-4F2A-9BEC-505A382C7116}"/>
    <cellStyle name="Porcentaje 2 4 4 2 7" xfId="23780" xr:uid="{7BF0374E-06F3-4BA7-9776-615E95FDD6C4}"/>
    <cellStyle name="Porcentaje 2 4 4 3" xfId="2110" xr:uid="{E7C848AF-F733-4A8D-B5BC-755CF9644D7E}"/>
    <cellStyle name="Porcentaje 2 4 4 3 2" xfId="4702" xr:uid="{CB027E2B-636F-4C0A-ADB7-F729914B8467}"/>
    <cellStyle name="Porcentaje 2 4 4 3 2 2" xfId="9886" xr:uid="{693E6F82-066B-4DD5-8DC2-5791024A74C1}"/>
    <cellStyle name="Porcentaje 2 4 4 3 2 2 2" xfId="21693" xr:uid="{67F2CB9B-6869-400A-A5E0-7A3DB4DC219D}"/>
    <cellStyle name="Porcentaje 2 4 4 3 2 2 2 2" xfId="44012" xr:uid="{F999EFB5-B6EA-41DD-8D00-C95E4C576311}"/>
    <cellStyle name="Porcentaje 2 4 4 3 2 2 3" xfId="32204" xr:uid="{99EB7480-313D-44BA-A5CD-AE8E66F93CC7}"/>
    <cellStyle name="Porcentaje 2 4 4 3 2 3" xfId="16509" xr:uid="{7B3B8C80-F291-4F8A-90DA-5183D7664B5D}"/>
    <cellStyle name="Porcentaje 2 4 4 3 2 3 2" xfId="38828" xr:uid="{8E74DEB4-F3D2-44D0-814E-E759C6B75E00}"/>
    <cellStyle name="Porcentaje 2 4 4 3 2 4" xfId="27020" xr:uid="{A2444E4F-E579-46DE-A865-FA80A3922AF2}"/>
    <cellStyle name="Porcentaje 2 4 4 3 3" xfId="7294" xr:uid="{812E54AC-C6BB-40A7-957C-E97458A77233}"/>
    <cellStyle name="Porcentaje 2 4 4 3 3 2" xfId="19101" xr:uid="{7358F992-159C-4AEB-BBFA-46486717F459}"/>
    <cellStyle name="Porcentaje 2 4 4 3 3 2 2" xfId="41420" xr:uid="{85A58EAC-8EF6-4E3B-AABC-C791501368AA}"/>
    <cellStyle name="Porcentaje 2 4 4 3 3 3" xfId="29612" xr:uid="{FAE2D0BE-8327-4696-A86F-2474B3CFB650}"/>
    <cellStyle name="Porcentaje 2 4 4 3 4" xfId="13917" xr:uid="{4EB837D8-BB02-4184-9A22-5882C396D99C}"/>
    <cellStyle name="Porcentaje 2 4 4 3 4 2" xfId="36236" xr:uid="{B7040D22-3A8C-4C83-9101-FD27EADD9FB1}"/>
    <cellStyle name="Porcentaje 2 4 4 3 5" xfId="24428" xr:uid="{46E250EA-022B-4902-83E1-1685D29EA50E}"/>
    <cellStyle name="Porcentaje 2 4 4 4" xfId="3406" xr:uid="{4C58CB7F-A81D-4BE1-BB05-D2BCAB529A8E}"/>
    <cellStyle name="Porcentaje 2 4 4 4 2" xfId="8590" xr:uid="{931BC0B4-01EA-4FC0-B68A-1F863A28E246}"/>
    <cellStyle name="Porcentaje 2 4 4 4 2 2" xfId="20397" xr:uid="{8B6D4DFA-E142-4631-8F32-BD2092A53176}"/>
    <cellStyle name="Porcentaje 2 4 4 4 2 2 2" xfId="42716" xr:uid="{28615EE2-36BA-4BB8-946B-C03E822CE9C6}"/>
    <cellStyle name="Porcentaje 2 4 4 4 2 3" xfId="30908" xr:uid="{DD1AD70B-DF6D-4EBA-8F52-C9C403CE0580}"/>
    <cellStyle name="Porcentaje 2 4 4 4 3" xfId="15213" xr:uid="{58173836-DC0B-4557-8D1F-AA27FFCFE386}"/>
    <cellStyle name="Porcentaje 2 4 4 4 3 2" xfId="37532" xr:uid="{7BC30AEF-9A31-4802-BEBB-4B75FD442D6F}"/>
    <cellStyle name="Porcentaje 2 4 4 4 4" xfId="25724" xr:uid="{CF9AAE2B-5139-4AEF-AE14-D200C644D784}"/>
    <cellStyle name="Porcentaje 2 4 4 5" xfId="5998" xr:uid="{A2CB2621-0255-4C1C-9C8F-0C97FC509E51}"/>
    <cellStyle name="Porcentaje 2 4 4 5 2" xfId="17805" xr:uid="{BD8E5118-BA16-45BB-A1AD-DE16D04BD9EC}"/>
    <cellStyle name="Porcentaje 2 4 4 5 2 2" xfId="40124" xr:uid="{68060821-ABEF-4C55-841E-5DC6C3D57115}"/>
    <cellStyle name="Porcentaje 2 4 4 5 3" xfId="28316" xr:uid="{7D62E97A-A63C-4EDC-B53F-1E659DE2FF21}"/>
    <cellStyle name="Porcentaje 2 4 4 6" xfId="11325" xr:uid="{15991261-6EC3-4699-8316-116F0C3DA0F1}"/>
    <cellStyle name="Porcentaje 2 4 4 6 2" xfId="33644" xr:uid="{A5D3EDDA-B5C5-450E-ABF7-100D696D5B80}"/>
    <cellStyle name="Porcentaje 2 4 4 7" xfId="12621" xr:uid="{D80CCFAD-FD0C-424C-B24D-42BC65E1CCD9}"/>
    <cellStyle name="Porcentaje 2 4 4 7 2" xfId="34940" xr:uid="{E6E273A8-27F4-4810-8D74-34B5D7973F84}"/>
    <cellStyle name="Porcentaje 2 4 4 8" xfId="23132" xr:uid="{13A824A3-6C5C-4E27-949B-DC8FA5C20641}"/>
    <cellStyle name="Porcentaje 2 4 5" xfId="1138" xr:uid="{07CFDB39-FDAC-42EF-BCBD-DF775876E72D}"/>
    <cellStyle name="Porcentaje 2 4 5 2" xfId="2434" xr:uid="{9FB0152D-195B-4245-BB1A-E1DB5B368AE4}"/>
    <cellStyle name="Porcentaje 2 4 5 2 2" xfId="5026" xr:uid="{34E7FDD0-0339-47F7-A017-3FAD359BCAE7}"/>
    <cellStyle name="Porcentaje 2 4 5 2 2 2" xfId="10210" xr:uid="{EB682F7F-34B6-4969-BF8C-6A3BBB32620D}"/>
    <cellStyle name="Porcentaje 2 4 5 2 2 2 2" xfId="22017" xr:uid="{95F13462-CB5C-4C26-B537-6BF43DBD80F2}"/>
    <cellStyle name="Porcentaje 2 4 5 2 2 2 2 2" xfId="44336" xr:uid="{3A47B7E7-DD82-437B-9A28-54DB8CB6CC9B}"/>
    <cellStyle name="Porcentaje 2 4 5 2 2 2 3" xfId="32528" xr:uid="{F4C82595-73E0-486A-9269-6900931B0CB3}"/>
    <cellStyle name="Porcentaje 2 4 5 2 2 3" xfId="16833" xr:uid="{532EFEC8-AE91-4A81-9552-617308FF3602}"/>
    <cellStyle name="Porcentaje 2 4 5 2 2 3 2" xfId="39152" xr:uid="{A1797358-DE28-47A5-84A3-03BCC2CEE752}"/>
    <cellStyle name="Porcentaje 2 4 5 2 2 4" xfId="27344" xr:uid="{F61F2A12-91D4-4984-AE84-E8FA50B3CD90}"/>
    <cellStyle name="Porcentaje 2 4 5 2 3" xfId="7618" xr:uid="{8915BEE3-3857-4772-9965-3B4BE733BFDD}"/>
    <cellStyle name="Porcentaje 2 4 5 2 3 2" xfId="19425" xr:uid="{762CC1F9-FAD5-44C8-B9B2-121B39482F26}"/>
    <cellStyle name="Porcentaje 2 4 5 2 3 2 2" xfId="41744" xr:uid="{61F9F41E-30DF-4D6B-A157-60F39FFB2018}"/>
    <cellStyle name="Porcentaje 2 4 5 2 3 3" xfId="29936" xr:uid="{EDB2B583-D4E0-41AE-B521-DC01970BE06A}"/>
    <cellStyle name="Porcentaje 2 4 5 2 4" xfId="14241" xr:uid="{A6058142-11A5-478E-BA45-F7479F671D7A}"/>
    <cellStyle name="Porcentaje 2 4 5 2 4 2" xfId="36560" xr:uid="{1E696933-96BA-40E3-BF47-E15D2C3F5C6C}"/>
    <cellStyle name="Porcentaje 2 4 5 2 5" xfId="24752" xr:uid="{6790DFBD-9541-4940-9037-A6AD28AD2A5C}"/>
    <cellStyle name="Porcentaje 2 4 5 3" xfId="3730" xr:uid="{39A5102D-61C3-4BE4-9C72-A3A899970C08}"/>
    <cellStyle name="Porcentaje 2 4 5 3 2" xfId="8914" xr:uid="{300E88C3-7483-4DA5-9276-555A138A12B3}"/>
    <cellStyle name="Porcentaje 2 4 5 3 2 2" xfId="20721" xr:uid="{22E4FFB4-DBE8-4D5F-BBBF-CA4ACB9E0796}"/>
    <cellStyle name="Porcentaje 2 4 5 3 2 2 2" xfId="43040" xr:uid="{B4130652-7F97-4BAD-A0B9-AEFA943DC4E0}"/>
    <cellStyle name="Porcentaje 2 4 5 3 2 3" xfId="31232" xr:uid="{B9B4EA8F-A184-4186-ADC5-411D22A2C772}"/>
    <cellStyle name="Porcentaje 2 4 5 3 3" xfId="15537" xr:uid="{31A4C74D-0C34-4E89-98CD-6955AE589907}"/>
    <cellStyle name="Porcentaje 2 4 5 3 3 2" xfId="37856" xr:uid="{4DC41A5C-2665-470B-B20A-63C9E69BB0FB}"/>
    <cellStyle name="Porcentaje 2 4 5 3 4" xfId="26048" xr:uid="{4F180654-C3B0-4AAB-8339-C92FA36FF55C}"/>
    <cellStyle name="Porcentaje 2 4 5 4" xfId="6322" xr:uid="{8932067B-A73A-4AC9-95AC-113001E45E3A}"/>
    <cellStyle name="Porcentaje 2 4 5 4 2" xfId="18129" xr:uid="{EB4AA46A-3727-40BA-8696-FA454BF5F79A}"/>
    <cellStyle name="Porcentaje 2 4 5 4 2 2" xfId="40448" xr:uid="{B4F82530-D494-424D-A139-C4B41ECE9D00}"/>
    <cellStyle name="Porcentaje 2 4 5 4 3" xfId="28640" xr:uid="{50055F89-5F01-4C69-8FC0-428636E99157}"/>
    <cellStyle name="Porcentaje 2 4 5 5" xfId="11649" xr:uid="{08D80725-2D63-498F-AB5D-52991D92AB75}"/>
    <cellStyle name="Porcentaje 2 4 5 5 2" xfId="33968" xr:uid="{AE3C9FE2-6385-4C4E-B3B5-FD653CE2ED2A}"/>
    <cellStyle name="Porcentaje 2 4 5 6" xfId="12945" xr:uid="{D4887369-54F4-41F0-921C-CEBC7C54A526}"/>
    <cellStyle name="Porcentaje 2 4 5 6 2" xfId="35264" xr:uid="{3905B1E6-A41C-4907-B6D7-0F74E937F8F9}"/>
    <cellStyle name="Porcentaje 2 4 5 7" xfId="23456" xr:uid="{01787238-9C36-4E9C-B5D3-C50A9090C2AE}"/>
    <cellStyle name="Porcentaje 2 4 6" xfId="1786" xr:uid="{4B13DDC2-E5D8-4F7D-828C-45188EF914FC}"/>
    <cellStyle name="Porcentaje 2 4 6 2" xfId="4378" xr:uid="{AB767DCC-760F-43D2-BD73-176CA1BF2125}"/>
    <cellStyle name="Porcentaje 2 4 6 2 2" xfId="9562" xr:uid="{F9EF6930-0D29-4B5B-962F-3469B61FB155}"/>
    <cellStyle name="Porcentaje 2 4 6 2 2 2" xfId="21369" xr:uid="{4DBF7F4F-55B2-48FB-ACA9-554CABF5CCD9}"/>
    <cellStyle name="Porcentaje 2 4 6 2 2 2 2" xfId="43688" xr:uid="{38E85D06-34C3-40DC-A860-C5515D4D5ECD}"/>
    <cellStyle name="Porcentaje 2 4 6 2 2 3" xfId="31880" xr:uid="{0BD23EF5-E7DC-4A90-8699-20AE7BC4032E}"/>
    <cellStyle name="Porcentaje 2 4 6 2 3" xfId="16185" xr:uid="{A4063549-6E10-40CD-A4D1-5DAC2510089C}"/>
    <cellStyle name="Porcentaje 2 4 6 2 3 2" xfId="38504" xr:uid="{DA532D67-D3B6-4A7C-B6FC-C99991CD3375}"/>
    <cellStyle name="Porcentaje 2 4 6 2 4" xfId="26696" xr:uid="{BF7F906B-1EFC-45BD-A219-C8030D8C74B6}"/>
    <cellStyle name="Porcentaje 2 4 6 3" xfId="6970" xr:uid="{580C2097-0EDA-4511-A8C9-BF9AC28B9B81}"/>
    <cellStyle name="Porcentaje 2 4 6 3 2" xfId="18777" xr:uid="{1A9A3B75-81F0-4FF8-8047-A0F7D86569F8}"/>
    <cellStyle name="Porcentaje 2 4 6 3 2 2" xfId="41096" xr:uid="{DF481853-E7A8-4D4A-87E0-97B1310608C8}"/>
    <cellStyle name="Porcentaje 2 4 6 3 3" xfId="29288" xr:uid="{D9269442-FF0D-4DEA-B103-A71440BF9B7C}"/>
    <cellStyle name="Porcentaje 2 4 6 4" xfId="13593" xr:uid="{B3FAA24B-3D3E-4DE3-89A4-B58E30618769}"/>
    <cellStyle name="Porcentaje 2 4 6 4 2" xfId="35912" xr:uid="{656BA9EB-E1D9-4BD9-8B6D-8437065D357D}"/>
    <cellStyle name="Porcentaje 2 4 6 5" xfId="24104" xr:uid="{4CE0F375-3230-4B79-A5E3-005ECBED6D04}"/>
    <cellStyle name="Porcentaje 2 4 7" xfId="3082" xr:uid="{03C3C41C-0644-4905-9518-794D81BD2326}"/>
    <cellStyle name="Porcentaje 2 4 7 2" xfId="8266" xr:uid="{9EEE4ED4-4E32-47F6-971E-34B98CDDDBEF}"/>
    <cellStyle name="Porcentaje 2 4 7 2 2" xfId="20073" xr:uid="{7168FB4B-217F-4DE3-A9D8-89EFD310FD06}"/>
    <cellStyle name="Porcentaje 2 4 7 2 2 2" xfId="42392" xr:uid="{F5358AC0-593D-4142-B6A3-A7501912A4F4}"/>
    <cellStyle name="Porcentaje 2 4 7 2 3" xfId="30584" xr:uid="{4A260817-9A42-44E3-97A6-B4FC31D1927A}"/>
    <cellStyle name="Porcentaje 2 4 7 3" xfId="14889" xr:uid="{04BF4F77-A181-409B-BD70-A507E367380C}"/>
    <cellStyle name="Porcentaje 2 4 7 3 2" xfId="37208" xr:uid="{79105F51-A0DF-460F-A015-BB9F65657AEA}"/>
    <cellStyle name="Porcentaje 2 4 7 4" xfId="25400" xr:uid="{2B3C63B6-16F8-4078-AF96-9E7BA80A2427}"/>
    <cellStyle name="Porcentaje 2 4 8" xfId="5674" xr:uid="{2A7E5CF1-0E90-4FD5-969B-FA2BD54B1ECC}"/>
    <cellStyle name="Porcentaje 2 4 8 2" xfId="17481" xr:uid="{76EBCCC9-D464-4841-B902-785575977D76}"/>
    <cellStyle name="Porcentaje 2 4 8 2 2" xfId="39800" xr:uid="{0FABC708-DC1B-465E-BF93-894D4A123BFC}"/>
    <cellStyle name="Porcentaje 2 4 8 3" xfId="27992" xr:uid="{CA708831-96A3-450F-A823-62B20A678545}"/>
    <cellStyle name="Porcentaje 2 4 9" xfId="10875" xr:uid="{30CF12BD-1AA4-47AA-ACE5-69CAF82BF196}"/>
    <cellStyle name="Porcentaje 2 4 9 2" xfId="33194" xr:uid="{07B88B9D-2C85-4E57-B3B1-0273ED62111B}"/>
    <cellStyle name="Porcentaje 2 5" xfId="398" xr:uid="{4BD2FB68-6C8B-4F7B-9169-19DE32884B3F}"/>
    <cellStyle name="Porcentaje 2 5 10" xfId="12324" xr:uid="{B191BBD6-9DD5-4B21-B311-3731ABFADC0B}"/>
    <cellStyle name="Porcentaje 2 5 10 2" xfId="34643" xr:uid="{0674E901-1AA6-4292-B38C-449596B84E64}"/>
    <cellStyle name="Porcentaje 2 5 11" xfId="22712" xr:uid="{F84A1D2D-E552-482A-B117-F93626423530}"/>
    <cellStyle name="Porcentaje 2 5 2" xfId="512" xr:uid="{04564A5D-26F1-41D0-B08C-163015E75913}"/>
    <cellStyle name="Porcentaje 2 5 2 10" xfId="22829" xr:uid="{61CBBB31-67A8-4281-8630-BEF44209827D}"/>
    <cellStyle name="Porcentaje 2 5 2 2" xfId="745" xr:uid="{49098FE9-8D98-4DE6-B5C1-DD2B2BAAA616}"/>
    <cellStyle name="Porcentaje 2 5 2 2 2" xfId="1084" xr:uid="{1504D473-19C0-498B-A045-CC5A806F970F}"/>
    <cellStyle name="Porcentaje 2 5 2 2 2 2" xfId="1732" xr:uid="{44FEB4AB-E038-44CC-B0A8-CB200E19053C}"/>
    <cellStyle name="Porcentaje 2 5 2 2 2 2 2" xfId="3028" xr:uid="{E0064191-1DDB-46F6-B2AB-ED0C7244BF1A}"/>
    <cellStyle name="Porcentaje 2 5 2 2 2 2 2 2" xfId="5620" xr:uid="{54EFE659-C5EE-4539-8225-553380602CC7}"/>
    <cellStyle name="Porcentaje 2 5 2 2 2 2 2 2 2" xfId="10804" xr:uid="{9A892E24-8755-4409-A0F2-E6B96A4C7105}"/>
    <cellStyle name="Porcentaje 2 5 2 2 2 2 2 2 2 2" xfId="22611" xr:uid="{B207430A-57CE-42AF-89A9-B6A2FAF647CE}"/>
    <cellStyle name="Porcentaje 2 5 2 2 2 2 2 2 2 2 2" xfId="44930" xr:uid="{C0204288-A91B-4740-95A3-19308F5B0283}"/>
    <cellStyle name="Porcentaje 2 5 2 2 2 2 2 2 2 3" xfId="33122" xr:uid="{7A5CF364-6CBD-49C4-89CB-76ED5BFECA47}"/>
    <cellStyle name="Porcentaje 2 5 2 2 2 2 2 2 3" xfId="17427" xr:uid="{F1C1BB23-3950-4F6F-B4F4-96A5B313AF7C}"/>
    <cellStyle name="Porcentaje 2 5 2 2 2 2 2 2 3 2" xfId="39746" xr:uid="{87102641-2417-497C-8BBC-4AB9DD08F4DB}"/>
    <cellStyle name="Porcentaje 2 5 2 2 2 2 2 2 4" xfId="27938" xr:uid="{B37768FB-7077-49CD-A936-A0AC4193A1FA}"/>
    <cellStyle name="Porcentaje 2 5 2 2 2 2 2 3" xfId="8212" xr:uid="{92FDCB40-11FD-40BB-80A7-3D26419E985D}"/>
    <cellStyle name="Porcentaje 2 5 2 2 2 2 2 3 2" xfId="20019" xr:uid="{C1C1CD61-A12C-4C14-AE67-96EC53221509}"/>
    <cellStyle name="Porcentaje 2 5 2 2 2 2 2 3 2 2" xfId="42338" xr:uid="{5746CCAB-E189-47E7-B982-E5417DF766EC}"/>
    <cellStyle name="Porcentaje 2 5 2 2 2 2 2 3 3" xfId="30530" xr:uid="{3B6F78FB-C207-4819-9957-A46A277805FE}"/>
    <cellStyle name="Porcentaje 2 5 2 2 2 2 2 4" xfId="14835" xr:uid="{D7339EC5-514B-472B-BD28-8AC1EB7EB389}"/>
    <cellStyle name="Porcentaje 2 5 2 2 2 2 2 4 2" xfId="37154" xr:uid="{8D3C794D-CEF7-4A11-B92E-E1EAC5B2E4BC}"/>
    <cellStyle name="Porcentaje 2 5 2 2 2 2 2 5" xfId="25346" xr:uid="{74103E59-AC83-4C1C-A3AE-30BC56F758EF}"/>
    <cellStyle name="Porcentaje 2 5 2 2 2 2 3" xfId="4324" xr:uid="{206323CE-1B16-416B-AF27-DD2E03132005}"/>
    <cellStyle name="Porcentaje 2 5 2 2 2 2 3 2" xfId="9508" xr:uid="{677D36E7-22E6-4B53-B574-23267B8797C0}"/>
    <cellStyle name="Porcentaje 2 5 2 2 2 2 3 2 2" xfId="21315" xr:uid="{D10163C7-4986-4589-86D7-F3977C1F6A36}"/>
    <cellStyle name="Porcentaje 2 5 2 2 2 2 3 2 2 2" xfId="43634" xr:uid="{8502718D-D849-484A-BF0D-84FF0973E42A}"/>
    <cellStyle name="Porcentaje 2 5 2 2 2 2 3 2 3" xfId="31826" xr:uid="{4932135F-AB3A-4434-B629-0E6A5F6CA04E}"/>
    <cellStyle name="Porcentaje 2 5 2 2 2 2 3 3" xfId="16131" xr:uid="{333BFD4A-F6DF-4530-BB39-9153EF3DAABD}"/>
    <cellStyle name="Porcentaje 2 5 2 2 2 2 3 3 2" xfId="38450" xr:uid="{7E064701-E8FB-405D-B1EA-1F645B9CA5C0}"/>
    <cellStyle name="Porcentaje 2 5 2 2 2 2 3 4" xfId="26642" xr:uid="{6ACB07D8-7C03-4FFF-B265-B298938FF270}"/>
    <cellStyle name="Porcentaje 2 5 2 2 2 2 4" xfId="6916" xr:uid="{5EC0F1C3-3549-4B7B-A53E-7E9E092ECED1}"/>
    <cellStyle name="Porcentaje 2 5 2 2 2 2 4 2" xfId="18723" xr:uid="{512A2C39-2369-45EC-A69A-8A597A256E94}"/>
    <cellStyle name="Porcentaje 2 5 2 2 2 2 4 2 2" xfId="41042" xr:uid="{E1424E19-C0B3-4DD9-A870-733CBAACFFC1}"/>
    <cellStyle name="Porcentaje 2 5 2 2 2 2 4 3" xfId="29234" xr:uid="{588B1B93-26BC-4A18-B0E1-206203685D95}"/>
    <cellStyle name="Porcentaje 2 5 2 2 2 2 5" xfId="12243" xr:uid="{E79354FD-9640-4ED3-A821-03B12E93EC56}"/>
    <cellStyle name="Porcentaje 2 5 2 2 2 2 5 2" xfId="34562" xr:uid="{49807FED-B735-4517-929A-942651A5263A}"/>
    <cellStyle name="Porcentaje 2 5 2 2 2 2 6" xfId="13539" xr:uid="{FFBFC74D-CACC-40F8-8E10-EA80AD6A43EB}"/>
    <cellStyle name="Porcentaje 2 5 2 2 2 2 6 2" xfId="35858" xr:uid="{F584A12F-EA40-4D15-9C5E-2F145CBF959F}"/>
    <cellStyle name="Porcentaje 2 5 2 2 2 2 7" xfId="24050" xr:uid="{5DE5DF0A-A759-4911-8148-B75A4832A0AF}"/>
    <cellStyle name="Porcentaje 2 5 2 2 2 3" xfId="2380" xr:uid="{F6756A42-21AF-49B8-AEF0-49B80E9BD54F}"/>
    <cellStyle name="Porcentaje 2 5 2 2 2 3 2" xfId="4972" xr:uid="{C42C958D-204C-4C5B-B4AE-235E25B765D8}"/>
    <cellStyle name="Porcentaje 2 5 2 2 2 3 2 2" xfId="10156" xr:uid="{40058E67-DB38-4EB4-A404-90E79495D490}"/>
    <cellStyle name="Porcentaje 2 5 2 2 2 3 2 2 2" xfId="21963" xr:uid="{D49FE2BF-5CE0-49B7-B0F3-A774CD14F469}"/>
    <cellStyle name="Porcentaje 2 5 2 2 2 3 2 2 2 2" xfId="44282" xr:uid="{7C252281-76F6-4DA2-9DDC-2FC211C8B1EF}"/>
    <cellStyle name="Porcentaje 2 5 2 2 2 3 2 2 3" xfId="32474" xr:uid="{9001AB0A-13AC-4F7D-9B42-B0015D455C30}"/>
    <cellStyle name="Porcentaje 2 5 2 2 2 3 2 3" xfId="16779" xr:uid="{2E7FC68D-8C9B-4811-9B15-9034523B51A8}"/>
    <cellStyle name="Porcentaje 2 5 2 2 2 3 2 3 2" xfId="39098" xr:uid="{FF970A76-776C-4788-8E62-069CE7F14B2A}"/>
    <cellStyle name="Porcentaje 2 5 2 2 2 3 2 4" xfId="27290" xr:uid="{26E3E820-2F2F-4EA1-BE9D-5BBA1B1D2102}"/>
    <cellStyle name="Porcentaje 2 5 2 2 2 3 3" xfId="7564" xr:uid="{F74BDB92-009B-4EB5-9381-6DA1351E0B9D}"/>
    <cellStyle name="Porcentaje 2 5 2 2 2 3 3 2" xfId="19371" xr:uid="{571A4C96-BDE9-42B2-96E9-5C7EC070255A}"/>
    <cellStyle name="Porcentaje 2 5 2 2 2 3 3 2 2" xfId="41690" xr:uid="{40DCD8E2-27BA-4BFB-A1AA-1E680633D78A}"/>
    <cellStyle name="Porcentaje 2 5 2 2 2 3 3 3" xfId="29882" xr:uid="{83DE3CD2-167A-4734-8A92-E540316DBC6C}"/>
    <cellStyle name="Porcentaje 2 5 2 2 2 3 4" xfId="14187" xr:uid="{04282E2D-FD2D-4A48-B077-07B7A50BA23A}"/>
    <cellStyle name="Porcentaje 2 5 2 2 2 3 4 2" xfId="36506" xr:uid="{D47FD58C-127E-40AF-A54A-4719FFDCFA20}"/>
    <cellStyle name="Porcentaje 2 5 2 2 2 3 5" xfId="24698" xr:uid="{89C70F7F-94DB-487E-931F-6AF65CA2F2F5}"/>
    <cellStyle name="Porcentaje 2 5 2 2 2 4" xfId="3676" xr:uid="{146F1D67-8C75-428C-83E0-FBE70475B1C7}"/>
    <cellStyle name="Porcentaje 2 5 2 2 2 4 2" xfId="8860" xr:uid="{0975C9E6-6605-417A-B573-89D7E03CB22F}"/>
    <cellStyle name="Porcentaje 2 5 2 2 2 4 2 2" xfId="20667" xr:uid="{1D27B983-BD57-46C4-AE03-29F8A723F265}"/>
    <cellStyle name="Porcentaje 2 5 2 2 2 4 2 2 2" xfId="42986" xr:uid="{297EED76-AD3E-47C7-89EE-5560FCDA0A53}"/>
    <cellStyle name="Porcentaje 2 5 2 2 2 4 2 3" xfId="31178" xr:uid="{F5EA55B4-0556-4342-904B-70CDB105273A}"/>
    <cellStyle name="Porcentaje 2 5 2 2 2 4 3" xfId="15483" xr:uid="{DEB19FBB-54F1-42CB-8565-2AB40A93E971}"/>
    <cellStyle name="Porcentaje 2 5 2 2 2 4 3 2" xfId="37802" xr:uid="{A85DD71E-959A-4C75-983D-ED0F0BBF6EBD}"/>
    <cellStyle name="Porcentaje 2 5 2 2 2 4 4" xfId="25994" xr:uid="{050C76AE-1BFE-4E03-ABEF-94179B1B162F}"/>
    <cellStyle name="Porcentaje 2 5 2 2 2 5" xfId="6268" xr:uid="{719F67AB-309C-4993-8BCA-FDD7C20B657A}"/>
    <cellStyle name="Porcentaje 2 5 2 2 2 5 2" xfId="18075" xr:uid="{215CD757-33D4-4CBD-9D5A-5A546241A0FC}"/>
    <cellStyle name="Porcentaje 2 5 2 2 2 5 2 2" xfId="40394" xr:uid="{AC22FAA9-6B01-403D-820E-59B2469CA2F9}"/>
    <cellStyle name="Porcentaje 2 5 2 2 2 5 3" xfId="28586" xr:uid="{7830F03A-300E-446D-9AA3-630C898D740B}"/>
    <cellStyle name="Porcentaje 2 5 2 2 2 6" xfId="11595" xr:uid="{60AA04BA-C319-4C5F-87A1-625B6492E253}"/>
    <cellStyle name="Porcentaje 2 5 2 2 2 6 2" xfId="33914" xr:uid="{CF070601-6D27-4520-BC21-C6A3BEEA26CA}"/>
    <cellStyle name="Porcentaje 2 5 2 2 2 7" xfId="12891" xr:uid="{D9E4E879-177D-46A5-9CED-F21D32CBEB03}"/>
    <cellStyle name="Porcentaje 2 5 2 2 2 7 2" xfId="35210" xr:uid="{116B22E8-F33D-49A0-80D9-A8F5ED75C429}"/>
    <cellStyle name="Porcentaje 2 5 2 2 2 8" xfId="23402" xr:uid="{FBCB89F4-F9CD-4A13-BB08-7B6F9E29C21D}"/>
    <cellStyle name="Porcentaje 2 5 2 2 3" xfId="1408" xr:uid="{0FE843FB-F85B-4665-8919-2243B8BEC332}"/>
    <cellStyle name="Porcentaje 2 5 2 2 3 2" xfId="2704" xr:uid="{25C0054F-9F30-48B8-A5E0-FC3A28D2C80E}"/>
    <cellStyle name="Porcentaje 2 5 2 2 3 2 2" xfId="5296" xr:uid="{AE0F374D-7BF2-4AE9-94C9-547A35EAAD0B}"/>
    <cellStyle name="Porcentaje 2 5 2 2 3 2 2 2" xfId="10480" xr:uid="{30AFB3F2-004A-4A07-964D-9F1AA8B4F136}"/>
    <cellStyle name="Porcentaje 2 5 2 2 3 2 2 2 2" xfId="22287" xr:uid="{989D74E4-C767-416B-A2C4-867C5C458AAB}"/>
    <cellStyle name="Porcentaje 2 5 2 2 3 2 2 2 2 2" xfId="44606" xr:uid="{4AD50694-DB1D-42D9-958C-DD7B59D02BB4}"/>
    <cellStyle name="Porcentaje 2 5 2 2 3 2 2 2 3" xfId="32798" xr:uid="{F24896D4-70E5-4F10-973F-E4C3FD249A77}"/>
    <cellStyle name="Porcentaje 2 5 2 2 3 2 2 3" xfId="17103" xr:uid="{8A185E4B-8055-47C9-9904-F2491CCB2A0A}"/>
    <cellStyle name="Porcentaje 2 5 2 2 3 2 2 3 2" xfId="39422" xr:uid="{E3829372-0C8B-4AAD-BFF0-979BD838672B}"/>
    <cellStyle name="Porcentaje 2 5 2 2 3 2 2 4" xfId="27614" xr:uid="{EC5473E9-BF86-42F3-8F03-3E652EBA3311}"/>
    <cellStyle name="Porcentaje 2 5 2 2 3 2 3" xfId="7888" xr:uid="{3B95F7E7-D904-49E7-8EEE-BA6B11A54C24}"/>
    <cellStyle name="Porcentaje 2 5 2 2 3 2 3 2" xfId="19695" xr:uid="{06B4D452-5D4B-4B2E-B102-EC5C5FABBBEF}"/>
    <cellStyle name="Porcentaje 2 5 2 2 3 2 3 2 2" xfId="42014" xr:uid="{5DC8BAC5-ADF1-4415-9B42-E948D282DF43}"/>
    <cellStyle name="Porcentaje 2 5 2 2 3 2 3 3" xfId="30206" xr:uid="{613CC201-73A3-4315-8629-C385292275EC}"/>
    <cellStyle name="Porcentaje 2 5 2 2 3 2 4" xfId="14511" xr:uid="{DC06791F-A556-4423-8470-B8A535FC5C69}"/>
    <cellStyle name="Porcentaje 2 5 2 2 3 2 4 2" xfId="36830" xr:uid="{F7D24179-0EA7-4963-95C2-0C6A9DFE28C2}"/>
    <cellStyle name="Porcentaje 2 5 2 2 3 2 5" xfId="25022" xr:uid="{6E36969B-D03E-43A9-A2DE-B71073A5FCBE}"/>
    <cellStyle name="Porcentaje 2 5 2 2 3 3" xfId="4000" xr:uid="{8D3851FB-36CA-42C0-BEA3-4B156A6562A2}"/>
    <cellStyle name="Porcentaje 2 5 2 2 3 3 2" xfId="9184" xr:uid="{731905FB-32B4-441E-AF7F-2CD8882CDE4F}"/>
    <cellStyle name="Porcentaje 2 5 2 2 3 3 2 2" xfId="20991" xr:uid="{58FA5322-40C7-4B8F-A6BD-5984A02BD055}"/>
    <cellStyle name="Porcentaje 2 5 2 2 3 3 2 2 2" xfId="43310" xr:uid="{4A9393DB-438C-4EE6-9B08-9A9340FFDDF3}"/>
    <cellStyle name="Porcentaje 2 5 2 2 3 3 2 3" xfId="31502" xr:uid="{84AFD9EE-CDD9-466C-BF22-2B7E57E5B6A6}"/>
    <cellStyle name="Porcentaje 2 5 2 2 3 3 3" xfId="15807" xr:uid="{8A1F08CB-D67B-4D33-83D3-2292C8802335}"/>
    <cellStyle name="Porcentaje 2 5 2 2 3 3 3 2" xfId="38126" xr:uid="{18D67E67-6FC2-4232-B328-1D166B57FD57}"/>
    <cellStyle name="Porcentaje 2 5 2 2 3 3 4" xfId="26318" xr:uid="{BDAF54F2-CED6-4378-8558-F7462550F675}"/>
    <cellStyle name="Porcentaje 2 5 2 2 3 4" xfId="6592" xr:uid="{E33C996E-0916-43E4-A0E3-DE72AA2BF3B4}"/>
    <cellStyle name="Porcentaje 2 5 2 2 3 4 2" xfId="18399" xr:uid="{1F5E341E-8FD4-40C8-9666-7E5DD418EF05}"/>
    <cellStyle name="Porcentaje 2 5 2 2 3 4 2 2" xfId="40718" xr:uid="{080DF215-239E-4469-9AC9-B786B274A892}"/>
    <cellStyle name="Porcentaje 2 5 2 2 3 4 3" xfId="28910" xr:uid="{E5C725DA-C097-478F-A5DE-694D3E58B4EE}"/>
    <cellStyle name="Porcentaje 2 5 2 2 3 5" xfId="11919" xr:uid="{93E3765B-2D5A-4DB3-A328-C48D84A79DE0}"/>
    <cellStyle name="Porcentaje 2 5 2 2 3 5 2" xfId="34238" xr:uid="{F20CA10F-0104-4AEB-AFA7-1B9E8668EBBD}"/>
    <cellStyle name="Porcentaje 2 5 2 2 3 6" xfId="13215" xr:uid="{97DE02DA-1D74-4067-A2CE-9C909DD6E533}"/>
    <cellStyle name="Porcentaje 2 5 2 2 3 6 2" xfId="35534" xr:uid="{A8285DEF-031F-4EB5-B09C-1F63B98C1D8B}"/>
    <cellStyle name="Porcentaje 2 5 2 2 3 7" xfId="23726" xr:uid="{022DFF6F-E58E-47B7-A10E-0BEA070B7662}"/>
    <cellStyle name="Porcentaje 2 5 2 2 4" xfId="2056" xr:uid="{4E31AC1F-B605-488E-8F59-6FB01F288E5F}"/>
    <cellStyle name="Porcentaje 2 5 2 2 4 2" xfId="4648" xr:uid="{3AF394D0-CAA2-4ADB-BF00-994539684006}"/>
    <cellStyle name="Porcentaje 2 5 2 2 4 2 2" xfId="9832" xr:uid="{7A086DF8-E8A6-41C0-B017-3E1C47B2D3B3}"/>
    <cellStyle name="Porcentaje 2 5 2 2 4 2 2 2" xfId="21639" xr:uid="{35B098B0-F6FC-4845-A035-46CDEC9C2BAC}"/>
    <cellStyle name="Porcentaje 2 5 2 2 4 2 2 2 2" xfId="43958" xr:uid="{E8239397-A27E-419C-99C9-4E87E6EE2A08}"/>
    <cellStyle name="Porcentaje 2 5 2 2 4 2 2 3" xfId="32150" xr:uid="{557466B7-6733-4541-AE59-CE8E2DC4C649}"/>
    <cellStyle name="Porcentaje 2 5 2 2 4 2 3" xfId="16455" xr:uid="{0B3819B3-517E-4A1E-80E7-74D050880173}"/>
    <cellStyle name="Porcentaje 2 5 2 2 4 2 3 2" xfId="38774" xr:uid="{699EDFF2-CD13-4ABB-B1A7-5C2CC4952726}"/>
    <cellStyle name="Porcentaje 2 5 2 2 4 2 4" xfId="26966" xr:uid="{49C43DD0-047E-4F2D-A706-6BBFC459CEC2}"/>
    <cellStyle name="Porcentaje 2 5 2 2 4 3" xfId="7240" xr:uid="{00CDFABA-BFDA-4D83-A20E-14AFEB18458E}"/>
    <cellStyle name="Porcentaje 2 5 2 2 4 3 2" xfId="19047" xr:uid="{A9D42DC4-E1C9-4050-9190-75B5A0CAF04B}"/>
    <cellStyle name="Porcentaje 2 5 2 2 4 3 2 2" xfId="41366" xr:uid="{4823DA03-9D3F-4309-A4B2-D73415037540}"/>
    <cellStyle name="Porcentaje 2 5 2 2 4 3 3" xfId="29558" xr:uid="{B8D89D53-8FFA-4203-9EF0-38444DA35D0E}"/>
    <cellStyle name="Porcentaje 2 5 2 2 4 4" xfId="13863" xr:uid="{C2304F91-9F69-4871-955E-FD1F47080CD4}"/>
    <cellStyle name="Porcentaje 2 5 2 2 4 4 2" xfId="36182" xr:uid="{FDB92C35-8A6A-4931-9481-9CA41A81F5E2}"/>
    <cellStyle name="Porcentaje 2 5 2 2 4 5" xfId="24374" xr:uid="{C86DA2A3-04E2-4CCE-820E-40C35EFBE506}"/>
    <cellStyle name="Porcentaje 2 5 2 2 5" xfId="3352" xr:uid="{2B85221F-0E64-4283-B08E-CA76A6B4F0C1}"/>
    <cellStyle name="Porcentaje 2 5 2 2 5 2" xfId="8536" xr:uid="{C1DE506C-90B4-4409-A02A-980E56BBF105}"/>
    <cellStyle name="Porcentaje 2 5 2 2 5 2 2" xfId="20343" xr:uid="{3010F1AB-3D61-44F8-AE76-93E1D2E6A021}"/>
    <cellStyle name="Porcentaje 2 5 2 2 5 2 2 2" xfId="42662" xr:uid="{66ED40AD-32BD-4B69-B2CA-4FCF82D922F2}"/>
    <cellStyle name="Porcentaje 2 5 2 2 5 2 3" xfId="30854" xr:uid="{8D13FC62-E0B1-47CE-A2E7-E0D7A311F783}"/>
    <cellStyle name="Porcentaje 2 5 2 2 5 3" xfId="15159" xr:uid="{BED9A7E3-7094-460F-802B-B327FA40DC0D}"/>
    <cellStyle name="Porcentaje 2 5 2 2 5 3 2" xfId="37478" xr:uid="{48A2CF60-8B0F-4195-B147-7FDB9C547766}"/>
    <cellStyle name="Porcentaje 2 5 2 2 5 4" xfId="25670" xr:uid="{C7043010-C161-4E04-9A6C-7ECF7221995F}"/>
    <cellStyle name="Porcentaje 2 5 2 2 6" xfId="5944" xr:uid="{39017ED1-FC65-490E-BD39-34DC5397C249}"/>
    <cellStyle name="Porcentaje 2 5 2 2 6 2" xfId="17751" xr:uid="{6F6E2795-1921-4757-B6A4-F86FD65D9270}"/>
    <cellStyle name="Porcentaje 2 5 2 2 6 2 2" xfId="40070" xr:uid="{B2ADC307-E5E0-438A-A1F0-A904BF8F0B33}"/>
    <cellStyle name="Porcentaje 2 5 2 2 6 3" xfId="28262" xr:uid="{BA56AA6B-96FA-4007-9015-B0C30251D759}"/>
    <cellStyle name="Porcentaje 2 5 2 2 7" xfId="11256" xr:uid="{62E4A964-DCC3-4BBA-B3CD-A87596432EFF}"/>
    <cellStyle name="Porcentaje 2 5 2 2 7 2" xfId="33575" xr:uid="{7380B10A-75FE-473B-87F2-D0484B4CC5A5}"/>
    <cellStyle name="Porcentaje 2 5 2 2 8" xfId="12567" xr:uid="{B51A432C-EFE7-46E8-9F42-F935A6D47EA5}"/>
    <cellStyle name="Porcentaje 2 5 2 2 8 2" xfId="34886" xr:uid="{F0BDD32A-38ED-4E55-8EF7-6A61298F2BD9}"/>
    <cellStyle name="Porcentaje 2 5 2 2 9" xfId="23063" xr:uid="{8F28AA81-D0E3-4D50-93BC-D7D096A7C62B}"/>
    <cellStyle name="Porcentaje 2 5 2 3" xfId="922" xr:uid="{503F6391-9A2C-4A01-AD8E-167EAF9D4F48}"/>
    <cellStyle name="Porcentaje 2 5 2 3 2" xfId="1570" xr:uid="{E64DB0F7-5068-49C1-B3C9-9A9FA08D4EA8}"/>
    <cellStyle name="Porcentaje 2 5 2 3 2 2" xfId="2866" xr:uid="{8B9115AC-7335-483A-AF2C-4ED59963D17C}"/>
    <cellStyle name="Porcentaje 2 5 2 3 2 2 2" xfId="5458" xr:uid="{2BD29C99-021C-42AD-AD3F-4398E71DF268}"/>
    <cellStyle name="Porcentaje 2 5 2 3 2 2 2 2" xfId="10642" xr:uid="{E09CF64B-FEE3-416C-92E9-21C0D441592E}"/>
    <cellStyle name="Porcentaje 2 5 2 3 2 2 2 2 2" xfId="22449" xr:uid="{015E94BD-8601-4260-8881-9F54FE705E86}"/>
    <cellStyle name="Porcentaje 2 5 2 3 2 2 2 2 2 2" xfId="44768" xr:uid="{E1A69CEE-95D6-4602-B1CB-D69E01BEDA9A}"/>
    <cellStyle name="Porcentaje 2 5 2 3 2 2 2 2 3" xfId="32960" xr:uid="{AAEB45F7-691D-4EBE-9FD3-CB681C12361E}"/>
    <cellStyle name="Porcentaje 2 5 2 3 2 2 2 3" xfId="17265" xr:uid="{FB03DB74-55E8-49B2-920C-33635B08C3C5}"/>
    <cellStyle name="Porcentaje 2 5 2 3 2 2 2 3 2" xfId="39584" xr:uid="{FD4A9D21-12BD-4F9F-8FAB-464837D2B4CB}"/>
    <cellStyle name="Porcentaje 2 5 2 3 2 2 2 4" xfId="27776" xr:uid="{86A4F275-F68D-4B38-BA0D-B4AF4888720A}"/>
    <cellStyle name="Porcentaje 2 5 2 3 2 2 3" xfId="8050" xr:uid="{5D8A136E-57CD-4EFA-AD4C-7ABE103D175C}"/>
    <cellStyle name="Porcentaje 2 5 2 3 2 2 3 2" xfId="19857" xr:uid="{520E7957-F2E8-4B58-9122-CCEF78CC499F}"/>
    <cellStyle name="Porcentaje 2 5 2 3 2 2 3 2 2" xfId="42176" xr:uid="{4CF30B79-EA29-4042-86A3-C9C5AAF92AFD}"/>
    <cellStyle name="Porcentaje 2 5 2 3 2 2 3 3" xfId="30368" xr:uid="{913932C2-11F1-41B8-85AC-636AB78D5A4D}"/>
    <cellStyle name="Porcentaje 2 5 2 3 2 2 4" xfId="14673" xr:uid="{DCA56F81-7ADB-45F8-A72D-AF37AAF7E10E}"/>
    <cellStyle name="Porcentaje 2 5 2 3 2 2 4 2" xfId="36992" xr:uid="{28DFCE9D-FC8F-4F81-96AA-BBE25F970C87}"/>
    <cellStyle name="Porcentaje 2 5 2 3 2 2 5" xfId="25184" xr:uid="{D621A0E6-B227-40D7-9887-88E19AFEF558}"/>
    <cellStyle name="Porcentaje 2 5 2 3 2 3" xfId="4162" xr:uid="{9BF3835A-6E85-462F-9F9A-0F1D044B25D2}"/>
    <cellStyle name="Porcentaje 2 5 2 3 2 3 2" xfId="9346" xr:uid="{C2380220-AC5D-44A5-A99A-B502BAD954DC}"/>
    <cellStyle name="Porcentaje 2 5 2 3 2 3 2 2" xfId="21153" xr:uid="{58FB9E2B-A41C-48E2-81F8-2D319335BEEE}"/>
    <cellStyle name="Porcentaje 2 5 2 3 2 3 2 2 2" xfId="43472" xr:uid="{36FBD320-0890-475A-A66C-EAE119F5E4F7}"/>
    <cellStyle name="Porcentaje 2 5 2 3 2 3 2 3" xfId="31664" xr:uid="{5EDAB91D-7721-48F2-8C42-93F4B573CD5F}"/>
    <cellStyle name="Porcentaje 2 5 2 3 2 3 3" xfId="15969" xr:uid="{0CBC8327-0031-4B81-8BDB-7494B69BA66D}"/>
    <cellStyle name="Porcentaje 2 5 2 3 2 3 3 2" xfId="38288" xr:uid="{580C2A30-3422-41C9-B32E-DD8F5B5A9A86}"/>
    <cellStyle name="Porcentaje 2 5 2 3 2 3 4" xfId="26480" xr:uid="{D1AA379A-5CC0-4848-90D0-077AA64EE842}"/>
    <cellStyle name="Porcentaje 2 5 2 3 2 4" xfId="6754" xr:uid="{04ABB790-AD38-48AC-A69B-6E1FA8707815}"/>
    <cellStyle name="Porcentaje 2 5 2 3 2 4 2" xfId="18561" xr:uid="{2917DC71-65AF-47EE-83CA-7F5253EF6598}"/>
    <cellStyle name="Porcentaje 2 5 2 3 2 4 2 2" xfId="40880" xr:uid="{CE8F6236-E3ED-43B0-8DF9-16945733F39A}"/>
    <cellStyle name="Porcentaje 2 5 2 3 2 4 3" xfId="29072" xr:uid="{853F9B67-3CF6-4654-9102-47F706DA6424}"/>
    <cellStyle name="Porcentaje 2 5 2 3 2 5" xfId="12081" xr:uid="{F874A6AE-820A-4F79-8F00-09FB0DF651F1}"/>
    <cellStyle name="Porcentaje 2 5 2 3 2 5 2" xfId="34400" xr:uid="{CF02D4B9-705B-462B-9713-E4B7A7DD3D76}"/>
    <cellStyle name="Porcentaje 2 5 2 3 2 6" xfId="13377" xr:uid="{C48CBFDA-7E5F-4DCA-A8A3-C750A2FF3A3F}"/>
    <cellStyle name="Porcentaje 2 5 2 3 2 6 2" xfId="35696" xr:uid="{11B233D2-9CC3-48BE-87D6-7E70CA516FF9}"/>
    <cellStyle name="Porcentaje 2 5 2 3 2 7" xfId="23888" xr:uid="{31266B99-1C0C-4CC3-BCD7-7D4226B4FC49}"/>
    <cellStyle name="Porcentaje 2 5 2 3 3" xfId="2218" xr:uid="{A7453FCB-6EF9-4850-947F-B70F88E2C4EC}"/>
    <cellStyle name="Porcentaje 2 5 2 3 3 2" xfId="4810" xr:uid="{7C85CAA9-04A4-4200-B6F7-DC4AB9433E4B}"/>
    <cellStyle name="Porcentaje 2 5 2 3 3 2 2" xfId="9994" xr:uid="{ED06D07A-4C85-45B4-AE2E-85E07393DFD4}"/>
    <cellStyle name="Porcentaje 2 5 2 3 3 2 2 2" xfId="21801" xr:uid="{05BB2075-2975-4F44-BCF1-3444F7BFB5B2}"/>
    <cellStyle name="Porcentaje 2 5 2 3 3 2 2 2 2" xfId="44120" xr:uid="{9E4926B4-3999-4E3B-AEBE-61B2697C6C93}"/>
    <cellStyle name="Porcentaje 2 5 2 3 3 2 2 3" xfId="32312" xr:uid="{0141C7CB-08C3-44F5-84A9-5199E4ADCAE5}"/>
    <cellStyle name="Porcentaje 2 5 2 3 3 2 3" xfId="16617" xr:uid="{71162A5A-A9D7-4E7A-93AC-B5A918706AD0}"/>
    <cellStyle name="Porcentaje 2 5 2 3 3 2 3 2" xfId="38936" xr:uid="{543B22B3-A471-4CF5-B175-9E6B6790A5A6}"/>
    <cellStyle name="Porcentaje 2 5 2 3 3 2 4" xfId="27128" xr:uid="{6D114568-EA09-4FFB-BC75-0EEFEAD11315}"/>
    <cellStyle name="Porcentaje 2 5 2 3 3 3" xfId="7402" xr:uid="{18DBCCC3-45AC-4539-A311-0FD1FC13187F}"/>
    <cellStyle name="Porcentaje 2 5 2 3 3 3 2" xfId="19209" xr:uid="{651AE0AF-D710-4F9C-94E8-0A867E47F9EB}"/>
    <cellStyle name="Porcentaje 2 5 2 3 3 3 2 2" xfId="41528" xr:uid="{02560995-CFDA-493C-9EDE-2AAD8DEE33DC}"/>
    <cellStyle name="Porcentaje 2 5 2 3 3 3 3" xfId="29720" xr:uid="{A9341638-F9A4-4633-A438-F230B7445C9F}"/>
    <cellStyle name="Porcentaje 2 5 2 3 3 4" xfId="14025" xr:uid="{630B64AA-8A77-4B2E-BE7F-7059D3012839}"/>
    <cellStyle name="Porcentaje 2 5 2 3 3 4 2" xfId="36344" xr:uid="{A6786B4B-3DB8-4F6D-A9F6-47571BF97552}"/>
    <cellStyle name="Porcentaje 2 5 2 3 3 5" xfId="24536" xr:uid="{99395D35-C4F8-4212-A5C6-93D9C001722D}"/>
    <cellStyle name="Porcentaje 2 5 2 3 4" xfId="3514" xr:uid="{E8BE36DF-50ED-483A-B8B6-5DC58EFF27E1}"/>
    <cellStyle name="Porcentaje 2 5 2 3 4 2" xfId="8698" xr:uid="{C9609851-68C0-40EA-B78E-A1036F09A48B}"/>
    <cellStyle name="Porcentaje 2 5 2 3 4 2 2" xfId="20505" xr:uid="{3D9120F8-ACBF-445F-A9B8-E5064AA6C4AC}"/>
    <cellStyle name="Porcentaje 2 5 2 3 4 2 2 2" xfId="42824" xr:uid="{F66E82C7-CC14-41E4-BC61-5DA712BE62F0}"/>
    <cellStyle name="Porcentaje 2 5 2 3 4 2 3" xfId="31016" xr:uid="{6A00355D-D117-4AFD-8A86-14FB387D76FB}"/>
    <cellStyle name="Porcentaje 2 5 2 3 4 3" xfId="15321" xr:uid="{B9CA264E-1B74-480B-9B33-23B66F1FF97A}"/>
    <cellStyle name="Porcentaje 2 5 2 3 4 3 2" xfId="37640" xr:uid="{04A52708-1FD4-4397-B271-7E64906264E7}"/>
    <cellStyle name="Porcentaje 2 5 2 3 4 4" xfId="25832" xr:uid="{069A0B97-8D0D-4AF2-9A12-A49CD1B5D146}"/>
    <cellStyle name="Porcentaje 2 5 2 3 5" xfId="6106" xr:uid="{759601A4-3137-46F8-9E64-4B80D0475BCD}"/>
    <cellStyle name="Porcentaje 2 5 2 3 5 2" xfId="17913" xr:uid="{ABB57B44-556A-4723-B5FA-BF550054637D}"/>
    <cellStyle name="Porcentaje 2 5 2 3 5 2 2" xfId="40232" xr:uid="{1A080D9C-7CF0-4642-A9D3-E944164D99A6}"/>
    <cellStyle name="Porcentaje 2 5 2 3 5 3" xfId="28424" xr:uid="{2FFE110F-A3F4-4659-B3C7-FFE66675A46D}"/>
    <cellStyle name="Porcentaje 2 5 2 3 6" xfId="11433" xr:uid="{02BA92A0-E5FE-4D5F-A599-312876DCB0A7}"/>
    <cellStyle name="Porcentaje 2 5 2 3 6 2" xfId="33752" xr:uid="{1B6E0FF5-6AB7-4D95-88BF-48E5FEC81D0D}"/>
    <cellStyle name="Porcentaje 2 5 2 3 7" xfId="12729" xr:uid="{ABB9C0C5-77ED-4ECE-90F8-773AF99663CE}"/>
    <cellStyle name="Porcentaje 2 5 2 3 7 2" xfId="35048" xr:uid="{1728DEA7-3D99-4DCD-8D1C-148A0AED55D0}"/>
    <cellStyle name="Porcentaje 2 5 2 3 8" xfId="23240" xr:uid="{418220F0-8E53-4D70-B272-FE0C28037368}"/>
    <cellStyle name="Porcentaje 2 5 2 4" xfId="1246" xr:uid="{BBE67F1D-1E51-4B7C-AF06-05EA317D5341}"/>
    <cellStyle name="Porcentaje 2 5 2 4 2" xfId="2542" xr:uid="{DF9D2DC0-24A2-4853-802A-37359E4D43DD}"/>
    <cellStyle name="Porcentaje 2 5 2 4 2 2" xfId="5134" xr:uid="{08C81D9E-E26B-46AD-98CF-6E0072DE02F4}"/>
    <cellStyle name="Porcentaje 2 5 2 4 2 2 2" xfId="10318" xr:uid="{4EDFEDA7-B727-4982-926B-757812911E27}"/>
    <cellStyle name="Porcentaje 2 5 2 4 2 2 2 2" xfId="22125" xr:uid="{3049CFD2-1667-4D22-95F5-3DA6E65F12F7}"/>
    <cellStyle name="Porcentaje 2 5 2 4 2 2 2 2 2" xfId="44444" xr:uid="{9C152D19-9C6A-415C-9B6A-8FE3DCE588BF}"/>
    <cellStyle name="Porcentaje 2 5 2 4 2 2 2 3" xfId="32636" xr:uid="{701E91D0-BF63-4E05-8A54-B454193A447A}"/>
    <cellStyle name="Porcentaje 2 5 2 4 2 2 3" xfId="16941" xr:uid="{357622F9-94CD-466C-83DA-5B15105E4CD0}"/>
    <cellStyle name="Porcentaje 2 5 2 4 2 2 3 2" xfId="39260" xr:uid="{20C9B5C5-9495-4ED7-B089-1BB61EBBD4C5}"/>
    <cellStyle name="Porcentaje 2 5 2 4 2 2 4" xfId="27452" xr:uid="{F2BB58CB-1441-45BC-8812-3B456D55FA8B}"/>
    <cellStyle name="Porcentaje 2 5 2 4 2 3" xfId="7726" xr:uid="{C24BB641-5AC5-4C37-90F6-1B97A8A95BDF}"/>
    <cellStyle name="Porcentaje 2 5 2 4 2 3 2" xfId="19533" xr:uid="{E5E242AF-A892-4991-BB54-E61422D64B9E}"/>
    <cellStyle name="Porcentaje 2 5 2 4 2 3 2 2" xfId="41852" xr:uid="{5738D5ED-E8D0-4270-AB5B-D6B79B14B8F5}"/>
    <cellStyle name="Porcentaje 2 5 2 4 2 3 3" xfId="30044" xr:uid="{C9C36D7E-CD05-425A-BA28-5055699E8EC5}"/>
    <cellStyle name="Porcentaje 2 5 2 4 2 4" xfId="14349" xr:uid="{6F72FC3E-4024-4E74-8959-29393084F2BD}"/>
    <cellStyle name="Porcentaje 2 5 2 4 2 4 2" xfId="36668" xr:uid="{4E2FE1B6-7859-4D03-89E2-270E82380155}"/>
    <cellStyle name="Porcentaje 2 5 2 4 2 5" xfId="24860" xr:uid="{95A79C7E-EACA-4139-8D6E-8A2DD1715225}"/>
    <cellStyle name="Porcentaje 2 5 2 4 3" xfId="3838" xr:uid="{0C1415EB-B5E8-4104-9050-8DA69B77A799}"/>
    <cellStyle name="Porcentaje 2 5 2 4 3 2" xfId="9022" xr:uid="{7D8997D6-5625-4890-86CC-17D695BCB6D9}"/>
    <cellStyle name="Porcentaje 2 5 2 4 3 2 2" xfId="20829" xr:uid="{032C6818-2CE2-42F7-A5A6-ACFFB2C07F7A}"/>
    <cellStyle name="Porcentaje 2 5 2 4 3 2 2 2" xfId="43148" xr:uid="{BE6F2F35-2884-4EB4-9472-7AC110D149D6}"/>
    <cellStyle name="Porcentaje 2 5 2 4 3 2 3" xfId="31340" xr:uid="{688142E7-A478-4E52-933A-A63D23DF1D06}"/>
    <cellStyle name="Porcentaje 2 5 2 4 3 3" xfId="15645" xr:uid="{3E64D462-7C2A-483B-B267-A1397C667593}"/>
    <cellStyle name="Porcentaje 2 5 2 4 3 3 2" xfId="37964" xr:uid="{CD50C94A-FE47-4838-ADEF-637DF81C930B}"/>
    <cellStyle name="Porcentaje 2 5 2 4 3 4" xfId="26156" xr:uid="{3B76AAD2-34E1-4D89-903B-2436A3896FEF}"/>
    <cellStyle name="Porcentaje 2 5 2 4 4" xfId="6430" xr:uid="{4A363937-5BB5-4D0F-B3AF-96A0BBFF3EC6}"/>
    <cellStyle name="Porcentaje 2 5 2 4 4 2" xfId="18237" xr:uid="{EA2CABF9-43D2-49AD-9186-E65D4E25336A}"/>
    <cellStyle name="Porcentaje 2 5 2 4 4 2 2" xfId="40556" xr:uid="{5BF6A825-AAAA-4498-BDBB-07900EF0DF3C}"/>
    <cellStyle name="Porcentaje 2 5 2 4 4 3" xfId="28748" xr:uid="{1C6830AC-C216-4AD9-9A65-06C6A6810C19}"/>
    <cellStyle name="Porcentaje 2 5 2 4 5" xfId="11757" xr:uid="{258D13A1-9E55-4DF7-8ECA-C16C36CAA308}"/>
    <cellStyle name="Porcentaje 2 5 2 4 5 2" xfId="34076" xr:uid="{8D876B67-1B6A-4686-AA69-BFED77D48160}"/>
    <cellStyle name="Porcentaje 2 5 2 4 6" xfId="13053" xr:uid="{67F1D015-D1A5-467C-91A7-DE8F17CBB916}"/>
    <cellStyle name="Porcentaje 2 5 2 4 6 2" xfId="35372" xr:uid="{A8105D2F-914C-424E-B39B-10D88137DAAF}"/>
    <cellStyle name="Porcentaje 2 5 2 4 7" xfId="23564" xr:uid="{7FADA236-9416-4BF3-90DD-F629EC7748EE}"/>
    <cellStyle name="Porcentaje 2 5 2 5" xfId="1894" xr:uid="{1EB74B97-7877-4730-BBE1-4B44F30584BB}"/>
    <cellStyle name="Porcentaje 2 5 2 5 2" xfId="4486" xr:uid="{8E1000C1-3FE5-4A92-A843-EBD2F81FB879}"/>
    <cellStyle name="Porcentaje 2 5 2 5 2 2" xfId="9670" xr:uid="{A56715B2-F776-4196-B3EA-58CE1137499F}"/>
    <cellStyle name="Porcentaje 2 5 2 5 2 2 2" xfId="21477" xr:uid="{66D346CA-52DF-4248-8C0D-7243F1474E95}"/>
    <cellStyle name="Porcentaje 2 5 2 5 2 2 2 2" xfId="43796" xr:uid="{DCAF4C33-00AF-4C44-9E76-01E296EB66C9}"/>
    <cellStyle name="Porcentaje 2 5 2 5 2 2 3" xfId="31988" xr:uid="{3583ED90-5A14-4871-A84A-1F00241CFB06}"/>
    <cellStyle name="Porcentaje 2 5 2 5 2 3" xfId="16293" xr:uid="{DC1D590D-5162-495A-8DE3-B6D9C122AF91}"/>
    <cellStyle name="Porcentaje 2 5 2 5 2 3 2" xfId="38612" xr:uid="{6566E11C-6F30-4111-8369-E91A158334D7}"/>
    <cellStyle name="Porcentaje 2 5 2 5 2 4" xfId="26804" xr:uid="{CBDD7E94-ECB6-4E02-9920-A42C44A75BCE}"/>
    <cellStyle name="Porcentaje 2 5 2 5 3" xfId="7078" xr:uid="{927331CB-7B8F-4631-96BC-BC85BE911005}"/>
    <cellStyle name="Porcentaje 2 5 2 5 3 2" xfId="18885" xr:uid="{64716875-B958-415E-A25D-DD633929013C}"/>
    <cellStyle name="Porcentaje 2 5 2 5 3 2 2" xfId="41204" xr:uid="{1F0BFFE7-A17E-4417-9FD8-49B8BBA3C006}"/>
    <cellStyle name="Porcentaje 2 5 2 5 3 3" xfId="29396" xr:uid="{B166C058-9756-4D18-8300-C65F0D89FCC6}"/>
    <cellStyle name="Porcentaje 2 5 2 5 4" xfId="13701" xr:uid="{2BC77653-2B6C-488A-A281-5B57E56E8EF3}"/>
    <cellStyle name="Porcentaje 2 5 2 5 4 2" xfId="36020" xr:uid="{A9CB8D8A-F3F2-49C9-BD07-F141F2FD3E1A}"/>
    <cellStyle name="Porcentaje 2 5 2 5 5" xfId="24212" xr:uid="{00172169-9916-4B4D-82F5-6697695CDA63}"/>
    <cellStyle name="Porcentaje 2 5 2 6" xfId="3190" xr:uid="{D1589817-23CC-4837-855D-1F0F678576AD}"/>
    <cellStyle name="Porcentaje 2 5 2 6 2" xfId="8374" xr:uid="{272A0A87-DD61-4633-B737-5D4123A517D3}"/>
    <cellStyle name="Porcentaje 2 5 2 6 2 2" xfId="20181" xr:uid="{E7C6E317-D0A1-4C85-A243-F11A73756BDC}"/>
    <cellStyle name="Porcentaje 2 5 2 6 2 2 2" xfId="42500" xr:uid="{5E6DFFB6-9637-4CDD-AEFD-496B7D558792}"/>
    <cellStyle name="Porcentaje 2 5 2 6 2 3" xfId="30692" xr:uid="{4BE7774C-D76C-49C9-9DAC-E33769F132FF}"/>
    <cellStyle name="Porcentaje 2 5 2 6 3" xfId="14997" xr:uid="{68D8D464-6B94-429A-A671-DDEF7A7DF39B}"/>
    <cellStyle name="Porcentaje 2 5 2 6 3 2" xfId="37316" xr:uid="{BD1EA9A8-F68F-4F6A-8255-C2AB3404A238}"/>
    <cellStyle name="Porcentaje 2 5 2 6 4" xfId="25508" xr:uid="{9BD65A72-6D75-4AD0-A024-5E39725E365B}"/>
    <cellStyle name="Porcentaje 2 5 2 7" xfId="5782" xr:uid="{B0D3E6EA-71B5-4CF5-8883-CB6CA34C6228}"/>
    <cellStyle name="Porcentaje 2 5 2 7 2" xfId="17589" xr:uid="{2E21D518-6B1E-4636-A410-863E66DCC8BF}"/>
    <cellStyle name="Porcentaje 2 5 2 7 2 2" xfId="39908" xr:uid="{84C70437-A52E-49A1-B6A6-24D8E30817A8}"/>
    <cellStyle name="Porcentaje 2 5 2 7 3" xfId="28100" xr:uid="{B12C5998-8C06-4940-A75D-38FCE3A47D1A}"/>
    <cellStyle name="Porcentaje 2 5 2 8" xfId="11022" xr:uid="{FBA4B1E9-1AEE-428F-944A-1CA257EA82E8}"/>
    <cellStyle name="Porcentaje 2 5 2 8 2" xfId="33341" xr:uid="{A5961061-58E5-450F-BEDB-3ADB283A63E7}"/>
    <cellStyle name="Porcentaje 2 5 2 9" xfId="12405" xr:uid="{067D3293-EBA7-483B-B60E-ED044707EE24}"/>
    <cellStyle name="Porcentaje 2 5 2 9 2" xfId="34724" xr:uid="{25746E67-409F-4CC4-A6E8-AA7786F263FE}"/>
    <cellStyle name="Porcentaje 2 5 3" xfId="628" xr:uid="{62891836-9C15-4795-9451-11FBD8F5F760}"/>
    <cellStyle name="Porcentaje 2 5 3 2" xfId="1003" xr:uid="{DE53475A-CFF1-4C28-88A4-6F889FBC64A9}"/>
    <cellStyle name="Porcentaje 2 5 3 2 2" xfId="1651" xr:uid="{A17CD1D2-2927-45DA-9922-6B3051FAF4EE}"/>
    <cellStyle name="Porcentaje 2 5 3 2 2 2" xfId="2947" xr:uid="{DDD33A40-56B8-4E68-895F-45BFFDA40D64}"/>
    <cellStyle name="Porcentaje 2 5 3 2 2 2 2" xfId="5539" xr:uid="{D5F9E4B9-EF86-462E-A6A2-D1A49CD39678}"/>
    <cellStyle name="Porcentaje 2 5 3 2 2 2 2 2" xfId="10723" xr:uid="{161A3315-A8B7-4278-8924-F2879FB7EDAD}"/>
    <cellStyle name="Porcentaje 2 5 3 2 2 2 2 2 2" xfId="22530" xr:uid="{3E3770F7-3828-4DE9-AE5B-3D53979DB942}"/>
    <cellStyle name="Porcentaje 2 5 3 2 2 2 2 2 2 2" xfId="44849" xr:uid="{A609D8A7-0232-41EB-AFDC-E187A7FA021A}"/>
    <cellStyle name="Porcentaje 2 5 3 2 2 2 2 2 3" xfId="33041" xr:uid="{F65F4B77-2317-4459-A612-377C5893A571}"/>
    <cellStyle name="Porcentaje 2 5 3 2 2 2 2 3" xfId="17346" xr:uid="{76AFF348-189F-4668-B109-E687DCFBE9AF}"/>
    <cellStyle name="Porcentaje 2 5 3 2 2 2 2 3 2" xfId="39665" xr:uid="{94BA28F0-5D74-478C-898B-F29CFFBA1F0E}"/>
    <cellStyle name="Porcentaje 2 5 3 2 2 2 2 4" xfId="27857" xr:uid="{DD142FE0-163D-4C8A-AF7D-A126B8B4065A}"/>
    <cellStyle name="Porcentaje 2 5 3 2 2 2 3" xfId="8131" xr:uid="{B467150B-7AD2-4A5E-B8E3-9C133F3D0C52}"/>
    <cellStyle name="Porcentaje 2 5 3 2 2 2 3 2" xfId="19938" xr:uid="{D6353200-3593-4A14-B761-30B0B3461CEF}"/>
    <cellStyle name="Porcentaje 2 5 3 2 2 2 3 2 2" xfId="42257" xr:uid="{BA5AFB0E-3815-40BF-B52A-678EA9510822}"/>
    <cellStyle name="Porcentaje 2 5 3 2 2 2 3 3" xfId="30449" xr:uid="{F6580E8C-5B39-42F5-B903-6F77D8D50D30}"/>
    <cellStyle name="Porcentaje 2 5 3 2 2 2 4" xfId="14754" xr:uid="{3457181A-FE5C-4FF1-B229-DF7F415CE9DD}"/>
    <cellStyle name="Porcentaje 2 5 3 2 2 2 4 2" xfId="37073" xr:uid="{8DF2133B-1431-4F95-985D-C8BD55528985}"/>
    <cellStyle name="Porcentaje 2 5 3 2 2 2 5" xfId="25265" xr:uid="{E646C183-5904-400E-996B-A4393D540A20}"/>
    <cellStyle name="Porcentaje 2 5 3 2 2 3" xfId="4243" xr:uid="{9E08E430-12F2-4E1C-9D4D-F8718FF2EF3F}"/>
    <cellStyle name="Porcentaje 2 5 3 2 2 3 2" xfId="9427" xr:uid="{31F21B82-BDC2-4BEA-869E-9767316A0E9C}"/>
    <cellStyle name="Porcentaje 2 5 3 2 2 3 2 2" xfId="21234" xr:uid="{2898E2DC-AD56-48C5-9ECE-2D4E80CF03B4}"/>
    <cellStyle name="Porcentaje 2 5 3 2 2 3 2 2 2" xfId="43553" xr:uid="{FFD6FBE0-DD1F-441F-B0ED-85275E5B84FC}"/>
    <cellStyle name="Porcentaje 2 5 3 2 2 3 2 3" xfId="31745" xr:uid="{C962D07C-7F9A-4CA0-B6EF-319B974C042D}"/>
    <cellStyle name="Porcentaje 2 5 3 2 2 3 3" xfId="16050" xr:uid="{A03DCFC4-35AB-4DFF-B0B9-8710D313048B}"/>
    <cellStyle name="Porcentaje 2 5 3 2 2 3 3 2" xfId="38369" xr:uid="{D0572B42-B97B-43B1-86C6-1B3512EE2F43}"/>
    <cellStyle name="Porcentaje 2 5 3 2 2 3 4" xfId="26561" xr:uid="{E8909043-DFE6-4803-9A58-3C73A99F8D17}"/>
    <cellStyle name="Porcentaje 2 5 3 2 2 4" xfId="6835" xr:uid="{70B889F0-3F48-460E-A652-D80632A4E38B}"/>
    <cellStyle name="Porcentaje 2 5 3 2 2 4 2" xfId="18642" xr:uid="{4034B290-0A3F-4220-BF9A-13BC2FAB8723}"/>
    <cellStyle name="Porcentaje 2 5 3 2 2 4 2 2" xfId="40961" xr:uid="{CE712B15-D3B6-4375-856B-F50BB018A1E6}"/>
    <cellStyle name="Porcentaje 2 5 3 2 2 4 3" xfId="29153" xr:uid="{D94E1DAD-3B88-49F2-A124-1A4725A489B3}"/>
    <cellStyle name="Porcentaje 2 5 3 2 2 5" xfId="12162" xr:uid="{AF7CFBF2-130B-4AA5-8C9B-9B10B67F8DCC}"/>
    <cellStyle name="Porcentaje 2 5 3 2 2 5 2" xfId="34481" xr:uid="{A356C47B-5803-42F0-BDF5-FD42CB304E1A}"/>
    <cellStyle name="Porcentaje 2 5 3 2 2 6" xfId="13458" xr:uid="{07F0AC8D-0EA9-45F3-9301-FEBE888CCDE7}"/>
    <cellStyle name="Porcentaje 2 5 3 2 2 6 2" xfId="35777" xr:uid="{48A70603-E750-49E0-A25C-0AC66AA0B5C8}"/>
    <cellStyle name="Porcentaje 2 5 3 2 2 7" xfId="23969" xr:uid="{7515B0BA-E4AC-47F8-B85E-89381B77A7BA}"/>
    <cellStyle name="Porcentaje 2 5 3 2 3" xfId="2299" xr:uid="{EE0D4238-A1DE-4422-ADE4-B022A7D0C11E}"/>
    <cellStyle name="Porcentaje 2 5 3 2 3 2" xfId="4891" xr:uid="{0F26540F-D026-4F1F-B90F-74BF1D99B8E8}"/>
    <cellStyle name="Porcentaje 2 5 3 2 3 2 2" xfId="10075" xr:uid="{6A5C084F-0193-412E-AF2A-1BBAF5159CA8}"/>
    <cellStyle name="Porcentaje 2 5 3 2 3 2 2 2" xfId="21882" xr:uid="{F06A9972-EA0F-4FEF-BCA4-E226DA86ADFE}"/>
    <cellStyle name="Porcentaje 2 5 3 2 3 2 2 2 2" xfId="44201" xr:uid="{98859202-515B-4F53-BA22-40243B7B2854}"/>
    <cellStyle name="Porcentaje 2 5 3 2 3 2 2 3" xfId="32393" xr:uid="{2BB97267-FC9A-49FE-B6BB-C2BA3B15DA55}"/>
    <cellStyle name="Porcentaje 2 5 3 2 3 2 3" xfId="16698" xr:uid="{5BB4A28F-8952-4AB3-BF8D-9993AEF3E808}"/>
    <cellStyle name="Porcentaje 2 5 3 2 3 2 3 2" xfId="39017" xr:uid="{2AB0C431-4171-44DC-98FF-16EC6D72F00D}"/>
    <cellStyle name="Porcentaje 2 5 3 2 3 2 4" xfId="27209" xr:uid="{380357FD-FF4E-4E65-A0DC-04B7E6D43598}"/>
    <cellStyle name="Porcentaje 2 5 3 2 3 3" xfId="7483" xr:uid="{1B5403CE-BC4B-48FC-9951-838E46DD6D06}"/>
    <cellStyle name="Porcentaje 2 5 3 2 3 3 2" xfId="19290" xr:uid="{ABA966E2-7F3A-44DA-9AD2-8D099C05D85B}"/>
    <cellStyle name="Porcentaje 2 5 3 2 3 3 2 2" xfId="41609" xr:uid="{912A7B3C-7DE6-4089-84E0-B864B85A647F}"/>
    <cellStyle name="Porcentaje 2 5 3 2 3 3 3" xfId="29801" xr:uid="{A750EDD6-181B-4732-966C-79490C83DE8D}"/>
    <cellStyle name="Porcentaje 2 5 3 2 3 4" xfId="14106" xr:uid="{B275F4DC-9A84-42DE-AC79-88C32F5D5061}"/>
    <cellStyle name="Porcentaje 2 5 3 2 3 4 2" xfId="36425" xr:uid="{66ED3C3A-0582-4E81-9BA3-DC0A60B78E80}"/>
    <cellStyle name="Porcentaje 2 5 3 2 3 5" xfId="24617" xr:uid="{18819FD4-C0B9-47DB-AAC3-58C93B498BFF}"/>
    <cellStyle name="Porcentaje 2 5 3 2 4" xfId="3595" xr:uid="{17E61EBB-7D75-4128-9CAE-A2659500D9EC}"/>
    <cellStyle name="Porcentaje 2 5 3 2 4 2" xfId="8779" xr:uid="{F76D6C4E-DF15-4114-B01B-5A9D0903C4D4}"/>
    <cellStyle name="Porcentaje 2 5 3 2 4 2 2" xfId="20586" xr:uid="{91A01F1C-B64A-4972-BFB6-488C9F0ACE1E}"/>
    <cellStyle name="Porcentaje 2 5 3 2 4 2 2 2" xfId="42905" xr:uid="{9D2CF3BD-E49D-4B29-B2D6-488A89B468EA}"/>
    <cellStyle name="Porcentaje 2 5 3 2 4 2 3" xfId="31097" xr:uid="{C33A2372-8E9A-4EA3-9489-28A5505760E8}"/>
    <cellStyle name="Porcentaje 2 5 3 2 4 3" xfId="15402" xr:uid="{3A78EDC6-FEB8-411F-949B-DADBA94798E2}"/>
    <cellStyle name="Porcentaje 2 5 3 2 4 3 2" xfId="37721" xr:uid="{17F8A8E9-E9B8-48F0-9481-C9D8562E14C9}"/>
    <cellStyle name="Porcentaje 2 5 3 2 4 4" xfId="25913" xr:uid="{2D2C5143-AD61-4E6D-836F-0A2D12505A92}"/>
    <cellStyle name="Porcentaje 2 5 3 2 5" xfId="6187" xr:uid="{828B9702-9A0D-4924-9343-9168F1416F8F}"/>
    <cellStyle name="Porcentaje 2 5 3 2 5 2" xfId="17994" xr:uid="{4B2D3CBA-EE27-4B41-A3E0-30005EEAF393}"/>
    <cellStyle name="Porcentaje 2 5 3 2 5 2 2" xfId="40313" xr:uid="{9BC55A43-4420-4BFA-AB3B-1E6F1D4C2859}"/>
    <cellStyle name="Porcentaje 2 5 3 2 5 3" xfId="28505" xr:uid="{FCC63D41-6946-4B2A-868F-5AC7F7C53F2A}"/>
    <cellStyle name="Porcentaje 2 5 3 2 6" xfId="11514" xr:uid="{9A6C41E1-18C5-4F16-9881-74BB0EE344B0}"/>
    <cellStyle name="Porcentaje 2 5 3 2 6 2" xfId="33833" xr:uid="{6A116EF9-E6E8-4A03-A9AC-EC9AF01B207F}"/>
    <cellStyle name="Porcentaje 2 5 3 2 7" xfId="12810" xr:uid="{2CDAFA34-6E41-4EAE-B65B-FDDBEF8A5BE3}"/>
    <cellStyle name="Porcentaje 2 5 3 2 7 2" xfId="35129" xr:uid="{8114ECB7-F266-43AC-8EC3-3094B0D77984}"/>
    <cellStyle name="Porcentaje 2 5 3 2 8" xfId="23321" xr:uid="{23B7D1CA-31DC-4DCA-84D7-E4D48AD4FD72}"/>
    <cellStyle name="Porcentaje 2 5 3 3" xfId="1327" xr:uid="{5BDBB449-2B50-443A-960A-E39A657E4C70}"/>
    <cellStyle name="Porcentaje 2 5 3 3 2" xfId="2623" xr:uid="{51FEB2F6-5ABE-40FC-8C8E-21F9FA3535FD}"/>
    <cellStyle name="Porcentaje 2 5 3 3 2 2" xfId="5215" xr:uid="{28A3455A-CDC5-46CE-A573-0B00AD06713A}"/>
    <cellStyle name="Porcentaje 2 5 3 3 2 2 2" xfId="10399" xr:uid="{BA918A8C-26A5-469B-9CE2-924580F57E68}"/>
    <cellStyle name="Porcentaje 2 5 3 3 2 2 2 2" xfId="22206" xr:uid="{3C7CCFD6-CCD9-466D-8BD9-0D3906B88B18}"/>
    <cellStyle name="Porcentaje 2 5 3 3 2 2 2 2 2" xfId="44525" xr:uid="{97B37849-3761-4A84-A52D-E2CB4A5C191C}"/>
    <cellStyle name="Porcentaje 2 5 3 3 2 2 2 3" xfId="32717" xr:uid="{68CC5C3E-AFAC-4EB3-841B-13AE8685BC55}"/>
    <cellStyle name="Porcentaje 2 5 3 3 2 2 3" xfId="17022" xr:uid="{9BB01E79-9C16-47EF-BE38-75ED28676F0B}"/>
    <cellStyle name="Porcentaje 2 5 3 3 2 2 3 2" xfId="39341" xr:uid="{71E0C12A-57E5-4634-A5BF-BB4250BAB6E8}"/>
    <cellStyle name="Porcentaje 2 5 3 3 2 2 4" xfId="27533" xr:uid="{BBDE3F02-AC26-4149-8E60-A22F76B0B04A}"/>
    <cellStyle name="Porcentaje 2 5 3 3 2 3" xfId="7807" xr:uid="{3413BA10-ED34-4FBD-BB21-B1EE0144C0BA}"/>
    <cellStyle name="Porcentaje 2 5 3 3 2 3 2" xfId="19614" xr:uid="{2898B292-CAA1-4649-A9A7-6EA2F85A7EB6}"/>
    <cellStyle name="Porcentaje 2 5 3 3 2 3 2 2" xfId="41933" xr:uid="{1809F618-F2BB-426B-8946-8550426B3C81}"/>
    <cellStyle name="Porcentaje 2 5 3 3 2 3 3" xfId="30125" xr:uid="{0842B8B4-3463-4E3B-8DFE-2AC6D2D08A47}"/>
    <cellStyle name="Porcentaje 2 5 3 3 2 4" xfId="14430" xr:uid="{757B1124-0F47-494A-806C-96AE0C9FAF97}"/>
    <cellStyle name="Porcentaje 2 5 3 3 2 4 2" xfId="36749" xr:uid="{200D0D9C-0026-4486-9678-1BC71C45BC73}"/>
    <cellStyle name="Porcentaje 2 5 3 3 2 5" xfId="24941" xr:uid="{4E3B135A-76B5-49D4-A973-A608CD0AD6CE}"/>
    <cellStyle name="Porcentaje 2 5 3 3 3" xfId="3919" xr:uid="{446F4EC9-10FA-469C-9EE4-81A47B9D5B4B}"/>
    <cellStyle name="Porcentaje 2 5 3 3 3 2" xfId="9103" xr:uid="{CC4B59AA-9A61-4169-8807-CBD6FC5BFB74}"/>
    <cellStyle name="Porcentaje 2 5 3 3 3 2 2" xfId="20910" xr:uid="{C3B78F9E-5C59-4677-85E3-F3ACA1C77D6C}"/>
    <cellStyle name="Porcentaje 2 5 3 3 3 2 2 2" xfId="43229" xr:uid="{A3C8D274-CD31-4B70-8EE2-71FE93BA388D}"/>
    <cellStyle name="Porcentaje 2 5 3 3 3 2 3" xfId="31421" xr:uid="{E6C9A36A-618F-4633-B8B5-54C666EE4921}"/>
    <cellStyle name="Porcentaje 2 5 3 3 3 3" xfId="15726" xr:uid="{45DF3C1B-1D16-45F5-A26E-05049E212AC1}"/>
    <cellStyle name="Porcentaje 2 5 3 3 3 3 2" xfId="38045" xr:uid="{74FCE13E-8118-4381-8DFC-796A0F823F45}"/>
    <cellStyle name="Porcentaje 2 5 3 3 3 4" xfId="26237" xr:uid="{C49EE19A-94FD-40F9-AFBF-2C8E126EBADF}"/>
    <cellStyle name="Porcentaje 2 5 3 3 4" xfId="6511" xr:uid="{E8E38A00-0F76-4491-8E6B-A426368DD246}"/>
    <cellStyle name="Porcentaje 2 5 3 3 4 2" xfId="18318" xr:uid="{809E785A-C6E2-494D-B0EA-33EE12D22E77}"/>
    <cellStyle name="Porcentaje 2 5 3 3 4 2 2" xfId="40637" xr:uid="{5D977385-D53D-484C-A5AC-65B291918F37}"/>
    <cellStyle name="Porcentaje 2 5 3 3 4 3" xfId="28829" xr:uid="{77A1CF92-11D7-42D0-9F94-4EA80DE79673}"/>
    <cellStyle name="Porcentaje 2 5 3 3 5" xfId="11838" xr:uid="{3622E1BA-FEFE-40CB-BC16-A7A47BEFBBD0}"/>
    <cellStyle name="Porcentaje 2 5 3 3 5 2" xfId="34157" xr:uid="{C6FE328D-56D0-4ED5-85A2-52263F66EFFD}"/>
    <cellStyle name="Porcentaje 2 5 3 3 6" xfId="13134" xr:uid="{2440FD14-B8AB-44DD-80C5-A61AAA165958}"/>
    <cellStyle name="Porcentaje 2 5 3 3 6 2" xfId="35453" xr:uid="{CDCB1789-BD95-4E64-AA0E-2C9CDAB8A35D}"/>
    <cellStyle name="Porcentaje 2 5 3 3 7" xfId="23645" xr:uid="{0BA0A9B4-CA2F-4FA6-9B7D-5B02161F0FFF}"/>
    <cellStyle name="Porcentaje 2 5 3 4" xfId="1975" xr:uid="{67F64A66-0E53-4D3F-93FC-7182448E8745}"/>
    <cellStyle name="Porcentaje 2 5 3 4 2" xfId="4567" xr:uid="{7772E7F4-ED6A-4B07-BD58-E846A48F3B45}"/>
    <cellStyle name="Porcentaje 2 5 3 4 2 2" xfId="9751" xr:uid="{50BEBC36-1663-4002-ADBF-A1F1A2345847}"/>
    <cellStyle name="Porcentaje 2 5 3 4 2 2 2" xfId="21558" xr:uid="{83EF7CD8-9173-4CB3-8F8E-7E87DEC9F436}"/>
    <cellStyle name="Porcentaje 2 5 3 4 2 2 2 2" xfId="43877" xr:uid="{074B5988-34BF-4895-94B6-6A9844ABEE34}"/>
    <cellStyle name="Porcentaje 2 5 3 4 2 2 3" xfId="32069" xr:uid="{A08C2A17-6BC5-42EC-8E2E-9BE7E358E130}"/>
    <cellStyle name="Porcentaje 2 5 3 4 2 3" xfId="16374" xr:uid="{280A5B18-013E-4EEA-B0BD-0005134BE24B}"/>
    <cellStyle name="Porcentaje 2 5 3 4 2 3 2" xfId="38693" xr:uid="{7FEE24AD-3B91-4660-A4C8-13E9ED4819AA}"/>
    <cellStyle name="Porcentaje 2 5 3 4 2 4" xfId="26885" xr:uid="{81B7A1C2-A60F-48E0-9114-C14DF7F4EAAA}"/>
    <cellStyle name="Porcentaje 2 5 3 4 3" xfId="7159" xr:uid="{B518F2F6-F556-46CB-A7CC-5212DAA452E3}"/>
    <cellStyle name="Porcentaje 2 5 3 4 3 2" xfId="18966" xr:uid="{777D7A26-26C6-480D-BAF8-1E501087C26E}"/>
    <cellStyle name="Porcentaje 2 5 3 4 3 2 2" xfId="41285" xr:uid="{9DB84A75-90FE-4329-9381-3CFF0C88B810}"/>
    <cellStyle name="Porcentaje 2 5 3 4 3 3" xfId="29477" xr:uid="{CD5AC2F8-9AB9-4484-9754-9D5DEE3684A9}"/>
    <cellStyle name="Porcentaje 2 5 3 4 4" xfId="13782" xr:uid="{87AE2047-BD2F-4062-9B17-8575FC848E7E}"/>
    <cellStyle name="Porcentaje 2 5 3 4 4 2" xfId="36101" xr:uid="{DAA59DA5-1286-4347-B09C-19005F12CEBE}"/>
    <cellStyle name="Porcentaje 2 5 3 4 5" xfId="24293" xr:uid="{4F8E8421-41BE-4C5F-A62B-F0BA0CBCE82F}"/>
    <cellStyle name="Porcentaje 2 5 3 5" xfId="3271" xr:uid="{EF7B078A-3C7C-4E2A-9FC0-EBD130208854}"/>
    <cellStyle name="Porcentaje 2 5 3 5 2" xfId="8455" xr:uid="{BEA0A1CF-5202-4409-8321-9D95BFF22849}"/>
    <cellStyle name="Porcentaje 2 5 3 5 2 2" xfId="20262" xr:uid="{6E423A0C-ECF9-43FF-89F4-0710478DFC3B}"/>
    <cellStyle name="Porcentaje 2 5 3 5 2 2 2" xfId="42581" xr:uid="{4CDCDAB7-BE6F-4FC9-877D-B912F18CDE5F}"/>
    <cellStyle name="Porcentaje 2 5 3 5 2 3" xfId="30773" xr:uid="{0444C339-18F5-4CB9-9A8C-95691C53B9F1}"/>
    <cellStyle name="Porcentaje 2 5 3 5 3" xfId="15078" xr:uid="{DD91C5E0-5C5B-4A81-8EE6-143CFF5E5207}"/>
    <cellStyle name="Porcentaje 2 5 3 5 3 2" xfId="37397" xr:uid="{A3956CE0-7607-467D-BE9F-94703FFD3AB2}"/>
    <cellStyle name="Porcentaje 2 5 3 5 4" xfId="25589" xr:uid="{79DE316D-DBD0-4AED-8DCF-E70C5B93F770}"/>
    <cellStyle name="Porcentaje 2 5 3 6" xfId="5863" xr:uid="{A0A42F33-DD41-4DBD-B236-9CDD0F473848}"/>
    <cellStyle name="Porcentaje 2 5 3 6 2" xfId="17670" xr:uid="{3C3B3E1F-D5F2-487C-90F6-262120B86B2E}"/>
    <cellStyle name="Porcentaje 2 5 3 6 2 2" xfId="39989" xr:uid="{CEB6F9EC-2A18-4ED2-B963-DFD6C1AD3D03}"/>
    <cellStyle name="Porcentaje 2 5 3 6 3" xfId="28181" xr:uid="{42C812BD-90FD-47E1-B387-B0FE7FD929DE}"/>
    <cellStyle name="Porcentaje 2 5 3 7" xfId="11139" xr:uid="{48CF3148-62F8-4BD3-BFD7-CF9801BE2504}"/>
    <cellStyle name="Porcentaje 2 5 3 7 2" xfId="33458" xr:uid="{E1E475E7-33F8-40D0-9C32-6D609DAD58E9}"/>
    <cellStyle name="Porcentaje 2 5 3 8" xfId="12486" xr:uid="{98349B8D-3E9A-42E7-BDD0-83F3E6E58C01}"/>
    <cellStyle name="Porcentaje 2 5 3 8 2" xfId="34805" xr:uid="{1E1D1416-F938-4320-9EA1-FBFE6BCB726D}"/>
    <cellStyle name="Porcentaje 2 5 3 9" xfId="22946" xr:uid="{78BCE41F-25B5-41AB-B01D-1EDBCF30409F}"/>
    <cellStyle name="Porcentaje 2 5 4" xfId="841" xr:uid="{205CAF51-BDC3-4AF8-9A4A-D948B2B889A3}"/>
    <cellStyle name="Porcentaje 2 5 4 2" xfId="1489" xr:uid="{D93F163E-9715-4BB0-A8DC-FC4DE1D5D7D6}"/>
    <cellStyle name="Porcentaje 2 5 4 2 2" xfId="2785" xr:uid="{18941FF3-DE9A-469F-82F0-0E5B46DD9BB0}"/>
    <cellStyle name="Porcentaje 2 5 4 2 2 2" xfId="5377" xr:uid="{98E40DCF-D443-4BBE-9F76-FB39CA760223}"/>
    <cellStyle name="Porcentaje 2 5 4 2 2 2 2" xfId="10561" xr:uid="{7171E553-7A7A-41F1-9CAD-66CECF254DFE}"/>
    <cellStyle name="Porcentaje 2 5 4 2 2 2 2 2" xfId="22368" xr:uid="{881D559B-337F-4070-AB54-E4D8DAEE1208}"/>
    <cellStyle name="Porcentaje 2 5 4 2 2 2 2 2 2" xfId="44687" xr:uid="{5DC6C849-B299-4E8E-BD29-4DACB5A58F2A}"/>
    <cellStyle name="Porcentaje 2 5 4 2 2 2 2 3" xfId="32879" xr:uid="{9262D26B-4E59-497F-9CC4-442F55D595DE}"/>
    <cellStyle name="Porcentaje 2 5 4 2 2 2 3" xfId="17184" xr:uid="{7C481226-B944-4EE0-9F3B-3DDB1E68F36A}"/>
    <cellStyle name="Porcentaje 2 5 4 2 2 2 3 2" xfId="39503" xr:uid="{BF7E2A61-193B-4AD0-80DB-0D794B24010D}"/>
    <cellStyle name="Porcentaje 2 5 4 2 2 2 4" xfId="27695" xr:uid="{A7982B8F-7E80-4282-AA0C-F266FEF68356}"/>
    <cellStyle name="Porcentaje 2 5 4 2 2 3" xfId="7969" xr:uid="{F54E61CE-770A-4E58-BFA0-C985C09D2B25}"/>
    <cellStyle name="Porcentaje 2 5 4 2 2 3 2" xfId="19776" xr:uid="{807FC0C4-37DA-4288-B516-375526F1F079}"/>
    <cellStyle name="Porcentaje 2 5 4 2 2 3 2 2" xfId="42095" xr:uid="{96C2D1F6-835A-485F-A1A1-0AC75F8E542D}"/>
    <cellStyle name="Porcentaje 2 5 4 2 2 3 3" xfId="30287" xr:uid="{176AA4D6-4B02-4A03-842A-D54B7D9DBA22}"/>
    <cellStyle name="Porcentaje 2 5 4 2 2 4" xfId="14592" xr:uid="{5F11AD16-70EC-461F-94EE-5DF3CA80283B}"/>
    <cellStyle name="Porcentaje 2 5 4 2 2 4 2" xfId="36911" xr:uid="{6DCAA1CF-6FDA-4727-A9D8-66728D852D6B}"/>
    <cellStyle name="Porcentaje 2 5 4 2 2 5" xfId="25103" xr:uid="{BA2F0512-160F-4B97-8FBA-1373ECBF73F7}"/>
    <cellStyle name="Porcentaje 2 5 4 2 3" xfId="4081" xr:uid="{125D7D5B-3AF9-45F7-8193-AD5318388116}"/>
    <cellStyle name="Porcentaje 2 5 4 2 3 2" xfId="9265" xr:uid="{A0E64FC1-F815-48C6-B609-7D0A57A1C23D}"/>
    <cellStyle name="Porcentaje 2 5 4 2 3 2 2" xfId="21072" xr:uid="{A735DCFB-C3F5-497E-BF57-D62DC50710C8}"/>
    <cellStyle name="Porcentaje 2 5 4 2 3 2 2 2" xfId="43391" xr:uid="{237F94B3-8851-41D3-909A-1608B0AAFBCF}"/>
    <cellStyle name="Porcentaje 2 5 4 2 3 2 3" xfId="31583" xr:uid="{884A8675-1B4A-4D35-9BF8-229AB1368DF4}"/>
    <cellStyle name="Porcentaje 2 5 4 2 3 3" xfId="15888" xr:uid="{6205E8A2-FF83-4162-BA3F-074A1D063C55}"/>
    <cellStyle name="Porcentaje 2 5 4 2 3 3 2" xfId="38207" xr:uid="{7C49AF5D-9E1B-4469-963B-A2BB9EEE2418}"/>
    <cellStyle name="Porcentaje 2 5 4 2 3 4" xfId="26399" xr:uid="{71F109BD-3930-4401-8250-D2DE82E71426}"/>
    <cellStyle name="Porcentaje 2 5 4 2 4" xfId="6673" xr:uid="{AF58CD34-A96E-4B91-8512-9028D54182DA}"/>
    <cellStyle name="Porcentaje 2 5 4 2 4 2" xfId="18480" xr:uid="{7C11461C-1C75-4753-90B7-495B264D523E}"/>
    <cellStyle name="Porcentaje 2 5 4 2 4 2 2" xfId="40799" xr:uid="{082A0733-B760-4E16-831B-9C0BAD597711}"/>
    <cellStyle name="Porcentaje 2 5 4 2 4 3" xfId="28991" xr:uid="{970BE22E-BC16-4FC6-89C5-C3DC2E25F58A}"/>
    <cellStyle name="Porcentaje 2 5 4 2 5" xfId="12000" xr:uid="{146E88EE-393F-4045-A3A8-8D49EBDB2D62}"/>
    <cellStyle name="Porcentaje 2 5 4 2 5 2" xfId="34319" xr:uid="{D3BFBC32-80ED-43E6-A3EE-E61180F2239E}"/>
    <cellStyle name="Porcentaje 2 5 4 2 6" xfId="13296" xr:uid="{E998649B-E3DC-4F86-928A-971E379559BA}"/>
    <cellStyle name="Porcentaje 2 5 4 2 6 2" xfId="35615" xr:uid="{E330787D-2B6F-40F7-9090-CCF0A39922CB}"/>
    <cellStyle name="Porcentaje 2 5 4 2 7" xfId="23807" xr:uid="{96494451-1EFD-4338-A4DE-F3776C990DB8}"/>
    <cellStyle name="Porcentaje 2 5 4 3" xfId="2137" xr:uid="{AC47920A-862A-41C1-A2F1-0F85E0390A5B}"/>
    <cellStyle name="Porcentaje 2 5 4 3 2" xfId="4729" xr:uid="{3ABCA0AA-9D70-4E10-85E9-226B3ED8ACF0}"/>
    <cellStyle name="Porcentaje 2 5 4 3 2 2" xfId="9913" xr:uid="{38091DA0-D212-4FF9-80E3-9B47B262A6EA}"/>
    <cellStyle name="Porcentaje 2 5 4 3 2 2 2" xfId="21720" xr:uid="{1E1DCB52-1408-426D-B249-E5CE96FE56D0}"/>
    <cellStyle name="Porcentaje 2 5 4 3 2 2 2 2" xfId="44039" xr:uid="{71B6A542-1CA1-4B8A-A005-B30076F39D87}"/>
    <cellStyle name="Porcentaje 2 5 4 3 2 2 3" xfId="32231" xr:uid="{0EC16656-0B86-443B-A8CD-47D8262868C5}"/>
    <cellStyle name="Porcentaje 2 5 4 3 2 3" xfId="16536" xr:uid="{A432F947-3356-4179-94E8-1AFD889FE252}"/>
    <cellStyle name="Porcentaje 2 5 4 3 2 3 2" xfId="38855" xr:uid="{03195340-808E-481C-A6DF-A63CC940CBA7}"/>
    <cellStyle name="Porcentaje 2 5 4 3 2 4" xfId="27047" xr:uid="{AE825A45-973F-4D88-A7D0-C3070851794B}"/>
    <cellStyle name="Porcentaje 2 5 4 3 3" xfId="7321" xr:uid="{37028812-07D1-4372-8CF9-81002CFAE69B}"/>
    <cellStyle name="Porcentaje 2 5 4 3 3 2" xfId="19128" xr:uid="{3797EDE8-7CDD-450B-81FE-EC2160F9343B}"/>
    <cellStyle name="Porcentaje 2 5 4 3 3 2 2" xfId="41447" xr:uid="{88D3A6D7-9E11-4CAA-B870-DFDE0114FAC2}"/>
    <cellStyle name="Porcentaje 2 5 4 3 3 3" xfId="29639" xr:uid="{0B9F591E-2D7D-4499-8F53-8221CC707E5E}"/>
    <cellStyle name="Porcentaje 2 5 4 3 4" xfId="13944" xr:uid="{07541DF5-7AA3-4F02-9869-754C6F047A87}"/>
    <cellStyle name="Porcentaje 2 5 4 3 4 2" xfId="36263" xr:uid="{7237F81A-3C87-4ADF-B925-A3B317F5EAD6}"/>
    <cellStyle name="Porcentaje 2 5 4 3 5" xfId="24455" xr:uid="{281D92B5-3EE5-49CB-9A30-2E96CCD051CF}"/>
    <cellStyle name="Porcentaje 2 5 4 4" xfId="3433" xr:uid="{665DD58A-B7E8-42BE-BF94-FCCE94258E0D}"/>
    <cellStyle name="Porcentaje 2 5 4 4 2" xfId="8617" xr:uid="{30B0E38C-7298-4E51-ABC8-E876F76527E3}"/>
    <cellStyle name="Porcentaje 2 5 4 4 2 2" xfId="20424" xr:uid="{EF061F1F-75BC-4CE5-83B3-BE76B2D60144}"/>
    <cellStyle name="Porcentaje 2 5 4 4 2 2 2" xfId="42743" xr:uid="{B835071D-799B-432A-A7EE-191EA3ED7D66}"/>
    <cellStyle name="Porcentaje 2 5 4 4 2 3" xfId="30935" xr:uid="{5649B91F-080E-4ED3-9D1E-2C65577C25E4}"/>
    <cellStyle name="Porcentaje 2 5 4 4 3" xfId="15240" xr:uid="{A5E7A53C-4281-489F-A059-9A34EA5C8830}"/>
    <cellStyle name="Porcentaje 2 5 4 4 3 2" xfId="37559" xr:uid="{9747BAA7-5E2F-4735-9403-ABB3CFAB3AFF}"/>
    <cellStyle name="Porcentaje 2 5 4 4 4" xfId="25751" xr:uid="{448C0720-83CE-470D-A01E-CDB36B45311C}"/>
    <cellStyle name="Porcentaje 2 5 4 5" xfId="6025" xr:uid="{545368E9-9F81-4743-8893-15CAD8F5F742}"/>
    <cellStyle name="Porcentaje 2 5 4 5 2" xfId="17832" xr:uid="{F035168B-237F-478B-A183-75AFD2336F63}"/>
    <cellStyle name="Porcentaje 2 5 4 5 2 2" xfId="40151" xr:uid="{4A4A9B9C-BF7A-4FF8-AFBD-4F5B78FB5565}"/>
    <cellStyle name="Porcentaje 2 5 4 5 3" xfId="28343" xr:uid="{034DB0A5-7014-440F-AC4F-8791A0EF82A5}"/>
    <cellStyle name="Porcentaje 2 5 4 6" xfId="11352" xr:uid="{784B9F90-24AE-4C8C-93F0-99AF4D7B4234}"/>
    <cellStyle name="Porcentaje 2 5 4 6 2" xfId="33671" xr:uid="{17113C13-9FA0-4B48-BDC0-38A9EA878946}"/>
    <cellStyle name="Porcentaje 2 5 4 7" xfId="12648" xr:uid="{451C5C8D-2126-4D62-B9C6-2FDE0B0CCBFC}"/>
    <cellStyle name="Porcentaje 2 5 4 7 2" xfId="34967" xr:uid="{C7F2B126-6332-4DAC-83AD-E52D13350ED8}"/>
    <cellStyle name="Porcentaje 2 5 4 8" xfId="23159" xr:uid="{35D393F4-BBE4-4164-9E66-7457F5F8737A}"/>
    <cellStyle name="Porcentaje 2 5 5" xfId="1165" xr:uid="{91B0A81D-935F-493A-B92D-2222047E297F}"/>
    <cellStyle name="Porcentaje 2 5 5 2" xfId="2461" xr:uid="{946F8240-4BE4-47BC-8B3A-FA83A81A36DC}"/>
    <cellStyle name="Porcentaje 2 5 5 2 2" xfId="5053" xr:uid="{9291635D-79B7-434B-AA8A-8F8D1BC7873B}"/>
    <cellStyle name="Porcentaje 2 5 5 2 2 2" xfId="10237" xr:uid="{6E3BA2E9-4EC6-48C9-B655-238C0B05E4CA}"/>
    <cellStyle name="Porcentaje 2 5 5 2 2 2 2" xfId="22044" xr:uid="{068DC05F-E225-42BA-8627-A51029824006}"/>
    <cellStyle name="Porcentaje 2 5 5 2 2 2 2 2" xfId="44363" xr:uid="{EDE09156-90FA-4A42-9D11-2BF55180E22F}"/>
    <cellStyle name="Porcentaje 2 5 5 2 2 2 3" xfId="32555" xr:uid="{9EDF1D10-499F-476F-B154-4C20F8D8A126}"/>
    <cellStyle name="Porcentaje 2 5 5 2 2 3" xfId="16860" xr:uid="{908D3327-15AD-4EA0-9903-B31B0C1BBEF1}"/>
    <cellStyle name="Porcentaje 2 5 5 2 2 3 2" xfId="39179" xr:uid="{570ED3A3-9114-489C-846D-B7BE870F7DB1}"/>
    <cellStyle name="Porcentaje 2 5 5 2 2 4" xfId="27371" xr:uid="{06911D6C-6301-4FF4-9D89-6407F613E3F2}"/>
    <cellStyle name="Porcentaje 2 5 5 2 3" xfId="7645" xr:uid="{1886A041-BA48-4348-90FE-6B229A8AB1F1}"/>
    <cellStyle name="Porcentaje 2 5 5 2 3 2" xfId="19452" xr:uid="{E711D333-8484-4872-9D7D-93BB52DA6C7B}"/>
    <cellStyle name="Porcentaje 2 5 5 2 3 2 2" xfId="41771" xr:uid="{FF953508-C49D-44EA-AFC9-C5B80EC3BE31}"/>
    <cellStyle name="Porcentaje 2 5 5 2 3 3" xfId="29963" xr:uid="{DD38B884-0521-44BC-9E9E-39B4EEF118CE}"/>
    <cellStyle name="Porcentaje 2 5 5 2 4" xfId="14268" xr:uid="{0836A792-CCB7-40DF-830C-12FC2BE8B2B4}"/>
    <cellStyle name="Porcentaje 2 5 5 2 4 2" xfId="36587" xr:uid="{C4032B29-7C40-4554-B4CD-71DF0788CF00}"/>
    <cellStyle name="Porcentaje 2 5 5 2 5" xfId="24779" xr:uid="{07B8E8C8-FC5B-46FA-9DD8-47B9F7E832D1}"/>
    <cellStyle name="Porcentaje 2 5 5 3" xfId="3757" xr:uid="{11DC2C71-03BA-4349-AA5E-AFA3D670942C}"/>
    <cellStyle name="Porcentaje 2 5 5 3 2" xfId="8941" xr:uid="{4F23A342-6586-446B-9E25-B2FD33346B92}"/>
    <cellStyle name="Porcentaje 2 5 5 3 2 2" xfId="20748" xr:uid="{5C4A485D-0B8F-44A3-977E-1DF6CBAE4CBF}"/>
    <cellStyle name="Porcentaje 2 5 5 3 2 2 2" xfId="43067" xr:uid="{F020AF29-6027-435A-B6BE-B8A6EB0F2368}"/>
    <cellStyle name="Porcentaje 2 5 5 3 2 3" xfId="31259" xr:uid="{3FC0ED87-02AD-4254-94FE-08504BCBF7A2}"/>
    <cellStyle name="Porcentaje 2 5 5 3 3" xfId="15564" xr:uid="{952339C1-7766-4C44-A8F3-E266A2489971}"/>
    <cellStyle name="Porcentaje 2 5 5 3 3 2" xfId="37883" xr:uid="{25419D8A-BADC-4DA3-9A6E-E6C0781BB08A}"/>
    <cellStyle name="Porcentaje 2 5 5 3 4" xfId="26075" xr:uid="{4B82BDE0-F05C-4A15-A766-F66C3BCA76A1}"/>
    <cellStyle name="Porcentaje 2 5 5 4" xfId="6349" xr:uid="{9EB93A66-70AB-4D2C-AEE7-CA04A344CD13}"/>
    <cellStyle name="Porcentaje 2 5 5 4 2" xfId="18156" xr:uid="{04DB3776-BBD8-4E01-A6E5-F5B9793486B0}"/>
    <cellStyle name="Porcentaje 2 5 5 4 2 2" xfId="40475" xr:uid="{C8944AAB-3DB6-4E3A-BD2A-7AF6A80B54AF}"/>
    <cellStyle name="Porcentaje 2 5 5 4 3" xfId="28667" xr:uid="{88D9281B-9B60-4A21-A866-87748095949E}"/>
    <cellStyle name="Porcentaje 2 5 5 5" xfId="11676" xr:uid="{0678B1A8-D897-4A5C-98E9-887B0590A564}"/>
    <cellStyle name="Porcentaje 2 5 5 5 2" xfId="33995" xr:uid="{A0D58236-821B-436C-9210-9463A813D19F}"/>
    <cellStyle name="Porcentaje 2 5 5 6" xfId="12972" xr:uid="{02910D7B-1D42-44AC-A9A7-20DF7AC1CB18}"/>
    <cellStyle name="Porcentaje 2 5 5 6 2" xfId="35291" xr:uid="{214461D2-788B-4182-94A4-8264FE3D1811}"/>
    <cellStyle name="Porcentaje 2 5 5 7" xfId="23483" xr:uid="{D6CC1D5E-5595-408B-982F-B4D36EDFD527}"/>
    <cellStyle name="Porcentaje 2 5 6" xfId="1813" xr:uid="{ED6DFCD8-A298-409E-9526-9790B36A8C9F}"/>
    <cellStyle name="Porcentaje 2 5 6 2" xfId="4405" xr:uid="{365AB86F-14EE-4FB0-BC98-4184284BC41B}"/>
    <cellStyle name="Porcentaje 2 5 6 2 2" xfId="9589" xr:uid="{F1CA89BE-8E85-4D62-98A7-A6D8E7084A75}"/>
    <cellStyle name="Porcentaje 2 5 6 2 2 2" xfId="21396" xr:uid="{55A5A1FE-90EC-4527-ADC2-8C7C986AD9CC}"/>
    <cellStyle name="Porcentaje 2 5 6 2 2 2 2" xfId="43715" xr:uid="{ADC608D8-7E83-4688-8B6A-B53DFF6AAC75}"/>
    <cellStyle name="Porcentaje 2 5 6 2 2 3" xfId="31907" xr:uid="{91ADD766-B3E2-46D4-9981-7ABEB70A71B9}"/>
    <cellStyle name="Porcentaje 2 5 6 2 3" xfId="16212" xr:uid="{FC4D8219-886C-4941-A34D-C9C1BA8344A3}"/>
    <cellStyle name="Porcentaje 2 5 6 2 3 2" xfId="38531" xr:uid="{E6F1E83D-03FD-4468-9C6D-FF67C646C346}"/>
    <cellStyle name="Porcentaje 2 5 6 2 4" xfId="26723" xr:uid="{44F2086B-3C24-40ED-9E24-63B65D68BE03}"/>
    <cellStyle name="Porcentaje 2 5 6 3" xfId="6997" xr:uid="{C4CAAC09-083D-4CAE-9D39-C0224C81F15D}"/>
    <cellStyle name="Porcentaje 2 5 6 3 2" xfId="18804" xr:uid="{207EDE59-6123-440E-842F-8D0C9BF5B41E}"/>
    <cellStyle name="Porcentaje 2 5 6 3 2 2" xfId="41123" xr:uid="{BADED4C6-BA0C-4557-9829-5DF270CDC8DC}"/>
    <cellStyle name="Porcentaje 2 5 6 3 3" xfId="29315" xr:uid="{8305E6B6-9A3A-4B41-9AF9-D42C636CED07}"/>
    <cellStyle name="Porcentaje 2 5 6 4" xfId="13620" xr:uid="{ABCD4BE6-79A4-49AD-9A5F-14D8D8418789}"/>
    <cellStyle name="Porcentaje 2 5 6 4 2" xfId="35939" xr:uid="{78EF9685-72D3-4E6F-A4D1-0D8A3642896A}"/>
    <cellStyle name="Porcentaje 2 5 6 5" xfId="24131" xr:uid="{20D13798-3102-4B8D-88D4-CB713A1C2A77}"/>
    <cellStyle name="Porcentaje 2 5 7" xfId="3109" xr:uid="{D3F35231-B7E1-41F9-947C-AD5460A24B19}"/>
    <cellStyle name="Porcentaje 2 5 7 2" xfId="8293" xr:uid="{A6BD13C8-93D3-49AC-98B0-593836FF9B2C}"/>
    <cellStyle name="Porcentaje 2 5 7 2 2" xfId="20100" xr:uid="{FB481445-F4A9-420E-B9DB-2F058607D7CD}"/>
    <cellStyle name="Porcentaje 2 5 7 2 2 2" xfId="42419" xr:uid="{3E6D9C21-A563-4414-9BCA-6CBA057A2CAF}"/>
    <cellStyle name="Porcentaje 2 5 7 2 3" xfId="30611" xr:uid="{887352F2-094A-4439-A8AD-3A967641C4E4}"/>
    <cellStyle name="Porcentaje 2 5 7 3" xfId="14916" xr:uid="{2E307D08-B14A-445C-846C-7D96D2987133}"/>
    <cellStyle name="Porcentaje 2 5 7 3 2" xfId="37235" xr:uid="{E8E21F89-71B9-44CB-A6E7-C9106E71A578}"/>
    <cellStyle name="Porcentaje 2 5 7 4" xfId="25427" xr:uid="{E431B0F2-4B56-48EC-B505-B3DFBE12CA65}"/>
    <cellStyle name="Porcentaje 2 5 8" xfId="5701" xr:uid="{72EF36ED-00D9-4454-8B86-EEC894A3D0F0}"/>
    <cellStyle name="Porcentaje 2 5 8 2" xfId="17508" xr:uid="{78E3C3D8-50F9-40F2-A554-5922D432D627}"/>
    <cellStyle name="Porcentaje 2 5 8 2 2" xfId="39827" xr:uid="{F248F10B-3BB6-4741-B779-0A84D3F7BD8D}"/>
    <cellStyle name="Porcentaje 2 5 8 3" xfId="28019" xr:uid="{4A07A0E7-61A7-442C-99ED-A6A1EB359FE7}"/>
    <cellStyle name="Porcentaje 2 5 9" xfId="10905" xr:uid="{193D86F3-44C3-4B1A-B807-40BC4C269FA5}"/>
    <cellStyle name="Porcentaje 2 5 9 2" xfId="33224" xr:uid="{41C00474-0E51-4781-B7BE-E7DCB9FE7093}"/>
    <cellStyle name="Porcentaje 2 6" xfId="440" xr:uid="{35F9ECFC-0E3E-4DF3-A780-96B129EF420A}"/>
    <cellStyle name="Porcentaje 2 6 10" xfId="22757" xr:uid="{49725A88-D355-4F7F-804F-B2AEDDA0AEEA}"/>
    <cellStyle name="Porcentaje 2 6 2" xfId="673" xr:uid="{66E06A8E-F2A4-4582-8059-F48CD4FBC22A}"/>
    <cellStyle name="Porcentaje 2 6 2 2" xfId="1030" xr:uid="{FEB94244-0513-47B6-A3AB-137ADEC55E87}"/>
    <cellStyle name="Porcentaje 2 6 2 2 2" xfId="1678" xr:uid="{0515DAA0-9AA7-4ED4-9DD1-8A90153930BB}"/>
    <cellStyle name="Porcentaje 2 6 2 2 2 2" xfId="2974" xr:uid="{75E809EE-E413-4194-B3E2-7C403C19AA89}"/>
    <cellStyle name="Porcentaje 2 6 2 2 2 2 2" xfId="5566" xr:uid="{EF6133A6-A4C3-4CE2-A941-5447065C6377}"/>
    <cellStyle name="Porcentaje 2 6 2 2 2 2 2 2" xfId="10750" xr:uid="{F7EA6EF1-466C-4043-989D-E5FFCC669E8B}"/>
    <cellStyle name="Porcentaje 2 6 2 2 2 2 2 2 2" xfId="22557" xr:uid="{433DFC80-6538-4AF2-9C2C-478A7D65B719}"/>
    <cellStyle name="Porcentaje 2 6 2 2 2 2 2 2 2 2" xfId="44876" xr:uid="{83D24D0A-89DA-41FA-BEA1-0CD42EED254A}"/>
    <cellStyle name="Porcentaje 2 6 2 2 2 2 2 2 3" xfId="33068" xr:uid="{7D95F036-1CA6-467D-B596-5312BE88EB12}"/>
    <cellStyle name="Porcentaje 2 6 2 2 2 2 2 3" xfId="17373" xr:uid="{8194EAE3-1DD2-4AF2-8606-FDA121D37D3E}"/>
    <cellStyle name="Porcentaje 2 6 2 2 2 2 2 3 2" xfId="39692" xr:uid="{F4DEBFE1-30AF-4598-9A81-C187B60AAA06}"/>
    <cellStyle name="Porcentaje 2 6 2 2 2 2 2 4" xfId="27884" xr:uid="{63202E5D-8E86-41EE-A989-4C44570ADE41}"/>
    <cellStyle name="Porcentaje 2 6 2 2 2 2 3" xfId="8158" xr:uid="{CD0DB407-18E7-4EDF-8746-2B3336C33DF3}"/>
    <cellStyle name="Porcentaje 2 6 2 2 2 2 3 2" xfId="19965" xr:uid="{5C5B47DE-32E9-470B-B114-AFA2BA3D2920}"/>
    <cellStyle name="Porcentaje 2 6 2 2 2 2 3 2 2" xfId="42284" xr:uid="{22536C31-0815-481F-BFAC-7F0C7AAD55A9}"/>
    <cellStyle name="Porcentaje 2 6 2 2 2 2 3 3" xfId="30476" xr:uid="{6F245443-C06F-4DC9-AEFB-3F948FD6B179}"/>
    <cellStyle name="Porcentaje 2 6 2 2 2 2 4" xfId="14781" xr:uid="{0B1576E2-BF44-4C68-9351-237CD51CFA2A}"/>
    <cellStyle name="Porcentaje 2 6 2 2 2 2 4 2" xfId="37100" xr:uid="{E11AAA0F-D44B-4BA0-969E-C0D1FF59AFE3}"/>
    <cellStyle name="Porcentaje 2 6 2 2 2 2 5" xfId="25292" xr:uid="{CC64FDCF-89D5-48D6-A546-C3A3752B90D3}"/>
    <cellStyle name="Porcentaje 2 6 2 2 2 3" xfId="4270" xr:uid="{F533F4F9-39A8-4423-A4A2-8BF9A881959C}"/>
    <cellStyle name="Porcentaje 2 6 2 2 2 3 2" xfId="9454" xr:uid="{70F80FEB-698A-45CC-B81D-2F62C4ABADDD}"/>
    <cellStyle name="Porcentaje 2 6 2 2 2 3 2 2" xfId="21261" xr:uid="{0F28854C-BEE2-4146-8C18-44E4E87F0D79}"/>
    <cellStyle name="Porcentaje 2 6 2 2 2 3 2 2 2" xfId="43580" xr:uid="{018E964F-D47E-4EC6-A470-68A83B1B1178}"/>
    <cellStyle name="Porcentaje 2 6 2 2 2 3 2 3" xfId="31772" xr:uid="{223DA753-56E9-4AA7-A02E-104B1480EF77}"/>
    <cellStyle name="Porcentaje 2 6 2 2 2 3 3" xfId="16077" xr:uid="{BB6FF952-7D8F-4DFF-87E9-3D88ACE11315}"/>
    <cellStyle name="Porcentaje 2 6 2 2 2 3 3 2" xfId="38396" xr:uid="{117EB2D0-087D-478F-84CC-FF31B1081C84}"/>
    <cellStyle name="Porcentaje 2 6 2 2 2 3 4" xfId="26588" xr:uid="{E374EF17-B651-4CEF-A4F7-4C2F72456548}"/>
    <cellStyle name="Porcentaje 2 6 2 2 2 4" xfId="6862" xr:uid="{29E03E9D-2578-4E7C-8C56-E9ED1A4AB1EC}"/>
    <cellStyle name="Porcentaje 2 6 2 2 2 4 2" xfId="18669" xr:uid="{7C08E8D7-D6D1-47E6-9753-98F15F4BE381}"/>
    <cellStyle name="Porcentaje 2 6 2 2 2 4 2 2" xfId="40988" xr:uid="{AFCF8D79-D742-4A7E-9AB6-EBCEC31831F5}"/>
    <cellStyle name="Porcentaje 2 6 2 2 2 4 3" xfId="29180" xr:uid="{8F94BF95-4A75-4FA8-8D78-7B07CA6FC6E8}"/>
    <cellStyle name="Porcentaje 2 6 2 2 2 5" xfId="12189" xr:uid="{6ACF2A0F-D70D-4121-80D6-3D88BE9525C9}"/>
    <cellStyle name="Porcentaje 2 6 2 2 2 5 2" xfId="34508" xr:uid="{4C8CA25F-E0FF-4806-A07D-D2F02EAEA0AC}"/>
    <cellStyle name="Porcentaje 2 6 2 2 2 6" xfId="13485" xr:uid="{1205045B-5BD6-46C6-8A53-E80E18ACAA0A}"/>
    <cellStyle name="Porcentaje 2 6 2 2 2 6 2" xfId="35804" xr:uid="{AEA67ED1-3E2F-428E-B2B7-4FF3069B620E}"/>
    <cellStyle name="Porcentaje 2 6 2 2 2 7" xfId="23996" xr:uid="{77D56FEB-FCF9-42FA-9930-56033E85D363}"/>
    <cellStyle name="Porcentaje 2 6 2 2 3" xfId="2326" xr:uid="{D5F53E62-AA37-48B5-9080-44C4F1767CED}"/>
    <cellStyle name="Porcentaje 2 6 2 2 3 2" xfId="4918" xr:uid="{4C4B6C46-84CF-487E-AE94-52758224F47E}"/>
    <cellStyle name="Porcentaje 2 6 2 2 3 2 2" xfId="10102" xr:uid="{9A5C68B5-B7F2-476A-BB77-E60950D24301}"/>
    <cellStyle name="Porcentaje 2 6 2 2 3 2 2 2" xfId="21909" xr:uid="{D94E4071-7C80-4851-9878-B36E7BFE1F71}"/>
    <cellStyle name="Porcentaje 2 6 2 2 3 2 2 2 2" xfId="44228" xr:uid="{A6255102-BCAC-442B-8F0D-E7C1D9A61B21}"/>
    <cellStyle name="Porcentaje 2 6 2 2 3 2 2 3" xfId="32420" xr:uid="{FC6B6D3D-8A6C-4713-9CBD-BCCBBE243C84}"/>
    <cellStyle name="Porcentaje 2 6 2 2 3 2 3" xfId="16725" xr:uid="{660CEC11-8A47-410B-924A-0A6A216E7AC2}"/>
    <cellStyle name="Porcentaje 2 6 2 2 3 2 3 2" xfId="39044" xr:uid="{0CBB6E5C-B5EE-42B3-B25D-E987372BA201}"/>
    <cellStyle name="Porcentaje 2 6 2 2 3 2 4" xfId="27236" xr:uid="{9AD0A7B9-64CD-4B39-B77C-A87BA2A06331}"/>
    <cellStyle name="Porcentaje 2 6 2 2 3 3" xfId="7510" xr:uid="{5BA27620-DEA2-4675-8AB2-3FD763E67D49}"/>
    <cellStyle name="Porcentaje 2 6 2 2 3 3 2" xfId="19317" xr:uid="{AE685B0C-D084-4DB1-9143-0F93A246B55C}"/>
    <cellStyle name="Porcentaje 2 6 2 2 3 3 2 2" xfId="41636" xr:uid="{9533D446-AE9F-44AF-8D51-E851A6EC35CA}"/>
    <cellStyle name="Porcentaje 2 6 2 2 3 3 3" xfId="29828" xr:uid="{13175E20-4886-414D-8350-BA5084272F14}"/>
    <cellStyle name="Porcentaje 2 6 2 2 3 4" xfId="14133" xr:uid="{831319EE-EEDE-42B4-86FE-3873859B2CF7}"/>
    <cellStyle name="Porcentaje 2 6 2 2 3 4 2" xfId="36452" xr:uid="{0E5DC377-5996-4628-86B5-F8DCF040586F}"/>
    <cellStyle name="Porcentaje 2 6 2 2 3 5" xfId="24644" xr:uid="{31A48944-70A1-44C8-96DB-CB4ADC357CDD}"/>
    <cellStyle name="Porcentaje 2 6 2 2 4" xfId="3622" xr:uid="{BC884703-3B58-440F-B3CB-148805218F46}"/>
    <cellStyle name="Porcentaje 2 6 2 2 4 2" xfId="8806" xr:uid="{147A4080-E8CC-4AA5-90D2-433B00025F93}"/>
    <cellStyle name="Porcentaje 2 6 2 2 4 2 2" xfId="20613" xr:uid="{79FE428D-786A-4CCF-9C60-CECAEDF1A9DD}"/>
    <cellStyle name="Porcentaje 2 6 2 2 4 2 2 2" xfId="42932" xr:uid="{0DF497E6-A0D8-4460-9044-177554262F5D}"/>
    <cellStyle name="Porcentaje 2 6 2 2 4 2 3" xfId="31124" xr:uid="{63CDD4E6-7CAE-4020-9221-1E097A23C3C3}"/>
    <cellStyle name="Porcentaje 2 6 2 2 4 3" xfId="15429" xr:uid="{24A47A49-D190-486A-89BE-A62628BF0281}"/>
    <cellStyle name="Porcentaje 2 6 2 2 4 3 2" xfId="37748" xr:uid="{B33C3017-3825-4D26-8321-E756369D70A4}"/>
    <cellStyle name="Porcentaje 2 6 2 2 4 4" xfId="25940" xr:uid="{4B668EF5-6435-41CF-ACE8-F2995182F66A}"/>
    <cellStyle name="Porcentaje 2 6 2 2 5" xfId="6214" xr:uid="{8885DD55-D7B9-487F-BAEB-FC1B29768F67}"/>
    <cellStyle name="Porcentaje 2 6 2 2 5 2" xfId="18021" xr:uid="{1730B2FE-670D-4012-8E0B-F890F50C90A8}"/>
    <cellStyle name="Porcentaje 2 6 2 2 5 2 2" xfId="40340" xr:uid="{C44D5D73-060D-4CB9-B623-1556544B1F14}"/>
    <cellStyle name="Porcentaje 2 6 2 2 5 3" xfId="28532" xr:uid="{5CEB42C1-5ACF-48FF-9FB5-430452277357}"/>
    <cellStyle name="Porcentaje 2 6 2 2 6" xfId="11541" xr:uid="{AFB65E58-A35F-4965-9B54-930A6E1485C1}"/>
    <cellStyle name="Porcentaje 2 6 2 2 6 2" xfId="33860" xr:uid="{95BD3A2E-CFDB-4B39-82A5-91302865133D}"/>
    <cellStyle name="Porcentaje 2 6 2 2 7" xfId="12837" xr:uid="{26140791-56D1-4725-8721-33B56800F639}"/>
    <cellStyle name="Porcentaje 2 6 2 2 7 2" xfId="35156" xr:uid="{A30AD78A-6156-4618-952A-BD44FB556C4C}"/>
    <cellStyle name="Porcentaje 2 6 2 2 8" xfId="23348" xr:uid="{38E55281-4786-4BA5-AACB-C9FB4368D49E}"/>
    <cellStyle name="Porcentaje 2 6 2 3" xfId="1354" xr:uid="{8E231383-7098-4884-A799-E0A7AED1B9A7}"/>
    <cellStyle name="Porcentaje 2 6 2 3 2" xfId="2650" xr:uid="{D2E1267F-9D57-41FE-A122-BD48D6B21D14}"/>
    <cellStyle name="Porcentaje 2 6 2 3 2 2" xfId="5242" xr:uid="{4B4D497C-C78F-43B0-9C87-51D19AB41CA7}"/>
    <cellStyle name="Porcentaje 2 6 2 3 2 2 2" xfId="10426" xr:uid="{AA814EA6-52D9-4982-9153-CE6D044B2BEE}"/>
    <cellStyle name="Porcentaje 2 6 2 3 2 2 2 2" xfId="22233" xr:uid="{16462F5E-2991-402B-8A95-528B168BCF46}"/>
    <cellStyle name="Porcentaje 2 6 2 3 2 2 2 2 2" xfId="44552" xr:uid="{475282FB-C4B2-41DD-B8FB-76A2A1151661}"/>
    <cellStyle name="Porcentaje 2 6 2 3 2 2 2 3" xfId="32744" xr:uid="{C2703EB5-53BF-445E-B7C7-869AE8402C88}"/>
    <cellStyle name="Porcentaje 2 6 2 3 2 2 3" xfId="17049" xr:uid="{8076C3DA-FD20-4F2D-A417-AA9EDC629F2E}"/>
    <cellStyle name="Porcentaje 2 6 2 3 2 2 3 2" xfId="39368" xr:uid="{2D9AD200-7266-4BC2-8A36-DE9840EE637D}"/>
    <cellStyle name="Porcentaje 2 6 2 3 2 2 4" xfId="27560" xr:uid="{F0307558-CDEB-4BDF-BD7F-F012A0DDD416}"/>
    <cellStyle name="Porcentaje 2 6 2 3 2 3" xfId="7834" xr:uid="{7D5C588E-357C-45AB-BD19-347D4A0AD94D}"/>
    <cellStyle name="Porcentaje 2 6 2 3 2 3 2" xfId="19641" xr:uid="{68F935CF-29C0-4DE2-A4DA-A01358CB190C}"/>
    <cellStyle name="Porcentaje 2 6 2 3 2 3 2 2" xfId="41960" xr:uid="{3B5FBADE-1998-4D05-814C-CA6B06156900}"/>
    <cellStyle name="Porcentaje 2 6 2 3 2 3 3" xfId="30152" xr:uid="{5928625C-CCC8-44ED-AC07-0DFB75EAD50F}"/>
    <cellStyle name="Porcentaje 2 6 2 3 2 4" xfId="14457" xr:uid="{B4A408FE-B90F-4CD6-95F8-3FF623D86D00}"/>
    <cellStyle name="Porcentaje 2 6 2 3 2 4 2" xfId="36776" xr:uid="{700ED0D9-6292-4AF7-99B8-B904DEB34D4D}"/>
    <cellStyle name="Porcentaje 2 6 2 3 2 5" xfId="24968" xr:uid="{E532557E-A2DB-411C-8C17-194B46B3016B}"/>
    <cellStyle name="Porcentaje 2 6 2 3 3" xfId="3946" xr:uid="{E11A47E5-9CF4-4DD3-8D5C-6CF56B08039E}"/>
    <cellStyle name="Porcentaje 2 6 2 3 3 2" xfId="9130" xr:uid="{4BA5AE80-9915-40EB-B33F-0E5A385B5260}"/>
    <cellStyle name="Porcentaje 2 6 2 3 3 2 2" xfId="20937" xr:uid="{8EF242DA-1295-46DD-B252-FF918D933313}"/>
    <cellStyle name="Porcentaje 2 6 2 3 3 2 2 2" xfId="43256" xr:uid="{1F794E47-F6BE-4192-80EC-BEDCE3353CAD}"/>
    <cellStyle name="Porcentaje 2 6 2 3 3 2 3" xfId="31448" xr:uid="{B842BCCB-82F6-496D-A3E6-434C8552631B}"/>
    <cellStyle name="Porcentaje 2 6 2 3 3 3" xfId="15753" xr:uid="{0DE84F22-5CA1-4AA6-B0FB-5B8CB04845EC}"/>
    <cellStyle name="Porcentaje 2 6 2 3 3 3 2" xfId="38072" xr:uid="{E30CB089-ADCD-4789-93D4-20DA3FE732E4}"/>
    <cellStyle name="Porcentaje 2 6 2 3 3 4" xfId="26264" xr:uid="{0AF2812A-5108-43A4-BCA5-A03C3F494F24}"/>
    <cellStyle name="Porcentaje 2 6 2 3 4" xfId="6538" xr:uid="{487A0733-881A-456B-8672-425F17129FFE}"/>
    <cellStyle name="Porcentaje 2 6 2 3 4 2" xfId="18345" xr:uid="{EFD4126C-A6CC-4380-A320-C973A9DCAFA4}"/>
    <cellStyle name="Porcentaje 2 6 2 3 4 2 2" xfId="40664" xr:uid="{3BB04C15-7E94-460E-85AB-F99E302A63F7}"/>
    <cellStyle name="Porcentaje 2 6 2 3 4 3" xfId="28856" xr:uid="{42546C3E-7955-4531-A4FF-1F8EBE11525E}"/>
    <cellStyle name="Porcentaje 2 6 2 3 5" xfId="11865" xr:uid="{28EECABA-E99C-4D38-B092-D387B31D23FC}"/>
    <cellStyle name="Porcentaje 2 6 2 3 5 2" xfId="34184" xr:uid="{C77CE080-A198-4967-939A-F9FA9B2E8F88}"/>
    <cellStyle name="Porcentaje 2 6 2 3 6" xfId="13161" xr:uid="{E67ABE1B-15B3-4F83-B530-278CD1DB37D0}"/>
    <cellStyle name="Porcentaje 2 6 2 3 6 2" xfId="35480" xr:uid="{1CFC807E-7273-4843-9A1B-61ED1FB8AF62}"/>
    <cellStyle name="Porcentaje 2 6 2 3 7" xfId="23672" xr:uid="{6B305F13-B55B-4933-B880-DB084F870C66}"/>
    <cellStyle name="Porcentaje 2 6 2 4" xfId="2002" xr:uid="{D47DB340-1321-44ED-A299-7AACB87F0169}"/>
    <cellStyle name="Porcentaje 2 6 2 4 2" xfId="4594" xr:uid="{B2D2380C-EB4C-4F9B-96A8-1CEC7E50AD14}"/>
    <cellStyle name="Porcentaje 2 6 2 4 2 2" xfId="9778" xr:uid="{C2568BD6-54E1-4449-A89D-6747B471DFFA}"/>
    <cellStyle name="Porcentaje 2 6 2 4 2 2 2" xfId="21585" xr:uid="{1F8086EC-9A96-4948-A9FD-762DE223455E}"/>
    <cellStyle name="Porcentaje 2 6 2 4 2 2 2 2" xfId="43904" xr:uid="{4DEDCFCE-DF00-40D4-AD99-C5156FB8935B}"/>
    <cellStyle name="Porcentaje 2 6 2 4 2 2 3" xfId="32096" xr:uid="{B2909768-48A0-4CA7-B0AC-977FE432157E}"/>
    <cellStyle name="Porcentaje 2 6 2 4 2 3" xfId="16401" xr:uid="{9167C271-D282-4BE0-9B90-50CECF1CEC79}"/>
    <cellStyle name="Porcentaje 2 6 2 4 2 3 2" xfId="38720" xr:uid="{45E8A00E-08B7-42BD-9585-6E2E1055EFF5}"/>
    <cellStyle name="Porcentaje 2 6 2 4 2 4" xfId="26912" xr:uid="{E2E12EC4-9024-4CB1-AB1D-4B46FB1BB55D}"/>
    <cellStyle name="Porcentaje 2 6 2 4 3" xfId="7186" xr:uid="{C698BD5F-50E4-4CA5-901C-9662A65B7718}"/>
    <cellStyle name="Porcentaje 2 6 2 4 3 2" xfId="18993" xr:uid="{74E89929-D85C-4D8D-BA66-2DD7FAE898BA}"/>
    <cellStyle name="Porcentaje 2 6 2 4 3 2 2" xfId="41312" xr:uid="{8987822E-6CE6-4A7E-B0F4-0A96573D28A6}"/>
    <cellStyle name="Porcentaje 2 6 2 4 3 3" xfId="29504" xr:uid="{E8166E61-3D4A-4383-9837-93E83754D6DD}"/>
    <cellStyle name="Porcentaje 2 6 2 4 4" xfId="13809" xr:uid="{1D00B680-3478-4260-B7E7-995C6933EA70}"/>
    <cellStyle name="Porcentaje 2 6 2 4 4 2" xfId="36128" xr:uid="{5A83F563-5781-4C18-9ED9-F4838C836562}"/>
    <cellStyle name="Porcentaje 2 6 2 4 5" xfId="24320" xr:uid="{638CBA28-3ACC-4074-B5B0-9A379691A490}"/>
    <cellStyle name="Porcentaje 2 6 2 5" xfId="3298" xr:uid="{2074F8CF-47D8-4D7E-B78B-D302980F58F2}"/>
    <cellStyle name="Porcentaje 2 6 2 5 2" xfId="8482" xr:uid="{C686B755-2013-417B-B6F1-E6EB023CB4E8}"/>
    <cellStyle name="Porcentaje 2 6 2 5 2 2" xfId="20289" xr:uid="{5834144B-04E9-4F0B-9898-ED7B96A76FAD}"/>
    <cellStyle name="Porcentaje 2 6 2 5 2 2 2" xfId="42608" xr:uid="{958FD0FA-0D04-42DA-8E63-80CEDBEC1123}"/>
    <cellStyle name="Porcentaje 2 6 2 5 2 3" xfId="30800" xr:uid="{E0CFDE50-56E9-45CF-8B85-065B5282ACB8}"/>
    <cellStyle name="Porcentaje 2 6 2 5 3" xfId="15105" xr:uid="{E531202D-3121-4ED9-9189-B65D4B148521}"/>
    <cellStyle name="Porcentaje 2 6 2 5 3 2" xfId="37424" xr:uid="{DDD6E939-8B47-48C9-B75C-BDB409036BA3}"/>
    <cellStyle name="Porcentaje 2 6 2 5 4" xfId="25616" xr:uid="{EE9362F8-7D65-4B76-B3A7-BA6CE88635AE}"/>
    <cellStyle name="Porcentaje 2 6 2 6" xfId="5890" xr:uid="{1C2E53B1-2901-4C46-BEC0-E5645080CADD}"/>
    <cellStyle name="Porcentaje 2 6 2 6 2" xfId="17697" xr:uid="{2CDDD91B-8F1E-4FA4-AEC9-E2CA082B5621}"/>
    <cellStyle name="Porcentaje 2 6 2 6 2 2" xfId="40016" xr:uid="{39566150-5841-4116-86A8-2E87D7EC8D6A}"/>
    <cellStyle name="Porcentaje 2 6 2 6 3" xfId="28208" xr:uid="{09D26EB2-447B-4DEE-A65E-114E401EE8D3}"/>
    <cellStyle name="Porcentaje 2 6 2 7" xfId="11184" xr:uid="{8F7F23B0-6620-41E9-B383-EF605C20B78B}"/>
    <cellStyle name="Porcentaje 2 6 2 7 2" xfId="33503" xr:uid="{D46545DC-0C2F-4108-B03F-66B0A31352CC}"/>
    <cellStyle name="Porcentaje 2 6 2 8" xfId="12513" xr:uid="{27F3703F-6AD3-4915-818C-48DB95C364F1}"/>
    <cellStyle name="Porcentaje 2 6 2 8 2" xfId="34832" xr:uid="{87D8BD1E-0B2C-47EC-8E67-6994B974B5EE}"/>
    <cellStyle name="Porcentaje 2 6 2 9" xfId="22991" xr:uid="{D0C0566C-C8FD-448E-A946-A4A998F21422}"/>
    <cellStyle name="Porcentaje 2 6 3" xfId="868" xr:uid="{494B9CC7-A31C-42CF-94FB-9B5713439455}"/>
    <cellStyle name="Porcentaje 2 6 3 2" xfId="1516" xr:uid="{047DA46F-91CC-45BB-9A37-670124A71BD5}"/>
    <cellStyle name="Porcentaje 2 6 3 2 2" xfId="2812" xr:uid="{6FAE1B81-14D2-4418-B5FA-559C5D208108}"/>
    <cellStyle name="Porcentaje 2 6 3 2 2 2" xfId="5404" xr:uid="{BCCCFDBF-C601-4003-B344-CB6AA45DFD8B}"/>
    <cellStyle name="Porcentaje 2 6 3 2 2 2 2" xfId="10588" xr:uid="{5FBA65F7-FEB6-4B4D-A8FF-833FDE550EC2}"/>
    <cellStyle name="Porcentaje 2 6 3 2 2 2 2 2" xfId="22395" xr:uid="{BED39DCB-7C5C-49D0-9ED1-E50CF2E893A8}"/>
    <cellStyle name="Porcentaje 2 6 3 2 2 2 2 2 2" xfId="44714" xr:uid="{C739128C-022E-4071-95D5-0B1FCECDBB57}"/>
    <cellStyle name="Porcentaje 2 6 3 2 2 2 2 3" xfId="32906" xr:uid="{992E4F6F-982C-46E6-992B-764B84C0D067}"/>
    <cellStyle name="Porcentaje 2 6 3 2 2 2 3" xfId="17211" xr:uid="{C9AD4164-CC3E-44CD-AD82-A349E2DFDEAD}"/>
    <cellStyle name="Porcentaje 2 6 3 2 2 2 3 2" xfId="39530" xr:uid="{4931655A-6D23-4D7E-AB97-F980008C1B72}"/>
    <cellStyle name="Porcentaje 2 6 3 2 2 2 4" xfId="27722" xr:uid="{BBF3D844-BB0D-468A-9EE4-8D963CF00D9A}"/>
    <cellStyle name="Porcentaje 2 6 3 2 2 3" xfId="7996" xr:uid="{BBAFD8B8-C110-4DFD-98E3-42C1327C1A82}"/>
    <cellStyle name="Porcentaje 2 6 3 2 2 3 2" xfId="19803" xr:uid="{891AE67C-976F-49D0-ACBE-7D6026F1784E}"/>
    <cellStyle name="Porcentaje 2 6 3 2 2 3 2 2" xfId="42122" xr:uid="{C0A3DBE7-88D7-4835-BA93-54CCB0CE474F}"/>
    <cellStyle name="Porcentaje 2 6 3 2 2 3 3" xfId="30314" xr:uid="{71AFE9C4-B7B6-436A-A2B5-5301819BDAAD}"/>
    <cellStyle name="Porcentaje 2 6 3 2 2 4" xfId="14619" xr:uid="{4E7909F7-C90D-4D47-B45A-8902BC369DAD}"/>
    <cellStyle name="Porcentaje 2 6 3 2 2 4 2" xfId="36938" xr:uid="{5A6AC6CF-B0BF-49A3-A3F6-F35BAE7D10F5}"/>
    <cellStyle name="Porcentaje 2 6 3 2 2 5" xfId="25130" xr:uid="{347F4D47-17F3-4E41-8DF1-18D8198E109E}"/>
    <cellStyle name="Porcentaje 2 6 3 2 3" xfId="4108" xr:uid="{54CBD9CA-EDBA-439D-B897-E70B92587FC3}"/>
    <cellStyle name="Porcentaje 2 6 3 2 3 2" xfId="9292" xr:uid="{C99D48AB-AC9D-4F72-8250-E4B54E726CB3}"/>
    <cellStyle name="Porcentaje 2 6 3 2 3 2 2" xfId="21099" xr:uid="{D71F0161-F2FA-4420-863A-1EBD36FAD24B}"/>
    <cellStyle name="Porcentaje 2 6 3 2 3 2 2 2" xfId="43418" xr:uid="{8AA3C292-B44D-4D90-B271-D865FDA9AA34}"/>
    <cellStyle name="Porcentaje 2 6 3 2 3 2 3" xfId="31610" xr:uid="{011E13A9-EE62-4CDE-9B57-8694363D2F1D}"/>
    <cellStyle name="Porcentaje 2 6 3 2 3 3" xfId="15915" xr:uid="{2A0252CD-01C5-44C1-9799-5EDF6877356F}"/>
    <cellStyle name="Porcentaje 2 6 3 2 3 3 2" xfId="38234" xr:uid="{9345A0CE-FA32-45CF-BF27-5E5B0A1356F1}"/>
    <cellStyle name="Porcentaje 2 6 3 2 3 4" xfId="26426" xr:uid="{8273C6D9-C2EA-433C-ADDF-C0DA3E08BBDC}"/>
    <cellStyle name="Porcentaje 2 6 3 2 4" xfId="6700" xr:uid="{C3802D1D-F42C-42EA-A1C9-598C00EDE04E}"/>
    <cellStyle name="Porcentaje 2 6 3 2 4 2" xfId="18507" xr:uid="{553168B2-5216-40A2-9DD5-D9E7D106D5F8}"/>
    <cellStyle name="Porcentaje 2 6 3 2 4 2 2" xfId="40826" xr:uid="{9F3F1B3D-173C-438F-991D-C55216E42774}"/>
    <cellStyle name="Porcentaje 2 6 3 2 4 3" xfId="29018" xr:uid="{964298F2-08E3-4842-936E-F5A05B8B0827}"/>
    <cellStyle name="Porcentaje 2 6 3 2 5" xfId="12027" xr:uid="{B9275BF3-91D9-4B32-949E-5F9337EC0C54}"/>
    <cellStyle name="Porcentaje 2 6 3 2 5 2" xfId="34346" xr:uid="{2E2DAE54-08BF-4DA0-80D8-7B691F8829C9}"/>
    <cellStyle name="Porcentaje 2 6 3 2 6" xfId="13323" xr:uid="{FA6D3945-F5A6-44AA-A06A-8D46FF70E327}"/>
    <cellStyle name="Porcentaje 2 6 3 2 6 2" xfId="35642" xr:uid="{C4D9FD71-5C82-41E8-8C8B-D56801F18829}"/>
    <cellStyle name="Porcentaje 2 6 3 2 7" xfId="23834" xr:uid="{D2CC2BB7-9FA3-47A1-88B0-8C67786EAA50}"/>
    <cellStyle name="Porcentaje 2 6 3 3" xfId="2164" xr:uid="{BA7B9C00-DA1C-488A-886A-F447EF3CE355}"/>
    <cellStyle name="Porcentaje 2 6 3 3 2" xfId="4756" xr:uid="{02248B97-7E45-4C3D-B410-9D43AA9849AB}"/>
    <cellStyle name="Porcentaje 2 6 3 3 2 2" xfId="9940" xr:uid="{E9D1CF4E-E366-451C-8471-9572E84A8EBB}"/>
    <cellStyle name="Porcentaje 2 6 3 3 2 2 2" xfId="21747" xr:uid="{E2183FAF-3F1B-409F-B4D4-AEF4EC3CE584}"/>
    <cellStyle name="Porcentaje 2 6 3 3 2 2 2 2" xfId="44066" xr:uid="{87319B32-F8D3-4D4D-A4AC-EA6A738E1EEB}"/>
    <cellStyle name="Porcentaje 2 6 3 3 2 2 3" xfId="32258" xr:uid="{FFBA5D3F-3713-4772-A5AA-1E0B4DABEA4B}"/>
    <cellStyle name="Porcentaje 2 6 3 3 2 3" xfId="16563" xr:uid="{8930B1F6-C85A-4DBB-9A0B-22010FD74A0F}"/>
    <cellStyle name="Porcentaje 2 6 3 3 2 3 2" xfId="38882" xr:uid="{333CD26E-0BB3-41BB-8545-E67B854233E4}"/>
    <cellStyle name="Porcentaje 2 6 3 3 2 4" xfId="27074" xr:uid="{7CB21DF0-1971-4F6D-A225-EF4A37D53021}"/>
    <cellStyle name="Porcentaje 2 6 3 3 3" xfId="7348" xr:uid="{AF974D32-1B59-455D-9FDC-8926C9F91864}"/>
    <cellStyle name="Porcentaje 2 6 3 3 3 2" xfId="19155" xr:uid="{90C57B0C-26A8-42B9-9FCB-802F01AEABB0}"/>
    <cellStyle name="Porcentaje 2 6 3 3 3 2 2" xfId="41474" xr:uid="{4425042D-5425-486E-98C2-171BD5E55BAB}"/>
    <cellStyle name="Porcentaje 2 6 3 3 3 3" xfId="29666" xr:uid="{D55F0003-0976-4EE1-9385-0BDFA85CDC0C}"/>
    <cellStyle name="Porcentaje 2 6 3 3 4" xfId="13971" xr:uid="{204E32A5-5E0E-4211-9B11-F907250044C2}"/>
    <cellStyle name="Porcentaje 2 6 3 3 4 2" xfId="36290" xr:uid="{D8BCBD61-F978-48FA-AF74-6BC9190CE084}"/>
    <cellStyle name="Porcentaje 2 6 3 3 5" xfId="24482" xr:uid="{A981E9B5-5192-4882-A853-84848CFC3BFB}"/>
    <cellStyle name="Porcentaje 2 6 3 4" xfId="3460" xr:uid="{2DDE0925-7121-42F0-A576-E856C3DEA20E}"/>
    <cellStyle name="Porcentaje 2 6 3 4 2" xfId="8644" xr:uid="{08BE8FA1-2999-4B60-BA71-25DA55B63B96}"/>
    <cellStyle name="Porcentaje 2 6 3 4 2 2" xfId="20451" xr:uid="{86C657B0-C7FF-48B8-BA4E-C346742D1894}"/>
    <cellStyle name="Porcentaje 2 6 3 4 2 2 2" xfId="42770" xr:uid="{9B39970B-0A62-4669-A4D1-592010F6F28F}"/>
    <cellStyle name="Porcentaje 2 6 3 4 2 3" xfId="30962" xr:uid="{F337136E-5B48-45A0-AB26-6B3C87874F9C}"/>
    <cellStyle name="Porcentaje 2 6 3 4 3" xfId="15267" xr:uid="{15CC69F5-1FEE-40C2-81B8-0A9C22900E53}"/>
    <cellStyle name="Porcentaje 2 6 3 4 3 2" xfId="37586" xr:uid="{7283BF63-280D-4E0A-A66E-AF06B1CE8255}"/>
    <cellStyle name="Porcentaje 2 6 3 4 4" xfId="25778" xr:uid="{219BA011-59F8-4C5C-9802-9F069CF0ED3F}"/>
    <cellStyle name="Porcentaje 2 6 3 5" xfId="6052" xr:uid="{B9E57AC6-3754-4C93-9291-249B4C5013E1}"/>
    <cellStyle name="Porcentaje 2 6 3 5 2" xfId="17859" xr:uid="{E3450A76-D2D9-4157-8345-A61AA9E3CC29}"/>
    <cellStyle name="Porcentaje 2 6 3 5 2 2" xfId="40178" xr:uid="{F06B6912-3ED8-47C2-893F-C0D0E8099ACA}"/>
    <cellStyle name="Porcentaje 2 6 3 5 3" xfId="28370" xr:uid="{D17476AA-38D5-43A6-A7A0-91FA5A23FC78}"/>
    <cellStyle name="Porcentaje 2 6 3 6" xfId="11379" xr:uid="{D498B3DE-27AB-4C2F-A58C-C0D40FF59F14}"/>
    <cellStyle name="Porcentaje 2 6 3 6 2" xfId="33698" xr:uid="{301CE8F6-23E1-48AC-BAA1-E5480426D9BB}"/>
    <cellStyle name="Porcentaje 2 6 3 7" xfId="12675" xr:uid="{3FD0FDC1-2950-4B1D-ACB3-C3697B3E7448}"/>
    <cellStyle name="Porcentaje 2 6 3 7 2" xfId="34994" xr:uid="{472ADE0E-C8D6-4F1C-B5B0-544CFD61CDE2}"/>
    <cellStyle name="Porcentaje 2 6 3 8" xfId="23186" xr:uid="{BB5BD64C-EAA8-499E-B6B0-3D90332C0BB3}"/>
    <cellStyle name="Porcentaje 2 6 4" xfId="1192" xr:uid="{5866A1FD-7662-476D-9D0F-0E2BA39EF86D}"/>
    <cellStyle name="Porcentaje 2 6 4 2" xfId="2488" xr:uid="{E8884159-598D-42DB-973A-6D9FE535F0EC}"/>
    <cellStyle name="Porcentaje 2 6 4 2 2" xfId="5080" xr:uid="{F138080C-8013-43CD-9751-A31F3C13D058}"/>
    <cellStyle name="Porcentaje 2 6 4 2 2 2" xfId="10264" xr:uid="{5630CDB4-EF5A-4B5D-A148-E91C4B5D24AA}"/>
    <cellStyle name="Porcentaje 2 6 4 2 2 2 2" xfId="22071" xr:uid="{40EC6420-11CF-4BB4-8E58-54151159E2E3}"/>
    <cellStyle name="Porcentaje 2 6 4 2 2 2 2 2" xfId="44390" xr:uid="{A5954708-EFBA-43C3-BC55-4231BAF01140}"/>
    <cellStyle name="Porcentaje 2 6 4 2 2 2 3" xfId="32582" xr:uid="{2041A300-9B24-4BF6-8189-F745F9FD69ED}"/>
    <cellStyle name="Porcentaje 2 6 4 2 2 3" xfId="16887" xr:uid="{24CD1476-96EE-496A-BED2-7B16AB7D35CA}"/>
    <cellStyle name="Porcentaje 2 6 4 2 2 3 2" xfId="39206" xr:uid="{62D45DF5-21DF-44B8-AF76-63A1645F51DA}"/>
    <cellStyle name="Porcentaje 2 6 4 2 2 4" xfId="27398" xr:uid="{4F4ADBA4-CB02-4907-8111-30CD85911878}"/>
    <cellStyle name="Porcentaje 2 6 4 2 3" xfId="7672" xr:uid="{5596DBB4-5E65-4567-9CA9-46F3A3800CFF}"/>
    <cellStyle name="Porcentaje 2 6 4 2 3 2" xfId="19479" xr:uid="{802CBF70-7C08-45F4-8990-E2E4464EA47D}"/>
    <cellStyle name="Porcentaje 2 6 4 2 3 2 2" xfId="41798" xr:uid="{0FF3F290-69B6-4C5F-AECB-1BA90182B7F5}"/>
    <cellStyle name="Porcentaje 2 6 4 2 3 3" xfId="29990" xr:uid="{5D6B21FD-B4C6-4D65-92ED-6FA3C92229F7}"/>
    <cellStyle name="Porcentaje 2 6 4 2 4" xfId="14295" xr:uid="{CA8C229A-D71D-4385-A96B-1F53D21594F0}"/>
    <cellStyle name="Porcentaje 2 6 4 2 4 2" xfId="36614" xr:uid="{752E6C6A-49D7-4A9C-AC53-0901899ED712}"/>
    <cellStyle name="Porcentaje 2 6 4 2 5" xfId="24806" xr:uid="{221D3250-D4ED-4773-AA10-8BCEC325CCC2}"/>
    <cellStyle name="Porcentaje 2 6 4 3" xfId="3784" xr:uid="{6D3E96C8-77D3-4FD6-84DD-ED0A87AA7B0B}"/>
    <cellStyle name="Porcentaje 2 6 4 3 2" xfId="8968" xr:uid="{770D5016-A2D8-46D4-8909-D803FC1831A5}"/>
    <cellStyle name="Porcentaje 2 6 4 3 2 2" xfId="20775" xr:uid="{C7711A34-E5C1-40DA-90F9-58062138AF70}"/>
    <cellStyle name="Porcentaje 2 6 4 3 2 2 2" xfId="43094" xr:uid="{FCE4CE62-116E-4426-AAB9-C152719D3FED}"/>
    <cellStyle name="Porcentaje 2 6 4 3 2 3" xfId="31286" xr:uid="{9F9724C5-6959-4B32-AFCC-B936D98D24AA}"/>
    <cellStyle name="Porcentaje 2 6 4 3 3" xfId="15591" xr:uid="{818CF722-F331-4A0D-A2A6-A29CF6F558E5}"/>
    <cellStyle name="Porcentaje 2 6 4 3 3 2" xfId="37910" xr:uid="{48C1E692-2662-442A-BD8A-DFC81B5002D0}"/>
    <cellStyle name="Porcentaje 2 6 4 3 4" xfId="26102" xr:uid="{C00621FC-762F-4CA5-80DC-6F8A2F091D57}"/>
    <cellStyle name="Porcentaje 2 6 4 4" xfId="6376" xr:uid="{FC346A0E-E6F5-4DDA-97F8-A2A79EEAA0C7}"/>
    <cellStyle name="Porcentaje 2 6 4 4 2" xfId="18183" xr:uid="{EEE3117C-94AA-4B0F-BB04-3B02744A3EFD}"/>
    <cellStyle name="Porcentaje 2 6 4 4 2 2" xfId="40502" xr:uid="{C68539C2-412C-45BF-A0C7-4B0C2C0E4AE6}"/>
    <cellStyle name="Porcentaje 2 6 4 4 3" xfId="28694" xr:uid="{0492EC7A-3EC8-4D40-8DBD-90BC84128545}"/>
    <cellStyle name="Porcentaje 2 6 4 5" xfId="11703" xr:uid="{E41644D7-3C4C-4BDE-9BA9-775469F2F4E6}"/>
    <cellStyle name="Porcentaje 2 6 4 5 2" xfId="34022" xr:uid="{F1B036DC-2DC8-44BE-837D-CD6E2472FD00}"/>
    <cellStyle name="Porcentaje 2 6 4 6" xfId="12999" xr:uid="{0F825382-55B7-4612-8C17-040E45505995}"/>
    <cellStyle name="Porcentaje 2 6 4 6 2" xfId="35318" xr:uid="{C40FBA65-2AC2-4FC9-8391-F77D6F70664D}"/>
    <cellStyle name="Porcentaje 2 6 4 7" xfId="23510" xr:uid="{422B9369-9017-4B13-9CED-82E3E1CE2DAD}"/>
    <cellStyle name="Porcentaje 2 6 5" xfId="1840" xr:uid="{6A794725-5F9E-43DF-8D9B-1A8898E968D7}"/>
    <cellStyle name="Porcentaje 2 6 5 2" xfId="4432" xr:uid="{47520AD3-37C7-40EA-B4A8-E97D07954E48}"/>
    <cellStyle name="Porcentaje 2 6 5 2 2" xfId="9616" xr:uid="{A1A3823C-8D19-47BB-AF2C-58BDE6C213CD}"/>
    <cellStyle name="Porcentaje 2 6 5 2 2 2" xfId="21423" xr:uid="{8F225684-B6A0-4485-850A-09E41977132E}"/>
    <cellStyle name="Porcentaje 2 6 5 2 2 2 2" xfId="43742" xr:uid="{94A3FFE1-FAA0-4A5B-B193-CB7D8A3A7BAA}"/>
    <cellStyle name="Porcentaje 2 6 5 2 2 3" xfId="31934" xr:uid="{EEC3D871-6022-4FC1-9155-BCBC5B40C38F}"/>
    <cellStyle name="Porcentaje 2 6 5 2 3" xfId="16239" xr:uid="{66950AD1-70D0-4809-81A7-BDFB16CA9007}"/>
    <cellStyle name="Porcentaje 2 6 5 2 3 2" xfId="38558" xr:uid="{8859F209-A3D7-4BED-BC0A-2DE7B24CA0A1}"/>
    <cellStyle name="Porcentaje 2 6 5 2 4" xfId="26750" xr:uid="{FCB35EEC-846B-41DA-9FDD-ECC43C6F2D30}"/>
    <cellStyle name="Porcentaje 2 6 5 3" xfId="7024" xr:uid="{1EB1C6E1-5577-4827-86C2-E6A30EF670A3}"/>
    <cellStyle name="Porcentaje 2 6 5 3 2" xfId="18831" xr:uid="{AF0FF847-1B84-4DAC-AF0B-2376117FADED}"/>
    <cellStyle name="Porcentaje 2 6 5 3 2 2" xfId="41150" xr:uid="{7D7D1C33-62FA-4545-8418-EB8561EA2442}"/>
    <cellStyle name="Porcentaje 2 6 5 3 3" xfId="29342" xr:uid="{35791498-06BA-4B10-A669-BC2E0B8E2865}"/>
    <cellStyle name="Porcentaje 2 6 5 4" xfId="13647" xr:uid="{CDD386E1-4FFB-474E-8F63-A005AD22BCEA}"/>
    <cellStyle name="Porcentaje 2 6 5 4 2" xfId="35966" xr:uid="{CDE36FDD-08A8-4C09-A323-0C6BACD0D574}"/>
    <cellStyle name="Porcentaje 2 6 5 5" xfId="24158" xr:uid="{ADFE8D64-F439-4AA0-863D-185B3B475C39}"/>
    <cellStyle name="Porcentaje 2 6 6" xfId="3136" xr:uid="{E340F1E6-3661-45D7-8137-8FB89631E832}"/>
    <cellStyle name="Porcentaje 2 6 6 2" xfId="8320" xr:uid="{C3BAC307-6D8C-4BEE-B51C-668C07DB14AB}"/>
    <cellStyle name="Porcentaje 2 6 6 2 2" xfId="20127" xr:uid="{086B01F2-545E-4FAC-81DC-43B2C9F40B3C}"/>
    <cellStyle name="Porcentaje 2 6 6 2 2 2" xfId="42446" xr:uid="{36F4A590-6602-40DF-B765-A989051D0C0F}"/>
    <cellStyle name="Porcentaje 2 6 6 2 3" xfId="30638" xr:uid="{CFB3D1A0-1AF5-45B3-837F-A4EA501CBD2F}"/>
    <cellStyle name="Porcentaje 2 6 6 3" xfId="14943" xr:uid="{CD92F3A1-6163-482D-8073-8F9BEAFB803B}"/>
    <cellStyle name="Porcentaje 2 6 6 3 2" xfId="37262" xr:uid="{B5ED1EE4-1293-480C-903A-6BE975A098CE}"/>
    <cellStyle name="Porcentaje 2 6 6 4" xfId="25454" xr:uid="{BD2784A1-1BCC-410F-9CC2-33675F25530A}"/>
    <cellStyle name="Porcentaje 2 6 7" xfId="5728" xr:uid="{ABACC558-903F-4372-BCC3-FD675C0A183B}"/>
    <cellStyle name="Porcentaje 2 6 7 2" xfId="17535" xr:uid="{CA1848BF-E7CD-4C7F-9B67-5A966FF57CF4}"/>
    <cellStyle name="Porcentaje 2 6 7 2 2" xfId="39854" xr:uid="{7EC18EC1-9A70-4005-B6A0-EF94CC0AFFFC}"/>
    <cellStyle name="Porcentaje 2 6 7 3" xfId="28046" xr:uid="{4005EE3A-D857-46F7-9685-7ADE365D8053}"/>
    <cellStyle name="Porcentaje 2 6 8" xfId="10950" xr:uid="{C0A8E1FF-94B5-4E86-B8C1-CF922CC4D593}"/>
    <cellStyle name="Porcentaje 2 6 8 2" xfId="33269" xr:uid="{0C190FA2-D43F-4A8C-8852-7F0AB4B8DC48}"/>
    <cellStyle name="Porcentaje 2 6 9" xfId="12351" xr:uid="{202AABEB-6255-4FD2-B2C0-13F7137FA9F8}"/>
    <cellStyle name="Porcentaje 2 6 9 2" xfId="34670" xr:uid="{181FD9E3-8610-4E30-B908-F36FBD90E741}"/>
    <cellStyle name="Porcentaje 2 7" xfId="556" xr:uid="{3A6A870B-5205-4F9F-AAC3-FDAB1C409DEF}"/>
    <cellStyle name="Porcentaje 2 7 2" xfId="949" xr:uid="{ECCB2B56-3F9C-45A3-87DA-121A0270DB55}"/>
    <cellStyle name="Porcentaje 2 7 2 2" xfId="1597" xr:uid="{00486CDA-59F5-411C-9482-E72310CC3F1F}"/>
    <cellStyle name="Porcentaje 2 7 2 2 2" xfId="2893" xr:uid="{DC83AF93-FA8C-4C64-8886-940C0FC761AD}"/>
    <cellStyle name="Porcentaje 2 7 2 2 2 2" xfId="5485" xr:uid="{FA6460D4-2C57-40AF-A70C-3C660D4BFF61}"/>
    <cellStyle name="Porcentaje 2 7 2 2 2 2 2" xfId="10669" xr:uid="{DB01897C-0316-4809-A20A-1751B5ADB1C1}"/>
    <cellStyle name="Porcentaje 2 7 2 2 2 2 2 2" xfId="22476" xr:uid="{310AA688-19C9-427F-BE5D-0525F463D6C2}"/>
    <cellStyle name="Porcentaje 2 7 2 2 2 2 2 2 2" xfId="44795" xr:uid="{ACA4A40A-FABF-404B-926D-B65604D56B04}"/>
    <cellStyle name="Porcentaje 2 7 2 2 2 2 2 3" xfId="32987" xr:uid="{13E4434B-D237-4C3A-BDC2-8C41844D3991}"/>
    <cellStyle name="Porcentaje 2 7 2 2 2 2 3" xfId="17292" xr:uid="{6C03DE18-38EE-42BD-BB5F-E028DB7B48D3}"/>
    <cellStyle name="Porcentaje 2 7 2 2 2 2 3 2" xfId="39611" xr:uid="{D49B5D32-2834-4191-8518-BD3C1EEFCCAC}"/>
    <cellStyle name="Porcentaje 2 7 2 2 2 2 4" xfId="27803" xr:uid="{C0534B75-8CF2-4DAD-A84D-0C2D52863542}"/>
    <cellStyle name="Porcentaje 2 7 2 2 2 3" xfId="8077" xr:uid="{5AFF233C-A922-4D3C-A2DC-69C274188D55}"/>
    <cellStyle name="Porcentaje 2 7 2 2 2 3 2" xfId="19884" xr:uid="{E5F9CF06-7017-4E71-81AF-2215C6C6FD89}"/>
    <cellStyle name="Porcentaje 2 7 2 2 2 3 2 2" xfId="42203" xr:uid="{7E3D881A-1F06-4F8F-A0ED-EE2F8F760EB0}"/>
    <cellStyle name="Porcentaje 2 7 2 2 2 3 3" xfId="30395" xr:uid="{0866733B-9B23-47C9-8E24-052C90C0BEE4}"/>
    <cellStyle name="Porcentaje 2 7 2 2 2 4" xfId="14700" xr:uid="{F72E2937-234E-4A7C-ADE6-5AACA33EE9F0}"/>
    <cellStyle name="Porcentaje 2 7 2 2 2 4 2" xfId="37019" xr:uid="{4E30B23F-62A3-4532-A84A-3EC6E915E698}"/>
    <cellStyle name="Porcentaje 2 7 2 2 2 5" xfId="25211" xr:uid="{C2DD5DFA-ACA1-4552-AF22-8BFEC0B9373A}"/>
    <cellStyle name="Porcentaje 2 7 2 2 3" xfId="4189" xr:uid="{646223AF-6E74-4EAF-B1D2-64A63237A1F2}"/>
    <cellStyle name="Porcentaje 2 7 2 2 3 2" xfId="9373" xr:uid="{93E9203A-2A7C-4573-BE22-9A3553658CB3}"/>
    <cellStyle name="Porcentaje 2 7 2 2 3 2 2" xfId="21180" xr:uid="{9E3DA533-7A25-40E7-B6E8-CC7EC17925EE}"/>
    <cellStyle name="Porcentaje 2 7 2 2 3 2 2 2" xfId="43499" xr:uid="{DD10247B-68BA-40BD-BF34-43CB8AFED0C2}"/>
    <cellStyle name="Porcentaje 2 7 2 2 3 2 3" xfId="31691" xr:uid="{0F11BAA5-CBDA-45EB-9B65-5AC70A251AA3}"/>
    <cellStyle name="Porcentaje 2 7 2 2 3 3" xfId="15996" xr:uid="{AE4E7CD7-577A-4B4A-AB7A-1F24B0C2DC18}"/>
    <cellStyle name="Porcentaje 2 7 2 2 3 3 2" xfId="38315" xr:uid="{C964AD6B-0849-443C-B725-A589AC31EE82}"/>
    <cellStyle name="Porcentaje 2 7 2 2 3 4" xfId="26507" xr:uid="{BB080BA3-3874-4805-B661-D69EA2E91036}"/>
    <cellStyle name="Porcentaje 2 7 2 2 4" xfId="6781" xr:uid="{2A4D47F7-5F48-45C0-90CA-428006D916D1}"/>
    <cellStyle name="Porcentaje 2 7 2 2 4 2" xfId="18588" xr:uid="{9A1B4B33-3512-49C2-991A-AB2A56EB8D9B}"/>
    <cellStyle name="Porcentaje 2 7 2 2 4 2 2" xfId="40907" xr:uid="{2FC57B8E-6D86-41B7-9161-E11206038EAC}"/>
    <cellStyle name="Porcentaje 2 7 2 2 4 3" xfId="29099" xr:uid="{6ED11885-39F5-4CB1-B898-51D864929539}"/>
    <cellStyle name="Porcentaje 2 7 2 2 5" xfId="12108" xr:uid="{2E022C38-24FF-4313-B0F7-1A8964620E41}"/>
    <cellStyle name="Porcentaje 2 7 2 2 5 2" xfId="34427" xr:uid="{4FB787E0-4403-4FD1-8D24-C180614536AB}"/>
    <cellStyle name="Porcentaje 2 7 2 2 6" xfId="13404" xr:uid="{CF03FFCA-6831-4CE4-AB40-C9CB78D7859C}"/>
    <cellStyle name="Porcentaje 2 7 2 2 6 2" xfId="35723" xr:uid="{DE1CC636-2697-4B0F-9EC9-FA639B6B142B}"/>
    <cellStyle name="Porcentaje 2 7 2 2 7" xfId="23915" xr:uid="{20833D21-4CD7-472E-B961-01676433D751}"/>
    <cellStyle name="Porcentaje 2 7 2 3" xfId="2245" xr:uid="{80924999-4F40-4240-A2AB-97AF9EA24FE1}"/>
    <cellStyle name="Porcentaje 2 7 2 3 2" xfId="4837" xr:uid="{9A527B34-1BC7-43EC-8D63-FF985D6D2A53}"/>
    <cellStyle name="Porcentaje 2 7 2 3 2 2" xfId="10021" xr:uid="{BCE06740-C7F3-4A64-8D04-DF85FE0502C4}"/>
    <cellStyle name="Porcentaje 2 7 2 3 2 2 2" xfId="21828" xr:uid="{88D187EC-ED78-4016-B09F-7C95408106BB}"/>
    <cellStyle name="Porcentaje 2 7 2 3 2 2 2 2" xfId="44147" xr:uid="{9B518AF2-7A95-489A-97ED-415E6F76111D}"/>
    <cellStyle name="Porcentaje 2 7 2 3 2 2 3" xfId="32339" xr:uid="{2BB0587E-DD35-463F-BCF0-ACA1F9897C51}"/>
    <cellStyle name="Porcentaje 2 7 2 3 2 3" xfId="16644" xr:uid="{988D8F33-EAE0-48E9-9107-28131B0D7E87}"/>
    <cellStyle name="Porcentaje 2 7 2 3 2 3 2" xfId="38963" xr:uid="{88374BF7-8AC6-4A6C-9680-E2C6F6687CE9}"/>
    <cellStyle name="Porcentaje 2 7 2 3 2 4" xfId="27155" xr:uid="{6BB16A60-6759-476F-9AB8-D72E549CF866}"/>
    <cellStyle name="Porcentaje 2 7 2 3 3" xfId="7429" xr:uid="{94C989E2-46C9-4D4B-9FC4-74AC3EC52346}"/>
    <cellStyle name="Porcentaje 2 7 2 3 3 2" xfId="19236" xr:uid="{94ECC607-30D8-40C6-A094-60AA136510A9}"/>
    <cellStyle name="Porcentaje 2 7 2 3 3 2 2" xfId="41555" xr:uid="{217CEC84-5E55-4169-B3FD-27545CB8D01C}"/>
    <cellStyle name="Porcentaje 2 7 2 3 3 3" xfId="29747" xr:uid="{B31934CB-9275-4147-AA72-DE6A4E289D58}"/>
    <cellStyle name="Porcentaje 2 7 2 3 4" xfId="14052" xr:uid="{3078664A-35E4-4949-B249-91EF781B8D34}"/>
    <cellStyle name="Porcentaje 2 7 2 3 4 2" xfId="36371" xr:uid="{40CC9B45-732D-4453-A335-534938EFB8C3}"/>
    <cellStyle name="Porcentaje 2 7 2 3 5" xfId="24563" xr:uid="{63609E4F-2C28-44DE-94E2-500C08986C14}"/>
    <cellStyle name="Porcentaje 2 7 2 4" xfId="3541" xr:uid="{B8285C67-364F-4CE1-AEA4-2A906A57B733}"/>
    <cellStyle name="Porcentaje 2 7 2 4 2" xfId="8725" xr:uid="{4449773E-603F-4213-B13B-79DA4D191654}"/>
    <cellStyle name="Porcentaje 2 7 2 4 2 2" xfId="20532" xr:uid="{F7877F00-250F-4FEB-89DD-EA9C13389283}"/>
    <cellStyle name="Porcentaje 2 7 2 4 2 2 2" xfId="42851" xr:uid="{A5E07FD6-09A9-4A4E-BB89-2460FDC3FC58}"/>
    <cellStyle name="Porcentaje 2 7 2 4 2 3" xfId="31043" xr:uid="{D1C413E4-5080-4F06-AAF0-DC06691A08C0}"/>
    <cellStyle name="Porcentaje 2 7 2 4 3" xfId="15348" xr:uid="{403A248E-3D52-41AA-BCA9-D2CB03942ECA}"/>
    <cellStyle name="Porcentaje 2 7 2 4 3 2" xfId="37667" xr:uid="{940A7BE7-AC4B-4DF7-B15B-D0514AABF3DF}"/>
    <cellStyle name="Porcentaje 2 7 2 4 4" xfId="25859" xr:uid="{DDCCDB95-C7D1-4988-BC55-181397726038}"/>
    <cellStyle name="Porcentaje 2 7 2 5" xfId="6133" xr:uid="{4E273A4D-B3D5-44BD-845B-95F1B4A6B475}"/>
    <cellStyle name="Porcentaje 2 7 2 5 2" xfId="17940" xr:uid="{C94A3882-73F5-4760-BC85-2E9F36B19A03}"/>
    <cellStyle name="Porcentaje 2 7 2 5 2 2" xfId="40259" xr:uid="{9ABF7562-BE0B-4340-9BA3-77769CE7D5E1}"/>
    <cellStyle name="Porcentaje 2 7 2 5 3" xfId="28451" xr:uid="{47731DFC-45C2-4F5C-9A77-8694E31C7759}"/>
    <cellStyle name="Porcentaje 2 7 2 6" xfId="11460" xr:uid="{567315B4-B284-4AA5-9F64-3523AFEB1E1D}"/>
    <cellStyle name="Porcentaje 2 7 2 6 2" xfId="33779" xr:uid="{BB9F73E3-DE55-40EA-BF5E-CA4B8578CBF5}"/>
    <cellStyle name="Porcentaje 2 7 2 7" xfId="12756" xr:uid="{BEE82EDB-2D14-41B4-A7C3-A2CC0ADBFDA2}"/>
    <cellStyle name="Porcentaje 2 7 2 7 2" xfId="35075" xr:uid="{906DAD73-5F14-43DD-B822-79D6802755D3}"/>
    <cellStyle name="Porcentaje 2 7 2 8" xfId="23267" xr:uid="{8DAA1424-0451-4788-A19F-6AE8CDD09155}"/>
    <cellStyle name="Porcentaje 2 7 3" xfId="1273" xr:uid="{44F88389-EE96-476F-9B31-6E1A7BCB3CC8}"/>
    <cellStyle name="Porcentaje 2 7 3 2" xfId="2569" xr:uid="{FA93F9B0-5F6B-411E-9D4E-84C7596A5D24}"/>
    <cellStyle name="Porcentaje 2 7 3 2 2" xfId="5161" xr:uid="{FCF2A240-322F-4007-9E5A-7B3873854A1C}"/>
    <cellStyle name="Porcentaje 2 7 3 2 2 2" xfId="10345" xr:uid="{632730AF-B116-4E9F-A713-2654DAA5E15B}"/>
    <cellStyle name="Porcentaje 2 7 3 2 2 2 2" xfId="22152" xr:uid="{BBD469E6-C2D7-43DA-B32E-39AB4B726A55}"/>
    <cellStyle name="Porcentaje 2 7 3 2 2 2 2 2" xfId="44471" xr:uid="{F8EF5B25-5758-473B-BE5A-1F9CA0EA7A81}"/>
    <cellStyle name="Porcentaje 2 7 3 2 2 2 3" xfId="32663" xr:uid="{3F7677B0-7A70-440D-878C-532275E8883A}"/>
    <cellStyle name="Porcentaje 2 7 3 2 2 3" xfId="16968" xr:uid="{F6FB9A7F-43ED-41D2-9B7A-8532C5130BAD}"/>
    <cellStyle name="Porcentaje 2 7 3 2 2 3 2" xfId="39287" xr:uid="{8417A530-9B9B-4886-A5EE-B5BC9529F2FB}"/>
    <cellStyle name="Porcentaje 2 7 3 2 2 4" xfId="27479" xr:uid="{30A88D3D-4275-4DCB-9EDF-D88ED737C26D}"/>
    <cellStyle name="Porcentaje 2 7 3 2 3" xfId="7753" xr:uid="{305DF17D-423D-44B2-B622-2FF062C57097}"/>
    <cellStyle name="Porcentaje 2 7 3 2 3 2" xfId="19560" xr:uid="{471B3EAF-B26E-49B5-AC21-E0018B225493}"/>
    <cellStyle name="Porcentaje 2 7 3 2 3 2 2" xfId="41879" xr:uid="{D167EDD0-4A6F-472D-ACD8-E3922F66F4A2}"/>
    <cellStyle name="Porcentaje 2 7 3 2 3 3" xfId="30071" xr:uid="{ADCEAA0B-6F89-434E-AB60-778FBF0A4E73}"/>
    <cellStyle name="Porcentaje 2 7 3 2 4" xfId="14376" xr:uid="{271BD1EF-93C5-44FC-A07C-F09A2723F9DD}"/>
    <cellStyle name="Porcentaje 2 7 3 2 4 2" xfId="36695" xr:uid="{DD3597CE-CE2D-41BC-9C49-405C5C8F7770}"/>
    <cellStyle name="Porcentaje 2 7 3 2 5" xfId="24887" xr:uid="{C758E50E-48C8-456C-BC0F-B0444DE864C6}"/>
    <cellStyle name="Porcentaje 2 7 3 3" xfId="3865" xr:uid="{E2A8A3A6-7AE3-429A-9AF1-8FB7A53DE1C3}"/>
    <cellStyle name="Porcentaje 2 7 3 3 2" xfId="9049" xr:uid="{6F9C1E6B-DF23-4437-901C-5224A3A7B25A}"/>
    <cellStyle name="Porcentaje 2 7 3 3 2 2" xfId="20856" xr:uid="{532BD696-BF7A-4685-B05F-AB72B9ECAD4D}"/>
    <cellStyle name="Porcentaje 2 7 3 3 2 2 2" xfId="43175" xr:uid="{06AC7768-AAF9-4209-8FC7-A2CF691627E3}"/>
    <cellStyle name="Porcentaje 2 7 3 3 2 3" xfId="31367" xr:uid="{5E26BADE-4EDF-4564-A1F9-52B2C7C3E566}"/>
    <cellStyle name="Porcentaje 2 7 3 3 3" xfId="15672" xr:uid="{96C7A88F-5FA2-4C08-A19C-3831239F436A}"/>
    <cellStyle name="Porcentaje 2 7 3 3 3 2" xfId="37991" xr:uid="{75FEBE48-EC2E-431D-A131-60904C115F8A}"/>
    <cellStyle name="Porcentaje 2 7 3 3 4" xfId="26183" xr:uid="{2CB5A7A6-BD4D-4FA3-A196-49BE7562A83C}"/>
    <cellStyle name="Porcentaje 2 7 3 4" xfId="6457" xr:uid="{0628411D-A6F2-4F51-ABD3-766D7B19FA35}"/>
    <cellStyle name="Porcentaje 2 7 3 4 2" xfId="18264" xr:uid="{0681973B-B766-4F0F-91C9-EC3C06BB2A5B}"/>
    <cellStyle name="Porcentaje 2 7 3 4 2 2" xfId="40583" xr:uid="{C04FCEF6-5678-4331-87F6-D3C03F99087D}"/>
    <cellStyle name="Porcentaje 2 7 3 4 3" xfId="28775" xr:uid="{3C2A6D97-C537-4AED-B86D-864CDC4D7937}"/>
    <cellStyle name="Porcentaje 2 7 3 5" xfId="11784" xr:uid="{3F203452-59B4-4296-A4C0-F95654B7253B}"/>
    <cellStyle name="Porcentaje 2 7 3 5 2" xfId="34103" xr:uid="{E068C796-1CFD-4545-811D-056F546B87CC}"/>
    <cellStyle name="Porcentaje 2 7 3 6" xfId="13080" xr:uid="{08814387-A3EF-4150-AE00-2624A9AF0084}"/>
    <cellStyle name="Porcentaje 2 7 3 6 2" xfId="35399" xr:uid="{6A679958-D284-412A-A783-6ACFF52AA36D}"/>
    <cellStyle name="Porcentaje 2 7 3 7" xfId="23591" xr:uid="{3EB9C2A5-8B17-45E6-85CE-9E51C291278C}"/>
    <cellStyle name="Porcentaje 2 7 4" xfId="1921" xr:uid="{62F71363-4666-4996-91E8-2468834CA4ED}"/>
    <cellStyle name="Porcentaje 2 7 4 2" xfId="4513" xr:uid="{AF3DD6F4-B595-4920-890C-1ED6F45BFBC1}"/>
    <cellStyle name="Porcentaje 2 7 4 2 2" xfId="9697" xr:uid="{D31C5FB8-23F4-4A1C-82E7-59E91D74FBCD}"/>
    <cellStyle name="Porcentaje 2 7 4 2 2 2" xfId="21504" xr:uid="{359F58E7-95C3-4FFD-90A4-C0643C571F49}"/>
    <cellStyle name="Porcentaje 2 7 4 2 2 2 2" xfId="43823" xr:uid="{AC7F9CCE-BC55-4174-A396-AD85AB9A1F2E}"/>
    <cellStyle name="Porcentaje 2 7 4 2 2 3" xfId="32015" xr:uid="{C2872854-7A13-451E-BD61-DE0766B2C452}"/>
    <cellStyle name="Porcentaje 2 7 4 2 3" xfId="16320" xr:uid="{A9220CFD-331D-4541-B2A6-341B55FFA925}"/>
    <cellStyle name="Porcentaje 2 7 4 2 3 2" xfId="38639" xr:uid="{834921C9-F854-40AD-8184-AEC7D4EAC6C9}"/>
    <cellStyle name="Porcentaje 2 7 4 2 4" xfId="26831" xr:uid="{36B6859A-916B-48D2-AD9A-CFCBFDA5C18E}"/>
    <cellStyle name="Porcentaje 2 7 4 3" xfId="7105" xr:uid="{E2873CC8-4754-4ADB-96AB-AD1DDCE9BC70}"/>
    <cellStyle name="Porcentaje 2 7 4 3 2" xfId="18912" xr:uid="{B84915D9-DF19-4E48-B51C-172CD94BD187}"/>
    <cellStyle name="Porcentaje 2 7 4 3 2 2" xfId="41231" xr:uid="{F6BF7A66-A422-41C4-A1FF-FDA335B6B65E}"/>
    <cellStyle name="Porcentaje 2 7 4 3 3" xfId="29423" xr:uid="{7C452DBA-6E3D-44F5-A9A5-17EA23276773}"/>
    <cellStyle name="Porcentaje 2 7 4 4" xfId="13728" xr:uid="{72EA6982-FE3E-4167-BEF1-EA21634AB7DD}"/>
    <cellStyle name="Porcentaje 2 7 4 4 2" xfId="36047" xr:uid="{F8AD4433-838D-4D00-BE69-48098C65AEA4}"/>
    <cellStyle name="Porcentaje 2 7 4 5" xfId="24239" xr:uid="{1594EE0A-7721-43D5-AE66-434F2B98967C}"/>
    <cellStyle name="Porcentaje 2 7 5" xfId="3217" xr:uid="{94220F6A-104D-4A6C-A97C-74D9CB94751A}"/>
    <cellStyle name="Porcentaje 2 7 5 2" xfId="8401" xr:uid="{C2BBC18F-4C26-4DB9-A74D-0B9029B995E9}"/>
    <cellStyle name="Porcentaje 2 7 5 2 2" xfId="20208" xr:uid="{26714887-6A3E-4133-B82F-1DC45A89E3C6}"/>
    <cellStyle name="Porcentaje 2 7 5 2 2 2" xfId="42527" xr:uid="{79CA6311-5360-4036-84E0-CB686F964B7B}"/>
    <cellStyle name="Porcentaje 2 7 5 2 3" xfId="30719" xr:uid="{3EC03D28-28C0-44AB-8D77-764ABBBF870B}"/>
    <cellStyle name="Porcentaje 2 7 5 3" xfId="15024" xr:uid="{EF4FA3F8-C56A-4C2D-A982-B3B3A97814EB}"/>
    <cellStyle name="Porcentaje 2 7 5 3 2" xfId="37343" xr:uid="{A5551AAD-874A-4161-8E67-437E35018203}"/>
    <cellStyle name="Porcentaje 2 7 5 4" xfId="25535" xr:uid="{AB415ECC-C13D-4610-9D19-75AE86E8C453}"/>
    <cellStyle name="Porcentaje 2 7 6" xfId="5809" xr:uid="{3DA6A249-ABA9-4C32-9227-5AE41DFC4F13}"/>
    <cellStyle name="Porcentaje 2 7 6 2" xfId="17616" xr:uid="{68A2EB01-2BB3-4CEC-B535-B9C2D60EC516}"/>
    <cellStyle name="Porcentaje 2 7 6 2 2" xfId="39935" xr:uid="{0994D043-93C9-4B47-A196-B3C283405BE3}"/>
    <cellStyle name="Porcentaje 2 7 6 3" xfId="28127" xr:uid="{F7E2A4BA-DE99-4487-B5C7-1DA21CCB0DA3}"/>
    <cellStyle name="Porcentaje 2 7 7" xfId="11067" xr:uid="{792C5726-F48C-499E-962F-9D0764CA2978}"/>
    <cellStyle name="Porcentaje 2 7 7 2" xfId="33386" xr:uid="{9579D8CB-32AF-4914-98CD-6E5039B53AF3}"/>
    <cellStyle name="Porcentaje 2 7 8" xfId="12432" xr:uid="{183CADC4-B265-47DF-B6B5-C88EE897A3D4}"/>
    <cellStyle name="Porcentaje 2 7 8 2" xfId="34751" xr:uid="{D81D2ADC-7609-4786-8EBF-7FE2496D629E}"/>
    <cellStyle name="Porcentaje 2 7 9" xfId="22874" xr:uid="{73182621-FB26-49B0-88AD-609EC2A3FD5A}"/>
    <cellStyle name="Porcentaje 2 8" xfId="787" xr:uid="{F8F47BF1-2C1B-4C71-8F8C-12EDACEDF09F}"/>
    <cellStyle name="Porcentaje 2 8 2" xfId="1435" xr:uid="{24EDE4C9-BE4E-44A1-952B-F9797CD9D797}"/>
    <cellStyle name="Porcentaje 2 8 2 2" xfId="2731" xr:uid="{EE821B38-DDA6-4F28-9769-B7A0B4B7D9F7}"/>
    <cellStyle name="Porcentaje 2 8 2 2 2" xfId="5323" xr:uid="{8729A5B6-D1CF-45B7-B9C3-C2A028610DBA}"/>
    <cellStyle name="Porcentaje 2 8 2 2 2 2" xfId="10507" xr:uid="{25040551-755A-4A9C-80AB-D83C5C1695B2}"/>
    <cellStyle name="Porcentaje 2 8 2 2 2 2 2" xfId="22314" xr:uid="{2712EDE7-3DD1-4641-AEAB-88136A3A6555}"/>
    <cellStyle name="Porcentaje 2 8 2 2 2 2 2 2" xfId="44633" xr:uid="{97DF4BCA-5967-4FEA-BB25-FF8B13175BE5}"/>
    <cellStyle name="Porcentaje 2 8 2 2 2 2 3" xfId="32825" xr:uid="{9BA8F48D-114F-4A1E-B1D6-89614B287DB5}"/>
    <cellStyle name="Porcentaje 2 8 2 2 2 3" xfId="17130" xr:uid="{95BE6B57-2678-4DC9-ADDC-3A99C3D95E8E}"/>
    <cellStyle name="Porcentaje 2 8 2 2 2 3 2" xfId="39449" xr:uid="{942455E5-ADFF-409F-8046-B120D0D5AF79}"/>
    <cellStyle name="Porcentaje 2 8 2 2 2 4" xfId="27641" xr:uid="{AD563456-CDAE-4EE3-9D12-14555F6E6335}"/>
    <cellStyle name="Porcentaje 2 8 2 2 3" xfId="7915" xr:uid="{C1FB9863-D618-4EB3-A585-FE1DBFA43DD0}"/>
    <cellStyle name="Porcentaje 2 8 2 2 3 2" xfId="19722" xr:uid="{12C4C88E-87C1-4FE0-B4C8-351200C256ED}"/>
    <cellStyle name="Porcentaje 2 8 2 2 3 2 2" xfId="42041" xr:uid="{B4ED891A-F43F-43D9-923A-3ACFE13986D9}"/>
    <cellStyle name="Porcentaje 2 8 2 2 3 3" xfId="30233" xr:uid="{84801CE2-5EA8-46CD-ADF2-D6CCBB4F7300}"/>
    <cellStyle name="Porcentaje 2 8 2 2 4" xfId="14538" xr:uid="{766F12D3-EC32-4A79-B407-39F33EB5387B}"/>
    <cellStyle name="Porcentaje 2 8 2 2 4 2" xfId="36857" xr:uid="{96BF36E7-8EA8-4CFE-9398-10E14B5AFF02}"/>
    <cellStyle name="Porcentaje 2 8 2 2 5" xfId="25049" xr:uid="{4D2997EB-C16D-4709-BCB6-938511566754}"/>
    <cellStyle name="Porcentaje 2 8 2 3" xfId="4027" xr:uid="{FDA35D7B-A661-49E5-B13A-664A04794EDA}"/>
    <cellStyle name="Porcentaje 2 8 2 3 2" xfId="9211" xr:uid="{C6F153D8-3168-4C6A-9FB5-CB518493CD6D}"/>
    <cellStyle name="Porcentaje 2 8 2 3 2 2" xfId="21018" xr:uid="{589DB744-76C6-4AFF-BE75-B5F02419B38E}"/>
    <cellStyle name="Porcentaje 2 8 2 3 2 2 2" xfId="43337" xr:uid="{77B35F87-525B-4503-87C3-3D683DF16AE7}"/>
    <cellStyle name="Porcentaje 2 8 2 3 2 3" xfId="31529" xr:uid="{B595459E-953F-402B-B1EB-733903738AD5}"/>
    <cellStyle name="Porcentaje 2 8 2 3 3" xfId="15834" xr:uid="{D39380D9-9C41-44E2-8901-35BF64BFA11E}"/>
    <cellStyle name="Porcentaje 2 8 2 3 3 2" xfId="38153" xr:uid="{BDF796AA-1AAD-46FC-9C50-12D0EAD2457A}"/>
    <cellStyle name="Porcentaje 2 8 2 3 4" xfId="26345" xr:uid="{B84840C4-95AA-4EA2-B331-09B85E4C7CA9}"/>
    <cellStyle name="Porcentaje 2 8 2 4" xfId="6619" xr:uid="{CC5FCFD1-B39F-402F-B080-0763CFAA041B}"/>
    <cellStyle name="Porcentaje 2 8 2 4 2" xfId="18426" xr:uid="{ED1BCBA6-CF5E-480F-A7C1-4775557EF6CF}"/>
    <cellStyle name="Porcentaje 2 8 2 4 2 2" xfId="40745" xr:uid="{BE2C334A-FCC7-4062-9F82-B6FAED3601B7}"/>
    <cellStyle name="Porcentaje 2 8 2 4 3" xfId="28937" xr:uid="{917FB770-DEA4-4668-9E84-9DF49C2C8B5E}"/>
    <cellStyle name="Porcentaje 2 8 2 5" xfId="11946" xr:uid="{9C004C04-0A88-445B-A14C-078F38672A25}"/>
    <cellStyle name="Porcentaje 2 8 2 5 2" xfId="34265" xr:uid="{3DCA99B4-D3B8-4976-BB4C-AEBDB5107148}"/>
    <cellStyle name="Porcentaje 2 8 2 6" xfId="13242" xr:uid="{F31590E3-504C-48AC-856C-B9621932000A}"/>
    <cellStyle name="Porcentaje 2 8 2 6 2" xfId="35561" xr:uid="{603E466F-FB4C-421B-9BB6-DCEB06793DB1}"/>
    <cellStyle name="Porcentaje 2 8 2 7" xfId="23753" xr:uid="{3D28A7A2-D1E6-4E7D-8662-0EB2AE7F46D2}"/>
    <cellStyle name="Porcentaje 2 8 3" xfId="2083" xr:uid="{54F4EE7B-66DE-4427-A53F-995A52953211}"/>
    <cellStyle name="Porcentaje 2 8 3 2" xfId="4675" xr:uid="{FF7272FC-807E-4E2B-8708-53959E3931F3}"/>
    <cellStyle name="Porcentaje 2 8 3 2 2" xfId="9859" xr:uid="{ED545E4C-7D10-41B1-BFCE-A9CC2A16812E}"/>
    <cellStyle name="Porcentaje 2 8 3 2 2 2" xfId="21666" xr:uid="{D63DB203-20E5-487D-997C-73621C762E09}"/>
    <cellStyle name="Porcentaje 2 8 3 2 2 2 2" xfId="43985" xr:uid="{82FB1362-2919-4A12-8010-39A6B592A852}"/>
    <cellStyle name="Porcentaje 2 8 3 2 2 3" xfId="32177" xr:uid="{1ADF5512-5ED7-422B-9486-0FD4804419B5}"/>
    <cellStyle name="Porcentaje 2 8 3 2 3" xfId="16482" xr:uid="{E5917C32-410A-4CB6-B1AC-D8F43B873494}"/>
    <cellStyle name="Porcentaje 2 8 3 2 3 2" xfId="38801" xr:uid="{280FAFC1-1175-4247-B17E-121CAFA269AB}"/>
    <cellStyle name="Porcentaje 2 8 3 2 4" xfId="26993" xr:uid="{29257148-D145-4098-97BE-3D0503794608}"/>
    <cellStyle name="Porcentaje 2 8 3 3" xfId="7267" xr:uid="{7939BC05-AB1D-498D-BB45-B109CE6718D9}"/>
    <cellStyle name="Porcentaje 2 8 3 3 2" xfId="19074" xr:uid="{B5F45CE9-0D82-4798-B59F-E5D687E178EE}"/>
    <cellStyle name="Porcentaje 2 8 3 3 2 2" xfId="41393" xr:uid="{9179C493-5F09-4D88-9039-3E96B3AE186E}"/>
    <cellStyle name="Porcentaje 2 8 3 3 3" xfId="29585" xr:uid="{2CAC5AA5-520D-4E70-B925-2C41E5E2BBE3}"/>
    <cellStyle name="Porcentaje 2 8 3 4" xfId="13890" xr:uid="{9A63FD86-4704-4FFE-B654-5BBBB3DDB820}"/>
    <cellStyle name="Porcentaje 2 8 3 4 2" xfId="36209" xr:uid="{C9B5582B-AF5B-4AD8-85C7-97413D19098A}"/>
    <cellStyle name="Porcentaje 2 8 3 5" xfId="24401" xr:uid="{90F88C85-2D74-4EE1-BA24-F56E8C75EC33}"/>
    <cellStyle name="Porcentaje 2 8 4" xfId="3379" xr:uid="{753120FE-19C8-41C0-A529-52AA91AA0A44}"/>
    <cellStyle name="Porcentaje 2 8 4 2" xfId="8563" xr:uid="{5BDFFF46-FAB0-431D-A0A4-734F7D3E3F1B}"/>
    <cellStyle name="Porcentaje 2 8 4 2 2" xfId="20370" xr:uid="{319C562A-EAD1-4537-9446-4F7C45435ABA}"/>
    <cellStyle name="Porcentaje 2 8 4 2 2 2" xfId="42689" xr:uid="{F2A49EEC-182A-40D7-A6BB-046CD4EF59C5}"/>
    <cellStyle name="Porcentaje 2 8 4 2 3" xfId="30881" xr:uid="{3C97645D-2755-4967-AFD8-CAEEC0B316D7}"/>
    <cellStyle name="Porcentaje 2 8 4 3" xfId="15186" xr:uid="{973209E3-9528-4370-A426-41A8454AF761}"/>
    <cellStyle name="Porcentaje 2 8 4 3 2" xfId="37505" xr:uid="{14307DA8-8ACB-4CBE-9DB2-6B4254FB1F0D}"/>
    <cellStyle name="Porcentaje 2 8 4 4" xfId="25697" xr:uid="{5EFDECE4-3DF0-40CC-BE2A-8AB5532758F2}"/>
    <cellStyle name="Porcentaje 2 8 5" xfId="5971" xr:uid="{494D287D-C376-4ED0-9C68-CD6725996E3C}"/>
    <cellStyle name="Porcentaje 2 8 5 2" xfId="17778" xr:uid="{2B548529-64CB-4C1E-B2FD-DA204C4E9709}"/>
    <cellStyle name="Porcentaje 2 8 5 2 2" xfId="40097" xr:uid="{3FB09DB5-3203-4F84-8271-560BAB647035}"/>
    <cellStyle name="Porcentaje 2 8 5 3" xfId="28289" xr:uid="{68420022-350C-4D64-89B2-1E3F7CC4BCAF}"/>
    <cellStyle name="Porcentaje 2 8 6" xfId="11298" xr:uid="{A00699D0-C4ED-455D-93F6-32C2FC99450D}"/>
    <cellStyle name="Porcentaje 2 8 6 2" xfId="33617" xr:uid="{E0D7BE40-A427-4016-9EA2-0AF2D63EB320}"/>
    <cellStyle name="Porcentaje 2 8 7" xfId="12594" xr:uid="{9D015FE2-DA8D-4374-9484-EC8A67762DAE}"/>
    <cellStyle name="Porcentaje 2 8 7 2" xfId="34913" xr:uid="{AB5302BF-4804-47AE-9692-F89525F704E6}"/>
    <cellStyle name="Porcentaje 2 8 8" xfId="23105" xr:uid="{88A470A9-B88A-44DF-B557-7470687AE856}"/>
    <cellStyle name="Porcentaje 2 9" xfId="1111" xr:uid="{DE84191B-D1F4-44F6-B0A9-7597799517E2}"/>
    <cellStyle name="Porcentaje 2 9 2" xfId="2407" xr:uid="{FB5C199C-0782-4132-B929-A5DD3ED97FB0}"/>
    <cellStyle name="Porcentaje 2 9 2 2" xfId="4999" xr:uid="{5DC69188-2BF9-4B69-BAD4-C1D7D33E9C83}"/>
    <cellStyle name="Porcentaje 2 9 2 2 2" xfId="10183" xr:uid="{F9FAD8DE-27A6-45EA-BAFB-9D68F70FFEC0}"/>
    <cellStyle name="Porcentaje 2 9 2 2 2 2" xfId="21990" xr:uid="{46D6298D-E5C8-479C-9452-DCCAB3F10CE7}"/>
    <cellStyle name="Porcentaje 2 9 2 2 2 2 2" xfId="44309" xr:uid="{4F0F51DB-B9E1-4F98-95FF-E445B12CB43B}"/>
    <cellStyle name="Porcentaje 2 9 2 2 2 3" xfId="32501" xr:uid="{C61FC5F0-790C-4751-B696-0BFFB01ADBAD}"/>
    <cellStyle name="Porcentaje 2 9 2 2 3" xfId="16806" xr:uid="{90CC0EAC-51A7-48B8-B74B-09D5C01675BF}"/>
    <cellStyle name="Porcentaje 2 9 2 2 3 2" xfId="39125" xr:uid="{102ED086-02AD-48A4-BD0D-0AC8F12979D5}"/>
    <cellStyle name="Porcentaje 2 9 2 2 4" xfId="27317" xr:uid="{8EBBFBBC-E814-4A73-A1FC-606B6D61901C}"/>
    <cellStyle name="Porcentaje 2 9 2 3" xfId="7591" xr:uid="{BD30DB1C-5EFA-4482-B2F9-818E0A92B0B7}"/>
    <cellStyle name="Porcentaje 2 9 2 3 2" xfId="19398" xr:uid="{14387119-6DE1-4A2D-8961-40DA0132C852}"/>
    <cellStyle name="Porcentaje 2 9 2 3 2 2" xfId="41717" xr:uid="{7F33FF7C-78C6-46B5-97D1-F46435AD8A7C}"/>
    <cellStyle name="Porcentaje 2 9 2 3 3" xfId="29909" xr:uid="{07D6A606-352A-4CD4-8D8D-DEAC34DD2DA6}"/>
    <cellStyle name="Porcentaje 2 9 2 4" xfId="14214" xr:uid="{29D87E5F-426C-47DA-8DD6-A7AA54DE9870}"/>
    <cellStyle name="Porcentaje 2 9 2 4 2" xfId="36533" xr:uid="{D147C003-68FE-416F-96BF-01D871B663C6}"/>
    <cellStyle name="Porcentaje 2 9 2 5" xfId="24725" xr:uid="{ED346508-3107-4DC5-962F-765AFB623C38}"/>
    <cellStyle name="Porcentaje 2 9 3" xfId="3703" xr:uid="{E1995A03-40D9-410B-8FD4-150C0A3770D3}"/>
    <cellStyle name="Porcentaje 2 9 3 2" xfId="8887" xr:uid="{92C34779-0D82-4A49-8D16-B47BCAC0B50E}"/>
    <cellStyle name="Porcentaje 2 9 3 2 2" xfId="20694" xr:uid="{3DD9773F-4B4C-42ED-B686-FAF492A821E9}"/>
    <cellStyle name="Porcentaje 2 9 3 2 2 2" xfId="43013" xr:uid="{255B2475-FBD0-43BE-BA52-B317844DD7CD}"/>
    <cellStyle name="Porcentaje 2 9 3 2 3" xfId="31205" xr:uid="{BB497127-3358-4EBF-B08D-539C6FA82147}"/>
    <cellStyle name="Porcentaje 2 9 3 3" xfId="15510" xr:uid="{703F25F7-E262-442B-82C7-FD69AEE36340}"/>
    <cellStyle name="Porcentaje 2 9 3 3 2" xfId="37829" xr:uid="{C17EC6D2-211C-4E08-B7A7-616F56FFC0FB}"/>
    <cellStyle name="Porcentaje 2 9 3 4" xfId="26021" xr:uid="{AC504BFC-E080-45FD-AAF7-DAF1AF4D2509}"/>
    <cellStyle name="Porcentaje 2 9 4" xfId="6295" xr:uid="{4AEA139F-0929-4B38-951D-6953C7AADABC}"/>
    <cellStyle name="Porcentaje 2 9 4 2" xfId="18102" xr:uid="{F743B261-326C-43C1-9C73-F9EE99D886F2}"/>
    <cellStyle name="Porcentaje 2 9 4 2 2" xfId="40421" xr:uid="{E07C036E-550D-40D5-89BD-182E76D2E537}"/>
    <cellStyle name="Porcentaje 2 9 4 3" xfId="28613" xr:uid="{4C979B6F-2125-4785-8D6B-B26D0C2B5FDB}"/>
    <cellStyle name="Porcentaje 2 9 5" xfId="11622" xr:uid="{F2572B3A-2F3E-4F3F-B71A-D42C776F2DCC}"/>
    <cellStyle name="Porcentaje 2 9 5 2" xfId="33941" xr:uid="{54524011-4B0A-4295-A138-F89254DC752F}"/>
    <cellStyle name="Porcentaje 2 9 6" xfId="12918" xr:uid="{B12B0E54-30C0-4A04-864D-0A62A4B49B33}"/>
    <cellStyle name="Porcentaje 2 9 6 2" xfId="35237" xr:uid="{B4080333-7424-4209-8B56-FF1CD0AC22FC}"/>
    <cellStyle name="Porcentaje 2 9 7" xfId="23429" xr:uid="{4ED09F3C-A94A-476A-A67D-81170E212BE8}"/>
    <cellStyle name="Porcentaje 3" xfId="27" xr:uid="{00000000-0005-0000-0000-000097000000}"/>
    <cellStyle name="Porcentaje 4" xfId="25" xr:uid="{00000000-0005-0000-0000-000098000000}"/>
    <cellStyle name="Porcentaje 5" xfId="147" xr:uid="{00000000-0005-0000-0000-000099000000}"/>
    <cellStyle name="Porcentaje 5 2" xfId="44975" xr:uid="{AC37EEC5-5319-41A3-A924-3E3596CFDDDF}"/>
    <cellStyle name="Porcentaje 6" xfId="44978" xr:uid="{AFCA76B3-D10A-4199-8794-F4B0228AD52D}"/>
    <cellStyle name="Salida" xfId="46" builtinId="21" customBuiltin="1"/>
    <cellStyle name="Texto de advertencia" xfId="50" builtinId="11" customBuiltin="1"/>
    <cellStyle name="Texto explicativo" xfId="51" builtinId="53" customBuiltin="1"/>
    <cellStyle name="Título 2" xfId="40" builtinId="17" customBuiltin="1"/>
    <cellStyle name="Título 3" xfId="41" builtinId="18" customBuiltin="1"/>
    <cellStyle name="Título 4" xfId="148" xr:uid="{00000000-0005-0000-0000-00009A000000}"/>
    <cellStyle name="Total" xfId="52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6142180-9492-4E21-AD2A-BA7849E4513E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8652</xdr:colOff>
      <xdr:row>0</xdr:row>
      <xdr:rowOff>84667</xdr:rowOff>
    </xdr:from>
    <xdr:to>
      <xdr:col>2</xdr:col>
      <xdr:colOff>37042</xdr:colOff>
      <xdr:row>2</xdr:row>
      <xdr:rowOff>259572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E646E77-81E8-4706-8C63-DC9E19550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" t="100" r="1674" b="2532"/>
        <a:stretch/>
      </xdr:blipFill>
      <xdr:spPr bwMode="auto">
        <a:xfrm>
          <a:off x="336735" y="84667"/>
          <a:ext cx="1510057" cy="640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>
    <pageSetUpPr fitToPage="1"/>
  </sheetPr>
  <dimension ref="A6:AN1175"/>
  <sheetViews>
    <sheetView zoomScale="85" zoomScaleNormal="74" workbookViewId="0">
      <pane xSplit="2" ySplit="11" topLeftCell="C12" activePane="bottomRight" state="frozen"/>
      <selection pane="topRight" activeCell="I37" sqref="I37"/>
      <selection pane="bottomLeft" activeCell="I37" sqref="I37"/>
      <selection pane="bottomRight" activeCell="E1184" sqref="E1184"/>
    </sheetView>
  </sheetViews>
  <sheetFormatPr baseColWidth="10" defaultColWidth="11.42578125" defaultRowHeight="12.75" x14ac:dyDescent="0.2"/>
  <cols>
    <col min="1" max="1" width="3.42578125" style="2" customWidth="1"/>
    <col min="2" max="2" width="10.5703125" style="2" customWidth="1"/>
    <col min="3" max="5" width="14.42578125" style="19" customWidth="1"/>
    <col min="6" max="6" width="14.5703125" style="19" customWidth="1"/>
    <col min="7" max="7" width="17" style="19" customWidth="1"/>
    <col min="8" max="8" width="14.7109375" style="19" customWidth="1"/>
    <col min="9" max="9" width="14.5703125" style="19" customWidth="1"/>
    <col min="10" max="10" width="13.140625" style="19" customWidth="1"/>
    <col min="11" max="11" width="13.28515625" style="19" customWidth="1"/>
    <col min="12" max="12" width="20" style="19" customWidth="1"/>
    <col min="13" max="13" width="15.7109375" style="19" customWidth="1"/>
    <col min="14" max="14" width="10.5703125" style="77" customWidth="1"/>
    <col min="15" max="15" width="12.42578125" style="77" customWidth="1"/>
    <col min="16" max="16" width="9.85546875" style="77" customWidth="1"/>
    <col min="17" max="17" width="12.5703125" style="77" customWidth="1"/>
    <col min="18" max="18" width="15.28515625" style="77" customWidth="1"/>
    <col min="19" max="22" width="14.5703125" style="19" customWidth="1"/>
    <col min="23" max="23" width="16" style="19" customWidth="1"/>
    <col min="24" max="24" width="14.85546875" style="98" customWidth="1"/>
    <col min="25" max="25" width="0.28515625" style="98" customWidth="1"/>
    <col min="26" max="28" width="14.5703125" style="98" customWidth="1"/>
    <col min="29" max="38" width="11.42578125" style="19"/>
    <col min="39" max="39" width="11.42578125" style="2"/>
    <col min="40" max="40" width="13.5703125" style="2" customWidth="1"/>
    <col min="41" max="16384" width="11.42578125" style="2"/>
  </cols>
  <sheetData>
    <row r="6" spans="2:38" ht="20.25" x14ac:dyDescent="0.3">
      <c r="B6" s="9" t="s">
        <v>0</v>
      </c>
      <c r="X6" s="99" t="s">
        <v>1</v>
      </c>
    </row>
    <row r="8" spans="2:38" ht="13.5" thickBot="1" x14ac:dyDescent="0.25"/>
    <row r="9" spans="2:38" ht="15" customHeight="1" thickBot="1" x14ac:dyDescent="0.3">
      <c r="B9" s="6"/>
      <c r="C9" s="300" t="s">
        <v>2</v>
      </c>
      <c r="D9" s="301"/>
      <c r="E9" s="301"/>
      <c r="F9" s="301"/>
      <c r="G9" s="302"/>
      <c r="H9" s="300" t="s">
        <v>3</v>
      </c>
      <c r="I9" s="301"/>
      <c r="J9" s="301"/>
      <c r="K9" s="301"/>
      <c r="L9" s="301"/>
      <c r="M9" s="11"/>
      <c r="N9" s="303" t="s">
        <v>4</v>
      </c>
      <c r="O9" s="303"/>
      <c r="P9" s="303"/>
      <c r="Q9" s="303"/>
      <c r="R9" s="303"/>
      <c r="S9" s="293" t="s">
        <v>5</v>
      </c>
      <c r="T9" s="294"/>
      <c r="U9" s="294"/>
      <c r="V9" s="294"/>
      <c r="W9" s="295"/>
      <c r="X9" s="290" t="s">
        <v>6</v>
      </c>
      <c r="Y9" s="291"/>
      <c r="Z9" s="291"/>
      <c r="AA9" s="291"/>
      <c r="AB9" s="292"/>
    </row>
    <row r="10" spans="2:38" s="1" customFormat="1" ht="14.25" customHeight="1" x14ac:dyDescent="0.2">
      <c r="B10" s="3" t="s">
        <v>7</v>
      </c>
      <c r="C10" s="12" t="s">
        <v>8</v>
      </c>
      <c r="D10" s="13" t="s">
        <v>9</v>
      </c>
      <c r="E10" s="13" t="s">
        <v>10</v>
      </c>
      <c r="F10" s="13" t="s">
        <v>11</v>
      </c>
      <c r="G10" s="14" t="s">
        <v>12</v>
      </c>
      <c r="H10" s="12" t="s">
        <v>8</v>
      </c>
      <c r="I10" s="13" t="s">
        <v>9</v>
      </c>
      <c r="J10" s="13" t="s">
        <v>10</v>
      </c>
      <c r="K10" s="13" t="s">
        <v>11</v>
      </c>
      <c r="L10" s="14" t="s">
        <v>13</v>
      </c>
      <c r="M10" s="15" t="s">
        <v>12</v>
      </c>
      <c r="N10" s="78" t="s">
        <v>8</v>
      </c>
      <c r="O10" s="79" t="s">
        <v>9</v>
      </c>
      <c r="P10" s="79" t="s">
        <v>10</v>
      </c>
      <c r="Q10" s="79" t="s">
        <v>11</v>
      </c>
      <c r="R10" s="80" t="s">
        <v>13</v>
      </c>
      <c r="S10" s="16" t="s">
        <v>14</v>
      </c>
      <c r="T10" s="17" t="s">
        <v>15</v>
      </c>
      <c r="U10" s="17" t="s">
        <v>16</v>
      </c>
      <c r="V10" s="17" t="s">
        <v>11</v>
      </c>
      <c r="W10" s="18" t="s">
        <v>12</v>
      </c>
      <c r="X10" s="296" t="s">
        <v>17</v>
      </c>
      <c r="Y10" s="100"/>
      <c r="Z10" s="296" t="s">
        <v>18</v>
      </c>
      <c r="AA10" s="296" t="s">
        <v>19</v>
      </c>
      <c r="AB10" s="298" t="s">
        <v>12</v>
      </c>
      <c r="AC10" s="19"/>
      <c r="AD10" s="19"/>
      <c r="AE10" s="19"/>
      <c r="AF10" s="19"/>
      <c r="AG10" s="19"/>
      <c r="AH10" s="19"/>
      <c r="AI10" s="19"/>
      <c r="AJ10" s="19"/>
      <c r="AK10" s="19"/>
      <c r="AL10" s="19"/>
    </row>
    <row r="11" spans="2:38" ht="13.5" thickBot="1" x14ac:dyDescent="0.25">
      <c r="B11" s="7"/>
      <c r="C11" s="20" t="s">
        <v>20</v>
      </c>
      <c r="D11" s="21" t="s">
        <v>20</v>
      </c>
      <c r="E11" s="21" t="s">
        <v>20</v>
      </c>
      <c r="F11" s="21" t="s">
        <v>20</v>
      </c>
      <c r="G11" s="21" t="s">
        <v>20</v>
      </c>
      <c r="H11" s="22" t="s">
        <v>21</v>
      </c>
      <c r="I11" s="23">
        <v>75.8</v>
      </c>
      <c r="J11" s="23">
        <v>69.8</v>
      </c>
      <c r="K11" s="23" t="s">
        <v>21</v>
      </c>
      <c r="L11" s="23" t="s">
        <v>21</v>
      </c>
      <c r="M11" s="24" t="s">
        <v>22</v>
      </c>
      <c r="N11" s="81" t="s">
        <v>23</v>
      </c>
      <c r="O11" s="82" t="s">
        <v>23</v>
      </c>
      <c r="P11" s="82" t="s">
        <v>23</v>
      </c>
      <c r="Q11" s="82" t="s">
        <v>23</v>
      </c>
      <c r="R11" s="83" t="s">
        <v>23</v>
      </c>
      <c r="S11" s="25" t="s">
        <v>24</v>
      </c>
      <c r="T11" s="26" t="s">
        <v>24</v>
      </c>
      <c r="U11" s="26" t="s">
        <v>24</v>
      </c>
      <c r="V11" s="26" t="s">
        <v>24</v>
      </c>
      <c r="W11" s="27" t="s">
        <v>24</v>
      </c>
      <c r="X11" s="297"/>
      <c r="Y11" s="101"/>
      <c r="Z11" s="297" t="s">
        <v>18</v>
      </c>
      <c r="AA11" s="297" t="s">
        <v>19</v>
      </c>
      <c r="AB11" s="299" t="s">
        <v>12</v>
      </c>
    </row>
    <row r="12" spans="2:38" hidden="1" x14ac:dyDescent="0.2">
      <c r="B12" s="8">
        <v>40544</v>
      </c>
      <c r="C12" s="28">
        <v>4526</v>
      </c>
      <c r="D12" s="29">
        <v>6330</v>
      </c>
      <c r="E12" s="30">
        <v>2455</v>
      </c>
      <c r="F12" s="30">
        <v>21</v>
      </c>
      <c r="G12" s="31">
        <v>0.53810000000000002</v>
      </c>
      <c r="H12" s="32">
        <v>1173.47</v>
      </c>
      <c r="I12" s="30">
        <v>80.3</v>
      </c>
      <c r="J12" s="30">
        <v>74.8</v>
      </c>
      <c r="K12" s="30">
        <v>1202.98</v>
      </c>
      <c r="L12" s="30">
        <f>+ROUND((H12*C12+I12*D12+J12*E12+K12*F12)/G12,2)</f>
        <v>11202974.91</v>
      </c>
      <c r="M12" s="31">
        <f>+ROUND((C12*H12+D12*I12+E12*J12+F12*K12)/1000,2)</f>
        <v>6028.32</v>
      </c>
      <c r="N12" s="84">
        <v>1.8522000000000001</v>
      </c>
      <c r="O12" s="85">
        <v>1.6555</v>
      </c>
      <c r="P12" s="85">
        <v>2.1890000000000001</v>
      </c>
      <c r="Q12" s="85">
        <v>2.2336</v>
      </c>
      <c r="R12" s="86">
        <f>+ROUND((N12*C12+O12*D12+P12*E12+Q12*F12)/G12,4)</f>
        <v>45127.806700000001</v>
      </c>
      <c r="S12" s="33">
        <f>ROUND(+C12*H12/1000,2)</f>
        <v>5311.13</v>
      </c>
      <c r="T12" s="34">
        <f>ROUND(+D12*I12/1000,2)</f>
        <v>508.3</v>
      </c>
      <c r="U12" s="35">
        <f>ROUND(+E12*J12/1000,2)</f>
        <v>183.63</v>
      </c>
      <c r="V12" s="36">
        <f>ROUND(+F12*K12/1000,2)</f>
        <v>25.26</v>
      </c>
      <c r="W12" s="37">
        <f>SUM(S12:V12)</f>
        <v>6028.3200000000006</v>
      </c>
      <c r="X12" s="102"/>
      <c r="Y12" s="103"/>
      <c r="Z12" s="103"/>
      <c r="AA12" s="103"/>
      <c r="AB12" s="104"/>
      <c r="AC12" s="36"/>
    </row>
    <row r="13" spans="2:38" hidden="1" x14ac:dyDescent="0.2">
      <c r="B13" s="5">
        <v>40545</v>
      </c>
      <c r="C13" s="33">
        <v>6481</v>
      </c>
      <c r="D13" s="36">
        <v>6341</v>
      </c>
      <c r="E13" s="35">
        <v>2424</v>
      </c>
      <c r="F13" s="35">
        <v>52.3</v>
      </c>
      <c r="G13" s="38">
        <v>0.53810000000000002</v>
      </c>
      <c r="H13" s="39">
        <v>1176.17</v>
      </c>
      <c r="I13" s="35">
        <v>95.9</v>
      </c>
      <c r="J13" s="35">
        <v>76.5</v>
      </c>
      <c r="K13" s="35">
        <v>1203.2</v>
      </c>
      <c r="L13" s="35">
        <f t="shared" ref="L13:L42" si="0">+ROUND((H13*C13+I13*D13+J13*E13+K13*F13)/G13,2)</f>
        <v>15757708.66</v>
      </c>
      <c r="M13" s="38">
        <f>+ROUND((C13*H13+D13*I13+E13*J13+F13*K13)/1000,2)</f>
        <v>8479.2199999999993</v>
      </c>
      <c r="N13" s="87">
        <v>1.8845000000000001</v>
      </c>
      <c r="O13" s="88">
        <v>1.7924</v>
      </c>
      <c r="P13" s="88">
        <v>2.1890000000000001</v>
      </c>
      <c r="Q13" s="88">
        <v>2.2385000000000002</v>
      </c>
      <c r="R13" s="89">
        <f t="shared" ref="R13:R28" si="1">+ROUND((N13*C13+O13*D13+P13*E13+Q13*F13)/G13,4)</f>
        <v>53897.532899999998</v>
      </c>
      <c r="S13" s="33">
        <f t="shared" ref="S13:S76" si="2">ROUND(+C13*H13/1000,2)</f>
        <v>7622.76</v>
      </c>
      <c r="T13" s="34">
        <f t="shared" ref="T13:T76" si="3">ROUND(+D13*I13/1000,2)</f>
        <v>608.1</v>
      </c>
      <c r="U13" s="35">
        <f t="shared" ref="U13:U76" si="4">ROUND(+E13*J13/1000,2)</f>
        <v>185.44</v>
      </c>
      <c r="V13" s="36">
        <f t="shared" ref="V13:V76" si="5">ROUND(+F13*K13/1000,2)</f>
        <v>62.93</v>
      </c>
      <c r="W13" s="37">
        <f t="shared" ref="W13:W76" si="6">SUM(S13:V13)</f>
        <v>8479.2300000000014</v>
      </c>
      <c r="X13" s="105"/>
      <c r="Y13" s="106"/>
      <c r="Z13" s="106"/>
      <c r="AA13" s="106"/>
      <c r="AB13" s="107"/>
    </row>
    <row r="14" spans="2:38" hidden="1" x14ac:dyDescent="0.2">
      <c r="B14" s="5">
        <v>40181</v>
      </c>
      <c r="C14" s="33">
        <v>7552</v>
      </c>
      <c r="D14" s="36">
        <v>10517</v>
      </c>
      <c r="E14" s="35">
        <v>2390</v>
      </c>
      <c r="F14" s="35">
        <v>4996</v>
      </c>
      <c r="G14" s="38">
        <f t="shared" ref="G14:G26" si="7">SUM(C14:F14)</f>
        <v>25455</v>
      </c>
      <c r="H14" s="39">
        <v>1172.98</v>
      </c>
      <c r="I14" s="35">
        <v>1153.3499999999999</v>
      </c>
      <c r="J14" s="35">
        <v>1207.55</v>
      </c>
      <c r="K14" s="35">
        <v>1199.55</v>
      </c>
      <c r="L14" s="35">
        <f t="shared" si="0"/>
        <v>1173.33</v>
      </c>
      <c r="M14" s="38">
        <f t="shared" ref="M14:M78" si="8">+ROUND((C14*H14+D14*I14+E14*J14+F14*K14)/1000,2)</f>
        <v>29867.119999999999</v>
      </c>
      <c r="N14" s="87">
        <v>1.8399000000000001</v>
      </c>
      <c r="O14" s="88">
        <v>1.6198999999999999</v>
      </c>
      <c r="P14" s="88">
        <v>2.1890000000000001</v>
      </c>
      <c r="Q14" s="88">
        <v>2.1979000000000002</v>
      </c>
      <c r="R14" s="89">
        <f t="shared" si="1"/>
        <v>1.8520000000000001</v>
      </c>
      <c r="S14" s="33">
        <f t="shared" si="2"/>
        <v>8858.34</v>
      </c>
      <c r="T14" s="34">
        <f t="shared" si="3"/>
        <v>12129.78</v>
      </c>
      <c r="U14" s="35">
        <f t="shared" si="4"/>
        <v>2886.04</v>
      </c>
      <c r="V14" s="36">
        <f t="shared" si="5"/>
        <v>5992.95</v>
      </c>
      <c r="W14" s="37">
        <f t="shared" si="6"/>
        <v>29867.110000000004</v>
      </c>
      <c r="X14" s="105"/>
      <c r="Y14" s="106"/>
      <c r="Z14" s="106"/>
      <c r="AA14" s="106"/>
      <c r="AB14" s="107"/>
    </row>
    <row r="15" spans="2:38" hidden="1" x14ac:dyDescent="0.2">
      <c r="B15" s="5">
        <v>4</v>
      </c>
      <c r="C15" s="33">
        <v>7788</v>
      </c>
      <c r="D15" s="36">
        <v>10902</v>
      </c>
      <c r="E15" s="35">
        <v>2345</v>
      </c>
      <c r="F15" s="35">
        <v>4921</v>
      </c>
      <c r="G15" s="38">
        <f t="shared" si="7"/>
        <v>25956</v>
      </c>
      <c r="H15" s="39">
        <v>1175.17</v>
      </c>
      <c r="I15" s="35">
        <v>1155.58</v>
      </c>
      <c r="J15" s="35">
        <v>1207.55</v>
      </c>
      <c r="K15" s="35">
        <v>1202.48</v>
      </c>
      <c r="L15" s="35">
        <f t="shared" si="0"/>
        <v>1175.04</v>
      </c>
      <c r="M15" s="38">
        <f t="shared" si="8"/>
        <v>30499.47</v>
      </c>
      <c r="N15" s="87">
        <v>1.8683000000000001</v>
      </c>
      <c r="O15" s="88">
        <v>1.6574</v>
      </c>
      <c r="P15" s="88">
        <v>2.1890000000000001</v>
      </c>
      <c r="Q15" s="88">
        <v>2.2267999999999999</v>
      </c>
      <c r="R15" s="89">
        <f t="shared" si="1"/>
        <v>1.8767</v>
      </c>
      <c r="S15" s="33">
        <f t="shared" si="2"/>
        <v>9152.2199999999993</v>
      </c>
      <c r="T15" s="34">
        <f t="shared" si="3"/>
        <v>12598.13</v>
      </c>
      <c r="U15" s="35">
        <f t="shared" si="4"/>
        <v>2831.7</v>
      </c>
      <c r="V15" s="36">
        <f t="shared" si="5"/>
        <v>5917.4</v>
      </c>
      <c r="W15" s="37">
        <f t="shared" si="6"/>
        <v>30499.449999999997</v>
      </c>
      <c r="X15" s="105"/>
      <c r="Y15" s="106"/>
      <c r="Z15" s="106"/>
      <c r="AA15" s="106"/>
      <c r="AB15" s="107"/>
    </row>
    <row r="16" spans="2:38" hidden="1" x14ac:dyDescent="0.2">
      <c r="B16" s="5">
        <v>5</v>
      </c>
      <c r="C16" s="33">
        <v>9416</v>
      </c>
      <c r="D16" s="36">
        <v>11205</v>
      </c>
      <c r="E16" s="35">
        <v>2361</v>
      </c>
      <c r="F16" s="35">
        <v>5119</v>
      </c>
      <c r="G16" s="38">
        <f t="shared" si="7"/>
        <v>28101</v>
      </c>
      <c r="H16" s="39">
        <v>1172.3699999999999</v>
      </c>
      <c r="I16" s="35">
        <v>1149.6400000000001</v>
      </c>
      <c r="J16" s="35">
        <v>1207.55</v>
      </c>
      <c r="K16" s="35">
        <v>1200.01</v>
      </c>
      <c r="L16" s="35">
        <f t="shared" si="0"/>
        <v>1171.3</v>
      </c>
      <c r="M16" s="38">
        <f t="shared" si="8"/>
        <v>32914.629999999997</v>
      </c>
      <c r="N16" s="87">
        <v>1.839</v>
      </c>
      <c r="O16" s="88">
        <v>1.5802</v>
      </c>
      <c r="P16" s="88">
        <v>2.1890000000000001</v>
      </c>
      <c r="Q16" s="88">
        <v>2.2058</v>
      </c>
      <c r="R16" s="89">
        <f t="shared" si="1"/>
        <v>1.8320000000000001</v>
      </c>
      <c r="S16" s="33">
        <f t="shared" si="2"/>
        <v>11039.04</v>
      </c>
      <c r="T16" s="34">
        <f t="shared" si="3"/>
        <v>12881.72</v>
      </c>
      <c r="U16" s="35">
        <f t="shared" si="4"/>
        <v>2851.03</v>
      </c>
      <c r="V16" s="36">
        <f t="shared" si="5"/>
        <v>6142.85</v>
      </c>
      <c r="W16" s="37">
        <f t="shared" si="6"/>
        <v>32914.639999999999</v>
      </c>
      <c r="X16" s="105"/>
      <c r="Y16" s="106"/>
      <c r="Z16" s="106"/>
      <c r="AA16" s="106"/>
      <c r="AB16" s="107"/>
    </row>
    <row r="17" spans="2:28" hidden="1" x14ac:dyDescent="0.2">
      <c r="B17" s="5">
        <v>6</v>
      </c>
      <c r="C17" s="33">
        <v>9749</v>
      </c>
      <c r="D17" s="36">
        <v>11831</v>
      </c>
      <c r="E17" s="35">
        <v>2351</v>
      </c>
      <c r="F17" s="35">
        <v>5076</v>
      </c>
      <c r="G17" s="38">
        <f t="shared" si="7"/>
        <v>29007</v>
      </c>
      <c r="H17" s="39">
        <v>1171.01</v>
      </c>
      <c r="I17" s="35">
        <v>1144.99</v>
      </c>
      <c r="J17" s="35">
        <v>1208.9000000000001</v>
      </c>
      <c r="K17" s="35">
        <v>1205.68</v>
      </c>
      <c r="L17" s="35">
        <f t="shared" si="0"/>
        <v>1169.54</v>
      </c>
      <c r="M17" s="38">
        <f t="shared" si="8"/>
        <v>33924.71</v>
      </c>
      <c r="N17" s="87">
        <v>1.8260000000000001</v>
      </c>
      <c r="O17" s="88">
        <v>1.5167999999999999</v>
      </c>
      <c r="P17" s="88">
        <v>2.1595</v>
      </c>
      <c r="Q17" s="88">
        <v>2.2673999999999999</v>
      </c>
      <c r="R17" s="89">
        <f t="shared" si="1"/>
        <v>1.8042</v>
      </c>
      <c r="S17" s="33">
        <f t="shared" si="2"/>
        <v>11416.18</v>
      </c>
      <c r="T17" s="34">
        <f t="shared" si="3"/>
        <v>13546.38</v>
      </c>
      <c r="U17" s="35">
        <f t="shared" si="4"/>
        <v>2842.12</v>
      </c>
      <c r="V17" s="36">
        <f t="shared" si="5"/>
        <v>6120.03</v>
      </c>
      <c r="W17" s="37">
        <f t="shared" si="6"/>
        <v>33924.71</v>
      </c>
      <c r="X17" s="105"/>
      <c r="Y17" s="106"/>
      <c r="Z17" s="106"/>
      <c r="AA17" s="106"/>
      <c r="AB17" s="107"/>
    </row>
    <row r="18" spans="2:28" hidden="1" x14ac:dyDescent="0.2">
      <c r="B18" s="5">
        <v>7</v>
      </c>
      <c r="C18" s="33">
        <v>14321</v>
      </c>
      <c r="D18" s="36">
        <v>12203</v>
      </c>
      <c r="E18" s="35">
        <v>2543</v>
      </c>
      <c r="F18" s="35">
        <v>5019</v>
      </c>
      <c r="G18" s="38">
        <f t="shared" si="7"/>
        <v>34086</v>
      </c>
      <c r="H18" s="39">
        <v>1172.29</v>
      </c>
      <c r="I18" s="35">
        <v>1142.71</v>
      </c>
      <c r="J18" s="35">
        <v>1208.9000000000001</v>
      </c>
      <c r="K18" s="35">
        <v>1202.6099999999999</v>
      </c>
      <c r="L18" s="35">
        <f t="shared" si="0"/>
        <v>1168.9000000000001</v>
      </c>
      <c r="M18" s="38">
        <f t="shared" si="8"/>
        <v>39842.99</v>
      </c>
      <c r="N18" s="87">
        <v>1.8406</v>
      </c>
      <c r="O18" s="88">
        <v>1.4923999999999999</v>
      </c>
      <c r="P18" s="88">
        <v>2.1595</v>
      </c>
      <c r="Q18" s="88">
        <v>2.2328000000000001</v>
      </c>
      <c r="R18" s="89">
        <f t="shared" si="1"/>
        <v>1.7975000000000001</v>
      </c>
      <c r="S18" s="33">
        <f t="shared" si="2"/>
        <v>16788.37</v>
      </c>
      <c r="T18" s="34">
        <f t="shared" si="3"/>
        <v>13944.49</v>
      </c>
      <c r="U18" s="35">
        <f t="shared" si="4"/>
        <v>3074.23</v>
      </c>
      <c r="V18" s="36">
        <f t="shared" si="5"/>
        <v>6035.9</v>
      </c>
      <c r="W18" s="37">
        <f t="shared" si="6"/>
        <v>39842.990000000005</v>
      </c>
      <c r="X18" s="105"/>
      <c r="Y18" s="106"/>
      <c r="Z18" s="106"/>
      <c r="AA18" s="106"/>
      <c r="AB18" s="107"/>
    </row>
    <row r="19" spans="2:28" hidden="1" x14ac:dyDescent="0.2">
      <c r="B19" s="5">
        <v>8</v>
      </c>
      <c r="C19" s="33">
        <v>13621</v>
      </c>
      <c r="D19" s="36">
        <v>12544</v>
      </c>
      <c r="E19" s="35">
        <v>2476</v>
      </c>
      <c r="F19" s="35">
        <v>5092</v>
      </c>
      <c r="G19" s="38">
        <f t="shared" si="7"/>
        <v>33733</v>
      </c>
      <c r="H19" s="39">
        <v>1173.17</v>
      </c>
      <c r="I19" s="35">
        <v>1142.3599999999999</v>
      </c>
      <c r="J19" s="35">
        <v>1208.9000000000001</v>
      </c>
      <c r="K19" s="35">
        <v>1202.73</v>
      </c>
      <c r="L19" s="35">
        <f t="shared" si="0"/>
        <v>1168.8</v>
      </c>
      <c r="M19" s="38">
        <f t="shared" si="8"/>
        <v>39427.050000000003</v>
      </c>
      <c r="N19" s="87">
        <v>1.847</v>
      </c>
      <c r="O19" s="88">
        <v>1.4890000000000001</v>
      </c>
      <c r="P19" s="88">
        <v>2.1595</v>
      </c>
      <c r="Q19" s="88">
        <v>2.2349999999999999</v>
      </c>
      <c r="R19" s="89">
        <f t="shared" si="1"/>
        <v>1.7954000000000001</v>
      </c>
      <c r="S19" s="33">
        <f t="shared" si="2"/>
        <v>15979.75</v>
      </c>
      <c r="T19" s="34">
        <f t="shared" si="3"/>
        <v>14329.76</v>
      </c>
      <c r="U19" s="35">
        <f t="shared" si="4"/>
        <v>2993.24</v>
      </c>
      <c r="V19" s="36">
        <f t="shared" si="5"/>
        <v>6124.3</v>
      </c>
      <c r="W19" s="37">
        <f t="shared" si="6"/>
        <v>39427.050000000003</v>
      </c>
      <c r="X19" s="105"/>
      <c r="Y19" s="106"/>
      <c r="Z19" s="106"/>
      <c r="AA19" s="106"/>
      <c r="AB19" s="107"/>
    </row>
    <row r="20" spans="2:28" hidden="1" x14ac:dyDescent="0.2">
      <c r="B20" s="5">
        <v>9</v>
      </c>
      <c r="C20" s="33">
        <v>10149</v>
      </c>
      <c r="D20" s="36">
        <v>12149</v>
      </c>
      <c r="E20" s="35">
        <v>2381</v>
      </c>
      <c r="F20" s="35">
        <v>5132</v>
      </c>
      <c r="G20" s="38">
        <f t="shared" si="7"/>
        <v>29811</v>
      </c>
      <c r="H20" s="39">
        <v>1173.97</v>
      </c>
      <c r="I20" s="35">
        <v>1143.55</v>
      </c>
      <c r="J20" s="35">
        <v>1208.9000000000001</v>
      </c>
      <c r="K20" s="35">
        <v>1201.58</v>
      </c>
      <c r="L20" s="35">
        <f t="shared" si="0"/>
        <v>1169.1199999999999</v>
      </c>
      <c r="M20" s="38">
        <f t="shared" si="8"/>
        <v>34852.51</v>
      </c>
      <c r="N20" s="87">
        <v>1.8349</v>
      </c>
      <c r="O20" s="88">
        <v>1.5002</v>
      </c>
      <c r="P20" s="88">
        <v>2.1595</v>
      </c>
      <c r="Q20" s="88">
        <v>2.2223000000000002</v>
      </c>
      <c r="R20" s="89">
        <f t="shared" si="1"/>
        <v>1.7910999999999999</v>
      </c>
      <c r="S20" s="33">
        <f t="shared" si="2"/>
        <v>11914.62</v>
      </c>
      <c r="T20" s="34">
        <f t="shared" si="3"/>
        <v>13892.99</v>
      </c>
      <c r="U20" s="35">
        <f t="shared" si="4"/>
        <v>2878.39</v>
      </c>
      <c r="V20" s="36">
        <f t="shared" si="5"/>
        <v>6166.51</v>
      </c>
      <c r="W20" s="37">
        <f t="shared" si="6"/>
        <v>34852.51</v>
      </c>
      <c r="X20" s="105"/>
      <c r="Y20" s="106"/>
      <c r="Z20" s="106"/>
      <c r="AA20" s="106"/>
      <c r="AB20" s="107"/>
    </row>
    <row r="21" spans="2:28" hidden="1" x14ac:dyDescent="0.2">
      <c r="B21" s="5">
        <v>10</v>
      </c>
      <c r="C21" s="33">
        <v>10184</v>
      </c>
      <c r="D21" s="36">
        <v>11913</v>
      </c>
      <c r="E21" s="35">
        <v>2377</v>
      </c>
      <c r="F21" s="35">
        <v>5020</v>
      </c>
      <c r="G21" s="38">
        <f t="shared" si="7"/>
        <v>29494</v>
      </c>
      <c r="H21" s="39">
        <v>1173.97</v>
      </c>
      <c r="I21" s="35">
        <v>1147.97</v>
      </c>
      <c r="J21" s="35">
        <v>1208.9000000000001</v>
      </c>
      <c r="K21" s="35">
        <v>1201.96</v>
      </c>
      <c r="L21" s="35">
        <f t="shared" si="0"/>
        <v>1171.05</v>
      </c>
      <c r="M21" s="38">
        <f t="shared" si="8"/>
        <v>34538.870000000003</v>
      </c>
      <c r="N21" s="87">
        <v>1.8349</v>
      </c>
      <c r="O21" s="88">
        <v>1.5536000000000001</v>
      </c>
      <c r="P21" s="88">
        <v>2.1595</v>
      </c>
      <c r="Q21" s="88">
        <v>2.2233999999999998</v>
      </c>
      <c r="R21" s="89">
        <f t="shared" si="1"/>
        <v>1.8136000000000001</v>
      </c>
      <c r="S21" s="33">
        <f t="shared" si="2"/>
        <v>11955.71</v>
      </c>
      <c r="T21" s="34">
        <f t="shared" si="3"/>
        <v>13675.77</v>
      </c>
      <c r="U21" s="35">
        <f t="shared" si="4"/>
        <v>2873.56</v>
      </c>
      <c r="V21" s="36">
        <f t="shared" si="5"/>
        <v>6033.84</v>
      </c>
      <c r="W21" s="37">
        <f t="shared" si="6"/>
        <v>34538.880000000005</v>
      </c>
      <c r="X21" s="105"/>
      <c r="Y21" s="106"/>
      <c r="Z21" s="106"/>
      <c r="AA21" s="106"/>
      <c r="AB21" s="107"/>
    </row>
    <row r="22" spans="2:28" hidden="1" x14ac:dyDescent="0.2">
      <c r="B22" s="5">
        <v>11</v>
      </c>
      <c r="C22" s="33">
        <v>10619</v>
      </c>
      <c r="D22" s="36">
        <v>12249</v>
      </c>
      <c r="E22" s="35">
        <v>2241</v>
      </c>
      <c r="F22" s="35">
        <v>5070</v>
      </c>
      <c r="G22" s="38">
        <f t="shared" si="7"/>
        <v>30179</v>
      </c>
      <c r="H22" s="39">
        <v>1175.9000000000001</v>
      </c>
      <c r="I22" s="35">
        <v>1146.52</v>
      </c>
      <c r="J22" s="35">
        <v>1208.9000000000001</v>
      </c>
      <c r="K22" s="35">
        <v>1202.5</v>
      </c>
      <c r="L22" s="35">
        <f>+ROUND((H22*C22+I22*D22+J22*E22+K22*F22)/G22,2)</f>
        <v>1170.8900000000001</v>
      </c>
      <c r="M22" s="38">
        <f t="shared" si="8"/>
        <v>35336.43</v>
      </c>
      <c r="N22" s="87">
        <v>1.8842000000000001</v>
      </c>
      <c r="O22" s="88">
        <v>1.5358000000000001</v>
      </c>
      <c r="P22" s="88">
        <v>2.1595</v>
      </c>
      <c r="Q22" s="88">
        <v>2.2288999999999999</v>
      </c>
      <c r="R22" s="89">
        <f>+ROUND((N22*C22+O22*D22+P22*E22+Q22*F22)/G22,4)</f>
        <v>1.8210999999999999</v>
      </c>
      <c r="S22" s="33">
        <f t="shared" si="2"/>
        <v>12486.88</v>
      </c>
      <c r="T22" s="34">
        <f t="shared" si="3"/>
        <v>14043.72</v>
      </c>
      <c r="U22" s="35">
        <f t="shared" si="4"/>
        <v>2709.14</v>
      </c>
      <c r="V22" s="36">
        <f t="shared" si="5"/>
        <v>6096.68</v>
      </c>
      <c r="W22" s="37">
        <f t="shared" si="6"/>
        <v>35336.42</v>
      </c>
      <c r="X22" s="105"/>
      <c r="Y22" s="106"/>
      <c r="Z22" s="106"/>
      <c r="AA22" s="106"/>
      <c r="AB22" s="107"/>
    </row>
    <row r="23" spans="2:28" hidden="1" x14ac:dyDescent="0.2">
      <c r="B23" s="5">
        <v>12</v>
      </c>
      <c r="C23" s="33">
        <v>9751</v>
      </c>
      <c r="D23" s="36">
        <v>12451</v>
      </c>
      <c r="E23" s="35">
        <v>2501</v>
      </c>
      <c r="F23" s="35">
        <v>5060</v>
      </c>
      <c r="G23" s="38">
        <f t="shared" si="7"/>
        <v>29763</v>
      </c>
      <c r="H23" s="39">
        <v>1174.07</v>
      </c>
      <c r="I23" s="35">
        <v>1148.8599999999999</v>
      </c>
      <c r="J23" s="35">
        <v>1208.9000000000001</v>
      </c>
      <c r="K23" s="35">
        <v>1204.9000000000001</v>
      </c>
      <c r="L23" s="35">
        <f t="shared" si="0"/>
        <v>1171.69</v>
      </c>
      <c r="M23" s="38">
        <f t="shared" si="8"/>
        <v>34873.07</v>
      </c>
      <c r="N23" s="87">
        <v>1.8623000000000001</v>
      </c>
      <c r="O23" s="88">
        <v>1.5645</v>
      </c>
      <c r="P23" s="88">
        <v>2.1595</v>
      </c>
      <c r="Q23" s="88">
        <v>2.2585000000000002</v>
      </c>
      <c r="R23" s="89">
        <f t="shared" si="1"/>
        <v>1.8301000000000001</v>
      </c>
      <c r="S23" s="33">
        <f t="shared" si="2"/>
        <v>11448.36</v>
      </c>
      <c r="T23" s="34">
        <f t="shared" si="3"/>
        <v>14304.46</v>
      </c>
      <c r="U23" s="35">
        <f t="shared" si="4"/>
        <v>3023.46</v>
      </c>
      <c r="V23" s="36">
        <f t="shared" si="5"/>
        <v>6096.79</v>
      </c>
      <c r="W23" s="37">
        <f t="shared" si="6"/>
        <v>34873.07</v>
      </c>
      <c r="X23" s="105"/>
      <c r="Y23" s="106"/>
      <c r="Z23" s="106"/>
      <c r="AA23" s="106"/>
      <c r="AB23" s="107"/>
    </row>
    <row r="24" spans="2:28" hidden="1" x14ac:dyDescent="0.2">
      <c r="B24" s="5">
        <v>13</v>
      </c>
      <c r="C24" s="33">
        <v>13249</v>
      </c>
      <c r="D24" s="36">
        <v>12677</v>
      </c>
      <c r="E24" s="35">
        <v>2410</v>
      </c>
      <c r="F24" s="35">
        <v>4717</v>
      </c>
      <c r="G24" s="38">
        <f t="shared" si="7"/>
        <v>33053</v>
      </c>
      <c r="H24" s="39">
        <v>1174.92</v>
      </c>
      <c r="I24" s="35">
        <v>1143.97</v>
      </c>
      <c r="J24" s="35">
        <v>1191.43</v>
      </c>
      <c r="K24" s="35">
        <v>1199.52</v>
      </c>
      <c r="L24" s="35">
        <f t="shared" si="0"/>
        <v>1167.76</v>
      </c>
      <c r="M24" s="38">
        <f t="shared" si="8"/>
        <v>38598.1</v>
      </c>
      <c r="N24" s="87">
        <v>1.8720000000000001</v>
      </c>
      <c r="O24" s="88">
        <v>1.5087999999999999</v>
      </c>
      <c r="P24" s="88">
        <v>1.9843</v>
      </c>
      <c r="Q24" s="88">
        <v>2.2012</v>
      </c>
      <c r="R24" s="89">
        <f t="shared" si="1"/>
        <v>1.7879</v>
      </c>
      <c r="S24" s="33">
        <f t="shared" si="2"/>
        <v>15566.52</v>
      </c>
      <c r="T24" s="34">
        <f t="shared" si="3"/>
        <v>14502.11</v>
      </c>
      <c r="U24" s="35">
        <f t="shared" si="4"/>
        <v>2871.35</v>
      </c>
      <c r="V24" s="36">
        <f t="shared" si="5"/>
        <v>5658.14</v>
      </c>
      <c r="W24" s="37">
        <f t="shared" si="6"/>
        <v>38598.120000000003</v>
      </c>
      <c r="X24" s="105"/>
      <c r="Y24" s="106"/>
      <c r="Z24" s="106"/>
      <c r="AA24" s="106"/>
      <c r="AB24" s="107"/>
    </row>
    <row r="25" spans="2:28" hidden="1" x14ac:dyDescent="0.2">
      <c r="B25" s="5">
        <v>14</v>
      </c>
      <c r="C25" s="33">
        <v>11420</v>
      </c>
      <c r="D25" s="36">
        <v>12514</v>
      </c>
      <c r="E25" s="35">
        <v>2308</v>
      </c>
      <c r="F25" s="35">
        <v>4975</v>
      </c>
      <c r="G25" s="38">
        <f t="shared" si="7"/>
        <v>31217</v>
      </c>
      <c r="H25" s="39">
        <v>1174.3699999999999</v>
      </c>
      <c r="I25" s="35">
        <v>1141.21</v>
      </c>
      <c r="J25" s="35">
        <v>1191.43</v>
      </c>
      <c r="K25" s="35">
        <v>1202.1500000000001</v>
      </c>
      <c r="L25" s="35">
        <f t="shared" si="0"/>
        <v>1166.77</v>
      </c>
      <c r="M25" s="38">
        <f t="shared" si="8"/>
        <v>36422.92</v>
      </c>
      <c r="N25" s="87">
        <v>1.8389</v>
      </c>
      <c r="O25" s="88">
        <v>1.4713000000000001</v>
      </c>
      <c r="P25" s="88">
        <v>1.9843</v>
      </c>
      <c r="Q25" s="88">
        <v>2.2242999999999999</v>
      </c>
      <c r="R25" s="89">
        <f t="shared" si="1"/>
        <v>1.7637</v>
      </c>
      <c r="S25" s="33">
        <f t="shared" si="2"/>
        <v>13411.31</v>
      </c>
      <c r="T25" s="34">
        <f t="shared" si="3"/>
        <v>14281.1</v>
      </c>
      <c r="U25" s="35">
        <f t="shared" si="4"/>
        <v>2749.82</v>
      </c>
      <c r="V25" s="36">
        <f t="shared" si="5"/>
        <v>5980.7</v>
      </c>
      <c r="W25" s="37">
        <f t="shared" si="6"/>
        <v>36422.93</v>
      </c>
      <c r="X25" s="105"/>
      <c r="Y25" s="106"/>
      <c r="Z25" s="106"/>
      <c r="AA25" s="106"/>
      <c r="AB25" s="107"/>
    </row>
    <row r="26" spans="2:28" hidden="1" x14ac:dyDescent="0.2">
      <c r="B26" s="5">
        <v>15</v>
      </c>
      <c r="C26" s="33">
        <v>12138</v>
      </c>
      <c r="D26" s="36">
        <v>12710</v>
      </c>
      <c r="E26" s="35">
        <v>2412</v>
      </c>
      <c r="F26" s="35">
        <v>4931</v>
      </c>
      <c r="G26" s="38">
        <f t="shared" si="7"/>
        <v>32191</v>
      </c>
      <c r="H26" s="39">
        <v>1176.6300000000001</v>
      </c>
      <c r="I26" s="35">
        <v>1143.5</v>
      </c>
      <c r="J26" s="35">
        <v>1191.43</v>
      </c>
      <c r="K26" s="35">
        <v>1201.24</v>
      </c>
      <c r="L26" s="35">
        <f t="shared" si="0"/>
        <v>1168.43</v>
      </c>
      <c r="M26" s="38">
        <f t="shared" si="8"/>
        <v>37612.86</v>
      </c>
      <c r="N26" s="87">
        <v>1.8852</v>
      </c>
      <c r="O26" s="88">
        <v>1.5027999999999999</v>
      </c>
      <c r="P26" s="88">
        <v>1.9843</v>
      </c>
      <c r="Q26" s="88">
        <v>2.2153</v>
      </c>
      <c r="R26" s="89">
        <f t="shared" si="1"/>
        <v>1.7922</v>
      </c>
      <c r="S26" s="33">
        <f t="shared" si="2"/>
        <v>14281.93</v>
      </c>
      <c r="T26" s="34">
        <f t="shared" si="3"/>
        <v>14533.89</v>
      </c>
      <c r="U26" s="35">
        <f t="shared" si="4"/>
        <v>2873.73</v>
      </c>
      <c r="V26" s="36">
        <f t="shared" si="5"/>
        <v>5923.31</v>
      </c>
      <c r="W26" s="37">
        <f t="shared" si="6"/>
        <v>37612.86</v>
      </c>
      <c r="X26" s="105"/>
      <c r="Y26" s="106"/>
      <c r="Z26" s="106"/>
      <c r="AA26" s="106"/>
      <c r="AB26" s="107"/>
    </row>
    <row r="27" spans="2:28" hidden="1" x14ac:dyDescent="0.2">
      <c r="B27" s="5">
        <v>16</v>
      </c>
      <c r="C27" s="33">
        <v>7823</v>
      </c>
      <c r="D27" s="36">
        <v>10655</v>
      </c>
      <c r="E27" s="35">
        <v>2330</v>
      </c>
      <c r="F27" s="35">
        <v>5006</v>
      </c>
      <c r="G27" s="38">
        <f t="shared" ref="G27:G101" si="9">SUM(C27:F27)</f>
        <v>25814</v>
      </c>
      <c r="H27" s="39">
        <v>1174.3499999999999</v>
      </c>
      <c r="I27" s="35">
        <v>1148</v>
      </c>
      <c r="J27" s="35">
        <v>1191.43</v>
      </c>
      <c r="K27" s="35">
        <v>1200.67</v>
      </c>
      <c r="L27" s="35">
        <f t="shared" si="0"/>
        <v>1170.1199999999999</v>
      </c>
      <c r="M27" s="38">
        <f t="shared" si="8"/>
        <v>30205.47</v>
      </c>
      <c r="N27" s="87">
        <v>1.8613999999999999</v>
      </c>
      <c r="O27" s="88">
        <v>1.5616000000000001</v>
      </c>
      <c r="P27" s="88">
        <v>1.9843</v>
      </c>
      <c r="Q27" s="88">
        <v>2.2042999999999999</v>
      </c>
      <c r="R27" s="89">
        <f t="shared" si="1"/>
        <v>1.8151999999999999</v>
      </c>
      <c r="S27" s="33">
        <f t="shared" si="2"/>
        <v>9186.94</v>
      </c>
      <c r="T27" s="34">
        <f t="shared" si="3"/>
        <v>12231.94</v>
      </c>
      <c r="U27" s="35">
        <f t="shared" si="4"/>
        <v>2776.03</v>
      </c>
      <c r="V27" s="36">
        <f t="shared" si="5"/>
        <v>6010.55</v>
      </c>
      <c r="W27" s="37">
        <f t="shared" si="6"/>
        <v>30205.46</v>
      </c>
      <c r="X27" s="105"/>
      <c r="Y27" s="106"/>
      <c r="Z27" s="106"/>
      <c r="AA27" s="106"/>
      <c r="AB27" s="107"/>
    </row>
    <row r="28" spans="2:28" hidden="1" x14ac:dyDescent="0.2">
      <c r="B28" s="5">
        <v>17</v>
      </c>
      <c r="C28" s="33">
        <v>10977</v>
      </c>
      <c r="D28" s="36">
        <v>12062</v>
      </c>
      <c r="E28" s="35">
        <v>2406</v>
      </c>
      <c r="F28" s="35">
        <v>4606</v>
      </c>
      <c r="G28" s="38">
        <f t="shared" si="9"/>
        <v>30051</v>
      </c>
      <c r="H28" s="39">
        <v>1175.3</v>
      </c>
      <c r="I28" s="35">
        <v>1146.0999999999999</v>
      </c>
      <c r="J28" s="35">
        <v>1191.43</v>
      </c>
      <c r="K28" s="35">
        <v>1203.26</v>
      </c>
      <c r="L28" s="35">
        <f t="shared" si="0"/>
        <v>1169.1600000000001</v>
      </c>
      <c r="M28" s="38">
        <f t="shared" si="8"/>
        <v>35134.32</v>
      </c>
      <c r="N28" s="87">
        <v>1.8721000000000001</v>
      </c>
      <c r="O28" s="88">
        <v>1.5311999999999999</v>
      </c>
      <c r="P28" s="88">
        <v>1.9843</v>
      </c>
      <c r="Q28" s="88">
        <v>2.2294999999999998</v>
      </c>
      <c r="R28" s="89">
        <f t="shared" si="1"/>
        <v>1.7989999999999999</v>
      </c>
      <c r="S28" s="33">
        <f t="shared" si="2"/>
        <v>12901.27</v>
      </c>
      <c r="T28" s="34">
        <f t="shared" si="3"/>
        <v>13824.26</v>
      </c>
      <c r="U28" s="35">
        <f t="shared" si="4"/>
        <v>2866.58</v>
      </c>
      <c r="V28" s="36">
        <f t="shared" si="5"/>
        <v>5542.22</v>
      </c>
      <c r="W28" s="37">
        <f t="shared" si="6"/>
        <v>35134.33</v>
      </c>
      <c r="X28" s="105"/>
      <c r="Y28" s="106"/>
      <c r="Z28" s="106"/>
      <c r="AA28" s="106"/>
      <c r="AB28" s="107"/>
    </row>
    <row r="29" spans="2:28" hidden="1" x14ac:dyDescent="0.2">
      <c r="B29" s="5">
        <v>18</v>
      </c>
      <c r="C29" s="33">
        <v>9519</v>
      </c>
      <c r="D29" s="36">
        <v>12136</v>
      </c>
      <c r="E29" s="35">
        <v>2498</v>
      </c>
      <c r="F29" s="35">
        <v>4392</v>
      </c>
      <c r="G29" s="38">
        <f t="shared" si="9"/>
        <v>28545</v>
      </c>
      <c r="H29" s="39">
        <v>1172.32</v>
      </c>
      <c r="I29" s="35">
        <v>1144.9100000000001</v>
      </c>
      <c r="J29" s="35">
        <v>1191.43</v>
      </c>
      <c r="K29" s="35">
        <v>1201.21</v>
      </c>
      <c r="L29" s="35">
        <f t="shared" si="0"/>
        <v>1166.78</v>
      </c>
      <c r="M29" s="38">
        <f t="shared" si="8"/>
        <v>33305.85</v>
      </c>
      <c r="N29" s="87">
        <v>1.8323</v>
      </c>
      <c r="O29" s="88">
        <v>1.5185</v>
      </c>
      <c r="P29" s="88">
        <v>1.9843</v>
      </c>
      <c r="Q29" s="88">
        <v>2.2065000000000001</v>
      </c>
      <c r="R29" s="89">
        <f t="shared" ref="R29:R101" si="10">+ROUND((N29*C29+O29*D29+P29*E29+Q29*F29)/G29,4)</f>
        <v>1.7698</v>
      </c>
      <c r="S29" s="33">
        <f t="shared" si="2"/>
        <v>11159.31</v>
      </c>
      <c r="T29" s="34">
        <f t="shared" si="3"/>
        <v>13894.63</v>
      </c>
      <c r="U29" s="35">
        <f t="shared" si="4"/>
        <v>2976.19</v>
      </c>
      <c r="V29" s="36">
        <f t="shared" si="5"/>
        <v>5275.71</v>
      </c>
      <c r="W29" s="37">
        <f t="shared" si="6"/>
        <v>33305.839999999997</v>
      </c>
      <c r="X29" s="105"/>
      <c r="Y29" s="106"/>
      <c r="Z29" s="106"/>
      <c r="AA29" s="106"/>
      <c r="AB29" s="107"/>
    </row>
    <row r="30" spans="2:28" hidden="1" x14ac:dyDescent="0.2">
      <c r="B30" s="5">
        <v>19</v>
      </c>
      <c r="C30" s="33">
        <v>8821</v>
      </c>
      <c r="D30" s="36">
        <v>12673</v>
      </c>
      <c r="E30" s="35">
        <v>2569</v>
      </c>
      <c r="F30" s="35">
        <v>5088</v>
      </c>
      <c r="G30" s="38">
        <f t="shared" si="9"/>
        <v>29151</v>
      </c>
      <c r="H30" s="39">
        <v>1173.26</v>
      </c>
      <c r="I30" s="35">
        <v>1143.5</v>
      </c>
      <c r="J30" s="35">
        <v>1191.43</v>
      </c>
      <c r="K30" s="35">
        <v>1198.67</v>
      </c>
      <c r="L30" s="35">
        <f t="shared" si="0"/>
        <v>1166.3599999999999</v>
      </c>
      <c r="M30" s="38">
        <f t="shared" si="8"/>
        <v>34000.519999999997</v>
      </c>
      <c r="N30" s="87">
        <v>1.8403</v>
      </c>
      <c r="O30" s="88">
        <v>1.5025999999999999</v>
      </c>
      <c r="P30" s="88">
        <v>1.9843</v>
      </c>
      <c r="Q30" s="88">
        <v>2.1789999999999998</v>
      </c>
      <c r="R30" s="89">
        <f t="shared" si="10"/>
        <v>1.7653000000000001</v>
      </c>
      <c r="S30" s="33">
        <f t="shared" si="2"/>
        <v>10349.33</v>
      </c>
      <c r="T30" s="34">
        <f t="shared" si="3"/>
        <v>14491.58</v>
      </c>
      <c r="U30" s="35">
        <f t="shared" si="4"/>
        <v>3060.78</v>
      </c>
      <c r="V30" s="36">
        <f t="shared" si="5"/>
        <v>6098.83</v>
      </c>
      <c r="W30" s="37">
        <f t="shared" si="6"/>
        <v>34000.519999999997</v>
      </c>
      <c r="X30" s="105"/>
      <c r="Y30" s="106"/>
      <c r="Z30" s="106"/>
      <c r="AA30" s="106"/>
      <c r="AB30" s="107"/>
    </row>
    <row r="31" spans="2:28" hidden="1" x14ac:dyDescent="0.2">
      <c r="B31" s="5">
        <v>20</v>
      </c>
      <c r="C31" s="39">
        <v>8190</v>
      </c>
      <c r="D31" s="36">
        <v>12682</v>
      </c>
      <c r="E31" s="35">
        <v>2543</v>
      </c>
      <c r="F31" s="35">
        <v>4996</v>
      </c>
      <c r="G31" s="38">
        <f t="shared" si="9"/>
        <v>28411</v>
      </c>
      <c r="H31" s="39">
        <v>1176.21</v>
      </c>
      <c r="I31" s="35">
        <v>1145.1300000000001</v>
      </c>
      <c r="J31" s="35">
        <v>1200.48</v>
      </c>
      <c r="K31" s="35">
        <v>1203.8599999999999</v>
      </c>
      <c r="L31" s="35">
        <f t="shared" si="0"/>
        <v>1169.3699999999999</v>
      </c>
      <c r="M31" s="38">
        <f t="shared" si="8"/>
        <v>33223</v>
      </c>
      <c r="N31" s="87">
        <v>1.8747</v>
      </c>
      <c r="O31" s="88">
        <v>1.5251999999999999</v>
      </c>
      <c r="P31" s="88">
        <v>2.1337000000000002</v>
      </c>
      <c r="Q31" s="88">
        <v>2.2439</v>
      </c>
      <c r="R31" s="89">
        <f t="shared" si="10"/>
        <v>1.8068</v>
      </c>
      <c r="S31" s="33">
        <f t="shared" si="2"/>
        <v>9633.16</v>
      </c>
      <c r="T31" s="34">
        <f t="shared" si="3"/>
        <v>14522.54</v>
      </c>
      <c r="U31" s="35">
        <f t="shared" si="4"/>
        <v>3052.82</v>
      </c>
      <c r="V31" s="36">
        <f t="shared" si="5"/>
        <v>6014.48</v>
      </c>
      <c r="W31" s="37">
        <f t="shared" si="6"/>
        <v>33223</v>
      </c>
      <c r="X31" s="105"/>
      <c r="Y31" s="106"/>
      <c r="Z31" s="106"/>
      <c r="AA31" s="106"/>
      <c r="AB31" s="107"/>
    </row>
    <row r="32" spans="2:28" hidden="1" x14ac:dyDescent="0.2">
      <c r="B32" s="5">
        <v>21</v>
      </c>
      <c r="C32" s="39">
        <v>8870</v>
      </c>
      <c r="D32" s="36">
        <v>12048</v>
      </c>
      <c r="E32" s="35">
        <v>2668</v>
      </c>
      <c r="F32" s="35">
        <v>4901</v>
      </c>
      <c r="G32" s="38">
        <f t="shared" si="9"/>
        <v>28487</v>
      </c>
      <c r="H32" s="39">
        <v>1175.6500000000001</v>
      </c>
      <c r="I32" s="35">
        <v>1147.1400000000001</v>
      </c>
      <c r="J32" s="35">
        <v>1200.48</v>
      </c>
      <c r="K32" s="35">
        <v>1208.03</v>
      </c>
      <c r="L32" s="35">
        <f t="shared" si="0"/>
        <v>1171.49</v>
      </c>
      <c r="M32" s="38">
        <f t="shared" si="8"/>
        <v>33372.19</v>
      </c>
      <c r="N32" s="87">
        <v>1.8652</v>
      </c>
      <c r="O32" s="88">
        <v>1.5461</v>
      </c>
      <c r="P32" s="88">
        <v>2.1337000000000002</v>
      </c>
      <c r="Q32" s="88">
        <v>2.2812999999999999</v>
      </c>
      <c r="R32" s="89">
        <f t="shared" si="10"/>
        <v>1.827</v>
      </c>
      <c r="S32" s="33">
        <f t="shared" si="2"/>
        <v>10428.02</v>
      </c>
      <c r="T32" s="34">
        <f t="shared" si="3"/>
        <v>13820.74</v>
      </c>
      <c r="U32" s="35">
        <f t="shared" si="4"/>
        <v>3202.88</v>
      </c>
      <c r="V32" s="36">
        <f t="shared" si="5"/>
        <v>5920.56</v>
      </c>
      <c r="W32" s="37">
        <f t="shared" si="6"/>
        <v>33372.200000000004</v>
      </c>
      <c r="X32" s="105"/>
      <c r="Y32" s="106"/>
      <c r="Z32" s="106"/>
      <c r="AA32" s="106"/>
      <c r="AB32" s="107"/>
    </row>
    <row r="33" spans="2:28" hidden="1" x14ac:dyDescent="0.2">
      <c r="B33" s="5">
        <v>22</v>
      </c>
      <c r="C33" s="39">
        <v>8760</v>
      </c>
      <c r="D33" s="36">
        <v>10190</v>
      </c>
      <c r="E33" s="35">
        <v>2564</v>
      </c>
      <c r="F33" s="35">
        <v>5045</v>
      </c>
      <c r="G33" s="38">
        <f t="shared" si="9"/>
        <v>26559</v>
      </c>
      <c r="H33" s="39">
        <v>1174.82</v>
      </c>
      <c r="I33" s="35">
        <v>1147.53</v>
      </c>
      <c r="J33" s="35">
        <v>1200.48</v>
      </c>
      <c r="K33" s="35">
        <v>1201.8800000000001</v>
      </c>
      <c r="L33" s="35">
        <f t="shared" si="0"/>
        <v>1171.97</v>
      </c>
      <c r="M33" s="38">
        <f t="shared" si="8"/>
        <v>31126.27</v>
      </c>
      <c r="N33" s="87">
        <v>1.8439000000000001</v>
      </c>
      <c r="O33" s="88">
        <v>1.5593999999999999</v>
      </c>
      <c r="P33" s="88">
        <v>2.1337000000000002</v>
      </c>
      <c r="Q33" s="88">
        <v>2.2153999999999998</v>
      </c>
      <c r="R33" s="89">
        <f t="shared" si="10"/>
        <v>1.8332999999999999</v>
      </c>
      <c r="S33" s="33">
        <f t="shared" si="2"/>
        <v>10291.42</v>
      </c>
      <c r="T33" s="34">
        <f t="shared" si="3"/>
        <v>11693.33</v>
      </c>
      <c r="U33" s="35">
        <f t="shared" si="4"/>
        <v>3078.03</v>
      </c>
      <c r="V33" s="36">
        <f t="shared" si="5"/>
        <v>6063.48</v>
      </c>
      <c r="W33" s="37">
        <f t="shared" si="6"/>
        <v>31126.26</v>
      </c>
      <c r="X33" s="105"/>
      <c r="Y33" s="106"/>
      <c r="Z33" s="106"/>
      <c r="AA33" s="106"/>
      <c r="AB33" s="107"/>
    </row>
    <row r="34" spans="2:28" hidden="1" x14ac:dyDescent="0.2">
      <c r="B34" s="5">
        <v>23</v>
      </c>
      <c r="C34" s="39">
        <v>10581</v>
      </c>
      <c r="D34" s="36">
        <v>12311</v>
      </c>
      <c r="E34" s="36">
        <v>2592</v>
      </c>
      <c r="F34" s="40">
        <v>4934</v>
      </c>
      <c r="G34" s="38">
        <f t="shared" si="9"/>
        <v>30418</v>
      </c>
      <c r="H34" s="39">
        <v>1173.42</v>
      </c>
      <c r="I34" s="35">
        <v>1145.8399999999999</v>
      </c>
      <c r="J34" s="35">
        <v>1200.48</v>
      </c>
      <c r="K34" s="35">
        <v>1202.54</v>
      </c>
      <c r="L34" s="35">
        <f t="shared" si="0"/>
        <v>1169.29</v>
      </c>
      <c r="M34" s="38">
        <f t="shared" si="8"/>
        <v>35567.370000000003</v>
      </c>
      <c r="N34" s="87">
        <v>1.8431</v>
      </c>
      <c r="O34" s="88">
        <v>1.5290999999999999</v>
      </c>
      <c r="P34" s="88">
        <v>2.1337000000000002</v>
      </c>
      <c r="Q34" s="88">
        <v>2.2195</v>
      </c>
      <c r="R34" s="90">
        <f t="shared" si="10"/>
        <v>1.8018000000000001</v>
      </c>
      <c r="S34" s="33">
        <f t="shared" si="2"/>
        <v>12415.96</v>
      </c>
      <c r="T34" s="34">
        <f t="shared" si="3"/>
        <v>14106.44</v>
      </c>
      <c r="U34" s="35">
        <f t="shared" si="4"/>
        <v>3111.64</v>
      </c>
      <c r="V34" s="36">
        <f t="shared" si="5"/>
        <v>5933.33</v>
      </c>
      <c r="W34" s="37">
        <f t="shared" si="6"/>
        <v>35567.370000000003</v>
      </c>
      <c r="X34" s="105"/>
      <c r="Y34" s="106"/>
      <c r="Z34" s="106"/>
      <c r="AA34" s="106"/>
      <c r="AB34" s="107"/>
    </row>
    <row r="35" spans="2:28" hidden="1" x14ac:dyDescent="0.2">
      <c r="B35" s="5">
        <v>24</v>
      </c>
      <c r="C35" s="39">
        <v>10590</v>
      </c>
      <c r="D35" s="36">
        <v>11995</v>
      </c>
      <c r="E35" s="36">
        <v>2505</v>
      </c>
      <c r="F35" s="40">
        <v>5081</v>
      </c>
      <c r="G35" s="38">
        <f t="shared" si="9"/>
        <v>30171</v>
      </c>
      <c r="H35" s="39">
        <v>1174.47</v>
      </c>
      <c r="I35" s="35">
        <v>1147.68</v>
      </c>
      <c r="J35" s="35">
        <v>1200.48</v>
      </c>
      <c r="K35" s="35">
        <v>1201.98</v>
      </c>
      <c r="L35" s="35">
        <f t="shared" si="0"/>
        <v>1170.6099999999999</v>
      </c>
      <c r="M35" s="38">
        <f t="shared" si="8"/>
        <v>35318.519999999997</v>
      </c>
      <c r="N35" s="87">
        <v>1.8521000000000001</v>
      </c>
      <c r="O35" s="88">
        <v>1.556</v>
      </c>
      <c r="P35" s="88">
        <v>2.1337000000000002</v>
      </c>
      <c r="Q35" s="88">
        <v>2.222</v>
      </c>
      <c r="R35" s="90">
        <f t="shared" si="10"/>
        <v>1.8201000000000001</v>
      </c>
      <c r="S35" s="33">
        <f t="shared" si="2"/>
        <v>12437.64</v>
      </c>
      <c r="T35" s="34">
        <f t="shared" si="3"/>
        <v>13766.42</v>
      </c>
      <c r="U35" s="35">
        <f t="shared" si="4"/>
        <v>3007.2</v>
      </c>
      <c r="V35" s="36">
        <f t="shared" si="5"/>
        <v>6107.26</v>
      </c>
      <c r="W35" s="37">
        <f t="shared" si="6"/>
        <v>35318.519999999997</v>
      </c>
      <c r="X35" s="105"/>
      <c r="Y35" s="106"/>
      <c r="Z35" s="106"/>
      <c r="AA35" s="106"/>
      <c r="AB35" s="107"/>
    </row>
    <row r="36" spans="2:28" hidden="1" x14ac:dyDescent="0.2">
      <c r="B36" s="5">
        <v>25</v>
      </c>
      <c r="C36" s="39">
        <v>12645</v>
      </c>
      <c r="D36" s="36">
        <v>12004</v>
      </c>
      <c r="E36" s="36">
        <v>2518</v>
      </c>
      <c r="F36" s="40">
        <v>4882</v>
      </c>
      <c r="G36" s="38">
        <f>SUM(C36:F36)</f>
        <v>32049</v>
      </c>
      <c r="H36" s="39">
        <v>1173.0999999999999</v>
      </c>
      <c r="I36" s="35">
        <v>1143.51</v>
      </c>
      <c r="J36" s="35">
        <v>1200.48</v>
      </c>
      <c r="K36" s="35">
        <v>1200.75</v>
      </c>
      <c r="L36" s="35">
        <f t="shared" si="0"/>
        <v>1168.3800000000001</v>
      </c>
      <c r="M36" s="38">
        <f>+ROUND((C36*H36+D36*I36+E36*J36+F36*K36)/1000,2)</f>
        <v>37445.410000000003</v>
      </c>
      <c r="N36" s="87">
        <v>1.8353999999999999</v>
      </c>
      <c r="O36" s="88">
        <v>1.5053000000000001</v>
      </c>
      <c r="P36" s="88">
        <v>2.1337000000000002</v>
      </c>
      <c r="Q36" s="88">
        <v>2.2054999999999998</v>
      </c>
      <c r="R36" s="90">
        <f>+ROUND((N36*C36+O36*D36+P36*E36+Q36*F36)/G36,4)</f>
        <v>1.7916000000000001</v>
      </c>
      <c r="S36" s="33">
        <f t="shared" si="2"/>
        <v>14833.85</v>
      </c>
      <c r="T36" s="34">
        <f t="shared" si="3"/>
        <v>13726.69</v>
      </c>
      <c r="U36" s="35">
        <f t="shared" si="4"/>
        <v>3022.81</v>
      </c>
      <c r="V36" s="36">
        <f t="shared" si="5"/>
        <v>5862.06</v>
      </c>
      <c r="W36" s="37">
        <f t="shared" si="6"/>
        <v>37445.410000000003</v>
      </c>
      <c r="X36" s="105"/>
      <c r="Y36" s="106"/>
      <c r="Z36" s="106"/>
      <c r="AA36" s="106"/>
      <c r="AB36" s="107"/>
    </row>
    <row r="37" spans="2:28" hidden="1" x14ac:dyDescent="0.2">
      <c r="B37" s="5">
        <v>26</v>
      </c>
      <c r="C37" s="39">
        <v>15000</v>
      </c>
      <c r="D37" s="36">
        <v>11926</v>
      </c>
      <c r="E37" s="36">
        <v>2527</v>
      </c>
      <c r="F37" s="40">
        <v>5005</v>
      </c>
      <c r="G37" s="38">
        <f t="shared" si="9"/>
        <v>34458</v>
      </c>
      <c r="H37" s="39">
        <v>1174.73</v>
      </c>
      <c r="I37" s="35">
        <v>1144.67</v>
      </c>
      <c r="J37" s="35">
        <v>1200.48</v>
      </c>
      <c r="K37" s="35">
        <v>1201.48</v>
      </c>
      <c r="L37" s="35">
        <f t="shared" si="0"/>
        <v>1170.0999999999999</v>
      </c>
      <c r="M37" s="38">
        <f t="shared" si="8"/>
        <v>40319.300000000003</v>
      </c>
      <c r="N37" s="87">
        <v>1.8541000000000001</v>
      </c>
      <c r="O37" s="88">
        <v>1.5214000000000001</v>
      </c>
      <c r="P37" s="88">
        <v>2.1337000000000002</v>
      </c>
      <c r="Q37" s="88">
        <v>2.2212999999999998</v>
      </c>
      <c r="R37" s="90">
        <f t="shared" si="10"/>
        <v>1.8128</v>
      </c>
      <c r="S37" s="33">
        <f t="shared" si="2"/>
        <v>17620.95</v>
      </c>
      <c r="T37" s="34">
        <f t="shared" si="3"/>
        <v>13651.33</v>
      </c>
      <c r="U37" s="35">
        <f t="shared" si="4"/>
        <v>3033.61</v>
      </c>
      <c r="V37" s="36">
        <f t="shared" si="5"/>
        <v>6013.41</v>
      </c>
      <c r="W37" s="37">
        <f t="shared" si="6"/>
        <v>40319.300000000003</v>
      </c>
      <c r="X37" s="105"/>
      <c r="Y37" s="106"/>
      <c r="Z37" s="106"/>
      <c r="AA37" s="106"/>
      <c r="AB37" s="107"/>
    </row>
    <row r="38" spans="2:28" hidden="1" x14ac:dyDescent="0.2">
      <c r="B38" s="5">
        <v>27</v>
      </c>
      <c r="C38" s="39">
        <v>14014</v>
      </c>
      <c r="D38" s="36">
        <v>12033</v>
      </c>
      <c r="E38" s="36">
        <v>2601</v>
      </c>
      <c r="F38" s="40">
        <v>3756</v>
      </c>
      <c r="G38" s="38">
        <f t="shared" si="9"/>
        <v>32404</v>
      </c>
      <c r="H38" s="39">
        <v>1175.0999999999999</v>
      </c>
      <c r="I38" s="35">
        <v>1143.6400000000001</v>
      </c>
      <c r="J38" s="35">
        <v>1209.3900000000001</v>
      </c>
      <c r="K38" s="35">
        <v>1202.95</v>
      </c>
      <c r="L38" s="35">
        <f t="shared" si="0"/>
        <v>1169.4000000000001</v>
      </c>
      <c r="M38" s="38">
        <f t="shared" si="8"/>
        <v>37893.18</v>
      </c>
      <c r="N38" s="87">
        <v>1.8535999999999999</v>
      </c>
      <c r="O38" s="88">
        <v>1.5054000000000001</v>
      </c>
      <c r="P38" s="88">
        <v>2.1549</v>
      </c>
      <c r="Q38" s="88">
        <v>2.2336</v>
      </c>
      <c r="R38" s="90">
        <f t="shared" si="10"/>
        <v>1.7925</v>
      </c>
      <c r="S38" s="33">
        <f t="shared" si="2"/>
        <v>16467.849999999999</v>
      </c>
      <c r="T38" s="34">
        <f t="shared" si="3"/>
        <v>13761.42</v>
      </c>
      <c r="U38" s="35">
        <f t="shared" si="4"/>
        <v>3145.62</v>
      </c>
      <c r="V38" s="36">
        <f t="shared" si="5"/>
        <v>4518.28</v>
      </c>
      <c r="W38" s="37">
        <f t="shared" si="6"/>
        <v>37893.17</v>
      </c>
      <c r="X38" s="105"/>
      <c r="Y38" s="106"/>
      <c r="Z38" s="106"/>
      <c r="AA38" s="106"/>
      <c r="AB38" s="107"/>
    </row>
    <row r="39" spans="2:28" hidden="1" x14ac:dyDescent="0.2">
      <c r="B39" s="5">
        <v>28</v>
      </c>
      <c r="C39" s="39">
        <v>8773</v>
      </c>
      <c r="D39" s="36">
        <v>8160</v>
      </c>
      <c r="E39" s="35">
        <v>695</v>
      </c>
      <c r="F39" s="35">
        <v>0</v>
      </c>
      <c r="G39" s="38">
        <f t="shared" si="9"/>
        <v>17628</v>
      </c>
      <c r="H39" s="39">
        <v>1174.67</v>
      </c>
      <c r="I39" s="35">
        <v>1154.29</v>
      </c>
      <c r="J39" s="35">
        <v>1209.3900000000001</v>
      </c>
      <c r="K39" s="35">
        <v>0</v>
      </c>
      <c r="L39" s="35">
        <f t="shared" si="0"/>
        <v>1166.5999999999999</v>
      </c>
      <c r="M39" s="38">
        <f t="shared" si="8"/>
        <v>20564.91</v>
      </c>
      <c r="N39" s="87">
        <v>1.8612</v>
      </c>
      <c r="O39" s="88">
        <v>1.6364000000000001</v>
      </c>
      <c r="P39" s="88">
        <v>2.1549</v>
      </c>
      <c r="Q39" s="88">
        <v>0</v>
      </c>
      <c r="R39" s="90">
        <f>+ROUND((N39*C39+O39*D39+P39*E39+Q39*F39)/G39,4)</f>
        <v>1.7686999999999999</v>
      </c>
      <c r="S39" s="33">
        <f t="shared" si="2"/>
        <v>10305.379999999999</v>
      </c>
      <c r="T39" s="34">
        <f t="shared" si="3"/>
        <v>9419.01</v>
      </c>
      <c r="U39" s="35">
        <f t="shared" si="4"/>
        <v>840.53</v>
      </c>
      <c r="V39" s="36">
        <f t="shared" si="5"/>
        <v>0</v>
      </c>
      <c r="W39" s="37">
        <f t="shared" si="6"/>
        <v>20564.919999999998</v>
      </c>
      <c r="X39" s="105"/>
      <c r="Y39" s="106"/>
      <c r="Z39" s="106"/>
      <c r="AA39" s="106"/>
      <c r="AB39" s="107"/>
    </row>
    <row r="40" spans="2:28" hidden="1" x14ac:dyDescent="0.2">
      <c r="B40" s="5">
        <v>29</v>
      </c>
      <c r="C40" s="39">
        <v>6046</v>
      </c>
      <c r="D40" s="35">
        <v>6140</v>
      </c>
      <c r="E40" s="35">
        <v>832</v>
      </c>
      <c r="F40" s="36">
        <v>0</v>
      </c>
      <c r="G40" s="38">
        <f t="shared" si="9"/>
        <v>13018</v>
      </c>
      <c r="H40" s="39">
        <v>1174.8800000000001</v>
      </c>
      <c r="I40" s="35">
        <v>1134.18</v>
      </c>
      <c r="J40" s="35">
        <v>1209.3900000000001</v>
      </c>
      <c r="K40" s="35">
        <v>0</v>
      </c>
      <c r="L40" s="35">
        <f t="shared" si="0"/>
        <v>1157.8900000000001</v>
      </c>
      <c r="M40" s="38">
        <f t="shared" si="8"/>
        <v>15073.4</v>
      </c>
      <c r="N40" s="87">
        <v>1.8439000000000001</v>
      </c>
      <c r="O40" s="88">
        <v>1.4005000000000001</v>
      </c>
      <c r="P40" s="88">
        <v>2.1549</v>
      </c>
      <c r="Q40" s="88">
        <v>0</v>
      </c>
      <c r="R40" s="90">
        <f t="shared" si="10"/>
        <v>1.6546000000000001</v>
      </c>
      <c r="S40" s="33">
        <f t="shared" si="2"/>
        <v>7103.32</v>
      </c>
      <c r="T40" s="34">
        <f t="shared" si="3"/>
        <v>6963.87</v>
      </c>
      <c r="U40" s="35">
        <f t="shared" si="4"/>
        <v>1006.21</v>
      </c>
      <c r="V40" s="36">
        <f t="shared" si="5"/>
        <v>0</v>
      </c>
      <c r="W40" s="37">
        <f t="shared" si="6"/>
        <v>15073.399999999998</v>
      </c>
      <c r="X40" s="105"/>
      <c r="Y40" s="106"/>
      <c r="Z40" s="106"/>
      <c r="AA40" s="106"/>
      <c r="AB40" s="107"/>
    </row>
    <row r="41" spans="2:28" hidden="1" x14ac:dyDescent="0.2">
      <c r="B41" s="5">
        <v>30</v>
      </c>
      <c r="C41" s="39">
        <v>1479</v>
      </c>
      <c r="D41" s="35">
        <v>8940</v>
      </c>
      <c r="E41" s="35">
        <v>0</v>
      </c>
      <c r="F41" s="36">
        <v>0</v>
      </c>
      <c r="G41" s="37">
        <f t="shared" si="9"/>
        <v>10419</v>
      </c>
      <c r="H41" s="39">
        <v>1174.3399999999999</v>
      </c>
      <c r="I41" s="35">
        <v>1154.29</v>
      </c>
      <c r="J41" s="35">
        <v>0</v>
      </c>
      <c r="K41" s="35">
        <v>0</v>
      </c>
      <c r="L41" s="35">
        <f t="shared" si="0"/>
        <v>1157.1400000000001</v>
      </c>
      <c r="M41" s="38">
        <f t="shared" si="8"/>
        <v>12056.2</v>
      </c>
      <c r="N41" s="87">
        <v>1.8613999999999999</v>
      </c>
      <c r="O41" s="88">
        <v>1.6364000000000001</v>
      </c>
      <c r="P41" s="88">
        <v>0</v>
      </c>
      <c r="Q41" s="88">
        <v>0</v>
      </c>
      <c r="R41" s="90">
        <f t="shared" si="10"/>
        <v>1.6682999999999999</v>
      </c>
      <c r="S41" s="33">
        <f t="shared" si="2"/>
        <v>1736.85</v>
      </c>
      <c r="T41" s="34">
        <f t="shared" si="3"/>
        <v>10319.35</v>
      </c>
      <c r="U41" s="35">
        <f t="shared" si="4"/>
        <v>0</v>
      </c>
      <c r="V41" s="36">
        <f t="shared" si="5"/>
        <v>0</v>
      </c>
      <c r="W41" s="37">
        <f t="shared" si="6"/>
        <v>12056.2</v>
      </c>
      <c r="X41" s="105"/>
      <c r="Y41" s="106"/>
      <c r="Z41" s="106"/>
      <c r="AA41" s="106"/>
      <c r="AB41" s="107"/>
    </row>
    <row r="42" spans="2:28" ht="13.5" hidden="1" thickBot="1" x14ac:dyDescent="0.25">
      <c r="B42" s="5">
        <v>31</v>
      </c>
      <c r="C42" s="39">
        <v>3324</v>
      </c>
      <c r="D42" s="35">
        <v>6519</v>
      </c>
      <c r="E42" s="35">
        <v>0</v>
      </c>
      <c r="F42" s="36">
        <v>0</v>
      </c>
      <c r="G42" s="37">
        <f t="shared" si="9"/>
        <v>9843</v>
      </c>
      <c r="H42" s="39">
        <v>1176.9100000000001</v>
      </c>
      <c r="I42" s="35">
        <v>1151.71</v>
      </c>
      <c r="J42" s="35">
        <v>0</v>
      </c>
      <c r="K42" s="35">
        <v>0</v>
      </c>
      <c r="L42" s="35">
        <f t="shared" si="0"/>
        <v>1160.22</v>
      </c>
      <c r="M42" s="38">
        <f t="shared" si="8"/>
        <v>11420.05</v>
      </c>
      <c r="N42" s="87">
        <v>1.8776999999999999</v>
      </c>
      <c r="O42" s="88">
        <v>1.6037999999999999</v>
      </c>
      <c r="P42" s="88">
        <v>0</v>
      </c>
      <c r="Q42" s="88">
        <v>0</v>
      </c>
      <c r="R42" s="90">
        <f t="shared" si="10"/>
        <v>1.6962999999999999</v>
      </c>
      <c r="S42" s="33">
        <f t="shared" si="2"/>
        <v>3912.05</v>
      </c>
      <c r="T42" s="34">
        <f t="shared" si="3"/>
        <v>7508</v>
      </c>
      <c r="U42" s="35">
        <f t="shared" si="4"/>
        <v>0</v>
      </c>
      <c r="V42" s="36">
        <f t="shared" si="5"/>
        <v>0</v>
      </c>
      <c r="W42" s="37">
        <f t="shared" si="6"/>
        <v>11420.05</v>
      </c>
      <c r="X42" s="105"/>
      <c r="Y42" s="106"/>
      <c r="Z42" s="106"/>
      <c r="AA42" s="106"/>
      <c r="AB42" s="107"/>
    </row>
    <row r="43" spans="2:28" hidden="1" x14ac:dyDescent="0.2">
      <c r="B43" s="8">
        <v>40210</v>
      </c>
      <c r="C43" s="39">
        <v>9549</v>
      </c>
      <c r="D43" s="35">
        <v>10274</v>
      </c>
      <c r="E43" s="35">
        <v>0</v>
      </c>
      <c r="F43" s="36">
        <v>1791</v>
      </c>
      <c r="G43" s="37">
        <f t="shared" si="9"/>
        <v>21614</v>
      </c>
      <c r="H43" s="39">
        <v>1174.82</v>
      </c>
      <c r="I43" s="35">
        <v>1135.05</v>
      </c>
      <c r="J43" s="35">
        <v>1209.3900000000001</v>
      </c>
      <c r="K43" s="35">
        <v>1202.95</v>
      </c>
      <c r="L43" s="35">
        <f>+ROUND((H43*C43+I43*D43+J43*E43+K43*F43)/G43,2)</f>
        <v>1158.25</v>
      </c>
      <c r="M43" s="38">
        <f t="shared" si="8"/>
        <v>25034.34</v>
      </c>
      <c r="N43" s="87">
        <v>1.8439000000000001</v>
      </c>
      <c r="O43" s="88">
        <v>1.4001999999999999</v>
      </c>
      <c r="P43" s="88">
        <v>2.1549</v>
      </c>
      <c r="Q43" s="88">
        <v>2.2336</v>
      </c>
      <c r="R43" s="90">
        <f t="shared" si="10"/>
        <v>1.6653</v>
      </c>
      <c r="S43" s="33">
        <f t="shared" si="2"/>
        <v>11218.36</v>
      </c>
      <c r="T43" s="34">
        <f t="shared" si="3"/>
        <v>11661.5</v>
      </c>
      <c r="U43" s="35">
        <f t="shared" si="4"/>
        <v>0</v>
      </c>
      <c r="V43" s="36">
        <f t="shared" si="5"/>
        <v>2154.48</v>
      </c>
      <c r="W43" s="37">
        <f t="shared" si="6"/>
        <v>25034.34</v>
      </c>
      <c r="X43" s="105"/>
      <c r="Y43" s="106"/>
      <c r="Z43" s="106"/>
      <c r="AA43" s="106"/>
      <c r="AB43" s="107"/>
    </row>
    <row r="44" spans="2:28" hidden="1" x14ac:dyDescent="0.2">
      <c r="B44" s="5">
        <v>40576</v>
      </c>
      <c r="C44" s="39">
        <v>12641</v>
      </c>
      <c r="D44" s="35">
        <v>12581</v>
      </c>
      <c r="E44" s="35">
        <v>0</v>
      </c>
      <c r="F44" s="36">
        <v>3502</v>
      </c>
      <c r="G44" s="37">
        <f t="shared" si="9"/>
        <v>28724</v>
      </c>
      <c r="H44" s="39">
        <v>1174.82</v>
      </c>
      <c r="I44" s="35">
        <v>1143.47</v>
      </c>
      <c r="J44" s="35">
        <v>1209.3900000000001</v>
      </c>
      <c r="K44" s="35">
        <v>1210.68</v>
      </c>
      <c r="L44" s="35">
        <f t="shared" ref="L44:L101" si="11">+ROUND((H44*C44+I44*D44+J44*E44+K44*F44)/G44,2)</f>
        <v>1165.46</v>
      </c>
      <c r="M44" s="38">
        <f t="shared" si="8"/>
        <v>33476.699999999997</v>
      </c>
      <c r="N44" s="87">
        <v>1.8439000000000001</v>
      </c>
      <c r="O44" s="88">
        <v>1.5086999999999999</v>
      </c>
      <c r="P44" s="88">
        <v>2.1549</v>
      </c>
      <c r="Q44" s="88">
        <v>2.3071000000000002</v>
      </c>
      <c r="R44" s="90">
        <f t="shared" si="10"/>
        <v>1.7536</v>
      </c>
      <c r="S44" s="33">
        <f t="shared" si="2"/>
        <v>14850.9</v>
      </c>
      <c r="T44" s="34">
        <f t="shared" si="3"/>
        <v>14386</v>
      </c>
      <c r="U44" s="35">
        <f t="shared" si="4"/>
        <v>0</v>
      </c>
      <c r="V44" s="36">
        <f t="shared" si="5"/>
        <v>4239.8</v>
      </c>
      <c r="W44" s="37">
        <f t="shared" si="6"/>
        <v>33476.700000000004</v>
      </c>
      <c r="X44" s="105"/>
      <c r="Y44" s="106"/>
      <c r="Z44" s="106"/>
      <c r="AA44" s="106"/>
      <c r="AB44" s="107"/>
    </row>
    <row r="45" spans="2:28" hidden="1" x14ac:dyDescent="0.2">
      <c r="B45" s="5">
        <v>40577</v>
      </c>
      <c r="C45" s="39">
        <v>11363</v>
      </c>
      <c r="D45" s="35">
        <v>13096</v>
      </c>
      <c r="E45" s="35">
        <v>1263</v>
      </c>
      <c r="F45" s="36">
        <v>4897</v>
      </c>
      <c r="G45" s="37">
        <f t="shared" si="9"/>
        <v>30619</v>
      </c>
      <c r="H45" s="39">
        <v>1178.05</v>
      </c>
      <c r="I45" s="35">
        <v>1145.73</v>
      </c>
      <c r="J45" s="35">
        <v>1209.3900000000001</v>
      </c>
      <c r="K45" s="35">
        <v>1196.17</v>
      </c>
      <c r="L45" s="35">
        <f t="shared" si="11"/>
        <v>1168.42</v>
      </c>
      <c r="M45" s="38">
        <f t="shared" si="8"/>
        <v>35775.769999999997</v>
      </c>
      <c r="N45" s="87">
        <v>1.8862000000000001</v>
      </c>
      <c r="O45" s="88">
        <v>1.5319</v>
      </c>
      <c r="P45" s="88">
        <v>2.1549</v>
      </c>
      <c r="Q45" s="88">
        <v>2.1593</v>
      </c>
      <c r="R45" s="90">
        <f t="shared" si="10"/>
        <v>1.7894000000000001</v>
      </c>
      <c r="S45" s="33">
        <f t="shared" si="2"/>
        <v>13386.18</v>
      </c>
      <c r="T45" s="34">
        <f t="shared" si="3"/>
        <v>15004.48</v>
      </c>
      <c r="U45" s="35">
        <f t="shared" si="4"/>
        <v>1527.46</v>
      </c>
      <c r="V45" s="36">
        <f t="shared" si="5"/>
        <v>5857.64</v>
      </c>
      <c r="W45" s="37">
        <f t="shared" si="6"/>
        <v>35775.760000000002</v>
      </c>
      <c r="X45" s="105"/>
      <c r="Y45" s="106"/>
      <c r="Z45" s="106"/>
      <c r="AA45" s="106"/>
      <c r="AB45" s="107"/>
    </row>
    <row r="46" spans="2:28" hidden="1" x14ac:dyDescent="0.2">
      <c r="B46" s="5">
        <v>40578</v>
      </c>
      <c r="C46" s="39">
        <v>12265</v>
      </c>
      <c r="D46" s="35">
        <v>12405</v>
      </c>
      <c r="E46" s="35">
        <v>2868</v>
      </c>
      <c r="F46" s="36">
        <v>3694</v>
      </c>
      <c r="G46" s="37">
        <f t="shared" si="9"/>
        <v>31232</v>
      </c>
      <c r="H46" s="39">
        <v>1176.5999999999999</v>
      </c>
      <c r="I46" s="35">
        <v>1148.56</v>
      </c>
      <c r="J46" s="35">
        <v>1210.78</v>
      </c>
      <c r="K46" s="35">
        <v>1209.8900000000001</v>
      </c>
      <c r="L46" s="35">
        <f t="shared" si="11"/>
        <v>1172.54</v>
      </c>
      <c r="M46" s="38">
        <f t="shared" si="8"/>
        <v>36620.74</v>
      </c>
      <c r="N46" s="87">
        <v>1.8637999999999999</v>
      </c>
      <c r="O46" s="88">
        <v>1.5646</v>
      </c>
      <c r="P46" s="88">
        <v>2.1823000000000001</v>
      </c>
      <c r="Q46" s="88">
        <v>2.2864</v>
      </c>
      <c r="R46" s="90">
        <f t="shared" si="10"/>
        <v>1.8242</v>
      </c>
      <c r="S46" s="33">
        <f t="shared" si="2"/>
        <v>14431</v>
      </c>
      <c r="T46" s="34">
        <f t="shared" si="3"/>
        <v>14247.89</v>
      </c>
      <c r="U46" s="35">
        <f t="shared" si="4"/>
        <v>3472.52</v>
      </c>
      <c r="V46" s="36">
        <f t="shared" si="5"/>
        <v>4469.33</v>
      </c>
      <c r="W46" s="37">
        <f t="shared" si="6"/>
        <v>36620.74</v>
      </c>
      <c r="X46" s="105"/>
      <c r="Y46" s="106"/>
      <c r="Z46" s="106"/>
      <c r="AA46" s="106"/>
      <c r="AB46" s="107"/>
    </row>
    <row r="47" spans="2:28" hidden="1" x14ac:dyDescent="0.2">
      <c r="B47" s="5">
        <v>40579</v>
      </c>
      <c r="C47" s="39">
        <v>12828</v>
      </c>
      <c r="D47" s="35">
        <v>11211</v>
      </c>
      <c r="E47" s="35">
        <v>2760</v>
      </c>
      <c r="F47" s="36">
        <v>4249</v>
      </c>
      <c r="G47" s="37">
        <f t="shared" si="9"/>
        <v>31048</v>
      </c>
      <c r="H47" s="39">
        <v>1180.4100000000001</v>
      </c>
      <c r="I47" s="35">
        <v>1150.22</v>
      </c>
      <c r="J47" s="35">
        <v>1210.78</v>
      </c>
      <c r="K47" s="35">
        <v>1209.46</v>
      </c>
      <c r="L47" s="35">
        <f t="shared" si="11"/>
        <v>1176.18</v>
      </c>
      <c r="M47" s="38">
        <f t="shared" si="8"/>
        <v>36518.160000000003</v>
      </c>
      <c r="N47" s="87">
        <v>1.9174</v>
      </c>
      <c r="O47" s="88">
        <v>1.5832999999999999</v>
      </c>
      <c r="P47" s="88">
        <v>2.1823000000000001</v>
      </c>
      <c r="Q47" s="88">
        <v>2.2898000000000001</v>
      </c>
      <c r="R47" s="90">
        <f t="shared" si="10"/>
        <v>1.8713</v>
      </c>
      <c r="S47" s="33">
        <f t="shared" si="2"/>
        <v>15142.3</v>
      </c>
      <c r="T47" s="34">
        <f t="shared" si="3"/>
        <v>12895.12</v>
      </c>
      <c r="U47" s="35">
        <f t="shared" si="4"/>
        <v>3341.75</v>
      </c>
      <c r="V47" s="36">
        <f t="shared" si="5"/>
        <v>5139</v>
      </c>
      <c r="W47" s="37">
        <f t="shared" si="6"/>
        <v>36518.17</v>
      </c>
      <c r="X47" s="105"/>
      <c r="Y47" s="106"/>
      <c r="Z47" s="106"/>
      <c r="AA47" s="106"/>
      <c r="AB47" s="107"/>
    </row>
    <row r="48" spans="2:28" hidden="1" x14ac:dyDescent="0.2">
      <c r="B48" s="5">
        <v>40580</v>
      </c>
      <c r="C48" s="39">
        <v>7929</v>
      </c>
      <c r="D48" s="35">
        <v>10272</v>
      </c>
      <c r="E48" s="36">
        <v>2657</v>
      </c>
      <c r="F48" s="36">
        <v>5070</v>
      </c>
      <c r="G48" s="37">
        <f t="shared" si="9"/>
        <v>25928</v>
      </c>
      <c r="H48" s="39">
        <v>1180.8</v>
      </c>
      <c r="I48" s="35">
        <v>1154.3900000000001</v>
      </c>
      <c r="J48" s="35">
        <v>1210.78</v>
      </c>
      <c r="K48" s="35">
        <v>1198.95</v>
      </c>
      <c r="L48" s="35">
        <f t="shared" si="11"/>
        <v>1176.96</v>
      </c>
      <c r="M48" s="38">
        <f t="shared" si="8"/>
        <v>30516.18</v>
      </c>
      <c r="N48" s="87">
        <v>1.9091</v>
      </c>
      <c r="O48" s="88">
        <v>1.6385000000000001</v>
      </c>
      <c r="P48" s="88">
        <v>2.1823000000000001</v>
      </c>
      <c r="Q48" s="88">
        <v>2.2176999999999998</v>
      </c>
      <c r="R48" s="90">
        <f t="shared" si="10"/>
        <v>1.8902000000000001</v>
      </c>
      <c r="S48" s="33">
        <f t="shared" si="2"/>
        <v>9362.56</v>
      </c>
      <c r="T48" s="34">
        <f t="shared" si="3"/>
        <v>11857.89</v>
      </c>
      <c r="U48" s="35">
        <f t="shared" si="4"/>
        <v>3217.04</v>
      </c>
      <c r="V48" s="36">
        <f t="shared" si="5"/>
        <v>6078.68</v>
      </c>
      <c r="W48" s="37">
        <f t="shared" si="6"/>
        <v>30516.17</v>
      </c>
      <c r="X48" s="105"/>
      <c r="Y48" s="106"/>
      <c r="Z48" s="106"/>
      <c r="AA48" s="106"/>
      <c r="AB48" s="107"/>
    </row>
    <row r="49" spans="2:28" hidden="1" x14ac:dyDescent="0.2">
      <c r="B49" s="5">
        <v>40581</v>
      </c>
      <c r="C49" s="39">
        <v>12785</v>
      </c>
      <c r="D49" s="36">
        <v>11590</v>
      </c>
      <c r="E49" s="36">
        <v>2893</v>
      </c>
      <c r="F49" s="36">
        <v>5002</v>
      </c>
      <c r="G49" s="37">
        <f t="shared" si="9"/>
        <v>32270</v>
      </c>
      <c r="H49" s="39">
        <v>1175.46</v>
      </c>
      <c r="I49" s="35">
        <v>1137.21</v>
      </c>
      <c r="J49" s="35">
        <v>1210.78</v>
      </c>
      <c r="K49" s="35">
        <v>1196.74</v>
      </c>
      <c r="L49" s="35">
        <f t="shared" si="11"/>
        <v>1168.19</v>
      </c>
      <c r="M49" s="38">
        <f t="shared" si="8"/>
        <v>37697.4</v>
      </c>
      <c r="N49" s="87">
        <v>1.8603000000000001</v>
      </c>
      <c r="O49" s="88">
        <v>1.4295</v>
      </c>
      <c r="P49" s="88">
        <v>2.1823000000000001</v>
      </c>
      <c r="Q49" s="88">
        <v>2.1671</v>
      </c>
      <c r="R49" s="90">
        <f t="shared" si="10"/>
        <v>1.782</v>
      </c>
      <c r="S49" s="33">
        <f t="shared" si="2"/>
        <v>15028.26</v>
      </c>
      <c r="T49" s="34">
        <f t="shared" si="3"/>
        <v>13180.26</v>
      </c>
      <c r="U49" s="35">
        <f t="shared" si="4"/>
        <v>3502.79</v>
      </c>
      <c r="V49" s="36">
        <f t="shared" si="5"/>
        <v>5986.09</v>
      </c>
      <c r="W49" s="37">
        <f t="shared" si="6"/>
        <v>37697.4</v>
      </c>
      <c r="X49" s="105"/>
      <c r="Y49" s="106"/>
      <c r="Z49" s="106"/>
      <c r="AA49" s="106"/>
      <c r="AB49" s="107"/>
    </row>
    <row r="50" spans="2:28" hidden="1" x14ac:dyDescent="0.2">
      <c r="B50" s="5">
        <v>40582</v>
      </c>
      <c r="C50" s="39">
        <v>12817</v>
      </c>
      <c r="D50" s="36">
        <v>11415</v>
      </c>
      <c r="E50" s="36">
        <v>2838</v>
      </c>
      <c r="F50" s="36">
        <v>5025</v>
      </c>
      <c r="G50" s="37">
        <f t="shared" si="9"/>
        <v>32095</v>
      </c>
      <c r="H50" s="39">
        <v>1179.3599999999999</v>
      </c>
      <c r="I50" s="35">
        <v>1143</v>
      </c>
      <c r="J50" s="35">
        <v>1210.78</v>
      </c>
      <c r="K50" s="35">
        <v>1198.8900000000001</v>
      </c>
      <c r="L50" s="35">
        <f t="shared" si="11"/>
        <v>1172.26</v>
      </c>
      <c r="M50" s="38">
        <f t="shared" si="8"/>
        <v>37623.82</v>
      </c>
      <c r="N50" s="87">
        <v>1.9100999999999999</v>
      </c>
      <c r="O50" s="88">
        <v>1.4930000000000001</v>
      </c>
      <c r="P50" s="88">
        <v>2.1823000000000001</v>
      </c>
      <c r="Q50" s="88">
        <v>2.1896</v>
      </c>
      <c r="R50" s="90">
        <f t="shared" si="10"/>
        <v>1.8295999999999999</v>
      </c>
      <c r="S50" s="33">
        <f t="shared" si="2"/>
        <v>15115.86</v>
      </c>
      <c r="T50" s="34">
        <f t="shared" si="3"/>
        <v>13047.35</v>
      </c>
      <c r="U50" s="35">
        <f t="shared" si="4"/>
        <v>3436.19</v>
      </c>
      <c r="V50" s="36">
        <f t="shared" si="5"/>
        <v>6024.42</v>
      </c>
      <c r="W50" s="37">
        <f t="shared" si="6"/>
        <v>37623.82</v>
      </c>
      <c r="X50" s="105"/>
      <c r="Y50" s="106"/>
      <c r="Z50" s="106"/>
      <c r="AA50" s="106"/>
      <c r="AB50" s="107"/>
    </row>
    <row r="51" spans="2:28" hidden="1" x14ac:dyDescent="0.2">
      <c r="B51" s="5">
        <v>40583</v>
      </c>
      <c r="C51" s="39">
        <v>14161</v>
      </c>
      <c r="D51" s="36">
        <v>11074</v>
      </c>
      <c r="E51" s="36">
        <v>3010</v>
      </c>
      <c r="F51" s="36">
        <v>4970</v>
      </c>
      <c r="G51" s="37">
        <f t="shared" si="9"/>
        <v>33215</v>
      </c>
      <c r="H51" s="39">
        <v>1174.32</v>
      </c>
      <c r="I51" s="35">
        <v>1141.9000000000001</v>
      </c>
      <c r="J51" s="35">
        <v>1210.78</v>
      </c>
      <c r="K51" s="35">
        <v>1199.1300000000001</v>
      </c>
      <c r="L51" s="35">
        <f t="shared" si="11"/>
        <v>1170.53</v>
      </c>
      <c r="M51" s="38">
        <f t="shared" si="8"/>
        <v>38879.07</v>
      </c>
      <c r="N51" s="87">
        <v>1.8462000000000001</v>
      </c>
      <c r="O51" s="88">
        <v>1.4804999999999999</v>
      </c>
      <c r="P51" s="88">
        <v>2.1823000000000001</v>
      </c>
      <c r="Q51" s="88">
        <v>2.1907000000000001</v>
      </c>
      <c r="R51" s="90">
        <f t="shared" si="10"/>
        <v>1.8063</v>
      </c>
      <c r="S51" s="33">
        <f t="shared" si="2"/>
        <v>16629.55</v>
      </c>
      <c r="T51" s="34">
        <f t="shared" si="3"/>
        <v>12645.4</v>
      </c>
      <c r="U51" s="35">
        <f t="shared" si="4"/>
        <v>3644.45</v>
      </c>
      <c r="V51" s="36">
        <f t="shared" si="5"/>
        <v>5959.68</v>
      </c>
      <c r="W51" s="37">
        <f t="shared" si="6"/>
        <v>38879.079999999994</v>
      </c>
      <c r="X51" s="105"/>
      <c r="Y51" s="106"/>
      <c r="Z51" s="106"/>
      <c r="AA51" s="106"/>
      <c r="AB51" s="107"/>
    </row>
    <row r="52" spans="2:28" hidden="1" x14ac:dyDescent="0.2">
      <c r="B52" s="5">
        <v>40584</v>
      </c>
      <c r="C52" s="39">
        <v>15822</v>
      </c>
      <c r="D52" s="36">
        <v>12691</v>
      </c>
      <c r="E52" s="36">
        <v>2992</v>
      </c>
      <c r="F52" s="36">
        <v>4909</v>
      </c>
      <c r="G52" s="37">
        <f t="shared" si="9"/>
        <v>36414</v>
      </c>
      <c r="H52" s="39">
        <v>1178.45</v>
      </c>
      <c r="I52" s="35">
        <v>1147.07</v>
      </c>
      <c r="J52" s="35">
        <v>1215.54</v>
      </c>
      <c r="K52" s="35">
        <v>1199.76</v>
      </c>
      <c r="L52" s="35">
        <f t="shared" si="11"/>
        <v>1173.43</v>
      </c>
      <c r="M52" s="38">
        <f t="shared" si="8"/>
        <v>42729.42</v>
      </c>
      <c r="N52" s="87">
        <v>1.8996</v>
      </c>
      <c r="O52" s="88">
        <v>1.5418000000000001</v>
      </c>
      <c r="P52" s="88">
        <v>2.3056000000000001</v>
      </c>
      <c r="Q52" s="88">
        <v>2.1987000000000001</v>
      </c>
      <c r="R52" s="90">
        <f t="shared" si="10"/>
        <v>1.8486</v>
      </c>
      <c r="S52" s="33">
        <f t="shared" si="2"/>
        <v>18645.439999999999</v>
      </c>
      <c r="T52" s="34">
        <f t="shared" si="3"/>
        <v>14557.47</v>
      </c>
      <c r="U52" s="35">
        <f t="shared" si="4"/>
        <v>3636.9</v>
      </c>
      <c r="V52" s="36">
        <f t="shared" si="5"/>
        <v>5889.62</v>
      </c>
      <c r="W52" s="37">
        <f t="shared" si="6"/>
        <v>42729.43</v>
      </c>
      <c r="X52" s="105"/>
      <c r="Y52" s="106"/>
      <c r="Z52" s="106"/>
      <c r="AA52" s="106"/>
      <c r="AB52" s="107"/>
    </row>
    <row r="53" spans="2:28" hidden="1" x14ac:dyDescent="0.2">
      <c r="B53" s="5">
        <v>40585</v>
      </c>
      <c r="C53" s="39">
        <v>14641</v>
      </c>
      <c r="D53" s="36">
        <v>12098</v>
      </c>
      <c r="E53" s="36">
        <v>2997</v>
      </c>
      <c r="F53" s="36">
        <v>4973</v>
      </c>
      <c r="G53" s="37">
        <f t="shared" si="9"/>
        <v>34709</v>
      </c>
      <c r="H53" s="39">
        <v>1176.93</v>
      </c>
      <c r="I53" s="35">
        <v>1144.23</v>
      </c>
      <c r="J53" s="35">
        <v>1215.54</v>
      </c>
      <c r="K53" s="35">
        <v>1199.17</v>
      </c>
      <c r="L53" s="35">
        <f t="shared" si="11"/>
        <v>1172.05</v>
      </c>
      <c r="M53" s="38">
        <f t="shared" si="8"/>
        <v>40680.769999999997</v>
      </c>
      <c r="N53" s="87">
        <v>1.8822000000000001</v>
      </c>
      <c r="O53" s="88">
        <v>1.5117</v>
      </c>
      <c r="P53" s="88">
        <v>2.3056000000000001</v>
      </c>
      <c r="Q53" s="88">
        <v>2.1947999999999999</v>
      </c>
      <c r="R53" s="90">
        <f t="shared" si="10"/>
        <v>1.8344</v>
      </c>
      <c r="S53" s="33">
        <f t="shared" si="2"/>
        <v>17231.43</v>
      </c>
      <c r="T53" s="34">
        <f t="shared" si="3"/>
        <v>13842.89</v>
      </c>
      <c r="U53" s="35">
        <f t="shared" si="4"/>
        <v>3642.97</v>
      </c>
      <c r="V53" s="36">
        <f t="shared" si="5"/>
        <v>5963.47</v>
      </c>
      <c r="W53" s="37">
        <f t="shared" si="6"/>
        <v>40680.76</v>
      </c>
      <c r="X53" s="105"/>
      <c r="Y53" s="106"/>
      <c r="Z53" s="106"/>
      <c r="AA53" s="106"/>
      <c r="AB53" s="107"/>
    </row>
    <row r="54" spans="2:28" hidden="1" x14ac:dyDescent="0.2">
      <c r="B54" s="5">
        <v>40586</v>
      </c>
      <c r="C54" s="39">
        <v>10253</v>
      </c>
      <c r="D54" s="36">
        <v>12313</v>
      </c>
      <c r="E54" s="36">
        <v>3025</v>
      </c>
      <c r="F54" s="36">
        <v>4929</v>
      </c>
      <c r="G54" s="37">
        <f t="shared" si="9"/>
        <v>30520</v>
      </c>
      <c r="H54" s="39">
        <v>1178.81</v>
      </c>
      <c r="I54" s="35">
        <v>1142.25</v>
      </c>
      <c r="J54" s="35">
        <v>1215.54</v>
      </c>
      <c r="K54" s="35">
        <v>1198.46</v>
      </c>
      <c r="L54" s="35">
        <f t="shared" si="11"/>
        <v>1170.8699999999999</v>
      </c>
      <c r="M54" s="38">
        <f t="shared" si="8"/>
        <v>35735.08</v>
      </c>
      <c r="N54" s="87">
        <v>1.9038999999999999</v>
      </c>
      <c r="O54" s="88">
        <v>1.4943</v>
      </c>
      <c r="P54" s="88">
        <v>2.3056000000000001</v>
      </c>
      <c r="Q54" s="88">
        <v>2.1861999999999999</v>
      </c>
      <c r="R54" s="90">
        <f t="shared" si="10"/>
        <v>1.8241000000000001</v>
      </c>
      <c r="S54" s="33">
        <f t="shared" si="2"/>
        <v>12086.34</v>
      </c>
      <c r="T54" s="34">
        <f t="shared" si="3"/>
        <v>14064.52</v>
      </c>
      <c r="U54" s="35">
        <f t="shared" si="4"/>
        <v>3677.01</v>
      </c>
      <c r="V54" s="36">
        <f t="shared" si="5"/>
        <v>5907.21</v>
      </c>
      <c r="W54" s="37">
        <f t="shared" si="6"/>
        <v>35735.08</v>
      </c>
      <c r="X54" s="105"/>
      <c r="Y54" s="106"/>
      <c r="Z54" s="106"/>
      <c r="AA54" s="106"/>
      <c r="AB54" s="107"/>
    </row>
    <row r="55" spans="2:28" hidden="1" x14ac:dyDescent="0.2">
      <c r="B55" s="5">
        <v>40587</v>
      </c>
      <c r="C55" s="39">
        <v>11648</v>
      </c>
      <c r="D55" s="36">
        <v>12402</v>
      </c>
      <c r="E55" s="36">
        <v>2901</v>
      </c>
      <c r="F55" s="36">
        <v>4647</v>
      </c>
      <c r="G55" s="37">
        <f t="shared" si="9"/>
        <v>31598</v>
      </c>
      <c r="H55" s="39">
        <v>1177.73</v>
      </c>
      <c r="I55" s="35">
        <v>1144.83</v>
      </c>
      <c r="J55" s="35">
        <v>1215.54</v>
      </c>
      <c r="K55" s="35">
        <v>1200.4000000000001</v>
      </c>
      <c r="L55" s="35">
        <f t="shared" si="11"/>
        <v>1171.6199999999999</v>
      </c>
      <c r="M55" s="38">
        <f t="shared" si="8"/>
        <v>37020.92</v>
      </c>
      <c r="N55" s="87">
        <v>1.8747</v>
      </c>
      <c r="O55" s="88">
        <v>1.5170999999999999</v>
      </c>
      <c r="P55" s="88">
        <v>2.3056000000000001</v>
      </c>
      <c r="Q55" s="88">
        <v>2.2063999999999999</v>
      </c>
      <c r="R55" s="90">
        <f t="shared" si="10"/>
        <v>1.8227</v>
      </c>
      <c r="S55" s="33">
        <f t="shared" si="2"/>
        <v>13718.2</v>
      </c>
      <c r="T55" s="34">
        <f t="shared" si="3"/>
        <v>14198.18</v>
      </c>
      <c r="U55" s="35">
        <f t="shared" si="4"/>
        <v>3526.28</v>
      </c>
      <c r="V55" s="36">
        <f t="shared" si="5"/>
        <v>5578.26</v>
      </c>
      <c r="W55" s="37">
        <f t="shared" si="6"/>
        <v>37020.92</v>
      </c>
      <c r="X55" s="105"/>
      <c r="Y55" s="106"/>
      <c r="Z55" s="106"/>
      <c r="AA55" s="106"/>
      <c r="AB55" s="107"/>
    </row>
    <row r="56" spans="2:28" hidden="1" x14ac:dyDescent="0.2">
      <c r="B56" s="5">
        <v>40588</v>
      </c>
      <c r="C56" s="39">
        <v>10755</v>
      </c>
      <c r="D56" s="36">
        <v>12573</v>
      </c>
      <c r="E56" s="36">
        <v>2973</v>
      </c>
      <c r="F56" s="36">
        <v>4644</v>
      </c>
      <c r="G56" s="37">
        <f t="shared" si="9"/>
        <v>30945</v>
      </c>
      <c r="H56" s="39">
        <v>1177.73</v>
      </c>
      <c r="I56" s="35">
        <v>1143.25</v>
      </c>
      <c r="J56" s="35">
        <v>1215.54</v>
      </c>
      <c r="K56" s="35">
        <v>1199.26</v>
      </c>
      <c r="L56" s="35">
        <f t="shared" si="11"/>
        <v>1170.58</v>
      </c>
      <c r="M56" s="38">
        <f t="shared" si="8"/>
        <v>36223.730000000003</v>
      </c>
      <c r="N56" s="87">
        <v>1.8747</v>
      </c>
      <c r="O56" s="88">
        <v>1.5035000000000001</v>
      </c>
      <c r="P56" s="88">
        <v>2.3056000000000001</v>
      </c>
      <c r="Q56" s="88">
        <v>2.1859000000000002</v>
      </c>
      <c r="R56" s="90">
        <f t="shared" si="10"/>
        <v>1.8120000000000001</v>
      </c>
      <c r="S56" s="33">
        <f t="shared" si="2"/>
        <v>12666.49</v>
      </c>
      <c r="T56" s="34">
        <f t="shared" si="3"/>
        <v>14374.08</v>
      </c>
      <c r="U56" s="35">
        <f t="shared" si="4"/>
        <v>3613.8</v>
      </c>
      <c r="V56" s="36">
        <f t="shared" si="5"/>
        <v>5569.36</v>
      </c>
      <c r="W56" s="37">
        <f t="shared" si="6"/>
        <v>36223.729999999996</v>
      </c>
      <c r="X56" s="105"/>
      <c r="Y56" s="106"/>
      <c r="Z56" s="106"/>
      <c r="AA56" s="106"/>
      <c r="AB56" s="107"/>
    </row>
    <row r="57" spans="2:28" hidden="1" x14ac:dyDescent="0.2">
      <c r="B57" s="5">
        <v>40589</v>
      </c>
      <c r="C57" s="39">
        <v>10187</v>
      </c>
      <c r="D57" s="36">
        <v>12629</v>
      </c>
      <c r="E57" s="36">
        <v>3095</v>
      </c>
      <c r="F57" s="36">
        <v>5009</v>
      </c>
      <c r="G57" s="37">
        <f t="shared" si="9"/>
        <v>30920</v>
      </c>
      <c r="H57" s="39">
        <v>1177.73</v>
      </c>
      <c r="I57" s="35">
        <v>1146.3</v>
      </c>
      <c r="J57" s="35">
        <v>1215.54</v>
      </c>
      <c r="K57" s="35">
        <v>1199.78</v>
      </c>
      <c r="L57" s="35">
        <f t="shared" si="11"/>
        <v>1172.25</v>
      </c>
      <c r="M57" s="38">
        <f t="shared" si="8"/>
        <v>36245.949999999997</v>
      </c>
      <c r="N57" s="87">
        <v>1.8747</v>
      </c>
      <c r="O57" s="88">
        <v>1.5363</v>
      </c>
      <c r="P57" s="88">
        <v>2.3056000000000001</v>
      </c>
      <c r="Q57" s="88">
        <v>2.1911999999999998</v>
      </c>
      <c r="R57" s="90">
        <f t="shared" si="10"/>
        <v>1.8309</v>
      </c>
      <c r="S57" s="33">
        <f t="shared" si="2"/>
        <v>11997.54</v>
      </c>
      <c r="T57" s="34">
        <f t="shared" si="3"/>
        <v>14476.62</v>
      </c>
      <c r="U57" s="35">
        <f t="shared" si="4"/>
        <v>3762.1</v>
      </c>
      <c r="V57" s="36">
        <f t="shared" si="5"/>
        <v>6009.7</v>
      </c>
      <c r="W57" s="37">
        <f t="shared" si="6"/>
        <v>36245.96</v>
      </c>
      <c r="X57" s="105"/>
      <c r="Y57" s="106"/>
      <c r="Z57" s="106"/>
      <c r="AA57" s="106"/>
      <c r="AB57" s="107"/>
    </row>
    <row r="58" spans="2:28" hidden="1" x14ac:dyDescent="0.2">
      <c r="B58" s="5">
        <v>40590</v>
      </c>
      <c r="C58" s="39">
        <v>11050</v>
      </c>
      <c r="D58" s="36">
        <v>12746</v>
      </c>
      <c r="E58" s="36">
        <v>3084</v>
      </c>
      <c r="F58" s="36">
        <v>5077</v>
      </c>
      <c r="G58" s="37">
        <f t="shared" si="9"/>
        <v>31957</v>
      </c>
      <c r="H58" s="39">
        <v>1177.73</v>
      </c>
      <c r="I58" s="35">
        <v>1145.19</v>
      </c>
      <c r="J58" s="35">
        <v>1215.54</v>
      </c>
      <c r="K58" s="35">
        <v>1200.4100000000001</v>
      </c>
      <c r="L58" s="35">
        <f t="shared" si="11"/>
        <v>1172</v>
      </c>
      <c r="M58" s="38">
        <f t="shared" si="8"/>
        <v>37453.72</v>
      </c>
      <c r="N58" s="87">
        <v>1.8747</v>
      </c>
      <c r="O58" s="88">
        <v>1.5223</v>
      </c>
      <c r="P58" s="88">
        <v>2.3056000000000001</v>
      </c>
      <c r="Q58" s="88">
        <v>2.1960000000000002</v>
      </c>
      <c r="R58" s="90">
        <f t="shared" si="10"/>
        <v>1.8268</v>
      </c>
      <c r="S58" s="33">
        <f t="shared" si="2"/>
        <v>13013.92</v>
      </c>
      <c r="T58" s="34">
        <f t="shared" si="3"/>
        <v>14596.59</v>
      </c>
      <c r="U58" s="35">
        <f t="shared" si="4"/>
        <v>3748.73</v>
      </c>
      <c r="V58" s="36">
        <f t="shared" si="5"/>
        <v>6094.48</v>
      </c>
      <c r="W58" s="37">
        <f t="shared" si="6"/>
        <v>37453.72</v>
      </c>
      <c r="X58" s="105"/>
      <c r="Y58" s="106"/>
      <c r="Z58" s="106"/>
      <c r="AA58" s="106"/>
      <c r="AB58" s="107"/>
    </row>
    <row r="59" spans="2:28" hidden="1" x14ac:dyDescent="0.2">
      <c r="B59" s="5">
        <v>40591</v>
      </c>
      <c r="C59" s="39">
        <v>11110</v>
      </c>
      <c r="D59" s="36">
        <v>12341</v>
      </c>
      <c r="E59" s="36">
        <v>3000</v>
      </c>
      <c r="F59" s="36">
        <v>5021</v>
      </c>
      <c r="G59" s="37">
        <f t="shared" si="9"/>
        <v>31472</v>
      </c>
      <c r="H59" s="39">
        <v>1172.22</v>
      </c>
      <c r="I59" s="35">
        <v>1145.8499999999999</v>
      </c>
      <c r="J59" s="35">
        <v>1214.05</v>
      </c>
      <c r="K59" s="35">
        <v>1201.5899999999999</v>
      </c>
      <c r="L59" s="35">
        <f t="shared" si="11"/>
        <v>1170.55</v>
      </c>
      <c r="M59" s="38">
        <f t="shared" si="8"/>
        <v>36839.629999999997</v>
      </c>
      <c r="N59" s="87">
        <v>1.8248</v>
      </c>
      <c r="O59" s="88">
        <v>1.5353000000000001</v>
      </c>
      <c r="P59" s="88">
        <v>2.1941000000000002</v>
      </c>
      <c r="Q59" s="88">
        <v>2.2090999999999998</v>
      </c>
      <c r="R59" s="90">
        <f t="shared" si="10"/>
        <v>1.8078000000000001</v>
      </c>
      <c r="S59" s="33">
        <f t="shared" si="2"/>
        <v>13023.36</v>
      </c>
      <c r="T59" s="34">
        <f t="shared" si="3"/>
        <v>14140.93</v>
      </c>
      <c r="U59" s="35">
        <f t="shared" si="4"/>
        <v>3642.15</v>
      </c>
      <c r="V59" s="36">
        <f t="shared" si="5"/>
        <v>6033.18</v>
      </c>
      <c r="W59" s="37">
        <f t="shared" si="6"/>
        <v>36839.620000000003</v>
      </c>
      <c r="X59" s="105"/>
      <c r="Y59" s="106"/>
      <c r="Z59" s="106"/>
      <c r="AA59" s="106"/>
      <c r="AB59" s="107"/>
    </row>
    <row r="60" spans="2:28" hidden="1" x14ac:dyDescent="0.2">
      <c r="B60" s="5">
        <v>40592</v>
      </c>
      <c r="C60" s="39">
        <v>11547</v>
      </c>
      <c r="D60" s="36">
        <v>12496</v>
      </c>
      <c r="E60" s="36">
        <v>940</v>
      </c>
      <c r="F60" s="36">
        <v>4964</v>
      </c>
      <c r="G60" s="37">
        <f t="shared" si="9"/>
        <v>29947</v>
      </c>
      <c r="H60" s="39">
        <v>1173.53</v>
      </c>
      <c r="I60" s="35">
        <v>1147.06</v>
      </c>
      <c r="J60" s="35">
        <v>1214.05</v>
      </c>
      <c r="K60" s="35">
        <v>1200.6500000000001</v>
      </c>
      <c r="L60" s="35">
        <f t="shared" si="11"/>
        <v>1168.25</v>
      </c>
      <c r="M60" s="38">
        <f t="shared" si="8"/>
        <v>34985.65</v>
      </c>
      <c r="N60" s="87">
        <v>1.8374999999999999</v>
      </c>
      <c r="O60" s="88">
        <v>1.5596000000000001</v>
      </c>
      <c r="P60" s="88">
        <v>2.1941000000000002</v>
      </c>
      <c r="Q60" s="88">
        <v>2.2014</v>
      </c>
      <c r="R60" s="90">
        <f t="shared" si="10"/>
        <v>1.7930999999999999</v>
      </c>
      <c r="S60" s="33">
        <f t="shared" si="2"/>
        <v>13550.75</v>
      </c>
      <c r="T60" s="34">
        <f t="shared" si="3"/>
        <v>14333.66</v>
      </c>
      <c r="U60" s="35">
        <f t="shared" si="4"/>
        <v>1141.21</v>
      </c>
      <c r="V60" s="36">
        <f t="shared" si="5"/>
        <v>5960.03</v>
      </c>
      <c r="W60" s="37">
        <f t="shared" si="6"/>
        <v>34985.65</v>
      </c>
      <c r="X60" s="105"/>
      <c r="Y60" s="106"/>
      <c r="Z60" s="106"/>
      <c r="AA60" s="106"/>
      <c r="AB60" s="107"/>
    </row>
    <row r="61" spans="2:28" hidden="1" x14ac:dyDescent="0.2">
      <c r="B61" s="5">
        <v>40593</v>
      </c>
      <c r="C61" s="39">
        <v>11509</v>
      </c>
      <c r="D61" s="36">
        <v>11328</v>
      </c>
      <c r="E61" s="36">
        <v>1784</v>
      </c>
      <c r="F61" s="36">
        <v>5043</v>
      </c>
      <c r="G61" s="37">
        <f t="shared" si="9"/>
        <v>29664</v>
      </c>
      <c r="H61" s="39">
        <v>1173.52</v>
      </c>
      <c r="I61" s="35">
        <v>1139.53</v>
      </c>
      <c r="J61" s="35">
        <v>1214.05</v>
      </c>
      <c r="K61" s="35">
        <v>1200.1400000000001</v>
      </c>
      <c r="L61" s="35">
        <f t="shared" si="11"/>
        <v>1167.5</v>
      </c>
      <c r="M61" s="38">
        <f t="shared" si="8"/>
        <v>34632.81</v>
      </c>
      <c r="N61" s="87">
        <v>1.8371999999999999</v>
      </c>
      <c r="O61" s="88">
        <v>1.5028999999999999</v>
      </c>
      <c r="P61" s="88">
        <v>2.1941000000000002</v>
      </c>
      <c r="Q61" s="88">
        <v>2.1962000000000002</v>
      </c>
      <c r="R61" s="90">
        <f t="shared" si="10"/>
        <v>1.792</v>
      </c>
      <c r="S61" s="33">
        <f t="shared" si="2"/>
        <v>13506.04</v>
      </c>
      <c r="T61" s="34">
        <f t="shared" si="3"/>
        <v>12908.6</v>
      </c>
      <c r="U61" s="35">
        <f t="shared" si="4"/>
        <v>2165.87</v>
      </c>
      <c r="V61" s="36">
        <f t="shared" si="5"/>
        <v>6052.31</v>
      </c>
      <c r="W61" s="37">
        <f t="shared" si="6"/>
        <v>34632.82</v>
      </c>
      <c r="X61" s="105"/>
      <c r="Y61" s="106"/>
      <c r="Z61" s="106"/>
      <c r="AA61" s="106"/>
      <c r="AB61" s="107"/>
    </row>
    <row r="62" spans="2:28" hidden="1" x14ac:dyDescent="0.2">
      <c r="B62" s="5">
        <v>40594</v>
      </c>
      <c r="C62" s="39">
        <v>8659</v>
      </c>
      <c r="D62" s="36">
        <v>10922</v>
      </c>
      <c r="E62" s="36">
        <v>2206</v>
      </c>
      <c r="F62" s="36">
        <v>5093</v>
      </c>
      <c r="G62" s="37">
        <f t="shared" si="9"/>
        <v>26880</v>
      </c>
      <c r="H62" s="39">
        <v>1172.93</v>
      </c>
      <c r="I62" s="35">
        <v>1147.75</v>
      </c>
      <c r="J62" s="35">
        <v>1214.05</v>
      </c>
      <c r="K62" s="35">
        <v>1201.5999999999999</v>
      </c>
      <c r="L62" s="35">
        <f t="shared" si="11"/>
        <v>1171.51</v>
      </c>
      <c r="M62" s="38">
        <f t="shared" si="8"/>
        <v>31490.07</v>
      </c>
      <c r="N62" s="87">
        <v>1.8261000000000001</v>
      </c>
      <c r="O62" s="88">
        <v>1.556</v>
      </c>
      <c r="P62" s="88">
        <v>2.1941000000000002</v>
      </c>
      <c r="Q62" s="88">
        <v>2.2096</v>
      </c>
      <c r="R62" s="90">
        <f t="shared" si="10"/>
        <v>1.8191999999999999</v>
      </c>
      <c r="S62" s="33">
        <f t="shared" si="2"/>
        <v>10156.4</v>
      </c>
      <c r="T62" s="34">
        <f t="shared" si="3"/>
        <v>12535.73</v>
      </c>
      <c r="U62" s="35">
        <f t="shared" si="4"/>
        <v>2678.19</v>
      </c>
      <c r="V62" s="36">
        <f t="shared" si="5"/>
        <v>6119.75</v>
      </c>
      <c r="W62" s="37">
        <f t="shared" si="6"/>
        <v>31490.069999999996</v>
      </c>
      <c r="X62" s="105"/>
      <c r="Y62" s="106"/>
      <c r="Z62" s="106"/>
      <c r="AA62" s="106"/>
      <c r="AB62" s="107"/>
    </row>
    <row r="63" spans="2:28" hidden="1" x14ac:dyDescent="0.2">
      <c r="B63" s="5">
        <v>40595</v>
      </c>
      <c r="C63" s="39">
        <v>8889</v>
      </c>
      <c r="D63" s="36">
        <v>13205</v>
      </c>
      <c r="E63" s="36">
        <v>2513</v>
      </c>
      <c r="F63" s="36">
        <v>4971</v>
      </c>
      <c r="G63" s="37">
        <f t="shared" si="9"/>
        <v>29578</v>
      </c>
      <c r="H63" s="39">
        <v>1174.79</v>
      </c>
      <c r="I63" s="35">
        <v>1145.77</v>
      </c>
      <c r="J63" s="35">
        <v>1214.05</v>
      </c>
      <c r="K63" s="35">
        <v>1201.81</v>
      </c>
      <c r="L63" s="35">
        <f t="shared" si="11"/>
        <v>1169.71</v>
      </c>
      <c r="M63" s="38">
        <f t="shared" si="8"/>
        <v>34597.71</v>
      </c>
      <c r="N63" s="87">
        <v>1.8475999999999999</v>
      </c>
      <c r="O63" s="88">
        <v>1.5416000000000001</v>
      </c>
      <c r="P63" s="88">
        <v>2.1941000000000002</v>
      </c>
      <c r="Q63" s="88">
        <v>2.2101999999999999</v>
      </c>
      <c r="R63" s="90">
        <f t="shared" si="10"/>
        <v>1.8013999999999999</v>
      </c>
      <c r="S63" s="33">
        <f t="shared" si="2"/>
        <v>10442.709999999999</v>
      </c>
      <c r="T63" s="34">
        <f t="shared" si="3"/>
        <v>15129.89</v>
      </c>
      <c r="U63" s="35">
        <f t="shared" si="4"/>
        <v>3050.91</v>
      </c>
      <c r="V63" s="36">
        <f t="shared" si="5"/>
        <v>5974.2</v>
      </c>
      <c r="W63" s="37">
        <f t="shared" si="6"/>
        <v>34597.71</v>
      </c>
      <c r="X63" s="105"/>
      <c r="Y63" s="106"/>
      <c r="Z63" s="106"/>
      <c r="AA63" s="106"/>
      <c r="AB63" s="107"/>
    </row>
    <row r="64" spans="2:28" hidden="1" x14ac:dyDescent="0.2">
      <c r="B64" s="5">
        <v>40596</v>
      </c>
      <c r="C64" s="39">
        <v>9526</v>
      </c>
      <c r="D64" s="36">
        <v>12715</v>
      </c>
      <c r="E64" s="36">
        <v>2872</v>
      </c>
      <c r="F64" s="36">
        <v>4966</v>
      </c>
      <c r="G64" s="37">
        <f t="shared" si="9"/>
        <v>30079</v>
      </c>
      <c r="H64" s="39">
        <v>1173.08</v>
      </c>
      <c r="I64" s="35">
        <v>1145.77</v>
      </c>
      <c r="J64" s="35">
        <v>1214.05</v>
      </c>
      <c r="K64" s="35">
        <v>1200.72</v>
      </c>
      <c r="L64" s="35">
        <f t="shared" si="11"/>
        <v>1170.01</v>
      </c>
      <c r="M64" s="38">
        <f t="shared" si="8"/>
        <v>35192.75</v>
      </c>
      <c r="N64" s="87">
        <v>1.8278000000000001</v>
      </c>
      <c r="O64" s="88">
        <v>1.5416000000000001</v>
      </c>
      <c r="P64" s="88">
        <v>2.1941000000000002</v>
      </c>
      <c r="Q64" s="88">
        <v>2.2033999999999998</v>
      </c>
      <c r="R64" s="90">
        <f t="shared" si="10"/>
        <v>1.8038000000000001</v>
      </c>
      <c r="S64" s="33">
        <f t="shared" si="2"/>
        <v>11174.76</v>
      </c>
      <c r="T64" s="34">
        <f t="shared" si="3"/>
        <v>14568.47</v>
      </c>
      <c r="U64" s="35">
        <f t="shared" si="4"/>
        <v>3486.75</v>
      </c>
      <c r="V64" s="36">
        <f t="shared" si="5"/>
        <v>5962.78</v>
      </c>
      <c r="W64" s="37">
        <f t="shared" si="6"/>
        <v>35192.76</v>
      </c>
      <c r="X64" s="105"/>
      <c r="Y64" s="106"/>
      <c r="Z64" s="106"/>
      <c r="AA64" s="106"/>
      <c r="AB64" s="107"/>
    </row>
    <row r="65" spans="2:28" hidden="1" x14ac:dyDescent="0.2">
      <c r="B65" s="5">
        <v>40597</v>
      </c>
      <c r="C65" s="39">
        <v>9799</v>
      </c>
      <c r="D65" s="36">
        <v>12351</v>
      </c>
      <c r="E65" s="36">
        <v>3110</v>
      </c>
      <c r="F65" s="36">
        <v>5031</v>
      </c>
      <c r="G65" s="37">
        <f t="shared" si="9"/>
        <v>30291</v>
      </c>
      <c r="H65" s="39">
        <v>1176.3900000000001</v>
      </c>
      <c r="I65" s="35">
        <v>1141.96</v>
      </c>
      <c r="J65" s="35">
        <v>1214.05</v>
      </c>
      <c r="K65" s="35">
        <v>1204.71</v>
      </c>
      <c r="L65" s="35">
        <f t="shared" si="11"/>
        <v>1170.92</v>
      </c>
      <c r="M65" s="38">
        <f t="shared" si="8"/>
        <v>35468.39</v>
      </c>
      <c r="N65" s="87">
        <v>1.8641000000000001</v>
      </c>
      <c r="O65" s="88">
        <v>1.488</v>
      </c>
      <c r="P65" s="88">
        <v>2.1941000000000002</v>
      </c>
      <c r="Q65" s="88">
        <v>2.2464</v>
      </c>
      <c r="R65" s="90">
        <f t="shared" si="10"/>
        <v>1.8081</v>
      </c>
      <c r="S65" s="33">
        <f t="shared" si="2"/>
        <v>11527.45</v>
      </c>
      <c r="T65" s="34">
        <f t="shared" si="3"/>
        <v>14104.35</v>
      </c>
      <c r="U65" s="35">
        <f t="shared" si="4"/>
        <v>3775.7</v>
      </c>
      <c r="V65" s="36">
        <f t="shared" si="5"/>
        <v>6060.9</v>
      </c>
      <c r="W65" s="37">
        <f t="shared" si="6"/>
        <v>35468.400000000001</v>
      </c>
      <c r="X65" s="105"/>
      <c r="Y65" s="106"/>
      <c r="Z65" s="106"/>
      <c r="AA65" s="106"/>
      <c r="AB65" s="107"/>
    </row>
    <row r="66" spans="2:28" hidden="1" x14ac:dyDescent="0.2">
      <c r="B66" s="5">
        <v>40598</v>
      </c>
      <c r="C66" s="39">
        <v>11243</v>
      </c>
      <c r="D66" s="36">
        <v>12165</v>
      </c>
      <c r="E66" s="36">
        <v>3100</v>
      </c>
      <c r="F66" s="36">
        <v>4810</v>
      </c>
      <c r="G66" s="37">
        <f t="shared" si="9"/>
        <v>31318</v>
      </c>
      <c r="H66" s="39">
        <v>1172.93</v>
      </c>
      <c r="I66" s="35">
        <v>1140.4100000000001</v>
      </c>
      <c r="J66" s="35">
        <v>1211.47</v>
      </c>
      <c r="K66" s="35">
        <v>1207.0899999999999</v>
      </c>
      <c r="L66" s="35">
        <f t="shared" si="11"/>
        <v>1169.3599999999999</v>
      </c>
      <c r="M66" s="38">
        <f t="shared" si="8"/>
        <v>36622</v>
      </c>
      <c r="N66" s="87">
        <v>1.8180000000000001</v>
      </c>
      <c r="O66" s="88">
        <v>1.4744999999999999</v>
      </c>
      <c r="P66" s="88">
        <v>2.2709999999999999</v>
      </c>
      <c r="Q66" s="88">
        <v>2.2827999999999999</v>
      </c>
      <c r="R66" s="90">
        <f t="shared" si="10"/>
        <v>1.8008</v>
      </c>
      <c r="S66" s="33">
        <f t="shared" si="2"/>
        <v>13187.25</v>
      </c>
      <c r="T66" s="34">
        <f t="shared" si="3"/>
        <v>13873.09</v>
      </c>
      <c r="U66" s="35">
        <f t="shared" si="4"/>
        <v>3755.56</v>
      </c>
      <c r="V66" s="36">
        <f t="shared" si="5"/>
        <v>5806.1</v>
      </c>
      <c r="W66" s="37">
        <f t="shared" si="6"/>
        <v>36622</v>
      </c>
      <c r="X66" s="105"/>
      <c r="Y66" s="106"/>
      <c r="Z66" s="106"/>
      <c r="AA66" s="106"/>
      <c r="AB66" s="107"/>
    </row>
    <row r="67" spans="2:28" hidden="1" x14ac:dyDescent="0.2">
      <c r="B67" s="5">
        <v>40599</v>
      </c>
      <c r="C67" s="39">
        <v>11444</v>
      </c>
      <c r="D67" s="36">
        <v>12628</v>
      </c>
      <c r="E67" s="36">
        <v>3027</v>
      </c>
      <c r="F67" s="36">
        <v>4446</v>
      </c>
      <c r="G67" s="37">
        <f t="shared" si="9"/>
        <v>31545</v>
      </c>
      <c r="H67" s="39">
        <v>1173.24</v>
      </c>
      <c r="I67" s="35">
        <v>1144.0899999999999</v>
      </c>
      <c r="J67" s="35">
        <v>1211.47</v>
      </c>
      <c r="K67" s="35">
        <v>1206.68</v>
      </c>
      <c r="L67" s="35">
        <f>+ROUND((H67*C67+I67*D67+J67*E67+K67*F67)/G67,2)</f>
        <v>1169.95</v>
      </c>
      <c r="M67" s="38">
        <f t="shared" si="8"/>
        <v>36906.15</v>
      </c>
      <c r="N67" s="87">
        <v>1.8239000000000001</v>
      </c>
      <c r="O67" s="88">
        <v>1.5373000000000001</v>
      </c>
      <c r="P67" s="88">
        <v>2.2709999999999999</v>
      </c>
      <c r="Q67" s="88">
        <v>2.2652999999999999</v>
      </c>
      <c r="R67" s="90">
        <f t="shared" si="10"/>
        <v>1.8143</v>
      </c>
      <c r="S67" s="33">
        <f t="shared" si="2"/>
        <v>13426.56</v>
      </c>
      <c r="T67" s="34">
        <f t="shared" si="3"/>
        <v>14447.57</v>
      </c>
      <c r="U67" s="35">
        <f t="shared" si="4"/>
        <v>3667.12</v>
      </c>
      <c r="V67" s="36">
        <f t="shared" si="5"/>
        <v>5364.9</v>
      </c>
      <c r="W67" s="37">
        <f t="shared" si="6"/>
        <v>36906.149999999994</v>
      </c>
      <c r="X67" s="105"/>
      <c r="Y67" s="106"/>
      <c r="Z67" s="106"/>
      <c r="AA67" s="106"/>
      <c r="AB67" s="107"/>
    </row>
    <row r="68" spans="2:28" hidden="1" x14ac:dyDescent="0.2">
      <c r="B68" s="5">
        <v>40600</v>
      </c>
      <c r="C68" s="39">
        <v>11673</v>
      </c>
      <c r="D68" s="36">
        <v>11712</v>
      </c>
      <c r="E68" s="36">
        <v>3026</v>
      </c>
      <c r="F68" s="36">
        <v>4801</v>
      </c>
      <c r="G68" s="37">
        <f t="shared" si="9"/>
        <v>31212</v>
      </c>
      <c r="H68" s="39">
        <v>1175.06</v>
      </c>
      <c r="I68" s="35">
        <v>1145.5999999999999</v>
      </c>
      <c r="J68" s="35">
        <v>1211.47</v>
      </c>
      <c r="K68" s="35">
        <v>1204.55</v>
      </c>
      <c r="L68" s="35">
        <f t="shared" si="11"/>
        <v>1172.07</v>
      </c>
      <c r="M68" s="38">
        <f t="shared" si="8"/>
        <v>36582.699999999997</v>
      </c>
      <c r="N68" s="87">
        <v>1.8427</v>
      </c>
      <c r="O68" s="88">
        <v>1.5384</v>
      </c>
      <c r="P68" s="88">
        <v>2.2709999999999999</v>
      </c>
      <c r="Q68" s="88">
        <v>2.2437</v>
      </c>
      <c r="R68" s="90">
        <f t="shared" si="10"/>
        <v>1.8317000000000001</v>
      </c>
      <c r="S68" s="33">
        <f t="shared" si="2"/>
        <v>13716.48</v>
      </c>
      <c r="T68" s="34">
        <f t="shared" si="3"/>
        <v>13417.27</v>
      </c>
      <c r="U68" s="35">
        <f t="shared" si="4"/>
        <v>3665.91</v>
      </c>
      <c r="V68" s="36">
        <f t="shared" si="5"/>
        <v>5783.04</v>
      </c>
      <c r="W68" s="37">
        <f t="shared" si="6"/>
        <v>36582.699999999997</v>
      </c>
      <c r="X68" s="105"/>
      <c r="Y68" s="106"/>
      <c r="Z68" s="106"/>
      <c r="AA68" s="106"/>
      <c r="AB68" s="107"/>
    </row>
    <row r="69" spans="2:28" hidden="1" x14ac:dyDescent="0.2">
      <c r="B69" s="5">
        <v>40601</v>
      </c>
      <c r="C69" s="39">
        <v>8696</v>
      </c>
      <c r="D69" s="36">
        <v>10935</v>
      </c>
      <c r="E69" s="36">
        <v>2829</v>
      </c>
      <c r="F69" s="36">
        <v>5000</v>
      </c>
      <c r="G69" s="37">
        <f t="shared" si="9"/>
        <v>27460</v>
      </c>
      <c r="H69" s="39">
        <v>1172.56</v>
      </c>
      <c r="I69" s="35">
        <v>1150.6500000000001</v>
      </c>
      <c r="J69" s="35">
        <v>1211.47</v>
      </c>
      <c r="K69" s="35">
        <v>1203.42</v>
      </c>
      <c r="L69" s="35">
        <f t="shared" si="11"/>
        <v>1173.46</v>
      </c>
      <c r="M69" s="38">
        <f t="shared" si="8"/>
        <v>32223.29</v>
      </c>
      <c r="N69" s="87">
        <v>1.8109999999999999</v>
      </c>
      <c r="O69" s="88">
        <v>1.5951</v>
      </c>
      <c r="P69" s="88">
        <v>2.2709999999999999</v>
      </c>
      <c r="Q69" s="88">
        <v>2.2334999999999998</v>
      </c>
      <c r="R69" s="90">
        <f t="shared" si="10"/>
        <v>1.8492999999999999</v>
      </c>
      <c r="S69" s="33">
        <f t="shared" si="2"/>
        <v>10196.58</v>
      </c>
      <c r="T69" s="34">
        <f t="shared" si="3"/>
        <v>12582.36</v>
      </c>
      <c r="U69" s="35">
        <f t="shared" si="4"/>
        <v>3427.25</v>
      </c>
      <c r="V69" s="36">
        <f t="shared" si="5"/>
        <v>6017.1</v>
      </c>
      <c r="W69" s="37">
        <f t="shared" si="6"/>
        <v>32223.29</v>
      </c>
      <c r="X69" s="105"/>
      <c r="Y69" s="106"/>
      <c r="Z69" s="106"/>
      <c r="AA69" s="106"/>
      <c r="AB69" s="107"/>
    </row>
    <row r="70" spans="2:28" hidden="1" x14ac:dyDescent="0.2">
      <c r="B70" s="5">
        <v>40602</v>
      </c>
      <c r="C70" s="39">
        <v>6319</v>
      </c>
      <c r="D70" s="36">
        <v>11222</v>
      </c>
      <c r="E70" s="36">
        <v>2909</v>
      </c>
      <c r="F70" s="36">
        <v>4976</v>
      </c>
      <c r="G70" s="37">
        <f t="shared" si="9"/>
        <v>25426</v>
      </c>
      <c r="H70" s="39">
        <v>1171.96</v>
      </c>
      <c r="I70" s="35">
        <v>1146.27</v>
      </c>
      <c r="J70" s="35">
        <v>1211.47</v>
      </c>
      <c r="K70" s="35">
        <v>1203.47</v>
      </c>
      <c r="L70" s="35">
        <f t="shared" si="11"/>
        <v>1171.31</v>
      </c>
      <c r="M70" s="38">
        <f t="shared" si="8"/>
        <v>29781.69</v>
      </c>
      <c r="N70" s="87">
        <v>1.8016000000000001</v>
      </c>
      <c r="O70" s="88">
        <v>1.5395000000000001</v>
      </c>
      <c r="P70" s="88">
        <v>2.2709999999999999</v>
      </c>
      <c r="Q70" s="88">
        <v>2.2343999999999999</v>
      </c>
      <c r="R70" s="90">
        <f t="shared" si="10"/>
        <v>1.8243</v>
      </c>
      <c r="S70" s="33">
        <f t="shared" si="2"/>
        <v>7405.62</v>
      </c>
      <c r="T70" s="34">
        <f t="shared" si="3"/>
        <v>12863.44</v>
      </c>
      <c r="U70" s="35">
        <f t="shared" si="4"/>
        <v>3524.17</v>
      </c>
      <c r="V70" s="36">
        <f t="shared" si="5"/>
        <v>5988.47</v>
      </c>
      <c r="W70" s="37">
        <f t="shared" si="6"/>
        <v>29781.700000000004</v>
      </c>
      <c r="X70" s="105"/>
      <c r="Y70" s="106"/>
      <c r="Z70" s="106"/>
      <c r="AA70" s="106"/>
      <c r="AB70" s="107"/>
    </row>
    <row r="71" spans="2:28" hidden="1" x14ac:dyDescent="0.2">
      <c r="B71" s="5">
        <v>40603</v>
      </c>
      <c r="C71" s="39">
        <v>8022</v>
      </c>
      <c r="D71" s="35">
        <v>9496</v>
      </c>
      <c r="E71" s="35">
        <v>3093</v>
      </c>
      <c r="F71" s="35">
        <v>4756</v>
      </c>
      <c r="G71" s="38">
        <f t="shared" si="9"/>
        <v>25367</v>
      </c>
      <c r="H71" s="39">
        <v>1171.78</v>
      </c>
      <c r="I71" s="35">
        <v>1152.27</v>
      </c>
      <c r="J71" s="35">
        <v>1211.47</v>
      </c>
      <c r="K71" s="35">
        <v>1204.55</v>
      </c>
      <c r="L71" s="35">
        <f t="shared" si="11"/>
        <v>1175.46</v>
      </c>
      <c r="M71" s="38">
        <f t="shared" si="8"/>
        <v>29817.89</v>
      </c>
      <c r="N71" s="87">
        <v>1.8035000000000001</v>
      </c>
      <c r="O71" s="88">
        <v>1.6079000000000001</v>
      </c>
      <c r="P71" s="88">
        <v>2.2709999999999999</v>
      </c>
      <c r="Q71" s="88">
        <v>2.2536999999999998</v>
      </c>
      <c r="R71" s="90">
        <f t="shared" si="10"/>
        <v>1.8716999999999999</v>
      </c>
      <c r="S71" s="33">
        <f t="shared" si="2"/>
        <v>9400.02</v>
      </c>
      <c r="T71" s="34">
        <f t="shared" si="3"/>
        <v>10941.96</v>
      </c>
      <c r="U71" s="35">
        <f t="shared" si="4"/>
        <v>3747.08</v>
      </c>
      <c r="V71" s="36">
        <f t="shared" si="5"/>
        <v>5728.84</v>
      </c>
      <c r="W71" s="37">
        <f t="shared" si="6"/>
        <v>29817.899999999998</v>
      </c>
      <c r="X71" s="105"/>
      <c r="Y71" s="106"/>
      <c r="Z71" s="106"/>
      <c r="AA71" s="106"/>
      <c r="AB71" s="107"/>
    </row>
    <row r="72" spans="2:28" hidden="1" x14ac:dyDescent="0.2">
      <c r="B72" s="5">
        <v>40604</v>
      </c>
      <c r="C72" s="39">
        <v>10527</v>
      </c>
      <c r="D72" s="35">
        <v>11268</v>
      </c>
      <c r="E72" s="35">
        <v>3225</v>
      </c>
      <c r="F72" s="35">
        <v>4737</v>
      </c>
      <c r="G72" s="38">
        <f t="shared" si="9"/>
        <v>29757</v>
      </c>
      <c r="H72" s="39">
        <v>1173.8900000000001</v>
      </c>
      <c r="I72" s="35">
        <v>1143.8699999999999</v>
      </c>
      <c r="J72" s="35">
        <v>1211.47</v>
      </c>
      <c r="K72" s="35">
        <v>1204.78</v>
      </c>
      <c r="L72" s="35">
        <f t="shared" si="11"/>
        <v>1171.51</v>
      </c>
      <c r="M72" s="38">
        <f t="shared" si="8"/>
        <v>34860.699999999997</v>
      </c>
      <c r="N72" s="87">
        <v>1.8325</v>
      </c>
      <c r="O72" s="88">
        <v>1.4962</v>
      </c>
      <c r="P72" s="88">
        <v>2.2709999999999999</v>
      </c>
      <c r="Q72" s="88">
        <v>2.2585000000000002</v>
      </c>
      <c r="R72" s="90">
        <f t="shared" si="10"/>
        <v>1.8205</v>
      </c>
      <c r="S72" s="33">
        <f t="shared" si="2"/>
        <v>12357.54</v>
      </c>
      <c r="T72" s="34">
        <f t="shared" si="3"/>
        <v>12889.13</v>
      </c>
      <c r="U72" s="35">
        <f t="shared" si="4"/>
        <v>3906.99</v>
      </c>
      <c r="V72" s="36">
        <f t="shared" si="5"/>
        <v>5707.04</v>
      </c>
      <c r="W72" s="37">
        <f t="shared" si="6"/>
        <v>34860.699999999997</v>
      </c>
      <c r="X72" s="105"/>
      <c r="Y72" s="106"/>
      <c r="Z72" s="106"/>
      <c r="AA72" s="106"/>
      <c r="AB72" s="107"/>
    </row>
    <row r="73" spans="2:28" hidden="1" x14ac:dyDescent="0.2">
      <c r="B73" s="5">
        <v>40605</v>
      </c>
      <c r="C73" s="39">
        <v>12870</v>
      </c>
      <c r="D73" s="35">
        <v>11691</v>
      </c>
      <c r="E73" s="35">
        <v>3184</v>
      </c>
      <c r="F73" s="35">
        <v>4826</v>
      </c>
      <c r="G73" s="38">
        <f t="shared" si="9"/>
        <v>32571</v>
      </c>
      <c r="H73" s="39">
        <v>1173.3599999999999</v>
      </c>
      <c r="I73" s="35">
        <v>1141.31</v>
      </c>
      <c r="J73" s="35">
        <v>1219.55</v>
      </c>
      <c r="K73" s="35">
        <v>1204.83</v>
      </c>
      <c r="L73" s="35">
        <f t="shared" si="11"/>
        <v>1171.03</v>
      </c>
      <c r="M73" s="38">
        <f t="shared" si="8"/>
        <v>38141.760000000002</v>
      </c>
      <c r="N73" s="87">
        <v>1.8278000000000001</v>
      </c>
      <c r="O73" s="88">
        <v>1.4703999999999999</v>
      </c>
      <c r="P73" s="88">
        <v>2.4119000000000002</v>
      </c>
      <c r="Q73" s="88">
        <v>2.2610999999999999</v>
      </c>
      <c r="R73" s="90">
        <f t="shared" si="10"/>
        <v>1.8208</v>
      </c>
      <c r="S73" s="33">
        <f t="shared" si="2"/>
        <v>15101.14</v>
      </c>
      <c r="T73" s="34">
        <f t="shared" si="3"/>
        <v>13343.06</v>
      </c>
      <c r="U73" s="35">
        <f t="shared" si="4"/>
        <v>3883.05</v>
      </c>
      <c r="V73" s="36">
        <f t="shared" si="5"/>
        <v>5814.51</v>
      </c>
      <c r="W73" s="37">
        <f t="shared" si="6"/>
        <v>38141.759999999995</v>
      </c>
      <c r="X73" s="105"/>
      <c r="Y73" s="106"/>
      <c r="Z73" s="106"/>
      <c r="AA73" s="106"/>
      <c r="AB73" s="107"/>
    </row>
    <row r="74" spans="2:28" hidden="1" x14ac:dyDescent="0.2">
      <c r="B74" s="5">
        <v>40606</v>
      </c>
      <c r="C74" s="39">
        <v>15276</v>
      </c>
      <c r="D74" s="35">
        <v>12458</v>
      </c>
      <c r="E74" s="35">
        <v>1269</v>
      </c>
      <c r="F74" s="35">
        <v>4514</v>
      </c>
      <c r="G74" s="38">
        <f t="shared" si="9"/>
        <v>33517</v>
      </c>
      <c r="H74" s="39">
        <v>1175.25</v>
      </c>
      <c r="I74" s="35">
        <v>1141.5999999999999</v>
      </c>
      <c r="J74" s="35">
        <v>1219.55</v>
      </c>
      <c r="K74" s="35">
        <v>1205.3499999999999</v>
      </c>
      <c r="L74" s="35">
        <f t="shared" si="11"/>
        <v>1168.47</v>
      </c>
      <c r="M74" s="38">
        <f t="shared" si="8"/>
        <v>39163.730000000003</v>
      </c>
      <c r="N74" s="87">
        <v>1.8441000000000001</v>
      </c>
      <c r="O74" s="88">
        <v>1.4755</v>
      </c>
      <c r="P74" s="88">
        <v>2.4119000000000002</v>
      </c>
      <c r="Q74" s="88">
        <v>2.2602000000000002</v>
      </c>
      <c r="R74" s="90">
        <f t="shared" si="10"/>
        <v>1.7846</v>
      </c>
      <c r="S74" s="33">
        <f t="shared" si="2"/>
        <v>17953.12</v>
      </c>
      <c r="T74" s="34">
        <f t="shared" si="3"/>
        <v>14222.05</v>
      </c>
      <c r="U74" s="35">
        <f t="shared" si="4"/>
        <v>1547.61</v>
      </c>
      <c r="V74" s="36">
        <f t="shared" si="5"/>
        <v>5440.95</v>
      </c>
      <c r="W74" s="37">
        <f t="shared" si="6"/>
        <v>39163.729999999996</v>
      </c>
      <c r="X74" s="105"/>
      <c r="Y74" s="106"/>
      <c r="Z74" s="106"/>
      <c r="AA74" s="106"/>
      <c r="AB74" s="107"/>
    </row>
    <row r="75" spans="2:28" hidden="1" x14ac:dyDescent="0.2">
      <c r="B75" s="5">
        <v>40607</v>
      </c>
      <c r="C75" s="39">
        <v>16710</v>
      </c>
      <c r="D75" s="35">
        <v>12493</v>
      </c>
      <c r="E75" s="35">
        <v>1579</v>
      </c>
      <c r="F75" s="35">
        <v>4773</v>
      </c>
      <c r="G75" s="37">
        <f t="shared" si="9"/>
        <v>35555</v>
      </c>
      <c r="H75" s="39">
        <v>1175.26</v>
      </c>
      <c r="I75" s="35">
        <v>1143.75</v>
      </c>
      <c r="J75" s="35">
        <v>1219.55</v>
      </c>
      <c r="K75" s="35">
        <v>1205.24</v>
      </c>
      <c r="L75" s="35">
        <f t="shared" si="11"/>
        <v>1170.18</v>
      </c>
      <c r="M75" s="38">
        <f t="shared" si="8"/>
        <v>41605.74</v>
      </c>
      <c r="N75" s="87">
        <v>1.8474999999999999</v>
      </c>
      <c r="O75" s="88">
        <v>1.5083</v>
      </c>
      <c r="P75" s="88">
        <v>2.4119000000000002</v>
      </c>
      <c r="Q75" s="88">
        <v>2.2584</v>
      </c>
      <c r="R75" s="90">
        <f t="shared" si="10"/>
        <v>1.8085</v>
      </c>
      <c r="S75" s="33">
        <f t="shared" si="2"/>
        <v>19638.59</v>
      </c>
      <c r="T75" s="34">
        <f t="shared" si="3"/>
        <v>14288.87</v>
      </c>
      <c r="U75" s="35">
        <f t="shared" si="4"/>
        <v>1925.67</v>
      </c>
      <c r="V75" s="36">
        <f t="shared" si="5"/>
        <v>5752.61</v>
      </c>
      <c r="W75" s="37">
        <f t="shared" si="6"/>
        <v>41605.74</v>
      </c>
      <c r="X75" s="105"/>
      <c r="Y75" s="106"/>
      <c r="Z75" s="106"/>
      <c r="AA75" s="106"/>
      <c r="AB75" s="107"/>
    </row>
    <row r="76" spans="2:28" hidden="1" x14ac:dyDescent="0.2">
      <c r="B76" s="5">
        <v>40608</v>
      </c>
      <c r="C76" s="39">
        <v>13239</v>
      </c>
      <c r="D76" s="35">
        <v>12571</v>
      </c>
      <c r="E76" s="35">
        <v>2934</v>
      </c>
      <c r="F76" s="35">
        <v>4779</v>
      </c>
      <c r="G76" s="37">
        <f t="shared" si="9"/>
        <v>33523</v>
      </c>
      <c r="H76" s="39">
        <v>1173.82</v>
      </c>
      <c r="I76" s="35">
        <v>1144.81</v>
      </c>
      <c r="J76" s="35">
        <v>1219.55</v>
      </c>
      <c r="K76" s="35">
        <v>1206.56</v>
      </c>
      <c r="L76" s="35">
        <f t="shared" si="11"/>
        <v>1171.6099999999999</v>
      </c>
      <c r="M76" s="38">
        <f t="shared" si="8"/>
        <v>39275.919999999998</v>
      </c>
      <c r="N76" s="87">
        <v>1.829</v>
      </c>
      <c r="O76" s="88">
        <v>1.516</v>
      </c>
      <c r="P76" s="88">
        <v>2.4119000000000002</v>
      </c>
      <c r="Q76" s="88">
        <v>2.2751999999999999</v>
      </c>
      <c r="R76" s="90">
        <f t="shared" si="10"/>
        <v>1.8263</v>
      </c>
      <c r="S76" s="33">
        <f t="shared" si="2"/>
        <v>15540.2</v>
      </c>
      <c r="T76" s="34">
        <f t="shared" si="3"/>
        <v>14391.41</v>
      </c>
      <c r="U76" s="35">
        <f t="shared" si="4"/>
        <v>3578.16</v>
      </c>
      <c r="V76" s="36">
        <f t="shared" si="5"/>
        <v>5766.15</v>
      </c>
      <c r="W76" s="37">
        <f t="shared" si="6"/>
        <v>39275.920000000006</v>
      </c>
      <c r="X76" s="105"/>
      <c r="Y76" s="106"/>
      <c r="Z76" s="106"/>
      <c r="AA76" s="106"/>
      <c r="AB76" s="107"/>
    </row>
    <row r="77" spans="2:28" hidden="1" x14ac:dyDescent="0.2">
      <c r="B77" s="5">
        <v>40609</v>
      </c>
      <c r="C77" s="39">
        <v>12414</v>
      </c>
      <c r="D77" s="35">
        <v>12560</v>
      </c>
      <c r="E77" s="35">
        <v>2621</v>
      </c>
      <c r="F77" s="35">
        <v>4636</v>
      </c>
      <c r="G77" s="37">
        <f t="shared" si="9"/>
        <v>32231</v>
      </c>
      <c r="H77" s="39">
        <v>1172.02</v>
      </c>
      <c r="I77" s="35">
        <v>1144.97</v>
      </c>
      <c r="J77" s="35">
        <v>1219.55</v>
      </c>
      <c r="K77" s="35">
        <v>1204.32</v>
      </c>
      <c r="L77" s="35">
        <f t="shared" si="11"/>
        <v>1169.99</v>
      </c>
      <c r="M77" s="38">
        <f t="shared" si="8"/>
        <v>37709.949999999997</v>
      </c>
      <c r="N77" s="87">
        <v>1.8334999999999999</v>
      </c>
      <c r="O77" s="88">
        <v>1.5165</v>
      </c>
      <c r="P77" s="88">
        <v>2.4119000000000002</v>
      </c>
      <c r="Q77" s="88">
        <v>2.2494000000000001</v>
      </c>
      <c r="R77" s="90">
        <f t="shared" si="10"/>
        <v>1.8168</v>
      </c>
      <c r="S77" s="33">
        <f t="shared" ref="S77:S140" si="12">ROUND(+C77*H77/1000,2)</f>
        <v>14549.46</v>
      </c>
      <c r="T77" s="34">
        <f t="shared" ref="T77:T140" si="13">ROUND(+D77*I77/1000,2)</f>
        <v>14380.82</v>
      </c>
      <c r="U77" s="35">
        <f t="shared" ref="U77:U140" si="14">ROUND(+E77*J77/1000,2)</f>
        <v>3196.44</v>
      </c>
      <c r="V77" s="36">
        <f t="shared" ref="V77:V140" si="15">ROUND(+F77*K77/1000,2)</f>
        <v>5583.23</v>
      </c>
      <c r="W77" s="37">
        <f t="shared" ref="W77:W140" si="16">SUM(S77:V77)</f>
        <v>37709.949999999997</v>
      </c>
      <c r="X77" s="105"/>
      <c r="Y77" s="106"/>
      <c r="Z77" s="106"/>
      <c r="AA77" s="106"/>
      <c r="AB77" s="107"/>
    </row>
    <row r="78" spans="2:28" hidden="1" x14ac:dyDescent="0.2">
      <c r="B78" s="5">
        <v>40610</v>
      </c>
      <c r="C78" s="39">
        <v>13981</v>
      </c>
      <c r="D78" s="35">
        <v>12465</v>
      </c>
      <c r="E78" s="35">
        <v>2888</v>
      </c>
      <c r="F78" s="35">
        <v>4866</v>
      </c>
      <c r="G78" s="37">
        <f>SUM(C78:F78)</f>
        <v>34200</v>
      </c>
      <c r="H78" s="39">
        <v>1171.97</v>
      </c>
      <c r="I78" s="35">
        <v>1147.52</v>
      </c>
      <c r="J78" s="35">
        <v>1219.55</v>
      </c>
      <c r="K78" s="35">
        <v>1209.8699999999999</v>
      </c>
      <c r="L78" s="35">
        <f>+ROUND((H78*C78+I78*D78+J78*E78+K78*F78)/G78,2)</f>
        <v>1172.47</v>
      </c>
      <c r="M78" s="38">
        <f t="shared" si="8"/>
        <v>40098.44</v>
      </c>
      <c r="N78" s="87">
        <v>1.8118000000000001</v>
      </c>
      <c r="O78" s="88">
        <v>1.5444</v>
      </c>
      <c r="P78" s="88">
        <v>2.4119000000000002</v>
      </c>
      <c r="Q78" s="88">
        <v>2.3077999999999999</v>
      </c>
      <c r="R78" s="90">
        <f>+ROUND((N78*C78+O78*D78+P78*E78+Q78*F78)/G78,4)</f>
        <v>1.8355999999999999</v>
      </c>
      <c r="S78" s="33">
        <f t="shared" si="12"/>
        <v>16385.310000000001</v>
      </c>
      <c r="T78" s="34">
        <f t="shared" si="13"/>
        <v>14303.84</v>
      </c>
      <c r="U78" s="35">
        <f t="shared" si="14"/>
        <v>3522.06</v>
      </c>
      <c r="V78" s="36">
        <f t="shared" si="15"/>
        <v>5887.23</v>
      </c>
      <c r="W78" s="37">
        <f t="shared" si="16"/>
        <v>40098.44</v>
      </c>
      <c r="X78" s="105"/>
      <c r="Y78" s="106"/>
      <c r="Z78" s="106"/>
      <c r="AA78" s="106"/>
      <c r="AB78" s="107"/>
    </row>
    <row r="79" spans="2:28" hidden="1" x14ac:dyDescent="0.2">
      <c r="B79" s="5">
        <v>40611</v>
      </c>
      <c r="C79" s="39">
        <v>11767</v>
      </c>
      <c r="D79" s="35">
        <v>12446</v>
      </c>
      <c r="E79" s="35">
        <v>3000</v>
      </c>
      <c r="F79" s="35">
        <v>4933</v>
      </c>
      <c r="G79" s="38">
        <f t="shared" si="9"/>
        <v>32146</v>
      </c>
      <c r="H79" s="39">
        <v>1172.3699999999999</v>
      </c>
      <c r="I79" s="35">
        <v>1140.8800000000001</v>
      </c>
      <c r="J79" s="35">
        <v>1219.55</v>
      </c>
      <c r="K79" s="35">
        <v>1210.02</v>
      </c>
      <c r="L79" s="35">
        <f t="shared" si="11"/>
        <v>1170.3599999999999</v>
      </c>
      <c r="M79" s="38">
        <f t="shared" ref="M79:M131" si="17">+ROUND((C79*H79+D79*I79+E79*J79+F79*K79)/1000,2)</f>
        <v>37622.35</v>
      </c>
      <c r="N79" s="87">
        <v>1.8143</v>
      </c>
      <c r="O79" s="88">
        <v>1.47</v>
      </c>
      <c r="P79" s="88">
        <v>2.4119000000000002</v>
      </c>
      <c r="Q79" s="88">
        <v>2.3092999999999999</v>
      </c>
      <c r="R79" s="90">
        <f t="shared" si="10"/>
        <v>1.8127</v>
      </c>
      <c r="S79" s="33">
        <f t="shared" si="12"/>
        <v>13795.28</v>
      </c>
      <c r="T79" s="34">
        <f t="shared" si="13"/>
        <v>14199.39</v>
      </c>
      <c r="U79" s="35">
        <f t="shared" si="14"/>
        <v>3658.65</v>
      </c>
      <c r="V79" s="36">
        <f t="shared" si="15"/>
        <v>5969.03</v>
      </c>
      <c r="W79" s="37">
        <f t="shared" si="16"/>
        <v>37622.35</v>
      </c>
      <c r="X79" s="105"/>
      <c r="Y79" s="106"/>
      <c r="Z79" s="106"/>
      <c r="AA79" s="106"/>
      <c r="AB79" s="107"/>
    </row>
    <row r="80" spans="2:28" hidden="1" x14ac:dyDescent="0.2">
      <c r="B80" s="5">
        <v>40612</v>
      </c>
      <c r="C80" s="39">
        <v>13773</v>
      </c>
      <c r="D80" s="35">
        <v>12382</v>
      </c>
      <c r="E80" s="35">
        <v>2827</v>
      </c>
      <c r="F80" s="35">
        <v>4698</v>
      </c>
      <c r="G80" s="38">
        <f t="shared" si="9"/>
        <v>33680</v>
      </c>
      <c r="H80" s="39">
        <v>1171.72</v>
      </c>
      <c r="I80" s="35">
        <v>1143.6500000000001</v>
      </c>
      <c r="J80" s="35">
        <v>1208.44</v>
      </c>
      <c r="K80" s="35">
        <v>1209.53</v>
      </c>
      <c r="L80" s="35">
        <f t="shared" si="11"/>
        <v>1169.76</v>
      </c>
      <c r="M80" s="38">
        <f t="shared" si="17"/>
        <v>39397.410000000003</v>
      </c>
      <c r="N80" s="87">
        <v>1.8048999999999999</v>
      </c>
      <c r="O80" s="88">
        <v>1.5032000000000001</v>
      </c>
      <c r="P80" s="88">
        <v>2.2050000000000001</v>
      </c>
      <c r="Q80" s="88">
        <v>2.3008999999999999</v>
      </c>
      <c r="R80" s="90">
        <f t="shared" si="10"/>
        <v>1.7968</v>
      </c>
      <c r="S80" s="33">
        <f t="shared" si="12"/>
        <v>16138.1</v>
      </c>
      <c r="T80" s="34">
        <f t="shared" si="13"/>
        <v>14160.67</v>
      </c>
      <c r="U80" s="35">
        <f t="shared" si="14"/>
        <v>3416.26</v>
      </c>
      <c r="V80" s="36">
        <f t="shared" si="15"/>
        <v>5682.37</v>
      </c>
      <c r="W80" s="37">
        <f t="shared" si="16"/>
        <v>39397.4</v>
      </c>
      <c r="X80" s="105"/>
      <c r="Y80" s="106"/>
      <c r="Z80" s="106"/>
      <c r="AA80" s="106"/>
      <c r="AB80" s="107"/>
    </row>
    <row r="81" spans="2:28" hidden="1" x14ac:dyDescent="0.2">
      <c r="B81" s="5">
        <v>40613</v>
      </c>
      <c r="C81" s="39">
        <v>13378</v>
      </c>
      <c r="D81" s="35">
        <v>12792</v>
      </c>
      <c r="E81" s="35">
        <v>2777</v>
      </c>
      <c r="F81" s="35">
        <v>4800</v>
      </c>
      <c r="G81" s="38">
        <f t="shared" si="9"/>
        <v>33747</v>
      </c>
      <c r="H81" s="39">
        <v>1174.49</v>
      </c>
      <c r="I81" s="35">
        <v>1149.5899999999999</v>
      </c>
      <c r="J81" s="35">
        <v>1208.44</v>
      </c>
      <c r="K81" s="35">
        <v>1209.2</v>
      </c>
      <c r="L81" s="35">
        <f t="shared" si="11"/>
        <v>1172.78</v>
      </c>
      <c r="M81" s="38">
        <f t="shared" si="17"/>
        <v>39577.879999999997</v>
      </c>
      <c r="N81" s="87">
        <v>1.8401000000000001</v>
      </c>
      <c r="O81" s="88">
        <v>1.5714999999999999</v>
      </c>
      <c r="P81" s="88">
        <v>2.2050000000000001</v>
      </c>
      <c r="Q81" s="88">
        <v>2.2974999999999999</v>
      </c>
      <c r="R81" s="90">
        <f t="shared" si="10"/>
        <v>1.8333999999999999</v>
      </c>
      <c r="S81" s="33">
        <f t="shared" si="12"/>
        <v>15712.33</v>
      </c>
      <c r="T81" s="34">
        <f t="shared" si="13"/>
        <v>14705.56</v>
      </c>
      <c r="U81" s="35">
        <f t="shared" si="14"/>
        <v>3355.84</v>
      </c>
      <c r="V81" s="36">
        <f t="shared" si="15"/>
        <v>5804.16</v>
      </c>
      <c r="W81" s="37">
        <f t="shared" si="16"/>
        <v>39577.89</v>
      </c>
      <c r="X81" s="105"/>
      <c r="Y81" s="106"/>
      <c r="Z81" s="106"/>
      <c r="AA81" s="106"/>
      <c r="AB81" s="107"/>
    </row>
    <row r="82" spans="2:28" hidden="1" x14ac:dyDescent="0.2">
      <c r="B82" s="5">
        <v>40614</v>
      </c>
      <c r="C82" s="39">
        <v>13551</v>
      </c>
      <c r="D82" s="35">
        <v>12561</v>
      </c>
      <c r="E82" s="35">
        <v>2904</v>
      </c>
      <c r="F82" s="35">
        <v>4561</v>
      </c>
      <c r="G82" s="38">
        <f t="shared" si="9"/>
        <v>33577</v>
      </c>
      <c r="H82" s="39">
        <v>1172.9100000000001</v>
      </c>
      <c r="I82" s="35">
        <v>1152.48</v>
      </c>
      <c r="J82" s="35">
        <v>1208.44</v>
      </c>
      <c r="K82" s="35">
        <v>1209.07</v>
      </c>
      <c r="L82" s="35">
        <f t="shared" si="11"/>
        <v>1173.25</v>
      </c>
      <c r="M82" s="38">
        <f t="shared" si="17"/>
        <v>39394.28</v>
      </c>
      <c r="N82" s="87">
        <v>1.8260000000000001</v>
      </c>
      <c r="O82" s="88">
        <v>1.603</v>
      </c>
      <c r="P82" s="88">
        <v>2.2050000000000001</v>
      </c>
      <c r="Q82" s="88">
        <v>2.2974999999999999</v>
      </c>
      <c r="R82" s="90">
        <f t="shared" si="10"/>
        <v>1.8393999999999999</v>
      </c>
      <c r="S82" s="33">
        <f t="shared" si="12"/>
        <v>15894.1</v>
      </c>
      <c r="T82" s="34">
        <f t="shared" si="13"/>
        <v>14476.3</v>
      </c>
      <c r="U82" s="35">
        <f t="shared" si="14"/>
        <v>3509.31</v>
      </c>
      <c r="V82" s="36">
        <f t="shared" si="15"/>
        <v>5514.57</v>
      </c>
      <c r="W82" s="37">
        <f t="shared" si="16"/>
        <v>39394.28</v>
      </c>
      <c r="X82" s="105"/>
      <c r="Y82" s="106"/>
      <c r="Z82" s="106"/>
      <c r="AA82" s="106"/>
      <c r="AB82" s="107"/>
    </row>
    <row r="83" spans="2:28" hidden="1" x14ac:dyDescent="0.2">
      <c r="B83" s="5">
        <v>40615</v>
      </c>
      <c r="C83" s="39">
        <v>6721</v>
      </c>
      <c r="D83" s="40">
        <v>12697</v>
      </c>
      <c r="E83" s="40">
        <v>2872</v>
      </c>
      <c r="F83" s="40">
        <v>4780</v>
      </c>
      <c r="G83" s="41">
        <f t="shared" si="9"/>
        <v>27070</v>
      </c>
      <c r="H83" s="39">
        <v>1173.74</v>
      </c>
      <c r="I83" s="35">
        <v>1153.3</v>
      </c>
      <c r="J83" s="42">
        <v>1208.44</v>
      </c>
      <c r="K83" s="35">
        <v>1207.3</v>
      </c>
      <c r="L83" s="43">
        <f t="shared" si="11"/>
        <v>1173.76</v>
      </c>
      <c r="M83" s="44">
        <f t="shared" si="17"/>
        <v>31773.69</v>
      </c>
      <c r="N83" s="89">
        <v>1.8341000000000001</v>
      </c>
      <c r="O83" s="89">
        <v>1.6156999999999999</v>
      </c>
      <c r="P83" s="91">
        <v>2.2050000000000001</v>
      </c>
      <c r="Q83" s="89">
        <v>2.2816000000000001</v>
      </c>
      <c r="R83" s="77">
        <f t="shared" si="10"/>
        <v>1.85</v>
      </c>
      <c r="S83" s="33">
        <f t="shared" si="12"/>
        <v>7888.71</v>
      </c>
      <c r="T83" s="34">
        <f t="shared" si="13"/>
        <v>14643.45</v>
      </c>
      <c r="U83" s="35">
        <f t="shared" si="14"/>
        <v>3470.64</v>
      </c>
      <c r="V83" s="36">
        <f t="shared" si="15"/>
        <v>5770.89</v>
      </c>
      <c r="W83" s="37">
        <f t="shared" si="16"/>
        <v>31773.69</v>
      </c>
      <c r="X83" s="105"/>
      <c r="Y83" s="106"/>
      <c r="Z83" s="106"/>
      <c r="AA83" s="106"/>
      <c r="AB83" s="107"/>
    </row>
    <row r="84" spans="2:28" hidden="1" x14ac:dyDescent="0.2">
      <c r="B84" s="5">
        <v>40616</v>
      </c>
      <c r="C84" s="39">
        <v>14038</v>
      </c>
      <c r="D84" s="40">
        <v>12704</v>
      </c>
      <c r="E84" s="40">
        <v>2624</v>
      </c>
      <c r="F84" s="40">
        <v>4769</v>
      </c>
      <c r="G84" s="41">
        <f t="shared" si="9"/>
        <v>34135</v>
      </c>
      <c r="H84" s="39">
        <v>1172.72</v>
      </c>
      <c r="I84" s="35">
        <v>1156.47</v>
      </c>
      <c r="J84" s="42">
        <v>1208.44</v>
      </c>
      <c r="K84" s="35">
        <v>1208.3900000000001</v>
      </c>
      <c r="L84" s="43">
        <f t="shared" si="11"/>
        <v>1174.4000000000001</v>
      </c>
      <c r="M84" s="44">
        <f t="shared" si="17"/>
        <v>40088.199999999997</v>
      </c>
      <c r="N84" s="89">
        <v>1.8183</v>
      </c>
      <c r="O84" s="89">
        <v>1.6531</v>
      </c>
      <c r="P84" s="91">
        <v>2.2050000000000001</v>
      </c>
      <c r="Q84" s="89">
        <v>2.2917000000000001</v>
      </c>
      <c r="R84" s="77">
        <f t="shared" si="10"/>
        <v>1.8527</v>
      </c>
      <c r="S84" s="33">
        <f t="shared" si="12"/>
        <v>16462.64</v>
      </c>
      <c r="T84" s="34">
        <f t="shared" si="13"/>
        <v>14691.79</v>
      </c>
      <c r="U84" s="35">
        <f t="shared" si="14"/>
        <v>3170.95</v>
      </c>
      <c r="V84" s="36">
        <f t="shared" si="15"/>
        <v>5762.81</v>
      </c>
      <c r="W84" s="37">
        <f t="shared" si="16"/>
        <v>40088.189999999995</v>
      </c>
      <c r="X84" s="105"/>
      <c r="Y84" s="106"/>
      <c r="Z84" s="106"/>
      <c r="AA84" s="106"/>
      <c r="AB84" s="107"/>
    </row>
    <row r="85" spans="2:28" hidden="1" x14ac:dyDescent="0.2">
      <c r="B85" s="5">
        <v>40617</v>
      </c>
      <c r="C85" s="33">
        <v>16104</v>
      </c>
      <c r="D85" s="40">
        <v>12872</v>
      </c>
      <c r="E85" s="40">
        <v>2352</v>
      </c>
      <c r="F85" s="40">
        <v>4419</v>
      </c>
      <c r="G85" s="41">
        <f t="shared" si="9"/>
        <v>35747</v>
      </c>
      <c r="H85" s="39">
        <v>1172.3399999999999</v>
      </c>
      <c r="I85" s="35">
        <v>1156.3399999999999</v>
      </c>
      <c r="J85" s="42">
        <v>1208.44</v>
      </c>
      <c r="K85" s="35">
        <v>1211.31</v>
      </c>
      <c r="L85" s="43">
        <f t="shared" si="11"/>
        <v>1173.77</v>
      </c>
      <c r="M85" s="44">
        <f t="shared" si="17"/>
        <v>41958.8</v>
      </c>
      <c r="N85" s="89">
        <v>1.8174999999999999</v>
      </c>
      <c r="O85" s="89">
        <v>1.653</v>
      </c>
      <c r="P85" s="91">
        <v>2.2050000000000001</v>
      </c>
      <c r="Q85" s="89">
        <v>2.3199999999999998</v>
      </c>
      <c r="R85" s="77">
        <f t="shared" si="10"/>
        <v>1.8459000000000001</v>
      </c>
      <c r="S85" s="33">
        <f t="shared" si="12"/>
        <v>18879.36</v>
      </c>
      <c r="T85" s="34">
        <f t="shared" si="13"/>
        <v>14884.41</v>
      </c>
      <c r="U85" s="35">
        <f t="shared" si="14"/>
        <v>2842.25</v>
      </c>
      <c r="V85" s="36">
        <f t="shared" si="15"/>
        <v>5352.78</v>
      </c>
      <c r="W85" s="37">
        <f t="shared" si="16"/>
        <v>41958.8</v>
      </c>
      <c r="X85" s="105"/>
      <c r="Y85" s="106"/>
      <c r="Z85" s="106"/>
      <c r="AA85" s="106"/>
      <c r="AB85" s="107"/>
    </row>
    <row r="86" spans="2:28" hidden="1" x14ac:dyDescent="0.2">
      <c r="B86" s="5">
        <v>40618</v>
      </c>
      <c r="C86" s="33">
        <v>16553</v>
      </c>
      <c r="D86" s="40">
        <v>13433</v>
      </c>
      <c r="E86" s="40">
        <v>2606</v>
      </c>
      <c r="F86" s="40">
        <v>4700</v>
      </c>
      <c r="G86" s="41">
        <f t="shared" si="9"/>
        <v>37292</v>
      </c>
      <c r="H86" s="39">
        <v>1172.3599999999999</v>
      </c>
      <c r="I86" s="35">
        <v>1151.1600000000001</v>
      </c>
      <c r="J86" s="42">
        <v>1208.44</v>
      </c>
      <c r="K86" s="35">
        <v>1208.3599999999999</v>
      </c>
      <c r="L86" s="43">
        <f t="shared" si="11"/>
        <v>1171.78</v>
      </c>
      <c r="M86" s="44">
        <f t="shared" si="17"/>
        <v>43698.09</v>
      </c>
      <c r="N86" s="89">
        <v>1.8186</v>
      </c>
      <c r="O86" s="89">
        <v>1.5952</v>
      </c>
      <c r="P86" s="91">
        <v>2.2050000000000001</v>
      </c>
      <c r="Q86" s="89">
        <v>2.2955000000000001</v>
      </c>
      <c r="R86" s="77">
        <f t="shared" si="10"/>
        <v>1.8251999999999999</v>
      </c>
      <c r="S86" s="33">
        <f t="shared" si="12"/>
        <v>19406.080000000002</v>
      </c>
      <c r="T86" s="34">
        <f t="shared" si="13"/>
        <v>15463.53</v>
      </c>
      <c r="U86" s="35">
        <f t="shared" si="14"/>
        <v>3149.19</v>
      </c>
      <c r="V86" s="36">
        <f t="shared" si="15"/>
        <v>5679.29</v>
      </c>
      <c r="W86" s="37">
        <f t="shared" si="16"/>
        <v>43698.090000000004</v>
      </c>
      <c r="X86" s="105"/>
      <c r="Y86" s="106"/>
      <c r="Z86" s="106"/>
      <c r="AA86" s="106"/>
      <c r="AB86" s="107"/>
    </row>
    <row r="87" spans="2:28" hidden="1" x14ac:dyDescent="0.2">
      <c r="B87" s="5">
        <v>40619</v>
      </c>
      <c r="C87" s="33">
        <v>18074</v>
      </c>
      <c r="D87" s="40">
        <v>13446</v>
      </c>
      <c r="E87" s="40">
        <v>2545</v>
      </c>
      <c r="F87" s="40">
        <v>4710</v>
      </c>
      <c r="G87" s="41">
        <f t="shared" si="9"/>
        <v>38775</v>
      </c>
      <c r="H87" s="39">
        <v>1173.3699999999999</v>
      </c>
      <c r="I87" s="35">
        <v>1151.72</v>
      </c>
      <c r="J87" s="42">
        <v>1207.5</v>
      </c>
      <c r="K87" s="35">
        <v>1208.28</v>
      </c>
      <c r="L87" s="43">
        <f t="shared" si="11"/>
        <v>1172.3399999999999</v>
      </c>
      <c r="M87" s="44">
        <f t="shared" si="17"/>
        <v>45457.599999999999</v>
      </c>
      <c r="N87" s="89">
        <v>1.829</v>
      </c>
      <c r="O87" s="89">
        <v>1.6039000000000001</v>
      </c>
      <c r="P87" s="91">
        <v>2.1695000000000002</v>
      </c>
      <c r="Q87" s="89">
        <v>2.2906</v>
      </c>
      <c r="R87" s="77">
        <f t="shared" si="10"/>
        <v>1.8293999999999999</v>
      </c>
      <c r="S87" s="33">
        <f t="shared" si="12"/>
        <v>21207.49</v>
      </c>
      <c r="T87" s="34">
        <f t="shared" si="13"/>
        <v>15486.03</v>
      </c>
      <c r="U87" s="35">
        <f t="shared" si="14"/>
        <v>3073.09</v>
      </c>
      <c r="V87" s="36">
        <f t="shared" si="15"/>
        <v>5691</v>
      </c>
      <c r="W87" s="37">
        <f t="shared" si="16"/>
        <v>45457.61</v>
      </c>
      <c r="X87" s="105"/>
      <c r="Y87" s="106"/>
      <c r="Z87" s="106"/>
      <c r="AA87" s="106"/>
      <c r="AB87" s="107"/>
    </row>
    <row r="88" spans="2:28" hidden="1" x14ac:dyDescent="0.2">
      <c r="B88" s="5">
        <v>40620</v>
      </c>
      <c r="C88" s="33">
        <v>18078</v>
      </c>
      <c r="D88" s="40">
        <v>13153</v>
      </c>
      <c r="E88" s="40">
        <v>3025</v>
      </c>
      <c r="F88" s="40">
        <v>4405</v>
      </c>
      <c r="G88" s="45">
        <f t="shared" si="9"/>
        <v>38661</v>
      </c>
      <c r="H88" s="39">
        <v>1175.1600000000001</v>
      </c>
      <c r="I88" s="35">
        <v>1150.1099999999999</v>
      </c>
      <c r="J88" s="42">
        <v>1207.5</v>
      </c>
      <c r="K88" s="35">
        <v>1212.5</v>
      </c>
      <c r="L88" s="43">
        <f t="shared" si="11"/>
        <v>1173.42</v>
      </c>
      <c r="M88" s="44">
        <f t="shared" si="17"/>
        <v>45365.69</v>
      </c>
      <c r="N88" s="89">
        <v>1.8548</v>
      </c>
      <c r="O88" s="89">
        <v>1.5775999999999999</v>
      </c>
      <c r="P88" s="91">
        <v>2.1695000000000002</v>
      </c>
      <c r="Q88" s="89">
        <v>2.3452000000000002</v>
      </c>
      <c r="R88" s="92">
        <f t="shared" si="10"/>
        <v>1.841</v>
      </c>
      <c r="S88" s="33">
        <f t="shared" si="12"/>
        <v>21244.54</v>
      </c>
      <c r="T88" s="34">
        <f t="shared" si="13"/>
        <v>15127.4</v>
      </c>
      <c r="U88" s="35">
        <f t="shared" si="14"/>
        <v>3652.69</v>
      </c>
      <c r="V88" s="36">
        <f t="shared" si="15"/>
        <v>5341.06</v>
      </c>
      <c r="W88" s="37">
        <f t="shared" si="16"/>
        <v>45365.69</v>
      </c>
      <c r="X88" s="105"/>
      <c r="Y88" s="106"/>
      <c r="Z88" s="106"/>
      <c r="AA88" s="106"/>
      <c r="AB88" s="107"/>
    </row>
    <row r="89" spans="2:28" hidden="1" x14ac:dyDescent="0.2">
      <c r="B89" s="5">
        <v>40621</v>
      </c>
      <c r="C89" s="33">
        <v>16443</v>
      </c>
      <c r="D89" s="40">
        <v>13429</v>
      </c>
      <c r="E89" s="40">
        <v>3039</v>
      </c>
      <c r="F89" s="40">
        <v>5021</v>
      </c>
      <c r="G89" s="41">
        <f t="shared" si="9"/>
        <v>37932</v>
      </c>
      <c r="H89" s="39">
        <v>1173.92</v>
      </c>
      <c r="I89" s="35">
        <v>1150.24</v>
      </c>
      <c r="J89" s="42">
        <v>1207.5</v>
      </c>
      <c r="K89" s="35">
        <v>1209.98</v>
      </c>
      <c r="L89" s="43">
        <f t="shared" si="11"/>
        <v>1173</v>
      </c>
      <c r="M89" s="44">
        <f t="shared" si="17"/>
        <v>44494.239999999998</v>
      </c>
      <c r="N89" s="89">
        <v>1.8358000000000001</v>
      </c>
      <c r="O89" s="89">
        <v>1.5831999999999999</v>
      </c>
      <c r="P89" s="91">
        <v>2.1695000000000002</v>
      </c>
      <c r="Q89" s="89">
        <v>2.3096000000000001</v>
      </c>
      <c r="R89" s="77">
        <f t="shared" si="10"/>
        <v>1.8358000000000001</v>
      </c>
      <c r="S89" s="33">
        <f t="shared" si="12"/>
        <v>19302.77</v>
      </c>
      <c r="T89" s="34">
        <f t="shared" si="13"/>
        <v>15446.57</v>
      </c>
      <c r="U89" s="35">
        <f t="shared" si="14"/>
        <v>3669.59</v>
      </c>
      <c r="V89" s="36">
        <f t="shared" si="15"/>
        <v>6075.31</v>
      </c>
      <c r="W89" s="37">
        <f t="shared" si="16"/>
        <v>44494.239999999991</v>
      </c>
      <c r="X89" s="105"/>
      <c r="Y89" s="106"/>
      <c r="Z89" s="106"/>
      <c r="AA89" s="106"/>
      <c r="AB89" s="107"/>
    </row>
    <row r="90" spans="2:28" hidden="1" x14ac:dyDescent="0.2">
      <c r="B90" s="5">
        <v>40622</v>
      </c>
      <c r="C90" s="33">
        <v>13339</v>
      </c>
      <c r="D90" s="40">
        <v>13229</v>
      </c>
      <c r="E90" s="40">
        <v>2941</v>
      </c>
      <c r="F90" s="40">
        <v>4957</v>
      </c>
      <c r="G90" s="41">
        <f t="shared" si="9"/>
        <v>34466</v>
      </c>
      <c r="H90" s="39">
        <v>1175.5</v>
      </c>
      <c r="I90" s="35">
        <v>1154.1099999999999</v>
      </c>
      <c r="J90" s="42">
        <v>1207.5</v>
      </c>
      <c r="K90" s="35">
        <v>1207.78</v>
      </c>
      <c r="L90" s="43">
        <f t="shared" si="11"/>
        <v>1174.6600000000001</v>
      </c>
      <c r="M90" s="44">
        <f t="shared" si="17"/>
        <v>40485.94</v>
      </c>
      <c r="N90" s="89">
        <v>1.857</v>
      </c>
      <c r="O90" s="89">
        <v>1.6261000000000001</v>
      </c>
      <c r="P90" s="91">
        <v>2.1695000000000002</v>
      </c>
      <c r="Q90" s="89">
        <v>2.2801</v>
      </c>
      <c r="R90" s="77">
        <f t="shared" si="10"/>
        <v>1.8559000000000001</v>
      </c>
      <c r="S90" s="33">
        <f t="shared" si="12"/>
        <v>15679.99</v>
      </c>
      <c r="T90" s="34">
        <f t="shared" si="13"/>
        <v>15267.72</v>
      </c>
      <c r="U90" s="35">
        <f t="shared" si="14"/>
        <v>3551.26</v>
      </c>
      <c r="V90" s="36">
        <f t="shared" si="15"/>
        <v>5986.97</v>
      </c>
      <c r="W90" s="37">
        <f t="shared" si="16"/>
        <v>40485.94</v>
      </c>
      <c r="X90" s="105"/>
      <c r="Y90" s="106"/>
      <c r="Z90" s="106"/>
      <c r="AA90" s="106"/>
      <c r="AB90" s="107"/>
    </row>
    <row r="91" spans="2:28" hidden="1" x14ac:dyDescent="0.2">
      <c r="B91" s="5">
        <v>40623</v>
      </c>
      <c r="C91" s="33">
        <v>12624</v>
      </c>
      <c r="D91" s="40">
        <v>13545</v>
      </c>
      <c r="E91" s="40">
        <v>2972</v>
      </c>
      <c r="F91" s="40">
        <v>4936</v>
      </c>
      <c r="G91" s="41">
        <f t="shared" si="9"/>
        <v>34077</v>
      </c>
      <c r="H91" s="39">
        <v>1173.9100000000001</v>
      </c>
      <c r="I91" s="35">
        <v>1154.1400000000001</v>
      </c>
      <c r="J91" s="42">
        <v>1207.5</v>
      </c>
      <c r="K91" s="35">
        <v>1209.79</v>
      </c>
      <c r="L91" s="43">
        <f t="shared" si="11"/>
        <v>1174.18</v>
      </c>
      <c r="M91" s="44">
        <f t="shared" si="17"/>
        <v>40012.480000000003</v>
      </c>
      <c r="N91" s="89">
        <v>1.8359000000000001</v>
      </c>
      <c r="O91" s="89">
        <v>1.6274999999999999</v>
      </c>
      <c r="P91" s="91">
        <v>2.1695000000000002</v>
      </c>
      <c r="Q91" s="89">
        <v>2.3022</v>
      </c>
      <c r="R91" s="77">
        <f t="shared" si="10"/>
        <v>1.8496999999999999</v>
      </c>
      <c r="S91" s="33">
        <f t="shared" si="12"/>
        <v>14819.44</v>
      </c>
      <c r="T91" s="34">
        <f t="shared" si="13"/>
        <v>15632.83</v>
      </c>
      <c r="U91" s="35">
        <f t="shared" si="14"/>
        <v>3588.69</v>
      </c>
      <c r="V91" s="36">
        <f t="shared" si="15"/>
        <v>5971.52</v>
      </c>
      <c r="W91" s="37">
        <f t="shared" si="16"/>
        <v>40012.479999999996</v>
      </c>
      <c r="X91" s="105"/>
      <c r="Y91" s="106"/>
      <c r="Z91" s="106"/>
      <c r="AA91" s="106"/>
      <c r="AB91" s="107"/>
    </row>
    <row r="92" spans="2:28" hidden="1" x14ac:dyDescent="0.2">
      <c r="B92" s="5">
        <v>40624</v>
      </c>
      <c r="C92" s="33">
        <v>13707</v>
      </c>
      <c r="D92" s="40">
        <v>13670</v>
      </c>
      <c r="E92" s="40">
        <v>2468</v>
      </c>
      <c r="F92" s="40">
        <v>4911</v>
      </c>
      <c r="G92" s="41">
        <f t="shared" si="9"/>
        <v>34756</v>
      </c>
      <c r="H92" s="39">
        <v>1173.1600000000001</v>
      </c>
      <c r="I92" s="35">
        <v>1152.51</v>
      </c>
      <c r="J92" s="42">
        <v>1207.5</v>
      </c>
      <c r="K92" s="35">
        <v>1213.03</v>
      </c>
      <c r="L92" s="43">
        <f t="shared" si="11"/>
        <v>1173.1099999999999</v>
      </c>
      <c r="M92" s="44">
        <f t="shared" si="17"/>
        <v>40772.620000000003</v>
      </c>
      <c r="N92" s="89">
        <v>1.831</v>
      </c>
      <c r="O92" s="89">
        <v>1.6015999999999999</v>
      </c>
      <c r="P92" s="91">
        <v>2.1695000000000002</v>
      </c>
      <c r="Q92" s="89">
        <v>2.3386</v>
      </c>
      <c r="R92" s="77">
        <f t="shared" si="10"/>
        <v>1.8365</v>
      </c>
      <c r="S92" s="33">
        <f t="shared" si="12"/>
        <v>16080.5</v>
      </c>
      <c r="T92" s="34">
        <f t="shared" si="13"/>
        <v>15754.81</v>
      </c>
      <c r="U92" s="35">
        <f t="shared" si="14"/>
        <v>2980.11</v>
      </c>
      <c r="V92" s="36">
        <f t="shared" si="15"/>
        <v>5957.19</v>
      </c>
      <c r="W92" s="37">
        <f t="shared" si="16"/>
        <v>40772.61</v>
      </c>
      <c r="X92" s="105"/>
      <c r="Y92" s="106"/>
      <c r="Z92" s="106"/>
      <c r="AA92" s="106"/>
      <c r="AB92" s="107"/>
    </row>
    <row r="93" spans="2:28" hidden="1" x14ac:dyDescent="0.2">
      <c r="B93" s="5">
        <v>40625</v>
      </c>
      <c r="C93" s="33">
        <v>11102</v>
      </c>
      <c r="D93" s="40">
        <v>13261</v>
      </c>
      <c r="E93" s="40">
        <v>2960</v>
      </c>
      <c r="F93" s="40">
        <v>4962</v>
      </c>
      <c r="G93" s="41">
        <f t="shared" si="9"/>
        <v>32285</v>
      </c>
      <c r="H93" s="39">
        <v>1173.81</v>
      </c>
      <c r="I93" s="35">
        <v>1150.5</v>
      </c>
      <c r="J93" s="42">
        <v>1207.5</v>
      </c>
      <c r="K93" s="35">
        <v>1210.2</v>
      </c>
      <c r="L93" s="43">
        <f t="shared" si="11"/>
        <v>1172.92</v>
      </c>
      <c r="M93" s="44">
        <f t="shared" si="17"/>
        <v>37867.629999999997</v>
      </c>
      <c r="N93" s="89">
        <v>1.8391</v>
      </c>
      <c r="O93" s="89">
        <v>1.5822000000000001</v>
      </c>
      <c r="P93" s="91">
        <v>2.1695000000000002</v>
      </c>
      <c r="Q93" s="89">
        <v>2.3086000000000002</v>
      </c>
      <c r="R93" s="77">
        <f t="shared" si="10"/>
        <v>1.8360000000000001</v>
      </c>
      <c r="S93" s="33">
        <f t="shared" si="12"/>
        <v>13031.64</v>
      </c>
      <c r="T93" s="34">
        <f t="shared" si="13"/>
        <v>15256.78</v>
      </c>
      <c r="U93" s="35">
        <f t="shared" si="14"/>
        <v>3574.2</v>
      </c>
      <c r="V93" s="36">
        <f t="shared" si="15"/>
        <v>6005.01</v>
      </c>
      <c r="W93" s="37">
        <f t="shared" si="16"/>
        <v>37867.629999999997</v>
      </c>
      <c r="X93" s="105"/>
      <c r="Y93" s="106"/>
      <c r="Z93" s="106"/>
      <c r="AA93" s="106"/>
      <c r="AB93" s="107"/>
    </row>
    <row r="94" spans="2:28" hidden="1" x14ac:dyDescent="0.2">
      <c r="B94" s="5">
        <v>40626</v>
      </c>
      <c r="C94" s="33">
        <v>10366</v>
      </c>
      <c r="D94" s="40">
        <v>13218</v>
      </c>
      <c r="E94" s="40">
        <v>3126</v>
      </c>
      <c r="F94" s="40">
        <v>4708</v>
      </c>
      <c r="G94" s="41">
        <f t="shared" si="9"/>
        <v>31418</v>
      </c>
      <c r="H94" s="39">
        <v>1174.17</v>
      </c>
      <c r="I94" s="35">
        <v>1152.74</v>
      </c>
      <c r="J94" s="42">
        <v>1202.58</v>
      </c>
      <c r="K94" s="35">
        <v>1210.8599999999999</v>
      </c>
      <c r="L94" s="43">
        <f t="shared" si="11"/>
        <v>1173.48</v>
      </c>
      <c r="M94" s="44">
        <f t="shared" si="17"/>
        <v>36868.36</v>
      </c>
      <c r="N94" s="89">
        <v>1.8433999999999999</v>
      </c>
      <c r="O94" s="89">
        <v>1.607</v>
      </c>
      <c r="P94" s="91">
        <v>2.0607000000000002</v>
      </c>
      <c r="Q94" s="89">
        <v>2.3174999999999999</v>
      </c>
      <c r="R94" s="77">
        <f t="shared" si="10"/>
        <v>1.8366</v>
      </c>
      <c r="S94" s="33">
        <f t="shared" si="12"/>
        <v>12171.45</v>
      </c>
      <c r="T94" s="34">
        <f t="shared" si="13"/>
        <v>15236.92</v>
      </c>
      <c r="U94" s="35">
        <f t="shared" si="14"/>
        <v>3759.27</v>
      </c>
      <c r="V94" s="36">
        <f t="shared" si="15"/>
        <v>5700.73</v>
      </c>
      <c r="W94" s="37">
        <f t="shared" si="16"/>
        <v>36868.370000000003</v>
      </c>
      <c r="X94" s="105"/>
      <c r="Y94" s="106"/>
      <c r="Z94" s="106"/>
      <c r="AA94" s="106"/>
      <c r="AB94" s="107"/>
    </row>
    <row r="95" spans="2:28" hidden="1" x14ac:dyDescent="0.2">
      <c r="B95" s="5">
        <v>40627</v>
      </c>
      <c r="C95" s="33">
        <v>10483</v>
      </c>
      <c r="D95" s="40">
        <v>13757</v>
      </c>
      <c r="E95" s="40">
        <v>2719</v>
      </c>
      <c r="F95" s="40">
        <v>4646</v>
      </c>
      <c r="G95" s="41">
        <f t="shared" si="9"/>
        <v>31605</v>
      </c>
      <c r="H95" s="39">
        <v>1174.1400000000001</v>
      </c>
      <c r="I95" s="35">
        <v>1151.77</v>
      </c>
      <c r="J95" s="42">
        <v>1202.58</v>
      </c>
      <c r="K95" s="35">
        <v>1210.5999999999999</v>
      </c>
      <c r="L95" s="43">
        <f t="shared" si="11"/>
        <v>1172.21</v>
      </c>
      <c r="M95" s="44">
        <f t="shared" si="17"/>
        <v>37047.67</v>
      </c>
      <c r="N95" s="89">
        <v>1.8448</v>
      </c>
      <c r="O95" s="89">
        <v>1.5954999999999999</v>
      </c>
      <c r="P95" s="91">
        <v>2.0607000000000002</v>
      </c>
      <c r="Q95" s="89">
        <v>2.3176000000000001</v>
      </c>
      <c r="R95" s="77">
        <f t="shared" si="10"/>
        <v>1.8244</v>
      </c>
      <c r="S95" s="33">
        <f t="shared" si="12"/>
        <v>12308.51</v>
      </c>
      <c r="T95" s="34">
        <f t="shared" si="13"/>
        <v>15844.9</v>
      </c>
      <c r="U95" s="35">
        <f t="shared" si="14"/>
        <v>3269.82</v>
      </c>
      <c r="V95" s="36">
        <f t="shared" si="15"/>
        <v>5624.45</v>
      </c>
      <c r="W95" s="37">
        <f t="shared" si="16"/>
        <v>37047.68</v>
      </c>
      <c r="X95" s="105"/>
      <c r="Y95" s="106"/>
      <c r="Z95" s="106"/>
      <c r="AA95" s="106"/>
      <c r="AB95" s="107"/>
    </row>
    <row r="96" spans="2:28" hidden="1" x14ac:dyDescent="0.2">
      <c r="B96" s="5">
        <v>40628</v>
      </c>
      <c r="C96" s="33">
        <v>9473</v>
      </c>
      <c r="D96" s="40">
        <v>12443</v>
      </c>
      <c r="E96" s="40">
        <v>2743</v>
      </c>
      <c r="F96" s="40">
        <v>4926</v>
      </c>
      <c r="G96" s="41">
        <f t="shared" si="9"/>
        <v>29585</v>
      </c>
      <c r="H96" s="39">
        <v>1174.3800000000001</v>
      </c>
      <c r="I96" s="35">
        <v>1155.1600000000001</v>
      </c>
      <c r="J96" s="35">
        <v>1202.58</v>
      </c>
      <c r="K96" s="35">
        <v>1207.92</v>
      </c>
      <c r="L96" s="43">
        <f t="shared" si="11"/>
        <v>1174.5</v>
      </c>
      <c r="M96" s="44">
        <f t="shared" si="17"/>
        <v>34747.449999999997</v>
      </c>
      <c r="N96" s="89">
        <v>1.8486</v>
      </c>
      <c r="O96" s="89">
        <v>1.6424000000000001</v>
      </c>
      <c r="P96" s="89">
        <v>2.0607000000000002</v>
      </c>
      <c r="Q96" s="89">
        <v>2.2856999999999998</v>
      </c>
      <c r="R96" s="77">
        <f t="shared" si="10"/>
        <v>1.8543000000000001</v>
      </c>
      <c r="S96" s="33">
        <f t="shared" si="12"/>
        <v>11124.9</v>
      </c>
      <c r="T96" s="34">
        <f t="shared" si="13"/>
        <v>14373.66</v>
      </c>
      <c r="U96" s="35">
        <f t="shared" si="14"/>
        <v>3298.68</v>
      </c>
      <c r="V96" s="36">
        <f t="shared" si="15"/>
        <v>5950.21</v>
      </c>
      <c r="W96" s="37">
        <f t="shared" si="16"/>
        <v>34747.449999999997</v>
      </c>
      <c r="X96" s="105"/>
      <c r="Y96" s="106"/>
      <c r="Z96" s="106"/>
      <c r="AA96" s="106"/>
      <c r="AB96" s="107"/>
    </row>
    <row r="97" spans="2:28" hidden="1" x14ac:dyDescent="0.2">
      <c r="B97" s="5">
        <v>40629</v>
      </c>
      <c r="C97" s="33">
        <v>7032</v>
      </c>
      <c r="D97" s="40">
        <v>10704</v>
      </c>
      <c r="E97" s="40">
        <v>2939</v>
      </c>
      <c r="F97" s="40">
        <v>5060</v>
      </c>
      <c r="G97" s="41">
        <f t="shared" si="9"/>
        <v>25735</v>
      </c>
      <c r="H97" s="39">
        <v>1174.58</v>
      </c>
      <c r="I97" s="35">
        <v>1159.29</v>
      </c>
      <c r="J97" s="35">
        <v>1202.58</v>
      </c>
      <c r="K97" s="35">
        <v>1211.03</v>
      </c>
      <c r="L97" s="43">
        <f t="shared" si="11"/>
        <v>1178.58</v>
      </c>
      <c r="M97" s="44">
        <f t="shared" si="17"/>
        <v>30330.880000000001</v>
      </c>
      <c r="N97" s="89">
        <v>1.8485</v>
      </c>
      <c r="O97" s="89">
        <v>1.6908000000000001</v>
      </c>
      <c r="P97" s="89">
        <v>2.0607000000000002</v>
      </c>
      <c r="Q97" s="89">
        <v>2.3235999999999999</v>
      </c>
      <c r="R97" s="77">
        <f t="shared" si="10"/>
        <v>1.9006000000000001</v>
      </c>
      <c r="S97" s="33">
        <f t="shared" si="12"/>
        <v>8259.65</v>
      </c>
      <c r="T97" s="34">
        <f t="shared" si="13"/>
        <v>12409.04</v>
      </c>
      <c r="U97" s="35">
        <f t="shared" si="14"/>
        <v>3534.38</v>
      </c>
      <c r="V97" s="36">
        <f t="shared" si="15"/>
        <v>6127.81</v>
      </c>
      <c r="W97" s="37">
        <f t="shared" si="16"/>
        <v>30330.880000000005</v>
      </c>
      <c r="X97" s="105"/>
      <c r="Y97" s="106"/>
      <c r="Z97" s="106"/>
      <c r="AA97" s="106"/>
      <c r="AB97" s="107"/>
    </row>
    <row r="98" spans="2:28" hidden="1" x14ac:dyDescent="0.2">
      <c r="B98" s="5">
        <v>40630</v>
      </c>
      <c r="C98" s="33">
        <v>8708</v>
      </c>
      <c r="D98" s="40">
        <v>13428</v>
      </c>
      <c r="E98" s="40">
        <v>2684</v>
      </c>
      <c r="F98" s="40">
        <v>4740</v>
      </c>
      <c r="G98" s="41">
        <f t="shared" si="9"/>
        <v>29560</v>
      </c>
      <c r="H98" s="39">
        <v>1175.1400000000001</v>
      </c>
      <c r="I98" s="35">
        <v>1152.8399999999999</v>
      </c>
      <c r="J98" s="35">
        <v>1202.58</v>
      </c>
      <c r="K98" s="35">
        <v>1212.32</v>
      </c>
      <c r="L98" s="43">
        <f t="shared" si="11"/>
        <v>1173.46</v>
      </c>
      <c r="M98" s="44">
        <f t="shared" si="17"/>
        <v>34687.58</v>
      </c>
      <c r="N98" s="89">
        <v>1.857</v>
      </c>
      <c r="O98" s="89">
        <v>1.6069</v>
      </c>
      <c r="P98" s="89">
        <v>2.0607000000000002</v>
      </c>
      <c r="Q98" s="89">
        <v>2.3378999999999999</v>
      </c>
      <c r="R98" s="77">
        <f t="shared" si="10"/>
        <v>1.839</v>
      </c>
      <c r="S98" s="33">
        <f t="shared" si="12"/>
        <v>10233.120000000001</v>
      </c>
      <c r="T98" s="34">
        <f t="shared" si="13"/>
        <v>15480.34</v>
      </c>
      <c r="U98" s="35">
        <f t="shared" si="14"/>
        <v>3227.72</v>
      </c>
      <c r="V98" s="36">
        <f t="shared" si="15"/>
        <v>5746.4</v>
      </c>
      <c r="W98" s="37">
        <f t="shared" si="16"/>
        <v>34687.58</v>
      </c>
      <c r="X98" s="105"/>
      <c r="Y98" s="106"/>
      <c r="Z98" s="106"/>
      <c r="AA98" s="106"/>
      <c r="AB98" s="107"/>
    </row>
    <row r="99" spans="2:28" hidden="1" x14ac:dyDescent="0.2">
      <c r="B99" s="5">
        <v>40631</v>
      </c>
      <c r="C99" s="33">
        <v>8784</v>
      </c>
      <c r="D99" s="40">
        <v>14197</v>
      </c>
      <c r="E99" s="40">
        <v>2535</v>
      </c>
      <c r="F99" s="40">
        <v>4903</v>
      </c>
      <c r="G99" s="41">
        <f t="shared" si="9"/>
        <v>30419</v>
      </c>
      <c r="H99" s="39">
        <v>1174.73</v>
      </c>
      <c r="I99" s="35">
        <v>1152.95</v>
      </c>
      <c r="J99" s="35">
        <v>1202.58</v>
      </c>
      <c r="K99" s="35">
        <v>1213.75</v>
      </c>
      <c r="L99" s="43">
        <f t="shared" si="11"/>
        <v>1173.18</v>
      </c>
      <c r="M99" s="44">
        <f t="shared" si="17"/>
        <v>35686.82</v>
      </c>
      <c r="N99" s="89">
        <v>1.8486</v>
      </c>
      <c r="O99" s="89">
        <v>1.6153</v>
      </c>
      <c r="P99" s="89">
        <v>2.0607000000000002</v>
      </c>
      <c r="Q99" s="89">
        <v>2.3557999999999999</v>
      </c>
      <c r="R99" s="77">
        <f t="shared" si="10"/>
        <v>1.8391</v>
      </c>
      <c r="S99" s="33">
        <f t="shared" si="12"/>
        <v>10318.83</v>
      </c>
      <c r="T99" s="34">
        <f t="shared" si="13"/>
        <v>16368.43</v>
      </c>
      <c r="U99" s="35">
        <f t="shared" si="14"/>
        <v>3048.54</v>
      </c>
      <c r="V99" s="36">
        <f t="shared" si="15"/>
        <v>5951.02</v>
      </c>
      <c r="W99" s="37">
        <f t="shared" si="16"/>
        <v>35686.820000000007</v>
      </c>
      <c r="X99" s="105"/>
      <c r="Y99" s="106"/>
      <c r="Z99" s="106"/>
      <c r="AA99" s="106"/>
      <c r="AB99" s="107"/>
    </row>
    <row r="100" spans="2:28" hidden="1" x14ac:dyDescent="0.2">
      <c r="B100" s="5">
        <v>40632</v>
      </c>
      <c r="C100" s="33">
        <v>10665</v>
      </c>
      <c r="D100" s="40">
        <v>13441</v>
      </c>
      <c r="E100" s="40">
        <v>2643</v>
      </c>
      <c r="F100" s="40">
        <v>4935</v>
      </c>
      <c r="G100" s="41">
        <f t="shared" si="9"/>
        <v>31684</v>
      </c>
      <c r="H100" s="39">
        <v>1173.94</v>
      </c>
      <c r="I100" s="35">
        <v>1151.28</v>
      </c>
      <c r="J100" s="35">
        <v>1202.58</v>
      </c>
      <c r="K100" s="35">
        <v>1210.07</v>
      </c>
      <c r="L100" s="43">
        <f t="shared" si="11"/>
        <v>1172.3399999999999</v>
      </c>
      <c r="M100" s="44">
        <f t="shared" si="17"/>
        <v>37144.54</v>
      </c>
      <c r="N100" s="89">
        <v>1.8442000000000001</v>
      </c>
      <c r="O100" s="89">
        <v>1.6</v>
      </c>
      <c r="P100" s="89">
        <v>2.0607000000000002</v>
      </c>
      <c r="Q100" s="89">
        <v>2.31</v>
      </c>
      <c r="R100" s="77">
        <f t="shared" si="10"/>
        <v>1.8311999999999999</v>
      </c>
      <c r="S100" s="33">
        <f t="shared" si="12"/>
        <v>12520.07</v>
      </c>
      <c r="T100" s="34">
        <f t="shared" si="13"/>
        <v>15474.35</v>
      </c>
      <c r="U100" s="35">
        <f t="shared" si="14"/>
        <v>3178.42</v>
      </c>
      <c r="V100" s="36">
        <f t="shared" si="15"/>
        <v>5971.7</v>
      </c>
      <c r="W100" s="37">
        <f t="shared" si="16"/>
        <v>37144.539999999994</v>
      </c>
      <c r="X100" s="105"/>
      <c r="Y100" s="106"/>
      <c r="Z100" s="106"/>
      <c r="AA100" s="106"/>
      <c r="AB100" s="107"/>
    </row>
    <row r="101" spans="2:28" ht="13.5" hidden="1" thickBot="1" x14ac:dyDescent="0.25">
      <c r="B101" s="5">
        <v>40633</v>
      </c>
      <c r="C101" s="46">
        <v>10253</v>
      </c>
      <c r="D101" s="47">
        <v>13984</v>
      </c>
      <c r="E101" s="47">
        <v>3077</v>
      </c>
      <c r="F101" s="47">
        <v>4602</v>
      </c>
      <c r="G101" s="27">
        <f t="shared" si="9"/>
        <v>31916</v>
      </c>
      <c r="H101" s="48">
        <v>1173.04</v>
      </c>
      <c r="I101" s="49">
        <v>1151.67</v>
      </c>
      <c r="J101" s="49">
        <v>1205.17</v>
      </c>
      <c r="K101" s="49">
        <v>1212.6300000000001</v>
      </c>
      <c r="L101" s="50">
        <f t="shared" si="11"/>
        <v>1172.48</v>
      </c>
      <c r="M101" s="51">
        <f t="shared" si="17"/>
        <v>37420.959999999999</v>
      </c>
      <c r="N101" s="93">
        <v>1.8326</v>
      </c>
      <c r="O101" s="93">
        <v>1.5983000000000001</v>
      </c>
      <c r="P101" s="93">
        <v>2.0703</v>
      </c>
      <c r="Q101" s="93">
        <v>2.3309000000000002</v>
      </c>
      <c r="R101" s="94">
        <f t="shared" si="10"/>
        <v>1.8247</v>
      </c>
      <c r="S101" s="33">
        <f t="shared" si="12"/>
        <v>12027.18</v>
      </c>
      <c r="T101" s="34">
        <f t="shared" si="13"/>
        <v>16104.95</v>
      </c>
      <c r="U101" s="35">
        <f t="shared" si="14"/>
        <v>3708.31</v>
      </c>
      <c r="V101" s="36">
        <f t="shared" si="15"/>
        <v>5580.52</v>
      </c>
      <c r="W101" s="37">
        <f t="shared" si="16"/>
        <v>37420.960000000006</v>
      </c>
      <c r="X101" s="105"/>
      <c r="Y101" s="106"/>
      <c r="Z101" s="106"/>
      <c r="AA101" s="106"/>
      <c r="AB101" s="107"/>
    </row>
    <row r="102" spans="2:28" hidden="1" x14ac:dyDescent="0.2">
      <c r="B102" s="5">
        <v>40634</v>
      </c>
      <c r="C102" s="33">
        <v>12410</v>
      </c>
      <c r="D102" s="52">
        <v>13609</v>
      </c>
      <c r="E102" s="52">
        <v>3054</v>
      </c>
      <c r="F102" s="52">
        <v>4994</v>
      </c>
      <c r="G102" s="53">
        <f t="shared" ref="G102:G131" si="18">SUM(C102:F102)</f>
        <v>34067</v>
      </c>
      <c r="H102" s="39">
        <v>1174.1400000000001</v>
      </c>
      <c r="I102" s="39">
        <v>1154.1099999999999</v>
      </c>
      <c r="J102" s="39">
        <v>1205.17</v>
      </c>
      <c r="K102" s="39">
        <v>1212.56</v>
      </c>
      <c r="L102" s="43">
        <f t="shared" ref="L102:L131" si="19">+ROUND((H102*C102+I102*D102+J102*E102+K102*F102)/G102,2)</f>
        <v>1174.55</v>
      </c>
      <c r="M102" s="44">
        <f t="shared" si="17"/>
        <v>40013.47</v>
      </c>
      <c r="N102" s="89">
        <v>1.8487</v>
      </c>
      <c r="O102" s="89">
        <v>1.6285000000000001</v>
      </c>
      <c r="P102" s="89">
        <v>2.0703</v>
      </c>
      <c r="Q102" s="89">
        <v>2.3368000000000002</v>
      </c>
      <c r="R102" s="77">
        <f t="shared" ref="R102:R131" si="20">+ROUND((N102*C102+O102*D102+P102*E102+Q102*F102)/G102,4)</f>
        <v>1.8522000000000001</v>
      </c>
      <c r="S102" s="33">
        <f t="shared" si="12"/>
        <v>14571.08</v>
      </c>
      <c r="T102" s="34">
        <f t="shared" si="13"/>
        <v>15706.28</v>
      </c>
      <c r="U102" s="35">
        <f t="shared" si="14"/>
        <v>3680.59</v>
      </c>
      <c r="V102" s="36">
        <f t="shared" si="15"/>
        <v>6055.52</v>
      </c>
      <c r="W102" s="37">
        <f t="shared" si="16"/>
        <v>40013.47</v>
      </c>
      <c r="X102" s="105"/>
      <c r="Y102" s="106"/>
      <c r="Z102" s="106"/>
      <c r="AA102" s="106"/>
      <c r="AB102" s="107"/>
    </row>
    <row r="103" spans="2:28" hidden="1" x14ac:dyDescent="0.2">
      <c r="B103" s="5">
        <v>40635</v>
      </c>
      <c r="C103" s="33">
        <v>11763</v>
      </c>
      <c r="D103" s="40">
        <v>13641</v>
      </c>
      <c r="E103" s="40">
        <v>3051</v>
      </c>
      <c r="F103" s="40">
        <v>5021</v>
      </c>
      <c r="G103" s="41">
        <f t="shared" si="18"/>
        <v>33476</v>
      </c>
      <c r="H103" s="39">
        <v>1174.3900000000001</v>
      </c>
      <c r="I103" s="39">
        <v>1155.76</v>
      </c>
      <c r="J103" s="39">
        <v>1205.17</v>
      </c>
      <c r="K103" s="39">
        <v>1210.79</v>
      </c>
      <c r="L103" s="43">
        <f t="shared" si="19"/>
        <v>1175.06</v>
      </c>
      <c r="M103" s="44">
        <f t="shared" si="17"/>
        <v>39336.42</v>
      </c>
      <c r="N103" s="89">
        <v>1.849</v>
      </c>
      <c r="O103" s="89">
        <v>1.6478999999999999</v>
      </c>
      <c r="P103" s="89">
        <v>2.0703</v>
      </c>
      <c r="Q103" s="89">
        <v>2.3126000000000002</v>
      </c>
      <c r="R103" s="77">
        <f t="shared" si="20"/>
        <v>1.8568</v>
      </c>
      <c r="S103" s="33">
        <f t="shared" si="12"/>
        <v>13814.35</v>
      </c>
      <c r="T103" s="34">
        <f t="shared" si="13"/>
        <v>15765.72</v>
      </c>
      <c r="U103" s="35">
        <f t="shared" si="14"/>
        <v>3676.97</v>
      </c>
      <c r="V103" s="36">
        <f t="shared" si="15"/>
        <v>6079.38</v>
      </c>
      <c r="W103" s="37">
        <f t="shared" si="16"/>
        <v>39336.42</v>
      </c>
      <c r="X103" s="105"/>
      <c r="Y103" s="106"/>
      <c r="Z103" s="106"/>
      <c r="AA103" s="106"/>
      <c r="AB103" s="107"/>
    </row>
    <row r="104" spans="2:28" hidden="1" x14ac:dyDescent="0.2">
      <c r="B104" s="5">
        <v>40636</v>
      </c>
      <c r="C104" s="33">
        <v>10048</v>
      </c>
      <c r="D104" s="40">
        <v>10810</v>
      </c>
      <c r="E104" s="40">
        <v>1081</v>
      </c>
      <c r="F104" s="40">
        <v>4762</v>
      </c>
      <c r="G104" s="41">
        <f t="shared" si="18"/>
        <v>26701</v>
      </c>
      <c r="H104" s="39">
        <v>1175.03</v>
      </c>
      <c r="I104" s="35">
        <v>1147.0899999999999</v>
      </c>
      <c r="J104" s="35">
        <v>1205.17</v>
      </c>
      <c r="K104" s="35">
        <v>1213.8800000000001</v>
      </c>
      <c r="L104" s="43">
        <f t="shared" si="19"/>
        <v>1171.8699999999999</v>
      </c>
      <c r="M104" s="44">
        <f t="shared" si="17"/>
        <v>31290.03</v>
      </c>
      <c r="N104" s="89">
        <v>1.8572</v>
      </c>
      <c r="O104" s="89">
        <v>1.5463</v>
      </c>
      <c r="P104" s="89">
        <v>2.0703</v>
      </c>
      <c r="Q104" s="89">
        <v>2.3424</v>
      </c>
      <c r="R104" s="77">
        <f t="shared" si="20"/>
        <v>1.8265</v>
      </c>
      <c r="S104" s="33">
        <f t="shared" si="12"/>
        <v>11806.7</v>
      </c>
      <c r="T104" s="34">
        <f t="shared" si="13"/>
        <v>12400.04</v>
      </c>
      <c r="U104" s="35">
        <f t="shared" si="14"/>
        <v>1302.79</v>
      </c>
      <c r="V104" s="36">
        <f t="shared" si="15"/>
        <v>5780.5</v>
      </c>
      <c r="W104" s="37">
        <f t="shared" si="16"/>
        <v>31290.030000000002</v>
      </c>
      <c r="X104" s="105"/>
      <c r="Y104" s="106"/>
      <c r="Z104" s="106"/>
      <c r="AA104" s="106"/>
      <c r="AB104" s="107"/>
    </row>
    <row r="105" spans="2:28" hidden="1" x14ac:dyDescent="0.2">
      <c r="B105" s="5">
        <v>40637</v>
      </c>
      <c r="C105" s="33">
        <v>10453</v>
      </c>
      <c r="D105" s="40">
        <v>14171</v>
      </c>
      <c r="E105" s="40">
        <v>2493</v>
      </c>
      <c r="F105" s="40">
        <v>4995</v>
      </c>
      <c r="G105" s="41">
        <f t="shared" si="18"/>
        <v>32112</v>
      </c>
      <c r="H105" s="39">
        <v>1174.18</v>
      </c>
      <c r="I105" s="35">
        <v>1152.78</v>
      </c>
      <c r="J105" s="35">
        <v>1205.17</v>
      </c>
      <c r="K105" s="35">
        <v>1213.97</v>
      </c>
      <c r="L105" s="43">
        <f t="shared" si="19"/>
        <v>1173.33</v>
      </c>
      <c r="M105" s="44">
        <f t="shared" si="17"/>
        <v>37678.019999999997</v>
      </c>
      <c r="N105" s="89">
        <v>1.8462000000000001</v>
      </c>
      <c r="O105" s="89">
        <v>1.6148</v>
      </c>
      <c r="P105" s="89">
        <v>2.0703</v>
      </c>
      <c r="Q105" s="89">
        <v>2.3506</v>
      </c>
      <c r="R105" s="77">
        <f t="shared" si="20"/>
        <v>1.8399000000000001</v>
      </c>
      <c r="S105" s="33">
        <f t="shared" si="12"/>
        <v>12273.7</v>
      </c>
      <c r="T105" s="34">
        <f t="shared" si="13"/>
        <v>16336.05</v>
      </c>
      <c r="U105" s="35">
        <f t="shared" si="14"/>
        <v>3004.49</v>
      </c>
      <c r="V105" s="36">
        <f t="shared" si="15"/>
        <v>6063.78</v>
      </c>
      <c r="W105" s="37">
        <f t="shared" si="16"/>
        <v>37678.019999999997</v>
      </c>
      <c r="X105" s="105"/>
      <c r="Y105" s="106"/>
      <c r="Z105" s="106"/>
      <c r="AA105" s="106"/>
      <c r="AB105" s="107"/>
    </row>
    <row r="106" spans="2:28" hidden="1" x14ac:dyDescent="0.2">
      <c r="B106" s="5">
        <v>40638</v>
      </c>
      <c r="C106" s="33">
        <v>11960</v>
      </c>
      <c r="D106" s="40">
        <v>15048</v>
      </c>
      <c r="E106" s="40">
        <v>2480</v>
      </c>
      <c r="F106" s="40">
        <v>4920</v>
      </c>
      <c r="G106" s="41">
        <f t="shared" si="18"/>
        <v>34408</v>
      </c>
      <c r="H106" s="39">
        <v>1172.07</v>
      </c>
      <c r="I106" s="35">
        <v>1155.32</v>
      </c>
      <c r="J106" s="35">
        <v>1205.17</v>
      </c>
      <c r="K106" s="35">
        <v>1212.05</v>
      </c>
      <c r="L106" s="43">
        <f t="shared" si="19"/>
        <v>1172.8499999999999</v>
      </c>
      <c r="M106" s="44">
        <f t="shared" si="17"/>
        <v>40355.32</v>
      </c>
      <c r="N106" s="89">
        <v>1.8163</v>
      </c>
      <c r="O106" s="89">
        <v>1.6419999999999999</v>
      </c>
      <c r="P106" s="89">
        <v>2.0703</v>
      </c>
      <c r="Q106" s="89">
        <v>2.3277000000000001</v>
      </c>
      <c r="R106" s="77">
        <f t="shared" si="20"/>
        <v>1.8314999999999999</v>
      </c>
      <c r="S106" s="33">
        <f t="shared" si="12"/>
        <v>14017.96</v>
      </c>
      <c r="T106" s="34">
        <f t="shared" si="13"/>
        <v>17385.259999999998</v>
      </c>
      <c r="U106" s="35">
        <f t="shared" si="14"/>
        <v>2988.82</v>
      </c>
      <c r="V106" s="36">
        <f t="shared" si="15"/>
        <v>5963.29</v>
      </c>
      <c r="W106" s="37">
        <f t="shared" si="16"/>
        <v>40355.33</v>
      </c>
      <c r="X106" s="105"/>
      <c r="Y106" s="106"/>
      <c r="Z106" s="106"/>
      <c r="AA106" s="106"/>
      <c r="AB106" s="107"/>
    </row>
    <row r="107" spans="2:28" hidden="1" x14ac:dyDescent="0.2">
      <c r="B107" s="5">
        <v>40639</v>
      </c>
      <c r="C107" s="33">
        <v>10031</v>
      </c>
      <c r="D107" s="40">
        <v>14998</v>
      </c>
      <c r="E107" s="40">
        <v>2384</v>
      </c>
      <c r="F107" s="40">
        <v>4972</v>
      </c>
      <c r="G107" s="41">
        <f t="shared" si="18"/>
        <v>32385</v>
      </c>
      <c r="H107" s="39">
        <v>1175.19</v>
      </c>
      <c r="I107" s="35">
        <v>1155.42</v>
      </c>
      <c r="J107" s="35">
        <v>1205.17</v>
      </c>
      <c r="K107" s="35">
        <v>1214.56</v>
      </c>
      <c r="L107" s="43">
        <f t="shared" si="19"/>
        <v>1174.29</v>
      </c>
      <c r="M107" s="44">
        <f t="shared" si="17"/>
        <v>38029.24</v>
      </c>
      <c r="N107" s="89">
        <v>1.8501000000000001</v>
      </c>
      <c r="O107" s="89">
        <v>1.6463000000000001</v>
      </c>
      <c r="P107" s="89">
        <v>2.0703</v>
      </c>
      <c r="Q107" s="89">
        <v>2.3536999999999999</v>
      </c>
      <c r="R107" s="77">
        <f t="shared" si="20"/>
        <v>1.8492</v>
      </c>
      <c r="S107" s="33">
        <f t="shared" si="12"/>
        <v>11788.33</v>
      </c>
      <c r="T107" s="34">
        <f t="shared" si="13"/>
        <v>17328.990000000002</v>
      </c>
      <c r="U107" s="35">
        <f t="shared" si="14"/>
        <v>2873.13</v>
      </c>
      <c r="V107" s="36">
        <f t="shared" si="15"/>
        <v>6038.79</v>
      </c>
      <c r="W107" s="37">
        <f t="shared" si="16"/>
        <v>38029.24</v>
      </c>
      <c r="X107" s="105"/>
      <c r="Y107" s="106"/>
      <c r="Z107" s="106"/>
      <c r="AA107" s="106"/>
      <c r="AB107" s="107"/>
    </row>
    <row r="108" spans="2:28" hidden="1" x14ac:dyDescent="0.2">
      <c r="B108" s="5">
        <v>40640</v>
      </c>
      <c r="C108" s="33">
        <v>15828</v>
      </c>
      <c r="D108" s="40">
        <v>15233</v>
      </c>
      <c r="E108" s="40">
        <v>2286</v>
      </c>
      <c r="F108" s="40">
        <v>4287</v>
      </c>
      <c r="G108" s="41">
        <f t="shared" si="18"/>
        <v>37634</v>
      </c>
      <c r="H108" s="39">
        <v>1173.72</v>
      </c>
      <c r="I108" s="35">
        <v>1154.93</v>
      </c>
      <c r="J108" s="35">
        <v>1214.48</v>
      </c>
      <c r="K108" s="35">
        <v>1222.1500000000001</v>
      </c>
      <c r="L108" s="43">
        <f t="shared" si="19"/>
        <v>1174.1099999999999</v>
      </c>
      <c r="M108" s="44">
        <f t="shared" si="17"/>
        <v>44186.35</v>
      </c>
      <c r="N108" s="89">
        <v>1.8303</v>
      </c>
      <c r="O108" s="89">
        <v>1.6397999999999999</v>
      </c>
      <c r="P108" s="89">
        <v>2.3361999999999998</v>
      </c>
      <c r="Q108" s="89">
        <v>2.4258999999999999</v>
      </c>
      <c r="R108" s="77">
        <f t="shared" si="20"/>
        <v>1.8517999999999999</v>
      </c>
      <c r="S108" s="33">
        <f t="shared" si="12"/>
        <v>18577.64</v>
      </c>
      <c r="T108" s="34">
        <f t="shared" si="13"/>
        <v>17593.05</v>
      </c>
      <c r="U108" s="35">
        <f t="shared" si="14"/>
        <v>2776.3</v>
      </c>
      <c r="V108" s="36">
        <f t="shared" si="15"/>
        <v>5239.3599999999997</v>
      </c>
      <c r="W108" s="37">
        <f t="shared" si="16"/>
        <v>44186.350000000006</v>
      </c>
      <c r="X108" s="105"/>
      <c r="Y108" s="106"/>
      <c r="Z108" s="106"/>
      <c r="AA108" s="106"/>
      <c r="AB108" s="107"/>
    </row>
    <row r="109" spans="2:28" hidden="1" x14ac:dyDescent="0.2">
      <c r="B109" s="5">
        <v>40641</v>
      </c>
      <c r="C109" s="33">
        <v>14064</v>
      </c>
      <c r="D109" s="40">
        <v>15055</v>
      </c>
      <c r="E109" s="40">
        <v>2488</v>
      </c>
      <c r="F109" s="40">
        <v>4055</v>
      </c>
      <c r="G109" s="41">
        <f t="shared" si="18"/>
        <v>35662</v>
      </c>
      <c r="H109" s="39">
        <v>1173.3699999999999</v>
      </c>
      <c r="I109" s="35">
        <v>1155.4000000000001</v>
      </c>
      <c r="J109" s="35">
        <v>1214.48</v>
      </c>
      <c r="K109" s="35">
        <v>1222.25</v>
      </c>
      <c r="L109" s="43">
        <f t="shared" si="19"/>
        <v>1174.21</v>
      </c>
      <c r="M109" s="44">
        <f t="shared" si="17"/>
        <v>41874.67</v>
      </c>
      <c r="N109" s="89">
        <v>1.8293999999999999</v>
      </c>
      <c r="O109" s="89">
        <v>1.6453</v>
      </c>
      <c r="P109" s="89">
        <v>2.3361999999999998</v>
      </c>
      <c r="Q109" s="89">
        <v>2.4253</v>
      </c>
      <c r="R109" s="77">
        <f t="shared" si="20"/>
        <v>1.8548</v>
      </c>
      <c r="S109" s="33">
        <f t="shared" si="12"/>
        <v>16502.28</v>
      </c>
      <c r="T109" s="34">
        <f t="shared" si="13"/>
        <v>17394.55</v>
      </c>
      <c r="U109" s="35">
        <f t="shared" si="14"/>
        <v>3021.63</v>
      </c>
      <c r="V109" s="36">
        <f t="shared" si="15"/>
        <v>4956.22</v>
      </c>
      <c r="W109" s="37">
        <f t="shared" si="16"/>
        <v>41874.68</v>
      </c>
      <c r="X109" s="105"/>
      <c r="Y109" s="106"/>
      <c r="Z109" s="106"/>
      <c r="AA109" s="106"/>
      <c r="AB109" s="107"/>
    </row>
    <row r="110" spans="2:28" hidden="1" x14ac:dyDescent="0.2">
      <c r="B110" s="5">
        <v>40642</v>
      </c>
      <c r="C110" s="33">
        <v>13480</v>
      </c>
      <c r="D110" s="40">
        <v>14609</v>
      </c>
      <c r="E110" s="40">
        <v>2509</v>
      </c>
      <c r="F110" s="40">
        <v>4417</v>
      </c>
      <c r="G110" s="41">
        <f t="shared" si="18"/>
        <v>35015</v>
      </c>
      <c r="H110" s="39">
        <v>1171.56</v>
      </c>
      <c r="I110" s="35">
        <v>1155.1099999999999</v>
      </c>
      <c r="J110" s="35">
        <v>1214.48</v>
      </c>
      <c r="K110" s="35">
        <v>1209.08</v>
      </c>
      <c r="L110" s="43">
        <f t="shared" si="19"/>
        <v>1172.51</v>
      </c>
      <c r="M110" s="44">
        <f t="shared" si="17"/>
        <v>41055.269999999997</v>
      </c>
      <c r="N110" s="89">
        <v>1.8081</v>
      </c>
      <c r="O110" s="89">
        <v>1.6439999999999999</v>
      </c>
      <c r="P110" s="89">
        <v>2.3361999999999998</v>
      </c>
      <c r="Q110" s="89">
        <v>2.2957999999999998</v>
      </c>
      <c r="R110" s="77">
        <f t="shared" si="20"/>
        <v>1.839</v>
      </c>
      <c r="S110" s="33">
        <f t="shared" si="12"/>
        <v>15792.63</v>
      </c>
      <c r="T110" s="34">
        <f t="shared" si="13"/>
        <v>16875</v>
      </c>
      <c r="U110" s="35">
        <f t="shared" si="14"/>
        <v>3047.13</v>
      </c>
      <c r="V110" s="36">
        <f t="shared" si="15"/>
        <v>5340.51</v>
      </c>
      <c r="W110" s="37">
        <f t="shared" si="16"/>
        <v>41055.269999999997</v>
      </c>
      <c r="X110" s="105"/>
      <c r="Y110" s="106"/>
      <c r="Z110" s="106"/>
      <c r="AA110" s="106"/>
      <c r="AB110" s="107"/>
    </row>
    <row r="111" spans="2:28" hidden="1" x14ac:dyDescent="0.2">
      <c r="B111" s="5">
        <v>40643</v>
      </c>
      <c r="C111" s="33">
        <v>7114</v>
      </c>
      <c r="D111" s="40">
        <v>10113</v>
      </c>
      <c r="E111" s="40">
        <v>2287</v>
      </c>
      <c r="F111" s="40">
        <v>4740</v>
      </c>
      <c r="G111" s="41">
        <f t="shared" si="18"/>
        <v>24254</v>
      </c>
      <c r="H111" s="39">
        <v>1171.6099999999999</v>
      </c>
      <c r="I111" s="35">
        <v>1156.76</v>
      </c>
      <c r="J111" s="35">
        <v>1214.48</v>
      </c>
      <c r="K111" s="35">
        <v>1207.47</v>
      </c>
      <c r="L111" s="43">
        <f t="shared" si="19"/>
        <v>1176.47</v>
      </c>
      <c r="M111" s="44">
        <f t="shared" si="17"/>
        <v>28534.07</v>
      </c>
      <c r="N111" s="89">
        <v>1.8092999999999999</v>
      </c>
      <c r="O111" s="89">
        <v>1.6608000000000001</v>
      </c>
      <c r="P111" s="89">
        <v>2.3361999999999998</v>
      </c>
      <c r="Q111" s="89">
        <v>2.2871000000000001</v>
      </c>
      <c r="R111" s="77">
        <f t="shared" si="20"/>
        <v>1.8904000000000001</v>
      </c>
      <c r="S111" s="33">
        <f t="shared" si="12"/>
        <v>8334.83</v>
      </c>
      <c r="T111" s="34">
        <f t="shared" si="13"/>
        <v>11698.31</v>
      </c>
      <c r="U111" s="35">
        <f t="shared" si="14"/>
        <v>2777.52</v>
      </c>
      <c r="V111" s="36">
        <f t="shared" si="15"/>
        <v>5723.41</v>
      </c>
      <c r="W111" s="37">
        <f t="shared" si="16"/>
        <v>28534.07</v>
      </c>
      <c r="X111" s="105"/>
      <c r="Y111" s="106"/>
      <c r="Z111" s="106"/>
      <c r="AA111" s="106"/>
      <c r="AB111" s="107"/>
    </row>
    <row r="112" spans="2:28" hidden="1" x14ac:dyDescent="0.2">
      <c r="B112" s="5">
        <v>40644</v>
      </c>
      <c r="C112" s="33">
        <v>10159</v>
      </c>
      <c r="D112" s="40">
        <v>15080</v>
      </c>
      <c r="E112" s="40">
        <v>2436</v>
      </c>
      <c r="F112" s="40">
        <v>4949</v>
      </c>
      <c r="G112" s="41">
        <f t="shared" si="18"/>
        <v>32624</v>
      </c>
      <c r="H112" s="39">
        <v>1172.03</v>
      </c>
      <c r="I112" s="35">
        <v>1152.9000000000001</v>
      </c>
      <c r="J112" s="35">
        <v>1214.48</v>
      </c>
      <c r="K112" s="35">
        <v>1211</v>
      </c>
      <c r="L112" s="43">
        <f t="shared" si="19"/>
        <v>1172.27</v>
      </c>
      <c r="M112" s="44">
        <f t="shared" si="17"/>
        <v>38244.1</v>
      </c>
      <c r="N112" s="89">
        <v>1.8218000000000001</v>
      </c>
      <c r="O112" s="89">
        <v>1.6147</v>
      </c>
      <c r="P112" s="89">
        <v>2.3361999999999998</v>
      </c>
      <c r="Q112" s="89">
        <v>2.3245</v>
      </c>
      <c r="R112" s="77">
        <f t="shared" si="20"/>
        <v>1.8407</v>
      </c>
      <c r="S112" s="33">
        <f t="shared" si="12"/>
        <v>11906.65</v>
      </c>
      <c r="T112" s="34">
        <f t="shared" si="13"/>
        <v>17385.73</v>
      </c>
      <c r="U112" s="35">
        <f t="shared" si="14"/>
        <v>2958.47</v>
      </c>
      <c r="V112" s="36">
        <f t="shared" si="15"/>
        <v>5993.24</v>
      </c>
      <c r="W112" s="37">
        <f t="shared" si="16"/>
        <v>38244.089999999997</v>
      </c>
      <c r="X112" s="105"/>
      <c r="Y112" s="106"/>
      <c r="Z112" s="106"/>
      <c r="AA112" s="106"/>
      <c r="AB112" s="107"/>
    </row>
    <row r="113" spans="2:28" hidden="1" x14ac:dyDescent="0.2">
      <c r="B113" s="5">
        <v>40645</v>
      </c>
      <c r="C113" s="33">
        <v>13823</v>
      </c>
      <c r="D113" s="40">
        <v>14790</v>
      </c>
      <c r="E113" s="40">
        <v>2455</v>
      </c>
      <c r="F113" s="40">
        <v>4709</v>
      </c>
      <c r="G113" s="41">
        <f t="shared" si="18"/>
        <v>35777</v>
      </c>
      <c r="H113" s="39">
        <v>1170.8</v>
      </c>
      <c r="I113" s="35">
        <v>1150.74</v>
      </c>
      <c r="J113" s="35">
        <v>1214.48</v>
      </c>
      <c r="K113" s="35">
        <v>1213.99</v>
      </c>
      <c r="L113" s="43">
        <f t="shared" si="19"/>
        <v>1171.19</v>
      </c>
      <c r="M113" s="44">
        <f t="shared" si="17"/>
        <v>41901.64</v>
      </c>
      <c r="N113" s="89">
        <v>1.8117000000000001</v>
      </c>
      <c r="O113" s="89">
        <v>1.5889</v>
      </c>
      <c r="P113" s="89">
        <v>2.3361999999999998</v>
      </c>
      <c r="Q113" s="89">
        <v>2.3531</v>
      </c>
      <c r="R113" s="77">
        <f t="shared" si="20"/>
        <v>1.8268</v>
      </c>
      <c r="S113" s="33">
        <f t="shared" si="12"/>
        <v>16183.97</v>
      </c>
      <c r="T113" s="34">
        <f t="shared" si="13"/>
        <v>17019.439999999999</v>
      </c>
      <c r="U113" s="35">
        <f t="shared" si="14"/>
        <v>2981.55</v>
      </c>
      <c r="V113" s="36">
        <f t="shared" si="15"/>
        <v>5716.68</v>
      </c>
      <c r="W113" s="37">
        <f t="shared" si="16"/>
        <v>41901.64</v>
      </c>
      <c r="X113" s="105"/>
      <c r="Y113" s="106"/>
      <c r="Z113" s="106"/>
      <c r="AA113" s="106"/>
      <c r="AB113" s="107"/>
    </row>
    <row r="114" spans="2:28" hidden="1" x14ac:dyDescent="0.2">
      <c r="B114" s="5">
        <v>40646</v>
      </c>
      <c r="C114" s="33">
        <v>12152</v>
      </c>
      <c r="D114" s="40">
        <v>15105</v>
      </c>
      <c r="E114" s="40">
        <v>2488</v>
      </c>
      <c r="F114" s="40">
        <v>5040</v>
      </c>
      <c r="G114" s="41">
        <f t="shared" si="18"/>
        <v>34785</v>
      </c>
      <c r="H114" s="39">
        <v>1173.3599999999999</v>
      </c>
      <c r="I114" s="35">
        <v>1151.6600000000001</v>
      </c>
      <c r="J114" s="35">
        <v>1214.48</v>
      </c>
      <c r="K114" s="35">
        <v>1211.99</v>
      </c>
      <c r="L114" s="43">
        <f t="shared" si="19"/>
        <v>1172.48</v>
      </c>
      <c r="M114" s="44">
        <f t="shared" si="17"/>
        <v>40784.550000000003</v>
      </c>
      <c r="N114" s="89">
        <v>1.8319000000000001</v>
      </c>
      <c r="O114" s="89">
        <v>1.5954999999999999</v>
      </c>
      <c r="P114" s="89">
        <v>2.3361999999999998</v>
      </c>
      <c r="Q114" s="89">
        <v>2.3315999999999999</v>
      </c>
      <c r="R114" s="77">
        <f t="shared" si="20"/>
        <v>1.8376999999999999</v>
      </c>
      <c r="S114" s="33">
        <f t="shared" si="12"/>
        <v>14258.67</v>
      </c>
      <c r="T114" s="34">
        <f t="shared" si="13"/>
        <v>17395.82</v>
      </c>
      <c r="U114" s="35">
        <f t="shared" si="14"/>
        <v>3021.63</v>
      </c>
      <c r="V114" s="36">
        <f t="shared" si="15"/>
        <v>6108.43</v>
      </c>
      <c r="W114" s="37">
        <f t="shared" si="16"/>
        <v>40784.549999999996</v>
      </c>
      <c r="X114" s="105"/>
      <c r="Y114" s="106"/>
      <c r="Z114" s="106"/>
      <c r="AA114" s="106"/>
      <c r="AB114" s="107"/>
    </row>
    <row r="115" spans="2:28" hidden="1" x14ac:dyDescent="0.2">
      <c r="B115" s="5">
        <v>40647</v>
      </c>
      <c r="C115" s="33">
        <v>8174</v>
      </c>
      <c r="D115" s="40">
        <v>15308</v>
      </c>
      <c r="E115" s="40">
        <v>2818</v>
      </c>
      <c r="F115" s="40">
        <v>4938</v>
      </c>
      <c r="G115" s="41">
        <f t="shared" si="18"/>
        <v>31238</v>
      </c>
      <c r="H115" s="39">
        <v>1171.24</v>
      </c>
      <c r="I115" s="35">
        <v>152.83000000000001</v>
      </c>
      <c r="J115" s="35">
        <v>1209.74</v>
      </c>
      <c r="K115" s="35">
        <v>1211.3699999999999</v>
      </c>
      <c r="L115" s="43">
        <f t="shared" si="19"/>
        <v>681.99</v>
      </c>
      <c r="M115" s="44">
        <f t="shared" si="17"/>
        <v>21304.03</v>
      </c>
      <c r="N115" s="89">
        <v>1.8066</v>
      </c>
      <c r="O115" s="89">
        <v>1.6135999999999999</v>
      </c>
      <c r="P115" s="89">
        <v>2.0994999999999999</v>
      </c>
      <c r="Q115" s="89">
        <v>2.3256000000000001</v>
      </c>
      <c r="R115" s="77">
        <f t="shared" si="20"/>
        <v>1.8205</v>
      </c>
      <c r="S115" s="33">
        <f t="shared" si="12"/>
        <v>9573.7199999999993</v>
      </c>
      <c r="T115" s="34">
        <f t="shared" si="13"/>
        <v>2339.52</v>
      </c>
      <c r="U115" s="35">
        <f t="shared" si="14"/>
        <v>3409.05</v>
      </c>
      <c r="V115" s="36">
        <f t="shared" si="15"/>
        <v>5981.75</v>
      </c>
      <c r="W115" s="37">
        <f t="shared" si="16"/>
        <v>21304.04</v>
      </c>
      <c r="X115" s="105"/>
      <c r="Y115" s="106"/>
      <c r="Z115" s="106"/>
      <c r="AA115" s="106"/>
      <c r="AB115" s="107"/>
    </row>
    <row r="116" spans="2:28" hidden="1" x14ac:dyDescent="0.2">
      <c r="B116" s="5">
        <v>40648</v>
      </c>
      <c r="C116" s="33">
        <v>8993</v>
      </c>
      <c r="D116" s="40">
        <v>14708</v>
      </c>
      <c r="E116" s="40">
        <v>2542</v>
      </c>
      <c r="F116" s="40">
        <v>4975</v>
      </c>
      <c r="G116" s="41">
        <f t="shared" si="18"/>
        <v>31218</v>
      </c>
      <c r="H116" s="39">
        <v>1173.29</v>
      </c>
      <c r="I116" s="35">
        <v>1154.82</v>
      </c>
      <c r="J116" s="35">
        <v>1209.74</v>
      </c>
      <c r="K116" s="35">
        <v>1211.97</v>
      </c>
      <c r="L116" s="43">
        <f t="shared" si="19"/>
        <v>1173.72</v>
      </c>
      <c r="M116" s="44">
        <f t="shared" si="17"/>
        <v>36641.199999999997</v>
      </c>
      <c r="N116" s="89">
        <v>1.8304</v>
      </c>
      <c r="O116" s="89">
        <v>1.6359999999999999</v>
      </c>
      <c r="P116" s="89">
        <v>2.0994999999999999</v>
      </c>
      <c r="Q116" s="89">
        <v>2.3340000000000001</v>
      </c>
      <c r="R116" s="77">
        <f t="shared" si="20"/>
        <v>1.841</v>
      </c>
      <c r="S116" s="33">
        <f t="shared" si="12"/>
        <v>10551.4</v>
      </c>
      <c r="T116" s="34">
        <f t="shared" si="13"/>
        <v>16985.09</v>
      </c>
      <c r="U116" s="35">
        <f t="shared" si="14"/>
        <v>3075.16</v>
      </c>
      <c r="V116" s="36">
        <f t="shared" si="15"/>
        <v>6029.55</v>
      </c>
      <c r="W116" s="37">
        <f t="shared" si="16"/>
        <v>36641.199999999997</v>
      </c>
      <c r="X116" s="105"/>
      <c r="Y116" s="106"/>
      <c r="Z116" s="106"/>
      <c r="AA116" s="106"/>
      <c r="AB116" s="107"/>
    </row>
    <row r="117" spans="2:28" hidden="1" x14ac:dyDescent="0.2">
      <c r="B117" s="5">
        <v>40649</v>
      </c>
      <c r="C117" s="33">
        <v>9358</v>
      </c>
      <c r="D117" s="40">
        <v>13225</v>
      </c>
      <c r="E117" s="40">
        <v>2511</v>
      </c>
      <c r="F117" s="40">
        <v>4982</v>
      </c>
      <c r="G117" s="41">
        <f t="shared" si="18"/>
        <v>30076</v>
      </c>
      <c r="H117" s="39">
        <v>1171.82</v>
      </c>
      <c r="I117" s="35">
        <v>1153.58</v>
      </c>
      <c r="J117" s="35">
        <v>1209.74</v>
      </c>
      <c r="K117" s="35">
        <v>1210.74</v>
      </c>
      <c r="L117" s="43">
        <f t="shared" si="19"/>
        <v>1173.4100000000001</v>
      </c>
      <c r="M117" s="44">
        <f t="shared" si="17"/>
        <v>35291.550000000003</v>
      </c>
      <c r="N117" s="89">
        <v>1.8159000000000001</v>
      </c>
      <c r="O117" s="89">
        <v>1.6276999999999999</v>
      </c>
      <c r="P117" s="89">
        <v>2.0994999999999999</v>
      </c>
      <c r="Q117" s="89">
        <v>2.3212000000000002</v>
      </c>
      <c r="R117" s="77">
        <f t="shared" si="20"/>
        <v>1.8405</v>
      </c>
      <c r="S117" s="33">
        <f t="shared" si="12"/>
        <v>10965.89</v>
      </c>
      <c r="T117" s="34">
        <f t="shared" si="13"/>
        <v>15256.1</v>
      </c>
      <c r="U117" s="35">
        <f t="shared" si="14"/>
        <v>3037.66</v>
      </c>
      <c r="V117" s="36">
        <f t="shared" si="15"/>
        <v>6031.91</v>
      </c>
      <c r="W117" s="37">
        <f t="shared" si="16"/>
        <v>35291.56</v>
      </c>
      <c r="X117" s="105"/>
      <c r="Y117" s="106"/>
      <c r="Z117" s="106"/>
      <c r="AA117" s="106"/>
      <c r="AB117" s="107"/>
    </row>
    <row r="118" spans="2:28" hidden="1" x14ac:dyDescent="0.2">
      <c r="B118" s="5">
        <v>40650</v>
      </c>
      <c r="C118" s="33">
        <v>7521</v>
      </c>
      <c r="D118" s="40">
        <v>7638</v>
      </c>
      <c r="E118" s="40">
        <v>2719</v>
      </c>
      <c r="F118" s="40">
        <v>5004</v>
      </c>
      <c r="G118" s="41">
        <f t="shared" si="18"/>
        <v>22882</v>
      </c>
      <c r="H118" s="39">
        <v>1172.8499999999999</v>
      </c>
      <c r="I118" s="35">
        <v>1159.98</v>
      </c>
      <c r="J118" s="35">
        <v>1209.74</v>
      </c>
      <c r="K118" s="35">
        <v>1211.3599999999999</v>
      </c>
      <c r="L118" s="43">
        <f t="shared" si="19"/>
        <v>1181.3599999999999</v>
      </c>
      <c r="M118" s="44">
        <f t="shared" si="17"/>
        <v>27031.86</v>
      </c>
      <c r="N118" s="89">
        <v>1.8321000000000001</v>
      </c>
      <c r="O118" s="89">
        <v>1.6958</v>
      </c>
      <c r="P118" s="89">
        <v>2.0994999999999999</v>
      </c>
      <c r="Q118" s="89">
        <v>2.327</v>
      </c>
      <c r="R118" s="77">
        <f t="shared" si="20"/>
        <v>1.9266000000000001</v>
      </c>
      <c r="S118" s="33">
        <f t="shared" si="12"/>
        <v>8821</v>
      </c>
      <c r="T118" s="34">
        <f t="shared" si="13"/>
        <v>8859.93</v>
      </c>
      <c r="U118" s="35">
        <f t="shared" si="14"/>
        <v>3289.28</v>
      </c>
      <c r="V118" s="36">
        <f t="shared" si="15"/>
        <v>6061.65</v>
      </c>
      <c r="W118" s="37">
        <f t="shared" si="16"/>
        <v>27031.86</v>
      </c>
      <c r="X118" s="105"/>
      <c r="Y118" s="106"/>
      <c r="Z118" s="106"/>
      <c r="AA118" s="106"/>
      <c r="AB118" s="107"/>
    </row>
    <row r="119" spans="2:28" hidden="1" x14ac:dyDescent="0.2">
      <c r="B119" s="5">
        <v>40651</v>
      </c>
      <c r="C119" s="33">
        <v>8622</v>
      </c>
      <c r="D119" s="40">
        <v>13589</v>
      </c>
      <c r="E119" s="40">
        <v>2764</v>
      </c>
      <c r="F119" s="40">
        <v>4996</v>
      </c>
      <c r="G119" s="41">
        <f t="shared" si="18"/>
        <v>29971</v>
      </c>
      <c r="H119" s="39">
        <v>1174.57</v>
      </c>
      <c r="I119" s="35">
        <v>1156.7</v>
      </c>
      <c r="J119" s="35">
        <v>1209.74</v>
      </c>
      <c r="K119" s="35">
        <v>1213.19</v>
      </c>
      <c r="L119" s="43">
        <f t="shared" si="19"/>
        <v>1176.1500000000001</v>
      </c>
      <c r="M119" s="44">
        <f t="shared" si="17"/>
        <v>35250.36</v>
      </c>
      <c r="N119" s="89">
        <v>1.8435999999999999</v>
      </c>
      <c r="O119" s="89">
        <v>1.6585000000000001</v>
      </c>
      <c r="P119" s="89">
        <v>2.0994999999999999</v>
      </c>
      <c r="Q119" s="89">
        <v>2.3475999999999999</v>
      </c>
      <c r="R119" s="77">
        <f t="shared" si="20"/>
        <v>1.8673</v>
      </c>
      <c r="S119" s="33">
        <f t="shared" si="12"/>
        <v>10127.14</v>
      </c>
      <c r="T119" s="34">
        <f t="shared" si="13"/>
        <v>15718.4</v>
      </c>
      <c r="U119" s="35">
        <f t="shared" si="14"/>
        <v>3343.72</v>
      </c>
      <c r="V119" s="36">
        <f t="shared" si="15"/>
        <v>6061.1</v>
      </c>
      <c r="W119" s="37">
        <f t="shared" si="16"/>
        <v>35250.36</v>
      </c>
      <c r="X119" s="105"/>
      <c r="Y119" s="106"/>
      <c r="Z119" s="106"/>
      <c r="AA119" s="106"/>
      <c r="AB119" s="107"/>
    </row>
    <row r="120" spans="2:28" hidden="1" x14ac:dyDescent="0.2">
      <c r="B120" s="5">
        <v>40652</v>
      </c>
      <c r="C120" s="33">
        <v>13750</v>
      </c>
      <c r="D120" s="40">
        <v>13670</v>
      </c>
      <c r="E120" s="40">
        <v>2819</v>
      </c>
      <c r="F120" s="40">
        <v>3383</v>
      </c>
      <c r="G120" s="41">
        <f t="shared" si="18"/>
        <v>33622</v>
      </c>
      <c r="H120" s="39">
        <v>1171.03</v>
      </c>
      <c r="I120" s="35">
        <v>1152.46</v>
      </c>
      <c r="J120" s="35">
        <v>1209.74</v>
      </c>
      <c r="K120" s="35">
        <v>1221.72</v>
      </c>
      <c r="L120" s="43">
        <f t="shared" si="19"/>
        <v>1171.83</v>
      </c>
      <c r="M120" s="44">
        <f t="shared" si="17"/>
        <v>39399.129999999997</v>
      </c>
      <c r="N120" s="89">
        <v>1.8073999999999999</v>
      </c>
      <c r="O120" s="89">
        <v>1.6136999999999999</v>
      </c>
      <c r="P120" s="89">
        <v>2.0994999999999999</v>
      </c>
      <c r="Q120" s="89">
        <v>2.3879000000000001</v>
      </c>
      <c r="R120" s="77">
        <f t="shared" si="20"/>
        <v>1.8115000000000001</v>
      </c>
      <c r="S120" s="33">
        <f t="shared" si="12"/>
        <v>16101.66</v>
      </c>
      <c r="T120" s="34">
        <f t="shared" si="13"/>
        <v>15754.13</v>
      </c>
      <c r="U120" s="35">
        <f t="shared" si="14"/>
        <v>3410.26</v>
      </c>
      <c r="V120" s="36">
        <f t="shared" si="15"/>
        <v>4133.08</v>
      </c>
      <c r="W120" s="37">
        <f t="shared" si="16"/>
        <v>39399.130000000005</v>
      </c>
      <c r="X120" s="105"/>
      <c r="Y120" s="106"/>
      <c r="Z120" s="106"/>
      <c r="AA120" s="106"/>
      <c r="AB120" s="107"/>
    </row>
    <row r="121" spans="2:28" hidden="1" x14ac:dyDescent="0.2">
      <c r="B121" s="5">
        <v>40653</v>
      </c>
      <c r="C121" s="33">
        <v>12616</v>
      </c>
      <c r="D121" s="40">
        <v>14115</v>
      </c>
      <c r="E121" s="40">
        <v>2934</v>
      </c>
      <c r="F121" s="40">
        <v>4819</v>
      </c>
      <c r="G121" s="41">
        <f t="shared" si="18"/>
        <v>34484</v>
      </c>
      <c r="H121" s="39">
        <v>1172.3800000000001</v>
      </c>
      <c r="I121" s="39">
        <v>1157.18</v>
      </c>
      <c r="J121" s="39">
        <v>1209.74</v>
      </c>
      <c r="K121" s="39">
        <v>1226.53</v>
      </c>
      <c r="L121" s="43">
        <f t="shared" si="19"/>
        <v>1176.9000000000001</v>
      </c>
      <c r="M121" s="44">
        <f t="shared" si="17"/>
        <v>40584.370000000003</v>
      </c>
      <c r="N121" s="89">
        <v>1.8232999999999999</v>
      </c>
      <c r="O121" s="89">
        <v>1.6701999999999999</v>
      </c>
      <c r="P121" s="89">
        <v>2.0994999999999999</v>
      </c>
      <c r="Q121" s="89">
        <v>2.4811000000000001</v>
      </c>
      <c r="R121" s="77">
        <f t="shared" si="20"/>
        <v>1.8761000000000001</v>
      </c>
      <c r="S121" s="33">
        <f t="shared" si="12"/>
        <v>14790.75</v>
      </c>
      <c r="T121" s="34">
        <f t="shared" si="13"/>
        <v>16333.6</v>
      </c>
      <c r="U121" s="35">
        <f t="shared" si="14"/>
        <v>3549.38</v>
      </c>
      <c r="V121" s="36">
        <f t="shared" si="15"/>
        <v>5910.65</v>
      </c>
      <c r="W121" s="37">
        <f t="shared" si="16"/>
        <v>40584.379999999997</v>
      </c>
      <c r="X121" s="105"/>
      <c r="Y121" s="106"/>
      <c r="Z121" s="106"/>
      <c r="AA121" s="106"/>
      <c r="AB121" s="107"/>
    </row>
    <row r="122" spans="2:28" hidden="1" x14ac:dyDescent="0.2">
      <c r="B122" s="5">
        <v>40654</v>
      </c>
      <c r="C122" s="33">
        <v>11043</v>
      </c>
      <c r="D122" s="40">
        <v>14467</v>
      </c>
      <c r="E122" s="40">
        <v>2913</v>
      </c>
      <c r="F122" s="40">
        <v>4860</v>
      </c>
      <c r="G122" s="41">
        <f t="shared" si="18"/>
        <v>33283</v>
      </c>
      <c r="H122" s="39">
        <v>1171.08</v>
      </c>
      <c r="I122" s="39">
        <v>1153.5</v>
      </c>
      <c r="J122" s="39">
        <v>1202.33</v>
      </c>
      <c r="K122" s="39">
        <v>1223.1099999999999</v>
      </c>
      <c r="L122" s="43">
        <f t="shared" si="19"/>
        <v>1173.77</v>
      </c>
      <c r="M122" s="44">
        <f t="shared" si="17"/>
        <v>39066.620000000003</v>
      </c>
      <c r="N122" s="89">
        <v>1.8088</v>
      </c>
      <c r="O122" s="89">
        <v>1.6236999999999999</v>
      </c>
      <c r="P122" s="89">
        <v>2.0678000000000001</v>
      </c>
      <c r="Q122" s="89">
        <v>2.4464999999999999</v>
      </c>
      <c r="R122" s="77">
        <f t="shared" si="20"/>
        <v>1.8441000000000001</v>
      </c>
      <c r="S122" s="33">
        <f t="shared" si="12"/>
        <v>12932.24</v>
      </c>
      <c r="T122" s="34">
        <f t="shared" si="13"/>
        <v>16687.68</v>
      </c>
      <c r="U122" s="35">
        <f t="shared" si="14"/>
        <v>3502.39</v>
      </c>
      <c r="V122" s="36">
        <f t="shared" si="15"/>
        <v>5944.31</v>
      </c>
      <c r="W122" s="37">
        <f t="shared" si="16"/>
        <v>39066.619999999995</v>
      </c>
      <c r="X122" s="105"/>
      <c r="Y122" s="106"/>
      <c r="Z122" s="106"/>
      <c r="AA122" s="106"/>
      <c r="AB122" s="107"/>
    </row>
    <row r="123" spans="2:28" hidden="1" x14ac:dyDescent="0.2">
      <c r="B123" s="5">
        <v>40655</v>
      </c>
      <c r="C123" s="33">
        <v>7152</v>
      </c>
      <c r="D123" s="40">
        <v>7203</v>
      </c>
      <c r="E123" s="40">
        <v>2702</v>
      </c>
      <c r="F123" s="40">
        <v>4896</v>
      </c>
      <c r="G123" s="41">
        <f t="shared" si="18"/>
        <v>21953</v>
      </c>
      <c r="H123" s="39">
        <v>1173.44</v>
      </c>
      <c r="I123" s="39">
        <v>1155.96</v>
      </c>
      <c r="J123" s="39">
        <v>1202.33</v>
      </c>
      <c r="K123" s="39">
        <v>1216.95</v>
      </c>
      <c r="L123" s="43">
        <f>+ROUND((H123*C123+I123*D123+J123*E123+K123*F123)/G123,2)</f>
        <v>1180.96</v>
      </c>
      <c r="M123" s="44">
        <f>+ROUND((C123*H123+D123*I123+E123*J123+F123*K123)/1000,2)</f>
        <v>25925.71</v>
      </c>
      <c r="N123" s="89">
        <v>1.8337000000000001</v>
      </c>
      <c r="O123" s="89">
        <v>1.6478999999999999</v>
      </c>
      <c r="P123" s="89">
        <v>2.0678000000000001</v>
      </c>
      <c r="Q123" s="89">
        <v>2.4278</v>
      </c>
      <c r="R123" s="77">
        <f t="shared" si="20"/>
        <v>1.9339999999999999</v>
      </c>
      <c r="S123" s="33">
        <f t="shared" si="12"/>
        <v>8392.44</v>
      </c>
      <c r="T123" s="34">
        <f t="shared" si="13"/>
        <v>8326.3799999999992</v>
      </c>
      <c r="U123" s="35">
        <f t="shared" si="14"/>
        <v>3248.7</v>
      </c>
      <c r="V123" s="36">
        <f t="shared" si="15"/>
        <v>5958.19</v>
      </c>
      <c r="W123" s="37">
        <f t="shared" si="16"/>
        <v>25925.71</v>
      </c>
      <c r="X123" s="105"/>
      <c r="Y123" s="106"/>
      <c r="Z123" s="106"/>
      <c r="AA123" s="106"/>
      <c r="AB123" s="107"/>
    </row>
    <row r="124" spans="2:28" hidden="1" x14ac:dyDescent="0.2">
      <c r="B124" s="5">
        <v>40656</v>
      </c>
      <c r="C124" s="33">
        <v>8202</v>
      </c>
      <c r="D124" s="40">
        <v>9537</v>
      </c>
      <c r="E124" s="40">
        <v>2648</v>
      </c>
      <c r="F124" s="40">
        <v>4622</v>
      </c>
      <c r="G124" s="41">
        <f t="shared" si="18"/>
        <v>25009</v>
      </c>
      <c r="H124" s="39">
        <v>1174.55</v>
      </c>
      <c r="I124" s="35">
        <v>1155.96</v>
      </c>
      <c r="J124" s="35">
        <v>1202.33</v>
      </c>
      <c r="K124" s="35">
        <v>1216.95</v>
      </c>
      <c r="L124" s="43">
        <f>+ROUND((H124*C124+I124*D124+J124*E124+K124*F124)/G124,2)</f>
        <v>1178.24</v>
      </c>
      <c r="M124" s="44">
        <f>+ROUND((C124*H124+D124*I124+E124*J124+F124*K124)/1000,2)</f>
        <v>29466.560000000001</v>
      </c>
      <c r="N124" s="89">
        <v>1.8445</v>
      </c>
      <c r="O124" s="89">
        <v>1.6478999999999999</v>
      </c>
      <c r="P124" s="89">
        <v>2.0678000000000001</v>
      </c>
      <c r="Q124" s="89">
        <v>2.4278</v>
      </c>
      <c r="R124" s="77">
        <f t="shared" si="20"/>
        <v>1.901</v>
      </c>
      <c r="S124" s="33">
        <f t="shared" si="12"/>
        <v>9633.66</v>
      </c>
      <c r="T124" s="34">
        <f t="shared" si="13"/>
        <v>11024.39</v>
      </c>
      <c r="U124" s="35">
        <f t="shared" si="14"/>
        <v>3183.77</v>
      </c>
      <c r="V124" s="36">
        <f t="shared" si="15"/>
        <v>5624.74</v>
      </c>
      <c r="W124" s="37">
        <f t="shared" si="16"/>
        <v>29466.559999999998</v>
      </c>
      <c r="X124" s="105"/>
      <c r="Y124" s="106"/>
      <c r="Z124" s="106"/>
      <c r="AA124" s="106"/>
      <c r="AB124" s="107"/>
    </row>
    <row r="125" spans="2:28" hidden="1" x14ac:dyDescent="0.2">
      <c r="B125" s="5">
        <v>40657</v>
      </c>
      <c r="C125" s="33">
        <v>10007</v>
      </c>
      <c r="D125" s="40">
        <v>12029</v>
      </c>
      <c r="E125" s="40">
        <v>2659</v>
      </c>
      <c r="F125" s="40">
        <v>4710</v>
      </c>
      <c r="G125" s="41">
        <f t="shared" si="18"/>
        <v>29405</v>
      </c>
      <c r="H125" s="39">
        <v>1175.2</v>
      </c>
      <c r="I125" s="35">
        <v>1151.3599999999999</v>
      </c>
      <c r="J125" s="35">
        <v>1202.33</v>
      </c>
      <c r="K125" s="35">
        <v>1229.8399999999999</v>
      </c>
      <c r="L125" s="43">
        <f>+ROUND((N124*C125+O124*D125+P124*E125+Q124*F125)/G125,2)</f>
        <v>1.88</v>
      </c>
      <c r="M125" s="44">
        <f>+ROUND((C125*N124+D125*O124+E125*P124+F125*Q124)/1000,2)</f>
        <v>55.21</v>
      </c>
      <c r="N125" s="89">
        <v>1.8527</v>
      </c>
      <c r="O125" s="89">
        <v>1.6017999999999999</v>
      </c>
      <c r="P125" s="89">
        <v>2.0678000000000001</v>
      </c>
      <c r="Q125" s="89">
        <v>2.5163000000000002</v>
      </c>
      <c r="R125" s="77">
        <f t="shared" si="20"/>
        <v>1.8757999999999999</v>
      </c>
      <c r="S125" s="33">
        <f t="shared" si="12"/>
        <v>11760.23</v>
      </c>
      <c r="T125" s="34">
        <f t="shared" si="13"/>
        <v>13849.71</v>
      </c>
      <c r="U125" s="35">
        <f t="shared" si="14"/>
        <v>3197</v>
      </c>
      <c r="V125" s="36">
        <f t="shared" si="15"/>
        <v>5792.55</v>
      </c>
      <c r="W125" s="37">
        <f t="shared" si="16"/>
        <v>34599.49</v>
      </c>
      <c r="X125" s="105"/>
      <c r="Y125" s="106"/>
      <c r="Z125" s="106"/>
      <c r="AA125" s="106"/>
      <c r="AB125" s="107"/>
    </row>
    <row r="126" spans="2:28" hidden="1" x14ac:dyDescent="0.2">
      <c r="B126" s="5">
        <v>40658</v>
      </c>
      <c r="C126" s="33">
        <v>8852</v>
      </c>
      <c r="D126" s="40">
        <v>12144</v>
      </c>
      <c r="E126" s="40">
        <v>2457</v>
      </c>
      <c r="F126" s="40">
        <v>4400</v>
      </c>
      <c r="G126" s="41">
        <f t="shared" si="18"/>
        <v>27853</v>
      </c>
      <c r="H126" s="39">
        <v>1172.54</v>
      </c>
      <c r="I126" s="35">
        <v>1148.97</v>
      </c>
      <c r="J126" s="35">
        <v>1202.33</v>
      </c>
      <c r="K126" s="35">
        <v>1230.28</v>
      </c>
      <c r="L126" s="43">
        <f>+ROUND((H126*C126+I126*D126+J126*E126+K126*F126)/G126,2)</f>
        <v>1174.01</v>
      </c>
      <c r="M126" s="44">
        <f>+ROUND((C126*H126+D126*I126+E126*J126+F126*K126)/1000,2)</f>
        <v>32699.77</v>
      </c>
      <c r="N126" s="89">
        <v>1.8187</v>
      </c>
      <c r="O126" s="89">
        <v>1.5696000000000001</v>
      </c>
      <c r="P126" s="89">
        <v>2.0678000000000001</v>
      </c>
      <c r="Q126" s="89">
        <v>2.5305</v>
      </c>
      <c r="R126" s="77">
        <f t="shared" si="20"/>
        <v>1.8445</v>
      </c>
      <c r="S126" s="33">
        <f t="shared" si="12"/>
        <v>10379.32</v>
      </c>
      <c r="T126" s="34">
        <f t="shared" si="13"/>
        <v>13953.09</v>
      </c>
      <c r="U126" s="35">
        <f t="shared" si="14"/>
        <v>2954.12</v>
      </c>
      <c r="V126" s="36">
        <f t="shared" si="15"/>
        <v>5413.23</v>
      </c>
      <c r="W126" s="37">
        <f t="shared" si="16"/>
        <v>32699.759999999998</v>
      </c>
      <c r="X126" s="105"/>
      <c r="Y126" s="106"/>
      <c r="Z126" s="106"/>
      <c r="AA126" s="106"/>
      <c r="AB126" s="107"/>
    </row>
    <row r="127" spans="2:28" hidden="1" x14ac:dyDescent="0.2">
      <c r="B127" s="5">
        <v>40659</v>
      </c>
      <c r="C127" s="33">
        <v>9699</v>
      </c>
      <c r="D127" s="40">
        <v>12762</v>
      </c>
      <c r="E127" s="40">
        <v>2481</v>
      </c>
      <c r="F127" s="40">
        <v>4734</v>
      </c>
      <c r="G127" s="41">
        <f t="shared" si="18"/>
        <v>29676</v>
      </c>
      <c r="H127" s="39">
        <v>1174.67</v>
      </c>
      <c r="I127" s="35">
        <v>1149.48</v>
      </c>
      <c r="J127" s="35">
        <v>1202.33</v>
      </c>
      <c r="K127" s="35">
        <v>1223.04</v>
      </c>
      <c r="L127" s="43">
        <f>+ROUND((H127*C127+I127*D127+J127*E127+K127*F127)/G127,2)</f>
        <v>1173.8699999999999</v>
      </c>
      <c r="M127" s="44">
        <f>+ROUND((C127*H127+D127*I127+E127*J127+F127*K127)/1000,2)</f>
        <v>34835.64</v>
      </c>
      <c r="N127" s="89">
        <v>1.8440000000000001</v>
      </c>
      <c r="O127" s="89">
        <v>1.5738000000000001</v>
      </c>
      <c r="P127" s="89">
        <v>2.0678000000000001</v>
      </c>
      <c r="Q127" s="89">
        <v>2.4443999999999999</v>
      </c>
      <c r="R127" s="77">
        <f t="shared" si="20"/>
        <v>1.8423</v>
      </c>
      <c r="S127" s="33">
        <f t="shared" si="12"/>
        <v>11393.12</v>
      </c>
      <c r="T127" s="34">
        <f t="shared" si="13"/>
        <v>14669.66</v>
      </c>
      <c r="U127" s="35">
        <f t="shared" si="14"/>
        <v>2982.98</v>
      </c>
      <c r="V127" s="36">
        <f t="shared" si="15"/>
        <v>5789.87</v>
      </c>
      <c r="W127" s="37">
        <f t="shared" si="16"/>
        <v>34835.629999999997</v>
      </c>
      <c r="X127" s="105"/>
      <c r="Y127" s="106"/>
      <c r="Z127" s="106"/>
      <c r="AA127" s="106"/>
      <c r="AB127" s="107"/>
    </row>
    <row r="128" spans="2:28" hidden="1" x14ac:dyDescent="0.2">
      <c r="B128" s="5">
        <v>40660</v>
      </c>
      <c r="C128" s="33">
        <v>7316</v>
      </c>
      <c r="D128" s="40">
        <v>11698</v>
      </c>
      <c r="E128" s="40">
        <v>2503</v>
      </c>
      <c r="F128" s="40">
        <v>5037</v>
      </c>
      <c r="G128" s="41">
        <f t="shared" si="18"/>
        <v>26554</v>
      </c>
      <c r="H128" s="39">
        <v>1174.2</v>
      </c>
      <c r="I128" s="35">
        <v>1149.1400000000001</v>
      </c>
      <c r="J128" s="35">
        <v>1202.33</v>
      </c>
      <c r="K128" s="35">
        <v>1220.08</v>
      </c>
      <c r="L128" s="43">
        <f t="shared" si="19"/>
        <v>1174.51</v>
      </c>
      <c r="M128" s="44">
        <f t="shared" si="17"/>
        <v>31188.06</v>
      </c>
      <c r="N128" s="89">
        <v>1.8374999999999999</v>
      </c>
      <c r="O128" s="89">
        <v>1.5710999999999999</v>
      </c>
      <c r="P128" s="89">
        <v>2.0678000000000001</v>
      </c>
      <c r="Q128" s="89">
        <v>2.4110999999999998</v>
      </c>
      <c r="R128" s="77">
        <f t="shared" si="20"/>
        <v>1.8507</v>
      </c>
      <c r="S128" s="33">
        <f t="shared" si="12"/>
        <v>8590.4500000000007</v>
      </c>
      <c r="T128" s="34">
        <f t="shared" si="13"/>
        <v>13442.64</v>
      </c>
      <c r="U128" s="35">
        <f t="shared" si="14"/>
        <v>3009.43</v>
      </c>
      <c r="V128" s="36">
        <f t="shared" si="15"/>
        <v>6145.54</v>
      </c>
      <c r="W128" s="37">
        <f t="shared" si="16"/>
        <v>31188.06</v>
      </c>
      <c r="X128" s="105"/>
      <c r="Y128" s="106"/>
      <c r="Z128" s="106"/>
      <c r="AA128" s="106"/>
      <c r="AB128" s="107"/>
    </row>
    <row r="129" spans="2:28" hidden="1" x14ac:dyDescent="0.2">
      <c r="B129" s="5">
        <v>40661</v>
      </c>
      <c r="C129" s="33">
        <v>7632</v>
      </c>
      <c r="D129" s="40">
        <v>11756</v>
      </c>
      <c r="E129" s="40">
        <v>2650</v>
      </c>
      <c r="F129" s="40">
        <v>4986</v>
      </c>
      <c r="G129" s="41">
        <f t="shared" si="18"/>
        <v>27024</v>
      </c>
      <c r="H129" s="39">
        <v>1175.8699999999999</v>
      </c>
      <c r="I129" s="35">
        <v>1153.22</v>
      </c>
      <c r="J129" s="35">
        <v>1211.06</v>
      </c>
      <c r="K129" s="35">
        <v>1215.7</v>
      </c>
      <c r="L129" s="43">
        <f t="shared" si="19"/>
        <v>1176.82</v>
      </c>
      <c r="M129" s="44">
        <f t="shared" si="17"/>
        <v>31802.28</v>
      </c>
      <c r="N129" s="89">
        <v>1.8546</v>
      </c>
      <c r="O129" s="89">
        <v>1.6205000000000001</v>
      </c>
      <c r="P129" s="89">
        <v>2.1402999999999999</v>
      </c>
      <c r="Q129" s="89">
        <v>2.3696000000000002</v>
      </c>
      <c r="R129" s="77">
        <f t="shared" si="20"/>
        <v>1.8757999999999999</v>
      </c>
      <c r="S129" s="33">
        <f t="shared" si="12"/>
        <v>8974.24</v>
      </c>
      <c r="T129" s="34">
        <f t="shared" si="13"/>
        <v>13557.25</v>
      </c>
      <c r="U129" s="35">
        <f t="shared" si="14"/>
        <v>3209.31</v>
      </c>
      <c r="V129" s="36">
        <f t="shared" si="15"/>
        <v>6061.48</v>
      </c>
      <c r="W129" s="37">
        <f t="shared" si="16"/>
        <v>31802.28</v>
      </c>
      <c r="X129" s="105"/>
      <c r="Y129" s="106"/>
      <c r="Z129" s="106"/>
      <c r="AA129" s="106"/>
      <c r="AB129" s="107"/>
    </row>
    <row r="130" spans="2:28" hidden="1" x14ac:dyDescent="0.2">
      <c r="B130" s="5">
        <v>40662</v>
      </c>
      <c r="C130" s="33">
        <v>7176</v>
      </c>
      <c r="D130" s="40">
        <v>12433</v>
      </c>
      <c r="E130" s="40">
        <v>2651</v>
      </c>
      <c r="F130" s="40">
        <v>4974</v>
      </c>
      <c r="G130" s="41">
        <f t="shared" si="18"/>
        <v>27234</v>
      </c>
      <c r="H130" s="39">
        <v>1175.6300000000001</v>
      </c>
      <c r="I130" s="35">
        <v>1152.25</v>
      </c>
      <c r="J130" s="35">
        <v>1211.06</v>
      </c>
      <c r="K130" s="35">
        <v>1216.3800000000001</v>
      </c>
      <c r="L130" s="43">
        <f t="shared" si="19"/>
        <v>1175.8499999999999</v>
      </c>
      <c r="M130" s="44">
        <f t="shared" si="17"/>
        <v>32023.040000000001</v>
      </c>
      <c r="N130" s="89">
        <v>1.8533999999999999</v>
      </c>
      <c r="O130" s="89">
        <v>1.6086</v>
      </c>
      <c r="P130" s="89">
        <v>2.1402999999999999</v>
      </c>
      <c r="Q130" s="89">
        <v>2.3754</v>
      </c>
      <c r="R130" s="77">
        <f t="shared" si="20"/>
        <v>1.8649</v>
      </c>
      <c r="S130" s="33">
        <f t="shared" si="12"/>
        <v>8436.32</v>
      </c>
      <c r="T130" s="34">
        <f t="shared" si="13"/>
        <v>14325.92</v>
      </c>
      <c r="U130" s="35">
        <f t="shared" si="14"/>
        <v>3210.52</v>
      </c>
      <c r="V130" s="36">
        <f t="shared" si="15"/>
        <v>6050.27</v>
      </c>
      <c r="W130" s="37">
        <f t="shared" si="16"/>
        <v>32023.03</v>
      </c>
      <c r="X130" s="105"/>
      <c r="Y130" s="106"/>
      <c r="Z130" s="106"/>
      <c r="AA130" s="106"/>
      <c r="AB130" s="107"/>
    </row>
    <row r="131" spans="2:28" ht="13.5" hidden="1" thickBot="1" x14ac:dyDescent="0.25">
      <c r="B131" s="5">
        <v>40663</v>
      </c>
      <c r="C131" s="46">
        <v>8041</v>
      </c>
      <c r="D131" s="47">
        <v>12500</v>
      </c>
      <c r="E131" s="47">
        <v>2509</v>
      </c>
      <c r="F131" s="47">
        <v>4981</v>
      </c>
      <c r="G131" s="27">
        <f t="shared" si="18"/>
        <v>28031</v>
      </c>
      <c r="H131" s="48">
        <v>1175.22</v>
      </c>
      <c r="I131" s="49">
        <v>1150.2</v>
      </c>
      <c r="J131" s="49">
        <v>1211.06</v>
      </c>
      <c r="K131" s="49">
        <v>1216.92</v>
      </c>
      <c r="L131" s="50">
        <f t="shared" si="19"/>
        <v>1174.68</v>
      </c>
      <c r="M131" s="51">
        <f t="shared" si="17"/>
        <v>32927.47</v>
      </c>
      <c r="N131" s="93">
        <v>1.847</v>
      </c>
      <c r="O131" s="93">
        <v>1.5849</v>
      </c>
      <c r="P131" s="93">
        <v>2.1402999999999999</v>
      </c>
      <c r="Q131" s="93">
        <v>2.3759999999999999</v>
      </c>
      <c r="R131" s="94">
        <f t="shared" si="20"/>
        <v>1.8504</v>
      </c>
      <c r="S131" s="33">
        <f t="shared" si="12"/>
        <v>9449.94</v>
      </c>
      <c r="T131" s="34">
        <f t="shared" si="13"/>
        <v>14377.5</v>
      </c>
      <c r="U131" s="35">
        <f t="shared" si="14"/>
        <v>3038.55</v>
      </c>
      <c r="V131" s="36">
        <f t="shared" si="15"/>
        <v>6061.48</v>
      </c>
      <c r="W131" s="37">
        <f t="shared" si="16"/>
        <v>32927.47</v>
      </c>
      <c r="X131" s="105"/>
      <c r="Y131" s="106"/>
      <c r="Z131" s="106"/>
      <c r="AA131" s="106"/>
      <c r="AB131" s="107"/>
    </row>
    <row r="132" spans="2:28" hidden="1" x14ac:dyDescent="0.2">
      <c r="B132" s="5">
        <v>40664</v>
      </c>
      <c r="C132" s="33">
        <v>8666</v>
      </c>
      <c r="D132" s="40">
        <v>13472</v>
      </c>
      <c r="E132" s="40">
        <v>2502</v>
      </c>
      <c r="F132" s="40">
        <v>4972</v>
      </c>
      <c r="G132" s="41">
        <f t="shared" ref="G132:G162" si="21">SUM(C132:F132)</f>
        <v>29612</v>
      </c>
      <c r="H132" s="39">
        <v>1175.49</v>
      </c>
      <c r="I132" s="35">
        <v>1149.76</v>
      </c>
      <c r="J132" s="35">
        <v>1211.06</v>
      </c>
      <c r="K132" s="35">
        <v>1222.99</v>
      </c>
      <c r="L132" s="43">
        <f t="shared" ref="L132:L162" si="22">+ROUND((H132*C132+I132*D132+J132*E132+K132*F132)/G132,2)</f>
        <v>1174.77</v>
      </c>
      <c r="M132" s="44">
        <f t="shared" ref="M132:M162" si="23">+ROUND((C132*H132+D132*I132+E132*J132+F132*K132)/1000,2)</f>
        <v>34787.14</v>
      </c>
      <c r="N132" s="89">
        <v>1.849</v>
      </c>
      <c r="O132" s="89">
        <v>1.5794999999999999</v>
      </c>
      <c r="P132" s="89">
        <v>2.1402999999999999</v>
      </c>
      <c r="Q132" s="89">
        <v>2.4458000000000002</v>
      </c>
      <c r="R132" s="77">
        <f t="shared" ref="R132:R162" si="24">+ROUND((N132*C132+O132*D132+P132*E132+Q132*F132)/G132,4)</f>
        <v>1.8512</v>
      </c>
      <c r="S132" s="33">
        <f t="shared" si="12"/>
        <v>10186.799999999999</v>
      </c>
      <c r="T132" s="34">
        <f t="shared" si="13"/>
        <v>15489.57</v>
      </c>
      <c r="U132" s="35">
        <f t="shared" si="14"/>
        <v>3030.07</v>
      </c>
      <c r="V132" s="36">
        <f t="shared" si="15"/>
        <v>6080.71</v>
      </c>
      <c r="W132" s="37">
        <f t="shared" si="16"/>
        <v>34787.15</v>
      </c>
      <c r="X132" s="105"/>
      <c r="Y132" s="106"/>
      <c r="Z132" s="106"/>
      <c r="AA132" s="106"/>
      <c r="AB132" s="107"/>
    </row>
    <row r="133" spans="2:28" hidden="1" x14ac:dyDescent="0.2">
      <c r="B133" s="5">
        <v>40665</v>
      </c>
      <c r="C133" s="33">
        <v>6847</v>
      </c>
      <c r="D133" s="40">
        <v>13205</v>
      </c>
      <c r="E133" s="40">
        <v>2390</v>
      </c>
      <c r="F133" s="40">
        <v>4933</v>
      </c>
      <c r="G133" s="41">
        <f t="shared" si="21"/>
        <v>27375</v>
      </c>
      <c r="H133" s="39">
        <v>1174.31</v>
      </c>
      <c r="I133" s="35">
        <v>1149.17</v>
      </c>
      <c r="J133" s="35">
        <v>1211.06</v>
      </c>
      <c r="K133" s="35">
        <v>1216.55</v>
      </c>
      <c r="L133" s="43">
        <f t="shared" si="22"/>
        <v>1173</v>
      </c>
      <c r="M133" s="44">
        <f t="shared" si="23"/>
        <v>32110.959999999999</v>
      </c>
      <c r="N133" s="89">
        <v>1.8353999999999999</v>
      </c>
      <c r="O133" s="89">
        <v>1.5744</v>
      </c>
      <c r="P133" s="89">
        <v>2.1402999999999999</v>
      </c>
      <c r="Q133" s="89">
        <v>2.3715999999999999</v>
      </c>
      <c r="R133" s="77">
        <f t="shared" si="24"/>
        <v>1.8327</v>
      </c>
      <c r="S133" s="33">
        <f t="shared" si="12"/>
        <v>8040.5</v>
      </c>
      <c r="T133" s="34">
        <f t="shared" si="13"/>
        <v>15174.79</v>
      </c>
      <c r="U133" s="35">
        <f t="shared" si="14"/>
        <v>2894.43</v>
      </c>
      <c r="V133" s="36">
        <f t="shared" si="15"/>
        <v>6001.24</v>
      </c>
      <c r="W133" s="37">
        <f t="shared" si="16"/>
        <v>32110.959999999999</v>
      </c>
      <c r="X133" s="105"/>
      <c r="Y133" s="106"/>
      <c r="Z133" s="106"/>
      <c r="AA133" s="106"/>
      <c r="AB133" s="107"/>
    </row>
    <row r="134" spans="2:28" hidden="1" x14ac:dyDescent="0.2">
      <c r="B134" s="5">
        <v>40666</v>
      </c>
      <c r="C134" s="33">
        <v>10724</v>
      </c>
      <c r="D134" s="40">
        <v>13347</v>
      </c>
      <c r="E134" s="40">
        <v>2420</v>
      </c>
      <c r="F134" s="40">
        <v>4962</v>
      </c>
      <c r="G134" s="41">
        <f t="shared" si="21"/>
        <v>31453</v>
      </c>
      <c r="H134" s="39">
        <v>1172.9000000000001</v>
      </c>
      <c r="I134" s="35">
        <v>1149.46</v>
      </c>
      <c r="J134" s="35">
        <v>1211.06</v>
      </c>
      <c r="K134" s="35">
        <v>1219.75</v>
      </c>
      <c r="L134" s="43">
        <f t="shared" si="22"/>
        <v>1173.28</v>
      </c>
      <c r="M134" s="44">
        <f t="shared" si="23"/>
        <v>36903.19</v>
      </c>
      <c r="N134" s="89">
        <v>1.8217000000000001</v>
      </c>
      <c r="O134" s="89">
        <v>1.5767</v>
      </c>
      <c r="P134" s="89">
        <v>2.1402999999999999</v>
      </c>
      <c r="Q134" s="89">
        <v>2.4129999999999998</v>
      </c>
      <c r="R134" s="77">
        <f t="shared" si="24"/>
        <v>1.8354999999999999</v>
      </c>
      <c r="S134" s="33">
        <f t="shared" si="12"/>
        <v>12578.18</v>
      </c>
      <c r="T134" s="34">
        <f t="shared" si="13"/>
        <v>15341.84</v>
      </c>
      <c r="U134" s="35">
        <f t="shared" si="14"/>
        <v>2930.77</v>
      </c>
      <c r="V134" s="36">
        <f t="shared" si="15"/>
        <v>6052.4</v>
      </c>
      <c r="W134" s="37">
        <f t="shared" si="16"/>
        <v>36903.19</v>
      </c>
      <c r="X134" s="105"/>
      <c r="Y134" s="106"/>
      <c r="Z134" s="106"/>
      <c r="AA134" s="106"/>
      <c r="AB134" s="107"/>
    </row>
    <row r="135" spans="2:28" hidden="1" x14ac:dyDescent="0.2">
      <c r="B135" s="5">
        <v>40667</v>
      </c>
      <c r="C135" s="33">
        <v>12618</v>
      </c>
      <c r="D135" s="40">
        <v>13985</v>
      </c>
      <c r="E135" s="40">
        <v>2757</v>
      </c>
      <c r="F135" s="40">
        <v>3892</v>
      </c>
      <c r="G135" s="41">
        <f t="shared" si="21"/>
        <v>33252</v>
      </c>
      <c r="H135" s="39">
        <v>1173.21</v>
      </c>
      <c r="I135" s="35">
        <v>1151.17</v>
      </c>
      <c r="J135" s="35">
        <v>1211.06</v>
      </c>
      <c r="K135" s="35">
        <v>1224.57</v>
      </c>
      <c r="L135" s="43">
        <f t="shared" si="22"/>
        <v>1173.0899999999999</v>
      </c>
      <c r="M135" s="44">
        <f t="shared" si="23"/>
        <v>39007.599999999999</v>
      </c>
      <c r="N135" s="89">
        <v>1.8250999999999999</v>
      </c>
      <c r="O135" s="89">
        <v>1.5989</v>
      </c>
      <c r="P135" s="89">
        <v>2.1402999999999999</v>
      </c>
      <c r="Q135" s="89">
        <v>2.4413</v>
      </c>
      <c r="R135" s="77">
        <f t="shared" si="24"/>
        <v>1.8282</v>
      </c>
      <c r="S135" s="33">
        <f t="shared" si="12"/>
        <v>14803.56</v>
      </c>
      <c r="T135" s="34">
        <f t="shared" si="13"/>
        <v>16099.11</v>
      </c>
      <c r="U135" s="35">
        <f t="shared" si="14"/>
        <v>3338.89</v>
      </c>
      <c r="V135" s="36">
        <f t="shared" si="15"/>
        <v>4766.03</v>
      </c>
      <c r="W135" s="37">
        <f t="shared" si="16"/>
        <v>39007.589999999997</v>
      </c>
      <c r="X135" s="105"/>
      <c r="Y135" s="106"/>
      <c r="Z135" s="106"/>
      <c r="AA135" s="106"/>
      <c r="AB135" s="107"/>
    </row>
    <row r="136" spans="2:28" hidden="1" x14ac:dyDescent="0.2">
      <c r="B136" s="5">
        <v>40668</v>
      </c>
      <c r="C136" s="33">
        <v>12826</v>
      </c>
      <c r="D136" s="40">
        <v>13645</v>
      </c>
      <c r="E136" s="40">
        <v>2532</v>
      </c>
      <c r="F136" s="40">
        <v>4866</v>
      </c>
      <c r="G136" s="41">
        <f t="shared" si="21"/>
        <v>33869</v>
      </c>
      <c r="H136" s="39">
        <v>1173.04</v>
      </c>
      <c r="I136" s="35">
        <v>1149.17</v>
      </c>
      <c r="J136" s="35">
        <v>1210.9000000000001</v>
      </c>
      <c r="K136" s="35">
        <v>1205</v>
      </c>
      <c r="L136" s="43">
        <f t="shared" si="22"/>
        <v>1170.8499999999999</v>
      </c>
      <c r="M136" s="44">
        <f t="shared" si="23"/>
        <v>39655.360000000001</v>
      </c>
      <c r="N136" s="89">
        <v>1.8263</v>
      </c>
      <c r="O136" s="89">
        <v>1.5752999999999999</v>
      </c>
      <c r="P136" s="89">
        <v>2.1610999999999998</v>
      </c>
      <c r="Q136" s="89">
        <v>2.2250999999999999</v>
      </c>
      <c r="R136" s="77">
        <f t="shared" si="24"/>
        <v>1.8075000000000001</v>
      </c>
      <c r="S136" s="33">
        <f t="shared" si="12"/>
        <v>15045.41</v>
      </c>
      <c r="T136" s="34">
        <f t="shared" si="13"/>
        <v>15680.42</v>
      </c>
      <c r="U136" s="35">
        <f t="shared" si="14"/>
        <v>3066</v>
      </c>
      <c r="V136" s="36">
        <f t="shared" si="15"/>
        <v>5863.53</v>
      </c>
      <c r="W136" s="37">
        <f t="shared" si="16"/>
        <v>39655.360000000001</v>
      </c>
      <c r="X136" s="105"/>
      <c r="Y136" s="106"/>
      <c r="Z136" s="106"/>
      <c r="AA136" s="106"/>
      <c r="AB136" s="107"/>
    </row>
    <row r="137" spans="2:28" hidden="1" x14ac:dyDescent="0.2">
      <c r="B137" s="5">
        <v>40669</v>
      </c>
      <c r="C137" s="33">
        <v>9265</v>
      </c>
      <c r="D137" s="40">
        <v>14100</v>
      </c>
      <c r="E137" s="40">
        <v>2378</v>
      </c>
      <c r="F137" s="40">
        <v>4981</v>
      </c>
      <c r="G137" s="41">
        <f t="shared" si="21"/>
        <v>30724</v>
      </c>
      <c r="H137" s="39">
        <v>1173.99</v>
      </c>
      <c r="I137" s="35">
        <v>1151.07</v>
      </c>
      <c r="J137" s="35">
        <v>1210.9000000000001</v>
      </c>
      <c r="K137" s="35">
        <v>1214.52</v>
      </c>
      <c r="L137" s="43">
        <f t="shared" si="22"/>
        <v>1172.9000000000001</v>
      </c>
      <c r="M137" s="44">
        <f t="shared" si="23"/>
        <v>36036.15</v>
      </c>
      <c r="N137" s="89">
        <v>1.8344</v>
      </c>
      <c r="O137" s="89">
        <v>1.5958000000000001</v>
      </c>
      <c r="P137" s="89">
        <v>2.1610999999999998</v>
      </c>
      <c r="Q137" s="89">
        <v>2.3504</v>
      </c>
      <c r="R137" s="77">
        <f t="shared" si="24"/>
        <v>1.8338000000000001</v>
      </c>
      <c r="S137" s="33">
        <f t="shared" si="12"/>
        <v>10877.02</v>
      </c>
      <c r="T137" s="34">
        <f t="shared" si="13"/>
        <v>16230.09</v>
      </c>
      <c r="U137" s="35">
        <f t="shared" si="14"/>
        <v>2879.52</v>
      </c>
      <c r="V137" s="36">
        <f t="shared" si="15"/>
        <v>6049.52</v>
      </c>
      <c r="W137" s="37">
        <f t="shared" si="16"/>
        <v>36036.15</v>
      </c>
      <c r="X137" s="105"/>
      <c r="Y137" s="106"/>
      <c r="Z137" s="106"/>
      <c r="AA137" s="106"/>
      <c r="AB137" s="107"/>
    </row>
    <row r="138" spans="2:28" hidden="1" x14ac:dyDescent="0.2">
      <c r="B138" s="5">
        <v>40670</v>
      </c>
      <c r="C138" s="33">
        <v>7273</v>
      </c>
      <c r="D138" s="40">
        <v>13900</v>
      </c>
      <c r="E138" s="40">
        <v>2534</v>
      </c>
      <c r="F138" s="40">
        <v>5099</v>
      </c>
      <c r="G138" s="41">
        <f t="shared" si="21"/>
        <v>28806</v>
      </c>
      <c r="H138" s="39">
        <v>1174.52</v>
      </c>
      <c r="I138" s="35">
        <v>1148.77</v>
      </c>
      <c r="J138" s="35">
        <v>1210.9000000000001</v>
      </c>
      <c r="K138" s="35">
        <v>1217.19</v>
      </c>
      <c r="L138" s="43">
        <f t="shared" si="22"/>
        <v>1172.8499999999999</v>
      </c>
      <c r="M138" s="44">
        <f t="shared" si="23"/>
        <v>33785.06</v>
      </c>
      <c r="N138" s="89">
        <v>1.8413999999999999</v>
      </c>
      <c r="O138" s="89">
        <v>1.5699000000000001</v>
      </c>
      <c r="P138" s="89">
        <v>2.1610999999999998</v>
      </c>
      <c r="Q138" s="89">
        <v>2.4350999999999998</v>
      </c>
      <c r="R138" s="77">
        <f t="shared" si="24"/>
        <v>1.8435999999999999</v>
      </c>
      <c r="S138" s="33">
        <f t="shared" si="12"/>
        <v>8542.2800000000007</v>
      </c>
      <c r="T138" s="34">
        <f t="shared" si="13"/>
        <v>15967.9</v>
      </c>
      <c r="U138" s="35">
        <f t="shared" si="14"/>
        <v>3068.42</v>
      </c>
      <c r="V138" s="36">
        <f t="shared" si="15"/>
        <v>6206.45</v>
      </c>
      <c r="W138" s="37">
        <f t="shared" si="16"/>
        <v>33785.049999999996</v>
      </c>
      <c r="X138" s="105"/>
      <c r="Y138" s="106"/>
      <c r="Z138" s="106"/>
      <c r="AA138" s="106"/>
      <c r="AB138" s="107"/>
    </row>
    <row r="139" spans="2:28" hidden="1" x14ac:dyDescent="0.2">
      <c r="B139" s="5">
        <v>40671</v>
      </c>
      <c r="C139" s="33">
        <v>7086</v>
      </c>
      <c r="D139" s="40">
        <v>13026</v>
      </c>
      <c r="E139" s="40">
        <v>2455</v>
      </c>
      <c r="F139" s="40">
        <v>4742</v>
      </c>
      <c r="G139" s="41">
        <f t="shared" si="21"/>
        <v>27309</v>
      </c>
      <c r="H139" s="39">
        <v>1174.97</v>
      </c>
      <c r="I139" s="35">
        <v>1148.71</v>
      </c>
      <c r="J139" s="35">
        <v>1210.9000000000001</v>
      </c>
      <c r="K139" s="35">
        <v>1213.82</v>
      </c>
      <c r="L139" s="43">
        <f t="shared" si="22"/>
        <v>1172.42</v>
      </c>
      <c r="M139" s="44">
        <f t="shared" si="23"/>
        <v>32017.63</v>
      </c>
      <c r="N139" s="89">
        <v>1.8472</v>
      </c>
      <c r="O139" s="89">
        <v>1.5683</v>
      </c>
      <c r="P139" s="89">
        <v>2.1610999999999998</v>
      </c>
      <c r="Q139" s="89">
        <v>2.3416999999999999</v>
      </c>
      <c r="R139" s="77">
        <f t="shared" si="24"/>
        <v>1.8283</v>
      </c>
      <c r="S139" s="33">
        <f t="shared" si="12"/>
        <v>8325.84</v>
      </c>
      <c r="T139" s="34">
        <f t="shared" si="13"/>
        <v>14963.1</v>
      </c>
      <c r="U139" s="35">
        <f t="shared" si="14"/>
        <v>2972.76</v>
      </c>
      <c r="V139" s="36">
        <f t="shared" si="15"/>
        <v>5755.93</v>
      </c>
      <c r="W139" s="37">
        <f t="shared" si="16"/>
        <v>32017.630000000005</v>
      </c>
      <c r="X139" s="105"/>
      <c r="Y139" s="106"/>
      <c r="Z139" s="106"/>
      <c r="AA139" s="106"/>
      <c r="AB139" s="107"/>
    </row>
    <row r="140" spans="2:28" hidden="1" x14ac:dyDescent="0.2">
      <c r="B140" s="5">
        <v>40672</v>
      </c>
      <c r="C140" s="33">
        <v>7626</v>
      </c>
      <c r="D140" s="40">
        <v>13751</v>
      </c>
      <c r="E140" s="40">
        <v>2383</v>
      </c>
      <c r="F140" s="40">
        <v>4828</v>
      </c>
      <c r="G140" s="41">
        <f t="shared" si="21"/>
        <v>28588</v>
      </c>
      <c r="H140" s="39">
        <v>1174.23</v>
      </c>
      <c r="I140" s="35">
        <v>1150</v>
      </c>
      <c r="J140" s="35">
        <v>1210.9000000000001</v>
      </c>
      <c r="K140" s="35">
        <v>1217.98</v>
      </c>
      <c r="L140" s="43">
        <f t="shared" si="22"/>
        <v>1173.02</v>
      </c>
      <c r="M140" s="44">
        <f t="shared" si="23"/>
        <v>33534.31</v>
      </c>
      <c r="N140" s="89">
        <v>1.8406</v>
      </c>
      <c r="O140" s="89">
        <v>1.5851999999999999</v>
      </c>
      <c r="P140" s="89">
        <v>2.1610999999999998</v>
      </c>
      <c r="Q140" s="89">
        <v>2.3894000000000002</v>
      </c>
      <c r="R140" s="77">
        <f t="shared" si="24"/>
        <v>1.8371</v>
      </c>
      <c r="S140" s="33">
        <f t="shared" si="12"/>
        <v>8954.68</v>
      </c>
      <c r="T140" s="34">
        <f t="shared" si="13"/>
        <v>15813.65</v>
      </c>
      <c r="U140" s="35">
        <f t="shared" si="14"/>
        <v>2885.57</v>
      </c>
      <c r="V140" s="36">
        <f t="shared" si="15"/>
        <v>5880.41</v>
      </c>
      <c r="W140" s="37">
        <f t="shared" si="16"/>
        <v>33534.31</v>
      </c>
      <c r="X140" s="105"/>
      <c r="Y140" s="106"/>
      <c r="Z140" s="106"/>
      <c r="AA140" s="106"/>
      <c r="AB140" s="107"/>
    </row>
    <row r="141" spans="2:28" hidden="1" x14ac:dyDescent="0.2">
      <c r="B141" s="5">
        <v>40673</v>
      </c>
      <c r="C141" s="33">
        <v>10759</v>
      </c>
      <c r="D141" s="40">
        <v>14531</v>
      </c>
      <c r="E141" s="40">
        <v>2544</v>
      </c>
      <c r="F141" s="40">
        <v>4853</v>
      </c>
      <c r="G141" s="41">
        <f t="shared" si="21"/>
        <v>32687</v>
      </c>
      <c r="H141" s="39">
        <v>1172.19</v>
      </c>
      <c r="I141" s="35">
        <v>1150.1300000000001</v>
      </c>
      <c r="J141" s="35">
        <v>1210.9000000000001</v>
      </c>
      <c r="K141" s="35">
        <v>1214.47</v>
      </c>
      <c r="L141" s="43">
        <f t="shared" si="22"/>
        <v>1171.67</v>
      </c>
      <c r="M141" s="44">
        <f t="shared" si="23"/>
        <v>38298.480000000003</v>
      </c>
      <c r="N141" s="89">
        <v>1.8160000000000001</v>
      </c>
      <c r="O141" s="89">
        <v>1.5872999999999999</v>
      </c>
      <c r="P141" s="89">
        <v>2.1610999999999998</v>
      </c>
      <c r="Q141" s="89">
        <v>2.3490000000000002</v>
      </c>
      <c r="R141" s="77">
        <f t="shared" si="24"/>
        <v>1.8203</v>
      </c>
      <c r="S141" s="33">
        <f t="shared" ref="S141:S204" si="25">ROUND(+C141*H141/1000,2)</f>
        <v>12611.59</v>
      </c>
      <c r="T141" s="34">
        <f t="shared" ref="T141:T204" si="26">ROUND(+D141*I141/1000,2)</f>
        <v>16712.54</v>
      </c>
      <c r="U141" s="35">
        <f t="shared" ref="U141:U204" si="27">ROUND(+E141*J141/1000,2)</f>
        <v>3080.53</v>
      </c>
      <c r="V141" s="36">
        <f t="shared" ref="V141:V204" si="28">ROUND(+F141*K141/1000,2)</f>
        <v>5893.82</v>
      </c>
      <c r="W141" s="37">
        <f t="shared" ref="W141:W204" si="29">SUM(S141:V141)</f>
        <v>38298.479999999996</v>
      </c>
      <c r="X141" s="105"/>
      <c r="Y141" s="106"/>
      <c r="Z141" s="106"/>
      <c r="AA141" s="106"/>
      <c r="AB141" s="107"/>
    </row>
    <row r="142" spans="2:28" hidden="1" x14ac:dyDescent="0.2">
      <c r="B142" s="5">
        <v>40674</v>
      </c>
      <c r="C142" s="33">
        <v>9287</v>
      </c>
      <c r="D142" s="40">
        <v>14148</v>
      </c>
      <c r="E142" s="40">
        <v>2147</v>
      </c>
      <c r="F142" s="40">
        <v>4915</v>
      </c>
      <c r="G142" s="41">
        <f t="shared" si="21"/>
        <v>30497</v>
      </c>
      <c r="H142" s="39">
        <v>1173.1400000000001</v>
      </c>
      <c r="I142" s="35">
        <v>1152.05</v>
      </c>
      <c r="J142" s="35">
        <v>1210.9000000000001</v>
      </c>
      <c r="K142" s="35">
        <v>1215.08</v>
      </c>
      <c r="L142" s="43">
        <f t="shared" si="22"/>
        <v>1172.77</v>
      </c>
      <c r="M142" s="44">
        <f t="shared" si="23"/>
        <v>35766.080000000002</v>
      </c>
      <c r="N142" s="89">
        <v>1.8237000000000001</v>
      </c>
      <c r="O142" s="89">
        <v>1.6082000000000001</v>
      </c>
      <c r="P142" s="89">
        <v>2.1610999999999998</v>
      </c>
      <c r="Q142" s="89">
        <v>2.3597000000000001</v>
      </c>
      <c r="R142" s="77">
        <f t="shared" si="24"/>
        <v>1.8339000000000001</v>
      </c>
      <c r="S142" s="33">
        <f t="shared" si="25"/>
        <v>10894.95</v>
      </c>
      <c r="T142" s="34">
        <f t="shared" si="26"/>
        <v>16299.2</v>
      </c>
      <c r="U142" s="35">
        <f t="shared" si="27"/>
        <v>2599.8000000000002</v>
      </c>
      <c r="V142" s="36">
        <f t="shared" si="28"/>
        <v>5972.12</v>
      </c>
      <c r="W142" s="37">
        <f t="shared" si="29"/>
        <v>35766.07</v>
      </c>
      <c r="X142" s="105"/>
      <c r="Y142" s="106"/>
      <c r="Z142" s="106"/>
      <c r="AA142" s="106"/>
      <c r="AB142" s="107"/>
    </row>
    <row r="143" spans="2:28" hidden="1" x14ac:dyDescent="0.2">
      <c r="B143" s="5">
        <v>40675</v>
      </c>
      <c r="C143" s="33">
        <v>9757</v>
      </c>
      <c r="D143" s="40">
        <v>14236</v>
      </c>
      <c r="E143" s="40">
        <v>2224</v>
      </c>
      <c r="F143" s="40">
        <v>4683</v>
      </c>
      <c r="G143" s="41">
        <f t="shared" si="21"/>
        <v>30900</v>
      </c>
      <c r="H143" s="39">
        <v>1172.7</v>
      </c>
      <c r="I143" s="35">
        <v>1150.67</v>
      </c>
      <c r="J143" s="35">
        <v>1216.6400000000001</v>
      </c>
      <c r="K143" s="35">
        <v>1211.1300000000001</v>
      </c>
      <c r="L143" s="43">
        <f t="shared" si="22"/>
        <v>1171.54</v>
      </c>
      <c r="M143" s="44">
        <f t="shared" si="23"/>
        <v>36200.5</v>
      </c>
      <c r="N143" s="89">
        <v>1.8190999999999999</v>
      </c>
      <c r="O143" s="89">
        <v>1.5921000000000001</v>
      </c>
      <c r="P143" s="89">
        <v>2.3071999999999999</v>
      </c>
      <c r="Q143" s="89">
        <v>2.3212999999999999</v>
      </c>
      <c r="R143" s="77">
        <f t="shared" si="24"/>
        <v>1.8258000000000001</v>
      </c>
      <c r="S143" s="33">
        <f t="shared" si="25"/>
        <v>11442.03</v>
      </c>
      <c r="T143" s="34">
        <f t="shared" si="26"/>
        <v>16380.94</v>
      </c>
      <c r="U143" s="35">
        <f t="shared" si="27"/>
        <v>2705.81</v>
      </c>
      <c r="V143" s="36">
        <f t="shared" si="28"/>
        <v>5671.72</v>
      </c>
      <c r="W143" s="37">
        <f t="shared" si="29"/>
        <v>36200.5</v>
      </c>
      <c r="X143" s="105"/>
      <c r="Y143" s="106"/>
      <c r="Z143" s="106"/>
      <c r="AA143" s="106"/>
      <c r="AB143" s="107"/>
    </row>
    <row r="144" spans="2:28" hidden="1" x14ac:dyDescent="0.2">
      <c r="B144" s="5">
        <v>40676</v>
      </c>
      <c r="C144" s="33">
        <v>11567</v>
      </c>
      <c r="D144" s="40">
        <v>14701</v>
      </c>
      <c r="E144" s="40">
        <v>2534</v>
      </c>
      <c r="F144" s="40">
        <v>3759</v>
      </c>
      <c r="G144" s="41">
        <f t="shared" si="21"/>
        <v>32561</v>
      </c>
      <c r="H144" s="39">
        <v>1171.9100000000001</v>
      </c>
      <c r="I144" s="35">
        <v>1149.1400000000001</v>
      </c>
      <c r="J144" s="35">
        <v>1216.6400000000001</v>
      </c>
      <c r="K144" s="35">
        <v>1222.07</v>
      </c>
      <c r="L144" s="43">
        <f t="shared" si="22"/>
        <v>1170.9000000000001</v>
      </c>
      <c r="M144" s="44">
        <f t="shared" si="23"/>
        <v>38125.72</v>
      </c>
      <c r="N144" s="89">
        <v>1.8089</v>
      </c>
      <c r="O144" s="89">
        <v>1.5740000000000001</v>
      </c>
      <c r="P144" s="89">
        <v>2.3071999999999999</v>
      </c>
      <c r="Q144" s="89">
        <v>2.4167999999999998</v>
      </c>
      <c r="R144" s="77">
        <f t="shared" si="24"/>
        <v>1.8118000000000001</v>
      </c>
      <c r="S144" s="33">
        <f t="shared" si="25"/>
        <v>13555.48</v>
      </c>
      <c r="T144" s="34">
        <f t="shared" si="26"/>
        <v>16893.509999999998</v>
      </c>
      <c r="U144" s="35">
        <f t="shared" si="27"/>
        <v>3082.97</v>
      </c>
      <c r="V144" s="36">
        <f t="shared" si="28"/>
        <v>4593.76</v>
      </c>
      <c r="W144" s="37">
        <f t="shared" si="29"/>
        <v>38125.72</v>
      </c>
      <c r="X144" s="105"/>
      <c r="Y144" s="106"/>
      <c r="Z144" s="106"/>
      <c r="AA144" s="106"/>
      <c r="AB144" s="107"/>
    </row>
    <row r="145" spans="2:28" hidden="1" x14ac:dyDescent="0.2">
      <c r="B145" s="5">
        <v>40677</v>
      </c>
      <c r="C145" s="33">
        <v>8666</v>
      </c>
      <c r="D145" s="40">
        <v>14147</v>
      </c>
      <c r="E145" s="40">
        <v>2476</v>
      </c>
      <c r="F145" s="40">
        <v>4807</v>
      </c>
      <c r="G145" s="41">
        <f t="shared" si="21"/>
        <v>30096</v>
      </c>
      <c r="H145" s="39">
        <v>1173.45</v>
      </c>
      <c r="I145" s="35">
        <v>1150.18</v>
      </c>
      <c r="J145" s="35">
        <v>1216.6400000000001</v>
      </c>
      <c r="K145" s="35">
        <v>1210.04</v>
      </c>
      <c r="L145" s="43">
        <f t="shared" si="22"/>
        <v>1171.9100000000001</v>
      </c>
      <c r="M145" s="44">
        <f t="shared" si="23"/>
        <v>35269.78</v>
      </c>
      <c r="N145" s="89">
        <v>1.8266</v>
      </c>
      <c r="O145" s="89">
        <v>1.5854999999999999</v>
      </c>
      <c r="P145" s="89">
        <v>2.3071999999999999</v>
      </c>
      <c r="Q145" s="89">
        <v>2.3043999999999998</v>
      </c>
      <c r="R145" s="77">
        <f t="shared" si="24"/>
        <v>1.8290999999999999</v>
      </c>
      <c r="S145" s="33">
        <f t="shared" si="25"/>
        <v>10169.120000000001</v>
      </c>
      <c r="T145" s="34">
        <f t="shared" si="26"/>
        <v>16271.6</v>
      </c>
      <c r="U145" s="35">
        <f t="shared" si="27"/>
        <v>3012.4</v>
      </c>
      <c r="V145" s="36">
        <f t="shared" si="28"/>
        <v>5816.66</v>
      </c>
      <c r="W145" s="37">
        <f t="shared" si="29"/>
        <v>35269.78</v>
      </c>
      <c r="X145" s="105"/>
      <c r="Y145" s="106"/>
      <c r="Z145" s="106"/>
      <c r="AA145" s="106"/>
      <c r="AB145" s="107"/>
    </row>
    <row r="146" spans="2:28" hidden="1" x14ac:dyDescent="0.2">
      <c r="B146" s="5">
        <v>40678</v>
      </c>
      <c r="C146" s="33">
        <v>7870</v>
      </c>
      <c r="D146" s="40">
        <v>13715</v>
      </c>
      <c r="E146" s="40">
        <v>2427</v>
      </c>
      <c r="F146" s="40">
        <v>4622</v>
      </c>
      <c r="G146" s="41">
        <f t="shared" si="21"/>
        <v>28634</v>
      </c>
      <c r="H146" s="39">
        <v>1171.55</v>
      </c>
      <c r="I146" s="35">
        <v>1148.93</v>
      </c>
      <c r="J146" s="35">
        <v>1216.6400000000001</v>
      </c>
      <c r="K146" s="35">
        <v>1217.04</v>
      </c>
      <c r="L146" s="43">
        <f t="shared" si="22"/>
        <v>1171.8800000000001</v>
      </c>
      <c r="M146" s="44">
        <f t="shared" si="23"/>
        <v>33555.620000000003</v>
      </c>
      <c r="N146" s="89">
        <v>1.8071999999999999</v>
      </c>
      <c r="O146" s="89">
        <v>1.5717000000000001</v>
      </c>
      <c r="P146" s="89">
        <v>2.3071999999999999</v>
      </c>
      <c r="Q146" s="89">
        <v>2.3805000000000001</v>
      </c>
      <c r="R146" s="77">
        <f t="shared" si="24"/>
        <v>1.8292999999999999</v>
      </c>
      <c r="S146" s="33">
        <f t="shared" si="25"/>
        <v>9220.1</v>
      </c>
      <c r="T146" s="34">
        <f t="shared" si="26"/>
        <v>15757.57</v>
      </c>
      <c r="U146" s="35">
        <f t="shared" si="27"/>
        <v>2952.79</v>
      </c>
      <c r="V146" s="36">
        <f t="shared" si="28"/>
        <v>5625.16</v>
      </c>
      <c r="W146" s="37">
        <f t="shared" si="29"/>
        <v>33555.619999999995</v>
      </c>
      <c r="X146" s="105"/>
      <c r="Y146" s="106"/>
      <c r="Z146" s="106"/>
      <c r="AA146" s="106"/>
      <c r="AB146" s="107"/>
    </row>
    <row r="147" spans="2:28" hidden="1" x14ac:dyDescent="0.2">
      <c r="B147" s="5">
        <v>40679</v>
      </c>
      <c r="C147" s="33">
        <v>9643</v>
      </c>
      <c r="D147" s="40">
        <v>14250</v>
      </c>
      <c r="E147" s="40">
        <v>2528</v>
      </c>
      <c r="F147" s="40">
        <v>4719</v>
      </c>
      <c r="G147" s="41">
        <f t="shared" si="21"/>
        <v>31140</v>
      </c>
      <c r="H147" s="39">
        <v>1170.51</v>
      </c>
      <c r="I147" s="35">
        <v>1148.73</v>
      </c>
      <c r="J147" s="35">
        <v>1216.6400000000001</v>
      </c>
      <c r="K147" s="35">
        <v>1210.18</v>
      </c>
      <c r="L147" s="43">
        <f t="shared" si="22"/>
        <v>1170.3</v>
      </c>
      <c r="M147" s="44">
        <f t="shared" si="23"/>
        <v>36443.14</v>
      </c>
      <c r="N147" s="89">
        <v>1.7951999999999999</v>
      </c>
      <c r="O147" s="89">
        <v>1.5708</v>
      </c>
      <c r="P147" s="89">
        <v>2.3071999999999999</v>
      </c>
      <c r="Q147" s="89">
        <v>2.3083999999999998</v>
      </c>
      <c r="R147" s="77">
        <f t="shared" si="24"/>
        <v>1.8118000000000001</v>
      </c>
      <c r="S147" s="33">
        <f t="shared" si="25"/>
        <v>11287.23</v>
      </c>
      <c r="T147" s="34">
        <f t="shared" si="26"/>
        <v>16369.4</v>
      </c>
      <c r="U147" s="35">
        <f t="shared" si="27"/>
        <v>3075.67</v>
      </c>
      <c r="V147" s="36">
        <f t="shared" si="28"/>
        <v>5710.84</v>
      </c>
      <c r="W147" s="37">
        <f t="shared" si="29"/>
        <v>36443.14</v>
      </c>
      <c r="X147" s="105"/>
      <c r="Y147" s="106"/>
      <c r="Z147" s="106"/>
      <c r="AA147" s="106"/>
      <c r="AB147" s="107"/>
    </row>
    <row r="148" spans="2:28" hidden="1" x14ac:dyDescent="0.2">
      <c r="B148" s="5">
        <v>40680</v>
      </c>
      <c r="C148" s="33">
        <v>9316</v>
      </c>
      <c r="D148" s="40">
        <v>14543</v>
      </c>
      <c r="E148" s="40">
        <v>2479</v>
      </c>
      <c r="F148" s="40">
        <v>5007</v>
      </c>
      <c r="G148" s="41">
        <f t="shared" si="21"/>
        <v>31345</v>
      </c>
      <c r="H148" s="39">
        <v>1170.98</v>
      </c>
      <c r="I148" s="35">
        <v>1146.06</v>
      </c>
      <c r="J148" s="35">
        <v>1216.6400000000001</v>
      </c>
      <c r="K148" s="35">
        <v>1204.6500000000001</v>
      </c>
      <c r="L148" s="43">
        <f t="shared" si="22"/>
        <v>1168.4100000000001</v>
      </c>
      <c r="M148" s="44">
        <f t="shared" si="23"/>
        <v>36623.730000000003</v>
      </c>
      <c r="N148" s="89">
        <v>1.8022</v>
      </c>
      <c r="O148" s="89">
        <v>1.5385</v>
      </c>
      <c r="P148" s="89">
        <v>2.3071999999999999</v>
      </c>
      <c r="Q148" s="89">
        <v>2.2469000000000001</v>
      </c>
      <c r="R148" s="77">
        <f t="shared" si="24"/>
        <v>1.7907999999999999</v>
      </c>
      <c r="S148" s="33">
        <f t="shared" si="25"/>
        <v>10908.85</v>
      </c>
      <c r="T148" s="34">
        <f t="shared" si="26"/>
        <v>16667.150000000001</v>
      </c>
      <c r="U148" s="35">
        <f t="shared" si="27"/>
        <v>3016.05</v>
      </c>
      <c r="V148" s="36">
        <f t="shared" si="28"/>
        <v>6031.68</v>
      </c>
      <c r="W148" s="37">
        <f t="shared" si="29"/>
        <v>36623.729999999996</v>
      </c>
      <c r="X148" s="105"/>
      <c r="Y148" s="106"/>
      <c r="Z148" s="106"/>
      <c r="AA148" s="106"/>
      <c r="AB148" s="107"/>
    </row>
    <row r="149" spans="2:28" hidden="1" x14ac:dyDescent="0.2">
      <c r="B149" s="5">
        <v>40681</v>
      </c>
      <c r="C149" s="33">
        <v>11834</v>
      </c>
      <c r="D149" s="40">
        <v>13963</v>
      </c>
      <c r="E149" s="40">
        <v>2577</v>
      </c>
      <c r="F149" s="40">
        <v>3362</v>
      </c>
      <c r="G149" s="41">
        <f t="shared" si="21"/>
        <v>31736</v>
      </c>
      <c r="H149" s="39">
        <v>1171.5</v>
      </c>
      <c r="I149" s="35">
        <v>1147.81</v>
      </c>
      <c r="J149" s="35">
        <v>1216.6400000000001</v>
      </c>
      <c r="K149" s="35">
        <v>1224.8900000000001</v>
      </c>
      <c r="L149" s="43">
        <f t="shared" si="22"/>
        <v>1170.4000000000001</v>
      </c>
      <c r="M149" s="44">
        <f t="shared" si="23"/>
        <v>37143.760000000002</v>
      </c>
      <c r="N149" s="89">
        <v>1.8050999999999999</v>
      </c>
      <c r="O149" s="89">
        <v>1.5569999999999999</v>
      </c>
      <c r="P149" s="89">
        <v>2.3071999999999999</v>
      </c>
      <c r="Q149" s="89">
        <v>2.4277000000000002</v>
      </c>
      <c r="R149" s="77">
        <f t="shared" si="24"/>
        <v>1.8027</v>
      </c>
      <c r="S149" s="33">
        <f t="shared" si="25"/>
        <v>13863.53</v>
      </c>
      <c r="T149" s="34">
        <f t="shared" si="26"/>
        <v>16026.87</v>
      </c>
      <c r="U149" s="35">
        <f t="shared" si="27"/>
        <v>3135.28</v>
      </c>
      <c r="V149" s="36">
        <f t="shared" si="28"/>
        <v>4118.08</v>
      </c>
      <c r="W149" s="37">
        <f t="shared" si="29"/>
        <v>37143.760000000002</v>
      </c>
      <c r="X149" s="105"/>
      <c r="Y149" s="106"/>
      <c r="Z149" s="106"/>
      <c r="AA149" s="106"/>
      <c r="AB149" s="107"/>
    </row>
    <row r="150" spans="2:28" hidden="1" x14ac:dyDescent="0.2">
      <c r="B150" s="5">
        <v>40682</v>
      </c>
      <c r="C150" s="33">
        <v>12041</v>
      </c>
      <c r="D150" s="40">
        <v>14426</v>
      </c>
      <c r="E150" s="40">
        <v>2493</v>
      </c>
      <c r="F150" s="40">
        <v>3252</v>
      </c>
      <c r="G150" s="41">
        <f t="shared" si="21"/>
        <v>32212</v>
      </c>
      <c r="H150" s="39">
        <v>1170.5899999999999</v>
      </c>
      <c r="I150" s="35">
        <v>1144.6400000000001</v>
      </c>
      <c r="J150" s="35">
        <v>1216.79</v>
      </c>
      <c r="K150" s="35">
        <v>1233.1500000000001</v>
      </c>
      <c r="L150" s="43">
        <f t="shared" si="22"/>
        <v>1168.8599999999999</v>
      </c>
      <c r="M150" s="44">
        <f t="shared" si="23"/>
        <v>37651.31</v>
      </c>
      <c r="N150" s="89">
        <v>1.7948</v>
      </c>
      <c r="O150" s="89">
        <v>1.5196000000000001</v>
      </c>
      <c r="P150" s="89">
        <v>2.2191999999999998</v>
      </c>
      <c r="Q150" s="89">
        <v>2.5204</v>
      </c>
      <c r="R150" s="77">
        <f t="shared" si="24"/>
        <v>1.7777000000000001</v>
      </c>
      <c r="S150" s="33">
        <f t="shared" si="25"/>
        <v>14095.07</v>
      </c>
      <c r="T150" s="34">
        <f t="shared" si="26"/>
        <v>16512.580000000002</v>
      </c>
      <c r="U150" s="35">
        <f t="shared" si="27"/>
        <v>3033.46</v>
      </c>
      <c r="V150" s="36">
        <f t="shared" si="28"/>
        <v>4010.2</v>
      </c>
      <c r="W150" s="37">
        <f t="shared" si="29"/>
        <v>37651.31</v>
      </c>
      <c r="X150" s="105"/>
      <c r="Y150" s="106"/>
      <c r="Z150" s="106"/>
      <c r="AA150" s="106"/>
      <c r="AB150" s="107"/>
    </row>
    <row r="151" spans="2:28" hidden="1" x14ac:dyDescent="0.2">
      <c r="B151" s="5">
        <v>40683</v>
      </c>
      <c r="C151" s="33">
        <v>14178</v>
      </c>
      <c r="D151" s="40">
        <v>14015</v>
      </c>
      <c r="E151" s="40">
        <v>2457</v>
      </c>
      <c r="F151" s="40">
        <v>3335</v>
      </c>
      <c r="G151" s="41">
        <f t="shared" si="21"/>
        <v>33985</v>
      </c>
      <c r="H151" s="39">
        <v>1170.01</v>
      </c>
      <c r="I151" s="35">
        <v>1146.57</v>
      </c>
      <c r="J151" s="35">
        <v>1216.79</v>
      </c>
      <c r="K151" s="35">
        <v>1236.71</v>
      </c>
      <c r="L151" s="43">
        <f t="shared" si="22"/>
        <v>1170.27</v>
      </c>
      <c r="M151" s="44">
        <f t="shared" si="23"/>
        <v>39771.660000000003</v>
      </c>
      <c r="N151" s="89">
        <v>1.7883</v>
      </c>
      <c r="O151" s="89">
        <v>1.5407999999999999</v>
      </c>
      <c r="P151" s="89">
        <v>2.2191999999999998</v>
      </c>
      <c r="Q151" s="89">
        <v>2.5682</v>
      </c>
      <c r="R151" s="77">
        <f t="shared" si="24"/>
        <v>1.7939000000000001</v>
      </c>
      <c r="S151" s="33">
        <f t="shared" si="25"/>
        <v>16588.400000000001</v>
      </c>
      <c r="T151" s="34">
        <f t="shared" si="26"/>
        <v>16069.18</v>
      </c>
      <c r="U151" s="35">
        <f t="shared" si="27"/>
        <v>2989.65</v>
      </c>
      <c r="V151" s="36">
        <f t="shared" si="28"/>
        <v>4124.43</v>
      </c>
      <c r="W151" s="37">
        <f t="shared" si="29"/>
        <v>39771.660000000003</v>
      </c>
      <c r="X151" s="105"/>
      <c r="Y151" s="106"/>
      <c r="Z151" s="106"/>
      <c r="AA151" s="106"/>
      <c r="AB151" s="107"/>
    </row>
    <row r="152" spans="2:28" hidden="1" x14ac:dyDescent="0.2">
      <c r="B152" s="5">
        <v>40684</v>
      </c>
      <c r="C152" s="33">
        <v>18135</v>
      </c>
      <c r="D152" s="40">
        <v>14123</v>
      </c>
      <c r="E152" s="40">
        <v>2460</v>
      </c>
      <c r="F152" s="40">
        <v>3335</v>
      </c>
      <c r="G152" s="41">
        <f t="shared" si="21"/>
        <v>38053</v>
      </c>
      <c r="H152" s="39">
        <v>1168.8599999999999</v>
      </c>
      <c r="I152" s="35">
        <v>1143.25</v>
      </c>
      <c r="J152" s="35">
        <v>1216.79</v>
      </c>
      <c r="K152" s="35">
        <v>1233.17</v>
      </c>
      <c r="L152" s="43">
        <f t="shared" si="22"/>
        <v>1168.0899999999999</v>
      </c>
      <c r="M152" s="44">
        <f t="shared" si="23"/>
        <v>44449.32</v>
      </c>
      <c r="N152" s="89">
        <v>1.7727999999999999</v>
      </c>
      <c r="O152" s="89">
        <v>1.5069999999999999</v>
      </c>
      <c r="P152" s="89">
        <v>2.2191999999999998</v>
      </c>
      <c r="Q152" s="89">
        <v>2.5284</v>
      </c>
      <c r="R152" s="77">
        <f t="shared" si="24"/>
        <v>1.7692000000000001</v>
      </c>
      <c r="S152" s="33">
        <f t="shared" si="25"/>
        <v>21197.279999999999</v>
      </c>
      <c r="T152" s="34">
        <f t="shared" si="26"/>
        <v>16146.12</v>
      </c>
      <c r="U152" s="35">
        <f t="shared" si="27"/>
        <v>2993.3</v>
      </c>
      <c r="V152" s="36">
        <f t="shared" si="28"/>
        <v>4112.62</v>
      </c>
      <c r="W152" s="37">
        <f t="shared" si="29"/>
        <v>44449.320000000007</v>
      </c>
      <c r="X152" s="105"/>
      <c r="Y152" s="106"/>
      <c r="Z152" s="106"/>
      <c r="AA152" s="106"/>
      <c r="AB152" s="107"/>
    </row>
    <row r="153" spans="2:28" hidden="1" x14ac:dyDescent="0.2">
      <c r="B153" s="5">
        <v>40685</v>
      </c>
      <c r="C153" s="33">
        <v>17214</v>
      </c>
      <c r="D153" s="40">
        <v>14811</v>
      </c>
      <c r="E153" s="40">
        <v>2595</v>
      </c>
      <c r="F153" s="40">
        <v>3201</v>
      </c>
      <c r="G153" s="41">
        <f t="shared" si="21"/>
        <v>37821</v>
      </c>
      <c r="H153" s="39">
        <v>1169.52</v>
      </c>
      <c r="I153" s="35">
        <v>1144.29</v>
      </c>
      <c r="J153" s="35">
        <v>1216.79</v>
      </c>
      <c r="K153" s="35">
        <v>1233.28</v>
      </c>
      <c r="L153" s="43">
        <f t="shared" si="22"/>
        <v>1168.28</v>
      </c>
      <c r="M153" s="44">
        <f t="shared" si="23"/>
        <v>44185.5</v>
      </c>
      <c r="N153" s="89">
        <v>1.7830999999999999</v>
      </c>
      <c r="O153" s="89">
        <v>1.5194000000000001</v>
      </c>
      <c r="P153" s="89">
        <v>2.2191999999999998</v>
      </c>
      <c r="Q153" s="89">
        <v>2.5289000000000001</v>
      </c>
      <c r="R153" s="77">
        <f t="shared" si="24"/>
        <v>1.7728999999999999</v>
      </c>
      <c r="S153" s="33">
        <f t="shared" si="25"/>
        <v>20132.12</v>
      </c>
      <c r="T153" s="34">
        <f t="shared" si="26"/>
        <v>16948.080000000002</v>
      </c>
      <c r="U153" s="35">
        <f t="shared" si="27"/>
        <v>3157.57</v>
      </c>
      <c r="V153" s="36">
        <f t="shared" si="28"/>
        <v>3947.73</v>
      </c>
      <c r="W153" s="37">
        <f t="shared" si="29"/>
        <v>44185.5</v>
      </c>
      <c r="X153" s="105"/>
      <c r="Y153" s="106"/>
      <c r="Z153" s="106"/>
      <c r="AA153" s="106"/>
      <c r="AB153" s="107"/>
    </row>
    <row r="154" spans="2:28" hidden="1" x14ac:dyDescent="0.2">
      <c r="B154" s="5">
        <v>40686</v>
      </c>
      <c r="C154" s="33">
        <v>16595</v>
      </c>
      <c r="D154" s="40">
        <v>14902</v>
      </c>
      <c r="E154" s="40">
        <v>2720</v>
      </c>
      <c r="F154" s="40">
        <v>3240</v>
      </c>
      <c r="G154" s="41">
        <f t="shared" si="21"/>
        <v>37457</v>
      </c>
      <c r="H154" s="39">
        <v>1168.44</v>
      </c>
      <c r="I154" s="35">
        <v>1146.45</v>
      </c>
      <c r="J154" s="35">
        <v>1216.79</v>
      </c>
      <c r="K154" s="35">
        <v>1233.71</v>
      </c>
      <c r="L154" s="43">
        <f t="shared" si="22"/>
        <v>1168.8499999999999</v>
      </c>
      <c r="M154" s="44">
        <f t="shared" si="23"/>
        <v>43781.55</v>
      </c>
      <c r="N154" s="89">
        <v>1.7652000000000001</v>
      </c>
      <c r="O154" s="89">
        <v>1.544</v>
      </c>
      <c r="P154" s="89">
        <v>2.2191999999999998</v>
      </c>
      <c r="Q154" s="89">
        <v>2.5329000000000002</v>
      </c>
      <c r="R154" s="77">
        <f t="shared" si="24"/>
        <v>1.7766</v>
      </c>
      <c r="S154" s="33">
        <f t="shared" si="25"/>
        <v>19390.259999999998</v>
      </c>
      <c r="T154" s="34">
        <f t="shared" si="26"/>
        <v>17084.400000000001</v>
      </c>
      <c r="U154" s="35">
        <f t="shared" si="27"/>
        <v>3309.67</v>
      </c>
      <c r="V154" s="36">
        <f t="shared" si="28"/>
        <v>3997.22</v>
      </c>
      <c r="W154" s="37">
        <f t="shared" si="29"/>
        <v>43781.55</v>
      </c>
      <c r="X154" s="105"/>
      <c r="Y154" s="106"/>
      <c r="Z154" s="106"/>
      <c r="AA154" s="106"/>
      <c r="AB154" s="107"/>
    </row>
    <row r="155" spans="2:28" hidden="1" x14ac:dyDescent="0.2">
      <c r="B155" s="5">
        <v>40687</v>
      </c>
      <c r="C155" s="33">
        <v>15013</v>
      </c>
      <c r="D155" s="40">
        <v>14512</v>
      </c>
      <c r="E155" s="40">
        <v>2567</v>
      </c>
      <c r="F155" s="40">
        <v>3291</v>
      </c>
      <c r="G155" s="41">
        <f t="shared" si="21"/>
        <v>35383</v>
      </c>
      <c r="H155" s="39">
        <v>1168.3399999999999</v>
      </c>
      <c r="I155" s="35">
        <v>1144.57</v>
      </c>
      <c r="J155" s="35">
        <v>1216.79</v>
      </c>
      <c r="K155" s="35">
        <v>1235.32</v>
      </c>
      <c r="L155" s="43">
        <f t="shared" si="22"/>
        <v>1168.3399999999999</v>
      </c>
      <c r="M155" s="44">
        <f t="shared" si="23"/>
        <v>41339.230000000003</v>
      </c>
      <c r="N155" s="89">
        <v>1.7637</v>
      </c>
      <c r="O155" s="89">
        <v>1.5216000000000001</v>
      </c>
      <c r="P155" s="89">
        <v>2.2191999999999998</v>
      </c>
      <c r="Q155" s="89">
        <v>2.5554000000000001</v>
      </c>
      <c r="R155" s="77">
        <f t="shared" si="24"/>
        <v>1.7710999999999999</v>
      </c>
      <c r="S155" s="33">
        <f t="shared" si="25"/>
        <v>17540.29</v>
      </c>
      <c r="T155" s="34">
        <f t="shared" si="26"/>
        <v>16610</v>
      </c>
      <c r="U155" s="35">
        <f t="shared" si="27"/>
        <v>3123.5</v>
      </c>
      <c r="V155" s="36">
        <f t="shared" si="28"/>
        <v>4065.44</v>
      </c>
      <c r="W155" s="37">
        <f t="shared" si="29"/>
        <v>41339.230000000003</v>
      </c>
      <c r="X155" s="105"/>
      <c r="Y155" s="106"/>
      <c r="Z155" s="106"/>
      <c r="AA155" s="106"/>
      <c r="AB155" s="107"/>
    </row>
    <row r="156" spans="2:28" hidden="1" x14ac:dyDescent="0.2">
      <c r="B156" s="5">
        <v>40688</v>
      </c>
      <c r="C156" s="33">
        <v>17676</v>
      </c>
      <c r="D156" s="40">
        <v>13985</v>
      </c>
      <c r="E156" s="40">
        <v>2532</v>
      </c>
      <c r="F156" s="40">
        <v>3266</v>
      </c>
      <c r="G156" s="41">
        <f t="shared" si="21"/>
        <v>37459</v>
      </c>
      <c r="H156" s="39">
        <v>1169.6099999999999</v>
      </c>
      <c r="I156" s="35">
        <v>1145.54</v>
      </c>
      <c r="J156" s="35">
        <v>1216.79</v>
      </c>
      <c r="K156" s="35">
        <v>1233.08</v>
      </c>
      <c r="L156" s="43">
        <f t="shared" si="22"/>
        <v>1169.3499999999999</v>
      </c>
      <c r="M156" s="44">
        <f t="shared" si="23"/>
        <v>43802.55</v>
      </c>
      <c r="N156" s="89">
        <v>1.8022</v>
      </c>
      <c r="O156" s="89">
        <v>1.5290999999999999</v>
      </c>
      <c r="P156" s="89">
        <v>2.2191999999999998</v>
      </c>
      <c r="Q156" s="89">
        <v>2.5247000000000002</v>
      </c>
      <c r="R156" s="77">
        <f t="shared" si="24"/>
        <v>1.7914000000000001</v>
      </c>
      <c r="S156" s="33">
        <f t="shared" si="25"/>
        <v>20674.03</v>
      </c>
      <c r="T156" s="34">
        <f t="shared" si="26"/>
        <v>16020.38</v>
      </c>
      <c r="U156" s="35">
        <f t="shared" si="27"/>
        <v>3080.91</v>
      </c>
      <c r="V156" s="36">
        <f t="shared" si="28"/>
        <v>4027.24</v>
      </c>
      <c r="W156" s="37">
        <f t="shared" si="29"/>
        <v>43802.55999999999</v>
      </c>
      <c r="X156" s="105"/>
      <c r="Y156" s="106"/>
      <c r="Z156" s="106"/>
      <c r="AA156" s="106"/>
      <c r="AB156" s="107"/>
    </row>
    <row r="157" spans="2:28" hidden="1" x14ac:dyDescent="0.2">
      <c r="B157" s="5">
        <v>40689</v>
      </c>
      <c r="C157" s="33">
        <v>16914</v>
      </c>
      <c r="D157" s="40">
        <v>13889</v>
      </c>
      <c r="E157" s="40">
        <v>2624</v>
      </c>
      <c r="F157" s="40">
        <v>3179</v>
      </c>
      <c r="G157" s="41">
        <f t="shared" si="21"/>
        <v>36606</v>
      </c>
      <c r="H157" s="39">
        <v>1169.22</v>
      </c>
      <c r="I157" s="35">
        <v>1141.8599999999999</v>
      </c>
      <c r="J157" s="35">
        <v>1222.51</v>
      </c>
      <c r="K157" s="35">
        <v>1231.6300000000001</v>
      </c>
      <c r="L157" s="43">
        <f t="shared" si="22"/>
        <v>1168.08</v>
      </c>
      <c r="M157" s="44">
        <f t="shared" si="23"/>
        <v>42758.7</v>
      </c>
      <c r="N157" s="89">
        <v>1.7794000000000001</v>
      </c>
      <c r="O157" s="89">
        <v>1.4901</v>
      </c>
      <c r="P157" s="89">
        <v>2.3020999999999998</v>
      </c>
      <c r="Q157" s="89">
        <v>2.5114000000000001</v>
      </c>
      <c r="R157" s="77">
        <f t="shared" si="24"/>
        <v>1.7706999999999999</v>
      </c>
      <c r="S157" s="33">
        <f t="shared" si="25"/>
        <v>19776.189999999999</v>
      </c>
      <c r="T157" s="34">
        <f t="shared" si="26"/>
        <v>15859.29</v>
      </c>
      <c r="U157" s="35">
        <f t="shared" si="27"/>
        <v>3207.87</v>
      </c>
      <c r="V157" s="36">
        <f t="shared" si="28"/>
        <v>3915.35</v>
      </c>
      <c r="W157" s="37">
        <f t="shared" si="29"/>
        <v>42758.7</v>
      </c>
      <c r="X157" s="105"/>
      <c r="Y157" s="106"/>
      <c r="Z157" s="106"/>
      <c r="AA157" s="106"/>
      <c r="AB157" s="107"/>
    </row>
    <row r="158" spans="2:28" hidden="1" x14ac:dyDescent="0.2">
      <c r="B158" s="5">
        <v>40690</v>
      </c>
      <c r="C158" s="33">
        <v>16725</v>
      </c>
      <c r="D158" s="40">
        <v>14481</v>
      </c>
      <c r="E158" s="40">
        <v>2774</v>
      </c>
      <c r="F158" s="40">
        <v>3102</v>
      </c>
      <c r="G158" s="41">
        <f t="shared" si="21"/>
        <v>37082</v>
      </c>
      <c r="H158" s="39">
        <v>1169.68</v>
      </c>
      <c r="I158" s="35">
        <v>1141.58</v>
      </c>
      <c r="J158" s="35">
        <v>1222.51</v>
      </c>
      <c r="K158" s="35">
        <v>1229.7</v>
      </c>
      <c r="L158" s="43">
        <f t="shared" si="22"/>
        <v>1167.68</v>
      </c>
      <c r="M158" s="44">
        <f t="shared" si="23"/>
        <v>43299.89</v>
      </c>
      <c r="N158" s="89">
        <v>1.7784</v>
      </c>
      <c r="O158" s="89">
        <v>1.4863999999999999</v>
      </c>
      <c r="P158" s="89">
        <v>2.3020999999999998</v>
      </c>
      <c r="Q158" s="89">
        <v>2.4826999999999999</v>
      </c>
      <c r="R158" s="77">
        <f t="shared" si="24"/>
        <v>1.7625</v>
      </c>
      <c r="S158" s="33">
        <f t="shared" si="25"/>
        <v>19562.900000000001</v>
      </c>
      <c r="T158" s="34">
        <f t="shared" si="26"/>
        <v>16531.22</v>
      </c>
      <c r="U158" s="35">
        <f t="shared" si="27"/>
        <v>3391.24</v>
      </c>
      <c r="V158" s="36">
        <f t="shared" si="28"/>
        <v>3814.53</v>
      </c>
      <c r="W158" s="37">
        <f t="shared" si="29"/>
        <v>43299.89</v>
      </c>
      <c r="X158" s="105"/>
      <c r="Y158" s="106"/>
      <c r="Z158" s="106"/>
      <c r="AA158" s="106"/>
      <c r="AB158" s="107"/>
    </row>
    <row r="159" spans="2:28" hidden="1" x14ac:dyDescent="0.2">
      <c r="B159" s="5">
        <v>40691</v>
      </c>
      <c r="C159" s="33">
        <v>16677</v>
      </c>
      <c r="D159" s="40">
        <v>14862</v>
      </c>
      <c r="E159" s="40">
        <v>1355</v>
      </c>
      <c r="F159" s="40">
        <v>3261</v>
      </c>
      <c r="G159" s="41">
        <f t="shared" si="21"/>
        <v>36155</v>
      </c>
      <c r="H159" s="39">
        <v>1169.51</v>
      </c>
      <c r="I159" s="35">
        <v>1139.8699999999999</v>
      </c>
      <c r="J159" s="35">
        <v>1222.51</v>
      </c>
      <c r="K159" s="35">
        <v>1224.75</v>
      </c>
      <c r="L159" s="43">
        <f t="shared" si="22"/>
        <v>1164.29</v>
      </c>
      <c r="M159" s="44">
        <f t="shared" si="23"/>
        <v>42095.08</v>
      </c>
      <c r="N159" s="89">
        <v>1.7867</v>
      </c>
      <c r="O159" s="89">
        <v>1.4655</v>
      </c>
      <c r="P159" s="89">
        <v>2.3020999999999998</v>
      </c>
      <c r="Q159" s="89">
        <v>2.4396</v>
      </c>
      <c r="R159" s="77">
        <f t="shared" si="24"/>
        <v>1.7329000000000001</v>
      </c>
      <c r="S159" s="33">
        <f t="shared" si="25"/>
        <v>19503.919999999998</v>
      </c>
      <c r="T159" s="34">
        <f t="shared" si="26"/>
        <v>16940.75</v>
      </c>
      <c r="U159" s="35">
        <f t="shared" si="27"/>
        <v>1656.5</v>
      </c>
      <c r="V159" s="36">
        <f t="shared" si="28"/>
        <v>3993.91</v>
      </c>
      <c r="W159" s="37">
        <f t="shared" si="29"/>
        <v>42095.08</v>
      </c>
      <c r="X159" s="105"/>
      <c r="Y159" s="106"/>
      <c r="Z159" s="106"/>
      <c r="AA159" s="106"/>
      <c r="AB159" s="107"/>
    </row>
    <row r="160" spans="2:28" hidden="1" x14ac:dyDescent="0.2">
      <c r="B160" s="5">
        <v>40692</v>
      </c>
      <c r="C160" s="33">
        <v>10820</v>
      </c>
      <c r="D160" s="40">
        <v>15381</v>
      </c>
      <c r="E160" s="40">
        <v>2937</v>
      </c>
      <c r="F160" s="40">
        <v>4334</v>
      </c>
      <c r="G160" s="41">
        <f t="shared" si="21"/>
        <v>33472</v>
      </c>
      <c r="H160" s="39">
        <v>1171.24</v>
      </c>
      <c r="I160" s="35">
        <v>1146.58</v>
      </c>
      <c r="J160" s="35">
        <v>1222.51</v>
      </c>
      <c r="K160" s="35">
        <v>1215.8800000000001</v>
      </c>
      <c r="L160" s="43">
        <f t="shared" si="22"/>
        <v>1170.19</v>
      </c>
      <c r="M160" s="44">
        <f t="shared" si="23"/>
        <v>39168.5</v>
      </c>
      <c r="N160" s="89">
        <v>1.8078000000000001</v>
      </c>
      <c r="O160" s="89">
        <v>1.5425</v>
      </c>
      <c r="P160" s="89">
        <v>2.3020999999999998</v>
      </c>
      <c r="Q160" s="89">
        <v>2.3513999999999999</v>
      </c>
      <c r="R160" s="77">
        <f t="shared" si="24"/>
        <v>1.7996000000000001</v>
      </c>
      <c r="S160" s="33">
        <f t="shared" si="25"/>
        <v>12672.82</v>
      </c>
      <c r="T160" s="34">
        <f t="shared" si="26"/>
        <v>17635.55</v>
      </c>
      <c r="U160" s="35">
        <f t="shared" si="27"/>
        <v>3590.51</v>
      </c>
      <c r="V160" s="36">
        <f t="shared" si="28"/>
        <v>5269.62</v>
      </c>
      <c r="W160" s="37">
        <f t="shared" si="29"/>
        <v>39168.5</v>
      </c>
      <c r="X160" s="105"/>
      <c r="Y160" s="106"/>
      <c r="Z160" s="106"/>
      <c r="AA160" s="106"/>
      <c r="AB160" s="107"/>
    </row>
    <row r="161" spans="2:38" hidden="1" x14ac:dyDescent="0.2">
      <c r="B161" s="5">
        <v>40693</v>
      </c>
      <c r="C161" s="33">
        <v>11019</v>
      </c>
      <c r="D161" s="40">
        <v>14575</v>
      </c>
      <c r="E161" s="40">
        <v>2179</v>
      </c>
      <c r="F161" s="40">
        <v>4557</v>
      </c>
      <c r="G161" s="41">
        <f t="shared" si="21"/>
        <v>32330</v>
      </c>
      <c r="H161" s="39">
        <v>1170.6199999999999</v>
      </c>
      <c r="I161" s="35">
        <v>1146.1500000000001</v>
      </c>
      <c r="J161" s="35">
        <v>1222.51</v>
      </c>
      <c r="K161" s="35">
        <v>1211.24</v>
      </c>
      <c r="L161" s="43">
        <f t="shared" si="22"/>
        <v>1168.81</v>
      </c>
      <c r="M161" s="44">
        <f t="shared" si="23"/>
        <v>37787.67</v>
      </c>
      <c r="N161" s="89">
        <v>1.7955000000000001</v>
      </c>
      <c r="O161" s="89">
        <v>1.5379</v>
      </c>
      <c r="P161" s="89">
        <v>2.3020999999999998</v>
      </c>
      <c r="Q161" s="89">
        <v>2.3147000000000002</v>
      </c>
      <c r="R161" s="77">
        <f t="shared" si="24"/>
        <v>1.7867</v>
      </c>
      <c r="S161" s="33">
        <f t="shared" si="25"/>
        <v>12899.06</v>
      </c>
      <c r="T161" s="34">
        <f t="shared" si="26"/>
        <v>16705.14</v>
      </c>
      <c r="U161" s="35">
        <f t="shared" si="27"/>
        <v>2663.85</v>
      </c>
      <c r="V161" s="36">
        <f t="shared" si="28"/>
        <v>5519.62</v>
      </c>
      <c r="W161" s="37">
        <f t="shared" si="29"/>
        <v>37787.67</v>
      </c>
      <c r="X161" s="105"/>
      <c r="Y161" s="106"/>
      <c r="Z161" s="106"/>
      <c r="AA161" s="106"/>
      <c r="AB161" s="107"/>
    </row>
    <row r="162" spans="2:38" ht="13.5" hidden="1" thickBot="1" x14ac:dyDescent="0.25">
      <c r="B162" s="5">
        <v>40694</v>
      </c>
      <c r="C162" s="46">
        <v>4891</v>
      </c>
      <c r="D162" s="47">
        <v>14875</v>
      </c>
      <c r="E162" s="47">
        <v>2929</v>
      </c>
      <c r="F162" s="47">
        <v>4637</v>
      </c>
      <c r="G162" s="27">
        <f t="shared" si="21"/>
        <v>27332</v>
      </c>
      <c r="H162" s="48">
        <v>1169.75</v>
      </c>
      <c r="I162" s="49">
        <v>1148.26</v>
      </c>
      <c r="J162" s="49">
        <v>1222.51</v>
      </c>
      <c r="K162" s="49">
        <v>1206.71</v>
      </c>
      <c r="L162" s="50">
        <f t="shared" si="22"/>
        <v>1169.98</v>
      </c>
      <c r="M162" s="51">
        <f t="shared" si="23"/>
        <v>31977.86</v>
      </c>
      <c r="N162" s="93">
        <v>1.7784</v>
      </c>
      <c r="O162" s="93">
        <v>1.5590999999999999</v>
      </c>
      <c r="P162" s="93">
        <v>2.3020999999999998</v>
      </c>
      <c r="Q162" s="93">
        <v>2.2682000000000002</v>
      </c>
      <c r="R162" s="94">
        <f t="shared" si="24"/>
        <v>1.7983</v>
      </c>
      <c r="S162" s="33">
        <f t="shared" si="25"/>
        <v>5721.25</v>
      </c>
      <c r="T162" s="34">
        <f t="shared" si="26"/>
        <v>17080.37</v>
      </c>
      <c r="U162" s="35">
        <f t="shared" si="27"/>
        <v>3580.73</v>
      </c>
      <c r="V162" s="36">
        <f t="shared" si="28"/>
        <v>5595.51</v>
      </c>
      <c r="W162" s="37">
        <f t="shared" si="29"/>
        <v>31977.86</v>
      </c>
      <c r="X162" s="105"/>
      <c r="Y162" s="106"/>
      <c r="Z162" s="106"/>
      <c r="AA162" s="106"/>
      <c r="AB162" s="107"/>
    </row>
    <row r="163" spans="2:38" hidden="1" x14ac:dyDescent="0.2">
      <c r="B163" s="5">
        <v>40695</v>
      </c>
      <c r="C163" s="33">
        <v>15437</v>
      </c>
      <c r="D163" s="40">
        <v>14246</v>
      </c>
      <c r="E163" s="40">
        <v>2693</v>
      </c>
      <c r="F163" s="40">
        <v>4695</v>
      </c>
      <c r="G163" s="41">
        <f t="shared" ref="G163:G181" si="30">SUM(C163:F163)</f>
        <v>37071</v>
      </c>
      <c r="H163" s="39">
        <v>1169.0899999999999</v>
      </c>
      <c r="I163" s="35">
        <v>1146.53</v>
      </c>
      <c r="J163" s="35">
        <v>1222.51</v>
      </c>
      <c r="K163" s="35">
        <v>1207.78</v>
      </c>
      <c r="L163" s="43">
        <f t="shared" ref="L163:L181" si="31">+ROUND((H163*C163+I163*D163+J163*E163+K163*F163)/G163,2)</f>
        <v>1169.2</v>
      </c>
      <c r="M163" s="44">
        <f t="shared" ref="M163:M190" si="32">+ROUND((C163*H163+D163*I163+E163*J163+F163*K163)/1000,2)</f>
        <v>43343.46</v>
      </c>
      <c r="N163" s="89">
        <v>1.7675000000000001</v>
      </c>
      <c r="O163" s="89">
        <v>1.5422</v>
      </c>
      <c r="P163" s="89">
        <v>2.3020999999999998</v>
      </c>
      <c r="Q163" s="89">
        <v>2.2825000000000002</v>
      </c>
      <c r="R163" s="77">
        <f t="shared" ref="R163:R177" si="33">+ROUND((N163*C163+O163*D163+P163*E163+Q163*F163)/G163,4)</f>
        <v>1.7849999999999999</v>
      </c>
      <c r="S163" s="33">
        <f t="shared" si="25"/>
        <v>18047.240000000002</v>
      </c>
      <c r="T163" s="34">
        <f t="shared" si="26"/>
        <v>16333.47</v>
      </c>
      <c r="U163" s="35">
        <f t="shared" si="27"/>
        <v>3292.22</v>
      </c>
      <c r="V163" s="36">
        <f t="shared" si="28"/>
        <v>5670.53</v>
      </c>
      <c r="W163" s="37">
        <f t="shared" si="29"/>
        <v>43343.46</v>
      </c>
      <c r="X163" s="105"/>
      <c r="Y163" s="106"/>
      <c r="Z163" s="106"/>
      <c r="AA163" s="106"/>
      <c r="AB163" s="107"/>
    </row>
    <row r="164" spans="2:38" hidden="1" x14ac:dyDescent="0.2">
      <c r="B164" s="5">
        <v>40696</v>
      </c>
      <c r="C164" s="33">
        <v>16230</v>
      </c>
      <c r="D164" s="40">
        <v>14565</v>
      </c>
      <c r="E164" s="40">
        <v>2715</v>
      </c>
      <c r="F164" s="40">
        <v>4630</v>
      </c>
      <c r="G164" s="41">
        <f t="shared" si="30"/>
        <v>38140</v>
      </c>
      <c r="H164" s="39">
        <v>1169.5899999999999</v>
      </c>
      <c r="I164" s="35">
        <v>1149.21</v>
      </c>
      <c r="J164" s="35">
        <v>1221.6300000000001</v>
      </c>
      <c r="K164" s="35">
        <v>1214.81</v>
      </c>
      <c r="L164" s="43">
        <f t="shared" si="31"/>
        <v>1171</v>
      </c>
      <c r="M164" s="44">
        <f t="shared" si="32"/>
        <v>44661.99</v>
      </c>
      <c r="N164" s="89">
        <v>1.7799</v>
      </c>
      <c r="O164" s="89">
        <v>1.5705</v>
      </c>
      <c r="P164" s="89">
        <v>2.2585000000000002</v>
      </c>
      <c r="Q164" s="89">
        <v>2.3613</v>
      </c>
      <c r="R164" s="77">
        <f t="shared" si="33"/>
        <v>1.8046</v>
      </c>
      <c r="S164" s="33">
        <f t="shared" si="25"/>
        <v>18982.45</v>
      </c>
      <c r="T164" s="34">
        <f t="shared" si="26"/>
        <v>16738.240000000002</v>
      </c>
      <c r="U164" s="35">
        <f t="shared" si="27"/>
        <v>3316.73</v>
      </c>
      <c r="V164" s="36">
        <f t="shared" si="28"/>
        <v>5624.57</v>
      </c>
      <c r="W164" s="37">
        <f t="shared" si="29"/>
        <v>44661.990000000005</v>
      </c>
      <c r="X164" s="105"/>
      <c r="Y164" s="106"/>
      <c r="Z164" s="106"/>
      <c r="AA164" s="106"/>
      <c r="AB164" s="107"/>
    </row>
    <row r="165" spans="2:38" hidden="1" x14ac:dyDescent="0.2">
      <c r="B165" s="5">
        <v>40697</v>
      </c>
      <c r="C165" s="33">
        <v>17858</v>
      </c>
      <c r="D165" s="40">
        <v>14634</v>
      </c>
      <c r="E165" s="40">
        <v>2619</v>
      </c>
      <c r="F165" s="40">
        <v>4745</v>
      </c>
      <c r="G165" s="45">
        <f t="shared" si="30"/>
        <v>39856</v>
      </c>
      <c r="H165" s="39">
        <v>1171.58</v>
      </c>
      <c r="I165" s="35">
        <v>1147.56</v>
      </c>
      <c r="J165" s="35">
        <v>1221.6300000000001</v>
      </c>
      <c r="K165" s="35">
        <v>1209.4000000000001</v>
      </c>
      <c r="L165" s="43">
        <f t="shared" si="31"/>
        <v>1170.55</v>
      </c>
      <c r="M165" s="44">
        <f t="shared" si="32"/>
        <v>46653.52</v>
      </c>
      <c r="N165" s="89">
        <v>1.7968999999999999</v>
      </c>
      <c r="O165" s="89">
        <v>1.5518000000000001</v>
      </c>
      <c r="P165" s="89">
        <v>2.2585000000000002</v>
      </c>
      <c r="Q165" s="89">
        <v>2.3039000000000001</v>
      </c>
      <c r="R165" s="77">
        <f t="shared" si="33"/>
        <v>1.7976000000000001</v>
      </c>
      <c r="S165" s="33">
        <f t="shared" si="25"/>
        <v>20922.080000000002</v>
      </c>
      <c r="T165" s="34">
        <f t="shared" si="26"/>
        <v>16793.39</v>
      </c>
      <c r="U165" s="35">
        <f t="shared" si="27"/>
        <v>3199.45</v>
      </c>
      <c r="V165" s="36">
        <f t="shared" si="28"/>
        <v>5738.6</v>
      </c>
      <c r="W165" s="37">
        <f t="shared" si="29"/>
        <v>46653.52</v>
      </c>
      <c r="X165" s="105"/>
      <c r="Y165" s="106"/>
      <c r="Z165" s="106"/>
      <c r="AA165" s="106"/>
      <c r="AB165" s="107"/>
    </row>
    <row r="166" spans="2:38" hidden="1" x14ac:dyDescent="0.2">
      <c r="B166" s="5">
        <v>40698</v>
      </c>
      <c r="C166" s="33">
        <v>14725</v>
      </c>
      <c r="D166" s="40">
        <v>14638</v>
      </c>
      <c r="E166" s="40">
        <v>2643</v>
      </c>
      <c r="F166" s="40">
        <v>4759</v>
      </c>
      <c r="G166" s="41">
        <f t="shared" si="30"/>
        <v>36765</v>
      </c>
      <c r="H166" s="39">
        <v>1169.3900000000001</v>
      </c>
      <c r="I166" s="35">
        <v>1148.3499999999999</v>
      </c>
      <c r="J166" s="35">
        <v>1221.6300000000001</v>
      </c>
      <c r="K166" s="35">
        <v>1207.1199999999999</v>
      </c>
      <c r="L166" s="43">
        <f t="shared" si="31"/>
        <v>1169.6500000000001</v>
      </c>
      <c r="M166" s="44">
        <f t="shared" si="32"/>
        <v>43002.27</v>
      </c>
      <c r="N166" s="89">
        <v>1.7746</v>
      </c>
      <c r="O166" s="89">
        <v>1.5648</v>
      </c>
      <c r="P166" s="89">
        <v>2.2585000000000002</v>
      </c>
      <c r="Q166" s="89">
        <v>2.2743000000000002</v>
      </c>
      <c r="R166" s="77">
        <f t="shared" si="33"/>
        <v>1.7905</v>
      </c>
      <c r="S166" s="33">
        <f t="shared" si="25"/>
        <v>17219.27</v>
      </c>
      <c r="T166" s="34">
        <f t="shared" si="26"/>
        <v>16809.55</v>
      </c>
      <c r="U166" s="35">
        <f t="shared" si="27"/>
        <v>3228.77</v>
      </c>
      <c r="V166" s="36">
        <f t="shared" si="28"/>
        <v>5744.68</v>
      </c>
      <c r="W166" s="37">
        <f t="shared" si="29"/>
        <v>43002.27</v>
      </c>
      <c r="X166" s="105"/>
      <c r="Y166" s="106"/>
      <c r="Z166" s="106"/>
      <c r="AA166" s="106"/>
      <c r="AB166" s="107"/>
    </row>
    <row r="167" spans="2:38" hidden="1" x14ac:dyDescent="0.2">
      <c r="B167" s="5">
        <v>40699</v>
      </c>
      <c r="C167" s="33">
        <v>10721</v>
      </c>
      <c r="D167" s="40">
        <v>14726</v>
      </c>
      <c r="E167" s="40">
        <v>2707</v>
      </c>
      <c r="F167" s="40">
        <v>4800</v>
      </c>
      <c r="G167" s="41">
        <f t="shared" si="30"/>
        <v>32954</v>
      </c>
      <c r="H167" s="39">
        <v>1168.06</v>
      </c>
      <c r="I167" s="35">
        <v>1147.05</v>
      </c>
      <c r="J167" s="35">
        <v>1221.6300000000001</v>
      </c>
      <c r="K167" s="35">
        <v>1206.0999999999999</v>
      </c>
      <c r="L167" s="43">
        <f t="shared" si="31"/>
        <v>1168.6099999999999</v>
      </c>
      <c r="M167" s="44">
        <f t="shared" si="32"/>
        <v>38510.46</v>
      </c>
      <c r="N167" s="89">
        <v>1.76</v>
      </c>
      <c r="O167" s="89">
        <v>1.5492999999999999</v>
      </c>
      <c r="P167" s="89">
        <v>2.2585000000000002</v>
      </c>
      <c r="Q167" s="89">
        <v>2.2629999999999999</v>
      </c>
      <c r="R167" s="77">
        <f t="shared" si="33"/>
        <v>1.7801</v>
      </c>
      <c r="S167" s="33">
        <f t="shared" si="25"/>
        <v>12522.77</v>
      </c>
      <c r="T167" s="34">
        <f t="shared" si="26"/>
        <v>16891.46</v>
      </c>
      <c r="U167" s="35">
        <f t="shared" si="27"/>
        <v>3306.95</v>
      </c>
      <c r="V167" s="36">
        <f t="shared" si="28"/>
        <v>5789.28</v>
      </c>
      <c r="W167" s="37">
        <f t="shared" si="29"/>
        <v>38510.46</v>
      </c>
      <c r="X167" s="105"/>
      <c r="Y167" s="106"/>
      <c r="Z167" s="106"/>
      <c r="AA167" s="106"/>
      <c r="AB167" s="107"/>
    </row>
    <row r="168" spans="2:38" hidden="1" x14ac:dyDescent="0.2">
      <c r="B168" s="5">
        <v>40700</v>
      </c>
      <c r="C168" s="33">
        <v>15748</v>
      </c>
      <c r="D168" s="40">
        <v>14631</v>
      </c>
      <c r="E168" s="40">
        <v>2893</v>
      </c>
      <c r="F168" s="40">
        <v>4718</v>
      </c>
      <c r="G168" s="41">
        <f t="shared" si="30"/>
        <v>37990</v>
      </c>
      <c r="H168" s="39">
        <v>1168.9000000000001</v>
      </c>
      <c r="I168" s="35">
        <v>1145.44</v>
      </c>
      <c r="J168" s="35">
        <v>1221.6300000000001</v>
      </c>
      <c r="K168" s="35">
        <v>1207.26</v>
      </c>
      <c r="L168" s="43">
        <f t="shared" si="31"/>
        <v>1168.6400000000001</v>
      </c>
      <c r="M168" s="44">
        <f t="shared" si="32"/>
        <v>44396.800000000003</v>
      </c>
      <c r="N168" s="89">
        <v>1.7749999999999999</v>
      </c>
      <c r="O168" s="89">
        <v>1.528</v>
      </c>
      <c r="P168" s="89">
        <v>2.2585000000000002</v>
      </c>
      <c r="Q168" s="89">
        <v>2.2787000000000002</v>
      </c>
      <c r="R168" s="77">
        <f t="shared" si="33"/>
        <v>1.7791999999999999</v>
      </c>
      <c r="S168" s="33">
        <f t="shared" si="25"/>
        <v>18407.84</v>
      </c>
      <c r="T168" s="34">
        <f t="shared" si="26"/>
        <v>16758.93</v>
      </c>
      <c r="U168" s="35">
        <f t="shared" si="27"/>
        <v>3534.18</v>
      </c>
      <c r="V168" s="36">
        <f t="shared" si="28"/>
        <v>5695.85</v>
      </c>
      <c r="W168" s="37">
        <f t="shared" si="29"/>
        <v>44396.800000000003</v>
      </c>
      <c r="X168" s="105"/>
      <c r="Y168" s="106"/>
      <c r="Z168" s="106"/>
      <c r="AA168" s="106"/>
      <c r="AB168" s="107"/>
    </row>
    <row r="169" spans="2:38" hidden="1" x14ac:dyDescent="0.2">
      <c r="B169" s="5">
        <v>40701</v>
      </c>
      <c r="C169" s="33">
        <v>18139</v>
      </c>
      <c r="D169" s="40">
        <v>14346</v>
      </c>
      <c r="E169" s="40">
        <v>2859</v>
      </c>
      <c r="F169" s="40">
        <v>4334</v>
      </c>
      <c r="G169" s="41">
        <f t="shared" si="30"/>
        <v>39678</v>
      </c>
      <c r="H169" s="39">
        <v>1169.8399999999999</v>
      </c>
      <c r="I169" s="35">
        <v>1146.29</v>
      </c>
      <c r="J169" s="35">
        <v>1221.6300000000001</v>
      </c>
      <c r="K169" s="35">
        <v>1207.94</v>
      </c>
      <c r="L169" s="43">
        <f t="shared" si="31"/>
        <v>1169.22</v>
      </c>
      <c r="M169" s="44">
        <f t="shared" si="32"/>
        <v>46392.26</v>
      </c>
      <c r="N169" s="89">
        <v>1.7795000000000001</v>
      </c>
      <c r="O169" s="89">
        <v>1.5367999999999999</v>
      </c>
      <c r="P169" s="89">
        <v>2.2585000000000002</v>
      </c>
      <c r="Q169" s="89">
        <v>2.2747999999999999</v>
      </c>
      <c r="R169" s="77">
        <f t="shared" si="33"/>
        <v>1.7804</v>
      </c>
      <c r="S169" s="33">
        <f t="shared" si="25"/>
        <v>21219.73</v>
      </c>
      <c r="T169" s="34">
        <f t="shared" si="26"/>
        <v>16444.68</v>
      </c>
      <c r="U169" s="35">
        <f t="shared" si="27"/>
        <v>3492.64</v>
      </c>
      <c r="V169" s="36">
        <f t="shared" si="28"/>
        <v>5235.21</v>
      </c>
      <c r="W169" s="37">
        <f t="shared" si="29"/>
        <v>46392.26</v>
      </c>
      <c r="X169" s="105"/>
      <c r="Y169" s="106"/>
      <c r="Z169" s="106"/>
      <c r="AA169" s="106"/>
      <c r="AB169" s="107"/>
    </row>
    <row r="170" spans="2:38" hidden="1" x14ac:dyDescent="0.2">
      <c r="B170" s="5">
        <v>40702</v>
      </c>
      <c r="C170" s="33">
        <v>18138</v>
      </c>
      <c r="D170" s="40">
        <v>14829</v>
      </c>
      <c r="E170" s="40">
        <v>2643</v>
      </c>
      <c r="F170" s="40">
        <v>4500</v>
      </c>
      <c r="G170" s="45">
        <f t="shared" si="30"/>
        <v>40110</v>
      </c>
      <c r="H170" s="39">
        <v>1169.3499999999999</v>
      </c>
      <c r="I170" s="35">
        <v>1144.76</v>
      </c>
      <c r="J170" s="35">
        <v>1221.6300000000001</v>
      </c>
      <c r="K170" s="35">
        <v>1207.99</v>
      </c>
      <c r="L170" s="43">
        <f t="shared" si="31"/>
        <v>1168.04</v>
      </c>
      <c r="M170" s="44">
        <f t="shared" si="32"/>
        <v>46850.04</v>
      </c>
      <c r="N170" s="89">
        <v>1.7773000000000001</v>
      </c>
      <c r="O170" s="89">
        <v>1.5196000000000001</v>
      </c>
      <c r="P170" s="89">
        <v>2.2585000000000002</v>
      </c>
      <c r="Q170" s="89">
        <v>2.2818000000000001</v>
      </c>
      <c r="R170" s="77">
        <f t="shared" si="33"/>
        <v>1.7703</v>
      </c>
      <c r="S170" s="33">
        <f t="shared" si="25"/>
        <v>21209.67</v>
      </c>
      <c r="T170" s="34">
        <f t="shared" si="26"/>
        <v>16975.650000000001</v>
      </c>
      <c r="U170" s="35">
        <f t="shared" si="27"/>
        <v>3228.77</v>
      </c>
      <c r="V170" s="36">
        <f t="shared" si="28"/>
        <v>5435.96</v>
      </c>
      <c r="W170" s="37">
        <f t="shared" si="29"/>
        <v>46850.049999999996</v>
      </c>
      <c r="X170" s="105"/>
      <c r="Y170" s="106"/>
      <c r="Z170" s="106"/>
      <c r="AA170" s="106"/>
      <c r="AB170" s="107"/>
    </row>
    <row r="171" spans="2:38" hidden="1" x14ac:dyDescent="0.2">
      <c r="B171" s="5">
        <v>40703</v>
      </c>
      <c r="C171" s="33">
        <v>16426</v>
      </c>
      <c r="D171" s="40">
        <v>14964</v>
      </c>
      <c r="E171" s="40">
        <v>2722</v>
      </c>
      <c r="F171" s="40">
        <v>4445</v>
      </c>
      <c r="G171" s="41">
        <f t="shared" si="30"/>
        <v>38557</v>
      </c>
      <c r="H171" s="39">
        <v>1170.8499999999999</v>
      </c>
      <c r="I171" s="35">
        <v>1147.21</v>
      </c>
      <c r="J171" s="35">
        <v>1228.33</v>
      </c>
      <c r="K171" s="35">
        <v>1211.8900000000001</v>
      </c>
      <c r="L171" s="43">
        <f t="shared" si="31"/>
        <v>1170.46</v>
      </c>
      <c r="M171" s="44">
        <f t="shared" si="32"/>
        <v>45129.599999999999</v>
      </c>
      <c r="N171" s="89">
        <v>1.7906</v>
      </c>
      <c r="O171" s="89">
        <v>1.5502</v>
      </c>
      <c r="P171" s="89">
        <v>2.3948999999999998</v>
      </c>
      <c r="Q171" s="89">
        <v>2.3233999999999999</v>
      </c>
      <c r="R171" s="77">
        <f t="shared" si="33"/>
        <v>1.8013999999999999</v>
      </c>
      <c r="S171" s="33">
        <f t="shared" si="25"/>
        <v>19232.38</v>
      </c>
      <c r="T171" s="34">
        <f t="shared" si="26"/>
        <v>17166.849999999999</v>
      </c>
      <c r="U171" s="35">
        <f t="shared" si="27"/>
        <v>3343.51</v>
      </c>
      <c r="V171" s="36">
        <f t="shared" si="28"/>
        <v>5386.85</v>
      </c>
      <c r="W171" s="37">
        <f t="shared" si="29"/>
        <v>45129.59</v>
      </c>
      <c r="X171" s="105"/>
      <c r="Y171" s="106"/>
      <c r="Z171" s="106"/>
      <c r="AA171" s="106"/>
      <c r="AB171" s="107"/>
    </row>
    <row r="172" spans="2:38" hidden="1" x14ac:dyDescent="0.2">
      <c r="B172" s="5">
        <v>40704</v>
      </c>
      <c r="C172" s="33">
        <v>17185</v>
      </c>
      <c r="D172" s="40">
        <v>14498</v>
      </c>
      <c r="E172" s="40">
        <v>2746</v>
      </c>
      <c r="F172" s="40">
        <v>4746</v>
      </c>
      <c r="G172" s="41">
        <f t="shared" si="30"/>
        <v>39175</v>
      </c>
      <c r="H172" s="39">
        <v>1169.27</v>
      </c>
      <c r="I172" s="35">
        <v>1146.71</v>
      </c>
      <c r="J172" s="35">
        <v>1228.33</v>
      </c>
      <c r="K172" s="35">
        <v>1210.6099999999999</v>
      </c>
      <c r="L172" s="43">
        <f t="shared" si="31"/>
        <v>1170.07</v>
      </c>
      <c r="M172" s="44">
        <f t="shared" si="32"/>
        <v>45837.46</v>
      </c>
      <c r="N172" s="89">
        <v>1.7724</v>
      </c>
      <c r="O172" s="89">
        <v>1.5426</v>
      </c>
      <c r="P172" s="89">
        <v>2.3948999999999998</v>
      </c>
      <c r="Q172" s="89">
        <v>2.3142999999999998</v>
      </c>
      <c r="R172" s="77">
        <f t="shared" si="33"/>
        <v>1.7966</v>
      </c>
      <c r="S172" s="33">
        <f t="shared" si="25"/>
        <v>20093.900000000001</v>
      </c>
      <c r="T172" s="34">
        <f t="shared" si="26"/>
        <v>16625</v>
      </c>
      <c r="U172" s="35">
        <f t="shared" si="27"/>
        <v>3372.99</v>
      </c>
      <c r="V172" s="36">
        <f t="shared" si="28"/>
        <v>5745.56</v>
      </c>
      <c r="W172" s="37">
        <f t="shared" si="29"/>
        <v>45837.45</v>
      </c>
      <c r="X172" s="105"/>
      <c r="Y172" s="106"/>
      <c r="Z172" s="106"/>
      <c r="AA172" s="106"/>
      <c r="AB172" s="107"/>
    </row>
    <row r="173" spans="2:38" s="4" customFormat="1" hidden="1" x14ac:dyDescent="0.2">
      <c r="B173" s="5">
        <v>40705</v>
      </c>
      <c r="C173" s="54">
        <v>14698</v>
      </c>
      <c r="D173" s="55">
        <v>15140</v>
      </c>
      <c r="E173" s="55">
        <v>2867</v>
      </c>
      <c r="F173" s="55">
        <v>4642</v>
      </c>
      <c r="G173" s="41">
        <f t="shared" si="30"/>
        <v>37347</v>
      </c>
      <c r="H173" s="56">
        <v>1168.04</v>
      </c>
      <c r="I173" s="57">
        <v>1146.32</v>
      </c>
      <c r="J173" s="57">
        <v>1228.33</v>
      </c>
      <c r="K173" s="57">
        <v>1212.45</v>
      </c>
      <c r="L173" s="43">
        <f t="shared" si="31"/>
        <v>1169.3800000000001</v>
      </c>
      <c r="M173" s="44">
        <f t="shared" si="32"/>
        <v>43672.95</v>
      </c>
      <c r="N173" s="95">
        <v>1.7598</v>
      </c>
      <c r="O173" s="95">
        <v>1.5385</v>
      </c>
      <c r="P173" s="95">
        <v>2.3948999999999998</v>
      </c>
      <c r="Q173" s="95">
        <v>2.3348</v>
      </c>
      <c r="R173" s="77">
        <f t="shared" si="33"/>
        <v>1.7903</v>
      </c>
      <c r="S173" s="33">
        <f t="shared" si="25"/>
        <v>17167.849999999999</v>
      </c>
      <c r="T173" s="34">
        <f t="shared" si="26"/>
        <v>17355.28</v>
      </c>
      <c r="U173" s="35">
        <f t="shared" si="27"/>
        <v>3521.62</v>
      </c>
      <c r="V173" s="36">
        <f t="shared" si="28"/>
        <v>5628.19</v>
      </c>
      <c r="W173" s="37">
        <f t="shared" si="29"/>
        <v>43672.94</v>
      </c>
      <c r="X173" s="108"/>
      <c r="Y173" s="109"/>
      <c r="Z173" s="109"/>
      <c r="AA173" s="109"/>
      <c r="AB173" s="110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</row>
    <row r="174" spans="2:38" s="4" customFormat="1" hidden="1" x14ac:dyDescent="0.2">
      <c r="B174" s="5">
        <v>40706</v>
      </c>
      <c r="C174" s="54">
        <v>11387</v>
      </c>
      <c r="D174" s="55">
        <v>15169</v>
      </c>
      <c r="E174" s="55">
        <v>2724</v>
      </c>
      <c r="F174" s="55">
        <v>4413</v>
      </c>
      <c r="G174" s="41">
        <f t="shared" si="30"/>
        <v>33693</v>
      </c>
      <c r="H174" s="56">
        <v>1168.6500000000001</v>
      </c>
      <c r="I174" s="57">
        <v>1145.8800000000001</v>
      </c>
      <c r="J174" s="57">
        <v>1228.33</v>
      </c>
      <c r="K174" s="57">
        <v>1213.54</v>
      </c>
      <c r="L174" s="43">
        <f t="shared" si="31"/>
        <v>1169.0999999999999</v>
      </c>
      <c r="M174" s="44">
        <f t="shared" si="32"/>
        <v>39390.589999999997</v>
      </c>
      <c r="N174" s="95">
        <v>1.7679</v>
      </c>
      <c r="O174" s="95">
        <v>1.5335000000000001</v>
      </c>
      <c r="P174" s="95">
        <v>2.3948999999999998</v>
      </c>
      <c r="Q174" s="95">
        <v>2.3395000000000001</v>
      </c>
      <c r="R174" s="77">
        <f t="shared" si="33"/>
        <v>1.7879</v>
      </c>
      <c r="S174" s="33">
        <f t="shared" si="25"/>
        <v>13307.42</v>
      </c>
      <c r="T174" s="34">
        <f t="shared" si="26"/>
        <v>17381.849999999999</v>
      </c>
      <c r="U174" s="35">
        <f t="shared" si="27"/>
        <v>3345.97</v>
      </c>
      <c r="V174" s="36">
        <f t="shared" si="28"/>
        <v>5355.35</v>
      </c>
      <c r="W174" s="37">
        <f t="shared" si="29"/>
        <v>39390.589999999997</v>
      </c>
      <c r="X174" s="108"/>
      <c r="Y174" s="109"/>
      <c r="Z174" s="109"/>
      <c r="AA174" s="109"/>
      <c r="AB174" s="110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</row>
    <row r="175" spans="2:38" hidden="1" x14ac:dyDescent="0.2">
      <c r="B175" s="5">
        <v>40707</v>
      </c>
      <c r="C175" s="33">
        <v>13503</v>
      </c>
      <c r="D175" s="40">
        <v>14545</v>
      </c>
      <c r="E175" s="40">
        <v>2624</v>
      </c>
      <c r="F175" s="40">
        <v>4108</v>
      </c>
      <c r="G175" s="41">
        <f t="shared" si="30"/>
        <v>34780</v>
      </c>
      <c r="H175" s="39">
        <v>1170.77</v>
      </c>
      <c r="I175" s="35">
        <v>1147.3800000000001</v>
      </c>
      <c r="J175" s="35">
        <v>1228.33</v>
      </c>
      <c r="K175" s="35">
        <v>1219.24</v>
      </c>
      <c r="L175" s="43">
        <f t="shared" si="31"/>
        <v>1171.06</v>
      </c>
      <c r="M175" s="44">
        <f t="shared" si="32"/>
        <v>40729.33</v>
      </c>
      <c r="N175" s="89">
        <v>1.7902</v>
      </c>
      <c r="O175" s="89">
        <v>1.5496000000000001</v>
      </c>
      <c r="P175" s="89">
        <v>2.3948999999999998</v>
      </c>
      <c r="Q175" s="89">
        <v>2.3957999999999999</v>
      </c>
      <c r="R175" s="77">
        <f t="shared" si="33"/>
        <v>1.8067</v>
      </c>
      <c r="S175" s="33">
        <f t="shared" si="25"/>
        <v>15808.91</v>
      </c>
      <c r="T175" s="34">
        <f t="shared" si="26"/>
        <v>16688.64</v>
      </c>
      <c r="U175" s="35">
        <f t="shared" si="27"/>
        <v>3223.14</v>
      </c>
      <c r="V175" s="36">
        <f t="shared" si="28"/>
        <v>5008.6400000000003</v>
      </c>
      <c r="W175" s="37">
        <f t="shared" si="29"/>
        <v>40729.33</v>
      </c>
      <c r="X175" s="105"/>
      <c r="Y175" s="106"/>
      <c r="Z175" s="106"/>
      <c r="AA175" s="106"/>
      <c r="AB175" s="107"/>
    </row>
    <row r="176" spans="2:38" hidden="1" x14ac:dyDescent="0.2">
      <c r="B176" s="5">
        <v>40708</v>
      </c>
      <c r="C176" s="33">
        <v>11866</v>
      </c>
      <c r="D176" s="40">
        <v>14757</v>
      </c>
      <c r="E176" s="40">
        <v>2836</v>
      </c>
      <c r="F176" s="40">
        <v>4578</v>
      </c>
      <c r="G176" s="41">
        <f t="shared" si="30"/>
        <v>34037</v>
      </c>
      <c r="H176" s="39">
        <v>1169.04</v>
      </c>
      <c r="I176" s="35">
        <v>1145.18</v>
      </c>
      <c r="J176" s="35">
        <v>1228.33</v>
      </c>
      <c r="K176" s="35">
        <v>1212.47</v>
      </c>
      <c r="L176" s="43">
        <f t="shared" si="31"/>
        <v>1169.48</v>
      </c>
      <c r="M176" s="44">
        <f t="shared" si="32"/>
        <v>39805.480000000003</v>
      </c>
      <c r="N176" s="89">
        <v>1.7724</v>
      </c>
      <c r="O176" s="89">
        <v>1.5263</v>
      </c>
      <c r="P176" s="89">
        <v>2.3948999999999998</v>
      </c>
      <c r="Q176" s="89">
        <v>2.3361000000000001</v>
      </c>
      <c r="R176" s="77">
        <f t="shared" si="33"/>
        <v>1.7934000000000001</v>
      </c>
      <c r="S176" s="33">
        <f t="shared" si="25"/>
        <v>13871.83</v>
      </c>
      <c r="T176" s="34">
        <f t="shared" si="26"/>
        <v>16899.419999999998</v>
      </c>
      <c r="U176" s="35">
        <f t="shared" si="27"/>
        <v>3483.54</v>
      </c>
      <c r="V176" s="36">
        <f t="shared" si="28"/>
        <v>5550.69</v>
      </c>
      <c r="W176" s="37">
        <f t="shared" si="29"/>
        <v>39805.480000000003</v>
      </c>
      <c r="X176" s="105"/>
      <c r="Y176" s="106"/>
      <c r="Z176" s="106"/>
      <c r="AA176" s="106"/>
      <c r="AB176" s="107"/>
    </row>
    <row r="177" spans="2:28" hidden="1" x14ac:dyDescent="0.2">
      <c r="B177" s="5">
        <v>40709</v>
      </c>
      <c r="C177" s="33">
        <v>11849</v>
      </c>
      <c r="D177" s="40">
        <v>15256</v>
      </c>
      <c r="E177" s="40">
        <v>2424</v>
      </c>
      <c r="F177" s="40">
        <v>4715</v>
      </c>
      <c r="G177" s="41">
        <f t="shared" si="30"/>
        <v>34244</v>
      </c>
      <c r="H177" s="39">
        <v>1169.6600000000001</v>
      </c>
      <c r="I177" s="35">
        <v>1145.8699999999999</v>
      </c>
      <c r="J177" s="35">
        <v>1228.33</v>
      </c>
      <c r="K177" s="35">
        <v>1211.23</v>
      </c>
      <c r="L177" s="43">
        <f t="shared" si="31"/>
        <v>1168.94</v>
      </c>
      <c r="M177" s="44">
        <f t="shared" si="32"/>
        <v>40029.120000000003</v>
      </c>
      <c r="N177" s="89">
        <v>1.7791999999999999</v>
      </c>
      <c r="O177" s="89">
        <v>1.5365</v>
      </c>
      <c r="P177" s="89">
        <v>2.3948999999999998</v>
      </c>
      <c r="Q177" s="89">
        <v>2.3235999999999999</v>
      </c>
      <c r="R177" s="77">
        <f t="shared" si="33"/>
        <v>1.7896000000000001</v>
      </c>
      <c r="S177" s="33">
        <f t="shared" si="25"/>
        <v>13859.3</v>
      </c>
      <c r="T177" s="34">
        <f t="shared" si="26"/>
        <v>17481.39</v>
      </c>
      <c r="U177" s="35">
        <f t="shared" si="27"/>
        <v>2977.47</v>
      </c>
      <c r="V177" s="36">
        <f t="shared" si="28"/>
        <v>5710.95</v>
      </c>
      <c r="W177" s="37">
        <f t="shared" si="29"/>
        <v>40029.109999999993</v>
      </c>
      <c r="X177" s="105"/>
      <c r="Y177" s="106"/>
      <c r="Z177" s="106"/>
      <c r="AA177" s="106"/>
      <c r="AB177" s="107"/>
    </row>
    <row r="178" spans="2:28" hidden="1" x14ac:dyDescent="0.2">
      <c r="B178" s="5">
        <v>40710</v>
      </c>
      <c r="C178" s="33">
        <v>12558</v>
      </c>
      <c r="D178" s="40">
        <v>14806</v>
      </c>
      <c r="E178" s="40">
        <v>2703</v>
      </c>
      <c r="F178" s="40">
        <v>3527</v>
      </c>
      <c r="G178" s="41">
        <f t="shared" si="30"/>
        <v>33594</v>
      </c>
      <c r="H178" s="39">
        <v>1171.22</v>
      </c>
      <c r="I178" s="35">
        <v>1147.08</v>
      </c>
      <c r="J178" s="35">
        <v>1229.01</v>
      </c>
      <c r="K178" s="35">
        <v>1220.53</v>
      </c>
      <c r="L178" s="43">
        <f t="shared" si="31"/>
        <v>1170.4100000000001</v>
      </c>
      <c r="M178" s="44">
        <f t="shared" si="32"/>
        <v>39318.67</v>
      </c>
      <c r="N178" s="89">
        <v>1.7974000000000001</v>
      </c>
      <c r="O178" s="89">
        <v>1.5468</v>
      </c>
      <c r="P178" s="89">
        <v>2.4842</v>
      </c>
      <c r="Q178" s="89">
        <v>2.387</v>
      </c>
      <c r="R178" s="77">
        <f>+ROUND((N178*C178+O178*D178+P178*E178+Q178*F178)/G178,4)</f>
        <v>1.8041</v>
      </c>
      <c r="S178" s="33">
        <f t="shared" si="25"/>
        <v>14708.18</v>
      </c>
      <c r="T178" s="34">
        <f t="shared" si="26"/>
        <v>16983.669999999998</v>
      </c>
      <c r="U178" s="35">
        <f t="shared" si="27"/>
        <v>3322.01</v>
      </c>
      <c r="V178" s="36">
        <f t="shared" si="28"/>
        <v>4304.8100000000004</v>
      </c>
      <c r="W178" s="37">
        <f t="shared" si="29"/>
        <v>39318.67</v>
      </c>
      <c r="X178" s="105"/>
      <c r="Y178" s="106"/>
      <c r="Z178" s="106"/>
      <c r="AA178" s="106"/>
      <c r="AB178" s="107"/>
    </row>
    <row r="179" spans="2:28" hidden="1" x14ac:dyDescent="0.2">
      <c r="B179" s="5">
        <v>40711</v>
      </c>
      <c r="C179" s="33">
        <v>10808</v>
      </c>
      <c r="D179" s="40">
        <v>14967</v>
      </c>
      <c r="E179" s="40">
        <v>2756</v>
      </c>
      <c r="F179" s="40">
        <v>4698</v>
      </c>
      <c r="G179" s="41">
        <f t="shared" si="30"/>
        <v>33229</v>
      </c>
      <c r="H179" s="39">
        <v>1170.6099999999999</v>
      </c>
      <c r="I179" s="35">
        <v>1145.74</v>
      </c>
      <c r="J179" s="35">
        <v>1229.01</v>
      </c>
      <c r="K179" s="35">
        <v>1209.1500000000001</v>
      </c>
      <c r="L179" s="43">
        <f t="shared" si="31"/>
        <v>1169.7</v>
      </c>
      <c r="M179" s="44">
        <f t="shared" si="32"/>
        <v>38867.980000000003</v>
      </c>
      <c r="N179" s="89">
        <v>1.7891999999999999</v>
      </c>
      <c r="O179" s="89">
        <v>1.5341</v>
      </c>
      <c r="P179" s="89">
        <v>2.4842</v>
      </c>
      <c r="Q179" s="89">
        <v>2.3052000000000001</v>
      </c>
      <c r="R179" s="77">
        <f t="shared" ref="R179:R193" si="34">+ROUND((N179*C179+O179*D179+P179*E179+Q179*F179)/G179,4)</f>
        <v>1.8048999999999999</v>
      </c>
      <c r="S179" s="33">
        <f t="shared" si="25"/>
        <v>12651.95</v>
      </c>
      <c r="T179" s="34">
        <f t="shared" si="26"/>
        <v>17148.29</v>
      </c>
      <c r="U179" s="35">
        <f t="shared" si="27"/>
        <v>3387.15</v>
      </c>
      <c r="V179" s="36">
        <f t="shared" si="28"/>
        <v>5680.59</v>
      </c>
      <c r="W179" s="37">
        <f t="shared" si="29"/>
        <v>38867.979999999996</v>
      </c>
      <c r="X179" s="105"/>
      <c r="Y179" s="106"/>
      <c r="Z179" s="106"/>
      <c r="AA179" s="106"/>
      <c r="AB179" s="107"/>
    </row>
    <row r="180" spans="2:28" hidden="1" x14ac:dyDescent="0.2">
      <c r="B180" s="5">
        <v>40712</v>
      </c>
      <c r="C180" s="33">
        <v>14098</v>
      </c>
      <c r="D180" s="40">
        <v>15225</v>
      </c>
      <c r="E180" s="40">
        <v>2610</v>
      </c>
      <c r="F180" s="40">
        <v>4763</v>
      </c>
      <c r="G180" s="41">
        <f t="shared" si="30"/>
        <v>36696</v>
      </c>
      <c r="H180" s="39">
        <v>1168.93</v>
      </c>
      <c r="I180" s="39">
        <v>1143.82</v>
      </c>
      <c r="J180" s="39">
        <v>1229.01</v>
      </c>
      <c r="K180" s="39">
        <v>1205.1300000000001</v>
      </c>
      <c r="L180" s="43">
        <f t="shared" si="31"/>
        <v>1167.48</v>
      </c>
      <c r="M180" s="44">
        <f t="shared" si="32"/>
        <v>42841.98</v>
      </c>
      <c r="N180" s="89">
        <v>1.7647999999999999</v>
      </c>
      <c r="O180" s="89">
        <v>1.5097</v>
      </c>
      <c r="P180" s="89">
        <v>2.4842</v>
      </c>
      <c r="Q180" s="89">
        <v>2.2593000000000001</v>
      </c>
      <c r="R180" s="77">
        <f t="shared" si="34"/>
        <v>1.7743</v>
      </c>
      <c r="S180" s="33">
        <f t="shared" si="25"/>
        <v>16479.580000000002</v>
      </c>
      <c r="T180" s="34">
        <f t="shared" si="26"/>
        <v>17414.66</v>
      </c>
      <c r="U180" s="35">
        <f t="shared" si="27"/>
        <v>3207.72</v>
      </c>
      <c r="V180" s="36">
        <f t="shared" si="28"/>
        <v>5740.03</v>
      </c>
      <c r="W180" s="37">
        <f t="shared" si="29"/>
        <v>42841.990000000005</v>
      </c>
      <c r="X180" s="105"/>
      <c r="Y180" s="106"/>
      <c r="Z180" s="106"/>
      <c r="AA180" s="106"/>
      <c r="AB180" s="107"/>
    </row>
    <row r="181" spans="2:28" hidden="1" x14ac:dyDescent="0.2">
      <c r="B181" s="5">
        <v>40713</v>
      </c>
      <c r="C181" s="33">
        <v>9087</v>
      </c>
      <c r="D181" s="40">
        <v>15037</v>
      </c>
      <c r="E181" s="40">
        <v>2797</v>
      </c>
      <c r="F181" s="40">
        <v>4769</v>
      </c>
      <c r="G181" s="41">
        <f t="shared" si="30"/>
        <v>31690</v>
      </c>
      <c r="H181" s="39">
        <v>1170.55</v>
      </c>
      <c r="I181" s="39">
        <v>1145.4000000000001</v>
      </c>
      <c r="J181" s="39">
        <v>1229.01</v>
      </c>
      <c r="K181" s="39">
        <v>1206.02</v>
      </c>
      <c r="L181" s="43">
        <f t="shared" si="31"/>
        <v>1169.1099999999999</v>
      </c>
      <c r="M181" s="44">
        <f t="shared" si="32"/>
        <v>37049.22</v>
      </c>
      <c r="N181" s="89">
        <v>1.7827999999999999</v>
      </c>
      <c r="O181" s="89">
        <v>1.5298</v>
      </c>
      <c r="P181" s="89">
        <v>2.4842</v>
      </c>
      <c r="Q181" s="89">
        <v>2.2726000000000002</v>
      </c>
      <c r="R181" s="77">
        <f t="shared" si="34"/>
        <v>1.7984</v>
      </c>
      <c r="S181" s="33">
        <f t="shared" si="25"/>
        <v>10636.79</v>
      </c>
      <c r="T181" s="34">
        <f t="shared" si="26"/>
        <v>17223.38</v>
      </c>
      <c r="U181" s="35">
        <f t="shared" si="27"/>
        <v>3437.54</v>
      </c>
      <c r="V181" s="36">
        <f t="shared" si="28"/>
        <v>5751.51</v>
      </c>
      <c r="W181" s="37">
        <f t="shared" si="29"/>
        <v>37049.22</v>
      </c>
      <c r="X181" s="105"/>
      <c r="Y181" s="106"/>
      <c r="Z181" s="106"/>
      <c r="AA181" s="106"/>
      <c r="AB181" s="107"/>
    </row>
    <row r="182" spans="2:28" hidden="1" x14ac:dyDescent="0.2">
      <c r="B182" s="5">
        <v>40714</v>
      </c>
      <c r="C182" s="33">
        <v>16598</v>
      </c>
      <c r="D182" s="40">
        <v>14978</v>
      </c>
      <c r="E182" s="40">
        <v>2746</v>
      </c>
      <c r="F182" s="40">
        <v>4577</v>
      </c>
      <c r="G182" s="41">
        <f>SUM(C182:F182)</f>
        <v>38899</v>
      </c>
      <c r="H182" s="39">
        <v>1168.4000000000001</v>
      </c>
      <c r="I182" s="39">
        <v>1147.75</v>
      </c>
      <c r="J182" s="39">
        <v>1229.01</v>
      </c>
      <c r="K182" s="39">
        <v>1209.8599999999999</v>
      </c>
      <c r="L182" s="43">
        <f>+ROUND((H182*C182+I182*D182+J182*E182+K182*F182)/G182,2)</f>
        <v>1169.6099999999999</v>
      </c>
      <c r="M182" s="44">
        <f t="shared" si="32"/>
        <v>45496.49</v>
      </c>
      <c r="N182" s="89">
        <v>1.7618</v>
      </c>
      <c r="O182" s="89">
        <v>1.5563</v>
      </c>
      <c r="P182" s="89">
        <v>2.4842</v>
      </c>
      <c r="Q182" s="89">
        <v>2.3302999999999998</v>
      </c>
      <c r="R182" s="77">
        <f t="shared" si="34"/>
        <v>1.8006</v>
      </c>
      <c r="S182" s="33">
        <f t="shared" si="25"/>
        <v>19393.099999999999</v>
      </c>
      <c r="T182" s="34">
        <f t="shared" si="26"/>
        <v>17191</v>
      </c>
      <c r="U182" s="35">
        <f t="shared" si="27"/>
        <v>3374.86</v>
      </c>
      <c r="V182" s="36">
        <f t="shared" si="28"/>
        <v>5537.53</v>
      </c>
      <c r="W182" s="37">
        <f t="shared" si="29"/>
        <v>45496.49</v>
      </c>
      <c r="X182" s="105"/>
      <c r="Y182" s="106"/>
      <c r="Z182" s="106"/>
      <c r="AA182" s="106"/>
      <c r="AB182" s="107"/>
    </row>
    <row r="183" spans="2:28" hidden="1" x14ac:dyDescent="0.2">
      <c r="B183" s="5">
        <v>40715</v>
      </c>
      <c r="C183" s="33">
        <v>17375</v>
      </c>
      <c r="D183" s="40">
        <v>15692</v>
      </c>
      <c r="E183" s="40">
        <v>2696</v>
      </c>
      <c r="F183" s="40">
        <v>4637</v>
      </c>
      <c r="G183" s="41">
        <f>SUM(C183:F183)</f>
        <v>40400</v>
      </c>
      <c r="H183" s="39">
        <v>1168.9000000000001</v>
      </c>
      <c r="I183" s="39">
        <v>1149.19</v>
      </c>
      <c r="J183" s="39">
        <v>1229.01</v>
      </c>
      <c r="K183" s="39">
        <v>1205.3599999999999</v>
      </c>
      <c r="L183" s="43">
        <f>+ROUND((H183*C183+I183*D183+J183*E183+K183*F183)/G183,2)</f>
        <v>1169.44</v>
      </c>
      <c r="M183" s="44">
        <f t="shared" si="32"/>
        <v>47245.39</v>
      </c>
      <c r="N183" s="89">
        <v>1.7687999999999999</v>
      </c>
      <c r="O183" s="89">
        <v>1.5773999999999999</v>
      </c>
      <c r="P183" s="89">
        <v>2.4842</v>
      </c>
      <c r="Q183" s="89">
        <v>2.2677</v>
      </c>
      <c r="R183" s="77">
        <f t="shared" si="34"/>
        <v>1.7995000000000001</v>
      </c>
      <c r="S183" s="33">
        <f t="shared" si="25"/>
        <v>20309.64</v>
      </c>
      <c r="T183" s="34">
        <f t="shared" si="26"/>
        <v>18033.09</v>
      </c>
      <c r="U183" s="35">
        <f t="shared" si="27"/>
        <v>3313.41</v>
      </c>
      <c r="V183" s="36">
        <f t="shared" si="28"/>
        <v>5589.25</v>
      </c>
      <c r="W183" s="37">
        <f t="shared" si="29"/>
        <v>47245.39</v>
      </c>
      <c r="X183" s="105"/>
      <c r="Y183" s="106"/>
      <c r="Z183" s="106"/>
      <c r="AA183" s="106"/>
      <c r="AB183" s="107"/>
    </row>
    <row r="184" spans="2:28" hidden="1" x14ac:dyDescent="0.2">
      <c r="B184" s="5">
        <v>40716</v>
      </c>
      <c r="C184" s="33">
        <v>17066</v>
      </c>
      <c r="D184" s="40">
        <v>15166</v>
      </c>
      <c r="E184" s="40">
        <v>2520</v>
      </c>
      <c r="F184" s="40">
        <v>4433</v>
      </c>
      <c r="G184" s="41">
        <f>SUM(C184:F184)</f>
        <v>39185</v>
      </c>
      <c r="H184" s="39">
        <v>1168.3499999999999</v>
      </c>
      <c r="I184" s="39">
        <v>1145.1600000000001</v>
      </c>
      <c r="J184" s="39">
        <v>1229.01</v>
      </c>
      <c r="K184" s="39">
        <v>1211.54</v>
      </c>
      <c r="L184" s="43">
        <f>+ROUND((H184*C184+I184*D184+J184*E184+K184*F184)/G184,2)</f>
        <v>1168.1600000000001</v>
      </c>
      <c r="M184" s="44">
        <f t="shared" si="32"/>
        <v>45774.42</v>
      </c>
      <c r="N184" s="89">
        <v>1.764</v>
      </c>
      <c r="O184" s="89">
        <v>1.5273000000000001</v>
      </c>
      <c r="P184" s="89">
        <v>2.4842</v>
      </c>
      <c r="Q184" s="89">
        <v>2.3325</v>
      </c>
      <c r="R184" s="77">
        <f t="shared" si="34"/>
        <v>1.7829999999999999</v>
      </c>
      <c r="S184" s="33">
        <f t="shared" si="25"/>
        <v>19939.060000000001</v>
      </c>
      <c r="T184" s="34">
        <f t="shared" si="26"/>
        <v>17367.5</v>
      </c>
      <c r="U184" s="35">
        <f t="shared" si="27"/>
        <v>3097.11</v>
      </c>
      <c r="V184" s="36">
        <f t="shared" si="28"/>
        <v>5370.76</v>
      </c>
      <c r="W184" s="37">
        <f t="shared" si="29"/>
        <v>45774.43</v>
      </c>
      <c r="X184" s="105"/>
      <c r="Y184" s="106"/>
      <c r="Z184" s="106"/>
      <c r="AA184" s="106"/>
      <c r="AB184" s="107"/>
    </row>
    <row r="185" spans="2:28" hidden="1" x14ac:dyDescent="0.2">
      <c r="B185" s="5">
        <v>40717</v>
      </c>
      <c r="C185" s="33">
        <v>14417</v>
      </c>
      <c r="D185" s="40">
        <v>14267</v>
      </c>
      <c r="E185" s="40">
        <v>1895</v>
      </c>
      <c r="F185" s="40">
        <v>4361</v>
      </c>
      <c r="G185" s="41">
        <f>SUM(C185:F185)</f>
        <v>34940</v>
      </c>
      <c r="H185" s="39">
        <v>1168.04</v>
      </c>
      <c r="I185" s="39">
        <v>1142.71</v>
      </c>
      <c r="J185" s="39">
        <v>1217.3900000000001</v>
      </c>
      <c r="K185" s="39">
        <v>1204.1199999999999</v>
      </c>
      <c r="L185" s="43">
        <f>+ROUND((H185*C185+I185*D185+J185*E185+K185*F185)/G185,2)</f>
        <v>1164.8800000000001</v>
      </c>
      <c r="M185" s="44">
        <f t="shared" si="32"/>
        <v>40700.800000000003</v>
      </c>
      <c r="N185" s="89">
        <v>1.7585</v>
      </c>
      <c r="O185" s="89">
        <v>1.5003</v>
      </c>
      <c r="P185" s="89">
        <v>2.2654000000000001</v>
      </c>
      <c r="Q185" s="89">
        <v>2.2435999999999998</v>
      </c>
      <c r="R185" s="77">
        <f t="shared" si="34"/>
        <v>1.7411000000000001</v>
      </c>
      <c r="S185" s="33">
        <f t="shared" si="25"/>
        <v>16839.63</v>
      </c>
      <c r="T185" s="34">
        <f t="shared" si="26"/>
        <v>16303.04</v>
      </c>
      <c r="U185" s="35">
        <f t="shared" si="27"/>
        <v>2306.9499999999998</v>
      </c>
      <c r="V185" s="36">
        <f t="shared" si="28"/>
        <v>5251.17</v>
      </c>
      <c r="W185" s="37">
        <f t="shared" si="29"/>
        <v>40700.789999999994</v>
      </c>
      <c r="X185" s="105"/>
      <c r="Y185" s="106"/>
      <c r="Z185" s="106"/>
      <c r="AA185" s="106"/>
      <c r="AB185" s="107"/>
    </row>
    <row r="186" spans="2:28" hidden="1" x14ac:dyDescent="0.2">
      <c r="B186" s="5">
        <v>40718</v>
      </c>
      <c r="C186" s="33">
        <v>5877</v>
      </c>
      <c r="D186" s="40">
        <v>8077</v>
      </c>
      <c r="E186" s="40">
        <v>0</v>
      </c>
      <c r="F186" s="40">
        <v>1938</v>
      </c>
      <c r="G186" s="41">
        <f t="shared" ref="G186:G192" si="35">SUM(C186:F186)</f>
        <v>15892</v>
      </c>
      <c r="H186" s="39">
        <v>1165.8</v>
      </c>
      <c r="I186" s="35">
        <v>1142.75</v>
      </c>
      <c r="J186" s="35">
        <v>1217.3900000000001</v>
      </c>
      <c r="K186" s="35">
        <v>1207.31</v>
      </c>
      <c r="L186" s="43">
        <f t="shared" ref="L186:L192" si="36">+ROUND((H186*C186+I186*D186+J186*E186+K186*F186)/G186,2)</f>
        <v>1159.1500000000001</v>
      </c>
      <c r="M186" s="44">
        <f t="shared" si="32"/>
        <v>18421.169999999998</v>
      </c>
      <c r="N186" s="89">
        <v>1.7267999999999999</v>
      </c>
      <c r="O186" s="89">
        <v>1.4981</v>
      </c>
      <c r="P186" s="89">
        <v>2.2654000000000001</v>
      </c>
      <c r="Q186" s="89">
        <v>2.2816000000000001</v>
      </c>
      <c r="R186" s="77">
        <f t="shared" si="34"/>
        <v>1.6781999999999999</v>
      </c>
      <c r="S186" s="33">
        <f t="shared" si="25"/>
        <v>6851.41</v>
      </c>
      <c r="T186" s="34">
        <f t="shared" si="26"/>
        <v>9229.99</v>
      </c>
      <c r="U186" s="35">
        <f t="shared" si="27"/>
        <v>0</v>
      </c>
      <c r="V186" s="36">
        <f t="shared" si="28"/>
        <v>2339.77</v>
      </c>
      <c r="W186" s="37">
        <f t="shared" si="29"/>
        <v>18421.169999999998</v>
      </c>
      <c r="X186" s="105"/>
      <c r="Y186" s="106"/>
      <c r="Z186" s="106"/>
      <c r="AA186" s="106"/>
      <c r="AB186" s="107"/>
    </row>
    <row r="187" spans="2:28" hidden="1" x14ac:dyDescent="0.2">
      <c r="B187" s="5">
        <v>40719</v>
      </c>
      <c r="C187" s="33">
        <v>10560</v>
      </c>
      <c r="D187" s="40">
        <v>2416</v>
      </c>
      <c r="E187" s="40">
        <v>0</v>
      </c>
      <c r="F187" s="40">
        <v>2897</v>
      </c>
      <c r="G187" s="41">
        <f t="shared" si="35"/>
        <v>15873</v>
      </c>
      <c r="H187" s="39">
        <v>1166.78</v>
      </c>
      <c r="I187" s="35">
        <v>1152.67</v>
      </c>
      <c r="J187" s="35">
        <v>1217.3900000000001</v>
      </c>
      <c r="K187" s="35">
        <v>1207.31</v>
      </c>
      <c r="L187" s="43">
        <f t="shared" si="36"/>
        <v>1172.03</v>
      </c>
      <c r="M187" s="44">
        <f t="shared" si="32"/>
        <v>18603.62</v>
      </c>
      <c r="N187" s="89">
        <v>1.7393000000000001</v>
      </c>
      <c r="O187" s="89">
        <v>1.603</v>
      </c>
      <c r="P187" s="89">
        <v>2.2654000000000001</v>
      </c>
      <c r="Q187" s="89">
        <v>2.2816000000000001</v>
      </c>
      <c r="R187" s="77">
        <f t="shared" si="34"/>
        <v>1.8174999999999999</v>
      </c>
      <c r="S187" s="33">
        <f t="shared" si="25"/>
        <v>12321.2</v>
      </c>
      <c r="T187" s="34">
        <f t="shared" si="26"/>
        <v>2784.85</v>
      </c>
      <c r="U187" s="35">
        <f t="shared" si="27"/>
        <v>0</v>
      </c>
      <c r="V187" s="36">
        <f t="shared" si="28"/>
        <v>3497.58</v>
      </c>
      <c r="W187" s="37">
        <f t="shared" si="29"/>
        <v>18603.63</v>
      </c>
      <c r="X187" s="105"/>
      <c r="Y187" s="106"/>
      <c r="Z187" s="106"/>
      <c r="AA187" s="106"/>
      <c r="AB187" s="107"/>
    </row>
    <row r="188" spans="2:28" hidden="1" x14ac:dyDescent="0.2">
      <c r="B188" s="5">
        <v>40720</v>
      </c>
      <c r="C188" s="33">
        <v>5773</v>
      </c>
      <c r="D188" s="40">
        <v>6573</v>
      </c>
      <c r="E188" s="40">
        <v>0</v>
      </c>
      <c r="F188" s="40">
        <v>755</v>
      </c>
      <c r="G188" s="41">
        <f t="shared" si="35"/>
        <v>13101</v>
      </c>
      <c r="H188" s="39">
        <v>1165.3699999999999</v>
      </c>
      <c r="I188" s="35">
        <v>1137.07</v>
      </c>
      <c r="J188" s="35">
        <v>1217.3900000000001</v>
      </c>
      <c r="K188" s="35">
        <v>1207.31</v>
      </c>
      <c r="L188" s="43">
        <f t="shared" si="36"/>
        <v>1153.5899999999999</v>
      </c>
      <c r="M188" s="44">
        <f t="shared" si="32"/>
        <v>15113.16</v>
      </c>
      <c r="N188" s="89">
        <v>1.7212000000000001</v>
      </c>
      <c r="O188" s="89">
        <v>1.4256</v>
      </c>
      <c r="P188" s="89">
        <v>2.2654000000000001</v>
      </c>
      <c r="Q188" s="89">
        <v>2.2816000000000001</v>
      </c>
      <c r="R188" s="77">
        <f t="shared" si="34"/>
        <v>1.6052</v>
      </c>
      <c r="S188" s="33">
        <f t="shared" si="25"/>
        <v>6727.68</v>
      </c>
      <c r="T188" s="34">
        <f t="shared" si="26"/>
        <v>7473.96</v>
      </c>
      <c r="U188" s="35">
        <f t="shared" si="27"/>
        <v>0</v>
      </c>
      <c r="V188" s="36">
        <f t="shared" si="28"/>
        <v>911.52</v>
      </c>
      <c r="W188" s="37">
        <f t="shared" si="29"/>
        <v>15113.16</v>
      </c>
      <c r="X188" s="105"/>
      <c r="Y188" s="106"/>
      <c r="Z188" s="106"/>
      <c r="AA188" s="106"/>
      <c r="AB188" s="107"/>
    </row>
    <row r="189" spans="2:28" hidden="1" x14ac:dyDescent="0.2">
      <c r="B189" s="5">
        <v>40721</v>
      </c>
      <c r="C189" s="33">
        <v>7322</v>
      </c>
      <c r="D189" s="40">
        <v>8282</v>
      </c>
      <c r="E189" s="40">
        <v>0</v>
      </c>
      <c r="F189" s="40">
        <v>3161</v>
      </c>
      <c r="G189" s="41">
        <f t="shared" si="35"/>
        <v>18765</v>
      </c>
      <c r="H189" s="39">
        <v>1162.29</v>
      </c>
      <c r="I189" s="35">
        <v>1127.04</v>
      </c>
      <c r="J189" s="35">
        <v>1217.3900000000001</v>
      </c>
      <c r="K189" s="35">
        <v>1207.31</v>
      </c>
      <c r="L189" s="43">
        <f t="shared" si="36"/>
        <v>1154.32</v>
      </c>
      <c r="M189" s="44">
        <f t="shared" si="32"/>
        <v>21660.74</v>
      </c>
      <c r="N189" s="89">
        <v>1.6840999999999999</v>
      </c>
      <c r="O189" s="89">
        <v>1.3084</v>
      </c>
      <c r="P189" s="89">
        <v>2.2654000000000001</v>
      </c>
      <c r="Q189" s="89">
        <v>2.2816000000000001</v>
      </c>
      <c r="R189" s="77">
        <f t="shared" si="34"/>
        <v>1.6189</v>
      </c>
      <c r="S189" s="33">
        <f t="shared" si="25"/>
        <v>8510.2900000000009</v>
      </c>
      <c r="T189" s="34">
        <f t="shared" si="26"/>
        <v>9334.15</v>
      </c>
      <c r="U189" s="35">
        <f t="shared" si="27"/>
        <v>0</v>
      </c>
      <c r="V189" s="36">
        <f t="shared" si="28"/>
        <v>3816.31</v>
      </c>
      <c r="W189" s="37">
        <f t="shared" si="29"/>
        <v>21660.750000000004</v>
      </c>
      <c r="X189" s="105"/>
      <c r="Y189" s="106"/>
      <c r="Z189" s="106"/>
      <c r="AA189" s="106"/>
      <c r="AB189" s="107"/>
    </row>
    <row r="190" spans="2:28" hidden="1" x14ac:dyDescent="0.2">
      <c r="B190" s="5">
        <v>40722</v>
      </c>
      <c r="C190" s="33">
        <v>17663</v>
      </c>
      <c r="D190" s="40">
        <v>14322</v>
      </c>
      <c r="E190" s="40">
        <v>1282</v>
      </c>
      <c r="F190" s="40">
        <v>5042</v>
      </c>
      <c r="G190" s="41">
        <f t="shared" si="35"/>
        <v>38309</v>
      </c>
      <c r="H190" s="39">
        <v>1169.0999999999999</v>
      </c>
      <c r="I190" s="35">
        <v>1145.74</v>
      </c>
      <c r="J190" s="35">
        <v>1217.3900000000001</v>
      </c>
      <c r="K190" s="35">
        <v>1200.45</v>
      </c>
      <c r="L190" s="43">
        <f t="shared" si="36"/>
        <v>1166.1099999999999</v>
      </c>
      <c r="M190" s="44">
        <f t="shared" si="32"/>
        <v>44672.46</v>
      </c>
      <c r="N190" s="89">
        <v>1.7690999999999999</v>
      </c>
      <c r="O190" s="89">
        <v>1.5375000000000001</v>
      </c>
      <c r="P190" s="89">
        <v>2.2654000000000001</v>
      </c>
      <c r="Q190" s="89">
        <v>2.2075999999999998</v>
      </c>
      <c r="R190" s="77">
        <f t="shared" si="34"/>
        <v>1.7567999999999999</v>
      </c>
      <c r="S190" s="33">
        <f t="shared" si="25"/>
        <v>20649.810000000001</v>
      </c>
      <c r="T190" s="34">
        <f t="shared" si="26"/>
        <v>16409.29</v>
      </c>
      <c r="U190" s="35">
        <f t="shared" si="27"/>
        <v>1560.69</v>
      </c>
      <c r="V190" s="36">
        <f t="shared" si="28"/>
        <v>6052.67</v>
      </c>
      <c r="W190" s="37">
        <f t="shared" si="29"/>
        <v>44672.460000000006</v>
      </c>
      <c r="X190" s="105"/>
      <c r="Y190" s="106"/>
      <c r="Z190" s="106"/>
      <c r="AA190" s="106"/>
      <c r="AB190" s="107"/>
    </row>
    <row r="191" spans="2:28" hidden="1" x14ac:dyDescent="0.2">
      <c r="B191" s="5">
        <v>40723</v>
      </c>
      <c r="C191" s="33">
        <v>13916</v>
      </c>
      <c r="D191" s="40">
        <v>14592</v>
      </c>
      <c r="E191" s="40">
        <v>2582</v>
      </c>
      <c r="F191" s="40">
        <v>4991</v>
      </c>
      <c r="G191" s="41">
        <f t="shared" si="35"/>
        <v>36081</v>
      </c>
      <c r="H191" s="39">
        <v>1166.56</v>
      </c>
      <c r="I191" s="35">
        <v>1144.25</v>
      </c>
      <c r="J191" s="35">
        <v>1217.3900000000001</v>
      </c>
      <c r="K191" s="35">
        <v>1206.1099999999999</v>
      </c>
      <c r="L191" s="43">
        <f t="shared" si="36"/>
        <v>1166.6500000000001</v>
      </c>
      <c r="M191" s="44">
        <f>+ROUND((C191*H191+D191*I191+E191*J191+F191*K191)/1000,2)</f>
        <v>42093.74</v>
      </c>
      <c r="N191" s="89">
        <v>1.7405999999999999</v>
      </c>
      <c r="O191" s="89">
        <v>1.516</v>
      </c>
      <c r="P191" s="89">
        <v>2.2654000000000001</v>
      </c>
      <c r="Q191" s="89">
        <v>2.2745000000000002</v>
      </c>
      <c r="R191" s="77">
        <f t="shared" si="34"/>
        <v>1.7612000000000001</v>
      </c>
      <c r="S191" s="33">
        <f t="shared" si="25"/>
        <v>16233.85</v>
      </c>
      <c r="T191" s="34">
        <f t="shared" si="26"/>
        <v>16696.900000000001</v>
      </c>
      <c r="U191" s="35">
        <f t="shared" si="27"/>
        <v>3143.3</v>
      </c>
      <c r="V191" s="36">
        <f t="shared" si="28"/>
        <v>6019.7</v>
      </c>
      <c r="W191" s="37">
        <f t="shared" si="29"/>
        <v>42093.75</v>
      </c>
      <c r="X191" s="105"/>
      <c r="Y191" s="106"/>
      <c r="Z191" s="106"/>
      <c r="AA191" s="106"/>
      <c r="AB191" s="107"/>
    </row>
    <row r="192" spans="2:28" ht="13.5" hidden="1" thickBot="1" x14ac:dyDescent="0.25">
      <c r="B192" s="5">
        <v>40724</v>
      </c>
      <c r="C192" s="46">
        <v>14088</v>
      </c>
      <c r="D192" s="47">
        <v>14490</v>
      </c>
      <c r="E192" s="47">
        <v>2679</v>
      </c>
      <c r="F192" s="47">
        <v>4956</v>
      </c>
      <c r="G192" s="27">
        <f t="shared" si="35"/>
        <v>36213</v>
      </c>
      <c r="H192" s="48">
        <v>1167.43</v>
      </c>
      <c r="I192" s="49">
        <v>1144.05</v>
      </c>
      <c r="J192" s="49">
        <v>1229.1099999999999</v>
      </c>
      <c r="K192" s="49">
        <v>1208.48</v>
      </c>
      <c r="L192" s="268">
        <f t="shared" si="36"/>
        <v>1168.26</v>
      </c>
      <c r="M192" s="51">
        <f>+ROUND((C192*H192+D192*I192+E192*J192+F192*K192)/1000,2)</f>
        <v>42306.05</v>
      </c>
      <c r="N192" s="93">
        <v>1.7558</v>
      </c>
      <c r="O192" s="93">
        <v>1.5154000000000001</v>
      </c>
      <c r="P192" s="93">
        <v>2.4016999999999999</v>
      </c>
      <c r="Q192" s="93">
        <v>2.3054000000000001</v>
      </c>
      <c r="R192" s="94">
        <f t="shared" si="34"/>
        <v>1.7826</v>
      </c>
      <c r="S192" s="46">
        <f t="shared" si="25"/>
        <v>16446.75</v>
      </c>
      <c r="T192" s="59">
        <f t="shared" si="26"/>
        <v>16577.28</v>
      </c>
      <c r="U192" s="49">
        <f t="shared" si="27"/>
        <v>3292.79</v>
      </c>
      <c r="V192" s="60">
        <f t="shared" si="28"/>
        <v>5989.23</v>
      </c>
      <c r="W192" s="61">
        <f t="shared" si="29"/>
        <v>42306.05</v>
      </c>
      <c r="X192" s="105"/>
      <c r="Y192" s="106"/>
      <c r="Z192" s="106"/>
      <c r="AA192" s="106"/>
      <c r="AB192" s="107"/>
    </row>
    <row r="193" spans="2:28" hidden="1" x14ac:dyDescent="0.2">
      <c r="B193" s="5">
        <v>40725</v>
      </c>
      <c r="C193" s="33">
        <v>14438</v>
      </c>
      <c r="D193" s="40">
        <v>13910</v>
      </c>
      <c r="E193" s="40">
        <v>2754</v>
      </c>
      <c r="F193" s="40">
        <v>4917</v>
      </c>
      <c r="G193" s="41">
        <f t="shared" ref="G193:G223" si="37">SUM(C193:F193)</f>
        <v>36019</v>
      </c>
      <c r="H193" s="39">
        <v>1167.9000000000001</v>
      </c>
      <c r="I193" s="35">
        <v>1147.03</v>
      </c>
      <c r="J193" s="35">
        <v>1229.1099999999999</v>
      </c>
      <c r="K193" s="35">
        <v>1205.01</v>
      </c>
      <c r="L193" s="43">
        <f t="shared" ref="L193:L223" si="38">+ROUND((H193*C193+I193*D193+J193*E193+K193*F193)/G193,2)</f>
        <v>1169.5899999999999</v>
      </c>
      <c r="M193" s="44">
        <f t="shared" ref="M193:M223" si="39">+ROUND((C193*H193+D193*I193+E193*J193+F193*K193)/1000,2)</f>
        <v>42127.33</v>
      </c>
      <c r="N193" s="89">
        <v>1.7598</v>
      </c>
      <c r="O193" s="89">
        <v>1.552</v>
      </c>
      <c r="P193" s="89">
        <v>2.4016999999999999</v>
      </c>
      <c r="Q193" s="89">
        <v>2.2631000000000001</v>
      </c>
      <c r="R193" s="77">
        <f t="shared" si="34"/>
        <v>1.7972999999999999</v>
      </c>
      <c r="S193" s="33">
        <f t="shared" si="25"/>
        <v>16862.14</v>
      </c>
      <c r="T193" s="34">
        <f t="shared" si="26"/>
        <v>15955.19</v>
      </c>
      <c r="U193" s="35">
        <f t="shared" si="27"/>
        <v>3384.97</v>
      </c>
      <c r="V193" s="36">
        <f t="shared" si="28"/>
        <v>5925.03</v>
      </c>
      <c r="W193" s="37">
        <f t="shared" si="29"/>
        <v>42127.33</v>
      </c>
      <c r="X193" s="105"/>
      <c r="Y193" s="106"/>
      <c r="Z193" s="106"/>
      <c r="AA193" s="106"/>
      <c r="AB193" s="107"/>
    </row>
    <row r="194" spans="2:28" hidden="1" x14ac:dyDescent="0.2">
      <c r="B194" s="5">
        <v>40726</v>
      </c>
      <c r="C194" s="33">
        <v>15275</v>
      </c>
      <c r="D194" s="40">
        <v>14743</v>
      </c>
      <c r="E194" s="40">
        <v>2777</v>
      </c>
      <c r="F194" s="40">
        <v>4879</v>
      </c>
      <c r="G194" s="41">
        <f t="shared" si="37"/>
        <v>37674</v>
      </c>
      <c r="H194" s="39">
        <v>1168.54</v>
      </c>
      <c r="I194" s="35">
        <v>1144.1400000000001</v>
      </c>
      <c r="J194" s="35">
        <v>1229.1099999999999</v>
      </c>
      <c r="K194" s="35">
        <v>1207.81</v>
      </c>
      <c r="L194" s="43">
        <f t="shared" si="38"/>
        <v>1168.54</v>
      </c>
      <c r="M194" s="44">
        <f t="shared" si="39"/>
        <v>44023.65</v>
      </c>
      <c r="N194" s="89">
        <v>1.7692000000000001</v>
      </c>
      <c r="O194" s="89">
        <v>1.5146999999999999</v>
      </c>
      <c r="P194" s="89">
        <v>2.4016999999999999</v>
      </c>
      <c r="Q194" s="89">
        <v>2.2967</v>
      </c>
      <c r="R194" s="77">
        <f t="shared" ref="R194:R223" si="40">+ROUND((N194*C194+O194*D194+P194*E194+Q194*F194)/G194,4)</f>
        <v>1.7845</v>
      </c>
      <c r="S194" s="33">
        <f t="shared" si="25"/>
        <v>17849.45</v>
      </c>
      <c r="T194" s="34">
        <f t="shared" si="26"/>
        <v>16868.060000000001</v>
      </c>
      <c r="U194" s="35">
        <f t="shared" si="27"/>
        <v>3413.24</v>
      </c>
      <c r="V194" s="36">
        <f t="shared" si="28"/>
        <v>5892.9</v>
      </c>
      <c r="W194" s="37">
        <f t="shared" si="29"/>
        <v>44023.65</v>
      </c>
      <c r="X194" s="105"/>
      <c r="Y194" s="106"/>
      <c r="Z194" s="106"/>
      <c r="AA194" s="106"/>
      <c r="AB194" s="107"/>
    </row>
    <row r="195" spans="2:28" hidden="1" x14ac:dyDescent="0.2">
      <c r="B195" s="5">
        <v>40727</v>
      </c>
      <c r="C195" s="33">
        <v>10135</v>
      </c>
      <c r="D195" s="40">
        <v>14341</v>
      </c>
      <c r="E195" s="40">
        <v>2432</v>
      </c>
      <c r="F195" s="40">
        <v>4746</v>
      </c>
      <c r="G195" s="41">
        <f t="shared" si="37"/>
        <v>31654</v>
      </c>
      <c r="H195" s="39">
        <v>1166.48</v>
      </c>
      <c r="I195" s="35">
        <v>1144.6600000000001</v>
      </c>
      <c r="J195" s="35">
        <v>1229.1099999999999</v>
      </c>
      <c r="K195" s="35">
        <v>1207.6199999999999</v>
      </c>
      <c r="L195" s="43">
        <f t="shared" si="38"/>
        <v>1167.57</v>
      </c>
      <c r="M195" s="44">
        <f t="shared" si="39"/>
        <v>36958.400000000001</v>
      </c>
      <c r="N195" s="89">
        <v>1.7370000000000001</v>
      </c>
      <c r="O195" s="89">
        <v>1.5209999999999999</v>
      </c>
      <c r="P195" s="89">
        <v>2.4016999999999999</v>
      </c>
      <c r="Q195" s="89">
        <v>2.2915000000000001</v>
      </c>
      <c r="R195" s="77">
        <f t="shared" si="40"/>
        <v>1.7733000000000001</v>
      </c>
      <c r="S195" s="33">
        <f t="shared" si="25"/>
        <v>11822.27</v>
      </c>
      <c r="T195" s="34">
        <f t="shared" si="26"/>
        <v>16415.57</v>
      </c>
      <c r="U195" s="35">
        <f t="shared" si="27"/>
        <v>2989.2</v>
      </c>
      <c r="V195" s="36">
        <f t="shared" si="28"/>
        <v>5731.36</v>
      </c>
      <c r="W195" s="37">
        <f t="shared" si="29"/>
        <v>36958.400000000001</v>
      </c>
      <c r="X195" s="105"/>
      <c r="Y195" s="106"/>
      <c r="Z195" s="106"/>
      <c r="AA195" s="106"/>
      <c r="AB195" s="107"/>
    </row>
    <row r="196" spans="2:28" hidden="1" x14ac:dyDescent="0.2">
      <c r="B196" s="5">
        <v>40728</v>
      </c>
      <c r="C196" s="33">
        <v>9878</v>
      </c>
      <c r="D196" s="40">
        <v>14888</v>
      </c>
      <c r="E196" s="40">
        <v>2701</v>
      </c>
      <c r="F196" s="40">
        <v>4681</v>
      </c>
      <c r="G196" s="41">
        <f t="shared" si="37"/>
        <v>32148</v>
      </c>
      <c r="H196" s="39">
        <v>1164.23</v>
      </c>
      <c r="I196" s="35">
        <v>1143.6400000000001</v>
      </c>
      <c r="J196" s="35">
        <v>1229.1099999999999</v>
      </c>
      <c r="K196" s="35">
        <v>1210.1600000000001</v>
      </c>
      <c r="L196" s="43">
        <f t="shared" si="38"/>
        <v>1166.83</v>
      </c>
      <c r="M196" s="44">
        <f t="shared" si="39"/>
        <v>37511.360000000001</v>
      </c>
      <c r="N196" s="89">
        <v>1.7099</v>
      </c>
      <c r="O196" s="89">
        <v>1.5033000000000001</v>
      </c>
      <c r="P196" s="89">
        <v>2.4016999999999999</v>
      </c>
      <c r="Q196" s="89">
        <v>2.3212999999999999</v>
      </c>
      <c r="R196" s="77">
        <f t="shared" si="40"/>
        <v>1.7614000000000001</v>
      </c>
      <c r="S196" s="33">
        <f t="shared" si="25"/>
        <v>11500.26</v>
      </c>
      <c r="T196" s="34">
        <f t="shared" si="26"/>
        <v>17026.509999999998</v>
      </c>
      <c r="U196" s="35">
        <f t="shared" si="27"/>
        <v>3319.83</v>
      </c>
      <c r="V196" s="36">
        <f t="shared" si="28"/>
        <v>5664.76</v>
      </c>
      <c r="W196" s="37">
        <f t="shared" si="29"/>
        <v>37511.360000000001</v>
      </c>
      <c r="X196" s="105"/>
      <c r="Y196" s="106"/>
      <c r="Z196" s="106"/>
      <c r="AA196" s="106"/>
      <c r="AB196" s="107"/>
    </row>
    <row r="197" spans="2:28" hidden="1" x14ac:dyDescent="0.2">
      <c r="B197" s="5">
        <v>40729</v>
      </c>
      <c r="C197" s="33">
        <v>15621</v>
      </c>
      <c r="D197" s="40">
        <v>14533</v>
      </c>
      <c r="E197" s="40">
        <v>2563</v>
      </c>
      <c r="F197" s="40">
        <v>4762</v>
      </c>
      <c r="G197" s="41">
        <f t="shared" si="37"/>
        <v>37479</v>
      </c>
      <c r="H197" s="39">
        <v>1168.1400000000001</v>
      </c>
      <c r="I197" s="35">
        <v>1142.75</v>
      </c>
      <c r="J197" s="35">
        <v>1229.1099999999999</v>
      </c>
      <c r="K197" s="35">
        <v>1210.9000000000001</v>
      </c>
      <c r="L197" s="43">
        <f t="shared" si="38"/>
        <v>1167.9000000000001</v>
      </c>
      <c r="M197" s="44">
        <f t="shared" si="39"/>
        <v>43771.62</v>
      </c>
      <c r="N197" s="89">
        <v>1.7542</v>
      </c>
      <c r="O197" s="89">
        <v>1.4974000000000001</v>
      </c>
      <c r="P197" s="89">
        <v>2.4016999999999999</v>
      </c>
      <c r="Q197" s="89">
        <v>2.3359000000000001</v>
      </c>
      <c r="R197" s="77">
        <f t="shared" si="40"/>
        <v>1.7727999999999999</v>
      </c>
      <c r="S197" s="33">
        <f t="shared" si="25"/>
        <v>18247.509999999998</v>
      </c>
      <c r="T197" s="34">
        <f t="shared" si="26"/>
        <v>16607.59</v>
      </c>
      <c r="U197" s="35">
        <f t="shared" si="27"/>
        <v>3150.21</v>
      </c>
      <c r="V197" s="36">
        <f t="shared" si="28"/>
        <v>5766.31</v>
      </c>
      <c r="W197" s="37">
        <f t="shared" si="29"/>
        <v>43771.619999999995</v>
      </c>
      <c r="X197" s="105"/>
      <c r="Y197" s="106"/>
      <c r="Z197" s="106"/>
      <c r="AA197" s="106"/>
      <c r="AB197" s="107"/>
    </row>
    <row r="198" spans="2:28" hidden="1" x14ac:dyDescent="0.2">
      <c r="B198" s="5">
        <v>40730</v>
      </c>
      <c r="C198" s="33">
        <v>12608</v>
      </c>
      <c r="D198" s="40">
        <v>14749</v>
      </c>
      <c r="E198" s="40">
        <v>2805</v>
      </c>
      <c r="F198" s="40">
        <v>4809</v>
      </c>
      <c r="G198" s="41">
        <f t="shared" si="37"/>
        <v>34971</v>
      </c>
      <c r="H198" s="39">
        <v>1167.04</v>
      </c>
      <c r="I198" s="35">
        <v>1138.5</v>
      </c>
      <c r="J198" s="35">
        <v>1229.1099999999999</v>
      </c>
      <c r="K198" s="35">
        <v>1209.4100000000001</v>
      </c>
      <c r="L198" s="43">
        <f t="shared" si="38"/>
        <v>1165.81</v>
      </c>
      <c r="M198" s="44">
        <f t="shared" si="39"/>
        <v>40769.480000000003</v>
      </c>
      <c r="N198" s="89">
        <v>1.754</v>
      </c>
      <c r="O198" s="89">
        <v>1.4411</v>
      </c>
      <c r="P198" s="89">
        <v>2.4016999999999999</v>
      </c>
      <c r="Q198" s="89">
        <v>2.3182999999999998</v>
      </c>
      <c r="R198" s="77">
        <f t="shared" si="40"/>
        <v>1.7516</v>
      </c>
      <c r="S198" s="33">
        <f t="shared" si="25"/>
        <v>14714.04</v>
      </c>
      <c r="T198" s="34">
        <f t="shared" si="26"/>
        <v>16791.740000000002</v>
      </c>
      <c r="U198" s="35">
        <f t="shared" si="27"/>
        <v>3447.65</v>
      </c>
      <c r="V198" s="36">
        <f t="shared" si="28"/>
        <v>5816.05</v>
      </c>
      <c r="W198" s="37">
        <f t="shared" si="29"/>
        <v>40769.480000000003</v>
      </c>
      <c r="X198" s="105"/>
      <c r="Y198" s="106"/>
      <c r="Z198" s="106"/>
      <c r="AA198" s="106"/>
      <c r="AB198" s="107"/>
    </row>
    <row r="199" spans="2:28" hidden="1" x14ac:dyDescent="0.2">
      <c r="B199" s="5">
        <v>40731</v>
      </c>
      <c r="C199" s="33">
        <v>14046</v>
      </c>
      <c r="D199" s="40">
        <v>14896</v>
      </c>
      <c r="E199" s="40">
        <v>3053</v>
      </c>
      <c r="F199" s="40">
        <v>4821</v>
      </c>
      <c r="G199" s="41">
        <f t="shared" si="37"/>
        <v>36816</v>
      </c>
      <c r="H199" s="39">
        <v>1166.03</v>
      </c>
      <c r="I199" s="35">
        <v>1137.8399999999999</v>
      </c>
      <c r="J199" s="35">
        <v>1231.48</v>
      </c>
      <c r="K199" s="35">
        <v>1207.42</v>
      </c>
      <c r="L199" s="43">
        <f t="shared" si="38"/>
        <v>1165.47</v>
      </c>
      <c r="M199" s="44">
        <f t="shared" si="39"/>
        <v>42908</v>
      </c>
      <c r="N199" s="89">
        <v>1.7377</v>
      </c>
      <c r="O199" s="89">
        <v>1.4417</v>
      </c>
      <c r="P199" s="89">
        <v>2.4641000000000002</v>
      </c>
      <c r="Q199" s="89">
        <v>2.2938999999999998</v>
      </c>
      <c r="R199" s="77">
        <f t="shared" si="40"/>
        <v>1.7509999999999999</v>
      </c>
      <c r="S199" s="33">
        <f t="shared" si="25"/>
        <v>16378.06</v>
      </c>
      <c r="T199" s="34">
        <f t="shared" si="26"/>
        <v>16949.259999999998</v>
      </c>
      <c r="U199" s="35">
        <f t="shared" si="27"/>
        <v>3759.71</v>
      </c>
      <c r="V199" s="36">
        <f t="shared" si="28"/>
        <v>5820.97</v>
      </c>
      <c r="W199" s="37">
        <f t="shared" si="29"/>
        <v>42908</v>
      </c>
      <c r="X199" s="105"/>
      <c r="Y199" s="106"/>
      <c r="Z199" s="106"/>
      <c r="AA199" s="106"/>
      <c r="AB199" s="107"/>
    </row>
    <row r="200" spans="2:28" hidden="1" x14ac:dyDescent="0.2">
      <c r="B200" s="5">
        <v>40732</v>
      </c>
      <c r="C200" s="33">
        <v>13026</v>
      </c>
      <c r="D200" s="40">
        <v>14200</v>
      </c>
      <c r="E200" s="40">
        <v>3025</v>
      </c>
      <c r="F200" s="40">
        <v>4650</v>
      </c>
      <c r="G200" s="41">
        <f t="shared" si="37"/>
        <v>34901</v>
      </c>
      <c r="H200" s="39">
        <v>1164.96</v>
      </c>
      <c r="I200" s="35">
        <v>1144.69</v>
      </c>
      <c r="J200" s="35">
        <v>1231.48</v>
      </c>
      <c r="K200" s="35">
        <v>1206.04</v>
      </c>
      <c r="L200" s="43">
        <f t="shared" si="38"/>
        <v>1167.95</v>
      </c>
      <c r="M200" s="44">
        <f t="shared" si="39"/>
        <v>40762.68</v>
      </c>
      <c r="N200" s="89">
        <v>1.7196</v>
      </c>
      <c r="O200" s="89">
        <v>1.5274000000000001</v>
      </c>
      <c r="P200" s="89">
        <v>2.4641000000000002</v>
      </c>
      <c r="Q200" s="89">
        <v>2.2721</v>
      </c>
      <c r="R200" s="77">
        <f t="shared" si="40"/>
        <v>1.7795000000000001</v>
      </c>
      <c r="S200" s="33">
        <f t="shared" si="25"/>
        <v>15174.77</v>
      </c>
      <c r="T200" s="34">
        <f t="shared" si="26"/>
        <v>16254.6</v>
      </c>
      <c r="U200" s="35">
        <f t="shared" si="27"/>
        <v>3725.23</v>
      </c>
      <c r="V200" s="36">
        <f t="shared" si="28"/>
        <v>5608.09</v>
      </c>
      <c r="W200" s="37">
        <f t="shared" si="29"/>
        <v>40762.69</v>
      </c>
      <c r="X200" s="105"/>
      <c r="Y200" s="106"/>
      <c r="Z200" s="106"/>
      <c r="AA200" s="106"/>
      <c r="AB200" s="107"/>
    </row>
    <row r="201" spans="2:28" hidden="1" x14ac:dyDescent="0.2">
      <c r="B201" s="5">
        <v>40733</v>
      </c>
      <c r="C201" s="33">
        <v>11882</v>
      </c>
      <c r="D201" s="40">
        <v>14451</v>
      </c>
      <c r="E201" s="40">
        <v>2992</v>
      </c>
      <c r="F201" s="40">
        <v>4763</v>
      </c>
      <c r="G201" s="41">
        <f t="shared" si="37"/>
        <v>34088</v>
      </c>
      <c r="H201" s="39">
        <v>1164.28</v>
      </c>
      <c r="I201" s="36">
        <v>1143.49</v>
      </c>
      <c r="J201" s="36">
        <v>1231.48</v>
      </c>
      <c r="K201" s="36">
        <v>1205.05</v>
      </c>
      <c r="L201" s="43">
        <f t="shared" si="38"/>
        <v>1167.06</v>
      </c>
      <c r="M201" s="44">
        <f t="shared" si="39"/>
        <v>39782.79</v>
      </c>
      <c r="N201" s="89">
        <v>1.7096</v>
      </c>
      <c r="O201" s="89">
        <v>1.5117</v>
      </c>
      <c r="P201" s="89">
        <v>2.4641000000000002</v>
      </c>
      <c r="Q201" s="89">
        <v>2.2608999999999999</v>
      </c>
      <c r="R201" s="77">
        <f t="shared" si="40"/>
        <v>1.7689999999999999</v>
      </c>
      <c r="S201" s="33">
        <f t="shared" si="25"/>
        <v>13833.97</v>
      </c>
      <c r="T201" s="34">
        <f t="shared" si="26"/>
        <v>16524.57</v>
      </c>
      <c r="U201" s="35">
        <f t="shared" si="27"/>
        <v>3684.59</v>
      </c>
      <c r="V201" s="36">
        <f t="shared" si="28"/>
        <v>5739.65</v>
      </c>
      <c r="W201" s="37">
        <f t="shared" si="29"/>
        <v>39782.780000000006</v>
      </c>
      <c r="X201" s="105"/>
      <c r="Y201" s="106"/>
      <c r="Z201" s="106"/>
      <c r="AA201" s="106"/>
      <c r="AB201" s="107"/>
    </row>
    <row r="202" spans="2:28" hidden="1" x14ac:dyDescent="0.2">
      <c r="B202" s="5">
        <v>40734</v>
      </c>
      <c r="C202" s="33">
        <v>9797</v>
      </c>
      <c r="D202" s="40">
        <v>14936</v>
      </c>
      <c r="E202" s="40">
        <v>3018</v>
      </c>
      <c r="F202" s="40">
        <v>4870</v>
      </c>
      <c r="G202" s="41">
        <f t="shared" si="37"/>
        <v>32621</v>
      </c>
      <c r="H202" s="39">
        <v>1163.3800000000001</v>
      </c>
      <c r="I202" s="35">
        <v>1141.31</v>
      </c>
      <c r="J202" s="35">
        <v>1231.48</v>
      </c>
      <c r="K202" s="35">
        <v>1205.22</v>
      </c>
      <c r="L202" s="43">
        <f t="shared" si="38"/>
        <v>1165.82</v>
      </c>
      <c r="M202" s="44">
        <f t="shared" si="39"/>
        <v>38030.269999999997</v>
      </c>
      <c r="N202" s="89">
        <v>1.7030000000000001</v>
      </c>
      <c r="O202" s="89">
        <v>1.4830000000000001</v>
      </c>
      <c r="P202" s="89">
        <v>2.4641000000000002</v>
      </c>
      <c r="Q202" s="89">
        <v>2.2612999999999999</v>
      </c>
      <c r="R202" s="77">
        <f t="shared" si="40"/>
        <v>1.756</v>
      </c>
      <c r="S202" s="33">
        <f t="shared" si="25"/>
        <v>11397.63</v>
      </c>
      <c r="T202" s="34">
        <f t="shared" si="26"/>
        <v>17046.61</v>
      </c>
      <c r="U202" s="35">
        <f t="shared" si="27"/>
        <v>3716.61</v>
      </c>
      <c r="V202" s="36">
        <f t="shared" si="28"/>
        <v>5869.42</v>
      </c>
      <c r="W202" s="37">
        <f t="shared" si="29"/>
        <v>38030.269999999997</v>
      </c>
      <c r="X202" s="105"/>
      <c r="Y202" s="106"/>
      <c r="Z202" s="106"/>
      <c r="AA202" s="106"/>
      <c r="AB202" s="107"/>
    </row>
    <row r="203" spans="2:28" hidden="1" x14ac:dyDescent="0.2">
      <c r="B203" s="5">
        <v>40735</v>
      </c>
      <c r="C203" s="33">
        <v>12022</v>
      </c>
      <c r="D203" s="40">
        <v>14453</v>
      </c>
      <c r="E203" s="40">
        <v>3055</v>
      </c>
      <c r="F203" s="40">
        <v>4843</v>
      </c>
      <c r="G203" s="41">
        <f t="shared" si="37"/>
        <v>34373</v>
      </c>
      <c r="H203" s="39">
        <v>1165.44</v>
      </c>
      <c r="I203" s="35">
        <v>1137.3</v>
      </c>
      <c r="J203" s="35">
        <v>1231.48</v>
      </c>
      <c r="K203" s="35">
        <v>1201.03</v>
      </c>
      <c r="L203" s="43">
        <f t="shared" si="38"/>
        <v>1164.49</v>
      </c>
      <c r="M203" s="44">
        <f t="shared" si="39"/>
        <v>40027.08</v>
      </c>
      <c r="N203" s="89">
        <v>1.7212000000000001</v>
      </c>
      <c r="O203" s="89">
        <v>1.4400999999999999</v>
      </c>
      <c r="P203" s="89">
        <v>2.4641000000000002</v>
      </c>
      <c r="Q203" s="89">
        <v>2.2198000000000002</v>
      </c>
      <c r="R203" s="77">
        <f t="shared" si="40"/>
        <v>1.7393000000000001</v>
      </c>
      <c r="S203" s="33">
        <f t="shared" si="25"/>
        <v>14010.92</v>
      </c>
      <c r="T203" s="34">
        <f t="shared" si="26"/>
        <v>16437.400000000001</v>
      </c>
      <c r="U203" s="35">
        <f t="shared" si="27"/>
        <v>3762.17</v>
      </c>
      <c r="V203" s="36">
        <f t="shared" si="28"/>
        <v>5816.59</v>
      </c>
      <c r="W203" s="37">
        <f t="shared" si="29"/>
        <v>40027.08</v>
      </c>
      <c r="X203" s="105"/>
      <c r="Y203" s="106"/>
      <c r="Z203" s="106"/>
      <c r="AA203" s="106"/>
      <c r="AB203" s="107"/>
    </row>
    <row r="204" spans="2:28" hidden="1" x14ac:dyDescent="0.2">
      <c r="B204" s="5">
        <v>40736</v>
      </c>
      <c r="C204" s="33">
        <v>11382</v>
      </c>
      <c r="D204" s="40">
        <v>15387</v>
      </c>
      <c r="E204" s="40">
        <v>3082</v>
      </c>
      <c r="F204" s="40">
        <v>4759</v>
      </c>
      <c r="G204" s="41">
        <f t="shared" si="37"/>
        <v>34610</v>
      </c>
      <c r="H204" s="39">
        <v>1163.1300000000001</v>
      </c>
      <c r="I204" s="35">
        <v>1143.8800000000001</v>
      </c>
      <c r="J204" s="35">
        <v>1231.48</v>
      </c>
      <c r="K204" s="35">
        <v>1207.81</v>
      </c>
      <c r="L204" s="43">
        <f t="shared" si="38"/>
        <v>1166.8</v>
      </c>
      <c r="M204" s="44">
        <f t="shared" si="39"/>
        <v>40383.019999999997</v>
      </c>
      <c r="N204" s="89">
        <v>1.7003999999999999</v>
      </c>
      <c r="O204" s="89">
        <v>1.5129999999999999</v>
      </c>
      <c r="P204" s="89">
        <v>2.4641000000000002</v>
      </c>
      <c r="Q204" s="89">
        <v>2.2974000000000001</v>
      </c>
      <c r="R204" s="77">
        <f t="shared" si="40"/>
        <v>1.7672000000000001</v>
      </c>
      <c r="S204" s="33">
        <f t="shared" si="25"/>
        <v>13238.75</v>
      </c>
      <c r="T204" s="34">
        <f t="shared" si="26"/>
        <v>17600.88</v>
      </c>
      <c r="U204" s="35">
        <f t="shared" si="27"/>
        <v>3795.42</v>
      </c>
      <c r="V204" s="36">
        <f t="shared" si="28"/>
        <v>5747.97</v>
      </c>
      <c r="W204" s="37">
        <f t="shared" si="29"/>
        <v>40383.020000000004</v>
      </c>
      <c r="X204" s="105"/>
      <c r="Y204" s="106"/>
      <c r="Z204" s="106"/>
      <c r="AA204" s="106"/>
      <c r="AB204" s="107"/>
    </row>
    <row r="205" spans="2:28" hidden="1" x14ac:dyDescent="0.2">
      <c r="B205" s="5">
        <v>40737</v>
      </c>
      <c r="C205" s="33">
        <v>11048</v>
      </c>
      <c r="D205" s="40">
        <v>15482</v>
      </c>
      <c r="E205" s="40">
        <v>2944</v>
      </c>
      <c r="F205" s="40">
        <v>4819</v>
      </c>
      <c r="G205" s="41">
        <f t="shared" si="37"/>
        <v>34293</v>
      </c>
      <c r="H205" s="39">
        <v>1164.6600000000001</v>
      </c>
      <c r="I205" s="35">
        <v>1140.49</v>
      </c>
      <c r="J205" s="35">
        <v>1231.48</v>
      </c>
      <c r="K205" s="35">
        <v>1207.3</v>
      </c>
      <c r="L205" s="43">
        <f t="shared" si="38"/>
        <v>1165.48</v>
      </c>
      <c r="M205" s="44">
        <f t="shared" si="39"/>
        <v>39967.69</v>
      </c>
      <c r="N205" s="89">
        <v>1.7134</v>
      </c>
      <c r="O205" s="89">
        <v>1.4795</v>
      </c>
      <c r="P205" s="89">
        <v>2.4641000000000002</v>
      </c>
      <c r="Q205" s="89">
        <v>2.2942999999999998</v>
      </c>
      <c r="R205" s="77">
        <f t="shared" si="40"/>
        <v>1.7539</v>
      </c>
      <c r="S205" s="33">
        <f t="shared" ref="S205:S268" si="41">ROUND(+C205*H205/1000,2)</f>
        <v>12867.16</v>
      </c>
      <c r="T205" s="34">
        <f t="shared" ref="T205:T268" si="42">ROUND(+D205*I205/1000,2)</f>
        <v>17657.07</v>
      </c>
      <c r="U205" s="35">
        <f t="shared" ref="U205:U268" si="43">ROUND(+E205*J205/1000,2)</f>
        <v>3625.48</v>
      </c>
      <c r="V205" s="36">
        <f t="shared" ref="V205:V268" si="44">ROUND(+F205*K205/1000,2)</f>
        <v>5817.98</v>
      </c>
      <c r="W205" s="37">
        <f t="shared" ref="W205:W268" si="45">SUM(S205:V205)</f>
        <v>39967.69</v>
      </c>
      <c r="X205" s="105"/>
      <c r="Y205" s="106"/>
      <c r="Z205" s="106"/>
      <c r="AA205" s="106"/>
      <c r="AB205" s="107"/>
    </row>
    <row r="206" spans="2:28" hidden="1" x14ac:dyDescent="0.2">
      <c r="B206" s="5">
        <v>40738</v>
      </c>
      <c r="C206" s="33">
        <v>11792</v>
      </c>
      <c r="D206" s="40">
        <v>14936</v>
      </c>
      <c r="E206" s="40">
        <v>3001</v>
      </c>
      <c r="F206" s="40">
        <v>4378</v>
      </c>
      <c r="G206" s="41">
        <f t="shared" si="37"/>
        <v>34107</v>
      </c>
      <c r="H206" s="39">
        <v>1164.5999999999999</v>
      </c>
      <c r="I206" s="35">
        <v>1144.81</v>
      </c>
      <c r="J206" s="35">
        <v>1220.6500000000001</v>
      </c>
      <c r="K206" s="35">
        <v>1217.54</v>
      </c>
      <c r="L206" s="43">
        <f t="shared" si="38"/>
        <v>1167.6600000000001</v>
      </c>
      <c r="M206" s="44">
        <f t="shared" si="39"/>
        <v>39825.410000000003</v>
      </c>
      <c r="N206" s="89">
        <v>1.7089000000000001</v>
      </c>
      <c r="O206" s="89">
        <v>1.5246999999999999</v>
      </c>
      <c r="P206" s="89">
        <v>2.3433000000000002</v>
      </c>
      <c r="Q206" s="89">
        <v>2.3931</v>
      </c>
      <c r="R206" s="77">
        <f t="shared" si="40"/>
        <v>1.7719</v>
      </c>
      <c r="S206" s="33">
        <f t="shared" si="41"/>
        <v>13732.96</v>
      </c>
      <c r="T206" s="34">
        <f t="shared" si="42"/>
        <v>17098.88</v>
      </c>
      <c r="U206" s="35">
        <f t="shared" si="43"/>
        <v>3663.17</v>
      </c>
      <c r="V206" s="36">
        <f t="shared" si="44"/>
        <v>5330.39</v>
      </c>
      <c r="W206" s="37">
        <f t="shared" si="45"/>
        <v>39825.4</v>
      </c>
      <c r="X206" s="105"/>
      <c r="Y206" s="106"/>
      <c r="Z206" s="106"/>
      <c r="AA206" s="106"/>
      <c r="AB206" s="107"/>
    </row>
    <row r="207" spans="2:28" hidden="1" x14ac:dyDescent="0.2">
      <c r="B207" s="5">
        <v>40739</v>
      </c>
      <c r="C207" s="33">
        <v>11569</v>
      </c>
      <c r="D207" s="40">
        <v>15630</v>
      </c>
      <c r="E207" s="40">
        <v>3074</v>
      </c>
      <c r="F207" s="40">
        <v>4520</v>
      </c>
      <c r="G207" s="41">
        <f t="shared" si="37"/>
        <v>34793</v>
      </c>
      <c r="H207" s="39">
        <v>1168.07</v>
      </c>
      <c r="I207" s="35">
        <v>1147.2</v>
      </c>
      <c r="J207" s="35">
        <v>1220.6500000000001</v>
      </c>
      <c r="K207" s="35">
        <v>1210.95</v>
      </c>
      <c r="L207" s="43">
        <f t="shared" si="38"/>
        <v>1168.9100000000001</v>
      </c>
      <c r="M207" s="44">
        <f t="shared" si="39"/>
        <v>40669.910000000003</v>
      </c>
      <c r="N207" s="89">
        <v>1.7484999999999999</v>
      </c>
      <c r="O207" s="89">
        <v>1.554</v>
      </c>
      <c r="P207" s="89">
        <v>2.3433000000000002</v>
      </c>
      <c r="Q207" s="89">
        <v>2.3222999999999998</v>
      </c>
      <c r="R207" s="77">
        <f t="shared" si="40"/>
        <v>1.7882</v>
      </c>
      <c r="S207" s="33">
        <f t="shared" si="41"/>
        <v>13513.4</v>
      </c>
      <c r="T207" s="34">
        <f t="shared" si="42"/>
        <v>17930.740000000002</v>
      </c>
      <c r="U207" s="35">
        <f t="shared" si="43"/>
        <v>3752.28</v>
      </c>
      <c r="V207" s="36">
        <f t="shared" si="44"/>
        <v>5473.49</v>
      </c>
      <c r="W207" s="37">
        <f t="shared" si="45"/>
        <v>40669.909999999996</v>
      </c>
      <c r="X207" s="105"/>
      <c r="Y207" s="106"/>
      <c r="Z207" s="106"/>
      <c r="AA207" s="106"/>
      <c r="AB207" s="107"/>
    </row>
    <row r="208" spans="2:28" hidden="1" x14ac:dyDescent="0.2">
      <c r="B208" s="5">
        <v>40740</v>
      </c>
      <c r="C208" s="33">
        <v>11080</v>
      </c>
      <c r="D208" s="40">
        <v>15870</v>
      </c>
      <c r="E208" s="40">
        <v>3059</v>
      </c>
      <c r="F208" s="40">
        <v>4785</v>
      </c>
      <c r="G208" s="41">
        <f t="shared" si="37"/>
        <v>34794</v>
      </c>
      <c r="H208" s="39">
        <v>1165.9100000000001</v>
      </c>
      <c r="I208" s="35">
        <v>1146.19</v>
      </c>
      <c r="J208" s="35">
        <v>1220.6500000000001</v>
      </c>
      <c r="K208" s="35">
        <v>1207.43</v>
      </c>
      <c r="L208" s="43">
        <f t="shared" si="38"/>
        <v>1167.44</v>
      </c>
      <c r="M208" s="44">
        <f t="shared" si="39"/>
        <v>40619.839999999997</v>
      </c>
      <c r="N208" s="89">
        <v>1.7262</v>
      </c>
      <c r="O208" s="89">
        <v>1.5419</v>
      </c>
      <c r="P208" s="89">
        <v>2.3433000000000002</v>
      </c>
      <c r="Q208" s="89">
        <v>2.2890000000000001</v>
      </c>
      <c r="R208" s="77">
        <f t="shared" si="40"/>
        <v>1.7738</v>
      </c>
      <c r="S208" s="33">
        <f t="shared" si="41"/>
        <v>12918.28</v>
      </c>
      <c r="T208" s="34">
        <f t="shared" si="42"/>
        <v>18190.04</v>
      </c>
      <c r="U208" s="35">
        <f t="shared" si="43"/>
        <v>3733.97</v>
      </c>
      <c r="V208" s="36">
        <f t="shared" si="44"/>
        <v>5777.55</v>
      </c>
      <c r="W208" s="37">
        <f t="shared" si="45"/>
        <v>40619.840000000004</v>
      </c>
      <c r="X208" s="105"/>
      <c r="Y208" s="106"/>
      <c r="Z208" s="106"/>
      <c r="AA208" s="106"/>
      <c r="AB208" s="107"/>
    </row>
    <row r="209" spans="2:28" hidden="1" x14ac:dyDescent="0.2">
      <c r="B209" s="5">
        <v>40741</v>
      </c>
      <c r="C209" s="33">
        <v>12508</v>
      </c>
      <c r="D209" s="40">
        <v>15854</v>
      </c>
      <c r="E209" s="40">
        <v>2679</v>
      </c>
      <c r="F209" s="40">
        <v>4248</v>
      </c>
      <c r="G209" s="41">
        <f t="shared" si="37"/>
        <v>35289</v>
      </c>
      <c r="H209" s="39">
        <v>1165.72</v>
      </c>
      <c r="I209" s="35">
        <v>1144.31</v>
      </c>
      <c r="J209" s="35">
        <v>1220.6500000000001</v>
      </c>
      <c r="K209" s="35">
        <v>1205.02</v>
      </c>
      <c r="L209" s="43">
        <f t="shared" si="38"/>
        <v>1165</v>
      </c>
      <c r="M209" s="44">
        <f t="shared" si="39"/>
        <v>41111.760000000002</v>
      </c>
      <c r="N209" s="89">
        <v>1.7239</v>
      </c>
      <c r="O209" s="89">
        <v>1.5199</v>
      </c>
      <c r="P209" s="89">
        <v>2.3433000000000002</v>
      </c>
      <c r="Q209" s="89">
        <v>2.2530999999999999</v>
      </c>
      <c r="R209" s="77">
        <f t="shared" si="40"/>
        <v>1.7430000000000001</v>
      </c>
      <c r="S209" s="33">
        <f t="shared" si="41"/>
        <v>14580.83</v>
      </c>
      <c r="T209" s="34">
        <f t="shared" si="42"/>
        <v>18141.89</v>
      </c>
      <c r="U209" s="35">
        <f t="shared" si="43"/>
        <v>3270.12</v>
      </c>
      <c r="V209" s="36">
        <f t="shared" si="44"/>
        <v>5118.92</v>
      </c>
      <c r="W209" s="37">
        <f t="shared" si="45"/>
        <v>41111.760000000002</v>
      </c>
      <c r="X209" s="105"/>
      <c r="Y209" s="106"/>
      <c r="Z209" s="106"/>
      <c r="AA209" s="106"/>
      <c r="AB209" s="107"/>
    </row>
    <row r="210" spans="2:28" hidden="1" x14ac:dyDescent="0.2">
      <c r="B210" s="5">
        <v>40742</v>
      </c>
      <c r="C210" s="33">
        <v>10251</v>
      </c>
      <c r="D210" s="40">
        <v>15814</v>
      </c>
      <c r="E210" s="40">
        <v>2630</v>
      </c>
      <c r="F210" s="40">
        <v>4618</v>
      </c>
      <c r="G210" s="41">
        <f t="shared" si="37"/>
        <v>33313</v>
      </c>
      <c r="H210" s="39">
        <v>1164.46</v>
      </c>
      <c r="I210" s="35">
        <v>1145.77</v>
      </c>
      <c r="J210" s="35">
        <v>1220.6500000000001</v>
      </c>
      <c r="K210" s="35">
        <v>1207.3399999999999</v>
      </c>
      <c r="L210" s="43">
        <f t="shared" si="38"/>
        <v>1165.97</v>
      </c>
      <c r="M210" s="44">
        <f t="shared" si="39"/>
        <v>38841.89</v>
      </c>
      <c r="N210" s="89">
        <v>1.7116</v>
      </c>
      <c r="O210" s="89">
        <v>1.5361</v>
      </c>
      <c r="P210" s="89">
        <v>2.3433000000000002</v>
      </c>
      <c r="Q210" s="89">
        <v>2.2909000000000002</v>
      </c>
      <c r="R210" s="77">
        <f t="shared" si="40"/>
        <v>1.7585</v>
      </c>
      <c r="S210" s="33">
        <f t="shared" si="41"/>
        <v>11936.88</v>
      </c>
      <c r="T210" s="34">
        <f t="shared" si="42"/>
        <v>18119.21</v>
      </c>
      <c r="U210" s="35">
        <f t="shared" si="43"/>
        <v>3210.31</v>
      </c>
      <c r="V210" s="36">
        <f t="shared" si="44"/>
        <v>5575.5</v>
      </c>
      <c r="W210" s="37">
        <f t="shared" si="45"/>
        <v>38841.899999999994</v>
      </c>
      <c r="X210" s="105"/>
      <c r="Y210" s="106"/>
      <c r="Z210" s="106"/>
      <c r="AA210" s="106"/>
      <c r="AB210" s="107"/>
    </row>
    <row r="211" spans="2:28" hidden="1" x14ac:dyDescent="0.2">
      <c r="B211" s="5">
        <v>40743</v>
      </c>
      <c r="C211" s="33">
        <v>11104</v>
      </c>
      <c r="D211" s="40">
        <v>15078</v>
      </c>
      <c r="E211" s="40">
        <v>2863</v>
      </c>
      <c r="F211" s="40">
        <v>4721</v>
      </c>
      <c r="G211" s="41">
        <f t="shared" si="37"/>
        <v>33766</v>
      </c>
      <c r="H211" s="39">
        <v>1162.7</v>
      </c>
      <c r="I211" s="35">
        <v>1146.01</v>
      </c>
      <c r="J211" s="35">
        <v>1220.6500000000001</v>
      </c>
      <c r="K211" s="35">
        <v>1207.55</v>
      </c>
      <c r="L211" s="43">
        <f t="shared" si="38"/>
        <v>1166.43</v>
      </c>
      <c r="M211" s="44">
        <f t="shared" si="39"/>
        <v>39385.72</v>
      </c>
      <c r="N211" s="89">
        <v>1.6981999999999999</v>
      </c>
      <c r="O211" s="89">
        <v>1.5409999999999999</v>
      </c>
      <c r="P211" s="89">
        <v>2.3433000000000002</v>
      </c>
      <c r="Q211" s="89">
        <v>2.2930000000000001</v>
      </c>
      <c r="R211" s="77">
        <f t="shared" si="40"/>
        <v>1.7659</v>
      </c>
      <c r="S211" s="33">
        <f t="shared" si="41"/>
        <v>12910.62</v>
      </c>
      <c r="T211" s="34">
        <f t="shared" si="42"/>
        <v>17279.54</v>
      </c>
      <c r="U211" s="35">
        <f t="shared" si="43"/>
        <v>3494.72</v>
      </c>
      <c r="V211" s="36">
        <f t="shared" si="44"/>
        <v>5700.84</v>
      </c>
      <c r="W211" s="37">
        <f t="shared" si="45"/>
        <v>39385.72</v>
      </c>
      <c r="X211" s="105"/>
      <c r="Y211" s="106"/>
      <c r="Z211" s="106"/>
      <c r="AA211" s="106"/>
      <c r="AB211" s="107"/>
    </row>
    <row r="212" spans="2:28" hidden="1" x14ac:dyDescent="0.2">
      <c r="B212" s="5">
        <v>40744</v>
      </c>
      <c r="C212" s="33">
        <v>12047</v>
      </c>
      <c r="D212" s="40">
        <v>15268</v>
      </c>
      <c r="E212" s="40">
        <v>2602</v>
      </c>
      <c r="F212" s="40">
        <v>4695</v>
      </c>
      <c r="G212" s="41">
        <f t="shared" si="37"/>
        <v>34612</v>
      </c>
      <c r="H212" s="39">
        <v>1165.1600000000001</v>
      </c>
      <c r="I212" s="35">
        <v>1141.92</v>
      </c>
      <c r="J212" s="35">
        <v>1220.6500000000001</v>
      </c>
      <c r="K212" s="35">
        <v>1205.24</v>
      </c>
      <c r="L212" s="43">
        <f t="shared" si="38"/>
        <v>1164.52</v>
      </c>
      <c r="M212" s="44">
        <f t="shared" si="39"/>
        <v>40306.25</v>
      </c>
      <c r="N212" s="89">
        <v>1.7373000000000001</v>
      </c>
      <c r="O212" s="89">
        <v>1.4945999999999999</v>
      </c>
      <c r="P212" s="89">
        <v>2.3433000000000002</v>
      </c>
      <c r="Q212" s="89">
        <v>2.2650999999999999</v>
      </c>
      <c r="R212" s="77">
        <f t="shared" si="40"/>
        <v>1.7474000000000001</v>
      </c>
      <c r="S212" s="33">
        <f t="shared" si="41"/>
        <v>14036.68</v>
      </c>
      <c r="T212" s="34">
        <f t="shared" si="42"/>
        <v>17434.830000000002</v>
      </c>
      <c r="U212" s="35">
        <f t="shared" si="43"/>
        <v>3176.13</v>
      </c>
      <c r="V212" s="36">
        <f t="shared" si="44"/>
        <v>5658.6</v>
      </c>
      <c r="W212" s="37">
        <f t="shared" si="45"/>
        <v>40306.239999999998</v>
      </c>
      <c r="X212" s="105"/>
      <c r="Y212" s="106"/>
      <c r="Z212" s="106"/>
      <c r="AA212" s="106"/>
      <c r="AB212" s="107"/>
    </row>
    <row r="213" spans="2:28" hidden="1" x14ac:dyDescent="0.2">
      <c r="B213" s="5">
        <v>40745</v>
      </c>
      <c r="C213" s="33">
        <v>12105</v>
      </c>
      <c r="D213" s="40">
        <v>15224</v>
      </c>
      <c r="E213" s="40">
        <v>2615</v>
      </c>
      <c r="F213" s="40">
        <v>4640</v>
      </c>
      <c r="G213" s="41">
        <f t="shared" si="37"/>
        <v>34584</v>
      </c>
      <c r="H213" s="39">
        <v>1167.27</v>
      </c>
      <c r="I213" s="35">
        <v>1145.0999999999999</v>
      </c>
      <c r="J213" s="35">
        <v>1220.07</v>
      </c>
      <c r="K213" s="35">
        <v>1211.76</v>
      </c>
      <c r="L213" s="43">
        <f t="shared" si="38"/>
        <v>1167.47</v>
      </c>
      <c r="M213" s="44">
        <f t="shared" si="39"/>
        <v>40375.86</v>
      </c>
      <c r="N213" s="89">
        <v>1.7531000000000001</v>
      </c>
      <c r="O213" s="89">
        <v>1.5310999999999999</v>
      </c>
      <c r="P213" s="89">
        <v>2.3433000000000002</v>
      </c>
      <c r="Q213" s="89">
        <v>2.3429000000000002</v>
      </c>
      <c r="R213" s="77">
        <f t="shared" si="40"/>
        <v>1.7790999999999999</v>
      </c>
      <c r="S213" s="33">
        <f t="shared" si="41"/>
        <v>14129.8</v>
      </c>
      <c r="T213" s="34">
        <f t="shared" si="42"/>
        <v>17433</v>
      </c>
      <c r="U213" s="35">
        <f t="shared" si="43"/>
        <v>3190.48</v>
      </c>
      <c r="V213" s="36">
        <f t="shared" si="44"/>
        <v>5622.57</v>
      </c>
      <c r="W213" s="37">
        <f t="shared" si="45"/>
        <v>40375.85</v>
      </c>
      <c r="X213" s="105"/>
      <c r="Y213" s="106"/>
      <c r="Z213" s="106"/>
      <c r="AA213" s="106"/>
      <c r="AB213" s="107"/>
    </row>
    <row r="214" spans="2:28" hidden="1" x14ac:dyDescent="0.2">
      <c r="B214" s="5">
        <v>40746</v>
      </c>
      <c r="C214" s="33">
        <v>16107</v>
      </c>
      <c r="D214" s="40">
        <v>15350</v>
      </c>
      <c r="E214" s="40">
        <v>2756</v>
      </c>
      <c r="F214" s="40">
        <v>4683</v>
      </c>
      <c r="G214" s="41">
        <f t="shared" si="37"/>
        <v>38896</v>
      </c>
      <c r="H214" s="39">
        <v>1167.1400000000001</v>
      </c>
      <c r="I214" s="35">
        <v>1146.6099999999999</v>
      </c>
      <c r="J214" s="35">
        <v>1220.07</v>
      </c>
      <c r="K214" s="35">
        <v>1205.78</v>
      </c>
      <c r="L214" s="43">
        <f t="shared" si="38"/>
        <v>1167.44</v>
      </c>
      <c r="M214" s="44">
        <f t="shared" si="39"/>
        <v>45408.77</v>
      </c>
      <c r="N214" s="89">
        <v>1.7454000000000001</v>
      </c>
      <c r="O214" s="89">
        <v>1.5484</v>
      </c>
      <c r="P214" s="89">
        <v>2.3433000000000002</v>
      </c>
      <c r="Q214" s="89">
        <v>2.2702</v>
      </c>
      <c r="R214" s="77">
        <f t="shared" si="40"/>
        <v>1.7732000000000001</v>
      </c>
      <c r="S214" s="33">
        <f t="shared" si="41"/>
        <v>18799.12</v>
      </c>
      <c r="T214" s="34">
        <f t="shared" si="42"/>
        <v>17600.46</v>
      </c>
      <c r="U214" s="35">
        <f t="shared" si="43"/>
        <v>3362.51</v>
      </c>
      <c r="V214" s="36">
        <f t="shared" si="44"/>
        <v>5646.67</v>
      </c>
      <c r="W214" s="37">
        <f t="shared" si="45"/>
        <v>45408.76</v>
      </c>
      <c r="X214" s="105"/>
      <c r="Y214" s="106"/>
      <c r="Z214" s="106"/>
      <c r="AA214" s="106"/>
      <c r="AB214" s="107"/>
    </row>
    <row r="215" spans="2:28" hidden="1" x14ac:dyDescent="0.2">
      <c r="B215" s="5">
        <v>40747</v>
      </c>
      <c r="C215" s="33">
        <v>13044</v>
      </c>
      <c r="D215" s="40">
        <v>15760</v>
      </c>
      <c r="E215" s="62">
        <v>2703</v>
      </c>
      <c r="F215" s="40">
        <v>4728</v>
      </c>
      <c r="G215" s="41">
        <f t="shared" si="37"/>
        <v>36235</v>
      </c>
      <c r="H215" s="39">
        <v>1167.1300000000001</v>
      </c>
      <c r="I215" s="35">
        <v>1146.2</v>
      </c>
      <c r="J215" s="35">
        <v>1220.07</v>
      </c>
      <c r="K215" s="35">
        <v>1208.8</v>
      </c>
      <c r="L215" s="43">
        <f>+ROUND((H215*C215+I215*D215+J215*E215+K215*F215)/G215,2)</f>
        <v>1167.4100000000001</v>
      </c>
      <c r="M215" s="44">
        <f t="shared" si="39"/>
        <v>42301.21</v>
      </c>
      <c r="N215" s="89">
        <v>1.7507999999999999</v>
      </c>
      <c r="O215" s="89">
        <v>1.5435000000000001</v>
      </c>
      <c r="P215" s="89">
        <v>2.3433000000000002</v>
      </c>
      <c r="Q215" s="89">
        <v>2.3056999999999999</v>
      </c>
      <c r="R215" s="77">
        <f t="shared" si="40"/>
        <v>1.7771999999999999</v>
      </c>
      <c r="S215" s="33">
        <f t="shared" si="41"/>
        <v>15224.04</v>
      </c>
      <c r="T215" s="34">
        <f t="shared" si="42"/>
        <v>18064.11</v>
      </c>
      <c r="U215" s="35">
        <f t="shared" si="43"/>
        <v>3297.85</v>
      </c>
      <c r="V215" s="36">
        <f t="shared" si="44"/>
        <v>5715.21</v>
      </c>
      <c r="W215" s="37">
        <f t="shared" si="45"/>
        <v>42301.21</v>
      </c>
      <c r="X215" s="105"/>
      <c r="Y215" s="106"/>
      <c r="Z215" s="106"/>
      <c r="AA215" s="106"/>
      <c r="AB215" s="107"/>
    </row>
    <row r="216" spans="2:28" hidden="1" x14ac:dyDescent="0.2">
      <c r="B216" s="5">
        <v>40748</v>
      </c>
      <c r="C216" s="33">
        <v>10591</v>
      </c>
      <c r="D216" s="40">
        <v>15653</v>
      </c>
      <c r="E216" s="40">
        <v>2619</v>
      </c>
      <c r="F216" s="40">
        <v>4649</v>
      </c>
      <c r="G216" s="41">
        <f>SUM(C216:F216)</f>
        <v>33512</v>
      </c>
      <c r="H216" s="39">
        <v>1164.1400000000001</v>
      </c>
      <c r="I216" s="39">
        <v>1145.8499999999999</v>
      </c>
      <c r="J216" s="39">
        <v>1220.07</v>
      </c>
      <c r="K216" s="39">
        <v>1209.33</v>
      </c>
      <c r="L216" s="43">
        <f>+ROUND((H216*C216+I216*D216+J216*E216+K216*F216)/G216,2)</f>
        <v>1166.24</v>
      </c>
      <c r="M216" s="44">
        <f t="shared" si="39"/>
        <v>39082.94</v>
      </c>
      <c r="N216" s="89">
        <v>1.7261</v>
      </c>
      <c r="O216" s="89">
        <v>1.5391999999999999</v>
      </c>
      <c r="P216" s="89">
        <v>2.3433000000000002</v>
      </c>
      <c r="Q216" s="89">
        <v>2.3136100000000002</v>
      </c>
      <c r="R216" s="77">
        <f t="shared" si="40"/>
        <v>1.7685</v>
      </c>
      <c r="S216" s="33">
        <f t="shared" si="41"/>
        <v>12329.41</v>
      </c>
      <c r="T216" s="34">
        <f t="shared" si="42"/>
        <v>17935.990000000002</v>
      </c>
      <c r="U216" s="35">
        <f t="shared" si="43"/>
        <v>3195.36</v>
      </c>
      <c r="V216" s="36">
        <f t="shared" si="44"/>
        <v>5622.18</v>
      </c>
      <c r="W216" s="37">
        <f t="shared" si="45"/>
        <v>39082.94</v>
      </c>
      <c r="X216" s="105"/>
      <c r="Y216" s="106"/>
      <c r="Z216" s="106"/>
      <c r="AA216" s="106"/>
      <c r="AB216" s="107"/>
    </row>
    <row r="217" spans="2:28" hidden="1" x14ac:dyDescent="0.2">
      <c r="B217" s="5">
        <v>40749</v>
      </c>
      <c r="C217" s="33">
        <v>11668</v>
      </c>
      <c r="D217" s="40">
        <v>15488</v>
      </c>
      <c r="E217" s="40">
        <v>2646</v>
      </c>
      <c r="F217" s="40">
        <v>4688</v>
      </c>
      <c r="G217" s="41">
        <f t="shared" si="37"/>
        <v>34490</v>
      </c>
      <c r="H217" s="269">
        <v>1165.43</v>
      </c>
      <c r="I217" s="35">
        <v>1147.93</v>
      </c>
      <c r="J217" s="35">
        <v>1220.07</v>
      </c>
      <c r="K217" s="35">
        <v>1207.47</v>
      </c>
      <c r="L217" s="43">
        <f>+ROUND((I216*D216+I217*D217+J217*E217+K217*F217)/G217,2)</f>
        <v>1293.25</v>
      </c>
      <c r="M217" s="44">
        <f>+ROUND((D216*I216+D217*I217+E217*J217+F217*K217)/1000,2)</f>
        <v>44604.05</v>
      </c>
      <c r="N217" s="270">
        <v>1.7204999999999999</v>
      </c>
      <c r="O217" s="89">
        <v>1.5643</v>
      </c>
      <c r="P217" s="89">
        <v>2.3433000000000002</v>
      </c>
      <c r="Q217" s="89">
        <v>2.2886000000000002</v>
      </c>
      <c r="R217" s="77">
        <f t="shared" si="40"/>
        <v>1.7754000000000001</v>
      </c>
      <c r="S217" s="33">
        <f t="shared" si="41"/>
        <v>13598.24</v>
      </c>
      <c r="T217" s="34">
        <f t="shared" si="42"/>
        <v>17779.14</v>
      </c>
      <c r="U217" s="35">
        <f t="shared" si="43"/>
        <v>3228.31</v>
      </c>
      <c r="V217" s="36">
        <f t="shared" si="44"/>
        <v>5660.62</v>
      </c>
      <c r="W217" s="37">
        <f t="shared" si="45"/>
        <v>40266.31</v>
      </c>
      <c r="X217" s="105"/>
      <c r="Y217" s="106"/>
      <c r="Z217" s="106"/>
      <c r="AA217" s="106"/>
      <c r="AB217" s="107"/>
    </row>
    <row r="218" spans="2:28" hidden="1" x14ac:dyDescent="0.2">
      <c r="B218" s="5">
        <v>40750</v>
      </c>
      <c r="C218" s="33">
        <v>11268</v>
      </c>
      <c r="D218" s="40">
        <v>15630</v>
      </c>
      <c r="E218" s="40">
        <v>2640</v>
      </c>
      <c r="F218" s="40">
        <v>3788</v>
      </c>
      <c r="G218" s="41">
        <f t="shared" si="37"/>
        <v>33326</v>
      </c>
      <c r="H218" s="33">
        <v>1165.43</v>
      </c>
      <c r="I218" s="35">
        <v>1144.6300000000001</v>
      </c>
      <c r="J218" s="35">
        <v>1220.07</v>
      </c>
      <c r="K218" s="35">
        <v>1221.97</v>
      </c>
      <c r="L218" s="43">
        <f>+ROUND((J216*E216+I218*D218+J218*E218+K218*F218)/G218,2)</f>
        <v>868.26</v>
      </c>
      <c r="M218" s="44">
        <f>+ROUND((E216*J216+D218*I218+E218*J218+F218*K218)/1000,2)</f>
        <v>28935.74</v>
      </c>
      <c r="N218" s="77">
        <v>1.7204999999999999</v>
      </c>
      <c r="O218" s="89">
        <v>1.5311999999999999</v>
      </c>
      <c r="P218" s="89">
        <v>2.3433000000000002</v>
      </c>
      <c r="Q218" s="89">
        <v>2.4438</v>
      </c>
      <c r="R218" s="77">
        <f t="shared" si="40"/>
        <v>1.7633000000000001</v>
      </c>
      <c r="S218" s="33">
        <f t="shared" si="41"/>
        <v>13132.07</v>
      </c>
      <c r="T218" s="34">
        <f t="shared" si="42"/>
        <v>17890.57</v>
      </c>
      <c r="U218" s="35">
        <f t="shared" si="43"/>
        <v>3220.98</v>
      </c>
      <c r="V218" s="36">
        <f t="shared" si="44"/>
        <v>4628.82</v>
      </c>
      <c r="W218" s="37">
        <f t="shared" si="45"/>
        <v>38872.44</v>
      </c>
      <c r="X218" s="105"/>
      <c r="Y218" s="106"/>
      <c r="Z218" s="106"/>
      <c r="AA218" s="106"/>
      <c r="AB218" s="107"/>
    </row>
    <row r="219" spans="2:28" hidden="1" x14ac:dyDescent="0.2">
      <c r="B219" s="5">
        <v>40751</v>
      </c>
      <c r="C219" s="33">
        <v>10978</v>
      </c>
      <c r="D219" s="40">
        <v>15506</v>
      </c>
      <c r="E219" s="40">
        <v>2589</v>
      </c>
      <c r="F219" s="40">
        <v>4342</v>
      </c>
      <c r="G219" s="41">
        <f t="shared" si="37"/>
        <v>33415</v>
      </c>
      <c r="H219" s="33">
        <v>1165.43</v>
      </c>
      <c r="I219" s="35">
        <v>1143.5999999999999</v>
      </c>
      <c r="J219" s="35">
        <v>1220.07</v>
      </c>
      <c r="K219" s="35">
        <v>1208.25</v>
      </c>
      <c r="L219" s="43">
        <f>+ROUND((K216*F216+I219*D219+J219*E219+K219*F219)/G219,2)</f>
        <v>950.47</v>
      </c>
      <c r="M219" s="44">
        <f>+ROUND((F216*K216+D219*I219+E219*J219+F219*K219)/1000,2)</f>
        <v>31759.82</v>
      </c>
      <c r="N219" s="77">
        <v>1.7204999999999999</v>
      </c>
      <c r="O219" s="89">
        <v>1.5149999999999999</v>
      </c>
      <c r="P219" s="89">
        <v>2.3433000000000002</v>
      </c>
      <c r="Q219" s="89">
        <v>2.2907000000000002</v>
      </c>
      <c r="R219" s="77">
        <f t="shared" si="40"/>
        <v>1.7475000000000001</v>
      </c>
      <c r="S219" s="33">
        <f t="shared" si="41"/>
        <v>12794.09</v>
      </c>
      <c r="T219" s="34">
        <f t="shared" si="42"/>
        <v>17732.66</v>
      </c>
      <c r="U219" s="35">
        <f t="shared" si="43"/>
        <v>3158.76</v>
      </c>
      <c r="V219" s="36">
        <f t="shared" si="44"/>
        <v>5246.22</v>
      </c>
      <c r="W219" s="37">
        <f t="shared" si="45"/>
        <v>38931.730000000003</v>
      </c>
      <c r="X219" s="105"/>
      <c r="Y219" s="106"/>
      <c r="Z219" s="106"/>
      <c r="AA219" s="106"/>
      <c r="AB219" s="107"/>
    </row>
    <row r="220" spans="2:28" hidden="1" x14ac:dyDescent="0.2">
      <c r="B220" s="5">
        <v>40752</v>
      </c>
      <c r="C220" s="33">
        <v>7892</v>
      </c>
      <c r="D220" s="40">
        <v>15386</v>
      </c>
      <c r="E220" s="40">
        <v>2730</v>
      </c>
      <c r="F220" s="40">
        <v>4813</v>
      </c>
      <c r="G220" s="41">
        <f t="shared" si="37"/>
        <v>30821</v>
      </c>
      <c r="H220" s="39">
        <v>1159.83</v>
      </c>
      <c r="I220" s="35">
        <v>1143.4100000000001</v>
      </c>
      <c r="J220" s="35">
        <v>1220.46</v>
      </c>
      <c r="K220" s="35">
        <v>1204.32</v>
      </c>
      <c r="L220" s="43">
        <f t="shared" si="38"/>
        <v>1163.95</v>
      </c>
      <c r="M220" s="44">
        <f t="shared" si="39"/>
        <v>35874.129999999997</v>
      </c>
      <c r="N220" s="89">
        <v>1.6734</v>
      </c>
      <c r="O220" s="89">
        <v>1.5102</v>
      </c>
      <c r="P220" s="89">
        <v>2.3294999999999999</v>
      </c>
      <c r="Q220" s="89">
        <v>2.2538999999999998</v>
      </c>
      <c r="R220" s="77">
        <f t="shared" si="40"/>
        <v>1.7406999999999999</v>
      </c>
      <c r="S220" s="33">
        <f t="shared" si="41"/>
        <v>9153.3799999999992</v>
      </c>
      <c r="T220" s="34">
        <f t="shared" si="42"/>
        <v>17592.509999999998</v>
      </c>
      <c r="U220" s="35">
        <f t="shared" si="43"/>
        <v>3331.86</v>
      </c>
      <c r="V220" s="36">
        <f t="shared" si="44"/>
        <v>5796.39</v>
      </c>
      <c r="W220" s="37">
        <f t="shared" si="45"/>
        <v>35874.14</v>
      </c>
      <c r="X220" s="105"/>
      <c r="Y220" s="106"/>
      <c r="Z220" s="106"/>
      <c r="AA220" s="106"/>
      <c r="AB220" s="107"/>
    </row>
    <row r="221" spans="2:28" hidden="1" x14ac:dyDescent="0.2">
      <c r="B221" s="5">
        <v>40753</v>
      </c>
      <c r="C221" s="33">
        <v>8672</v>
      </c>
      <c r="D221" s="40">
        <v>15336</v>
      </c>
      <c r="E221" s="40">
        <v>2548</v>
      </c>
      <c r="F221" s="40">
        <v>4716</v>
      </c>
      <c r="G221" s="41">
        <f t="shared" si="37"/>
        <v>31272</v>
      </c>
      <c r="H221" s="33">
        <v>1159.92</v>
      </c>
      <c r="I221" s="40">
        <v>1144.81</v>
      </c>
      <c r="J221" s="40">
        <v>1220.46</v>
      </c>
      <c r="K221" s="40">
        <v>1204.18</v>
      </c>
      <c r="L221" s="43">
        <f t="shared" si="38"/>
        <v>1164.1199999999999</v>
      </c>
      <c r="M221" s="44">
        <f t="shared" si="39"/>
        <v>36404.28</v>
      </c>
      <c r="N221" s="89">
        <v>1.6724000000000001</v>
      </c>
      <c r="O221" s="89">
        <v>1.5309999999999999</v>
      </c>
      <c r="P221" s="89">
        <v>2.3294999999999999</v>
      </c>
      <c r="Q221" s="89">
        <v>2.2475000000000001</v>
      </c>
      <c r="R221" s="77">
        <f t="shared" si="40"/>
        <v>1.7433000000000001</v>
      </c>
      <c r="S221" s="33">
        <f t="shared" si="41"/>
        <v>10058.83</v>
      </c>
      <c r="T221" s="34">
        <f t="shared" si="42"/>
        <v>17556.810000000001</v>
      </c>
      <c r="U221" s="35">
        <f t="shared" si="43"/>
        <v>3109.73</v>
      </c>
      <c r="V221" s="36">
        <f t="shared" si="44"/>
        <v>5678.91</v>
      </c>
      <c r="W221" s="37">
        <f t="shared" si="45"/>
        <v>36404.28</v>
      </c>
      <c r="X221" s="105"/>
      <c r="Y221" s="106"/>
      <c r="Z221" s="106"/>
      <c r="AA221" s="106"/>
      <c r="AB221" s="107"/>
    </row>
    <row r="222" spans="2:28" hidden="1" x14ac:dyDescent="0.2">
      <c r="B222" s="5">
        <v>40754</v>
      </c>
      <c r="C222" s="33">
        <v>10165</v>
      </c>
      <c r="D222" s="40">
        <v>15079</v>
      </c>
      <c r="E222" s="40">
        <v>2802</v>
      </c>
      <c r="F222" s="40">
        <v>4692</v>
      </c>
      <c r="G222" s="41">
        <f t="shared" si="37"/>
        <v>32738</v>
      </c>
      <c r="H222" s="33">
        <v>1160.8</v>
      </c>
      <c r="I222" s="40">
        <v>1144.95</v>
      </c>
      <c r="J222" s="40">
        <v>1220.46</v>
      </c>
      <c r="K222" s="40">
        <v>1207.1300000000001</v>
      </c>
      <c r="L222" s="43">
        <f t="shared" si="38"/>
        <v>1165.25</v>
      </c>
      <c r="M222" s="44">
        <f t="shared" si="39"/>
        <v>38147.82</v>
      </c>
      <c r="N222" s="89">
        <v>1.6803999999999999</v>
      </c>
      <c r="O222" s="89">
        <v>1.5275000000000001</v>
      </c>
      <c r="P222" s="89">
        <v>2.3294999999999999</v>
      </c>
      <c r="Q222" s="89">
        <v>2.2850000000000001</v>
      </c>
      <c r="R222" s="77">
        <f>+ROUND((N222*C222+O222*D222+P222*E222+Q222*F222)/G222,4)</f>
        <v>1.7522</v>
      </c>
      <c r="S222" s="33">
        <f t="shared" si="41"/>
        <v>11799.53</v>
      </c>
      <c r="T222" s="34">
        <f t="shared" si="42"/>
        <v>17264.7</v>
      </c>
      <c r="U222" s="35">
        <f t="shared" si="43"/>
        <v>3419.73</v>
      </c>
      <c r="V222" s="36">
        <f t="shared" si="44"/>
        <v>5663.85</v>
      </c>
      <c r="W222" s="37">
        <f t="shared" si="45"/>
        <v>38147.810000000005</v>
      </c>
      <c r="X222" s="105"/>
      <c r="Y222" s="106"/>
      <c r="Z222" s="106"/>
      <c r="AA222" s="106"/>
      <c r="AB222" s="107"/>
    </row>
    <row r="223" spans="2:28" ht="13.5" hidden="1" thickBot="1" x14ac:dyDescent="0.25">
      <c r="B223" s="5">
        <v>40755</v>
      </c>
      <c r="C223" s="46">
        <v>11016</v>
      </c>
      <c r="D223" s="47">
        <v>15347</v>
      </c>
      <c r="E223" s="47">
        <v>2671</v>
      </c>
      <c r="F223" s="47">
        <v>4678</v>
      </c>
      <c r="G223" s="27">
        <f t="shared" si="37"/>
        <v>33712</v>
      </c>
      <c r="H223" s="48">
        <v>1161.43</v>
      </c>
      <c r="I223" s="49">
        <v>1146.3499999999999</v>
      </c>
      <c r="J223" s="49">
        <v>1220.46</v>
      </c>
      <c r="K223" s="49">
        <v>1206.95</v>
      </c>
      <c r="L223" s="50">
        <f t="shared" si="38"/>
        <v>1165.56</v>
      </c>
      <c r="M223" s="51">
        <f t="shared" si="39"/>
        <v>39293.31</v>
      </c>
      <c r="N223" s="93">
        <v>1.6910000000000001</v>
      </c>
      <c r="O223" s="93">
        <v>1.5479000000000001</v>
      </c>
      <c r="P223" s="93">
        <v>2.3294999999999999</v>
      </c>
      <c r="Q223" s="93">
        <v>2.2845</v>
      </c>
      <c r="R223" s="94">
        <f t="shared" si="40"/>
        <v>1.7587999999999999</v>
      </c>
      <c r="S223" s="33">
        <f t="shared" si="41"/>
        <v>12794.31</v>
      </c>
      <c r="T223" s="34">
        <f t="shared" si="42"/>
        <v>17593.03</v>
      </c>
      <c r="U223" s="35">
        <f t="shared" si="43"/>
        <v>3259.85</v>
      </c>
      <c r="V223" s="36">
        <f t="shared" si="44"/>
        <v>5646.11</v>
      </c>
      <c r="W223" s="37">
        <f t="shared" si="45"/>
        <v>39293.299999999996</v>
      </c>
      <c r="X223" s="105"/>
      <c r="Y223" s="106"/>
      <c r="Z223" s="106"/>
      <c r="AA223" s="106"/>
      <c r="AB223" s="107"/>
    </row>
    <row r="224" spans="2:28" hidden="1" x14ac:dyDescent="0.2">
      <c r="B224" s="5">
        <v>40756</v>
      </c>
      <c r="C224" s="33">
        <v>12010</v>
      </c>
      <c r="D224" s="40">
        <v>15586</v>
      </c>
      <c r="E224" s="40">
        <v>2647</v>
      </c>
      <c r="F224" s="40">
        <v>4715</v>
      </c>
      <c r="G224" s="41">
        <f t="shared" ref="G224:G254" si="46">SUM(C224:F224)</f>
        <v>34958</v>
      </c>
      <c r="H224" s="39">
        <v>1161.82</v>
      </c>
      <c r="I224" s="35">
        <v>1144.18</v>
      </c>
      <c r="J224" s="35">
        <v>1220.46</v>
      </c>
      <c r="K224" s="35">
        <v>1205.74</v>
      </c>
      <c r="L224" s="43">
        <f t="shared" ref="L224:L253" si="47">+ROUND((H224*C224+I224*D224+J224*E224+K224*F224)/G224,2)</f>
        <v>1164.32</v>
      </c>
      <c r="M224" s="44">
        <f t="shared" ref="M224:M254" si="48">+ROUND((C224*H224+D224*I224+E224*J224+F224*K224)/1000,2)</f>
        <v>40702.269999999997</v>
      </c>
      <c r="N224" s="89">
        <v>1.6957</v>
      </c>
      <c r="O224" s="89">
        <v>1.5194000000000001</v>
      </c>
      <c r="P224" s="89">
        <v>2.3294999999999999</v>
      </c>
      <c r="Q224" s="89">
        <v>2.2673000000000001</v>
      </c>
      <c r="R224" s="77">
        <f t="shared" ref="R224:R249" si="49">+ROUND((N224*C224+O224*D224+P224*E224+Q224*F224)/G224,4)</f>
        <v>1.7422</v>
      </c>
      <c r="S224" s="33">
        <f t="shared" si="41"/>
        <v>13953.46</v>
      </c>
      <c r="T224" s="34">
        <f t="shared" si="42"/>
        <v>17833.189999999999</v>
      </c>
      <c r="U224" s="35">
        <f t="shared" si="43"/>
        <v>3230.56</v>
      </c>
      <c r="V224" s="36">
        <f t="shared" si="44"/>
        <v>5685.06</v>
      </c>
      <c r="W224" s="37">
        <f t="shared" si="45"/>
        <v>40702.269999999997</v>
      </c>
      <c r="X224" s="105"/>
      <c r="Y224" s="106"/>
      <c r="Z224" s="106"/>
      <c r="AA224" s="106"/>
      <c r="AB224" s="107"/>
    </row>
    <row r="225" spans="2:28" hidden="1" x14ac:dyDescent="0.2">
      <c r="B225" s="5">
        <v>40757</v>
      </c>
      <c r="C225" s="33">
        <v>15893</v>
      </c>
      <c r="D225" s="40">
        <v>15444</v>
      </c>
      <c r="E225" s="40">
        <v>2760</v>
      </c>
      <c r="F225" s="40">
        <v>4599</v>
      </c>
      <c r="G225" s="41">
        <f t="shared" si="46"/>
        <v>38696</v>
      </c>
      <c r="H225" s="39">
        <v>1161.08</v>
      </c>
      <c r="I225" s="35">
        <v>1142.3900000000001</v>
      </c>
      <c r="J225" s="35">
        <v>1220.46</v>
      </c>
      <c r="K225" s="35">
        <v>1204.0899999999999</v>
      </c>
      <c r="L225" s="43">
        <f t="shared" si="47"/>
        <v>1162.97</v>
      </c>
      <c r="M225" s="44">
        <f t="shared" si="48"/>
        <v>45002.2</v>
      </c>
      <c r="N225" s="89">
        <v>1.6819999999999999</v>
      </c>
      <c r="O225" s="89">
        <v>1.4988999999999999</v>
      </c>
      <c r="P225" s="89">
        <v>2.3294999999999999</v>
      </c>
      <c r="Q225" s="89">
        <v>2.2502</v>
      </c>
      <c r="R225" s="77">
        <f t="shared" si="49"/>
        <v>1.7225999999999999</v>
      </c>
      <c r="S225" s="33">
        <f t="shared" si="41"/>
        <v>18453.04</v>
      </c>
      <c r="T225" s="34">
        <f t="shared" si="42"/>
        <v>17643.07</v>
      </c>
      <c r="U225" s="35">
        <f t="shared" si="43"/>
        <v>3368.47</v>
      </c>
      <c r="V225" s="36">
        <f t="shared" si="44"/>
        <v>5537.61</v>
      </c>
      <c r="W225" s="37">
        <f t="shared" si="45"/>
        <v>45002.19</v>
      </c>
      <c r="X225" s="105"/>
      <c r="Y225" s="106"/>
      <c r="Z225" s="106"/>
      <c r="AA225" s="106"/>
      <c r="AB225" s="107"/>
    </row>
    <row r="226" spans="2:28" hidden="1" x14ac:dyDescent="0.2">
      <c r="B226" s="5">
        <v>40758</v>
      </c>
      <c r="C226" s="33">
        <v>16767</v>
      </c>
      <c r="D226" s="40">
        <v>15095</v>
      </c>
      <c r="E226" s="40">
        <v>2660</v>
      </c>
      <c r="F226" s="40">
        <v>4588</v>
      </c>
      <c r="G226" s="41">
        <f t="shared" si="46"/>
        <v>39110</v>
      </c>
      <c r="H226" s="39">
        <v>1161.6600000000001</v>
      </c>
      <c r="I226" s="35">
        <v>1142.74</v>
      </c>
      <c r="J226" s="35">
        <v>1220.46</v>
      </c>
      <c r="K226" s="35">
        <v>1207.52</v>
      </c>
      <c r="L226" s="43">
        <f t="shared" si="47"/>
        <v>1163.74</v>
      </c>
      <c r="M226" s="44">
        <f t="shared" si="48"/>
        <v>45513.74</v>
      </c>
      <c r="N226" s="89">
        <v>1.6924999999999999</v>
      </c>
      <c r="O226" s="89">
        <v>1.5047999999999999</v>
      </c>
      <c r="P226" s="89">
        <v>2.3294999999999999</v>
      </c>
      <c r="Q226" s="89">
        <v>2.2936999999999999</v>
      </c>
      <c r="R226" s="77">
        <f t="shared" si="49"/>
        <v>1.7339</v>
      </c>
      <c r="S226" s="33">
        <f t="shared" si="41"/>
        <v>19477.55</v>
      </c>
      <c r="T226" s="34">
        <f t="shared" si="42"/>
        <v>17249.66</v>
      </c>
      <c r="U226" s="35">
        <f t="shared" si="43"/>
        <v>3246.42</v>
      </c>
      <c r="V226" s="36">
        <f t="shared" si="44"/>
        <v>5540.1</v>
      </c>
      <c r="W226" s="37">
        <f t="shared" si="45"/>
        <v>45513.729999999996</v>
      </c>
      <c r="X226" s="105"/>
      <c r="Y226" s="106"/>
      <c r="Z226" s="106"/>
      <c r="AA226" s="106"/>
      <c r="AB226" s="107"/>
    </row>
    <row r="227" spans="2:28" hidden="1" x14ac:dyDescent="0.2">
      <c r="B227" s="5">
        <v>40759</v>
      </c>
      <c r="C227" s="33">
        <v>16565</v>
      </c>
      <c r="D227" s="40">
        <v>15520</v>
      </c>
      <c r="E227" s="40">
        <v>2660</v>
      </c>
      <c r="F227" s="40">
        <v>4686</v>
      </c>
      <c r="G227" s="41">
        <f t="shared" si="46"/>
        <v>39431</v>
      </c>
      <c r="H227" s="39">
        <v>1164.2</v>
      </c>
      <c r="I227" s="35">
        <v>1144.6600000000001</v>
      </c>
      <c r="J227" s="35">
        <v>1215.45</v>
      </c>
      <c r="K227" s="35">
        <v>1207.24</v>
      </c>
      <c r="L227" s="43">
        <f t="shared" si="47"/>
        <v>1165.08</v>
      </c>
      <c r="M227" s="44">
        <f t="shared" si="48"/>
        <v>45940.32</v>
      </c>
      <c r="N227" s="89">
        <v>1.7239</v>
      </c>
      <c r="O227" s="89">
        <v>1.5228999999999999</v>
      </c>
      <c r="P227" s="89">
        <v>2.2606000000000002</v>
      </c>
      <c r="Q227" s="89">
        <v>2.2911999999999999</v>
      </c>
      <c r="R227" s="77">
        <f t="shared" si="49"/>
        <v>1.7484</v>
      </c>
      <c r="S227" s="33">
        <f t="shared" si="41"/>
        <v>19284.97</v>
      </c>
      <c r="T227" s="34">
        <f t="shared" si="42"/>
        <v>17765.12</v>
      </c>
      <c r="U227" s="35">
        <f t="shared" si="43"/>
        <v>3233.1</v>
      </c>
      <c r="V227" s="36">
        <f t="shared" si="44"/>
        <v>5657.13</v>
      </c>
      <c r="W227" s="37">
        <f t="shared" si="45"/>
        <v>45940.319999999992</v>
      </c>
      <c r="X227" s="105"/>
      <c r="Y227" s="106"/>
      <c r="Z227" s="106"/>
      <c r="AA227" s="106"/>
      <c r="AB227" s="107"/>
    </row>
    <row r="228" spans="2:28" hidden="1" x14ac:dyDescent="0.2">
      <c r="B228" s="5">
        <v>40760</v>
      </c>
      <c r="C228" s="33">
        <v>16280</v>
      </c>
      <c r="D228" s="40">
        <v>15660</v>
      </c>
      <c r="E228" s="40">
        <v>2708</v>
      </c>
      <c r="F228" s="40">
        <v>4619</v>
      </c>
      <c r="G228" s="41">
        <f t="shared" si="46"/>
        <v>39267</v>
      </c>
      <c r="H228" s="39">
        <v>1161.99</v>
      </c>
      <c r="I228" s="35">
        <v>1140.52</v>
      </c>
      <c r="J228" s="35">
        <v>1215.45</v>
      </c>
      <c r="K228" s="35">
        <v>1203.8900000000001</v>
      </c>
      <c r="L228" s="43">
        <f t="shared" si="47"/>
        <v>1162.04</v>
      </c>
      <c r="M228" s="44">
        <f t="shared" si="48"/>
        <v>45629.95</v>
      </c>
      <c r="N228" s="89">
        <v>1.6980999999999999</v>
      </c>
      <c r="O228" s="89">
        <v>1.478</v>
      </c>
      <c r="P228" s="89">
        <v>2.2606000000000002</v>
      </c>
      <c r="Q228" s="89">
        <v>2.2532999999999999</v>
      </c>
      <c r="R228" s="77">
        <f t="shared" si="49"/>
        <v>1.7143999999999999</v>
      </c>
      <c r="S228" s="33">
        <f t="shared" si="41"/>
        <v>18917.2</v>
      </c>
      <c r="T228" s="34">
        <f t="shared" si="42"/>
        <v>17860.54</v>
      </c>
      <c r="U228" s="35">
        <f t="shared" si="43"/>
        <v>3291.44</v>
      </c>
      <c r="V228" s="36">
        <f t="shared" si="44"/>
        <v>5560.77</v>
      </c>
      <c r="W228" s="37">
        <f t="shared" si="45"/>
        <v>45629.950000000012</v>
      </c>
      <c r="X228" s="105"/>
      <c r="Y228" s="106"/>
      <c r="Z228" s="106"/>
      <c r="AA228" s="106"/>
      <c r="AB228" s="107"/>
    </row>
    <row r="229" spans="2:28" hidden="1" x14ac:dyDescent="0.2">
      <c r="B229" s="5">
        <v>40761</v>
      </c>
      <c r="C229" s="33">
        <v>15041</v>
      </c>
      <c r="D229" s="40">
        <v>15400</v>
      </c>
      <c r="E229" s="40">
        <v>2636</v>
      </c>
      <c r="F229" s="40">
        <v>4632</v>
      </c>
      <c r="G229" s="41">
        <f t="shared" si="46"/>
        <v>37709</v>
      </c>
      <c r="H229" s="39">
        <v>1161.21</v>
      </c>
      <c r="I229" s="35">
        <v>1144.25</v>
      </c>
      <c r="J229" s="35">
        <v>1215.45</v>
      </c>
      <c r="K229" s="35">
        <v>1203.3499999999999</v>
      </c>
      <c r="L229" s="43">
        <f t="shared" si="47"/>
        <v>1163.25</v>
      </c>
      <c r="M229" s="44">
        <f t="shared" si="48"/>
        <v>43865.05</v>
      </c>
      <c r="N229" s="89">
        <v>1.6907000000000001</v>
      </c>
      <c r="O229" s="89">
        <v>1.5190999999999999</v>
      </c>
      <c r="P229" s="89">
        <v>2.2606000000000002</v>
      </c>
      <c r="Q229" s="89">
        <v>2.2421000000000002</v>
      </c>
      <c r="R229" s="77">
        <f t="shared" si="49"/>
        <v>1.7282</v>
      </c>
      <c r="S229" s="33">
        <f t="shared" si="41"/>
        <v>17465.759999999998</v>
      </c>
      <c r="T229" s="34">
        <f t="shared" si="42"/>
        <v>17621.45</v>
      </c>
      <c r="U229" s="35">
        <f t="shared" si="43"/>
        <v>3203.93</v>
      </c>
      <c r="V229" s="36">
        <f t="shared" si="44"/>
        <v>5573.92</v>
      </c>
      <c r="W229" s="37">
        <f t="shared" si="45"/>
        <v>43865.06</v>
      </c>
      <c r="X229" s="105"/>
      <c r="Y229" s="106"/>
      <c r="Z229" s="106"/>
      <c r="AA229" s="106"/>
      <c r="AB229" s="107"/>
    </row>
    <row r="230" spans="2:28" hidden="1" x14ac:dyDescent="0.2">
      <c r="B230" s="5">
        <v>40762</v>
      </c>
      <c r="C230" s="33">
        <v>13011</v>
      </c>
      <c r="D230" s="40">
        <v>15274</v>
      </c>
      <c r="E230" s="40">
        <v>2635</v>
      </c>
      <c r="F230" s="40">
        <v>4705</v>
      </c>
      <c r="G230" s="41">
        <f t="shared" si="46"/>
        <v>35625</v>
      </c>
      <c r="H230" s="39">
        <v>1161.44</v>
      </c>
      <c r="I230" s="35">
        <v>1143.79</v>
      </c>
      <c r="J230" s="35">
        <v>1215.45</v>
      </c>
      <c r="K230" s="35">
        <v>1205.53</v>
      </c>
      <c r="L230" s="43">
        <f t="shared" si="47"/>
        <v>1163.69</v>
      </c>
      <c r="M230" s="44">
        <f t="shared" si="48"/>
        <v>41456.47</v>
      </c>
      <c r="N230" s="89">
        <v>1.6837</v>
      </c>
      <c r="O230" s="89">
        <v>1.5096000000000001</v>
      </c>
      <c r="P230" s="89">
        <v>2.2606000000000002</v>
      </c>
      <c r="Q230" s="89">
        <v>2.2646000000000002</v>
      </c>
      <c r="R230" s="77">
        <f t="shared" si="49"/>
        <v>1.7283999999999999</v>
      </c>
      <c r="S230" s="33">
        <f t="shared" si="41"/>
        <v>15111.5</v>
      </c>
      <c r="T230" s="34">
        <f t="shared" si="42"/>
        <v>17470.25</v>
      </c>
      <c r="U230" s="35">
        <f t="shared" si="43"/>
        <v>3202.71</v>
      </c>
      <c r="V230" s="36">
        <f t="shared" si="44"/>
        <v>5672.02</v>
      </c>
      <c r="W230" s="37">
        <f t="shared" si="45"/>
        <v>41456.479999999996</v>
      </c>
      <c r="X230" s="105"/>
      <c r="Y230" s="106"/>
      <c r="Z230" s="106"/>
      <c r="AA230" s="106"/>
      <c r="AB230" s="107"/>
    </row>
    <row r="231" spans="2:28" hidden="1" x14ac:dyDescent="0.2">
      <c r="B231" s="5">
        <v>40763</v>
      </c>
      <c r="C231" s="33">
        <v>15071</v>
      </c>
      <c r="D231" s="40">
        <v>15371</v>
      </c>
      <c r="E231" s="40">
        <v>2616</v>
      </c>
      <c r="F231" s="40">
        <v>4698</v>
      </c>
      <c r="G231" s="41">
        <f t="shared" si="46"/>
        <v>37756</v>
      </c>
      <c r="H231" s="39">
        <v>1162.72</v>
      </c>
      <c r="I231" s="35">
        <v>1145.3</v>
      </c>
      <c r="J231" s="35">
        <v>1215.45</v>
      </c>
      <c r="K231" s="35">
        <v>1206.56</v>
      </c>
      <c r="L231" s="43">
        <f t="shared" si="47"/>
        <v>1164.74</v>
      </c>
      <c r="M231" s="44">
        <f t="shared" si="48"/>
        <v>43975.8</v>
      </c>
      <c r="N231" s="89">
        <v>1.6933</v>
      </c>
      <c r="O231" s="89">
        <v>1.5309999999999999</v>
      </c>
      <c r="P231" s="89">
        <v>2.2606000000000002</v>
      </c>
      <c r="Q231" s="89">
        <v>2.2747999999999999</v>
      </c>
      <c r="R231" s="77">
        <f t="shared" si="49"/>
        <v>1.7388999999999999</v>
      </c>
      <c r="S231" s="33">
        <f t="shared" si="41"/>
        <v>17523.349999999999</v>
      </c>
      <c r="T231" s="34">
        <f t="shared" si="42"/>
        <v>17604.41</v>
      </c>
      <c r="U231" s="35">
        <f t="shared" si="43"/>
        <v>3179.62</v>
      </c>
      <c r="V231" s="36">
        <f t="shared" si="44"/>
        <v>5668.42</v>
      </c>
      <c r="W231" s="37">
        <f t="shared" si="45"/>
        <v>43975.799999999996</v>
      </c>
      <c r="X231" s="105"/>
      <c r="Y231" s="106"/>
      <c r="Z231" s="106"/>
      <c r="AA231" s="106"/>
      <c r="AB231" s="107"/>
    </row>
    <row r="232" spans="2:28" hidden="1" x14ac:dyDescent="0.2">
      <c r="B232" s="5">
        <v>40764</v>
      </c>
      <c r="C232" s="33">
        <v>16002</v>
      </c>
      <c r="D232" s="40">
        <v>15566</v>
      </c>
      <c r="E232" s="40">
        <v>2777</v>
      </c>
      <c r="F232" s="40">
        <v>4702</v>
      </c>
      <c r="G232" s="41">
        <f t="shared" si="46"/>
        <v>39047</v>
      </c>
      <c r="H232" s="39">
        <v>1164.3399999999999</v>
      </c>
      <c r="I232" s="35">
        <v>1143.3</v>
      </c>
      <c r="J232" s="35">
        <v>1215.45</v>
      </c>
      <c r="K232" s="35">
        <v>1205.77</v>
      </c>
      <c r="L232" s="43">
        <f t="shared" si="47"/>
        <v>1164.58</v>
      </c>
      <c r="M232" s="44">
        <f t="shared" si="48"/>
        <v>45473.21</v>
      </c>
      <c r="N232" s="89">
        <v>1.7118</v>
      </c>
      <c r="O232" s="89">
        <v>1.5038</v>
      </c>
      <c r="P232" s="89">
        <v>2.2606000000000002</v>
      </c>
      <c r="Q232" s="89">
        <v>2.2671999999999999</v>
      </c>
      <c r="R232" s="77">
        <f t="shared" si="49"/>
        <v>1.7347999999999999</v>
      </c>
      <c r="S232" s="33">
        <f t="shared" si="41"/>
        <v>18631.77</v>
      </c>
      <c r="T232" s="34">
        <f t="shared" si="42"/>
        <v>17796.61</v>
      </c>
      <c r="U232" s="35">
        <f t="shared" si="43"/>
        <v>3375.3</v>
      </c>
      <c r="V232" s="36">
        <f t="shared" si="44"/>
        <v>5669.53</v>
      </c>
      <c r="W232" s="37">
        <f t="shared" si="45"/>
        <v>45473.210000000006</v>
      </c>
      <c r="X232" s="105"/>
      <c r="Y232" s="106"/>
      <c r="Z232" s="106"/>
      <c r="AA232" s="106"/>
      <c r="AB232" s="107"/>
    </row>
    <row r="233" spans="2:28" hidden="1" x14ac:dyDescent="0.2">
      <c r="B233" s="5">
        <v>40765</v>
      </c>
      <c r="C233" s="33">
        <v>14393</v>
      </c>
      <c r="D233" s="40">
        <v>15791</v>
      </c>
      <c r="E233" s="40">
        <v>2858</v>
      </c>
      <c r="F233" s="40">
        <v>4245</v>
      </c>
      <c r="G233" s="41">
        <f t="shared" si="46"/>
        <v>37287</v>
      </c>
      <c r="H233" s="39">
        <v>1164.8</v>
      </c>
      <c r="I233" s="35">
        <v>1139.73</v>
      </c>
      <c r="J233" s="35">
        <v>1215.45</v>
      </c>
      <c r="K233" s="35">
        <v>1208.22</v>
      </c>
      <c r="L233" s="43">
        <f t="shared" si="47"/>
        <v>1163.01</v>
      </c>
      <c r="M233" s="44">
        <f t="shared" si="48"/>
        <v>43365.09</v>
      </c>
      <c r="N233" s="89">
        <v>1.72</v>
      </c>
      <c r="O233" s="89">
        <v>1.4641</v>
      </c>
      <c r="P233" s="89">
        <v>2.2606000000000002</v>
      </c>
      <c r="Q233" s="89">
        <v>2.2907000000000002</v>
      </c>
      <c r="R233" s="77">
        <f t="shared" si="49"/>
        <v>1.718</v>
      </c>
      <c r="S233" s="33">
        <f t="shared" si="41"/>
        <v>16764.97</v>
      </c>
      <c r="T233" s="34">
        <f t="shared" si="42"/>
        <v>17997.48</v>
      </c>
      <c r="U233" s="35">
        <f t="shared" si="43"/>
        <v>3473.76</v>
      </c>
      <c r="V233" s="36">
        <f t="shared" si="44"/>
        <v>5128.8900000000003</v>
      </c>
      <c r="W233" s="37">
        <f t="shared" si="45"/>
        <v>43365.1</v>
      </c>
      <c r="X233" s="105"/>
      <c r="Y233" s="106"/>
      <c r="Z233" s="106"/>
      <c r="AA233" s="106"/>
      <c r="AB233" s="107"/>
    </row>
    <row r="234" spans="2:28" hidden="1" x14ac:dyDescent="0.2">
      <c r="B234" s="5">
        <v>40766</v>
      </c>
      <c r="C234" s="33">
        <v>15618</v>
      </c>
      <c r="D234" s="40">
        <v>15331</v>
      </c>
      <c r="E234" s="40">
        <v>2643</v>
      </c>
      <c r="F234" s="40">
        <v>4414</v>
      </c>
      <c r="G234" s="41">
        <f t="shared" si="46"/>
        <v>38006</v>
      </c>
      <c r="H234" s="39">
        <v>1162.96</v>
      </c>
      <c r="I234" s="35">
        <v>1140.95</v>
      </c>
      <c r="J234" s="35">
        <v>1224.52</v>
      </c>
      <c r="K234" s="35">
        <v>1220.33</v>
      </c>
      <c r="L234" s="43">
        <f t="shared" si="47"/>
        <v>1165.03</v>
      </c>
      <c r="M234" s="44">
        <f t="shared" si="48"/>
        <v>44277.96</v>
      </c>
      <c r="N234" s="89">
        <v>1.6981999999999999</v>
      </c>
      <c r="O234" s="89">
        <v>1.4792000000000001</v>
      </c>
      <c r="P234" s="89">
        <v>2.3801000000000001</v>
      </c>
      <c r="Q234" s="89">
        <v>2.4277000000000002</v>
      </c>
      <c r="R234" s="77">
        <f t="shared" si="49"/>
        <v>1.742</v>
      </c>
      <c r="S234" s="33">
        <f t="shared" si="41"/>
        <v>18163.11</v>
      </c>
      <c r="T234" s="34">
        <f t="shared" si="42"/>
        <v>17491.900000000001</v>
      </c>
      <c r="U234" s="35">
        <f t="shared" si="43"/>
        <v>3236.41</v>
      </c>
      <c r="V234" s="36">
        <f t="shared" si="44"/>
        <v>5386.54</v>
      </c>
      <c r="W234" s="37">
        <f t="shared" si="45"/>
        <v>44277.96</v>
      </c>
      <c r="X234" s="105"/>
      <c r="Y234" s="106"/>
      <c r="Z234" s="106"/>
      <c r="AA234" s="106"/>
      <c r="AB234" s="107"/>
    </row>
    <row r="235" spans="2:28" hidden="1" x14ac:dyDescent="0.2">
      <c r="B235" s="5">
        <v>40767</v>
      </c>
      <c r="C235" s="33">
        <v>16011</v>
      </c>
      <c r="D235" s="40">
        <v>15581</v>
      </c>
      <c r="E235" s="40">
        <v>2757</v>
      </c>
      <c r="F235" s="40">
        <v>4890</v>
      </c>
      <c r="G235" s="41">
        <f t="shared" si="46"/>
        <v>39239</v>
      </c>
      <c r="H235" s="39">
        <v>1164.46</v>
      </c>
      <c r="I235" s="35">
        <v>1138.57</v>
      </c>
      <c r="J235" s="35">
        <v>1224.52</v>
      </c>
      <c r="K235" s="35">
        <v>1201.99</v>
      </c>
      <c r="L235" s="43">
        <f t="shared" si="47"/>
        <v>1163.08</v>
      </c>
      <c r="M235" s="44">
        <f t="shared" si="48"/>
        <v>45637.96</v>
      </c>
      <c r="N235" s="89">
        <v>1.7114</v>
      </c>
      <c r="O235" s="89">
        <v>1.4488000000000001</v>
      </c>
      <c r="P235" s="89">
        <v>2.3801000000000001</v>
      </c>
      <c r="Q235" s="89">
        <v>2.2267999999999999</v>
      </c>
      <c r="R235" s="77">
        <f t="shared" si="49"/>
        <v>1.7182999999999999</v>
      </c>
      <c r="S235" s="33">
        <f t="shared" si="41"/>
        <v>18644.169999999998</v>
      </c>
      <c r="T235" s="34">
        <f t="shared" si="42"/>
        <v>17740.060000000001</v>
      </c>
      <c r="U235" s="35">
        <f t="shared" si="43"/>
        <v>3376</v>
      </c>
      <c r="V235" s="36">
        <f t="shared" si="44"/>
        <v>5877.73</v>
      </c>
      <c r="W235" s="37">
        <f t="shared" si="45"/>
        <v>45637.959999999992</v>
      </c>
      <c r="X235" s="105"/>
      <c r="Y235" s="106"/>
      <c r="Z235" s="106"/>
      <c r="AA235" s="106"/>
      <c r="AB235" s="107"/>
    </row>
    <row r="236" spans="2:28" hidden="1" x14ac:dyDescent="0.2">
      <c r="B236" s="5">
        <v>40768</v>
      </c>
      <c r="C236" s="33">
        <v>14749</v>
      </c>
      <c r="D236" s="40">
        <v>15471</v>
      </c>
      <c r="E236" s="40">
        <v>2737</v>
      </c>
      <c r="F236" s="40">
        <v>4818</v>
      </c>
      <c r="G236" s="41">
        <f t="shared" si="46"/>
        <v>37775</v>
      </c>
      <c r="H236" s="39">
        <v>1166.32</v>
      </c>
      <c r="I236" s="35">
        <v>1141.56</v>
      </c>
      <c r="J236" s="35">
        <v>1224.52</v>
      </c>
      <c r="K236" s="35">
        <v>1205.0999999999999</v>
      </c>
      <c r="L236" s="43">
        <f t="shared" si="47"/>
        <v>1165.3399999999999</v>
      </c>
      <c r="M236" s="44">
        <f t="shared" si="48"/>
        <v>44020.81</v>
      </c>
      <c r="N236" s="89">
        <v>1.736</v>
      </c>
      <c r="O236" s="89">
        <v>1.4827999999999999</v>
      </c>
      <c r="P236" s="89">
        <v>2.3801000000000001</v>
      </c>
      <c r="Q236" s="89">
        <v>2.2639999999999998</v>
      </c>
      <c r="R236" s="77">
        <f t="shared" si="49"/>
        <v>1.7463</v>
      </c>
      <c r="S236" s="33">
        <f t="shared" si="41"/>
        <v>17202.05</v>
      </c>
      <c r="T236" s="34">
        <f t="shared" si="42"/>
        <v>17661.07</v>
      </c>
      <c r="U236" s="35">
        <f t="shared" si="43"/>
        <v>3351.51</v>
      </c>
      <c r="V236" s="36">
        <f t="shared" si="44"/>
        <v>5806.17</v>
      </c>
      <c r="W236" s="37">
        <f t="shared" si="45"/>
        <v>44020.799999999996</v>
      </c>
      <c r="X236" s="105"/>
      <c r="Y236" s="106"/>
      <c r="Z236" s="106"/>
      <c r="AA236" s="106"/>
      <c r="AB236" s="107"/>
    </row>
    <row r="237" spans="2:28" hidden="1" x14ac:dyDescent="0.2">
      <c r="B237" s="5">
        <v>40769</v>
      </c>
      <c r="C237" s="33">
        <v>14819</v>
      </c>
      <c r="D237" s="40">
        <v>15374</v>
      </c>
      <c r="E237" s="40">
        <v>2624</v>
      </c>
      <c r="F237" s="40">
        <v>4816</v>
      </c>
      <c r="G237" s="41">
        <f t="shared" si="46"/>
        <v>37633</v>
      </c>
      <c r="H237" s="39">
        <v>1166.81</v>
      </c>
      <c r="I237" s="35">
        <v>1140.53</v>
      </c>
      <c r="J237" s="35">
        <v>1224.52</v>
      </c>
      <c r="K237" s="35">
        <v>1205.8599999999999</v>
      </c>
      <c r="L237" s="43">
        <f t="shared" si="47"/>
        <v>1165.0999999999999</v>
      </c>
      <c r="M237" s="44">
        <f t="shared" si="48"/>
        <v>43846.03</v>
      </c>
      <c r="N237" s="89">
        <v>1.7427999999999999</v>
      </c>
      <c r="O237" s="89">
        <v>1.4726999999999999</v>
      </c>
      <c r="P237" s="89">
        <v>2.3801000000000001</v>
      </c>
      <c r="Q237" s="89">
        <v>2.2751000000000001</v>
      </c>
      <c r="R237" s="77">
        <f t="shared" si="49"/>
        <v>1.7450000000000001</v>
      </c>
      <c r="S237" s="33">
        <f t="shared" si="41"/>
        <v>17290.96</v>
      </c>
      <c r="T237" s="34">
        <f t="shared" si="42"/>
        <v>17534.509999999998</v>
      </c>
      <c r="U237" s="35">
        <f t="shared" si="43"/>
        <v>3213.14</v>
      </c>
      <c r="V237" s="36">
        <f t="shared" si="44"/>
        <v>5807.42</v>
      </c>
      <c r="W237" s="37">
        <f t="shared" si="45"/>
        <v>43846.03</v>
      </c>
      <c r="X237" s="105"/>
      <c r="Y237" s="106"/>
      <c r="Z237" s="106"/>
      <c r="AA237" s="106"/>
      <c r="AB237" s="107"/>
    </row>
    <row r="238" spans="2:28" hidden="1" x14ac:dyDescent="0.2">
      <c r="B238" s="5">
        <v>40770</v>
      </c>
      <c r="C238" s="33">
        <v>14950</v>
      </c>
      <c r="D238" s="40">
        <v>15357</v>
      </c>
      <c r="E238" s="40">
        <v>2505</v>
      </c>
      <c r="F238" s="40">
        <v>4819</v>
      </c>
      <c r="G238" s="41">
        <f t="shared" si="46"/>
        <v>37631</v>
      </c>
      <c r="H238" s="39">
        <v>1166.83</v>
      </c>
      <c r="I238" s="35">
        <v>1141.3499999999999</v>
      </c>
      <c r="J238" s="35">
        <v>1224.52</v>
      </c>
      <c r="K238" s="35">
        <v>1205.51</v>
      </c>
      <c r="L238" s="43">
        <f t="shared" si="47"/>
        <v>1165.23</v>
      </c>
      <c r="M238" s="44">
        <f t="shared" si="48"/>
        <v>43848.6</v>
      </c>
      <c r="N238" s="89">
        <v>1.7394000000000001</v>
      </c>
      <c r="O238" s="89">
        <v>1.4823</v>
      </c>
      <c r="P238" s="89">
        <v>2.3801000000000001</v>
      </c>
      <c r="Q238" s="89">
        <v>2.2667999999999999</v>
      </c>
      <c r="R238" s="77">
        <f>+ROUND((N238*C238+O238*D238+P238*E238+Q238*F238)/G238,4)</f>
        <v>1.7446999999999999</v>
      </c>
      <c r="S238" s="33">
        <f t="shared" si="41"/>
        <v>17444.11</v>
      </c>
      <c r="T238" s="34">
        <f t="shared" si="42"/>
        <v>17527.71</v>
      </c>
      <c r="U238" s="35">
        <f t="shared" si="43"/>
        <v>3067.42</v>
      </c>
      <c r="V238" s="36">
        <f t="shared" si="44"/>
        <v>5809.35</v>
      </c>
      <c r="W238" s="37">
        <f t="shared" si="45"/>
        <v>43848.59</v>
      </c>
      <c r="X238" s="105"/>
      <c r="Y238" s="106"/>
      <c r="Z238" s="106"/>
      <c r="AA238" s="106"/>
      <c r="AB238" s="107"/>
    </row>
    <row r="239" spans="2:28" hidden="1" x14ac:dyDescent="0.2">
      <c r="B239" s="5">
        <v>40771</v>
      </c>
      <c r="C239" s="33">
        <v>14849</v>
      </c>
      <c r="D239" s="40">
        <v>15745</v>
      </c>
      <c r="E239" s="40">
        <v>2583</v>
      </c>
      <c r="F239" s="40">
        <v>4864</v>
      </c>
      <c r="G239" s="41">
        <f t="shared" si="46"/>
        <v>38041</v>
      </c>
      <c r="H239" s="39">
        <v>1165.18</v>
      </c>
      <c r="I239" s="35">
        <v>1140.43</v>
      </c>
      <c r="J239" s="35">
        <v>1224.52</v>
      </c>
      <c r="K239" s="35">
        <v>1201.8900000000001</v>
      </c>
      <c r="L239" s="43">
        <f t="shared" si="47"/>
        <v>1163.6600000000001</v>
      </c>
      <c r="M239" s="44">
        <f t="shared" si="48"/>
        <v>44266.76</v>
      </c>
      <c r="N239" s="89">
        <v>1.7166999999999999</v>
      </c>
      <c r="O239" s="89">
        <v>1.4736</v>
      </c>
      <c r="P239" s="89">
        <v>2.3801000000000001</v>
      </c>
      <c r="Q239" s="89">
        <v>2.2231999999999998</v>
      </c>
      <c r="R239" s="77">
        <f>+ROUND((N239*C239+O239*D239+P239*E239+Q239*F239)/G239,4)</f>
        <v>1.7259</v>
      </c>
      <c r="S239" s="33">
        <f t="shared" si="41"/>
        <v>17301.759999999998</v>
      </c>
      <c r="T239" s="34">
        <f t="shared" si="42"/>
        <v>17956.07</v>
      </c>
      <c r="U239" s="35">
        <f t="shared" si="43"/>
        <v>3162.94</v>
      </c>
      <c r="V239" s="36">
        <f t="shared" si="44"/>
        <v>5845.99</v>
      </c>
      <c r="W239" s="37">
        <f t="shared" si="45"/>
        <v>44266.76</v>
      </c>
      <c r="X239" s="105"/>
      <c r="Y239" s="106"/>
      <c r="Z239" s="106"/>
      <c r="AA239" s="106"/>
      <c r="AB239" s="107"/>
    </row>
    <row r="240" spans="2:28" hidden="1" x14ac:dyDescent="0.2">
      <c r="B240" s="5">
        <v>40772</v>
      </c>
      <c r="C240" s="33">
        <v>14065</v>
      </c>
      <c r="D240" s="40">
        <v>15990</v>
      </c>
      <c r="E240" s="40">
        <v>2615</v>
      </c>
      <c r="F240" s="40">
        <v>4866</v>
      </c>
      <c r="G240" s="41">
        <f t="shared" si="46"/>
        <v>37536</v>
      </c>
      <c r="H240" s="39">
        <v>1163.79</v>
      </c>
      <c r="I240" s="35">
        <v>1140.01</v>
      </c>
      <c r="J240" s="35">
        <v>1224.52</v>
      </c>
      <c r="K240" s="35">
        <v>1201.52</v>
      </c>
      <c r="L240" s="43">
        <f t="shared" si="47"/>
        <v>1162.78</v>
      </c>
      <c r="M240" s="44">
        <f t="shared" si="48"/>
        <v>43646.18</v>
      </c>
      <c r="N240" s="89">
        <v>1.6989000000000001</v>
      </c>
      <c r="O240" s="89">
        <v>1.4695</v>
      </c>
      <c r="P240" s="89">
        <v>2.3801000000000001</v>
      </c>
      <c r="Q240" s="89">
        <v>2.2189000000000001</v>
      </c>
      <c r="R240" s="92">
        <f>+ROUND((N240*C240+O240*D240+P240*E240+Q240*F240)/G240,4)</f>
        <v>1.716</v>
      </c>
      <c r="S240" s="33">
        <f t="shared" si="41"/>
        <v>16368.71</v>
      </c>
      <c r="T240" s="34">
        <f t="shared" si="42"/>
        <v>18228.759999999998</v>
      </c>
      <c r="U240" s="35">
        <f t="shared" si="43"/>
        <v>3202.12</v>
      </c>
      <c r="V240" s="36">
        <f t="shared" si="44"/>
        <v>5846.6</v>
      </c>
      <c r="W240" s="37">
        <f t="shared" si="45"/>
        <v>43646.19</v>
      </c>
      <c r="X240" s="105"/>
      <c r="Y240" s="106"/>
      <c r="Z240" s="106"/>
      <c r="AA240" s="106"/>
      <c r="AB240" s="107"/>
    </row>
    <row r="241" spans="2:28" hidden="1" x14ac:dyDescent="0.2">
      <c r="B241" s="5">
        <v>40773</v>
      </c>
      <c r="C241" s="33">
        <v>13898</v>
      </c>
      <c r="D241" s="40">
        <v>15789</v>
      </c>
      <c r="E241" s="40">
        <v>2732</v>
      </c>
      <c r="F241" s="40">
        <v>4692</v>
      </c>
      <c r="G241" s="41">
        <f t="shared" si="46"/>
        <v>37111</v>
      </c>
      <c r="H241" s="39">
        <v>1165.3900000000001</v>
      </c>
      <c r="I241" s="35">
        <v>1140.93</v>
      </c>
      <c r="J241" s="35">
        <v>1208.6600000000001</v>
      </c>
      <c r="K241" s="35">
        <v>1200.71</v>
      </c>
      <c r="L241" s="43">
        <f t="shared" si="47"/>
        <v>1162.6300000000001</v>
      </c>
      <c r="M241" s="44">
        <f t="shared" si="48"/>
        <v>43146.52</v>
      </c>
      <c r="N241" s="89">
        <v>1.7215</v>
      </c>
      <c r="O241" s="89">
        <v>1.4793000000000001</v>
      </c>
      <c r="P241" s="89">
        <v>2.1791999999999998</v>
      </c>
      <c r="Q241" s="89">
        <v>2.2097000000000002</v>
      </c>
      <c r="R241" s="92">
        <f>+ROUND((N241*C241+O241*D241+P241*E241+Q241*F241)/G241,4)</f>
        <v>1.7139</v>
      </c>
      <c r="S241" s="33">
        <f t="shared" si="41"/>
        <v>16196.59</v>
      </c>
      <c r="T241" s="34">
        <f t="shared" si="42"/>
        <v>18014.14</v>
      </c>
      <c r="U241" s="35">
        <f t="shared" si="43"/>
        <v>3302.06</v>
      </c>
      <c r="V241" s="36">
        <f t="shared" si="44"/>
        <v>5633.73</v>
      </c>
      <c r="W241" s="37">
        <f t="shared" si="45"/>
        <v>43146.51999999999</v>
      </c>
      <c r="X241" s="105"/>
      <c r="Y241" s="106"/>
      <c r="Z241" s="106"/>
      <c r="AA241" s="106"/>
      <c r="AB241" s="107"/>
    </row>
    <row r="242" spans="2:28" hidden="1" x14ac:dyDescent="0.2">
      <c r="B242" s="5">
        <v>40774</v>
      </c>
      <c r="C242" s="33">
        <v>16536</v>
      </c>
      <c r="D242" s="40">
        <v>15626</v>
      </c>
      <c r="E242" s="40">
        <v>2644</v>
      </c>
      <c r="F242" s="40">
        <v>4837</v>
      </c>
      <c r="G242" s="41">
        <f t="shared" si="46"/>
        <v>39643</v>
      </c>
      <c r="H242" s="39">
        <v>1164.05</v>
      </c>
      <c r="I242" s="35">
        <v>1141.45</v>
      </c>
      <c r="J242" s="35">
        <v>1208.6600000000001</v>
      </c>
      <c r="K242" s="35">
        <v>1204.44</v>
      </c>
      <c r="L242" s="43">
        <f t="shared" si="47"/>
        <v>1163.05</v>
      </c>
      <c r="M242" s="44">
        <f t="shared" si="48"/>
        <v>46106.6</v>
      </c>
      <c r="N242" s="89">
        <v>1.7024999999999999</v>
      </c>
      <c r="O242" s="89">
        <v>1.4869000000000001</v>
      </c>
      <c r="P242" s="89">
        <v>2.1791999999999998</v>
      </c>
      <c r="Q242" s="89">
        <v>2.2536999999999998</v>
      </c>
      <c r="R242" s="92">
        <f t="shared" si="49"/>
        <v>1.7165999999999999</v>
      </c>
      <c r="S242" s="33">
        <f t="shared" si="41"/>
        <v>19248.73</v>
      </c>
      <c r="T242" s="34">
        <f t="shared" si="42"/>
        <v>17836.3</v>
      </c>
      <c r="U242" s="35">
        <f t="shared" si="43"/>
        <v>3195.7</v>
      </c>
      <c r="V242" s="36">
        <f t="shared" si="44"/>
        <v>5825.88</v>
      </c>
      <c r="W242" s="37">
        <f t="shared" si="45"/>
        <v>46106.609999999993</v>
      </c>
      <c r="X242" s="105"/>
      <c r="Y242" s="106"/>
      <c r="Z242" s="106"/>
      <c r="AA242" s="106"/>
      <c r="AB242" s="107"/>
    </row>
    <row r="243" spans="2:28" hidden="1" x14ac:dyDescent="0.2">
      <c r="B243" s="5">
        <v>40775</v>
      </c>
      <c r="C243" s="33">
        <v>14662</v>
      </c>
      <c r="D243" s="40">
        <v>15460</v>
      </c>
      <c r="E243" s="40">
        <v>2785</v>
      </c>
      <c r="F243" s="40">
        <v>4594</v>
      </c>
      <c r="G243" s="41">
        <f t="shared" si="46"/>
        <v>37501</v>
      </c>
      <c r="H243" s="39">
        <v>1164.29</v>
      </c>
      <c r="I243" s="35">
        <v>1142.02</v>
      </c>
      <c r="J243" s="35">
        <v>1208.6600000000001</v>
      </c>
      <c r="K243" s="35">
        <v>1201.3800000000001</v>
      </c>
      <c r="L243" s="43">
        <f t="shared" si="47"/>
        <v>1162.95</v>
      </c>
      <c r="M243" s="44">
        <f t="shared" si="48"/>
        <v>43611.71</v>
      </c>
      <c r="N243" s="89">
        <v>1.7070000000000001</v>
      </c>
      <c r="O243" s="89">
        <v>1.4927999999999999</v>
      </c>
      <c r="P243" s="89">
        <v>2.1791999999999998</v>
      </c>
      <c r="Q243" s="89">
        <v>2.2136999999999998</v>
      </c>
      <c r="R243" s="92">
        <f>+ROUND((N243*C243+O243*D243+P243*E243+Q243*F243)/G243,4)</f>
        <v>1.7158</v>
      </c>
      <c r="S243" s="33">
        <f t="shared" si="41"/>
        <v>17070.82</v>
      </c>
      <c r="T243" s="34">
        <f t="shared" si="42"/>
        <v>17655.63</v>
      </c>
      <c r="U243" s="35">
        <f t="shared" si="43"/>
        <v>3366.12</v>
      </c>
      <c r="V243" s="36">
        <f t="shared" si="44"/>
        <v>5519.14</v>
      </c>
      <c r="W243" s="37">
        <f t="shared" si="45"/>
        <v>43611.71</v>
      </c>
      <c r="X243" s="105"/>
      <c r="Y243" s="106"/>
      <c r="Z243" s="106"/>
      <c r="AA243" s="106"/>
      <c r="AB243" s="107"/>
    </row>
    <row r="244" spans="2:28" hidden="1" x14ac:dyDescent="0.2">
      <c r="B244" s="5">
        <v>40776</v>
      </c>
      <c r="C244" s="33">
        <v>11094</v>
      </c>
      <c r="D244" s="40">
        <v>15450</v>
      </c>
      <c r="E244" s="40">
        <v>2846</v>
      </c>
      <c r="F244" s="40">
        <v>4596</v>
      </c>
      <c r="G244" s="41">
        <f t="shared" si="46"/>
        <v>33986</v>
      </c>
      <c r="H244" s="39">
        <v>1165.31</v>
      </c>
      <c r="I244" s="35">
        <v>1140.78</v>
      </c>
      <c r="J244" s="35">
        <v>1208.6600000000001</v>
      </c>
      <c r="K244" s="35">
        <v>1202.04</v>
      </c>
      <c r="L244" s="43">
        <f t="shared" si="47"/>
        <v>1162.76</v>
      </c>
      <c r="M244" s="44">
        <f t="shared" si="48"/>
        <v>39517.42</v>
      </c>
      <c r="N244" s="89">
        <v>1.7202999999999999</v>
      </c>
      <c r="O244" s="89">
        <v>1.4777</v>
      </c>
      <c r="P244" s="89">
        <v>2.1791999999999998</v>
      </c>
      <c r="Q244" s="89">
        <v>2.2199</v>
      </c>
      <c r="R244" s="92">
        <f>+ROUND((N244*C244+O244*D244+P244*E244+Q244*F244)/G244,4)</f>
        <v>1.716</v>
      </c>
      <c r="S244" s="33">
        <f t="shared" si="41"/>
        <v>12927.95</v>
      </c>
      <c r="T244" s="34">
        <f t="shared" si="42"/>
        <v>17625.05</v>
      </c>
      <c r="U244" s="35">
        <f t="shared" si="43"/>
        <v>3439.85</v>
      </c>
      <c r="V244" s="36">
        <f t="shared" si="44"/>
        <v>5524.58</v>
      </c>
      <c r="W244" s="37">
        <f t="shared" si="45"/>
        <v>39517.43</v>
      </c>
      <c r="X244" s="105"/>
      <c r="Y244" s="106"/>
      <c r="Z244" s="106"/>
      <c r="AA244" s="106"/>
      <c r="AB244" s="107"/>
    </row>
    <row r="245" spans="2:28" hidden="1" x14ac:dyDescent="0.2">
      <c r="B245" s="5">
        <v>40777</v>
      </c>
      <c r="C245" s="33">
        <v>11057</v>
      </c>
      <c r="D245" s="40">
        <v>16003</v>
      </c>
      <c r="E245" s="40">
        <v>1321</v>
      </c>
      <c r="F245" s="40">
        <v>4817</v>
      </c>
      <c r="G245" s="41">
        <f t="shared" si="46"/>
        <v>33198</v>
      </c>
      <c r="H245" s="39">
        <v>1166.26</v>
      </c>
      <c r="I245" s="35">
        <v>1139.75</v>
      </c>
      <c r="J245" s="35">
        <v>1208.6600000000001</v>
      </c>
      <c r="K245" s="35">
        <v>1201.98</v>
      </c>
      <c r="L245" s="43">
        <f t="shared" si="47"/>
        <v>1160.3499999999999</v>
      </c>
      <c r="M245" s="44">
        <f t="shared" si="48"/>
        <v>38521.33</v>
      </c>
      <c r="N245" s="89">
        <v>1.7269000000000001</v>
      </c>
      <c r="O245" s="89">
        <v>1.4670000000000001</v>
      </c>
      <c r="P245" s="89">
        <v>2.1791999999999998</v>
      </c>
      <c r="Q245" s="89">
        <v>2.2189999999999999</v>
      </c>
      <c r="R245" s="92">
        <f>+ROUND((N245*C245+O245*D245+P245*E245+Q245*F245)/G245,4)</f>
        <v>1.6910000000000001</v>
      </c>
      <c r="S245" s="33">
        <f t="shared" si="41"/>
        <v>12895.34</v>
      </c>
      <c r="T245" s="34">
        <f t="shared" si="42"/>
        <v>18239.419999999998</v>
      </c>
      <c r="U245" s="35">
        <f t="shared" si="43"/>
        <v>1596.64</v>
      </c>
      <c r="V245" s="36">
        <f t="shared" si="44"/>
        <v>5789.94</v>
      </c>
      <c r="W245" s="37">
        <f t="shared" si="45"/>
        <v>38521.339999999997</v>
      </c>
      <c r="X245" s="105"/>
      <c r="Y245" s="106"/>
      <c r="Z245" s="106"/>
      <c r="AA245" s="106"/>
      <c r="AB245" s="107"/>
    </row>
    <row r="246" spans="2:28" hidden="1" x14ac:dyDescent="0.2">
      <c r="B246" s="5">
        <v>40778</v>
      </c>
      <c r="C246" s="33">
        <v>9673</v>
      </c>
      <c r="D246" s="40">
        <v>15881</v>
      </c>
      <c r="E246" s="40">
        <v>2538</v>
      </c>
      <c r="F246" s="40">
        <v>4748</v>
      </c>
      <c r="G246" s="41">
        <f t="shared" si="46"/>
        <v>32840</v>
      </c>
      <c r="H246" s="39">
        <v>1166.1500000000001</v>
      </c>
      <c r="I246" s="35">
        <v>1140.3</v>
      </c>
      <c r="J246" s="35">
        <v>1208.6600000000001</v>
      </c>
      <c r="K246" s="35">
        <v>1199.8</v>
      </c>
      <c r="L246" s="43">
        <f t="shared" si="47"/>
        <v>1161.8</v>
      </c>
      <c r="M246" s="44">
        <f t="shared" si="48"/>
        <v>38153.5</v>
      </c>
      <c r="N246" s="89">
        <v>1.7197</v>
      </c>
      <c r="O246" s="89">
        <v>1.4717</v>
      </c>
      <c r="P246" s="89">
        <v>2.1791999999999998</v>
      </c>
      <c r="Q246" s="89">
        <v>2.1938</v>
      </c>
      <c r="R246" s="77">
        <f t="shared" si="49"/>
        <v>1.7038</v>
      </c>
      <c r="S246" s="33">
        <f t="shared" si="41"/>
        <v>11280.17</v>
      </c>
      <c r="T246" s="34">
        <f t="shared" si="42"/>
        <v>18109.099999999999</v>
      </c>
      <c r="U246" s="35">
        <f t="shared" si="43"/>
        <v>3067.58</v>
      </c>
      <c r="V246" s="36">
        <f t="shared" si="44"/>
        <v>5696.65</v>
      </c>
      <c r="W246" s="37">
        <f t="shared" si="45"/>
        <v>38153.5</v>
      </c>
      <c r="X246" s="105"/>
      <c r="Y246" s="106"/>
      <c r="Z246" s="106"/>
      <c r="AA246" s="106"/>
      <c r="AB246" s="107"/>
    </row>
    <row r="247" spans="2:28" hidden="1" x14ac:dyDescent="0.2">
      <c r="B247" s="5">
        <v>40779</v>
      </c>
      <c r="C247" s="33">
        <v>11919</v>
      </c>
      <c r="D247" s="40">
        <v>15378</v>
      </c>
      <c r="E247" s="40">
        <v>2607</v>
      </c>
      <c r="F247" s="40">
        <v>4764</v>
      </c>
      <c r="G247" s="41">
        <f t="shared" si="46"/>
        <v>34668</v>
      </c>
      <c r="H247" s="39">
        <v>1164.55</v>
      </c>
      <c r="I247" s="35">
        <v>1140.1600000000001</v>
      </c>
      <c r="J247" s="35">
        <v>1208.6600000000001</v>
      </c>
      <c r="K247" s="35">
        <v>1202.8800000000001</v>
      </c>
      <c r="L247" s="43">
        <f t="shared" si="47"/>
        <v>1162.32</v>
      </c>
      <c r="M247" s="44">
        <f t="shared" si="48"/>
        <v>40295.15</v>
      </c>
      <c r="N247" s="89">
        <v>1.7058</v>
      </c>
      <c r="O247" s="89">
        <v>1.4684999999999999</v>
      </c>
      <c r="P247" s="89">
        <v>2.1791999999999998</v>
      </c>
      <c r="Q247" s="89">
        <v>2.2353999999999998</v>
      </c>
      <c r="R247" s="77">
        <f t="shared" si="49"/>
        <v>1.7089000000000001</v>
      </c>
      <c r="S247" s="33">
        <f t="shared" si="41"/>
        <v>13880.27</v>
      </c>
      <c r="T247" s="34">
        <f t="shared" si="42"/>
        <v>17533.38</v>
      </c>
      <c r="U247" s="35">
        <f t="shared" si="43"/>
        <v>3150.98</v>
      </c>
      <c r="V247" s="36">
        <f t="shared" si="44"/>
        <v>5730.52</v>
      </c>
      <c r="W247" s="37">
        <f t="shared" si="45"/>
        <v>40295.150000000009</v>
      </c>
      <c r="X247" s="105"/>
      <c r="Y247" s="106"/>
      <c r="Z247" s="106"/>
      <c r="AA247" s="106"/>
      <c r="AB247" s="107"/>
    </row>
    <row r="248" spans="2:28" hidden="1" x14ac:dyDescent="0.2">
      <c r="B248" s="5">
        <v>40780</v>
      </c>
      <c r="C248" s="33">
        <v>10394</v>
      </c>
      <c r="D248" s="40">
        <v>14574</v>
      </c>
      <c r="E248" s="40">
        <v>2683</v>
      </c>
      <c r="F248" s="40">
        <v>4722</v>
      </c>
      <c r="G248" s="41">
        <f t="shared" si="46"/>
        <v>32373</v>
      </c>
      <c r="H248" s="39">
        <v>1166.21</v>
      </c>
      <c r="I248" s="35">
        <v>1137.8800000000001</v>
      </c>
      <c r="J248" s="35">
        <v>1227.8800000000001</v>
      </c>
      <c r="K248" s="36">
        <v>1201.8699999999999</v>
      </c>
      <c r="L248" s="43">
        <f t="shared" si="47"/>
        <v>1163.77</v>
      </c>
      <c r="M248" s="44">
        <f t="shared" si="48"/>
        <v>37674.68</v>
      </c>
      <c r="N248" s="89">
        <v>1.7277</v>
      </c>
      <c r="O248" s="89">
        <v>1.4426000000000001</v>
      </c>
      <c r="P248" s="89">
        <v>2.3698999999999999</v>
      </c>
      <c r="Q248" s="89">
        <v>2.2191000000000001</v>
      </c>
      <c r="R248" s="77">
        <f>+ROUND((N248*C248+O248*D248+P248*E248+Q248*F248)/G248,4)</f>
        <v>1.7242999999999999</v>
      </c>
      <c r="S248" s="33">
        <f t="shared" si="41"/>
        <v>12121.59</v>
      </c>
      <c r="T248" s="34">
        <f t="shared" si="42"/>
        <v>16583.46</v>
      </c>
      <c r="U248" s="35">
        <f t="shared" si="43"/>
        <v>3294.4</v>
      </c>
      <c r="V248" s="36">
        <f t="shared" si="44"/>
        <v>5675.23</v>
      </c>
      <c r="W248" s="37">
        <f t="shared" si="45"/>
        <v>37674.68</v>
      </c>
      <c r="X248" s="105"/>
      <c r="Y248" s="106"/>
      <c r="Z248" s="106"/>
      <c r="AA248" s="106"/>
      <c r="AB248" s="107"/>
    </row>
    <row r="249" spans="2:28" hidden="1" x14ac:dyDescent="0.2">
      <c r="B249" s="5">
        <v>40781</v>
      </c>
      <c r="C249" s="33">
        <v>8516</v>
      </c>
      <c r="D249" s="40">
        <v>16123</v>
      </c>
      <c r="E249" s="40">
        <v>2912</v>
      </c>
      <c r="F249" s="40">
        <v>4807</v>
      </c>
      <c r="G249" s="41">
        <f t="shared" si="46"/>
        <v>32358</v>
      </c>
      <c r="H249" s="39">
        <v>1169.1199999999999</v>
      </c>
      <c r="I249" s="35">
        <v>1140.9100000000001</v>
      </c>
      <c r="J249" s="35">
        <v>1227.8800000000001</v>
      </c>
      <c r="K249" s="36">
        <v>1203.6600000000001</v>
      </c>
      <c r="L249" s="43">
        <f t="shared" si="47"/>
        <v>1165.48</v>
      </c>
      <c r="M249" s="44">
        <f t="shared" si="48"/>
        <v>37712.699999999997</v>
      </c>
      <c r="N249" s="89">
        <v>1.7683</v>
      </c>
      <c r="O249" s="89">
        <v>1.4821</v>
      </c>
      <c r="P249" s="89">
        <v>2.3698999999999999</v>
      </c>
      <c r="Q249" s="89">
        <v>2.2429000000000001</v>
      </c>
      <c r="R249" s="77">
        <f t="shared" si="49"/>
        <v>1.7503</v>
      </c>
      <c r="S249" s="33">
        <f t="shared" si="41"/>
        <v>9956.23</v>
      </c>
      <c r="T249" s="34">
        <f t="shared" si="42"/>
        <v>18394.89</v>
      </c>
      <c r="U249" s="35">
        <f t="shared" si="43"/>
        <v>3575.59</v>
      </c>
      <c r="V249" s="36">
        <f t="shared" si="44"/>
        <v>5785.99</v>
      </c>
      <c r="W249" s="37">
        <f t="shared" si="45"/>
        <v>37712.699999999997</v>
      </c>
      <c r="X249" s="105"/>
      <c r="Y249" s="106"/>
      <c r="Z249" s="106"/>
      <c r="AA249" s="106"/>
      <c r="AB249" s="107"/>
    </row>
    <row r="250" spans="2:28" hidden="1" x14ac:dyDescent="0.2">
      <c r="B250" s="5">
        <v>40782</v>
      </c>
      <c r="C250" s="33">
        <v>14148</v>
      </c>
      <c r="D250" s="40">
        <v>15483</v>
      </c>
      <c r="E250" s="40">
        <v>2874</v>
      </c>
      <c r="F250" s="40">
        <v>3842</v>
      </c>
      <c r="G250" s="41">
        <f t="shared" si="46"/>
        <v>36347</v>
      </c>
      <c r="H250" s="39">
        <v>1166.1500000000001</v>
      </c>
      <c r="I250" s="35">
        <v>1138.71</v>
      </c>
      <c r="J250" s="35">
        <v>1227.8800000000001</v>
      </c>
      <c r="K250" s="36">
        <v>1210.53</v>
      </c>
      <c r="L250" s="43">
        <f t="shared" si="47"/>
        <v>1164.03</v>
      </c>
      <c r="M250" s="44">
        <f t="shared" si="48"/>
        <v>42309.120000000003</v>
      </c>
      <c r="N250" s="89">
        <v>1.7299</v>
      </c>
      <c r="O250" s="89">
        <v>1.4562999999999999</v>
      </c>
      <c r="P250" s="89">
        <v>2.3698999999999999</v>
      </c>
      <c r="Q250" s="89">
        <v>2.2896999999999998</v>
      </c>
      <c r="R250" s="77">
        <f t="shared" ref="R250:R258" si="50">+ROUND((N250*C250+O250*D250+P250*E250+Q250*F250)/G250,4)</f>
        <v>1.7231000000000001</v>
      </c>
      <c r="S250" s="33">
        <f t="shared" si="41"/>
        <v>16498.689999999999</v>
      </c>
      <c r="T250" s="34">
        <f t="shared" si="42"/>
        <v>17630.650000000001</v>
      </c>
      <c r="U250" s="35">
        <f t="shared" si="43"/>
        <v>3528.93</v>
      </c>
      <c r="V250" s="36">
        <f t="shared" si="44"/>
        <v>4650.8599999999997</v>
      </c>
      <c r="W250" s="37">
        <f t="shared" si="45"/>
        <v>42309.13</v>
      </c>
      <c r="X250" s="105"/>
      <c r="Y250" s="106"/>
      <c r="Z250" s="106"/>
      <c r="AA250" s="106"/>
      <c r="AB250" s="107"/>
    </row>
    <row r="251" spans="2:28" hidden="1" x14ac:dyDescent="0.2">
      <c r="B251" s="5">
        <v>40783</v>
      </c>
      <c r="C251" s="33">
        <v>10553</v>
      </c>
      <c r="D251" s="40">
        <v>15874</v>
      </c>
      <c r="E251" s="40">
        <v>2888</v>
      </c>
      <c r="F251" s="40">
        <v>3488</v>
      </c>
      <c r="G251" s="41">
        <f t="shared" si="46"/>
        <v>32803</v>
      </c>
      <c r="H251" s="39">
        <v>1165.44</v>
      </c>
      <c r="I251" s="35">
        <v>1139.8900000000001</v>
      </c>
      <c r="J251" s="35">
        <v>1227.8800000000001</v>
      </c>
      <c r="K251" s="36">
        <v>1221.01</v>
      </c>
      <c r="L251" s="19">
        <f t="shared" si="47"/>
        <v>1164.48</v>
      </c>
      <c r="M251" s="44">
        <f t="shared" si="48"/>
        <v>38198.5</v>
      </c>
      <c r="N251" s="89">
        <v>1.7179</v>
      </c>
      <c r="O251" s="89">
        <v>1.4704999999999999</v>
      </c>
      <c r="P251" s="89">
        <v>2.3698999999999999</v>
      </c>
      <c r="Q251" s="89">
        <v>2.3967000000000001</v>
      </c>
      <c r="R251" s="77">
        <f t="shared" si="50"/>
        <v>1.7278</v>
      </c>
      <c r="S251" s="33">
        <f t="shared" si="41"/>
        <v>12298.89</v>
      </c>
      <c r="T251" s="34">
        <f t="shared" si="42"/>
        <v>18094.61</v>
      </c>
      <c r="U251" s="35">
        <f t="shared" si="43"/>
        <v>3546.12</v>
      </c>
      <c r="V251" s="36">
        <f t="shared" si="44"/>
        <v>4258.88</v>
      </c>
      <c r="W251" s="37">
        <f t="shared" si="45"/>
        <v>38198.5</v>
      </c>
      <c r="X251" s="105"/>
      <c r="Y251" s="106"/>
      <c r="Z251" s="106"/>
      <c r="AA251" s="106"/>
      <c r="AB251" s="107"/>
    </row>
    <row r="252" spans="2:28" hidden="1" x14ac:dyDescent="0.2">
      <c r="B252" s="5">
        <v>40784</v>
      </c>
      <c r="C252" s="33">
        <v>11996</v>
      </c>
      <c r="D252" s="40">
        <v>16060</v>
      </c>
      <c r="E252" s="40">
        <v>2840</v>
      </c>
      <c r="F252" s="40">
        <v>4805</v>
      </c>
      <c r="G252" s="41">
        <f t="shared" si="46"/>
        <v>35701</v>
      </c>
      <c r="H252" s="39">
        <v>1163.8900000000001</v>
      </c>
      <c r="I252" s="35">
        <v>1138.52</v>
      </c>
      <c r="J252" s="35">
        <v>1227.8800000000001</v>
      </c>
      <c r="K252" s="36">
        <v>1196.75</v>
      </c>
      <c r="L252" s="19">
        <f t="shared" si="47"/>
        <v>1161.99</v>
      </c>
      <c r="M252" s="44">
        <f t="shared" si="48"/>
        <v>41484.22</v>
      </c>
      <c r="N252" s="89">
        <v>1.7018</v>
      </c>
      <c r="O252" s="89">
        <v>1.4559</v>
      </c>
      <c r="P252" s="89">
        <v>2.3698999999999999</v>
      </c>
      <c r="Q252" s="89">
        <v>2.1696</v>
      </c>
      <c r="R252" s="77">
        <f t="shared" si="50"/>
        <v>1.7073</v>
      </c>
      <c r="S252" s="33">
        <f t="shared" si="41"/>
        <v>13962.02</v>
      </c>
      <c r="T252" s="34">
        <f t="shared" si="42"/>
        <v>18284.63</v>
      </c>
      <c r="U252" s="35">
        <f t="shared" si="43"/>
        <v>3487.18</v>
      </c>
      <c r="V252" s="36">
        <f t="shared" si="44"/>
        <v>5750.38</v>
      </c>
      <c r="W252" s="37">
        <f t="shared" si="45"/>
        <v>41484.21</v>
      </c>
      <c r="X252" s="105"/>
      <c r="Y252" s="106"/>
      <c r="Z252" s="106"/>
      <c r="AA252" s="106"/>
      <c r="AB252" s="107"/>
    </row>
    <row r="253" spans="2:28" hidden="1" x14ac:dyDescent="0.2">
      <c r="B253" s="5">
        <v>40785</v>
      </c>
      <c r="C253" s="33">
        <v>13501</v>
      </c>
      <c r="D253" s="40">
        <v>15535</v>
      </c>
      <c r="E253" s="40">
        <v>2889</v>
      </c>
      <c r="F253" s="40">
        <v>4729</v>
      </c>
      <c r="G253" s="41">
        <f t="shared" si="46"/>
        <v>36654</v>
      </c>
      <c r="H253" s="39">
        <v>1165.51</v>
      </c>
      <c r="I253" s="35">
        <v>1140.6199999999999</v>
      </c>
      <c r="J253" s="35">
        <v>1227.8800000000001</v>
      </c>
      <c r="K253" s="36">
        <v>1200.03</v>
      </c>
      <c r="L253" s="19">
        <f t="shared" si="47"/>
        <v>1164.33</v>
      </c>
      <c r="M253" s="44">
        <f t="shared" si="48"/>
        <v>42677.37</v>
      </c>
      <c r="N253" s="89">
        <v>1.7206999999999999</v>
      </c>
      <c r="O253" s="89">
        <v>1.4823999999999999</v>
      </c>
      <c r="P253" s="89">
        <v>2.3698999999999999</v>
      </c>
      <c r="Q253" s="89">
        <v>2.2054999999999998</v>
      </c>
      <c r="R253" s="77">
        <f t="shared" si="50"/>
        <v>1.7334000000000001</v>
      </c>
      <c r="S253" s="33">
        <f t="shared" si="41"/>
        <v>15735.55</v>
      </c>
      <c r="T253" s="34">
        <f t="shared" si="42"/>
        <v>17719.53</v>
      </c>
      <c r="U253" s="35">
        <f t="shared" si="43"/>
        <v>3547.35</v>
      </c>
      <c r="V253" s="36">
        <f t="shared" si="44"/>
        <v>5674.94</v>
      </c>
      <c r="W253" s="37">
        <f t="shared" si="45"/>
        <v>42677.37</v>
      </c>
      <c r="X253" s="105"/>
      <c r="Y253" s="106"/>
      <c r="Z253" s="106"/>
      <c r="AA253" s="106"/>
      <c r="AB253" s="107"/>
    </row>
    <row r="254" spans="2:28" ht="13.5" hidden="1" thickBot="1" x14ac:dyDescent="0.25">
      <c r="B254" s="5">
        <v>40786</v>
      </c>
      <c r="C254" s="46">
        <v>14832</v>
      </c>
      <c r="D254" s="47">
        <v>15732</v>
      </c>
      <c r="E254" s="47">
        <v>2730</v>
      </c>
      <c r="F254" s="47">
        <v>4837</v>
      </c>
      <c r="G254" s="27">
        <f t="shared" si="46"/>
        <v>38131</v>
      </c>
      <c r="H254" s="48">
        <v>1165.8900000000001</v>
      </c>
      <c r="I254" s="49">
        <v>1143.1099999999999</v>
      </c>
      <c r="J254" s="49">
        <v>1227.8800000000001</v>
      </c>
      <c r="K254" s="60">
        <v>1203.48</v>
      </c>
      <c r="L254" s="26">
        <f>+ROUND((H254*C254+I254*D254+J254*E254+K254*F254)/G254,2)</f>
        <v>1165.7</v>
      </c>
      <c r="M254" s="51">
        <f t="shared" si="48"/>
        <v>44449.23</v>
      </c>
      <c r="N254" s="93">
        <v>1.7237</v>
      </c>
      <c r="O254" s="93">
        <v>1.5104</v>
      </c>
      <c r="P254" s="93">
        <v>2.3698999999999999</v>
      </c>
      <c r="Q254" s="93">
        <v>2.2471000000000001</v>
      </c>
      <c r="R254" s="94">
        <f t="shared" si="50"/>
        <v>1.7484</v>
      </c>
      <c r="S254" s="46">
        <f t="shared" si="41"/>
        <v>17292.48</v>
      </c>
      <c r="T254" s="59">
        <f t="shared" si="42"/>
        <v>17983.41</v>
      </c>
      <c r="U254" s="49">
        <f t="shared" si="43"/>
        <v>3352.11</v>
      </c>
      <c r="V254" s="60">
        <f t="shared" si="44"/>
        <v>5821.23</v>
      </c>
      <c r="W254" s="61">
        <f t="shared" si="45"/>
        <v>44449.229999999996</v>
      </c>
      <c r="X254" s="111"/>
      <c r="Y254" s="112"/>
      <c r="Z254" s="112"/>
      <c r="AA254" s="112"/>
      <c r="AB254" s="113"/>
    </row>
    <row r="255" spans="2:28" hidden="1" x14ac:dyDescent="0.2">
      <c r="B255" s="5">
        <v>40787</v>
      </c>
      <c r="C255" s="33">
        <v>15003</v>
      </c>
      <c r="D255" s="40">
        <v>15625</v>
      </c>
      <c r="E255" s="40">
        <v>2783</v>
      </c>
      <c r="F255" s="40">
        <v>4882</v>
      </c>
      <c r="G255" s="41">
        <f t="shared" ref="G255:G316" si="51">SUM(C255:F255)</f>
        <v>38293</v>
      </c>
      <c r="H255" s="39">
        <v>1165.67</v>
      </c>
      <c r="I255" s="35">
        <v>1139.96</v>
      </c>
      <c r="J255" s="35">
        <v>1226.18</v>
      </c>
      <c r="K255" s="36">
        <v>1204.1400000000001</v>
      </c>
      <c r="L255" s="19">
        <f t="shared" ref="L255:L286" si="52">+ROUND((H255*C255+I255*D255+J255*E255+K255*F255)/G255,2)</f>
        <v>1164.48</v>
      </c>
      <c r="M255" s="44">
        <f>+ROUND((C255*H255+D255*I255+E255*J255+F255*K255)/1000,2)</f>
        <v>44591.49</v>
      </c>
      <c r="N255" s="89">
        <v>1.7166999999999999</v>
      </c>
      <c r="O255" s="89">
        <v>1.4724999999999999</v>
      </c>
      <c r="P255" s="89">
        <v>2.3559000000000001</v>
      </c>
      <c r="Q255" s="89">
        <v>2.2549999999999999</v>
      </c>
      <c r="R255" s="77">
        <f t="shared" si="50"/>
        <v>1.7321</v>
      </c>
      <c r="S255" s="33">
        <f t="shared" si="41"/>
        <v>17488.55</v>
      </c>
      <c r="T255" s="34">
        <f t="shared" si="42"/>
        <v>17811.88</v>
      </c>
      <c r="U255" s="35">
        <f t="shared" si="43"/>
        <v>3412.46</v>
      </c>
      <c r="V255" s="36">
        <f t="shared" si="44"/>
        <v>5878.61</v>
      </c>
      <c r="W255" s="37">
        <f t="shared" si="45"/>
        <v>44591.5</v>
      </c>
      <c r="X255" s="105">
        <f>+AB255</f>
        <v>1500.4</v>
      </c>
      <c r="Y255" s="106"/>
      <c r="Z255" s="106">
        <v>1172.45</v>
      </c>
      <c r="AA255" s="106">
        <v>327.94999999999993</v>
      </c>
      <c r="AB255" s="107">
        <f>+Z255+AA255</f>
        <v>1500.4</v>
      </c>
    </row>
    <row r="256" spans="2:28" hidden="1" x14ac:dyDescent="0.2">
      <c r="B256" s="5">
        <v>40788</v>
      </c>
      <c r="C256" s="33">
        <v>17320</v>
      </c>
      <c r="D256" s="40">
        <v>14241</v>
      </c>
      <c r="E256" s="40">
        <v>2750</v>
      </c>
      <c r="F256" s="40">
        <v>4566</v>
      </c>
      <c r="G256" s="41">
        <f t="shared" si="51"/>
        <v>38877</v>
      </c>
      <c r="H256" s="39">
        <v>1164.81</v>
      </c>
      <c r="I256" s="35">
        <v>1143.49</v>
      </c>
      <c r="J256" s="35">
        <v>1226.18</v>
      </c>
      <c r="K256" s="36">
        <v>1208.53</v>
      </c>
      <c r="L256" s="19">
        <f t="shared" si="52"/>
        <v>1166.48</v>
      </c>
      <c r="M256" s="44">
        <f t="shared" ref="M256:M284" si="53">+ROUND((C256*H256+D256*I256+E256*J256+F256*K256)/1000,2)</f>
        <v>45349.09</v>
      </c>
      <c r="N256" s="89">
        <v>1.7093</v>
      </c>
      <c r="O256" s="89">
        <v>1.5155000000000001</v>
      </c>
      <c r="P256" s="89">
        <v>2.3559000000000001</v>
      </c>
      <c r="Q256" s="89">
        <v>2.3024</v>
      </c>
      <c r="R256" s="77">
        <f t="shared" si="50"/>
        <v>1.7537</v>
      </c>
      <c r="S256" s="33">
        <f t="shared" si="41"/>
        <v>20174.509999999998</v>
      </c>
      <c r="T256" s="34">
        <f t="shared" si="42"/>
        <v>16284.44</v>
      </c>
      <c r="U256" s="35">
        <f t="shared" si="43"/>
        <v>3372</v>
      </c>
      <c r="V256" s="36">
        <f t="shared" si="44"/>
        <v>5518.15</v>
      </c>
      <c r="W256" s="37">
        <f t="shared" si="45"/>
        <v>45349.1</v>
      </c>
      <c r="X256" s="105">
        <f t="shared" ref="X256:X316" si="54">+AB256</f>
        <v>1510.02</v>
      </c>
      <c r="Y256" s="106"/>
      <c r="Z256" s="106">
        <v>1151.6199999999999</v>
      </c>
      <c r="AA256" s="106">
        <v>358.40000000000003</v>
      </c>
      <c r="AB256" s="107">
        <f t="shared" ref="AB256:AB316" si="55">+Z256+AA256</f>
        <v>1510.02</v>
      </c>
    </row>
    <row r="257" spans="2:28" hidden="1" x14ac:dyDescent="0.2">
      <c r="B257" s="5">
        <v>40789</v>
      </c>
      <c r="C257" s="33">
        <v>14046</v>
      </c>
      <c r="D257" s="40">
        <v>15792</v>
      </c>
      <c r="E257" s="40">
        <v>2810</v>
      </c>
      <c r="F257" s="40">
        <v>4647</v>
      </c>
      <c r="G257" s="41">
        <f t="shared" si="51"/>
        <v>37295</v>
      </c>
      <c r="H257" s="39">
        <v>1166.3599999999999</v>
      </c>
      <c r="I257" s="35">
        <v>1142.58</v>
      </c>
      <c r="J257" s="35">
        <v>1226.18</v>
      </c>
      <c r="K257" s="36">
        <v>1206.5999999999999</v>
      </c>
      <c r="L257" s="19">
        <f t="shared" si="52"/>
        <v>1165.81</v>
      </c>
      <c r="M257" s="44">
        <f t="shared" si="53"/>
        <v>43478.95</v>
      </c>
      <c r="N257" s="89">
        <v>1.7252000000000001</v>
      </c>
      <c r="O257" s="89">
        <v>1.4996</v>
      </c>
      <c r="P257" s="89">
        <v>2.3559000000000001</v>
      </c>
      <c r="Q257" s="89">
        <v>2.2818000000000001</v>
      </c>
      <c r="R257" s="77">
        <f t="shared" si="50"/>
        <v>1.7464999999999999</v>
      </c>
      <c r="S257" s="33">
        <f t="shared" si="41"/>
        <v>16382.69</v>
      </c>
      <c r="T257" s="34">
        <f t="shared" si="42"/>
        <v>18043.62</v>
      </c>
      <c r="U257" s="35">
        <f t="shared" si="43"/>
        <v>3445.57</v>
      </c>
      <c r="V257" s="36">
        <f t="shared" si="44"/>
        <v>5607.07</v>
      </c>
      <c r="W257" s="37">
        <f t="shared" si="45"/>
        <v>43478.95</v>
      </c>
      <c r="X257" s="105">
        <f t="shared" si="54"/>
        <v>1468.4500000000003</v>
      </c>
      <c r="Y257" s="106"/>
      <c r="Z257" s="106">
        <v>1132.8200000000004</v>
      </c>
      <c r="AA257" s="106">
        <v>335.62999999999988</v>
      </c>
      <c r="AB257" s="107">
        <f t="shared" si="55"/>
        <v>1468.4500000000003</v>
      </c>
    </row>
    <row r="258" spans="2:28" hidden="1" x14ac:dyDescent="0.2">
      <c r="B258" s="5">
        <v>40790</v>
      </c>
      <c r="C258" s="33">
        <v>12135</v>
      </c>
      <c r="D258" s="40">
        <v>15555</v>
      </c>
      <c r="E258" s="40">
        <v>2795</v>
      </c>
      <c r="F258" s="40">
        <v>4830</v>
      </c>
      <c r="G258" s="41">
        <f t="shared" si="51"/>
        <v>35315</v>
      </c>
      <c r="H258" s="39">
        <v>1164.3599999999999</v>
      </c>
      <c r="I258" s="35">
        <v>1140.05</v>
      </c>
      <c r="J258" s="35">
        <v>1226.18</v>
      </c>
      <c r="K258" s="36">
        <v>1198.82</v>
      </c>
      <c r="L258" s="43">
        <f>+ROUND((H258*C258+I258*D258+J258*E258+K258*F258)/G258,2)</f>
        <v>1163.26</v>
      </c>
      <c r="M258" s="44">
        <f t="shared" si="53"/>
        <v>41080.46</v>
      </c>
      <c r="N258" s="89">
        <v>1.702</v>
      </c>
      <c r="O258" s="89">
        <v>1.4710000000000001</v>
      </c>
      <c r="P258" s="89">
        <v>2.3559000000000001</v>
      </c>
      <c r="Q258" s="89">
        <v>2.1800999999999999</v>
      </c>
      <c r="R258" s="77">
        <f t="shared" si="50"/>
        <v>1.7174</v>
      </c>
      <c r="S258" s="33">
        <f t="shared" si="41"/>
        <v>14129.51</v>
      </c>
      <c r="T258" s="34">
        <f t="shared" si="42"/>
        <v>17733.48</v>
      </c>
      <c r="U258" s="35">
        <f t="shared" si="43"/>
        <v>3427.17</v>
      </c>
      <c r="V258" s="36">
        <f t="shared" si="44"/>
        <v>5790.3</v>
      </c>
      <c r="W258" s="37">
        <f t="shared" si="45"/>
        <v>41080.46</v>
      </c>
      <c r="X258" s="105">
        <f t="shared" si="54"/>
        <v>1345.95</v>
      </c>
      <c r="Y258" s="106"/>
      <c r="Z258" s="106">
        <v>1037.5</v>
      </c>
      <c r="AA258" s="106">
        <v>308.45000000000005</v>
      </c>
      <c r="AB258" s="107">
        <f t="shared" si="55"/>
        <v>1345.95</v>
      </c>
    </row>
    <row r="259" spans="2:28" hidden="1" x14ac:dyDescent="0.2">
      <c r="B259" s="5">
        <v>40791</v>
      </c>
      <c r="C259" s="33">
        <v>15400</v>
      </c>
      <c r="D259" s="40">
        <v>15152</v>
      </c>
      <c r="E259" s="40">
        <v>2795</v>
      </c>
      <c r="F259" s="40">
        <v>4762</v>
      </c>
      <c r="G259" s="41">
        <f t="shared" si="51"/>
        <v>38109</v>
      </c>
      <c r="H259" s="39">
        <v>1165.54</v>
      </c>
      <c r="I259" s="35">
        <v>1143.02</v>
      </c>
      <c r="J259" s="35">
        <v>1226.18</v>
      </c>
      <c r="K259" s="36">
        <v>1201.1500000000001</v>
      </c>
      <c r="L259" s="43">
        <f t="shared" si="52"/>
        <v>1165.48</v>
      </c>
      <c r="M259" s="44">
        <f t="shared" si="53"/>
        <v>44415.4</v>
      </c>
      <c r="N259" s="89">
        <v>1.7158</v>
      </c>
      <c r="O259" s="89">
        <v>1.5042</v>
      </c>
      <c r="P259" s="89">
        <v>2.3559000000000001</v>
      </c>
      <c r="Q259" s="89">
        <v>2.2050999999999998</v>
      </c>
      <c r="R259" s="77">
        <f>+ROUND((N259*C259+O259*D259+P259*E259+Q259*F259)/G259,4)</f>
        <v>1.7398</v>
      </c>
      <c r="S259" s="33">
        <f t="shared" si="41"/>
        <v>17949.32</v>
      </c>
      <c r="T259" s="34">
        <f t="shared" si="42"/>
        <v>17319.04</v>
      </c>
      <c r="U259" s="35">
        <f t="shared" si="43"/>
        <v>3427.17</v>
      </c>
      <c r="V259" s="36">
        <f t="shared" si="44"/>
        <v>5719.88</v>
      </c>
      <c r="W259" s="37">
        <f t="shared" si="45"/>
        <v>44415.409999999996</v>
      </c>
      <c r="X259" s="105">
        <f t="shared" si="54"/>
        <v>1474.8500000000001</v>
      </c>
      <c r="Y259" s="106"/>
      <c r="Z259" s="106">
        <v>1135.46</v>
      </c>
      <c r="AA259" s="106">
        <v>339.3900000000001</v>
      </c>
      <c r="AB259" s="107">
        <f t="shared" si="55"/>
        <v>1474.8500000000001</v>
      </c>
    </row>
    <row r="260" spans="2:28" hidden="1" x14ac:dyDescent="0.2">
      <c r="B260" s="5">
        <v>40792</v>
      </c>
      <c r="C260" s="33">
        <v>18080</v>
      </c>
      <c r="D260" s="40">
        <v>15291</v>
      </c>
      <c r="E260" s="40">
        <v>1967</v>
      </c>
      <c r="F260" s="40">
        <v>4611</v>
      </c>
      <c r="G260" s="41">
        <f t="shared" si="51"/>
        <v>39949</v>
      </c>
      <c r="H260" s="39">
        <v>1164.93</v>
      </c>
      <c r="I260" s="35">
        <v>1139.07</v>
      </c>
      <c r="J260" s="35">
        <v>1226.18</v>
      </c>
      <c r="K260" s="36">
        <v>1200.0899999999999</v>
      </c>
      <c r="L260" s="43">
        <f t="shared" si="52"/>
        <v>1162.1099999999999</v>
      </c>
      <c r="M260" s="44">
        <f t="shared" si="53"/>
        <v>46424.959999999999</v>
      </c>
      <c r="N260" s="89">
        <v>1.7111000000000001</v>
      </c>
      <c r="O260" s="89">
        <v>1.4630000000000001</v>
      </c>
      <c r="P260" s="89">
        <v>2.3559000000000001</v>
      </c>
      <c r="Q260" s="89">
        <v>2.1962999999999999</v>
      </c>
      <c r="R260" s="77">
        <f t="shared" ref="R260:R279" si="56">+ROUND((N260*C260+O260*D260+P260*E260+Q260*F260)/G260,4)</f>
        <v>1.7039</v>
      </c>
      <c r="S260" s="33">
        <f t="shared" si="41"/>
        <v>21061.93</v>
      </c>
      <c r="T260" s="34">
        <f t="shared" si="42"/>
        <v>17417.52</v>
      </c>
      <c r="U260" s="35">
        <f t="shared" si="43"/>
        <v>2411.9</v>
      </c>
      <c r="V260" s="36">
        <f t="shared" si="44"/>
        <v>5533.61</v>
      </c>
      <c r="W260" s="37">
        <f t="shared" si="45"/>
        <v>46424.959999999999</v>
      </c>
      <c r="X260" s="105">
        <f t="shared" si="54"/>
        <v>1524.55</v>
      </c>
      <c r="Y260" s="106"/>
      <c r="Z260" s="106">
        <v>1194.9100000000001</v>
      </c>
      <c r="AA260" s="106">
        <v>329.63999999999987</v>
      </c>
      <c r="AB260" s="107">
        <f t="shared" si="55"/>
        <v>1524.55</v>
      </c>
    </row>
    <row r="261" spans="2:28" hidden="1" x14ac:dyDescent="0.2">
      <c r="B261" s="5">
        <v>40793</v>
      </c>
      <c r="C261" s="33">
        <v>18009</v>
      </c>
      <c r="D261" s="40">
        <v>15105</v>
      </c>
      <c r="E261" s="40">
        <v>2032</v>
      </c>
      <c r="F261" s="40">
        <v>4825</v>
      </c>
      <c r="G261" s="41">
        <f t="shared" si="51"/>
        <v>39971</v>
      </c>
      <c r="H261" s="39">
        <v>1163.83</v>
      </c>
      <c r="I261" s="35">
        <v>1138.04</v>
      </c>
      <c r="J261" s="35">
        <v>1226.18</v>
      </c>
      <c r="K261" s="35">
        <v>1202.6199999999999</v>
      </c>
      <c r="L261" s="43">
        <f t="shared" si="52"/>
        <v>1161.94</v>
      </c>
      <c r="M261" s="44">
        <f t="shared" si="53"/>
        <v>46443.75</v>
      </c>
      <c r="N261" s="89">
        <v>1.6957</v>
      </c>
      <c r="O261" s="89">
        <v>1.4452</v>
      </c>
      <c r="P261" s="89">
        <v>2.3559000000000001</v>
      </c>
      <c r="Q261" s="89">
        <v>2.2385000000000002</v>
      </c>
      <c r="R261" s="77">
        <f t="shared" si="56"/>
        <v>1.7000999999999999</v>
      </c>
      <c r="S261" s="33">
        <f t="shared" si="41"/>
        <v>20959.41</v>
      </c>
      <c r="T261" s="34">
        <f t="shared" si="42"/>
        <v>17190.09</v>
      </c>
      <c r="U261" s="35">
        <f t="shared" si="43"/>
        <v>2491.6</v>
      </c>
      <c r="V261" s="36">
        <f t="shared" si="44"/>
        <v>5802.64</v>
      </c>
      <c r="W261" s="37">
        <f t="shared" si="45"/>
        <v>46443.74</v>
      </c>
      <c r="X261" s="105">
        <f t="shared" si="54"/>
        <v>1494.23</v>
      </c>
      <c r="Y261" s="106"/>
      <c r="Z261" s="106">
        <v>1172.2399999999998</v>
      </c>
      <c r="AA261" s="106">
        <v>321.99000000000012</v>
      </c>
      <c r="AB261" s="107">
        <f t="shared" si="55"/>
        <v>1494.23</v>
      </c>
    </row>
    <row r="262" spans="2:28" hidden="1" x14ac:dyDescent="0.2">
      <c r="B262" s="5">
        <v>40794</v>
      </c>
      <c r="C262" s="33">
        <v>15687</v>
      </c>
      <c r="D262" s="40">
        <v>15332</v>
      </c>
      <c r="E262" s="40">
        <v>2908</v>
      </c>
      <c r="F262" s="40">
        <v>3997</v>
      </c>
      <c r="G262" s="41">
        <f t="shared" si="51"/>
        <v>37924</v>
      </c>
      <c r="H262" s="39">
        <v>1163.47</v>
      </c>
      <c r="I262" s="35">
        <v>1141.1400000000001</v>
      </c>
      <c r="J262" s="35">
        <v>1226.18</v>
      </c>
      <c r="K262" s="35">
        <v>1199.44</v>
      </c>
      <c r="L262" s="43">
        <f t="shared" si="52"/>
        <v>1163.04</v>
      </c>
      <c r="M262" s="44">
        <f t="shared" si="53"/>
        <v>44107.21</v>
      </c>
      <c r="N262" s="89">
        <v>1.6924999999999999</v>
      </c>
      <c r="O262" s="89">
        <v>1.4849000000000001</v>
      </c>
      <c r="P262" s="89">
        <v>2.3559000000000001</v>
      </c>
      <c r="Q262" s="89">
        <v>2.2336</v>
      </c>
      <c r="R262" s="77">
        <f t="shared" si="56"/>
        <v>1.7164999999999999</v>
      </c>
      <c r="S262" s="33">
        <f t="shared" si="41"/>
        <v>18251.349999999999</v>
      </c>
      <c r="T262" s="34">
        <f t="shared" si="42"/>
        <v>17495.96</v>
      </c>
      <c r="U262" s="35">
        <f t="shared" si="43"/>
        <v>3565.73</v>
      </c>
      <c r="V262" s="36">
        <f t="shared" si="44"/>
        <v>4794.16</v>
      </c>
      <c r="W262" s="37">
        <f t="shared" si="45"/>
        <v>44107.199999999997</v>
      </c>
      <c r="X262" s="105">
        <f t="shared" si="54"/>
        <v>1445.4199999999996</v>
      </c>
      <c r="Y262" s="106"/>
      <c r="Z262" s="106">
        <v>1116.7199999999998</v>
      </c>
      <c r="AA262" s="106">
        <v>328.69999999999993</v>
      </c>
      <c r="AB262" s="107">
        <f t="shared" si="55"/>
        <v>1445.4199999999996</v>
      </c>
    </row>
    <row r="263" spans="2:28" hidden="1" x14ac:dyDescent="0.2">
      <c r="B263" s="5">
        <v>40795</v>
      </c>
      <c r="C263" s="33">
        <v>12551</v>
      </c>
      <c r="D263" s="40">
        <v>15652</v>
      </c>
      <c r="E263" s="40">
        <v>2831</v>
      </c>
      <c r="F263" s="40">
        <v>4900</v>
      </c>
      <c r="G263" s="41">
        <f t="shared" si="51"/>
        <v>35934</v>
      </c>
      <c r="H263" s="39">
        <v>1165.55</v>
      </c>
      <c r="I263" s="35">
        <v>1136.72</v>
      </c>
      <c r="J263" s="35">
        <v>1223</v>
      </c>
      <c r="K263" s="35">
        <v>1201.06</v>
      </c>
      <c r="L263" s="43">
        <f t="shared" si="52"/>
        <v>1162.3599999999999</v>
      </c>
      <c r="M263" s="44">
        <f t="shared" si="53"/>
        <v>41768.269999999997</v>
      </c>
      <c r="N263" s="89">
        <v>1.7199</v>
      </c>
      <c r="O263" s="89">
        <v>1.4356</v>
      </c>
      <c r="P263" s="89">
        <v>2.2785000000000002</v>
      </c>
      <c r="Q263" s="89">
        <v>2.2172000000000001</v>
      </c>
      <c r="R263" s="77">
        <f t="shared" si="56"/>
        <v>1.7079</v>
      </c>
      <c r="S263" s="33">
        <f t="shared" si="41"/>
        <v>14628.82</v>
      </c>
      <c r="T263" s="34">
        <f t="shared" si="42"/>
        <v>17791.939999999999</v>
      </c>
      <c r="U263" s="35">
        <f t="shared" si="43"/>
        <v>3462.31</v>
      </c>
      <c r="V263" s="36">
        <f t="shared" si="44"/>
        <v>5885.19</v>
      </c>
      <c r="W263" s="37">
        <f t="shared" si="45"/>
        <v>41768.26</v>
      </c>
      <c r="X263" s="105">
        <f t="shared" si="54"/>
        <v>1360.3400000000001</v>
      </c>
      <c r="Y263" s="106"/>
      <c r="Z263" s="106">
        <v>1077.3400000000001</v>
      </c>
      <c r="AA263" s="106">
        <v>283</v>
      </c>
      <c r="AB263" s="107">
        <f t="shared" si="55"/>
        <v>1360.3400000000001</v>
      </c>
    </row>
    <row r="264" spans="2:28" hidden="1" x14ac:dyDescent="0.2">
      <c r="B264" s="5">
        <v>40796</v>
      </c>
      <c r="C264" s="33">
        <v>13309</v>
      </c>
      <c r="D264" s="40">
        <v>16256</v>
      </c>
      <c r="E264" s="40">
        <v>2754</v>
      </c>
      <c r="F264" s="40">
        <v>4895</v>
      </c>
      <c r="G264" s="41">
        <f t="shared" si="51"/>
        <v>37214</v>
      </c>
      <c r="H264" s="39">
        <v>1166.72</v>
      </c>
      <c r="I264" s="35">
        <v>1139.46</v>
      </c>
      <c r="J264" s="35">
        <v>1223</v>
      </c>
      <c r="K264" s="35">
        <v>1202.6300000000001</v>
      </c>
      <c r="L264" s="43">
        <f t="shared" si="52"/>
        <v>1163.7</v>
      </c>
      <c r="M264" s="44">
        <f t="shared" si="53"/>
        <v>43305.95</v>
      </c>
      <c r="N264" s="89">
        <v>1.7335</v>
      </c>
      <c r="O264" s="89">
        <v>1.4704999999999999</v>
      </c>
      <c r="P264" s="89">
        <v>2.2785000000000002</v>
      </c>
      <c r="Q264" s="89">
        <v>2.238</v>
      </c>
      <c r="R264" s="77">
        <f t="shared" si="56"/>
        <v>1.7253000000000001</v>
      </c>
      <c r="S264" s="33">
        <f t="shared" si="41"/>
        <v>15527.88</v>
      </c>
      <c r="T264" s="34">
        <f t="shared" si="42"/>
        <v>18523.060000000001</v>
      </c>
      <c r="U264" s="35">
        <f t="shared" si="43"/>
        <v>3368.14</v>
      </c>
      <c r="V264" s="36">
        <f t="shared" si="44"/>
        <v>5886.87</v>
      </c>
      <c r="W264" s="37">
        <f t="shared" si="45"/>
        <v>43305.950000000004</v>
      </c>
      <c r="X264" s="105">
        <f t="shared" si="54"/>
        <v>1446.79</v>
      </c>
      <c r="Y264" s="106"/>
      <c r="Z264" s="106">
        <v>1130.97</v>
      </c>
      <c r="AA264" s="106">
        <v>315.82000000000005</v>
      </c>
      <c r="AB264" s="107">
        <f t="shared" si="55"/>
        <v>1446.79</v>
      </c>
    </row>
    <row r="265" spans="2:28" hidden="1" x14ac:dyDescent="0.2">
      <c r="B265" s="5">
        <v>40797</v>
      </c>
      <c r="C265" s="33">
        <v>9334</v>
      </c>
      <c r="D265" s="40">
        <v>15730</v>
      </c>
      <c r="E265" s="40">
        <v>2757</v>
      </c>
      <c r="F265" s="40">
        <v>4981</v>
      </c>
      <c r="G265" s="41">
        <f t="shared" si="51"/>
        <v>32802</v>
      </c>
      <c r="H265" s="39">
        <v>1167.3800000000001</v>
      </c>
      <c r="I265" s="35">
        <v>1137.94</v>
      </c>
      <c r="J265" s="35">
        <v>1223</v>
      </c>
      <c r="K265" s="35">
        <v>1204.6400000000001</v>
      </c>
      <c r="L265" s="43">
        <f t="shared" si="52"/>
        <v>1163.5999999999999</v>
      </c>
      <c r="M265" s="44">
        <f t="shared" si="53"/>
        <v>38168.239999999998</v>
      </c>
      <c r="N265" s="89">
        <v>1.7398</v>
      </c>
      <c r="O265" s="89">
        <v>1.4481999999999999</v>
      </c>
      <c r="P265" s="89">
        <v>2.2785000000000002</v>
      </c>
      <c r="Q265" s="89">
        <v>2.2621000000000002</v>
      </c>
      <c r="R265" s="77">
        <f t="shared" si="56"/>
        <v>1.7245999999999999</v>
      </c>
      <c r="S265" s="33">
        <f t="shared" si="41"/>
        <v>10896.32</v>
      </c>
      <c r="T265" s="34">
        <f t="shared" si="42"/>
        <v>17899.8</v>
      </c>
      <c r="U265" s="35">
        <f t="shared" si="43"/>
        <v>3371.81</v>
      </c>
      <c r="V265" s="36">
        <f t="shared" si="44"/>
        <v>6000.31</v>
      </c>
      <c r="W265" s="37">
        <f t="shared" si="45"/>
        <v>38168.239999999998</v>
      </c>
      <c r="X265" s="105">
        <f t="shared" si="54"/>
        <v>1205.5499999999997</v>
      </c>
      <c r="Y265" s="106"/>
      <c r="Z265" s="106">
        <v>935.01999999999987</v>
      </c>
      <c r="AA265" s="106">
        <v>270.52999999999997</v>
      </c>
      <c r="AB265" s="107">
        <f t="shared" si="55"/>
        <v>1205.5499999999997</v>
      </c>
    </row>
    <row r="266" spans="2:28" hidden="1" x14ac:dyDescent="0.2">
      <c r="B266" s="5">
        <v>40798</v>
      </c>
      <c r="C266" s="33">
        <v>14396</v>
      </c>
      <c r="D266" s="40">
        <v>15166</v>
      </c>
      <c r="E266" s="40">
        <v>2774</v>
      </c>
      <c r="F266" s="40">
        <v>5056</v>
      </c>
      <c r="G266" s="41">
        <f t="shared" si="51"/>
        <v>37392</v>
      </c>
      <c r="H266" s="39">
        <v>1164.8399999999999</v>
      </c>
      <c r="I266" s="35">
        <v>1133.58</v>
      </c>
      <c r="J266" s="35">
        <v>1223</v>
      </c>
      <c r="K266" s="35">
        <v>1201.8900000000001</v>
      </c>
      <c r="L266" s="43">
        <f>+ROUND((H266*C266+I266*D266+J266*E266+K266*F266)/G266,2)</f>
        <v>1161.49</v>
      </c>
      <c r="M266" s="44">
        <f t="shared" si="53"/>
        <v>43430.27</v>
      </c>
      <c r="N266" s="89">
        <v>1.7119</v>
      </c>
      <c r="O266" s="89">
        <v>1.3987000000000001</v>
      </c>
      <c r="P266" s="89">
        <v>2.2785000000000002</v>
      </c>
      <c r="Q266" s="89">
        <v>2.2292000000000001</v>
      </c>
      <c r="R266" s="77">
        <f>+ROUND((N266*C266+O266*D266+P266*E266+Q266*F266)/G266,4)</f>
        <v>1.6968000000000001</v>
      </c>
      <c r="S266" s="33">
        <f t="shared" si="41"/>
        <v>16769.04</v>
      </c>
      <c r="T266" s="34">
        <f t="shared" si="42"/>
        <v>17191.87</v>
      </c>
      <c r="U266" s="35">
        <f t="shared" si="43"/>
        <v>3392.6</v>
      </c>
      <c r="V266" s="36">
        <f t="shared" si="44"/>
        <v>6076.76</v>
      </c>
      <c r="W266" s="37">
        <f t="shared" si="45"/>
        <v>43430.270000000004</v>
      </c>
      <c r="X266" s="105">
        <f t="shared" si="54"/>
        <v>1416.92</v>
      </c>
      <c r="Y266" s="106"/>
      <c r="Z266" s="106">
        <v>1120.98</v>
      </c>
      <c r="AA266" s="106">
        <v>295.94000000000005</v>
      </c>
      <c r="AB266" s="107">
        <f t="shared" si="55"/>
        <v>1416.92</v>
      </c>
    </row>
    <row r="267" spans="2:28" hidden="1" x14ac:dyDescent="0.2">
      <c r="B267" s="5">
        <v>40799</v>
      </c>
      <c r="C267" s="33">
        <v>15777</v>
      </c>
      <c r="D267" s="40">
        <v>15475</v>
      </c>
      <c r="E267" s="40">
        <v>2831</v>
      </c>
      <c r="F267" s="40">
        <v>5010</v>
      </c>
      <c r="G267" s="41">
        <f t="shared" si="51"/>
        <v>39093</v>
      </c>
      <c r="H267" s="39">
        <v>1164.28</v>
      </c>
      <c r="I267" s="35">
        <v>1138</v>
      </c>
      <c r="J267" s="35">
        <v>1223</v>
      </c>
      <c r="K267" s="35">
        <v>1201.77</v>
      </c>
      <c r="L267" s="43">
        <f t="shared" si="52"/>
        <v>1162.93</v>
      </c>
      <c r="M267" s="44">
        <f t="shared" si="53"/>
        <v>45462.58</v>
      </c>
      <c r="N267" s="89">
        <v>1.7062999999999999</v>
      </c>
      <c r="O267" s="89">
        <v>1.4512</v>
      </c>
      <c r="P267" s="89">
        <v>2.2785000000000002</v>
      </c>
      <c r="Q267" s="89">
        <v>2.2092999999999998</v>
      </c>
      <c r="R267" s="77">
        <f t="shared" si="56"/>
        <v>1.7112000000000001</v>
      </c>
      <c r="S267" s="33">
        <f t="shared" si="41"/>
        <v>18368.849999999999</v>
      </c>
      <c r="T267" s="34">
        <f t="shared" si="42"/>
        <v>17610.55</v>
      </c>
      <c r="U267" s="35">
        <f t="shared" si="43"/>
        <v>3462.31</v>
      </c>
      <c r="V267" s="36">
        <f t="shared" si="44"/>
        <v>6020.87</v>
      </c>
      <c r="W267" s="37">
        <f t="shared" si="45"/>
        <v>45462.579999999994</v>
      </c>
      <c r="X267" s="105">
        <f t="shared" si="54"/>
        <v>1271.6300000000001</v>
      </c>
      <c r="Y267" s="106"/>
      <c r="Z267" s="106">
        <v>960.10000000000014</v>
      </c>
      <c r="AA267" s="106">
        <v>311.52999999999997</v>
      </c>
      <c r="AB267" s="107">
        <f t="shared" si="55"/>
        <v>1271.6300000000001</v>
      </c>
    </row>
    <row r="268" spans="2:28" hidden="1" x14ac:dyDescent="0.2">
      <c r="B268" s="5">
        <v>40800</v>
      </c>
      <c r="C268" s="33">
        <v>11185</v>
      </c>
      <c r="D268" s="40">
        <v>15328</v>
      </c>
      <c r="E268" s="40">
        <v>2174</v>
      </c>
      <c r="F268" s="40">
        <v>4406</v>
      </c>
      <c r="G268" s="41">
        <f t="shared" si="51"/>
        <v>33093</v>
      </c>
      <c r="H268" s="39">
        <v>1163.53</v>
      </c>
      <c r="I268" s="35">
        <v>1139.3800000000001</v>
      </c>
      <c r="J268" s="35">
        <v>1223</v>
      </c>
      <c r="K268" s="35">
        <v>1201.77</v>
      </c>
      <c r="L268" s="43">
        <f t="shared" si="52"/>
        <v>1161.3399999999999</v>
      </c>
      <c r="M268" s="44">
        <f t="shared" si="53"/>
        <v>38432.300000000003</v>
      </c>
      <c r="N268" s="89">
        <v>1.6931</v>
      </c>
      <c r="O268" s="89">
        <v>1.4650000000000001</v>
      </c>
      <c r="P268" s="89">
        <v>2.2785000000000002</v>
      </c>
      <c r="Q268" s="89">
        <v>2.2092999999999998</v>
      </c>
      <c r="R268" s="77">
        <f t="shared" si="56"/>
        <v>1.6946000000000001</v>
      </c>
      <c r="S268" s="33">
        <f t="shared" si="41"/>
        <v>13014.08</v>
      </c>
      <c r="T268" s="34">
        <f t="shared" si="42"/>
        <v>17464.419999999998</v>
      </c>
      <c r="U268" s="35">
        <f t="shared" si="43"/>
        <v>2658.8</v>
      </c>
      <c r="V268" s="36">
        <f t="shared" si="44"/>
        <v>5295</v>
      </c>
      <c r="W268" s="37">
        <f t="shared" si="45"/>
        <v>38432.300000000003</v>
      </c>
      <c r="X268" s="105">
        <f t="shared" si="54"/>
        <v>0</v>
      </c>
      <c r="Y268" s="106"/>
      <c r="Z268" s="106">
        <v>0</v>
      </c>
      <c r="AA268" s="106">
        <v>0</v>
      </c>
      <c r="AB268" s="107">
        <f t="shared" si="55"/>
        <v>0</v>
      </c>
    </row>
    <row r="269" spans="2:28" hidden="1" x14ac:dyDescent="0.2">
      <c r="B269" s="5">
        <v>40801</v>
      </c>
      <c r="C269" s="33">
        <v>10529</v>
      </c>
      <c r="D269" s="40">
        <v>15756</v>
      </c>
      <c r="E269" s="40">
        <v>2200</v>
      </c>
      <c r="F269" s="40">
        <v>5022</v>
      </c>
      <c r="G269" s="41">
        <f t="shared" si="51"/>
        <v>33507</v>
      </c>
      <c r="H269" s="39">
        <v>1164.3800000000001</v>
      </c>
      <c r="I269" s="35">
        <v>1142.46</v>
      </c>
      <c r="J269" s="35">
        <v>1223</v>
      </c>
      <c r="K269" s="35">
        <v>1201.77</v>
      </c>
      <c r="L269" s="43">
        <f t="shared" si="52"/>
        <v>1163.53</v>
      </c>
      <c r="M269" s="44">
        <f t="shared" si="53"/>
        <v>38986.25</v>
      </c>
      <c r="N269" s="89">
        <v>1.7008000000000001</v>
      </c>
      <c r="O269" s="89">
        <v>1.5008999999999999</v>
      </c>
      <c r="P269" s="89">
        <v>2.2785000000000002</v>
      </c>
      <c r="Q269" s="89">
        <v>2.2092999999999998</v>
      </c>
      <c r="R269" s="77">
        <f>+ROUND((N269*C269+O269*D269+P269*E269+Q269*F269)/G269,4)</f>
        <v>1.7209000000000001</v>
      </c>
      <c r="S269" s="33">
        <f t="shared" ref="S269:S284" si="57">ROUND(+C269*H269/1000,2)</f>
        <v>12259.76</v>
      </c>
      <c r="T269" s="34">
        <f t="shared" ref="T269:T284" si="58">ROUND(+D269*I269/1000,2)</f>
        <v>18000.599999999999</v>
      </c>
      <c r="U269" s="35">
        <f t="shared" ref="U269:U284" si="59">ROUND(+E269*J269/1000,2)</f>
        <v>2690.6</v>
      </c>
      <c r="V269" s="36">
        <f t="shared" ref="V269:V284" si="60">ROUND(+F269*K269/1000,2)</f>
        <v>6035.29</v>
      </c>
      <c r="W269" s="37">
        <f t="shared" ref="W269:W284" si="61">SUM(S269:V269)</f>
        <v>38986.25</v>
      </c>
      <c r="X269" s="105">
        <f t="shared" si="54"/>
        <v>0</v>
      </c>
      <c r="Y269" s="106"/>
      <c r="Z269" s="106">
        <v>0</v>
      </c>
      <c r="AA269" s="106">
        <v>0</v>
      </c>
      <c r="AB269" s="107">
        <f t="shared" si="55"/>
        <v>0</v>
      </c>
    </row>
    <row r="270" spans="2:28" hidden="1" x14ac:dyDescent="0.2">
      <c r="B270" s="5">
        <v>40802</v>
      </c>
      <c r="C270" s="33">
        <v>10035</v>
      </c>
      <c r="D270" s="40">
        <v>16007</v>
      </c>
      <c r="E270" s="40">
        <v>3180</v>
      </c>
      <c r="F270" s="40">
        <v>5038</v>
      </c>
      <c r="G270" s="41">
        <f t="shared" si="51"/>
        <v>34260</v>
      </c>
      <c r="H270" s="39">
        <v>1165.24</v>
      </c>
      <c r="I270" s="35">
        <v>1141.97</v>
      </c>
      <c r="J270" s="35">
        <v>1221.48</v>
      </c>
      <c r="K270" s="35">
        <v>1201.77</v>
      </c>
      <c r="L270" s="43">
        <f t="shared" si="52"/>
        <v>1164.96</v>
      </c>
      <c r="M270" s="44">
        <f t="shared" si="53"/>
        <v>39911.519999999997</v>
      </c>
      <c r="N270" s="89">
        <v>1.7166999999999999</v>
      </c>
      <c r="O270" s="89">
        <v>1.4930000000000001</v>
      </c>
      <c r="P270" s="89">
        <v>2.2654000000000001</v>
      </c>
      <c r="Q270" s="89">
        <v>2.2092999999999998</v>
      </c>
      <c r="R270" s="77">
        <f>+ROUND((N270*C270+O270*D270+P270*E270+Q270*F270)/G270,4)</f>
        <v>1.7356</v>
      </c>
      <c r="S270" s="33">
        <f t="shared" si="57"/>
        <v>11693.18</v>
      </c>
      <c r="T270" s="34">
        <f t="shared" si="58"/>
        <v>18279.509999999998</v>
      </c>
      <c r="U270" s="35">
        <f t="shared" si="59"/>
        <v>3884.31</v>
      </c>
      <c r="V270" s="36">
        <f t="shared" si="60"/>
        <v>6054.52</v>
      </c>
      <c r="W270" s="37">
        <f t="shared" si="61"/>
        <v>39911.520000000004</v>
      </c>
      <c r="X270" s="105">
        <f t="shared" si="54"/>
        <v>0</v>
      </c>
      <c r="Y270" s="106"/>
      <c r="Z270" s="106">
        <v>0</v>
      </c>
      <c r="AA270" s="106">
        <v>0</v>
      </c>
      <c r="AB270" s="107">
        <f t="shared" si="55"/>
        <v>0</v>
      </c>
    </row>
    <row r="271" spans="2:28" hidden="1" x14ac:dyDescent="0.2">
      <c r="B271" s="5">
        <v>40803</v>
      </c>
      <c r="C271" s="33">
        <v>9040</v>
      </c>
      <c r="D271" s="40">
        <v>16133</v>
      </c>
      <c r="E271" s="40">
        <v>2907</v>
      </c>
      <c r="F271" s="40">
        <v>4831</v>
      </c>
      <c r="G271" s="41">
        <f t="shared" si="51"/>
        <v>32911</v>
      </c>
      <c r="H271" s="39">
        <v>1164.6600000000001</v>
      </c>
      <c r="I271" s="35">
        <v>1141.0899999999999</v>
      </c>
      <c r="J271" s="35">
        <v>1221.48</v>
      </c>
      <c r="K271" s="35">
        <v>1201.77</v>
      </c>
      <c r="L271" s="43">
        <f t="shared" si="52"/>
        <v>1163.57</v>
      </c>
      <c r="M271" s="44">
        <f t="shared" si="53"/>
        <v>38294.32</v>
      </c>
      <c r="N271" s="89">
        <v>1.7050000000000001</v>
      </c>
      <c r="O271" s="89">
        <v>1.4830000000000001</v>
      </c>
      <c r="P271" s="89">
        <v>2.2654000000000001</v>
      </c>
      <c r="Q271" s="89">
        <v>2.2092999999999998</v>
      </c>
      <c r="R271" s="77">
        <f>+ROUND((N271*C271+O271*D271+P271*E271+Q271*F271)/G271,4)</f>
        <v>1.7197</v>
      </c>
      <c r="S271" s="33">
        <f t="shared" si="57"/>
        <v>10528.53</v>
      </c>
      <c r="T271" s="34">
        <f t="shared" si="58"/>
        <v>18409.2</v>
      </c>
      <c r="U271" s="35">
        <f t="shared" si="59"/>
        <v>3550.84</v>
      </c>
      <c r="V271" s="36">
        <f t="shared" si="60"/>
        <v>5805.75</v>
      </c>
      <c r="W271" s="37">
        <f t="shared" si="61"/>
        <v>38294.320000000007</v>
      </c>
      <c r="X271" s="105">
        <f t="shared" si="54"/>
        <v>0</v>
      </c>
      <c r="Y271" s="106"/>
      <c r="Z271" s="106">
        <v>0</v>
      </c>
      <c r="AA271" s="106">
        <v>0</v>
      </c>
      <c r="AB271" s="107">
        <f t="shared" si="55"/>
        <v>0</v>
      </c>
    </row>
    <row r="272" spans="2:28" hidden="1" x14ac:dyDescent="0.2">
      <c r="B272" s="5">
        <v>40804</v>
      </c>
      <c r="C272" s="33">
        <v>7159</v>
      </c>
      <c r="D272" s="40">
        <v>15468</v>
      </c>
      <c r="E272" s="40">
        <v>2825</v>
      </c>
      <c r="F272" s="40">
        <v>4879</v>
      </c>
      <c r="G272" s="41">
        <f t="shared" si="51"/>
        <v>30331</v>
      </c>
      <c r="H272" s="39">
        <v>1165.42</v>
      </c>
      <c r="I272" s="35">
        <v>1140.58</v>
      </c>
      <c r="J272" s="35">
        <v>1221.48</v>
      </c>
      <c r="K272" s="35">
        <v>1201.77</v>
      </c>
      <c r="L272" s="43">
        <f t="shared" si="52"/>
        <v>1163.82</v>
      </c>
      <c r="M272" s="44">
        <f t="shared" si="53"/>
        <v>35299.85</v>
      </c>
      <c r="N272" s="89">
        <v>1.7143999999999999</v>
      </c>
      <c r="O272" s="89">
        <v>1.4726999999999999</v>
      </c>
      <c r="P272" s="89">
        <v>2.2654000000000001</v>
      </c>
      <c r="Q272" s="89">
        <v>2.2092999999999998</v>
      </c>
      <c r="R272" s="77">
        <f>+ROUND((N272*C272+O272*D272+P272*E272+Q272*F272)/G272,4)</f>
        <v>1.7221</v>
      </c>
      <c r="S272" s="33">
        <f t="shared" si="57"/>
        <v>8343.24</v>
      </c>
      <c r="T272" s="34">
        <f t="shared" si="58"/>
        <v>17642.490000000002</v>
      </c>
      <c r="U272" s="35">
        <f t="shared" si="59"/>
        <v>3450.68</v>
      </c>
      <c r="V272" s="36">
        <f t="shared" si="60"/>
        <v>5863.44</v>
      </c>
      <c r="W272" s="37">
        <f t="shared" si="61"/>
        <v>35299.850000000006</v>
      </c>
      <c r="X272" s="105">
        <f t="shared" si="54"/>
        <v>851.05</v>
      </c>
      <c r="Y272" s="106"/>
      <c r="Z272" s="106">
        <v>623.42999999999995</v>
      </c>
      <c r="AA272" s="106">
        <v>227.62</v>
      </c>
      <c r="AB272" s="107">
        <f t="shared" si="55"/>
        <v>851.05</v>
      </c>
    </row>
    <row r="273" spans="2:28" hidden="1" x14ac:dyDescent="0.2">
      <c r="B273" s="5">
        <v>40805</v>
      </c>
      <c r="C273" s="33">
        <v>15282</v>
      </c>
      <c r="D273" s="40">
        <v>15576</v>
      </c>
      <c r="E273" s="40">
        <v>1978</v>
      </c>
      <c r="F273" s="40">
        <v>4906</v>
      </c>
      <c r="G273" s="41">
        <f t="shared" si="51"/>
        <v>37742</v>
      </c>
      <c r="H273" s="39">
        <v>1167.5999999999999</v>
      </c>
      <c r="I273" s="35">
        <v>1140.58</v>
      </c>
      <c r="J273" s="35">
        <v>1221.48</v>
      </c>
      <c r="K273" s="35">
        <v>1201.77</v>
      </c>
      <c r="L273" s="43">
        <f t="shared" si="52"/>
        <v>1163.71</v>
      </c>
      <c r="M273" s="44">
        <f t="shared" si="53"/>
        <v>43920.91</v>
      </c>
      <c r="N273" s="89">
        <v>1.7414000000000001</v>
      </c>
      <c r="O273" s="89">
        <v>1.4726999999999999</v>
      </c>
      <c r="P273" s="89">
        <v>2.2654000000000001</v>
      </c>
      <c r="Q273" s="89">
        <v>2.2092999999999998</v>
      </c>
      <c r="R273" s="77">
        <f>+ROUND((N273*C273+O273*D273+P273*E273+Q273*F273)/G273,4)</f>
        <v>1.7188000000000001</v>
      </c>
      <c r="S273" s="33">
        <f t="shared" si="57"/>
        <v>17843.259999999998</v>
      </c>
      <c r="T273" s="34">
        <f t="shared" si="58"/>
        <v>17765.669999999998</v>
      </c>
      <c r="U273" s="35">
        <f t="shared" si="59"/>
        <v>2416.09</v>
      </c>
      <c r="V273" s="36">
        <f t="shared" si="60"/>
        <v>5895.88</v>
      </c>
      <c r="W273" s="37">
        <f t="shared" si="61"/>
        <v>43920.899999999987</v>
      </c>
      <c r="X273" s="105">
        <f t="shared" si="54"/>
        <v>1276.1100000000001</v>
      </c>
      <c r="Y273" s="106"/>
      <c r="Z273" s="106">
        <v>976.62</v>
      </c>
      <c r="AA273" s="106">
        <v>299.49</v>
      </c>
      <c r="AB273" s="107">
        <f t="shared" si="55"/>
        <v>1276.1100000000001</v>
      </c>
    </row>
    <row r="274" spans="2:28" hidden="1" x14ac:dyDescent="0.2">
      <c r="B274" s="5">
        <v>40806</v>
      </c>
      <c r="C274" s="33">
        <v>15198</v>
      </c>
      <c r="D274" s="40">
        <v>15423</v>
      </c>
      <c r="E274" s="40">
        <v>2748</v>
      </c>
      <c r="F274" s="40">
        <v>4455</v>
      </c>
      <c r="G274" s="41">
        <f t="shared" si="51"/>
        <v>37824</v>
      </c>
      <c r="H274" s="39">
        <v>1164.6199999999999</v>
      </c>
      <c r="I274" s="35">
        <v>1140.04</v>
      </c>
      <c r="J274" s="35">
        <v>1221.48</v>
      </c>
      <c r="K274" s="35">
        <v>1212.18</v>
      </c>
      <c r="L274" s="43">
        <f t="shared" si="52"/>
        <v>1164.33</v>
      </c>
      <c r="M274" s="44">
        <f t="shared" si="53"/>
        <v>44039.62</v>
      </c>
      <c r="N274" s="89">
        <v>1.7155</v>
      </c>
      <c r="O274" s="89">
        <v>1.4715</v>
      </c>
      <c r="P274" s="89">
        <v>2.2654000000000001</v>
      </c>
      <c r="Q274" s="89">
        <v>2.3281000000000001</v>
      </c>
      <c r="R274" s="77">
        <f t="shared" si="56"/>
        <v>1.7281</v>
      </c>
      <c r="S274" s="33">
        <f t="shared" si="57"/>
        <v>17699.89</v>
      </c>
      <c r="T274" s="34">
        <f t="shared" si="58"/>
        <v>17582.84</v>
      </c>
      <c r="U274" s="35">
        <f t="shared" si="59"/>
        <v>3356.63</v>
      </c>
      <c r="V274" s="36">
        <f t="shared" si="60"/>
        <v>5400.26</v>
      </c>
      <c r="W274" s="37">
        <f t="shared" si="61"/>
        <v>44039.619999999995</v>
      </c>
      <c r="X274" s="105">
        <f t="shared" si="54"/>
        <v>1428.1999999999998</v>
      </c>
      <c r="Y274" s="106"/>
      <c r="Z274" s="106">
        <v>1141.56</v>
      </c>
      <c r="AA274" s="106">
        <v>286.64</v>
      </c>
      <c r="AB274" s="107">
        <f t="shared" si="55"/>
        <v>1428.1999999999998</v>
      </c>
    </row>
    <row r="275" spans="2:28" hidden="1" x14ac:dyDescent="0.2">
      <c r="B275" s="5">
        <v>40807</v>
      </c>
      <c r="C275" s="33">
        <v>10951</v>
      </c>
      <c r="D275" s="40">
        <v>15561</v>
      </c>
      <c r="E275" s="40">
        <v>2790</v>
      </c>
      <c r="F275" s="40">
        <v>4940</v>
      </c>
      <c r="G275" s="41">
        <f t="shared" si="51"/>
        <v>34242</v>
      </c>
      <c r="H275" s="39">
        <v>1162.73</v>
      </c>
      <c r="I275" s="35">
        <v>1141.27</v>
      </c>
      <c r="J275" s="35">
        <v>1221.48</v>
      </c>
      <c r="K275" s="35">
        <v>1203.96</v>
      </c>
      <c r="L275" s="43">
        <f t="shared" si="52"/>
        <v>1163.71</v>
      </c>
      <c r="M275" s="44">
        <f t="shared" si="53"/>
        <v>39847.85</v>
      </c>
      <c r="N275" s="89">
        <v>1.6992</v>
      </c>
      <c r="O275" s="89">
        <v>1.4851000000000001</v>
      </c>
      <c r="P275" s="89">
        <v>2.2654000000000001</v>
      </c>
      <c r="Q275" s="89">
        <v>2.2486000000000002</v>
      </c>
      <c r="R275" s="77">
        <f t="shared" si="56"/>
        <v>1.7273000000000001</v>
      </c>
      <c r="S275" s="33">
        <f t="shared" si="57"/>
        <v>12733.06</v>
      </c>
      <c r="T275" s="34">
        <f t="shared" si="58"/>
        <v>17759.3</v>
      </c>
      <c r="U275" s="35">
        <f t="shared" si="59"/>
        <v>3407.93</v>
      </c>
      <c r="V275" s="36">
        <f t="shared" si="60"/>
        <v>5947.56</v>
      </c>
      <c r="W275" s="37">
        <f t="shared" si="61"/>
        <v>39847.85</v>
      </c>
      <c r="X275" s="105">
        <f t="shared" si="54"/>
        <v>1302.54</v>
      </c>
      <c r="Y275" s="106"/>
      <c r="Z275" s="106">
        <v>1018.3</v>
      </c>
      <c r="AA275" s="106">
        <v>284.24</v>
      </c>
      <c r="AB275" s="107">
        <f t="shared" si="55"/>
        <v>1302.54</v>
      </c>
    </row>
    <row r="276" spans="2:28" hidden="1" x14ac:dyDescent="0.2">
      <c r="B276" s="5">
        <v>40808</v>
      </c>
      <c r="C276" s="33">
        <v>11023</v>
      </c>
      <c r="D276" s="40">
        <v>15253</v>
      </c>
      <c r="E276" s="40">
        <v>2795</v>
      </c>
      <c r="F276" s="40">
        <v>4992</v>
      </c>
      <c r="G276" s="41">
        <f t="shared" si="51"/>
        <v>34063</v>
      </c>
      <c r="H276" s="39">
        <v>1164.3800000000001</v>
      </c>
      <c r="I276" s="35">
        <v>1140.93</v>
      </c>
      <c r="J276" s="35">
        <v>1227.73</v>
      </c>
      <c r="K276" s="35">
        <v>1202.1600000000001</v>
      </c>
      <c r="L276" s="43">
        <f t="shared" si="52"/>
        <v>1164.6099999999999</v>
      </c>
      <c r="M276" s="44">
        <f t="shared" si="53"/>
        <v>39670.25</v>
      </c>
      <c r="N276" s="89">
        <v>1.7145999999999999</v>
      </c>
      <c r="O276" s="89">
        <v>1.4805999999999999</v>
      </c>
      <c r="P276" s="89">
        <v>2.2928000000000002</v>
      </c>
      <c r="Q276" s="89">
        <v>2.2216999999999998</v>
      </c>
      <c r="R276" s="77">
        <f t="shared" si="56"/>
        <v>1.7316</v>
      </c>
      <c r="S276" s="33">
        <f t="shared" si="57"/>
        <v>12834.96</v>
      </c>
      <c r="T276" s="34">
        <f t="shared" si="58"/>
        <v>17402.61</v>
      </c>
      <c r="U276" s="35">
        <f t="shared" si="59"/>
        <v>3431.51</v>
      </c>
      <c r="V276" s="36">
        <f t="shared" si="60"/>
        <v>6001.18</v>
      </c>
      <c r="W276" s="37">
        <f t="shared" si="61"/>
        <v>39670.26</v>
      </c>
      <c r="X276" s="105">
        <f t="shared" si="54"/>
        <v>1298.79</v>
      </c>
      <c r="Y276" s="106"/>
      <c r="Z276" s="106">
        <v>986.96</v>
      </c>
      <c r="AA276" s="106">
        <v>311.83</v>
      </c>
      <c r="AB276" s="107">
        <f t="shared" si="55"/>
        <v>1298.79</v>
      </c>
    </row>
    <row r="277" spans="2:28" hidden="1" x14ac:dyDescent="0.2">
      <c r="B277" s="5">
        <v>40809</v>
      </c>
      <c r="C277" s="33">
        <v>9715</v>
      </c>
      <c r="D277" s="40">
        <v>15390</v>
      </c>
      <c r="E277" s="40">
        <v>2810</v>
      </c>
      <c r="F277" s="40">
        <v>4871</v>
      </c>
      <c r="G277" s="41">
        <f t="shared" si="51"/>
        <v>32786</v>
      </c>
      <c r="H277" s="39">
        <v>1163.74</v>
      </c>
      <c r="I277" s="35">
        <v>1144.68</v>
      </c>
      <c r="J277" s="35">
        <v>1227.73</v>
      </c>
      <c r="K277" s="35">
        <v>1201.67</v>
      </c>
      <c r="L277" s="43">
        <f t="shared" si="52"/>
        <v>1165.9100000000001</v>
      </c>
      <c r="M277" s="44">
        <f t="shared" si="53"/>
        <v>38225.620000000003</v>
      </c>
      <c r="N277" s="89">
        <v>1.7121999999999999</v>
      </c>
      <c r="O277" s="89">
        <v>1.5285</v>
      </c>
      <c r="P277" s="89">
        <v>2.2928000000000002</v>
      </c>
      <c r="Q277" s="89">
        <v>2.2099000000000002</v>
      </c>
      <c r="R277" s="77">
        <f t="shared" si="56"/>
        <v>1.7497</v>
      </c>
      <c r="S277" s="33">
        <f t="shared" si="57"/>
        <v>11305.73</v>
      </c>
      <c r="T277" s="34">
        <f t="shared" si="58"/>
        <v>17616.63</v>
      </c>
      <c r="U277" s="35">
        <f t="shared" si="59"/>
        <v>3449.92</v>
      </c>
      <c r="V277" s="36">
        <f t="shared" si="60"/>
        <v>5853.33</v>
      </c>
      <c r="W277" s="37">
        <f t="shared" si="61"/>
        <v>38225.61</v>
      </c>
      <c r="X277" s="105">
        <f t="shared" si="54"/>
        <v>1204.8899999999999</v>
      </c>
      <c r="Y277" s="106"/>
      <c r="Z277" s="106">
        <v>890.15</v>
      </c>
      <c r="AA277" s="106">
        <v>314.74</v>
      </c>
      <c r="AB277" s="107">
        <f t="shared" si="55"/>
        <v>1204.8899999999999</v>
      </c>
    </row>
    <row r="278" spans="2:28" hidden="1" x14ac:dyDescent="0.2">
      <c r="B278" s="5">
        <v>40810</v>
      </c>
      <c r="C278" s="33">
        <v>7365</v>
      </c>
      <c r="D278" s="40">
        <v>14632</v>
      </c>
      <c r="E278" s="40">
        <v>2917</v>
      </c>
      <c r="F278" s="40">
        <v>4699</v>
      </c>
      <c r="G278" s="41">
        <f t="shared" si="51"/>
        <v>29613</v>
      </c>
      <c r="H278" s="39">
        <v>1163.83</v>
      </c>
      <c r="I278" s="35">
        <v>1143.52</v>
      </c>
      <c r="J278" s="35">
        <v>1227.73</v>
      </c>
      <c r="K278" s="35">
        <v>1203.1400000000001</v>
      </c>
      <c r="L278" s="43">
        <f t="shared" si="52"/>
        <v>1166.33</v>
      </c>
      <c r="M278" s="44">
        <f t="shared" si="53"/>
        <v>34538.44</v>
      </c>
      <c r="N278" s="89">
        <v>1.7132000000000001</v>
      </c>
      <c r="O278" s="89">
        <v>1.5128999999999999</v>
      </c>
      <c r="P278" s="89">
        <v>2.2928000000000002</v>
      </c>
      <c r="Q278" s="89">
        <v>2.2239</v>
      </c>
      <c r="R278" s="77">
        <f>+ROUND((N278*C278+O278*D278+P278*E278+Q278*F278)/G278,4)</f>
        <v>1.7524</v>
      </c>
      <c r="S278" s="33">
        <f t="shared" si="57"/>
        <v>8571.61</v>
      </c>
      <c r="T278" s="34">
        <f t="shared" si="58"/>
        <v>16731.98</v>
      </c>
      <c r="U278" s="35">
        <f t="shared" si="59"/>
        <v>3581.29</v>
      </c>
      <c r="V278" s="36">
        <f t="shared" si="60"/>
        <v>5653.55</v>
      </c>
      <c r="W278" s="37">
        <f t="shared" si="61"/>
        <v>34538.43</v>
      </c>
      <c r="X278" s="105">
        <f t="shared" si="54"/>
        <v>1141.22</v>
      </c>
      <c r="Y278" s="106"/>
      <c r="Z278" s="106">
        <v>868.32</v>
      </c>
      <c r="AA278" s="106">
        <v>272.89999999999998</v>
      </c>
      <c r="AB278" s="107">
        <f t="shared" si="55"/>
        <v>1141.22</v>
      </c>
    </row>
    <row r="279" spans="2:28" hidden="1" x14ac:dyDescent="0.2">
      <c r="B279" s="5">
        <v>40811</v>
      </c>
      <c r="C279" s="33">
        <v>7567</v>
      </c>
      <c r="D279" s="40">
        <v>13771</v>
      </c>
      <c r="E279" s="40">
        <v>2854</v>
      </c>
      <c r="F279" s="40">
        <v>4897</v>
      </c>
      <c r="G279" s="41">
        <f t="shared" si="51"/>
        <v>29089</v>
      </c>
      <c r="H279" s="39">
        <v>1163.3900000000001</v>
      </c>
      <c r="I279" s="35">
        <v>1140.27</v>
      </c>
      <c r="J279" s="35">
        <v>1227.73</v>
      </c>
      <c r="K279" s="35">
        <v>1202.27</v>
      </c>
      <c r="L279" s="43">
        <f t="shared" si="52"/>
        <v>1165.3</v>
      </c>
      <c r="M279" s="44">
        <f t="shared" si="53"/>
        <v>33897.49</v>
      </c>
      <c r="N279" s="89">
        <v>1.7082999999999999</v>
      </c>
      <c r="O279" s="89">
        <v>1.4762999999999999</v>
      </c>
      <c r="P279" s="89">
        <v>2.2928000000000002</v>
      </c>
      <c r="Q279" s="89">
        <v>2.2159</v>
      </c>
      <c r="R279" s="77">
        <f t="shared" si="56"/>
        <v>1.7413000000000001</v>
      </c>
      <c r="S279" s="33">
        <f t="shared" si="57"/>
        <v>8803.3700000000008</v>
      </c>
      <c r="T279" s="34">
        <f t="shared" si="58"/>
        <v>15702.66</v>
      </c>
      <c r="U279" s="35">
        <f t="shared" si="59"/>
        <v>3503.94</v>
      </c>
      <c r="V279" s="36">
        <f t="shared" si="60"/>
        <v>5887.52</v>
      </c>
      <c r="W279" s="37">
        <f t="shared" si="61"/>
        <v>33897.49</v>
      </c>
      <c r="X279" s="105">
        <f t="shared" si="54"/>
        <v>1122.33</v>
      </c>
      <c r="Y279" s="106"/>
      <c r="Z279" s="106">
        <v>882</v>
      </c>
      <c r="AA279" s="106">
        <v>240.33</v>
      </c>
      <c r="AB279" s="107">
        <f t="shared" si="55"/>
        <v>1122.33</v>
      </c>
    </row>
    <row r="280" spans="2:28" hidden="1" x14ac:dyDescent="0.2">
      <c r="B280" s="5">
        <v>40812</v>
      </c>
      <c r="C280" s="33">
        <v>9926</v>
      </c>
      <c r="D280" s="40">
        <v>15540</v>
      </c>
      <c r="E280" s="40">
        <v>2802</v>
      </c>
      <c r="F280" s="40">
        <v>4301</v>
      </c>
      <c r="G280" s="41">
        <f t="shared" si="51"/>
        <v>32569</v>
      </c>
      <c r="H280" s="39">
        <v>1165.06</v>
      </c>
      <c r="I280" s="35">
        <v>1141.4000000000001</v>
      </c>
      <c r="J280" s="35">
        <v>1227.73</v>
      </c>
      <c r="K280" s="35">
        <v>1206.8599999999999</v>
      </c>
      <c r="L280" s="43">
        <f>+ROUND((H280*C280+I280*D280+J280*E280+K280*F280)/G280,2)</f>
        <v>1164.68</v>
      </c>
      <c r="M280" s="44">
        <f t="shared" si="53"/>
        <v>37932.550000000003</v>
      </c>
      <c r="N280" s="89">
        <v>1.73</v>
      </c>
      <c r="O280" s="89">
        <v>1.4882</v>
      </c>
      <c r="P280" s="89">
        <v>2.2928000000000002</v>
      </c>
      <c r="Q280" s="89">
        <v>2.2637999999999998</v>
      </c>
      <c r="R280" s="77">
        <f t="shared" ref="R280:R286" si="62">+ROUND((N280*C280+O280*D280+P280*E280+Q280*F280)/G280,4)</f>
        <v>1.7335</v>
      </c>
      <c r="S280" s="33">
        <f t="shared" si="57"/>
        <v>11564.39</v>
      </c>
      <c r="T280" s="34">
        <f t="shared" si="58"/>
        <v>17737.36</v>
      </c>
      <c r="U280" s="35">
        <f t="shared" si="59"/>
        <v>3440.1</v>
      </c>
      <c r="V280" s="36">
        <f t="shared" si="60"/>
        <v>5190.7</v>
      </c>
      <c r="W280" s="37">
        <f t="shared" si="61"/>
        <v>37932.549999999996</v>
      </c>
      <c r="X280" s="105">
        <f t="shared" si="54"/>
        <v>1255.57</v>
      </c>
      <c r="Y280" s="106"/>
      <c r="Z280" s="106">
        <v>999.73</v>
      </c>
      <c r="AA280" s="106">
        <v>255.84</v>
      </c>
      <c r="AB280" s="107">
        <f t="shared" si="55"/>
        <v>1255.57</v>
      </c>
    </row>
    <row r="281" spans="2:28" hidden="1" x14ac:dyDescent="0.2">
      <c r="B281" s="5">
        <v>40813</v>
      </c>
      <c r="C281" s="33">
        <v>8634</v>
      </c>
      <c r="D281" s="40">
        <v>15661</v>
      </c>
      <c r="E281" s="40">
        <v>2762</v>
      </c>
      <c r="F281" s="40">
        <v>4299</v>
      </c>
      <c r="G281" s="41">
        <f t="shared" si="51"/>
        <v>31356</v>
      </c>
      <c r="H281" s="39">
        <v>1165.56</v>
      </c>
      <c r="I281" s="35">
        <v>1141.29</v>
      </c>
      <c r="J281" s="35">
        <v>1227.73</v>
      </c>
      <c r="K281" s="35">
        <v>1199.6099999999999</v>
      </c>
      <c r="L281" s="43">
        <f>+ROUND((H281*C281+I281*D281+J281*E281+K281*F281)/G281,2)</f>
        <v>1163.58</v>
      </c>
      <c r="M281" s="44">
        <f t="shared" si="53"/>
        <v>36485.300000000003</v>
      </c>
      <c r="N281" s="89">
        <v>1.732</v>
      </c>
      <c r="O281" s="89">
        <v>1.4835</v>
      </c>
      <c r="P281" s="89">
        <v>2.2928000000000002</v>
      </c>
      <c r="Q281" s="89">
        <v>2.1894999999999998</v>
      </c>
      <c r="R281" s="77">
        <f t="shared" si="62"/>
        <v>1.72</v>
      </c>
      <c r="S281" s="33">
        <f t="shared" si="57"/>
        <v>10063.450000000001</v>
      </c>
      <c r="T281" s="34">
        <f t="shared" si="58"/>
        <v>17873.740000000002</v>
      </c>
      <c r="U281" s="35">
        <f t="shared" si="59"/>
        <v>3390.99</v>
      </c>
      <c r="V281" s="36">
        <f t="shared" si="60"/>
        <v>5157.12</v>
      </c>
      <c r="W281" s="37">
        <f t="shared" si="61"/>
        <v>36485.300000000003</v>
      </c>
      <c r="X281" s="105">
        <f t="shared" si="54"/>
        <v>925.78000000000009</v>
      </c>
      <c r="Y281" s="106"/>
      <c r="Z281" s="106">
        <v>692.69</v>
      </c>
      <c r="AA281" s="106">
        <v>233.09</v>
      </c>
      <c r="AB281" s="107">
        <f t="shared" si="55"/>
        <v>925.78000000000009</v>
      </c>
    </row>
    <row r="282" spans="2:28" hidden="1" x14ac:dyDescent="0.2">
      <c r="B282" s="5">
        <v>40814</v>
      </c>
      <c r="C282" s="33">
        <v>11905</v>
      </c>
      <c r="D282" s="40">
        <v>15437</v>
      </c>
      <c r="E282" s="40">
        <v>2757</v>
      </c>
      <c r="F282" s="40">
        <v>4455</v>
      </c>
      <c r="G282" s="41">
        <f t="shared" si="51"/>
        <v>34554</v>
      </c>
      <c r="H282" s="39">
        <v>1166.1500000000001</v>
      </c>
      <c r="I282" s="35">
        <v>1142.23</v>
      </c>
      <c r="J282" s="35">
        <v>1227.73</v>
      </c>
      <c r="K282" s="35">
        <v>1202.26</v>
      </c>
      <c r="L282" s="43">
        <f t="shared" si="52"/>
        <v>1165.03</v>
      </c>
      <c r="M282" s="44">
        <f t="shared" si="53"/>
        <v>40256.54</v>
      </c>
      <c r="N282" s="89">
        <v>1.74</v>
      </c>
      <c r="O282" s="89">
        <v>1.4937</v>
      </c>
      <c r="P282" s="89">
        <v>2.2928000000000002</v>
      </c>
      <c r="Q282" s="89">
        <v>2.2267000000000001</v>
      </c>
      <c r="R282" s="77">
        <f t="shared" si="62"/>
        <v>1.7367999999999999</v>
      </c>
      <c r="S282" s="33">
        <f t="shared" si="57"/>
        <v>13883.02</v>
      </c>
      <c r="T282" s="34">
        <f t="shared" si="58"/>
        <v>17632.599999999999</v>
      </c>
      <c r="U282" s="35">
        <f t="shared" si="59"/>
        <v>3384.85</v>
      </c>
      <c r="V282" s="36">
        <f t="shared" si="60"/>
        <v>5356.07</v>
      </c>
      <c r="W282" s="37">
        <f t="shared" si="61"/>
        <v>40256.54</v>
      </c>
      <c r="X282" s="105">
        <f t="shared" si="54"/>
        <v>1340.52</v>
      </c>
      <c r="Y282" s="106"/>
      <c r="Z282" s="106">
        <v>1035.98</v>
      </c>
      <c r="AA282" s="106">
        <v>304.54000000000002</v>
      </c>
      <c r="AB282" s="107">
        <f t="shared" si="55"/>
        <v>1340.52</v>
      </c>
    </row>
    <row r="283" spans="2:28" hidden="1" x14ac:dyDescent="0.2">
      <c r="B283" s="5">
        <v>40815</v>
      </c>
      <c r="C283" s="33">
        <v>12011</v>
      </c>
      <c r="D283" s="40">
        <v>16029</v>
      </c>
      <c r="E283" s="40">
        <v>1547</v>
      </c>
      <c r="F283" s="40">
        <v>4749</v>
      </c>
      <c r="G283" s="41">
        <f t="shared" si="51"/>
        <v>34336</v>
      </c>
      <c r="H283" s="39">
        <v>1163.99</v>
      </c>
      <c r="I283" s="35">
        <v>1139.18</v>
      </c>
      <c r="J283" s="35">
        <v>1220.67</v>
      </c>
      <c r="K283" s="35">
        <v>1201.97</v>
      </c>
      <c r="L283" s="43">
        <f t="shared" si="52"/>
        <v>1160.21</v>
      </c>
      <c r="M283" s="44">
        <f t="shared" si="53"/>
        <v>39837.129999999997</v>
      </c>
      <c r="N283" s="89">
        <v>1.7112000000000001</v>
      </c>
      <c r="O283" s="89">
        <v>1.46</v>
      </c>
      <c r="P283" s="89">
        <v>2.2555000000000001</v>
      </c>
      <c r="Q283" s="89">
        <v>2.2201</v>
      </c>
      <c r="R283" s="77">
        <f t="shared" si="62"/>
        <v>1.6888000000000001</v>
      </c>
      <c r="S283" s="33">
        <f t="shared" si="57"/>
        <v>13980.68</v>
      </c>
      <c r="T283" s="34">
        <f t="shared" si="58"/>
        <v>18259.919999999998</v>
      </c>
      <c r="U283" s="35">
        <f t="shared" si="59"/>
        <v>1888.38</v>
      </c>
      <c r="V283" s="36">
        <f t="shared" si="60"/>
        <v>5708.16</v>
      </c>
      <c r="W283" s="37">
        <f t="shared" si="61"/>
        <v>39837.14</v>
      </c>
      <c r="X283" s="105">
        <f t="shared" si="54"/>
        <v>1286.1200000000001</v>
      </c>
      <c r="Y283" s="106"/>
      <c r="Z283" s="106">
        <v>1001.33</v>
      </c>
      <c r="AA283" s="106">
        <v>284.79000000000002</v>
      </c>
      <c r="AB283" s="107">
        <f t="shared" si="55"/>
        <v>1286.1200000000001</v>
      </c>
    </row>
    <row r="284" spans="2:28" ht="13.5" hidden="1" thickBot="1" x14ac:dyDescent="0.25">
      <c r="B284" s="5">
        <v>40816</v>
      </c>
      <c r="C284" s="33">
        <v>9874</v>
      </c>
      <c r="D284" s="40">
        <v>15437</v>
      </c>
      <c r="E284" s="40">
        <v>2842</v>
      </c>
      <c r="F284" s="40">
        <v>4858</v>
      </c>
      <c r="G284" s="41">
        <f t="shared" si="51"/>
        <v>33011</v>
      </c>
      <c r="H284" s="39">
        <v>1163.06</v>
      </c>
      <c r="I284" s="35">
        <v>1141.49</v>
      </c>
      <c r="J284" s="35">
        <v>1220.67</v>
      </c>
      <c r="K284" s="35">
        <v>1201.03</v>
      </c>
      <c r="L284" s="43">
        <f t="shared" si="52"/>
        <v>1163.52</v>
      </c>
      <c r="M284" s="44">
        <f t="shared" si="53"/>
        <v>38408.980000000003</v>
      </c>
      <c r="N284" s="89">
        <v>1.6901999999999999</v>
      </c>
      <c r="O284" s="89">
        <v>1.4894000000000001</v>
      </c>
      <c r="P284" s="89">
        <v>2.2555000000000001</v>
      </c>
      <c r="Q284" s="89">
        <v>2.2025000000000001</v>
      </c>
      <c r="R284" s="77">
        <f t="shared" si="62"/>
        <v>1.7203999999999999</v>
      </c>
      <c r="S284" s="33">
        <f t="shared" si="57"/>
        <v>11484.05</v>
      </c>
      <c r="T284" s="34">
        <f t="shared" si="58"/>
        <v>17621.18</v>
      </c>
      <c r="U284" s="35">
        <f t="shared" si="59"/>
        <v>3469.14</v>
      </c>
      <c r="V284" s="36">
        <f t="shared" si="60"/>
        <v>5834.6</v>
      </c>
      <c r="W284" s="37">
        <f t="shared" si="61"/>
        <v>38408.97</v>
      </c>
      <c r="X284" s="105">
        <f t="shared" si="54"/>
        <v>1257.73</v>
      </c>
      <c r="Y284" s="106"/>
      <c r="Z284" s="106">
        <v>961.88</v>
      </c>
      <c r="AA284" s="106">
        <v>295.85000000000002</v>
      </c>
      <c r="AB284" s="107">
        <f t="shared" si="55"/>
        <v>1257.73</v>
      </c>
    </row>
    <row r="285" spans="2:28" ht="32.25" hidden="1" customHeight="1" thickBot="1" x14ac:dyDescent="0.25">
      <c r="B285" s="10" t="s">
        <v>12</v>
      </c>
      <c r="C285" s="63">
        <f>SUM(C255:C284)</f>
        <v>368446</v>
      </c>
      <c r="D285" s="64">
        <f>SUM(D255:D284)</f>
        <v>462774</v>
      </c>
      <c r="E285" s="64">
        <f>SUM(E255:E284)</f>
        <v>79675</v>
      </c>
      <c r="F285" s="64">
        <f>SUM(F255:F284)</f>
        <v>142560</v>
      </c>
      <c r="G285" s="65">
        <f>SUM(G255:G284)</f>
        <v>1053455</v>
      </c>
      <c r="H285" s="66">
        <f>+S285/C285*1000</f>
        <v>1164.877458297824</v>
      </c>
      <c r="I285" s="66">
        <f>+T285/D285*1000</f>
        <v>1140.5047820318337</v>
      </c>
      <c r="J285" s="66">
        <f>+U285/E285*1000</f>
        <v>1224.5593975525574</v>
      </c>
      <c r="K285" s="66">
        <f>+V285/F285*1000</f>
        <v>1202.6820286195286</v>
      </c>
      <c r="L285" s="66">
        <f>+W285/G285*1000</f>
        <v>1163.8005610111491</v>
      </c>
      <c r="M285" s="66">
        <f>ROUND((C285*H285+D285*I285+E285*J285+F285*K285)/G285,2)</f>
        <v>1163.8</v>
      </c>
      <c r="N285" s="96">
        <f>AVERAGE(N256:N284)</f>
        <v>1.7138206896551722</v>
      </c>
      <c r="O285" s="96">
        <f>AVERAGE(O256:O284)</f>
        <v>1.4774</v>
      </c>
      <c r="P285" s="96">
        <f>AVERAGE(P256:P284)</f>
        <v>2.2963379310344827</v>
      </c>
      <c r="Q285" s="96">
        <f>AVERAGE(Q256:Q284)</f>
        <v>2.2275896551724137</v>
      </c>
      <c r="R285" s="96">
        <f>AVERAGE(R256:R284)</f>
        <v>1.723631034482759</v>
      </c>
      <c r="S285" s="67">
        <f t="shared" ref="S285:AB285" si="63">SUM(S255:S284)</f>
        <v>429194.44000000006</v>
      </c>
      <c r="T285" s="68">
        <f t="shared" si="63"/>
        <v>527795.95999999985</v>
      </c>
      <c r="U285" s="64">
        <f t="shared" si="63"/>
        <v>97566.77</v>
      </c>
      <c r="V285" s="69">
        <f t="shared" si="63"/>
        <v>171454.34999999998</v>
      </c>
      <c r="W285" s="70">
        <f t="shared" si="63"/>
        <v>1226011.52</v>
      </c>
      <c r="X285" s="114">
        <f t="shared" si="63"/>
        <v>34155.950000000004</v>
      </c>
      <c r="Y285" s="114">
        <f t="shared" si="63"/>
        <v>0</v>
      </c>
      <c r="Z285" s="114">
        <f t="shared" si="63"/>
        <v>26417.08</v>
      </c>
      <c r="AA285" s="114">
        <f t="shared" si="63"/>
        <v>7738.87</v>
      </c>
      <c r="AB285" s="114">
        <f t="shared" si="63"/>
        <v>34155.950000000004</v>
      </c>
    </row>
    <row r="286" spans="2:28" hidden="1" x14ac:dyDescent="0.2">
      <c r="B286" s="5">
        <v>40817</v>
      </c>
      <c r="C286" s="33">
        <v>9955</v>
      </c>
      <c r="D286" s="40">
        <v>15750</v>
      </c>
      <c r="E286" s="40">
        <v>2915</v>
      </c>
      <c r="F286" s="40">
        <v>4897</v>
      </c>
      <c r="G286" s="41">
        <f t="shared" si="51"/>
        <v>33517</v>
      </c>
      <c r="H286" s="39">
        <v>1164.56</v>
      </c>
      <c r="I286" s="35">
        <v>1138.74</v>
      </c>
      <c r="J286" s="35">
        <v>1220.67</v>
      </c>
      <c r="K286" s="35">
        <v>1201.27</v>
      </c>
      <c r="L286" s="43">
        <f t="shared" si="52"/>
        <v>1162.67</v>
      </c>
      <c r="M286" s="44">
        <f>+ROUND((C286*H286+D286*I286+E286*J286+F286*K286)/M285,2)</f>
        <v>33484.47</v>
      </c>
      <c r="N286" s="89">
        <v>1.7069000000000001</v>
      </c>
      <c r="O286" s="89">
        <v>1.4533</v>
      </c>
      <c r="P286" s="89">
        <v>2.2555000000000001</v>
      </c>
      <c r="Q286" s="89">
        <v>2.2040000000000002</v>
      </c>
      <c r="R286" s="77">
        <f t="shared" si="62"/>
        <v>1.7081</v>
      </c>
      <c r="S286" s="33">
        <f>ROUND(+C286*H286/1000,2)</f>
        <v>11593.19</v>
      </c>
      <c r="T286" s="34">
        <f>ROUND(+D286*I286/1000,2)</f>
        <v>17935.16</v>
      </c>
      <c r="U286" s="35">
        <f>ROUND(+E286*J286/1000,2)</f>
        <v>3558.25</v>
      </c>
      <c r="V286" s="36">
        <f>ROUND(+F286*K286/1000,2)</f>
        <v>5882.62</v>
      </c>
      <c r="W286" s="37">
        <f>SUM(S286:V286)</f>
        <v>38969.22</v>
      </c>
      <c r="X286" s="105">
        <f t="shared" si="54"/>
        <v>1269.55</v>
      </c>
      <c r="Y286" s="106"/>
      <c r="Z286" s="106">
        <v>983.12</v>
      </c>
      <c r="AA286" s="106">
        <v>286.43</v>
      </c>
      <c r="AB286" s="107">
        <f t="shared" si="55"/>
        <v>1269.55</v>
      </c>
    </row>
    <row r="287" spans="2:28" hidden="1" x14ac:dyDescent="0.2">
      <c r="B287" s="5">
        <v>40818</v>
      </c>
      <c r="C287" s="33">
        <v>8689</v>
      </c>
      <c r="D287" s="40">
        <v>15546</v>
      </c>
      <c r="E287" s="40">
        <v>2838</v>
      </c>
      <c r="F287" s="40">
        <v>4971</v>
      </c>
      <c r="G287" s="41">
        <f t="shared" si="51"/>
        <v>32044</v>
      </c>
      <c r="H287" s="39">
        <v>1163.51</v>
      </c>
      <c r="I287" s="35">
        <v>1140.5899999999999</v>
      </c>
      <c r="J287" s="35">
        <v>1220.67</v>
      </c>
      <c r="K287" s="35">
        <v>1200.3</v>
      </c>
      <c r="L287" s="43">
        <f t="shared" ref="L287:L316" si="64">+ROUND((H287*C287+I287*D287+J287*E287+K287*F287)/G287,2)</f>
        <v>1163.1600000000001</v>
      </c>
      <c r="M287" s="44">
        <f t="shared" ref="M287:M316" si="65">+ROUND((C287*H287+D287*I287+E287*J287+F287*K287)/1000,2)</f>
        <v>37272.300000000003</v>
      </c>
      <c r="N287" s="89">
        <v>1.6955</v>
      </c>
      <c r="O287" s="89">
        <v>1.4726999999999999</v>
      </c>
      <c r="P287" s="89">
        <v>2.2555000000000001</v>
      </c>
      <c r="Q287" s="89">
        <v>2.1945000000000001</v>
      </c>
      <c r="R287" s="77">
        <f t="shared" ref="R287:R316" si="66">+ROUND((N287*C287+O287*D287+P287*E287+Q287*F287)/G287,4)</f>
        <v>1.7143999999999999</v>
      </c>
      <c r="S287" s="33">
        <f t="shared" ref="S287:S316" si="67">ROUND(+C287*H287/1000,2)</f>
        <v>10109.74</v>
      </c>
      <c r="T287" s="34">
        <f t="shared" ref="T287:T316" si="68">ROUND(+D287*I287/1000,2)</f>
        <v>17731.61</v>
      </c>
      <c r="U287" s="35">
        <f t="shared" ref="U287:U316" si="69">ROUND(+E287*J287/1000,2)</f>
        <v>3464.26</v>
      </c>
      <c r="V287" s="36">
        <f t="shared" ref="V287:V316" si="70">ROUND(+F287*K287/1000,2)</f>
        <v>5966.69</v>
      </c>
      <c r="W287" s="37">
        <f t="shared" ref="W287:W316" si="71">SUM(S287:V287)</f>
        <v>37272.300000000003</v>
      </c>
      <c r="X287" s="105">
        <f t="shared" si="54"/>
        <v>1226.8499999999999</v>
      </c>
      <c r="Y287" s="106"/>
      <c r="Z287" s="106">
        <v>961.93</v>
      </c>
      <c r="AA287" s="106">
        <v>264.92</v>
      </c>
      <c r="AB287" s="107">
        <f t="shared" si="55"/>
        <v>1226.8499999999999</v>
      </c>
    </row>
    <row r="288" spans="2:28" hidden="1" x14ac:dyDescent="0.2">
      <c r="B288" s="5">
        <v>40819</v>
      </c>
      <c r="C288" s="33">
        <v>7629</v>
      </c>
      <c r="D288" s="40">
        <v>15953</v>
      </c>
      <c r="E288" s="40">
        <v>3168</v>
      </c>
      <c r="F288" s="40">
        <v>4969</v>
      </c>
      <c r="G288" s="41">
        <f t="shared" si="51"/>
        <v>31719</v>
      </c>
      <c r="H288" s="39">
        <v>1162.81</v>
      </c>
      <c r="I288" s="35">
        <v>1140.1400000000001</v>
      </c>
      <c r="J288" s="35">
        <v>1220.67</v>
      </c>
      <c r="K288" s="35">
        <v>1201.52</v>
      </c>
      <c r="L288" s="43">
        <f t="shared" si="64"/>
        <v>1163.25</v>
      </c>
      <c r="M288" s="44">
        <f t="shared" si="65"/>
        <v>36897.17</v>
      </c>
      <c r="N288" s="89">
        <v>1.6780999999999999</v>
      </c>
      <c r="O288" s="89">
        <v>1.4742999999999999</v>
      </c>
      <c r="P288" s="89">
        <v>2.2555000000000001</v>
      </c>
      <c r="Q288" s="89">
        <v>2.2082999999999999</v>
      </c>
      <c r="R288" s="77">
        <f>+ROUND((N288*C288+O288*D288+P288*E288+Q288*F288)/G288,4)</f>
        <v>1.7162999999999999</v>
      </c>
      <c r="S288" s="33">
        <f t="shared" si="67"/>
        <v>8871.08</v>
      </c>
      <c r="T288" s="34">
        <f t="shared" si="68"/>
        <v>18188.650000000001</v>
      </c>
      <c r="U288" s="35">
        <f t="shared" si="69"/>
        <v>3867.08</v>
      </c>
      <c r="V288" s="36">
        <f t="shared" si="70"/>
        <v>5970.35</v>
      </c>
      <c r="W288" s="37">
        <f t="shared" si="71"/>
        <v>36897.160000000003</v>
      </c>
      <c r="X288" s="105">
        <f t="shared" si="54"/>
        <v>1188.03</v>
      </c>
      <c r="Y288" s="106"/>
      <c r="Z288" s="106">
        <v>897.95</v>
      </c>
      <c r="AA288" s="106">
        <v>290.08</v>
      </c>
      <c r="AB288" s="107">
        <f t="shared" si="55"/>
        <v>1188.03</v>
      </c>
    </row>
    <row r="289" spans="2:28" hidden="1" x14ac:dyDescent="0.2">
      <c r="B289" s="5">
        <v>40820</v>
      </c>
      <c r="C289" s="33">
        <v>10337</v>
      </c>
      <c r="D289" s="40">
        <v>15964</v>
      </c>
      <c r="E289" s="40">
        <v>1776</v>
      </c>
      <c r="F289" s="40">
        <v>4955</v>
      </c>
      <c r="G289" s="41">
        <f t="shared" si="51"/>
        <v>33032</v>
      </c>
      <c r="H289" s="39">
        <v>1163.47</v>
      </c>
      <c r="I289" s="35">
        <v>1140.95</v>
      </c>
      <c r="J289" s="35">
        <v>1220.67</v>
      </c>
      <c r="K289" s="35">
        <v>1199.07</v>
      </c>
      <c r="L289" s="43">
        <f t="shared" si="64"/>
        <v>1161</v>
      </c>
      <c r="M289" s="44">
        <f t="shared" si="65"/>
        <v>38350.22</v>
      </c>
      <c r="N289" s="89">
        <v>1.6924999999999999</v>
      </c>
      <c r="O289" s="89">
        <v>1.4829000000000001</v>
      </c>
      <c r="P289" s="89">
        <v>2.2555000000000001</v>
      </c>
      <c r="Q289" s="89">
        <v>2.1745000000000001</v>
      </c>
      <c r="R289" s="77">
        <f t="shared" si="66"/>
        <v>1.6938</v>
      </c>
      <c r="S289" s="33">
        <f t="shared" si="67"/>
        <v>12026.79</v>
      </c>
      <c r="T289" s="34">
        <f t="shared" si="68"/>
        <v>18214.13</v>
      </c>
      <c r="U289" s="35">
        <f t="shared" si="69"/>
        <v>2167.91</v>
      </c>
      <c r="V289" s="36">
        <f t="shared" si="70"/>
        <v>5941.39</v>
      </c>
      <c r="W289" s="37">
        <f t="shared" si="71"/>
        <v>38350.22</v>
      </c>
      <c r="X289" s="105">
        <f t="shared" si="54"/>
        <v>1246.27</v>
      </c>
      <c r="Y289" s="106"/>
      <c r="Z289" s="106">
        <v>977.15</v>
      </c>
      <c r="AA289" s="106">
        <v>269.12</v>
      </c>
      <c r="AB289" s="107">
        <f t="shared" si="55"/>
        <v>1246.27</v>
      </c>
    </row>
    <row r="290" spans="2:28" hidden="1" x14ac:dyDescent="0.2">
      <c r="B290" s="5">
        <v>40821</v>
      </c>
      <c r="C290" s="33">
        <v>9246</v>
      </c>
      <c r="D290" s="40">
        <v>15839</v>
      </c>
      <c r="E290" s="40">
        <v>2846</v>
      </c>
      <c r="F290" s="40">
        <v>5006</v>
      </c>
      <c r="G290" s="41">
        <f t="shared" si="51"/>
        <v>32937</v>
      </c>
      <c r="H290" s="39">
        <v>1164.17</v>
      </c>
      <c r="I290" s="35">
        <v>1140</v>
      </c>
      <c r="J290" s="35">
        <v>1220.67</v>
      </c>
      <c r="K290" s="35">
        <v>1202.57</v>
      </c>
      <c r="L290" s="43">
        <f t="shared" si="64"/>
        <v>1163.27</v>
      </c>
      <c r="M290" s="44">
        <f t="shared" si="65"/>
        <v>38314.47</v>
      </c>
      <c r="N290" s="89">
        <v>1.7</v>
      </c>
      <c r="O290" s="89">
        <v>1.4752000000000001</v>
      </c>
      <c r="P290" s="89">
        <v>2.2555000000000001</v>
      </c>
      <c r="Q290" s="89">
        <v>2.2181000000000002</v>
      </c>
      <c r="R290" s="77">
        <f t="shared" si="66"/>
        <v>1.7185999999999999</v>
      </c>
      <c r="S290" s="33">
        <f t="shared" si="67"/>
        <v>10763.92</v>
      </c>
      <c r="T290" s="34">
        <f t="shared" si="68"/>
        <v>18056.46</v>
      </c>
      <c r="U290" s="35">
        <f t="shared" si="69"/>
        <v>3474.03</v>
      </c>
      <c r="V290" s="36">
        <f t="shared" si="70"/>
        <v>6020.07</v>
      </c>
      <c r="W290" s="37">
        <f t="shared" si="71"/>
        <v>38314.479999999996</v>
      </c>
      <c r="X290" s="105">
        <f t="shared" si="54"/>
        <v>1266.97</v>
      </c>
      <c r="Y290" s="106"/>
      <c r="Z290" s="106">
        <v>996.48</v>
      </c>
      <c r="AA290" s="106">
        <v>270.49</v>
      </c>
      <c r="AB290" s="107">
        <f t="shared" si="55"/>
        <v>1266.97</v>
      </c>
    </row>
    <row r="291" spans="2:28" hidden="1" x14ac:dyDescent="0.2">
      <c r="B291" s="5">
        <v>40822</v>
      </c>
      <c r="C291" s="33">
        <v>10460</v>
      </c>
      <c r="D291" s="40">
        <v>15490</v>
      </c>
      <c r="E291" s="40">
        <v>2386</v>
      </c>
      <c r="F291" s="40">
        <v>4401</v>
      </c>
      <c r="G291" s="41">
        <f t="shared" si="51"/>
        <v>32737</v>
      </c>
      <c r="H291" s="39">
        <v>1163.82</v>
      </c>
      <c r="I291" s="35">
        <v>1138.28</v>
      </c>
      <c r="J291" s="35">
        <v>1222.95</v>
      </c>
      <c r="K291" s="35">
        <v>1200.1500000000001</v>
      </c>
      <c r="L291" s="43">
        <f t="shared" si="64"/>
        <v>1160.93</v>
      </c>
      <c r="M291" s="44">
        <f t="shared" si="65"/>
        <v>38005.33</v>
      </c>
      <c r="N291" s="89">
        <v>1.7001999999999999</v>
      </c>
      <c r="O291" s="89">
        <v>1.4529000000000001</v>
      </c>
      <c r="P291" s="89">
        <v>2.2501000000000002</v>
      </c>
      <c r="Q291" s="89">
        <v>2.1806000000000001</v>
      </c>
      <c r="R291" s="77">
        <f>+ROUND((N291*C291+O291*D291+P291*E291+Q291*F291)/G291,4)</f>
        <v>1.6878</v>
      </c>
      <c r="S291" s="33">
        <f t="shared" si="67"/>
        <v>12173.56</v>
      </c>
      <c r="T291" s="34">
        <f t="shared" si="68"/>
        <v>17631.96</v>
      </c>
      <c r="U291" s="35">
        <f t="shared" si="69"/>
        <v>2917.96</v>
      </c>
      <c r="V291" s="36">
        <f t="shared" si="70"/>
        <v>5281.86</v>
      </c>
      <c r="W291" s="37">
        <f t="shared" si="71"/>
        <v>38005.339999999997</v>
      </c>
      <c r="X291" s="105">
        <f t="shared" si="54"/>
        <v>1235.98</v>
      </c>
      <c r="Y291" s="106"/>
      <c r="Z291" s="106">
        <v>957.65</v>
      </c>
      <c r="AA291" s="106">
        <v>278.33</v>
      </c>
      <c r="AB291" s="107">
        <f t="shared" si="55"/>
        <v>1235.98</v>
      </c>
    </row>
    <row r="292" spans="2:28" hidden="1" x14ac:dyDescent="0.2">
      <c r="B292" s="5">
        <v>40823</v>
      </c>
      <c r="C292" s="33">
        <v>8611</v>
      </c>
      <c r="D292" s="40">
        <v>15808</v>
      </c>
      <c r="E292" s="40">
        <v>2647</v>
      </c>
      <c r="F292" s="40">
        <v>4517</v>
      </c>
      <c r="G292" s="41">
        <f>SUM(C292:F292)</f>
        <v>31583</v>
      </c>
      <c r="H292" s="39">
        <v>1162.49</v>
      </c>
      <c r="I292" s="35">
        <v>1137.5</v>
      </c>
      <c r="J292" s="35">
        <v>1222.95</v>
      </c>
      <c r="K292" s="35">
        <v>1203.8399999999999</v>
      </c>
      <c r="L292" s="43">
        <f t="shared" si="64"/>
        <v>1160.96</v>
      </c>
      <c r="M292" s="44">
        <f t="shared" si="65"/>
        <v>36666.699999999997</v>
      </c>
      <c r="N292" s="89">
        <v>1.6818</v>
      </c>
      <c r="O292" s="89">
        <v>1.4435</v>
      </c>
      <c r="P292" s="89">
        <v>2.2501000000000002</v>
      </c>
      <c r="Q292" s="89">
        <v>2.2244999999999999</v>
      </c>
      <c r="R292" s="77">
        <f>+ROUND((N292*C292+O292*D292+P292*E292+Q292*F292)/G292,4)</f>
        <v>1.6878</v>
      </c>
      <c r="S292" s="33">
        <f t="shared" si="67"/>
        <v>10010.200000000001</v>
      </c>
      <c r="T292" s="34">
        <f t="shared" si="68"/>
        <v>17981.599999999999</v>
      </c>
      <c r="U292" s="35">
        <f t="shared" si="69"/>
        <v>3237.15</v>
      </c>
      <c r="V292" s="36">
        <f t="shared" si="70"/>
        <v>5437.75</v>
      </c>
      <c r="W292" s="37">
        <f t="shared" si="71"/>
        <v>36666.699999999997</v>
      </c>
      <c r="X292" s="105">
        <f t="shared" si="54"/>
        <v>1193.95</v>
      </c>
      <c r="Y292" s="106"/>
      <c r="Z292" s="106">
        <v>946.02</v>
      </c>
      <c r="AA292" s="106">
        <v>247.93</v>
      </c>
      <c r="AB292" s="107">
        <f t="shared" si="55"/>
        <v>1193.95</v>
      </c>
    </row>
    <row r="293" spans="2:28" hidden="1" x14ac:dyDescent="0.2">
      <c r="B293" s="5">
        <v>40824</v>
      </c>
      <c r="C293" s="33">
        <v>7722</v>
      </c>
      <c r="D293" s="71">
        <v>15835</v>
      </c>
      <c r="E293" s="40">
        <v>2700</v>
      </c>
      <c r="F293" s="40">
        <v>5026</v>
      </c>
      <c r="G293" s="41">
        <f t="shared" si="51"/>
        <v>31283</v>
      </c>
      <c r="H293" s="39">
        <v>1162.99</v>
      </c>
      <c r="I293" s="35">
        <v>1136.69</v>
      </c>
      <c r="J293" s="35">
        <v>1222.95</v>
      </c>
      <c r="K293" s="35">
        <v>1200.68</v>
      </c>
      <c r="L293" s="43">
        <f t="shared" si="64"/>
        <v>1160.9100000000001</v>
      </c>
      <c r="M293" s="44">
        <f t="shared" si="65"/>
        <v>36316.68</v>
      </c>
      <c r="N293" s="89">
        <v>1.6877</v>
      </c>
      <c r="O293" s="89">
        <v>1.4365000000000001</v>
      </c>
      <c r="P293" s="89">
        <v>2.2501000000000002</v>
      </c>
      <c r="Q293" s="89">
        <v>2.2006000000000001</v>
      </c>
      <c r="R293" s="77">
        <f t="shared" si="66"/>
        <v>1.6915</v>
      </c>
      <c r="S293" s="33">
        <f t="shared" si="67"/>
        <v>8980.61</v>
      </c>
      <c r="T293" s="34">
        <f t="shared" si="68"/>
        <v>17999.490000000002</v>
      </c>
      <c r="U293" s="35">
        <f t="shared" si="69"/>
        <v>3301.97</v>
      </c>
      <c r="V293" s="36">
        <f t="shared" si="70"/>
        <v>6034.62</v>
      </c>
      <c r="W293" s="37">
        <f t="shared" si="71"/>
        <v>36316.69</v>
      </c>
      <c r="X293" s="105">
        <f t="shared" si="54"/>
        <v>1185.4099999999999</v>
      </c>
      <c r="Y293" s="106"/>
      <c r="Z293" s="106">
        <v>918.38</v>
      </c>
      <c r="AA293" s="106">
        <v>267.02999999999997</v>
      </c>
      <c r="AB293" s="107">
        <f t="shared" si="55"/>
        <v>1185.4099999999999</v>
      </c>
    </row>
    <row r="294" spans="2:28" hidden="1" x14ac:dyDescent="0.2">
      <c r="B294" s="5">
        <v>40825</v>
      </c>
      <c r="C294" s="33">
        <v>8120</v>
      </c>
      <c r="D294" s="40">
        <v>13904</v>
      </c>
      <c r="E294" s="40">
        <v>1117</v>
      </c>
      <c r="F294" s="40">
        <v>5037</v>
      </c>
      <c r="G294" s="41">
        <f t="shared" si="51"/>
        <v>28178</v>
      </c>
      <c r="H294" s="39">
        <v>1162.33</v>
      </c>
      <c r="I294" s="35">
        <v>1136.0999999999999</v>
      </c>
      <c r="J294" s="35">
        <v>1222.95</v>
      </c>
      <c r="K294" s="35">
        <v>1200.43</v>
      </c>
      <c r="L294" s="43">
        <f t="shared" si="64"/>
        <v>1158.5999999999999</v>
      </c>
      <c r="M294" s="44">
        <f t="shared" si="65"/>
        <v>32647.06</v>
      </c>
      <c r="N294" s="89">
        <v>1.6771</v>
      </c>
      <c r="O294" s="89">
        <v>1.4265000000000001</v>
      </c>
      <c r="P294" s="89">
        <v>2.2501000000000002</v>
      </c>
      <c r="Q294" s="89">
        <v>2.1899000000000002</v>
      </c>
      <c r="R294" s="77">
        <f>+ROUND((N294*C294+O294*D294+P294*E294+Q294*F294)/G294,4)</f>
        <v>1.6677999999999999</v>
      </c>
      <c r="S294" s="33">
        <f t="shared" si="67"/>
        <v>9438.1200000000008</v>
      </c>
      <c r="T294" s="34">
        <f t="shared" si="68"/>
        <v>15796.33</v>
      </c>
      <c r="U294" s="35">
        <f t="shared" si="69"/>
        <v>1366.04</v>
      </c>
      <c r="V294" s="36">
        <f t="shared" si="70"/>
        <v>6046.57</v>
      </c>
      <c r="W294" s="37">
        <f t="shared" si="71"/>
        <v>32647.06</v>
      </c>
      <c r="X294" s="105">
        <f t="shared" si="54"/>
        <v>1063.97</v>
      </c>
      <c r="Y294" s="106"/>
      <c r="Z294" s="106">
        <v>827.93</v>
      </c>
      <c r="AA294" s="106">
        <v>236.04</v>
      </c>
      <c r="AB294" s="107">
        <f t="shared" si="55"/>
        <v>1063.97</v>
      </c>
    </row>
    <row r="295" spans="2:28" hidden="1" x14ac:dyDescent="0.2">
      <c r="B295" s="5">
        <v>40826</v>
      </c>
      <c r="C295" s="33">
        <v>5285</v>
      </c>
      <c r="D295" s="40">
        <v>12087</v>
      </c>
      <c r="E295" s="40">
        <v>2217</v>
      </c>
      <c r="F295" s="40">
        <v>4957</v>
      </c>
      <c r="G295" s="41">
        <f t="shared" si="51"/>
        <v>24546</v>
      </c>
      <c r="H295" s="39">
        <v>1166.02</v>
      </c>
      <c r="I295" s="72">
        <v>1135.96</v>
      </c>
      <c r="J295" s="35">
        <v>1222.95</v>
      </c>
      <c r="K295" s="35">
        <v>1201.79</v>
      </c>
      <c r="L295" s="43">
        <f t="shared" si="64"/>
        <v>1163.58</v>
      </c>
      <c r="M295" s="44">
        <f t="shared" si="65"/>
        <v>28561.32</v>
      </c>
      <c r="N295" s="89">
        <v>1.7144999999999999</v>
      </c>
      <c r="O295" s="89">
        <v>1.4253</v>
      </c>
      <c r="P295" s="89">
        <v>2.2501000000000002</v>
      </c>
      <c r="Q295" s="89">
        <v>2.2079</v>
      </c>
      <c r="R295" s="77">
        <f>+ROUND((N295*C295+O295*D295+P295*E295+Q295*F295)/G295,4)</f>
        <v>1.7201</v>
      </c>
      <c r="S295" s="33">
        <f t="shared" si="67"/>
        <v>6162.42</v>
      </c>
      <c r="T295" s="34">
        <f t="shared" si="68"/>
        <v>13730.35</v>
      </c>
      <c r="U295" s="35">
        <f t="shared" si="69"/>
        <v>2711.28</v>
      </c>
      <c r="V295" s="36">
        <f t="shared" si="70"/>
        <v>5957.27</v>
      </c>
      <c r="W295" s="37">
        <f t="shared" si="71"/>
        <v>28561.32</v>
      </c>
      <c r="X295" s="105">
        <f t="shared" si="54"/>
        <v>968.1</v>
      </c>
      <c r="Y295" s="106"/>
      <c r="Z295" s="106">
        <v>752.97</v>
      </c>
      <c r="AA295" s="106">
        <v>215.13</v>
      </c>
      <c r="AB295" s="107">
        <f t="shared" si="55"/>
        <v>968.1</v>
      </c>
    </row>
    <row r="296" spans="2:28" hidden="1" x14ac:dyDescent="0.2">
      <c r="B296" s="5">
        <v>40827</v>
      </c>
      <c r="C296" s="33">
        <v>6743</v>
      </c>
      <c r="D296" s="40">
        <v>10261</v>
      </c>
      <c r="E296" s="40">
        <v>2856</v>
      </c>
      <c r="F296" s="40">
        <v>4934</v>
      </c>
      <c r="G296" s="41">
        <f t="shared" si="51"/>
        <v>24794</v>
      </c>
      <c r="H296" s="39">
        <v>1164.33</v>
      </c>
      <c r="I296" s="35">
        <v>1132.1500000000001</v>
      </c>
      <c r="J296" s="35">
        <v>1222.95</v>
      </c>
      <c r="K296" s="35">
        <v>1200.19</v>
      </c>
      <c r="L296" s="43">
        <f t="shared" si="64"/>
        <v>1164.9000000000001</v>
      </c>
      <c r="M296" s="44">
        <f t="shared" si="65"/>
        <v>28882.55</v>
      </c>
      <c r="N296" s="89">
        <v>1.6969000000000001</v>
      </c>
      <c r="O296" s="89">
        <v>1.3827</v>
      </c>
      <c r="P296" s="89">
        <v>2.2501000000000002</v>
      </c>
      <c r="Q296" s="89">
        <v>2.1920999999999999</v>
      </c>
      <c r="R296" s="77">
        <f>+ROUND((N296*C296+O296*D296+P296*E296+Q296*F296)/G296,4)</f>
        <v>1.7291000000000001</v>
      </c>
      <c r="S296" s="33">
        <f t="shared" si="67"/>
        <v>7851.08</v>
      </c>
      <c r="T296" s="34">
        <f t="shared" si="68"/>
        <v>11616.99</v>
      </c>
      <c r="U296" s="35">
        <f t="shared" si="69"/>
        <v>3492.75</v>
      </c>
      <c r="V296" s="36">
        <f t="shared" si="70"/>
        <v>5921.74</v>
      </c>
      <c r="W296" s="37">
        <f t="shared" si="71"/>
        <v>28882.559999999998</v>
      </c>
      <c r="X296" s="105">
        <f t="shared" si="54"/>
        <v>984.33999999999992</v>
      </c>
      <c r="Y296" s="106"/>
      <c r="Z296" s="106">
        <v>778.81</v>
      </c>
      <c r="AA296" s="106">
        <v>205.53</v>
      </c>
      <c r="AB296" s="107">
        <f t="shared" si="55"/>
        <v>984.33999999999992</v>
      </c>
    </row>
    <row r="297" spans="2:28" hidden="1" x14ac:dyDescent="0.2">
      <c r="B297" s="5">
        <v>40828</v>
      </c>
      <c r="C297" s="33">
        <v>11331</v>
      </c>
      <c r="D297" s="40">
        <v>12219</v>
      </c>
      <c r="E297" s="40">
        <v>2862</v>
      </c>
      <c r="F297" s="40">
        <v>4943</v>
      </c>
      <c r="G297" s="41">
        <f t="shared" si="51"/>
        <v>31355</v>
      </c>
      <c r="H297" s="39">
        <v>1161.96</v>
      </c>
      <c r="I297" s="35">
        <v>1129.01</v>
      </c>
      <c r="J297" s="35">
        <v>1222.95</v>
      </c>
      <c r="K297" s="35">
        <v>1202.03</v>
      </c>
      <c r="L297" s="43">
        <f t="shared" si="64"/>
        <v>1161</v>
      </c>
      <c r="M297" s="44">
        <f t="shared" si="65"/>
        <v>36403.26</v>
      </c>
      <c r="N297" s="89">
        <v>1.6697</v>
      </c>
      <c r="O297" s="89">
        <v>1.3446</v>
      </c>
      <c r="P297" s="89">
        <v>2.2501000000000002</v>
      </c>
      <c r="Q297" s="89">
        <v>2.2162000000000002</v>
      </c>
      <c r="R297" s="77">
        <f t="shared" si="66"/>
        <v>1.6820999999999999</v>
      </c>
      <c r="S297" s="33">
        <f t="shared" si="67"/>
        <v>13166.17</v>
      </c>
      <c r="T297" s="34">
        <f t="shared" si="68"/>
        <v>13795.37</v>
      </c>
      <c r="U297" s="35">
        <f t="shared" si="69"/>
        <v>3500.08</v>
      </c>
      <c r="V297" s="36">
        <f t="shared" si="70"/>
        <v>5941.63</v>
      </c>
      <c r="W297" s="37">
        <f t="shared" si="71"/>
        <v>36403.25</v>
      </c>
      <c r="X297" s="105">
        <f t="shared" si="54"/>
        <v>1181.69</v>
      </c>
      <c r="Y297" s="106"/>
      <c r="Z297" s="106">
        <v>888.39</v>
      </c>
      <c r="AA297" s="106">
        <v>293.3</v>
      </c>
      <c r="AB297" s="107">
        <f t="shared" si="55"/>
        <v>1181.69</v>
      </c>
    </row>
    <row r="298" spans="2:28" hidden="1" x14ac:dyDescent="0.2">
      <c r="B298" s="5">
        <v>40829</v>
      </c>
      <c r="C298" s="33">
        <v>9278</v>
      </c>
      <c r="D298" s="40">
        <v>15179</v>
      </c>
      <c r="E298" s="40">
        <v>2932</v>
      </c>
      <c r="F298" s="40">
        <v>5037</v>
      </c>
      <c r="G298" s="41">
        <f t="shared" si="51"/>
        <v>32426</v>
      </c>
      <c r="H298" s="39">
        <v>1162.76</v>
      </c>
      <c r="I298" s="35">
        <v>1134.9100000000001</v>
      </c>
      <c r="J298" s="35">
        <v>1220.6600000000001</v>
      </c>
      <c r="K298" s="35">
        <v>1200.94</v>
      </c>
      <c r="L298" s="43">
        <f t="shared" si="64"/>
        <v>1160.8900000000001</v>
      </c>
      <c r="M298" s="44">
        <f t="shared" si="65"/>
        <v>37643</v>
      </c>
      <c r="N298" s="89">
        <v>1.6724000000000001</v>
      </c>
      <c r="O298" s="89">
        <v>1.4161999999999999</v>
      </c>
      <c r="P298" s="89">
        <v>2.3010000000000002</v>
      </c>
      <c r="Q298" s="89">
        <v>2.1989999999999998</v>
      </c>
      <c r="R298" s="77">
        <f t="shared" si="66"/>
        <v>1.6911</v>
      </c>
      <c r="S298" s="33">
        <f t="shared" si="67"/>
        <v>10788.09</v>
      </c>
      <c r="T298" s="34">
        <f t="shared" si="68"/>
        <v>17226.8</v>
      </c>
      <c r="U298" s="35">
        <f t="shared" si="69"/>
        <v>3578.98</v>
      </c>
      <c r="V298" s="36">
        <f t="shared" si="70"/>
        <v>6049.13</v>
      </c>
      <c r="W298" s="37">
        <f t="shared" si="71"/>
        <v>37643</v>
      </c>
      <c r="X298" s="105">
        <f t="shared" si="54"/>
        <v>1228.81</v>
      </c>
      <c r="Y298" s="106"/>
      <c r="Z298" s="106">
        <v>970.48</v>
      </c>
      <c r="AA298" s="106">
        <v>258.33</v>
      </c>
      <c r="AB298" s="107">
        <f t="shared" si="55"/>
        <v>1228.81</v>
      </c>
    </row>
    <row r="299" spans="2:28" hidden="1" x14ac:dyDescent="0.2">
      <c r="B299" s="5">
        <v>40830</v>
      </c>
      <c r="C299" s="33">
        <v>9614</v>
      </c>
      <c r="D299" s="40">
        <v>15256</v>
      </c>
      <c r="E299" s="40">
        <v>2762</v>
      </c>
      <c r="F299" s="40">
        <v>5104</v>
      </c>
      <c r="G299" s="41">
        <f t="shared" si="51"/>
        <v>32736</v>
      </c>
      <c r="H299" s="39">
        <v>1162.06</v>
      </c>
      <c r="I299" s="35">
        <v>1133.68</v>
      </c>
      <c r="J299" s="35">
        <v>1220.6600000000001</v>
      </c>
      <c r="K299" s="35">
        <v>1201.9000000000001</v>
      </c>
      <c r="L299" s="43">
        <f t="shared" si="64"/>
        <v>1159.99</v>
      </c>
      <c r="M299" s="44">
        <f t="shared" si="65"/>
        <v>37973.43</v>
      </c>
      <c r="N299" s="89">
        <v>1.6651</v>
      </c>
      <c r="O299" s="89">
        <v>1.4003000000000001</v>
      </c>
      <c r="P299" s="89">
        <v>2.3010000000000002</v>
      </c>
      <c r="Q299" s="89">
        <v>2.2094</v>
      </c>
      <c r="R299" s="77">
        <f t="shared" si="66"/>
        <v>1.6801999999999999</v>
      </c>
      <c r="S299" s="33">
        <f t="shared" si="67"/>
        <v>11172.04</v>
      </c>
      <c r="T299" s="34">
        <f t="shared" si="68"/>
        <v>17295.419999999998</v>
      </c>
      <c r="U299" s="35">
        <f t="shared" si="69"/>
        <v>3371.46</v>
      </c>
      <c r="V299" s="36">
        <f t="shared" si="70"/>
        <v>6134.5</v>
      </c>
      <c r="W299" s="37">
        <f t="shared" si="71"/>
        <v>37973.42</v>
      </c>
      <c r="X299" s="105">
        <f t="shared" si="54"/>
        <v>1229.07</v>
      </c>
      <c r="Y299" s="106"/>
      <c r="Z299" s="106">
        <v>928.64</v>
      </c>
      <c r="AA299" s="106">
        <v>300.43</v>
      </c>
      <c r="AB299" s="107">
        <f t="shared" si="55"/>
        <v>1229.07</v>
      </c>
    </row>
    <row r="300" spans="2:28" hidden="1" x14ac:dyDescent="0.2">
      <c r="B300" s="5">
        <v>40831</v>
      </c>
      <c r="C300" s="33">
        <v>9302</v>
      </c>
      <c r="D300" s="40">
        <v>14806</v>
      </c>
      <c r="E300" s="40">
        <v>2866</v>
      </c>
      <c r="F300" s="40">
        <v>4092</v>
      </c>
      <c r="G300" s="41">
        <f t="shared" si="51"/>
        <v>31066</v>
      </c>
      <c r="H300" s="73">
        <v>1164.8599999999999</v>
      </c>
      <c r="I300" s="35">
        <v>1133.71</v>
      </c>
      <c r="J300" s="35">
        <v>1220.6600000000001</v>
      </c>
      <c r="K300" s="35">
        <v>1216.68</v>
      </c>
      <c r="L300" s="43">
        <f t="shared" si="64"/>
        <v>1161.99</v>
      </c>
      <c r="M300" s="44">
        <f t="shared" si="65"/>
        <v>36098.300000000003</v>
      </c>
      <c r="N300" s="89">
        <v>1.7014</v>
      </c>
      <c r="O300" s="89">
        <v>1.4012</v>
      </c>
      <c r="P300" s="89">
        <v>2.3010000000000002</v>
      </c>
      <c r="Q300" s="89">
        <v>2.3595999999999999</v>
      </c>
      <c r="R300" s="77">
        <f t="shared" si="66"/>
        <v>1.7002999999999999</v>
      </c>
      <c r="S300" s="33">
        <f t="shared" si="67"/>
        <v>10835.53</v>
      </c>
      <c r="T300" s="34">
        <f t="shared" si="68"/>
        <v>16785.71</v>
      </c>
      <c r="U300" s="35">
        <f t="shared" si="69"/>
        <v>3498.41</v>
      </c>
      <c r="V300" s="36">
        <f t="shared" si="70"/>
        <v>4978.6499999999996</v>
      </c>
      <c r="W300" s="37">
        <f t="shared" si="71"/>
        <v>36098.299999999996</v>
      </c>
      <c r="X300" s="105">
        <f t="shared" si="54"/>
        <v>1160.8699999999999</v>
      </c>
      <c r="Y300" s="106"/>
      <c r="Z300" s="106">
        <v>913.38</v>
      </c>
      <c r="AA300" s="106">
        <v>247.49</v>
      </c>
      <c r="AB300" s="107">
        <f t="shared" si="55"/>
        <v>1160.8699999999999</v>
      </c>
    </row>
    <row r="301" spans="2:28" hidden="1" x14ac:dyDescent="0.2">
      <c r="B301" s="5">
        <v>40832</v>
      </c>
      <c r="C301" s="33">
        <v>10819</v>
      </c>
      <c r="D301" s="40">
        <v>7556</v>
      </c>
      <c r="E301" s="40">
        <v>2506</v>
      </c>
      <c r="F301" s="40">
        <v>4026</v>
      </c>
      <c r="G301" s="41">
        <f t="shared" si="51"/>
        <v>24907</v>
      </c>
      <c r="H301" s="39">
        <v>1160.58</v>
      </c>
      <c r="I301" s="35">
        <v>1128.9100000000001</v>
      </c>
      <c r="J301" s="35">
        <v>1220.6600000000001</v>
      </c>
      <c r="K301" s="35">
        <v>1225.05</v>
      </c>
      <c r="L301" s="43">
        <f t="shared" si="64"/>
        <v>1167.44</v>
      </c>
      <c r="M301" s="44">
        <f t="shared" si="65"/>
        <v>29077.38</v>
      </c>
      <c r="N301" s="89">
        <v>1.6724000000000001</v>
      </c>
      <c r="O301" s="89">
        <v>1.4161999999999999</v>
      </c>
      <c r="P301" s="89">
        <v>2.3010000000000002</v>
      </c>
      <c r="Q301" s="89">
        <v>2.1989999999999998</v>
      </c>
      <c r="R301" s="77">
        <f t="shared" si="66"/>
        <v>1.7430000000000001</v>
      </c>
      <c r="S301" s="33">
        <f t="shared" si="67"/>
        <v>12556.32</v>
      </c>
      <c r="T301" s="34">
        <f t="shared" si="68"/>
        <v>8530.0400000000009</v>
      </c>
      <c r="U301" s="35">
        <f t="shared" si="69"/>
        <v>3058.97</v>
      </c>
      <c r="V301" s="36">
        <f t="shared" si="70"/>
        <v>4932.05</v>
      </c>
      <c r="W301" s="37">
        <f t="shared" si="71"/>
        <v>29077.38</v>
      </c>
      <c r="X301" s="105">
        <f t="shared" si="54"/>
        <v>824.4</v>
      </c>
      <c r="Y301" s="106"/>
      <c r="Z301" s="106">
        <v>646.38</v>
      </c>
      <c r="AA301" s="106">
        <v>178.02</v>
      </c>
      <c r="AB301" s="107">
        <f t="shared" si="55"/>
        <v>824.4</v>
      </c>
    </row>
    <row r="302" spans="2:28" hidden="1" x14ac:dyDescent="0.2">
      <c r="B302" s="5">
        <v>40833</v>
      </c>
      <c r="C302" s="33">
        <v>15441</v>
      </c>
      <c r="D302" s="40">
        <v>10040</v>
      </c>
      <c r="E302" s="40">
        <v>2371</v>
      </c>
      <c r="F302" s="40">
        <v>4003</v>
      </c>
      <c r="G302" s="41">
        <f>SUM(C302:F302)</f>
        <v>31855</v>
      </c>
      <c r="H302" s="39">
        <v>1162.0999999999999</v>
      </c>
      <c r="I302" s="35">
        <v>1128.19</v>
      </c>
      <c r="J302" s="35">
        <v>1220.6600000000001</v>
      </c>
      <c r="K302" s="35">
        <v>1223.05</v>
      </c>
      <c r="L302" s="43">
        <f t="shared" si="64"/>
        <v>1163.43</v>
      </c>
      <c r="M302" s="44">
        <f t="shared" si="65"/>
        <v>37061.07</v>
      </c>
      <c r="N302" s="89">
        <v>1.6740999999999999</v>
      </c>
      <c r="O302" s="89">
        <v>1.3309</v>
      </c>
      <c r="P302" s="89">
        <v>2.3010000000000002</v>
      </c>
      <c r="Q302" s="89">
        <v>2.4226999999999999</v>
      </c>
      <c r="R302" s="77">
        <f t="shared" si="66"/>
        <v>1.7067000000000001</v>
      </c>
      <c r="S302" s="33">
        <f t="shared" si="67"/>
        <v>17943.990000000002</v>
      </c>
      <c r="T302" s="34">
        <f t="shared" si="68"/>
        <v>11327.03</v>
      </c>
      <c r="U302" s="35">
        <f t="shared" si="69"/>
        <v>2894.18</v>
      </c>
      <c r="V302" s="36">
        <f t="shared" si="70"/>
        <v>4895.87</v>
      </c>
      <c r="W302" s="37">
        <f t="shared" si="71"/>
        <v>37061.070000000007</v>
      </c>
      <c r="X302" s="105">
        <f t="shared" si="54"/>
        <v>1220.9099999999999</v>
      </c>
      <c r="Y302" s="106"/>
      <c r="Z302" s="106">
        <v>1004.79</v>
      </c>
      <c r="AA302" s="106">
        <v>216.12</v>
      </c>
      <c r="AB302" s="107">
        <f t="shared" si="55"/>
        <v>1220.9099999999999</v>
      </c>
    </row>
    <row r="303" spans="2:28" hidden="1" x14ac:dyDescent="0.2">
      <c r="B303" s="5">
        <v>40834</v>
      </c>
      <c r="C303" s="33">
        <v>11990</v>
      </c>
      <c r="D303" s="40">
        <v>15308</v>
      </c>
      <c r="E303" s="40">
        <v>2728</v>
      </c>
      <c r="F303" s="40">
        <v>4581</v>
      </c>
      <c r="G303" s="41">
        <f t="shared" si="51"/>
        <v>34607</v>
      </c>
      <c r="H303" s="39">
        <v>1163.97</v>
      </c>
      <c r="I303" s="35">
        <v>1135.43</v>
      </c>
      <c r="J303" s="35">
        <v>1220.6600000000001</v>
      </c>
      <c r="K303" s="35">
        <v>1211.19</v>
      </c>
      <c r="L303" s="43">
        <f t="shared" si="64"/>
        <v>1162.07</v>
      </c>
      <c r="M303" s="44">
        <f t="shared" si="65"/>
        <v>40215.58</v>
      </c>
      <c r="N303" s="89">
        <v>1.6958</v>
      </c>
      <c r="O303" s="89">
        <v>1.4206000000000001</v>
      </c>
      <c r="P303" s="89">
        <v>2.3010000000000002</v>
      </c>
      <c r="Q303" s="89">
        <v>2.3113000000000001</v>
      </c>
      <c r="R303" s="77">
        <f t="shared" si="66"/>
        <v>1.7033</v>
      </c>
      <c r="S303" s="33">
        <f t="shared" si="67"/>
        <v>13956</v>
      </c>
      <c r="T303" s="34">
        <f t="shared" si="68"/>
        <v>17381.16</v>
      </c>
      <c r="U303" s="35">
        <f t="shared" si="69"/>
        <v>3329.96</v>
      </c>
      <c r="V303" s="36">
        <f t="shared" si="70"/>
        <v>5548.46</v>
      </c>
      <c r="W303" s="37">
        <f t="shared" si="71"/>
        <v>40215.58</v>
      </c>
      <c r="X303" s="105">
        <f t="shared" si="54"/>
        <v>1325.47</v>
      </c>
      <c r="Y303" s="106"/>
      <c r="Z303" s="106">
        <v>1052.8</v>
      </c>
      <c r="AA303" s="106">
        <v>272.67</v>
      </c>
      <c r="AB303" s="107">
        <f t="shared" si="55"/>
        <v>1325.47</v>
      </c>
    </row>
    <row r="304" spans="2:28" hidden="1" x14ac:dyDescent="0.2">
      <c r="B304" s="5">
        <v>40835</v>
      </c>
      <c r="C304" s="33">
        <v>8770</v>
      </c>
      <c r="D304" s="40">
        <v>16188</v>
      </c>
      <c r="E304" s="40">
        <v>2769</v>
      </c>
      <c r="F304" s="40">
        <v>5033</v>
      </c>
      <c r="G304" s="41">
        <f t="shared" si="51"/>
        <v>32760</v>
      </c>
      <c r="H304" s="39">
        <v>1168.2</v>
      </c>
      <c r="I304" s="35">
        <v>1135.33</v>
      </c>
      <c r="J304" s="35">
        <v>1220.6600000000001</v>
      </c>
      <c r="K304" s="35">
        <v>1197.03</v>
      </c>
      <c r="L304" s="43">
        <f t="shared" si="64"/>
        <v>1160.82</v>
      </c>
      <c r="M304" s="44">
        <f t="shared" si="65"/>
        <v>38028.5</v>
      </c>
      <c r="N304" s="89">
        <v>1.7441</v>
      </c>
      <c r="O304" s="89">
        <v>1.4167000000000001</v>
      </c>
      <c r="P304" s="89">
        <v>2.3010000000000002</v>
      </c>
      <c r="Q304" s="89">
        <v>2.1613000000000002</v>
      </c>
      <c r="R304" s="77">
        <f t="shared" si="66"/>
        <v>1.6935</v>
      </c>
      <c r="S304" s="33">
        <f t="shared" si="67"/>
        <v>10245.11</v>
      </c>
      <c r="T304" s="34">
        <f t="shared" si="68"/>
        <v>18378.72</v>
      </c>
      <c r="U304" s="35">
        <f t="shared" si="69"/>
        <v>3380.01</v>
      </c>
      <c r="V304" s="36">
        <f t="shared" si="70"/>
        <v>6024.65</v>
      </c>
      <c r="W304" s="37">
        <f t="shared" si="71"/>
        <v>38028.490000000005</v>
      </c>
      <c r="X304" s="105">
        <f t="shared" si="54"/>
        <v>1247.1599999999999</v>
      </c>
      <c r="Y304" s="106"/>
      <c r="Z304" s="106">
        <v>972.3</v>
      </c>
      <c r="AA304" s="106">
        <v>274.86</v>
      </c>
      <c r="AB304" s="107">
        <f t="shared" si="55"/>
        <v>1247.1599999999999</v>
      </c>
    </row>
    <row r="305" spans="2:28" hidden="1" x14ac:dyDescent="0.2">
      <c r="B305" s="5">
        <v>40836</v>
      </c>
      <c r="C305" s="33">
        <v>9332</v>
      </c>
      <c r="D305" s="40">
        <v>16182</v>
      </c>
      <c r="E305" s="40">
        <v>2850</v>
      </c>
      <c r="F305" s="40">
        <v>4999</v>
      </c>
      <c r="G305" s="41">
        <f t="shared" si="51"/>
        <v>33363</v>
      </c>
      <c r="H305" s="39">
        <v>1170.67</v>
      </c>
      <c r="I305" s="35">
        <v>1136.96</v>
      </c>
      <c r="J305" s="35">
        <v>1227.75</v>
      </c>
      <c r="K305" s="35">
        <v>1202.21</v>
      </c>
      <c r="L305" s="43">
        <f t="shared" si="64"/>
        <v>1163.92</v>
      </c>
      <c r="M305" s="44">
        <f t="shared" si="65"/>
        <v>38831.910000000003</v>
      </c>
      <c r="N305" s="89">
        <v>1.7441</v>
      </c>
      <c r="O305" s="89">
        <v>1.4167000000000001</v>
      </c>
      <c r="P305" s="89">
        <v>2.3010000000000002</v>
      </c>
      <c r="Q305" s="89">
        <v>2.1613000000000002</v>
      </c>
      <c r="R305" s="77">
        <f t="shared" si="66"/>
        <v>1.6954</v>
      </c>
      <c r="S305" s="33">
        <f t="shared" si="67"/>
        <v>10924.69</v>
      </c>
      <c r="T305" s="34">
        <f t="shared" si="68"/>
        <v>18398.29</v>
      </c>
      <c r="U305" s="35">
        <f t="shared" si="69"/>
        <v>3499.09</v>
      </c>
      <c r="V305" s="36">
        <f t="shared" si="70"/>
        <v>6009.85</v>
      </c>
      <c r="W305" s="37">
        <f t="shared" si="71"/>
        <v>38831.920000000006</v>
      </c>
      <c r="X305" s="105">
        <f t="shared" si="54"/>
        <v>1274.3899999999999</v>
      </c>
      <c r="Y305" s="106"/>
      <c r="Z305" s="106">
        <v>983.87</v>
      </c>
      <c r="AA305" s="106">
        <v>290.52</v>
      </c>
      <c r="AB305" s="107">
        <f t="shared" si="55"/>
        <v>1274.3899999999999</v>
      </c>
    </row>
    <row r="306" spans="2:28" hidden="1" x14ac:dyDescent="0.2">
      <c r="B306" s="5">
        <v>40837</v>
      </c>
      <c r="C306" s="33">
        <v>8722</v>
      </c>
      <c r="D306" s="40">
        <v>15702</v>
      </c>
      <c r="E306" s="40">
        <v>2879</v>
      </c>
      <c r="F306" s="40">
        <v>4971</v>
      </c>
      <c r="G306" s="41">
        <f t="shared" si="51"/>
        <v>32274</v>
      </c>
      <c r="H306" s="39">
        <v>1169.8699999999999</v>
      </c>
      <c r="I306" s="35">
        <v>1132.96</v>
      </c>
      <c r="J306" s="35">
        <v>1227.75</v>
      </c>
      <c r="K306" s="35">
        <v>1203.2</v>
      </c>
      <c r="L306" s="43">
        <f t="shared" si="64"/>
        <v>1162.21</v>
      </c>
      <c r="M306" s="44">
        <f t="shared" si="65"/>
        <v>37509.14</v>
      </c>
      <c r="N306" s="89">
        <v>1.7586999999999999</v>
      </c>
      <c r="O306" s="89">
        <v>1.3869</v>
      </c>
      <c r="P306" s="89">
        <v>2.3146</v>
      </c>
      <c r="Q306" s="89">
        <v>2.2320000000000002</v>
      </c>
      <c r="R306" s="77">
        <f t="shared" si="66"/>
        <v>1.7002999999999999</v>
      </c>
      <c r="S306" s="33">
        <f t="shared" si="67"/>
        <v>10203.61</v>
      </c>
      <c r="T306" s="34">
        <f t="shared" si="68"/>
        <v>17789.740000000002</v>
      </c>
      <c r="U306" s="35">
        <f t="shared" si="69"/>
        <v>3534.69</v>
      </c>
      <c r="V306" s="36">
        <f t="shared" si="70"/>
        <v>5981.11</v>
      </c>
      <c r="W306" s="37">
        <f t="shared" si="71"/>
        <v>37509.15</v>
      </c>
      <c r="X306" s="105">
        <f t="shared" si="54"/>
        <v>1225.8000000000002</v>
      </c>
      <c r="Y306" s="106"/>
      <c r="Z306" s="106">
        <v>962.45</v>
      </c>
      <c r="AA306" s="106">
        <v>263.35000000000002</v>
      </c>
      <c r="AB306" s="107">
        <f t="shared" si="55"/>
        <v>1225.8000000000002</v>
      </c>
    </row>
    <row r="307" spans="2:28" hidden="1" x14ac:dyDescent="0.2">
      <c r="B307" s="5">
        <v>40838</v>
      </c>
      <c r="C307" s="33">
        <v>9488</v>
      </c>
      <c r="D307" s="40">
        <v>15567</v>
      </c>
      <c r="E307" s="40">
        <v>2768</v>
      </c>
      <c r="F307" s="40">
        <v>5001</v>
      </c>
      <c r="G307" s="41">
        <f t="shared" si="51"/>
        <v>32824</v>
      </c>
      <c r="H307" s="39">
        <v>1170.98</v>
      </c>
      <c r="I307" s="35">
        <v>1137.8</v>
      </c>
      <c r="J307" s="35">
        <v>1227.75</v>
      </c>
      <c r="K307" s="35">
        <v>1203.81</v>
      </c>
      <c r="L307" s="43">
        <f t="shared" si="64"/>
        <v>1165.03</v>
      </c>
      <c r="M307" s="44">
        <f t="shared" si="65"/>
        <v>38241.06</v>
      </c>
      <c r="N307" s="89">
        <v>1.7732000000000001</v>
      </c>
      <c r="O307" s="89">
        <v>1.4448000000000001</v>
      </c>
      <c r="P307" s="89">
        <v>2.3146</v>
      </c>
      <c r="Q307" s="89">
        <v>2.2406999999999999</v>
      </c>
      <c r="R307" s="77">
        <f t="shared" si="66"/>
        <v>1.7343</v>
      </c>
      <c r="S307" s="33">
        <f t="shared" si="67"/>
        <v>11110.26</v>
      </c>
      <c r="T307" s="34">
        <f t="shared" si="68"/>
        <v>17712.13</v>
      </c>
      <c r="U307" s="35">
        <f t="shared" si="69"/>
        <v>3398.41</v>
      </c>
      <c r="V307" s="36">
        <f t="shared" si="70"/>
        <v>6020.25</v>
      </c>
      <c r="W307" s="37">
        <f t="shared" si="71"/>
        <v>38241.050000000003</v>
      </c>
      <c r="X307" s="105">
        <f t="shared" si="54"/>
        <v>1270.6300000000001</v>
      </c>
      <c r="Y307" s="106"/>
      <c r="Z307" s="106">
        <v>983.88</v>
      </c>
      <c r="AA307" s="106">
        <v>286.75</v>
      </c>
      <c r="AB307" s="107">
        <f t="shared" si="55"/>
        <v>1270.6300000000001</v>
      </c>
    </row>
    <row r="308" spans="2:28" hidden="1" x14ac:dyDescent="0.2">
      <c r="B308" s="5">
        <v>40839</v>
      </c>
      <c r="C308" s="33">
        <v>10558</v>
      </c>
      <c r="D308" s="40">
        <v>14863</v>
      </c>
      <c r="E308" s="40">
        <v>2350</v>
      </c>
      <c r="F308" s="40">
        <v>4872</v>
      </c>
      <c r="G308" s="41">
        <f t="shared" si="51"/>
        <v>32643</v>
      </c>
      <c r="H308" s="39">
        <v>1166.18</v>
      </c>
      <c r="I308" s="35">
        <v>1138.3900000000001</v>
      </c>
      <c r="J308" s="35">
        <v>1227.75</v>
      </c>
      <c r="K308" s="35">
        <v>1204.7</v>
      </c>
      <c r="L308" s="43">
        <f t="shared" si="64"/>
        <v>1163.71</v>
      </c>
      <c r="M308" s="44">
        <f t="shared" si="65"/>
        <v>37986.93</v>
      </c>
      <c r="N308" s="89">
        <v>1.7142999999999999</v>
      </c>
      <c r="O308" s="89">
        <v>1.4547000000000001</v>
      </c>
      <c r="P308" s="89">
        <v>2.3146</v>
      </c>
      <c r="Q308" s="89">
        <v>2.2482000000000002</v>
      </c>
      <c r="R308" s="77">
        <f t="shared" si="66"/>
        <v>1.7190000000000001</v>
      </c>
      <c r="S308" s="33">
        <f t="shared" si="67"/>
        <v>12312.53</v>
      </c>
      <c r="T308" s="34">
        <f t="shared" si="68"/>
        <v>16919.89</v>
      </c>
      <c r="U308" s="35">
        <f t="shared" si="69"/>
        <v>2885.21</v>
      </c>
      <c r="V308" s="36">
        <f t="shared" si="70"/>
        <v>5869.3</v>
      </c>
      <c r="W308" s="37">
        <f t="shared" si="71"/>
        <v>37986.93</v>
      </c>
      <c r="X308" s="105">
        <f t="shared" si="54"/>
        <v>1263.97</v>
      </c>
      <c r="Y308" s="106"/>
      <c r="Z308" s="106">
        <v>996.98</v>
      </c>
      <c r="AA308" s="106">
        <v>266.99</v>
      </c>
      <c r="AB308" s="107">
        <f t="shared" si="55"/>
        <v>1263.97</v>
      </c>
    </row>
    <row r="309" spans="2:28" hidden="1" x14ac:dyDescent="0.2">
      <c r="B309" s="5">
        <v>40840</v>
      </c>
      <c r="C309" s="33">
        <v>8370</v>
      </c>
      <c r="D309" s="40">
        <v>15637</v>
      </c>
      <c r="E309" s="40">
        <v>2775</v>
      </c>
      <c r="F309" s="40">
        <v>4752</v>
      </c>
      <c r="G309" s="41">
        <f t="shared" si="51"/>
        <v>31534</v>
      </c>
      <c r="H309" s="39">
        <v>1168.05</v>
      </c>
      <c r="I309" s="35">
        <v>1136.29</v>
      </c>
      <c r="J309" s="35">
        <v>1227.75</v>
      </c>
      <c r="K309" s="35">
        <v>1204.04</v>
      </c>
      <c r="L309" s="43">
        <f t="shared" si="64"/>
        <v>1162.98</v>
      </c>
      <c r="M309" s="44">
        <f t="shared" si="65"/>
        <v>36673.35</v>
      </c>
      <c r="N309" s="89">
        <v>1.7396</v>
      </c>
      <c r="O309" s="89">
        <v>1.4265000000000001</v>
      </c>
      <c r="P309" s="89">
        <v>2.3146</v>
      </c>
      <c r="Q309" s="89">
        <v>2.2353999999999998</v>
      </c>
      <c r="R309" s="77">
        <f t="shared" si="66"/>
        <v>1.7097</v>
      </c>
      <c r="S309" s="33">
        <f t="shared" si="67"/>
        <v>9776.58</v>
      </c>
      <c r="T309" s="34">
        <f t="shared" si="68"/>
        <v>17768.169999999998</v>
      </c>
      <c r="U309" s="35">
        <f t="shared" si="69"/>
        <v>3407.01</v>
      </c>
      <c r="V309" s="36">
        <f t="shared" si="70"/>
        <v>5721.6</v>
      </c>
      <c r="W309" s="37">
        <f t="shared" si="71"/>
        <v>36673.360000000001</v>
      </c>
      <c r="X309" s="105">
        <f t="shared" si="54"/>
        <v>1205.6099999999999</v>
      </c>
      <c r="Y309" s="106"/>
      <c r="Z309" s="106">
        <v>915.68</v>
      </c>
      <c r="AA309" s="106">
        <v>289.93</v>
      </c>
      <c r="AB309" s="107">
        <f t="shared" si="55"/>
        <v>1205.6099999999999</v>
      </c>
    </row>
    <row r="310" spans="2:28" hidden="1" x14ac:dyDescent="0.2">
      <c r="B310" s="5">
        <v>40841</v>
      </c>
      <c r="C310" s="33">
        <v>9897</v>
      </c>
      <c r="D310" s="40">
        <v>15730</v>
      </c>
      <c r="E310" s="40">
        <v>2901</v>
      </c>
      <c r="F310" s="40">
        <v>3527</v>
      </c>
      <c r="G310" s="41">
        <f t="shared" si="51"/>
        <v>32055</v>
      </c>
      <c r="H310" s="39">
        <v>1169.01</v>
      </c>
      <c r="I310" s="35">
        <v>1136.58</v>
      </c>
      <c r="J310" s="35">
        <v>1227.75</v>
      </c>
      <c r="K310" s="35">
        <v>1215.73</v>
      </c>
      <c r="L310" s="43">
        <f t="shared" si="64"/>
        <v>1163.55</v>
      </c>
      <c r="M310" s="44">
        <f t="shared" si="65"/>
        <v>37297.68</v>
      </c>
      <c r="N310" s="89">
        <v>1.7474000000000001</v>
      </c>
      <c r="O310" s="89">
        <v>1.4291</v>
      </c>
      <c r="P310" s="89">
        <v>2.3146</v>
      </c>
      <c r="Q310" s="89">
        <v>2.3327</v>
      </c>
      <c r="R310" s="77">
        <f t="shared" si="66"/>
        <v>1.7069000000000001</v>
      </c>
      <c r="S310" s="33">
        <f t="shared" si="67"/>
        <v>11569.69</v>
      </c>
      <c r="T310" s="34">
        <f t="shared" si="68"/>
        <v>17878.400000000001</v>
      </c>
      <c r="U310" s="35">
        <f t="shared" si="69"/>
        <v>3561.7</v>
      </c>
      <c r="V310" s="36">
        <f t="shared" si="70"/>
        <v>4287.88</v>
      </c>
      <c r="W310" s="37">
        <f t="shared" si="71"/>
        <v>37297.67</v>
      </c>
      <c r="X310" s="105">
        <f t="shared" si="54"/>
        <v>1233.83</v>
      </c>
      <c r="Y310" s="106"/>
      <c r="Z310" s="106">
        <v>964.89</v>
      </c>
      <c r="AA310" s="106">
        <v>268.94</v>
      </c>
      <c r="AB310" s="107">
        <f t="shared" si="55"/>
        <v>1233.83</v>
      </c>
    </row>
    <row r="311" spans="2:28" hidden="1" x14ac:dyDescent="0.2">
      <c r="B311" s="5">
        <v>40842</v>
      </c>
      <c r="C311" s="33">
        <v>8477</v>
      </c>
      <c r="D311" s="40">
        <v>16040</v>
      </c>
      <c r="E311" s="40">
        <v>2913</v>
      </c>
      <c r="F311" s="40">
        <v>4938</v>
      </c>
      <c r="G311" s="41">
        <f t="shared" si="51"/>
        <v>32368</v>
      </c>
      <c r="H311" s="39">
        <v>1170.32</v>
      </c>
      <c r="I311" s="35">
        <v>1136.54</v>
      </c>
      <c r="J311" s="35">
        <v>1227.75</v>
      </c>
      <c r="K311" s="35">
        <v>1204.73</v>
      </c>
      <c r="L311" s="43">
        <f t="shared" si="64"/>
        <v>1164</v>
      </c>
      <c r="M311" s="44">
        <f t="shared" si="65"/>
        <v>37676.300000000003</v>
      </c>
      <c r="N311" s="89">
        <v>1.7626999999999999</v>
      </c>
      <c r="O311" s="89">
        <v>1.4291</v>
      </c>
      <c r="P311" s="89">
        <v>2.3146</v>
      </c>
      <c r="Q311" s="89">
        <v>2.2467999999999999</v>
      </c>
      <c r="R311" s="77">
        <f t="shared" si="66"/>
        <v>1.7209000000000001</v>
      </c>
      <c r="S311" s="33">
        <f t="shared" si="67"/>
        <v>9920.7999999999993</v>
      </c>
      <c r="T311" s="34">
        <f t="shared" si="68"/>
        <v>18230.099999999999</v>
      </c>
      <c r="U311" s="35">
        <f t="shared" si="69"/>
        <v>3576.44</v>
      </c>
      <c r="V311" s="36">
        <f t="shared" si="70"/>
        <v>5948.96</v>
      </c>
      <c r="W311" s="37">
        <f t="shared" si="71"/>
        <v>37676.299999999996</v>
      </c>
      <c r="X311" s="105">
        <f t="shared" si="54"/>
        <v>1256.99</v>
      </c>
      <c r="Y311" s="106"/>
      <c r="Z311" s="106">
        <v>979.87</v>
      </c>
      <c r="AA311" s="106">
        <v>277.12</v>
      </c>
      <c r="AB311" s="107">
        <f t="shared" si="55"/>
        <v>1256.99</v>
      </c>
    </row>
    <row r="312" spans="2:28" hidden="1" x14ac:dyDescent="0.2">
      <c r="B312" s="5">
        <v>40843</v>
      </c>
      <c r="C312" s="33">
        <v>9760</v>
      </c>
      <c r="D312" s="40">
        <v>15826</v>
      </c>
      <c r="E312" s="40">
        <v>2847</v>
      </c>
      <c r="F312" s="40">
        <v>4925</v>
      </c>
      <c r="G312" s="41">
        <f t="shared" si="51"/>
        <v>33358</v>
      </c>
      <c r="H312" s="39">
        <v>1168.18</v>
      </c>
      <c r="I312" s="35">
        <v>1137.98</v>
      </c>
      <c r="J312" s="35">
        <v>1223.77</v>
      </c>
      <c r="K312" s="35">
        <v>1202.6199999999999</v>
      </c>
      <c r="L312" s="43">
        <f t="shared" si="64"/>
        <v>1163.68</v>
      </c>
      <c r="M312" s="44">
        <f t="shared" si="65"/>
        <v>38818.080000000002</v>
      </c>
      <c r="N312" s="89">
        <v>1.7366999999999999</v>
      </c>
      <c r="O312" s="89">
        <v>1.4458</v>
      </c>
      <c r="P312" s="89">
        <v>2.2696000000000001</v>
      </c>
      <c r="Q312" s="89">
        <v>2.2256999999999998</v>
      </c>
      <c r="R312" s="77">
        <f t="shared" si="66"/>
        <v>1.7163999999999999</v>
      </c>
      <c r="S312" s="33">
        <f t="shared" si="67"/>
        <v>11401.44</v>
      </c>
      <c r="T312" s="34">
        <f t="shared" si="68"/>
        <v>18009.669999999998</v>
      </c>
      <c r="U312" s="35">
        <f t="shared" si="69"/>
        <v>3484.07</v>
      </c>
      <c r="V312" s="36">
        <f t="shared" si="70"/>
        <v>5922.9</v>
      </c>
      <c r="W312" s="37">
        <f t="shared" si="71"/>
        <v>38818.080000000002</v>
      </c>
      <c r="X312" s="105">
        <f t="shared" si="54"/>
        <v>1291.21</v>
      </c>
      <c r="Y312" s="106"/>
      <c r="Z312" s="106">
        <v>1004.12</v>
      </c>
      <c r="AA312" s="106">
        <v>287.08999999999997</v>
      </c>
      <c r="AB312" s="107">
        <f t="shared" si="55"/>
        <v>1291.21</v>
      </c>
    </row>
    <row r="313" spans="2:28" hidden="1" x14ac:dyDescent="0.2">
      <c r="B313" s="5">
        <v>40844</v>
      </c>
      <c r="C313" s="33">
        <v>8249</v>
      </c>
      <c r="D313" s="40">
        <v>15698</v>
      </c>
      <c r="E313" s="40">
        <v>2843</v>
      </c>
      <c r="F313" s="40">
        <v>4764</v>
      </c>
      <c r="G313" s="41">
        <f t="shared" si="51"/>
        <v>31554</v>
      </c>
      <c r="H313" s="39">
        <v>1166.68</v>
      </c>
      <c r="I313" s="35">
        <v>1139.53</v>
      </c>
      <c r="J313" s="35">
        <v>1223.77</v>
      </c>
      <c r="K313" s="35">
        <v>1204.43</v>
      </c>
      <c r="L313" s="43">
        <f t="shared" si="64"/>
        <v>1164.02</v>
      </c>
      <c r="M313" s="44">
        <f t="shared" si="65"/>
        <v>36729.370000000003</v>
      </c>
      <c r="N313" s="89">
        <v>1.7193000000000001</v>
      </c>
      <c r="O313" s="89">
        <v>1.4618</v>
      </c>
      <c r="P313" s="89">
        <v>2.2696000000000001</v>
      </c>
      <c r="Q313" s="89">
        <v>2.2473999999999998</v>
      </c>
      <c r="R313" s="77">
        <f t="shared" si="66"/>
        <v>1.7204999999999999</v>
      </c>
      <c r="S313" s="33">
        <f t="shared" si="67"/>
        <v>9623.94</v>
      </c>
      <c r="T313" s="34">
        <f t="shared" si="68"/>
        <v>17888.34</v>
      </c>
      <c r="U313" s="35">
        <f t="shared" si="69"/>
        <v>3479.18</v>
      </c>
      <c r="V313" s="36">
        <f t="shared" si="70"/>
        <v>5737.9</v>
      </c>
      <c r="W313" s="37">
        <f t="shared" si="71"/>
        <v>36729.360000000001</v>
      </c>
      <c r="X313" s="105">
        <f t="shared" si="54"/>
        <v>1066.8899999999999</v>
      </c>
      <c r="Y313" s="106"/>
      <c r="Z313" s="106">
        <v>795.16</v>
      </c>
      <c r="AA313" s="106">
        <v>271.73</v>
      </c>
      <c r="AB313" s="107">
        <f t="shared" si="55"/>
        <v>1066.8899999999999</v>
      </c>
    </row>
    <row r="314" spans="2:28" hidden="1" x14ac:dyDescent="0.2">
      <c r="B314" s="5">
        <v>40845</v>
      </c>
      <c r="C314" s="33">
        <v>9383</v>
      </c>
      <c r="D314" s="40">
        <v>15449</v>
      </c>
      <c r="E314" s="40">
        <v>2870</v>
      </c>
      <c r="F314" s="40">
        <v>4697</v>
      </c>
      <c r="G314" s="41">
        <f t="shared" si="51"/>
        <v>32399</v>
      </c>
      <c r="H314" s="39">
        <v>1165.8800000000001</v>
      </c>
      <c r="I314" s="35">
        <v>1136.8699999999999</v>
      </c>
      <c r="J314" s="35">
        <v>1223.77</v>
      </c>
      <c r="K314" s="35">
        <v>1200</v>
      </c>
      <c r="L314" s="43">
        <f t="shared" si="64"/>
        <v>1162.1199999999999</v>
      </c>
      <c r="M314" s="44">
        <f t="shared" si="65"/>
        <v>37651.58</v>
      </c>
      <c r="N314" s="89">
        <v>1.7078</v>
      </c>
      <c r="O314" s="89">
        <v>1.4298999999999999</v>
      </c>
      <c r="P314" s="89">
        <v>2.2696000000000001</v>
      </c>
      <c r="Q314" s="89">
        <v>2.1890999999999998</v>
      </c>
      <c r="R314" s="77">
        <f t="shared" si="66"/>
        <v>1.6948000000000001</v>
      </c>
      <c r="S314" s="33">
        <f t="shared" si="67"/>
        <v>10939.45</v>
      </c>
      <c r="T314" s="34">
        <f t="shared" si="68"/>
        <v>17563.5</v>
      </c>
      <c r="U314" s="35">
        <f t="shared" si="69"/>
        <v>3512.22</v>
      </c>
      <c r="V314" s="36">
        <f t="shared" si="70"/>
        <v>5636.4</v>
      </c>
      <c r="W314" s="37">
        <f t="shared" si="71"/>
        <v>37651.57</v>
      </c>
      <c r="X314" s="105">
        <f t="shared" si="54"/>
        <v>1211.27</v>
      </c>
      <c r="Y314" s="106"/>
      <c r="Z314" s="106">
        <v>926.62</v>
      </c>
      <c r="AA314" s="106">
        <v>284.64999999999998</v>
      </c>
      <c r="AB314" s="107">
        <f t="shared" si="55"/>
        <v>1211.27</v>
      </c>
    </row>
    <row r="315" spans="2:28" hidden="1" x14ac:dyDescent="0.2">
      <c r="B315" s="5">
        <v>40846</v>
      </c>
      <c r="C315" s="33">
        <v>8467</v>
      </c>
      <c r="D315" s="40">
        <v>15616</v>
      </c>
      <c r="E315" s="40">
        <v>2943</v>
      </c>
      <c r="F315" s="40">
        <v>4832</v>
      </c>
      <c r="G315" s="41">
        <f t="shared" si="51"/>
        <v>31858</v>
      </c>
      <c r="H315" s="39">
        <v>1166.8399999999999</v>
      </c>
      <c r="I315" s="35">
        <v>1137.47</v>
      </c>
      <c r="J315" s="35">
        <v>1223.77</v>
      </c>
      <c r="K315" s="35">
        <v>1198.6400000000001</v>
      </c>
      <c r="L315" s="43">
        <f t="shared" si="64"/>
        <v>1162.53</v>
      </c>
      <c r="M315" s="44">
        <f t="shared" si="65"/>
        <v>37035.75</v>
      </c>
      <c r="N315" s="89">
        <v>1.7243999999999999</v>
      </c>
      <c r="O315" s="89">
        <v>1.4397</v>
      </c>
      <c r="P315" s="89">
        <v>2.2696000000000001</v>
      </c>
      <c r="Q315" s="89">
        <v>2.1713</v>
      </c>
      <c r="R315" s="77">
        <f t="shared" si="66"/>
        <v>1.7030000000000001</v>
      </c>
      <c r="S315" s="33">
        <f t="shared" si="67"/>
        <v>9879.6299999999992</v>
      </c>
      <c r="T315" s="34">
        <f t="shared" si="68"/>
        <v>17762.73</v>
      </c>
      <c r="U315" s="35">
        <f t="shared" si="69"/>
        <v>3601.56</v>
      </c>
      <c r="V315" s="36">
        <f t="shared" si="70"/>
        <v>5791.83</v>
      </c>
      <c r="W315" s="37">
        <f t="shared" si="71"/>
        <v>37035.75</v>
      </c>
      <c r="X315" s="105">
        <f t="shared" si="54"/>
        <v>1221.6099999999999</v>
      </c>
      <c r="Y315" s="106"/>
      <c r="Z315" s="106">
        <v>961.16</v>
      </c>
      <c r="AA315" s="106">
        <v>260.45</v>
      </c>
      <c r="AB315" s="107">
        <f t="shared" si="55"/>
        <v>1221.6099999999999</v>
      </c>
    </row>
    <row r="316" spans="2:28" ht="13.5" hidden="1" thickBot="1" x14ac:dyDescent="0.25">
      <c r="B316" s="5">
        <v>40847</v>
      </c>
      <c r="C316" s="46">
        <v>9817</v>
      </c>
      <c r="D316" s="47">
        <v>13252</v>
      </c>
      <c r="E316" s="47">
        <v>2952</v>
      </c>
      <c r="F316" s="47">
        <v>4845</v>
      </c>
      <c r="G316" s="27">
        <f t="shared" si="51"/>
        <v>30866</v>
      </c>
      <c r="H316" s="48">
        <v>1168.73</v>
      </c>
      <c r="I316" s="49">
        <v>1136.76</v>
      </c>
      <c r="J316" s="49">
        <v>1223.77</v>
      </c>
      <c r="K316" s="49">
        <v>1201.07</v>
      </c>
      <c r="L316" s="50">
        <f t="shared" si="64"/>
        <v>1165.3399999999999</v>
      </c>
      <c r="M316" s="51">
        <f t="shared" si="65"/>
        <v>35969.519999999997</v>
      </c>
      <c r="N316" s="93">
        <v>1.7427999999999999</v>
      </c>
      <c r="O316" s="93">
        <v>1.4286000000000001</v>
      </c>
      <c r="P316" s="93">
        <v>2.2696000000000001</v>
      </c>
      <c r="Q316" s="93">
        <v>2.1991999999999998</v>
      </c>
      <c r="R316" s="94">
        <f t="shared" si="66"/>
        <v>1.7299</v>
      </c>
      <c r="S316" s="33">
        <f t="shared" si="67"/>
        <v>11473.42</v>
      </c>
      <c r="T316" s="34">
        <f t="shared" si="68"/>
        <v>15064.34</v>
      </c>
      <c r="U316" s="35">
        <f t="shared" si="69"/>
        <v>3612.57</v>
      </c>
      <c r="V316" s="36">
        <f t="shared" si="70"/>
        <v>5819.18</v>
      </c>
      <c r="W316" s="37">
        <f t="shared" si="71"/>
        <v>35969.51</v>
      </c>
      <c r="X316" s="105">
        <f t="shared" si="54"/>
        <v>1194.6299999999999</v>
      </c>
      <c r="Y316" s="112"/>
      <c r="Z316" s="112">
        <v>918.92</v>
      </c>
      <c r="AA316" s="112">
        <v>275.70999999999998</v>
      </c>
      <c r="AB316" s="107">
        <f t="shared" si="55"/>
        <v>1194.6299999999999</v>
      </c>
    </row>
    <row r="317" spans="2:28" ht="24" hidden="1" customHeight="1" thickBot="1" x14ac:dyDescent="0.25">
      <c r="B317" s="10" t="s">
        <v>12</v>
      </c>
      <c r="C317" s="63">
        <f>SUM(C286:C316)</f>
        <v>289862</v>
      </c>
      <c r="D317" s="63">
        <f t="shared" ref="D317:AB317" si="72">SUM(D286:D316)</f>
        <v>454551</v>
      </c>
      <c r="E317" s="63">
        <f t="shared" si="72"/>
        <v>83153</v>
      </c>
      <c r="F317" s="63">
        <f t="shared" si="72"/>
        <v>147612</v>
      </c>
      <c r="G317" s="63">
        <f t="shared" si="72"/>
        <v>975178</v>
      </c>
      <c r="H317" s="63">
        <f t="shared" si="72"/>
        <v>36128.379999999997</v>
      </c>
      <c r="I317" s="63">
        <f t="shared" si="72"/>
        <v>35220.399999999994</v>
      </c>
      <c r="J317" s="63">
        <f t="shared" si="72"/>
        <v>37921.719999999987</v>
      </c>
      <c r="K317" s="63">
        <f t="shared" si="72"/>
        <v>37334.859999999993</v>
      </c>
      <c r="L317" s="63">
        <f t="shared" si="72"/>
        <v>36043.94999999999</v>
      </c>
      <c r="M317" s="63">
        <f t="shared" si="72"/>
        <v>1128319.46</v>
      </c>
      <c r="N317" s="97">
        <f t="shared" si="72"/>
        <v>52.997200000000007</v>
      </c>
      <c r="O317" s="97">
        <f t="shared" si="72"/>
        <v>44.266099999999994</v>
      </c>
      <c r="P317" s="97">
        <f t="shared" si="72"/>
        <v>70.67179999999999</v>
      </c>
      <c r="Q317" s="97">
        <f t="shared" si="72"/>
        <v>69.003299999999982</v>
      </c>
      <c r="R317" s="97">
        <f t="shared" si="72"/>
        <v>52.886599999999987</v>
      </c>
      <c r="S317" s="63">
        <f t="shared" si="72"/>
        <v>337780</v>
      </c>
      <c r="T317" s="63">
        <f t="shared" si="72"/>
        <v>516588.27999999997</v>
      </c>
      <c r="U317" s="63">
        <f t="shared" si="72"/>
        <v>101722.88000000002</v>
      </c>
      <c r="V317" s="63">
        <f t="shared" si="72"/>
        <v>177713.02999999997</v>
      </c>
      <c r="W317" s="63">
        <f t="shared" si="72"/>
        <v>1133804.1900000002</v>
      </c>
      <c r="X317" s="115">
        <f t="shared" si="72"/>
        <v>36964.630000000005</v>
      </c>
      <c r="Y317" s="115">
        <f t="shared" si="72"/>
        <v>0</v>
      </c>
      <c r="Z317" s="115">
        <f t="shared" si="72"/>
        <v>28769.149999999987</v>
      </c>
      <c r="AA317" s="115">
        <f t="shared" si="72"/>
        <v>8195.48</v>
      </c>
      <c r="AB317" s="115">
        <f t="shared" si="72"/>
        <v>36964.630000000005</v>
      </c>
    </row>
    <row r="318" spans="2:28" hidden="1" x14ac:dyDescent="0.2">
      <c r="B318" s="5">
        <v>40848</v>
      </c>
      <c r="C318" s="33">
        <v>9817</v>
      </c>
      <c r="D318" s="40">
        <v>15799</v>
      </c>
      <c r="E318" s="40">
        <v>2742</v>
      </c>
      <c r="F318" s="40">
        <v>4845</v>
      </c>
      <c r="G318" s="41">
        <f t="shared" ref="G318:G342" si="73">SUM(C318:F318)</f>
        <v>33203</v>
      </c>
      <c r="H318" s="39">
        <v>1168.73</v>
      </c>
      <c r="I318" s="35">
        <v>1136.76</v>
      </c>
      <c r="J318" s="35">
        <v>1223.77</v>
      </c>
      <c r="K318" s="35">
        <v>1201.07</v>
      </c>
      <c r="L318" s="43">
        <f t="shared" ref="L318:L342" si="74">+ROUND((H318*C318+I318*D318+J318*E318+K318*F318)/G318,2)</f>
        <v>1162.78</v>
      </c>
      <c r="M318" s="44">
        <f t="shared" ref="M318:M342" si="75">+ROUND((C318*H318+D318*I318+E318*J318+F318*K318)/1000,2)</f>
        <v>38607.86</v>
      </c>
      <c r="N318" s="89">
        <v>1.7427999999999999</v>
      </c>
      <c r="O318" s="89">
        <v>1.4286000000000001</v>
      </c>
      <c r="P318" s="89">
        <v>2.2696000000000001</v>
      </c>
      <c r="Q318" s="89">
        <v>2.1991999999999998</v>
      </c>
      <c r="R318" s="77">
        <f t="shared" ref="R318:R342" si="76">+ROUND((N318*C318+O318*D318+P318*E318+Q318*F318)/G318,4)</f>
        <v>1.7034</v>
      </c>
      <c r="S318" s="33">
        <f t="shared" ref="S318:S347" si="77">ROUND(+C318*H318/1000,2)</f>
        <v>11473.42</v>
      </c>
      <c r="T318" s="34">
        <f t="shared" ref="T318:T346" si="78">ROUND(+D318*I318/1000,2)</f>
        <v>17959.669999999998</v>
      </c>
      <c r="U318" s="35">
        <f t="shared" ref="U318:U347" si="79">ROUND(+E318*J318/1000,2)</f>
        <v>3355.58</v>
      </c>
      <c r="V318" s="36">
        <f t="shared" ref="V318:V347" si="80">ROUND(+F318*K318/1000,2)</f>
        <v>5819.18</v>
      </c>
      <c r="W318" s="37">
        <f t="shared" ref="W318:W347" si="81">SUM(S318:V318)</f>
        <v>38607.85</v>
      </c>
      <c r="X318" s="105">
        <v>1194.6304761904762</v>
      </c>
      <c r="Y318" s="106"/>
      <c r="Z318" s="106">
        <v>918.92333333333318</v>
      </c>
      <c r="AA318" s="106">
        <v>275.70714285714291</v>
      </c>
      <c r="AB318" s="107">
        <f t="shared" ref="AB318:AB347" si="82">+Z318+AA318</f>
        <v>1194.6304761904762</v>
      </c>
    </row>
    <row r="319" spans="2:28" hidden="1" x14ac:dyDescent="0.2">
      <c r="B319" s="5">
        <v>40849</v>
      </c>
      <c r="C319" s="33"/>
      <c r="D319" s="40">
        <v>15658</v>
      </c>
      <c r="E319" s="40">
        <v>2829</v>
      </c>
      <c r="F319" s="40"/>
      <c r="G319" s="41">
        <f t="shared" si="73"/>
        <v>18487</v>
      </c>
      <c r="H319" s="39"/>
      <c r="I319" s="35"/>
      <c r="J319" s="35">
        <v>1223.77</v>
      </c>
      <c r="K319" s="35"/>
      <c r="L319" s="43">
        <f t="shared" si="74"/>
        <v>187.27</v>
      </c>
      <c r="M319" s="44">
        <f t="shared" si="75"/>
        <v>3462.05</v>
      </c>
      <c r="N319" s="89"/>
      <c r="O319" s="89"/>
      <c r="P319" s="89"/>
      <c r="Q319" s="89"/>
      <c r="R319" s="77">
        <f t="shared" si="76"/>
        <v>0</v>
      </c>
      <c r="S319" s="33">
        <f t="shared" si="77"/>
        <v>0</v>
      </c>
      <c r="T319" s="34">
        <f t="shared" si="78"/>
        <v>0</v>
      </c>
      <c r="U319" s="35">
        <f t="shared" si="79"/>
        <v>3462.05</v>
      </c>
      <c r="V319" s="36">
        <f t="shared" si="80"/>
        <v>0</v>
      </c>
      <c r="W319" s="37">
        <f t="shared" si="81"/>
        <v>3462.05</v>
      </c>
      <c r="X319" s="105"/>
      <c r="Y319" s="106"/>
      <c r="Z319" s="106"/>
      <c r="AA319" s="106"/>
      <c r="AB319" s="107">
        <f t="shared" si="82"/>
        <v>0</v>
      </c>
    </row>
    <row r="320" spans="2:28" hidden="1" x14ac:dyDescent="0.2">
      <c r="B320" s="5">
        <v>40850</v>
      </c>
      <c r="C320" s="33"/>
      <c r="D320" s="40">
        <v>15190</v>
      </c>
      <c r="E320" s="40">
        <v>2859</v>
      </c>
      <c r="F320" s="40"/>
      <c r="G320" s="41">
        <f t="shared" si="73"/>
        <v>18049</v>
      </c>
      <c r="H320" s="39"/>
      <c r="I320" s="35"/>
      <c r="J320" s="35">
        <v>1222.3399999999999</v>
      </c>
      <c r="K320" s="35"/>
      <c r="L320" s="43">
        <f t="shared" si="74"/>
        <v>193.62</v>
      </c>
      <c r="M320" s="44">
        <f t="shared" si="75"/>
        <v>3494.67</v>
      </c>
      <c r="N320" s="89"/>
      <c r="O320" s="89"/>
      <c r="P320" s="89"/>
      <c r="Q320" s="89"/>
      <c r="R320" s="77">
        <f t="shared" si="76"/>
        <v>0</v>
      </c>
      <c r="S320" s="33">
        <f t="shared" si="77"/>
        <v>0</v>
      </c>
      <c r="T320" s="34">
        <f t="shared" si="78"/>
        <v>0</v>
      </c>
      <c r="U320" s="35">
        <f t="shared" si="79"/>
        <v>3494.67</v>
      </c>
      <c r="V320" s="36">
        <f t="shared" si="80"/>
        <v>0</v>
      </c>
      <c r="W320" s="37">
        <f t="shared" si="81"/>
        <v>3494.67</v>
      </c>
      <c r="X320" s="105"/>
      <c r="Y320" s="106"/>
      <c r="Z320" s="106"/>
      <c r="AA320" s="106"/>
      <c r="AB320" s="107">
        <f t="shared" si="82"/>
        <v>0</v>
      </c>
    </row>
    <row r="321" spans="2:28" hidden="1" x14ac:dyDescent="0.2">
      <c r="B321" s="5">
        <v>40851</v>
      </c>
      <c r="C321" s="33"/>
      <c r="D321" s="40">
        <v>15345</v>
      </c>
      <c r="E321" s="40">
        <v>2863</v>
      </c>
      <c r="F321" s="40"/>
      <c r="G321" s="41">
        <f t="shared" si="73"/>
        <v>18208</v>
      </c>
      <c r="H321" s="39"/>
      <c r="I321" s="35"/>
      <c r="J321" s="35">
        <v>1222.3399999999999</v>
      </c>
      <c r="K321" s="35"/>
      <c r="L321" s="43">
        <f t="shared" si="74"/>
        <v>192.2</v>
      </c>
      <c r="M321" s="44">
        <f t="shared" si="75"/>
        <v>3499.56</v>
      </c>
      <c r="N321" s="89"/>
      <c r="O321" s="89"/>
      <c r="P321" s="89"/>
      <c r="Q321" s="89"/>
      <c r="R321" s="77">
        <f t="shared" si="76"/>
        <v>0</v>
      </c>
      <c r="S321" s="33">
        <f t="shared" si="77"/>
        <v>0</v>
      </c>
      <c r="T321" s="34">
        <f t="shared" si="78"/>
        <v>0</v>
      </c>
      <c r="U321" s="35">
        <f t="shared" si="79"/>
        <v>3499.56</v>
      </c>
      <c r="V321" s="36">
        <f t="shared" si="80"/>
        <v>0</v>
      </c>
      <c r="W321" s="37">
        <f t="shared" si="81"/>
        <v>3499.56</v>
      </c>
      <c r="X321" s="105"/>
      <c r="Y321" s="106"/>
      <c r="Z321" s="106"/>
      <c r="AA321" s="106"/>
      <c r="AB321" s="107">
        <f t="shared" si="82"/>
        <v>0</v>
      </c>
    </row>
    <row r="322" spans="2:28" hidden="1" x14ac:dyDescent="0.2">
      <c r="B322" s="5">
        <v>40852</v>
      </c>
      <c r="C322" s="33"/>
      <c r="D322" s="40">
        <v>12898</v>
      </c>
      <c r="E322" s="40">
        <v>2720</v>
      </c>
      <c r="F322" s="40"/>
      <c r="G322" s="41">
        <f t="shared" si="73"/>
        <v>15618</v>
      </c>
      <c r="H322" s="39"/>
      <c r="I322" s="35"/>
      <c r="J322" s="35">
        <v>1222.3399999999999</v>
      </c>
      <c r="K322" s="35"/>
      <c r="L322" s="43">
        <f t="shared" si="74"/>
        <v>212.88</v>
      </c>
      <c r="M322" s="44">
        <f t="shared" si="75"/>
        <v>3324.76</v>
      </c>
      <c r="N322" s="89"/>
      <c r="O322" s="89"/>
      <c r="P322" s="89"/>
      <c r="Q322" s="89"/>
      <c r="R322" s="77">
        <f t="shared" si="76"/>
        <v>0</v>
      </c>
      <c r="S322" s="33">
        <f t="shared" si="77"/>
        <v>0</v>
      </c>
      <c r="T322" s="34">
        <f t="shared" si="78"/>
        <v>0</v>
      </c>
      <c r="U322" s="35">
        <f t="shared" si="79"/>
        <v>3324.76</v>
      </c>
      <c r="V322" s="36">
        <f t="shared" si="80"/>
        <v>0</v>
      </c>
      <c r="W322" s="37">
        <f t="shared" si="81"/>
        <v>3324.76</v>
      </c>
      <c r="X322" s="105"/>
      <c r="Y322" s="106"/>
      <c r="Z322" s="106"/>
      <c r="AA322" s="106"/>
      <c r="AB322" s="107">
        <f t="shared" si="82"/>
        <v>0</v>
      </c>
    </row>
    <row r="323" spans="2:28" hidden="1" x14ac:dyDescent="0.2">
      <c r="B323" s="5">
        <v>40853</v>
      </c>
      <c r="C323" s="33"/>
      <c r="D323" s="40">
        <v>13312</v>
      </c>
      <c r="E323" s="40">
        <v>2638</v>
      </c>
      <c r="F323" s="40"/>
      <c r="G323" s="41">
        <f t="shared" si="73"/>
        <v>15950</v>
      </c>
      <c r="H323" s="39"/>
      <c r="I323" s="35"/>
      <c r="J323" s="35">
        <v>1222.3399999999999</v>
      </c>
      <c r="K323" s="35"/>
      <c r="L323" s="43">
        <f t="shared" si="74"/>
        <v>202.17</v>
      </c>
      <c r="M323" s="44">
        <f t="shared" si="75"/>
        <v>3224.53</v>
      </c>
      <c r="N323" s="89"/>
      <c r="O323" s="89"/>
      <c r="P323" s="89"/>
      <c r="Q323" s="89"/>
      <c r="R323" s="77">
        <f t="shared" si="76"/>
        <v>0</v>
      </c>
      <c r="S323" s="33">
        <f t="shared" si="77"/>
        <v>0</v>
      </c>
      <c r="T323" s="34">
        <f t="shared" si="78"/>
        <v>0</v>
      </c>
      <c r="U323" s="35">
        <f t="shared" si="79"/>
        <v>3224.53</v>
      </c>
      <c r="V323" s="36">
        <f t="shared" si="80"/>
        <v>0</v>
      </c>
      <c r="W323" s="37">
        <f t="shared" si="81"/>
        <v>3224.53</v>
      </c>
      <c r="X323" s="105"/>
      <c r="Y323" s="106"/>
      <c r="Z323" s="106"/>
      <c r="AA323" s="106"/>
      <c r="AB323" s="107">
        <f t="shared" si="82"/>
        <v>0</v>
      </c>
    </row>
    <row r="324" spans="2:28" hidden="1" x14ac:dyDescent="0.2">
      <c r="B324" s="5">
        <v>40854</v>
      </c>
      <c r="C324" s="33"/>
      <c r="D324" s="40">
        <v>12568</v>
      </c>
      <c r="E324" s="40">
        <v>2558</v>
      </c>
      <c r="F324" s="40"/>
      <c r="G324" s="41">
        <f t="shared" si="73"/>
        <v>15126</v>
      </c>
      <c r="H324" s="39"/>
      <c r="I324" s="35"/>
      <c r="J324" s="35">
        <v>1222.3399999999999</v>
      </c>
      <c r="K324" s="35"/>
      <c r="L324" s="43">
        <f t="shared" si="74"/>
        <v>206.71</v>
      </c>
      <c r="M324" s="44">
        <f t="shared" si="75"/>
        <v>3126.75</v>
      </c>
      <c r="N324" s="89"/>
      <c r="O324" s="89"/>
      <c r="P324" s="89"/>
      <c r="Q324" s="89"/>
      <c r="R324" s="77">
        <f t="shared" si="76"/>
        <v>0</v>
      </c>
      <c r="S324" s="33">
        <f t="shared" si="77"/>
        <v>0</v>
      </c>
      <c r="T324" s="34">
        <f t="shared" si="78"/>
        <v>0</v>
      </c>
      <c r="U324" s="35">
        <f t="shared" si="79"/>
        <v>3126.75</v>
      </c>
      <c r="V324" s="36">
        <f t="shared" si="80"/>
        <v>0</v>
      </c>
      <c r="W324" s="37">
        <f t="shared" si="81"/>
        <v>3126.75</v>
      </c>
      <c r="X324" s="105"/>
      <c r="Y324" s="106"/>
      <c r="Z324" s="106"/>
      <c r="AA324" s="106"/>
      <c r="AB324" s="107">
        <f t="shared" si="82"/>
        <v>0</v>
      </c>
    </row>
    <row r="325" spans="2:28" hidden="1" x14ac:dyDescent="0.2">
      <c r="B325" s="5">
        <v>40855</v>
      </c>
      <c r="C325" s="33"/>
      <c r="D325" s="40">
        <v>11811</v>
      </c>
      <c r="E325" s="40">
        <v>2863</v>
      </c>
      <c r="F325" s="40"/>
      <c r="G325" s="41">
        <f t="shared" si="73"/>
        <v>14674</v>
      </c>
      <c r="H325" s="39"/>
      <c r="I325" s="35"/>
      <c r="J325" s="35">
        <v>1222.3399999999999</v>
      </c>
      <c r="K325" s="35"/>
      <c r="L325" s="43">
        <f t="shared" si="74"/>
        <v>238.49</v>
      </c>
      <c r="M325" s="44">
        <f t="shared" si="75"/>
        <v>3499.56</v>
      </c>
      <c r="N325" s="89"/>
      <c r="O325" s="89"/>
      <c r="P325" s="89"/>
      <c r="Q325" s="89"/>
      <c r="R325" s="77">
        <f t="shared" si="76"/>
        <v>0</v>
      </c>
      <c r="S325" s="33">
        <f t="shared" si="77"/>
        <v>0</v>
      </c>
      <c r="T325" s="34">
        <f t="shared" si="78"/>
        <v>0</v>
      </c>
      <c r="U325" s="35">
        <f t="shared" si="79"/>
        <v>3499.56</v>
      </c>
      <c r="V325" s="36">
        <f t="shared" si="80"/>
        <v>0</v>
      </c>
      <c r="W325" s="37">
        <f t="shared" si="81"/>
        <v>3499.56</v>
      </c>
      <c r="X325" s="105"/>
      <c r="Y325" s="106"/>
      <c r="Z325" s="106"/>
      <c r="AA325" s="106"/>
      <c r="AB325" s="107">
        <f t="shared" si="82"/>
        <v>0</v>
      </c>
    </row>
    <row r="326" spans="2:28" hidden="1" x14ac:dyDescent="0.2">
      <c r="B326" s="5">
        <v>40856</v>
      </c>
      <c r="C326" s="33"/>
      <c r="D326" s="40">
        <v>15395</v>
      </c>
      <c r="E326" s="40">
        <v>2891</v>
      </c>
      <c r="F326" s="40"/>
      <c r="G326" s="41">
        <f t="shared" si="73"/>
        <v>18286</v>
      </c>
      <c r="H326" s="39"/>
      <c r="I326" s="35"/>
      <c r="J326" s="35">
        <v>1222.3399999999999</v>
      </c>
      <c r="K326" s="35"/>
      <c r="L326" s="43">
        <f t="shared" si="74"/>
        <v>193.25</v>
      </c>
      <c r="M326" s="44">
        <f t="shared" si="75"/>
        <v>3533.78</v>
      </c>
      <c r="N326" s="89"/>
      <c r="O326" s="89"/>
      <c r="P326" s="89"/>
      <c r="Q326" s="89"/>
      <c r="R326" s="77">
        <f t="shared" si="76"/>
        <v>0</v>
      </c>
      <c r="S326" s="33">
        <f t="shared" si="77"/>
        <v>0</v>
      </c>
      <c r="T326" s="34">
        <f t="shared" si="78"/>
        <v>0</v>
      </c>
      <c r="U326" s="35">
        <f t="shared" si="79"/>
        <v>3533.78</v>
      </c>
      <c r="V326" s="36">
        <f t="shared" si="80"/>
        <v>0</v>
      </c>
      <c r="W326" s="37">
        <f t="shared" si="81"/>
        <v>3533.78</v>
      </c>
      <c r="X326" s="105"/>
      <c r="Y326" s="106"/>
      <c r="Z326" s="106"/>
      <c r="AA326" s="106"/>
      <c r="AB326" s="107">
        <f t="shared" si="82"/>
        <v>0</v>
      </c>
    </row>
    <row r="327" spans="2:28" hidden="1" x14ac:dyDescent="0.2">
      <c r="B327" s="5">
        <v>40857</v>
      </c>
      <c r="C327" s="33"/>
      <c r="D327" s="40">
        <v>15242</v>
      </c>
      <c r="E327" s="40">
        <v>2896</v>
      </c>
      <c r="F327" s="40"/>
      <c r="G327" s="41">
        <f t="shared" si="73"/>
        <v>18138</v>
      </c>
      <c r="H327" s="39"/>
      <c r="I327" s="35"/>
      <c r="J327" s="35">
        <v>1228.68</v>
      </c>
      <c r="K327" s="35"/>
      <c r="L327" s="43">
        <f t="shared" si="74"/>
        <v>196.18</v>
      </c>
      <c r="M327" s="44">
        <f t="shared" si="75"/>
        <v>3558.26</v>
      </c>
      <c r="N327" s="89"/>
      <c r="O327" s="89"/>
      <c r="P327" s="89"/>
      <c r="Q327" s="89"/>
      <c r="R327" s="77">
        <f t="shared" si="76"/>
        <v>0</v>
      </c>
      <c r="S327" s="33">
        <f t="shared" si="77"/>
        <v>0</v>
      </c>
      <c r="T327" s="34">
        <f t="shared" si="78"/>
        <v>0</v>
      </c>
      <c r="U327" s="35">
        <f t="shared" si="79"/>
        <v>3558.26</v>
      </c>
      <c r="V327" s="36">
        <f t="shared" si="80"/>
        <v>0</v>
      </c>
      <c r="W327" s="37">
        <f t="shared" si="81"/>
        <v>3558.26</v>
      </c>
      <c r="X327" s="105"/>
      <c r="Y327" s="106"/>
      <c r="Z327" s="106"/>
      <c r="AA327" s="106"/>
      <c r="AB327" s="107">
        <f t="shared" si="82"/>
        <v>0</v>
      </c>
    </row>
    <row r="328" spans="2:28" hidden="1" x14ac:dyDescent="0.2">
      <c r="B328" s="5">
        <v>40858</v>
      </c>
      <c r="C328" s="33"/>
      <c r="D328" s="40">
        <v>14234</v>
      </c>
      <c r="E328" s="40">
        <v>2858</v>
      </c>
      <c r="F328" s="40"/>
      <c r="G328" s="41">
        <f t="shared" si="73"/>
        <v>17092</v>
      </c>
      <c r="H328" s="39"/>
      <c r="I328" s="35"/>
      <c r="J328" s="35">
        <v>1228.68</v>
      </c>
      <c r="K328" s="35"/>
      <c r="L328" s="43">
        <f t="shared" si="74"/>
        <v>205.45</v>
      </c>
      <c r="M328" s="44">
        <f t="shared" si="75"/>
        <v>3511.57</v>
      </c>
      <c r="N328" s="89"/>
      <c r="O328" s="89"/>
      <c r="P328" s="89"/>
      <c r="Q328" s="89"/>
      <c r="R328" s="77">
        <f>+ROUND((N328*C328+O328*D328+P328*E328+Q328*F328)/G328,4)</f>
        <v>0</v>
      </c>
      <c r="S328" s="33">
        <f t="shared" si="77"/>
        <v>0</v>
      </c>
      <c r="T328" s="34">
        <f t="shared" si="78"/>
        <v>0</v>
      </c>
      <c r="U328" s="35">
        <f t="shared" si="79"/>
        <v>3511.57</v>
      </c>
      <c r="V328" s="36">
        <f t="shared" si="80"/>
        <v>0</v>
      </c>
      <c r="W328" s="37">
        <f t="shared" si="81"/>
        <v>3511.57</v>
      </c>
      <c r="X328" s="105"/>
      <c r="Y328" s="106"/>
      <c r="Z328" s="106"/>
      <c r="AA328" s="106"/>
      <c r="AB328" s="107">
        <f t="shared" si="82"/>
        <v>0</v>
      </c>
    </row>
    <row r="329" spans="2:28" hidden="1" x14ac:dyDescent="0.2">
      <c r="B329" s="5">
        <v>40859</v>
      </c>
      <c r="C329" s="33"/>
      <c r="D329" s="40">
        <v>15402</v>
      </c>
      <c r="E329" s="40">
        <v>2920</v>
      </c>
      <c r="F329" s="40"/>
      <c r="G329" s="41">
        <f t="shared" si="73"/>
        <v>18322</v>
      </c>
      <c r="H329" s="39"/>
      <c r="I329" s="35"/>
      <c r="J329" s="35">
        <v>1228.68</v>
      </c>
      <c r="K329" s="35"/>
      <c r="L329" s="43">
        <f t="shared" si="74"/>
        <v>195.82</v>
      </c>
      <c r="M329" s="44">
        <f t="shared" si="75"/>
        <v>3587.75</v>
      </c>
      <c r="N329" s="89"/>
      <c r="O329" s="89"/>
      <c r="P329" s="89"/>
      <c r="Q329" s="89"/>
      <c r="R329" s="77">
        <f t="shared" si="76"/>
        <v>0</v>
      </c>
      <c r="S329" s="33">
        <f t="shared" si="77"/>
        <v>0</v>
      </c>
      <c r="T329" s="34">
        <f t="shared" si="78"/>
        <v>0</v>
      </c>
      <c r="U329" s="35">
        <f t="shared" si="79"/>
        <v>3587.75</v>
      </c>
      <c r="V329" s="36">
        <f t="shared" si="80"/>
        <v>0</v>
      </c>
      <c r="W329" s="37">
        <f t="shared" si="81"/>
        <v>3587.75</v>
      </c>
      <c r="X329" s="105"/>
      <c r="Y329" s="106"/>
      <c r="Z329" s="106"/>
      <c r="AA329" s="106"/>
      <c r="AB329" s="107">
        <f t="shared" si="82"/>
        <v>0</v>
      </c>
    </row>
    <row r="330" spans="2:28" hidden="1" x14ac:dyDescent="0.2">
      <c r="B330" s="5">
        <v>40860</v>
      </c>
      <c r="C330" s="33">
        <v>10424</v>
      </c>
      <c r="D330" s="40">
        <v>13952</v>
      </c>
      <c r="E330" s="40">
        <v>2961</v>
      </c>
      <c r="F330" s="40">
        <v>4922</v>
      </c>
      <c r="G330" s="41">
        <f t="shared" si="73"/>
        <v>32259</v>
      </c>
      <c r="H330" s="39">
        <v>1163.33</v>
      </c>
      <c r="I330" s="35">
        <v>1151.05</v>
      </c>
      <c r="J330" s="35">
        <v>1219.53</v>
      </c>
      <c r="K330" s="35">
        <v>1203.55</v>
      </c>
      <c r="L330" s="43">
        <f t="shared" si="74"/>
        <v>1169.31</v>
      </c>
      <c r="M330" s="44">
        <f t="shared" si="75"/>
        <v>37720.9</v>
      </c>
      <c r="N330" s="89">
        <v>1.6652</v>
      </c>
      <c r="O330" s="89">
        <v>1.5982000000000001</v>
      </c>
      <c r="P330" s="89">
        <v>2.4489000000000001</v>
      </c>
      <c r="Q330" s="89">
        <v>2.1892</v>
      </c>
      <c r="R330" s="77">
        <f t="shared" si="76"/>
        <v>1.7881</v>
      </c>
      <c r="S330" s="33">
        <f t="shared" si="77"/>
        <v>12126.55</v>
      </c>
      <c r="T330" s="34">
        <f t="shared" si="78"/>
        <v>16059.45</v>
      </c>
      <c r="U330" s="35">
        <f t="shared" si="79"/>
        <v>3611.03</v>
      </c>
      <c r="V330" s="36">
        <f t="shared" si="80"/>
        <v>5923.87</v>
      </c>
      <c r="W330" s="37">
        <f t="shared" si="81"/>
        <v>37720.9</v>
      </c>
      <c r="X330" s="105">
        <v>984.53</v>
      </c>
      <c r="Y330" s="106"/>
      <c r="Z330" s="106">
        <v>674.91</v>
      </c>
      <c r="AA330" s="106">
        <v>309.62</v>
      </c>
      <c r="AB330" s="107">
        <f t="shared" si="82"/>
        <v>984.53</v>
      </c>
    </row>
    <row r="331" spans="2:28" hidden="1" x14ac:dyDescent="0.2">
      <c r="B331" s="5">
        <v>40861</v>
      </c>
      <c r="C331" s="33"/>
      <c r="D331" s="40">
        <v>15596</v>
      </c>
      <c r="E331" s="40">
        <v>2598</v>
      </c>
      <c r="F331" s="40"/>
      <c r="G331" s="41">
        <f t="shared" si="73"/>
        <v>18194</v>
      </c>
      <c r="H331" s="39"/>
      <c r="I331" s="35"/>
      <c r="J331" s="35">
        <v>1228.68</v>
      </c>
      <c r="K331" s="35"/>
      <c r="L331" s="43">
        <f t="shared" si="74"/>
        <v>175.45</v>
      </c>
      <c r="M331" s="44">
        <f t="shared" si="75"/>
        <v>3192.11</v>
      </c>
      <c r="N331" s="89"/>
      <c r="O331" s="89"/>
      <c r="P331" s="89"/>
      <c r="Q331" s="89"/>
      <c r="R331" s="77">
        <f t="shared" si="76"/>
        <v>0</v>
      </c>
      <c r="S331" s="33">
        <f t="shared" si="77"/>
        <v>0</v>
      </c>
      <c r="T331" s="34">
        <f t="shared" si="78"/>
        <v>0</v>
      </c>
      <c r="U331" s="35">
        <f t="shared" si="79"/>
        <v>3192.11</v>
      </c>
      <c r="V331" s="36">
        <f t="shared" si="80"/>
        <v>0</v>
      </c>
      <c r="W331" s="37">
        <f t="shared" si="81"/>
        <v>3192.11</v>
      </c>
      <c r="X331" s="105"/>
      <c r="Y331" s="106"/>
      <c r="Z331" s="106"/>
      <c r="AA331" s="106"/>
      <c r="AB331" s="107">
        <f t="shared" si="82"/>
        <v>0</v>
      </c>
    </row>
    <row r="332" spans="2:28" hidden="1" x14ac:dyDescent="0.2">
      <c r="B332" s="5">
        <v>40862</v>
      </c>
      <c r="C332" s="33"/>
      <c r="D332" s="40"/>
      <c r="E332" s="40">
        <v>2773</v>
      </c>
      <c r="F332" s="40"/>
      <c r="G332" s="41">
        <f t="shared" si="73"/>
        <v>2773</v>
      </c>
      <c r="H332" s="39"/>
      <c r="I332" s="35"/>
      <c r="J332" s="35">
        <v>1228.68</v>
      </c>
      <c r="K332" s="35"/>
      <c r="L332" s="43">
        <f t="shared" si="74"/>
        <v>1228.68</v>
      </c>
      <c r="M332" s="44">
        <f t="shared" si="75"/>
        <v>3407.13</v>
      </c>
      <c r="N332" s="89"/>
      <c r="O332" s="89"/>
      <c r="P332" s="89"/>
      <c r="Q332" s="89"/>
      <c r="R332" s="77">
        <f t="shared" si="76"/>
        <v>0</v>
      </c>
      <c r="S332" s="33">
        <f t="shared" si="77"/>
        <v>0</v>
      </c>
      <c r="T332" s="34">
        <f t="shared" si="78"/>
        <v>0</v>
      </c>
      <c r="U332" s="35">
        <f t="shared" si="79"/>
        <v>3407.13</v>
      </c>
      <c r="V332" s="36">
        <f t="shared" si="80"/>
        <v>0</v>
      </c>
      <c r="W332" s="37">
        <f t="shared" si="81"/>
        <v>3407.13</v>
      </c>
      <c r="X332" s="105"/>
      <c r="Y332" s="106"/>
      <c r="Z332" s="106"/>
      <c r="AA332" s="106"/>
      <c r="AB332" s="107">
        <f t="shared" si="82"/>
        <v>0</v>
      </c>
    </row>
    <row r="333" spans="2:28" hidden="1" x14ac:dyDescent="0.2">
      <c r="B333" s="5">
        <v>40863</v>
      </c>
      <c r="C333" s="33"/>
      <c r="D333" s="40"/>
      <c r="E333" s="40">
        <v>1857</v>
      </c>
      <c r="F333" s="40"/>
      <c r="G333" s="41">
        <f t="shared" si="73"/>
        <v>1857</v>
      </c>
      <c r="H333" s="39"/>
      <c r="I333" s="35"/>
      <c r="J333" s="35">
        <v>1228.68</v>
      </c>
      <c r="K333" s="35"/>
      <c r="L333" s="43">
        <f t="shared" si="74"/>
        <v>1228.68</v>
      </c>
      <c r="M333" s="44">
        <f t="shared" si="75"/>
        <v>2281.66</v>
      </c>
      <c r="N333" s="89"/>
      <c r="O333" s="89"/>
      <c r="P333" s="89"/>
      <c r="Q333" s="89"/>
      <c r="R333" s="77">
        <f t="shared" si="76"/>
        <v>0</v>
      </c>
      <c r="S333" s="33">
        <f t="shared" si="77"/>
        <v>0</v>
      </c>
      <c r="T333" s="34">
        <f t="shared" si="78"/>
        <v>0</v>
      </c>
      <c r="U333" s="35">
        <f t="shared" si="79"/>
        <v>2281.66</v>
      </c>
      <c r="V333" s="36">
        <f t="shared" si="80"/>
        <v>0</v>
      </c>
      <c r="W333" s="37">
        <f t="shared" si="81"/>
        <v>2281.66</v>
      </c>
      <c r="X333" s="105"/>
      <c r="Y333" s="106"/>
      <c r="Z333" s="106"/>
      <c r="AA333" s="106"/>
      <c r="AB333" s="107">
        <f t="shared" si="82"/>
        <v>0</v>
      </c>
    </row>
    <row r="334" spans="2:28" hidden="1" x14ac:dyDescent="0.2">
      <c r="B334" s="5">
        <v>40864</v>
      </c>
      <c r="C334" s="33"/>
      <c r="D334" s="40"/>
      <c r="E334" s="40"/>
      <c r="F334" s="40"/>
      <c r="G334" s="41">
        <f t="shared" si="73"/>
        <v>0</v>
      </c>
      <c r="H334" s="39"/>
      <c r="I334" s="35"/>
      <c r="J334" s="35"/>
      <c r="K334" s="35"/>
      <c r="L334" s="43" t="e">
        <f t="shared" si="74"/>
        <v>#DIV/0!</v>
      </c>
      <c r="M334" s="44">
        <f t="shared" si="75"/>
        <v>0</v>
      </c>
      <c r="N334" s="89"/>
      <c r="O334" s="89"/>
      <c r="P334" s="89"/>
      <c r="Q334" s="89"/>
      <c r="R334" s="77" t="e">
        <f t="shared" si="76"/>
        <v>#DIV/0!</v>
      </c>
      <c r="S334" s="33">
        <f t="shared" si="77"/>
        <v>0</v>
      </c>
      <c r="T334" s="34">
        <f t="shared" si="78"/>
        <v>0</v>
      </c>
      <c r="U334" s="35">
        <f t="shared" si="79"/>
        <v>0</v>
      </c>
      <c r="V334" s="36">
        <f t="shared" si="80"/>
        <v>0</v>
      </c>
      <c r="W334" s="37">
        <f t="shared" si="81"/>
        <v>0</v>
      </c>
      <c r="X334" s="105"/>
      <c r="Y334" s="106"/>
      <c r="Z334" s="106"/>
      <c r="AA334" s="106"/>
      <c r="AB334" s="107">
        <f t="shared" si="82"/>
        <v>0</v>
      </c>
    </row>
    <row r="335" spans="2:28" hidden="1" x14ac:dyDescent="0.2">
      <c r="B335" s="5">
        <v>40865</v>
      </c>
      <c r="C335" s="33"/>
      <c r="D335" s="40"/>
      <c r="E335" s="40"/>
      <c r="F335" s="40"/>
      <c r="G335" s="41">
        <f t="shared" si="73"/>
        <v>0</v>
      </c>
      <c r="H335" s="39"/>
      <c r="I335" s="35"/>
      <c r="J335" s="35"/>
      <c r="K335" s="35"/>
      <c r="L335" s="43" t="e">
        <f t="shared" si="74"/>
        <v>#DIV/0!</v>
      </c>
      <c r="M335" s="44">
        <f t="shared" si="75"/>
        <v>0</v>
      </c>
      <c r="N335" s="89"/>
      <c r="O335" s="89"/>
      <c r="P335" s="89"/>
      <c r="Q335" s="89"/>
      <c r="R335" s="77" t="e">
        <f t="shared" si="76"/>
        <v>#DIV/0!</v>
      </c>
      <c r="S335" s="33">
        <f t="shared" si="77"/>
        <v>0</v>
      </c>
      <c r="T335" s="34">
        <f t="shared" si="78"/>
        <v>0</v>
      </c>
      <c r="U335" s="35">
        <f t="shared" si="79"/>
        <v>0</v>
      </c>
      <c r="V335" s="36">
        <f t="shared" si="80"/>
        <v>0</v>
      </c>
      <c r="W335" s="37">
        <f t="shared" si="81"/>
        <v>0</v>
      </c>
      <c r="X335" s="105"/>
      <c r="Y335" s="106"/>
      <c r="Z335" s="106"/>
      <c r="AA335" s="106"/>
      <c r="AB335" s="107">
        <f t="shared" si="82"/>
        <v>0</v>
      </c>
    </row>
    <row r="336" spans="2:28" hidden="1" x14ac:dyDescent="0.2">
      <c r="B336" s="5">
        <v>40866</v>
      </c>
      <c r="C336" s="33"/>
      <c r="D336" s="40"/>
      <c r="E336" s="40"/>
      <c r="F336" s="40"/>
      <c r="G336" s="41">
        <f t="shared" si="73"/>
        <v>0</v>
      </c>
      <c r="H336" s="39"/>
      <c r="I336" s="35"/>
      <c r="J336" s="35"/>
      <c r="K336" s="35"/>
      <c r="L336" s="43" t="e">
        <f t="shared" si="74"/>
        <v>#DIV/0!</v>
      </c>
      <c r="M336" s="44">
        <f t="shared" si="75"/>
        <v>0</v>
      </c>
      <c r="N336" s="89"/>
      <c r="O336" s="89"/>
      <c r="P336" s="89"/>
      <c r="Q336" s="89"/>
      <c r="R336" s="77" t="e">
        <f t="shared" si="76"/>
        <v>#DIV/0!</v>
      </c>
      <c r="S336" s="33">
        <f t="shared" si="77"/>
        <v>0</v>
      </c>
      <c r="T336" s="34">
        <f t="shared" si="78"/>
        <v>0</v>
      </c>
      <c r="U336" s="35">
        <f t="shared" si="79"/>
        <v>0</v>
      </c>
      <c r="V336" s="36">
        <f t="shared" si="80"/>
        <v>0</v>
      </c>
      <c r="W336" s="37">
        <f t="shared" si="81"/>
        <v>0</v>
      </c>
      <c r="X336" s="105"/>
      <c r="Y336" s="106"/>
      <c r="Z336" s="106"/>
      <c r="AA336" s="106"/>
      <c r="AB336" s="107">
        <f t="shared" si="82"/>
        <v>0</v>
      </c>
    </row>
    <row r="337" spans="2:28" hidden="1" x14ac:dyDescent="0.2">
      <c r="B337" s="5">
        <v>40867</v>
      </c>
      <c r="C337" s="33">
        <v>10424</v>
      </c>
      <c r="D337" s="40">
        <v>13952</v>
      </c>
      <c r="E337" s="40">
        <v>2961</v>
      </c>
      <c r="F337" s="40">
        <v>4922</v>
      </c>
      <c r="G337" s="41">
        <f>SUM(C337:F337)</f>
        <v>32259</v>
      </c>
      <c r="H337" s="39">
        <v>1163.33</v>
      </c>
      <c r="I337" s="35">
        <v>1151.05</v>
      </c>
      <c r="J337" s="35">
        <v>1219.53</v>
      </c>
      <c r="K337" s="35">
        <v>1203.55</v>
      </c>
      <c r="L337" s="43">
        <f t="shared" si="74"/>
        <v>1169.31</v>
      </c>
      <c r="M337" s="44">
        <f t="shared" si="75"/>
        <v>37720.9</v>
      </c>
      <c r="N337" s="89">
        <v>1.6652</v>
      </c>
      <c r="O337" s="89">
        <v>1.5982000000000001</v>
      </c>
      <c r="P337" s="89">
        <v>2.4489000000000001</v>
      </c>
      <c r="Q337" s="89">
        <v>2.1892</v>
      </c>
      <c r="R337" s="77">
        <f t="shared" si="76"/>
        <v>1.7881</v>
      </c>
      <c r="S337" s="33">
        <f t="shared" si="77"/>
        <v>12126.55</v>
      </c>
      <c r="T337" s="34">
        <f t="shared" si="78"/>
        <v>16059.45</v>
      </c>
      <c r="U337" s="35">
        <f t="shared" si="79"/>
        <v>3611.03</v>
      </c>
      <c r="V337" s="36">
        <f t="shared" si="80"/>
        <v>5923.87</v>
      </c>
      <c r="W337" s="37">
        <f t="shared" si="81"/>
        <v>37720.9</v>
      </c>
      <c r="X337" s="105">
        <v>1289.03</v>
      </c>
      <c r="Y337" s="106"/>
      <c r="Z337" s="106">
        <v>384.01</v>
      </c>
      <c r="AA337" s="106">
        <v>905.02</v>
      </c>
      <c r="AB337" s="107">
        <f t="shared" si="82"/>
        <v>1289.03</v>
      </c>
    </row>
    <row r="338" spans="2:28" hidden="1" x14ac:dyDescent="0.2">
      <c r="B338" s="5">
        <v>40868</v>
      </c>
      <c r="C338" s="33"/>
      <c r="D338" s="40"/>
      <c r="E338" s="40"/>
      <c r="F338" s="40"/>
      <c r="G338" s="41">
        <f t="shared" si="73"/>
        <v>0</v>
      </c>
      <c r="H338" s="39"/>
      <c r="I338" s="35"/>
      <c r="J338" s="35"/>
      <c r="K338" s="35"/>
      <c r="L338" s="43" t="e">
        <f t="shared" si="74"/>
        <v>#DIV/0!</v>
      </c>
      <c r="M338" s="44">
        <f t="shared" si="75"/>
        <v>0</v>
      </c>
      <c r="N338" s="89"/>
      <c r="O338" s="89"/>
      <c r="P338" s="89"/>
      <c r="Q338" s="89"/>
      <c r="R338" s="77" t="e">
        <f t="shared" si="76"/>
        <v>#DIV/0!</v>
      </c>
      <c r="S338" s="33">
        <f t="shared" si="77"/>
        <v>0</v>
      </c>
      <c r="T338" s="34">
        <f t="shared" si="78"/>
        <v>0</v>
      </c>
      <c r="U338" s="35">
        <f t="shared" si="79"/>
        <v>0</v>
      </c>
      <c r="V338" s="36">
        <f t="shared" si="80"/>
        <v>0</v>
      </c>
      <c r="W338" s="37">
        <f t="shared" si="81"/>
        <v>0</v>
      </c>
      <c r="X338" s="105"/>
      <c r="Y338" s="106"/>
      <c r="Z338" s="106"/>
      <c r="AA338" s="106"/>
      <c r="AB338" s="107">
        <f t="shared" si="82"/>
        <v>0</v>
      </c>
    </row>
    <row r="339" spans="2:28" hidden="1" x14ac:dyDescent="0.2">
      <c r="B339" s="5">
        <v>40869</v>
      </c>
      <c r="C339" s="33"/>
      <c r="D339" s="40"/>
      <c r="E339" s="40"/>
      <c r="F339" s="40"/>
      <c r="G339" s="41">
        <f t="shared" si="73"/>
        <v>0</v>
      </c>
      <c r="H339" s="39"/>
      <c r="I339" s="35"/>
      <c r="J339" s="35"/>
      <c r="K339" s="35"/>
      <c r="L339" s="43" t="e">
        <f t="shared" si="74"/>
        <v>#DIV/0!</v>
      </c>
      <c r="M339" s="44">
        <f t="shared" si="75"/>
        <v>0</v>
      </c>
      <c r="N339" s="89"/>
      <c r="O339" s="89"/>
      <c r="P339" s="89"/>
      <c r="Q339" s="89"/>
      <c r="R339" s="77" t="e">
        <f t="shared" si="76"/>
        <v>#DIV/0!</v>
      </c>
      <c r="S339" s="33">
        <f t="shared" si="77"/>
        <v>0</v>
      </c>
      <c r="T339" s="34">
        <f t="shared" si="78"/>
        <v>0</v>
      </c>
      <c r="U339" s="35">
        <f t="shared" si="79"/>
        <v>0</v>
      </c>
      <c r="V339" s="36">
        <f t="shared" si="80"/>
        <v>0</v>
      </c>
      <c r="W339" s="37">
        <f t="shared" si="81"/>
        <v>0</v>
      </c>
      <c r="X339" s="105"/>
      <c r="Y339" s="106"/>
      <c r="Z339" s="106"/>
      <c r="AA339" s="106"/>
      <c r="AB339" s="107">
        <f t="shared" si="82"/>
        <v>0</v>
      </c>
    </row>
    <row r="340" spans="2:28" hidden="1" x14ac:dyDescent="0.2">
      <c r="B340" s="5">
        <v>40870</v>
      </c>
      <c r="C340" s="33"/>
      <c r="D340" s="40"/>
      <c r="E340" s="40"/>
      <c r="F340" s="40"/>
      <c r="G340" s="41">
        <f t="shared" si="73"/>
        <v>0</v>
      </c>
      <c r="H340" s="39"/>
      <c r="I340" s="35"/>
      <c r="J340" s="35"/>
      <c r="K340" s="35"/>
      <c r="L340" s="43" t="e">
        <f t="shared" si="74"/>
        <v>#DIV/0!</v>
      </c>
      <c r="M340" s="44">
        <f t="shared" si="75"/>
        <v>0</v>
      </c>
      <c r="N340" s="89"/>
      <c r="O340" s="89"/>
      <c r="P340" s="89"/>
      <c r="Q340" s="89"/>
      <c r="R340" s="77" t="e">
        <f t="shared" si="76"/>
        <v>#DIV/0!</v>
      </c>
      <c r="S340" s="33">
        <f t="shared" si="77"/>
        <v>0</v>
      </c>
      <c r="T340" s="34">
        <f t="shared" si="78"/>
        <v>0</v>
      </c>
      <c r="U340" s="35">
        <f t="shared" si="79"/>
        <v>0</v>
      </c>
      <c r="V340" s="36">
        <f t="shared" si="80"/>
        <v>0</v>
      </c>
      <c r="W340" s="37">
        <f t="shared" si="81"/>
        <v>0</v>
      </c>
      <c r="X340" s="105"/>
      <c r="Y340" s="106"/>
      <c r="Z340" s="106"/>
      <c r="AA340" s="106"/>
      <c r="AB340" s="107">
        <f t="shared" si="82"/>
        <v>0</v>
      </c>
    </row>
    <row r="341" spans="2:28" hidden="1" x14ac:dyDescent="0.2">
      <c r="B341" s="5">
        <v>40871</v>
      </c>
      <c r="C341" s="33"/>
      <c r="D341" s="40"/>
      <c r="E341" s="40"/>
      <c r="F341" s="40"/>
      <c r="G341" s="41">
        <f t="shared" si="73"/>
        <v>0</v>
      </c>
      <c r="H341" s="39"/>
      <c r="I341" s="35"/>
      <c r="J341" s="35"/>
      <c r="K341" s="35"/>
      <c r="L341" s="43" t="e">
        <f t="shared" si="74"/>
        <v>#DIV/0!</v>
      </c>
      <c r="M341" s="44">
        <f t="shared" si="75"/>
        <v>0</v>
      </c>
      <c r="N341" s="89"/>
      <c r="O341" s="89"/>
      <c r="P341" s="89"/>
      <c r="Q341" s="89"/>
      <c r="R341" s="77" t="e">
        <f t="shared" si="76"/>
        <v>#DIV/0!</v>
      </c>
      <c r="S341" s="33">
        <f t="shared" si="77"/>
        <v>0</v>
      </c>
      <c r="T341" s="34">
        <f t="shared" si="78"/>
        <v>0</v>
      </c>
      <c r="U341" s="35">
        <f t="shared" si="79"/>
        <v>0</v>
      </c>
      <c r="V341" s="36">
        <f t="shared" si="80"/>
        <v>0</v>
      </c>
      <c r="W341" s="37">
        <f t="shared" si="81"/>
        <v>0</v>
      </c>
      <c r="X341" s="105"/>
      <c r="Y341" s="106"/>
      <c r="Z341" s="106"/>
      <c r="AA341" s="106"/>
      <c r="AB341" s="107">
        <f t="shared" si="82"/>
        <v>0</v>
      </c>
    </row>
    <row r="342" spans="2:28" hidden="1" x14ac:dyDescent="0.2">
      <c r="B342" s="5">
        <v>40872</v>
      </c>
      <c r="C342" s="33"/>
      <c r="D342" s="40"/>
      <c r="E342" s="40"/>
      <c r="F342" s="40"/>
      <c r="G342" s="41">
        <f t="shared" si="73"/>
        <v>0</v>
      </c>
      <c r="H342" s="39"/>
      <c r="I342" s="35"/>
      <c r="J342" s="35"/>
      <c r="K342" s="35"/>
      <c r="L342" s="43" t="e">
        <f t="shared" si="74"/>
        <v>#DIV/0!</v>
      </c>
      <c r="M342" s="44">
        <f t="shared" si="75"/>
        <v>0</v>
      </c>
      <c r="N342" s="89"/>
      <c r="O342" s="89"/>
      <c r="P342" s="89"/>
      <c r="Q342" s="89"/>
      <c r="R342" s="77" t="e">
        <f t="shared" si="76"/>
        <v>#DIV/0!</v>
      </c>
      <c r="S342" s="33">
        <f t="shared" si="77"/>
        <v>0</v>
      </c>
      <c r="T342" s="34">
        <f t="shared" si="78"/>
        <v>0</v>
      </c>
      <c r="U342" s="35">
        <f t="shared" si="79"/>
        <v>0</v>
      </c>
      <c r="V342" s="36">
        <f t="shared" si="80"/>
        <v>0</v>
      </c>
      <c r="W342" s="37">
        <f t="shared" si="81"/>
        <v>0</v>
      </c>
      <c r="X342" s="105"/>
      <c r="Y342" s="106"/>
      <c r="Z342" s="106"/>
      <c r="AA342" s="106"/>
      <c r="AB342" s="107">
        <f t="shared" si="82"/>
        <v>0</v>
      </c>
    </row>
    <row r="343" spans="2:28" hidden="1" x14ac:dyDescent="0.2">
      <c r="B343" s="5">
        <v>40873</v>
      </c>
      <c r="C343" s="33"/>
      <c r="D343" s="40"/>
      <c r="E343" s="40"/>
      <c r="F343" s="40"/>
      <c r="G343" s="41">
        <f t="shared" ref="G343:G349" si="83">SUM(C343:F343)</f>
        <v>0</v>
      </c>
      <c r="H343" s="39"/>
      <c r="I343" s="35"/>
      <c r="J343" s="35"/>
      <c r="K343" s="35"/>
      <c r="L343" s="43" t="e">
        <f t="shared" ref="L343:L349" si="84">+ROUND((H343*C343+I343*D343+J343*E343+K343*F343)/G343,2)</f>
        <v>#DIV/0!</v>
      </c>
      <c r="M343" s="44">
        <f t="shared" ref="M343:M349" si="85">+ROUND((C343*H343+D343*I343+E343*J343+F343*K343)/1000,2)</f>
        <v>0</v>
      </c>
      <c r="N343" s="89"/>
      <c r="O343" s="89"/>
      <c r="P343" s="89"/>
      <c r="Q343" s="89"/>
      <c r="R343" s="77" t="e">
        <f t="shared" ref="R343:R349" si="86">+ROUND((N343*C343+O343*D343+P343*E343+Q343*F343)/G343,4)</f>
        <v>#DIV/0!</v>
      </c>
      <c r="S343" s="33">
        <f t="shared" si="77"/>
        <v>0</v>
      </c>
      <c r="T343" s="34">
        <f t="shared" si="78"/>
        <v>0</v>
      </c>
      <c r="U343" s="35">
        <f t="shared" si="79"/>
        <v>0</v>
      </c>
      <c r="V343" s="36">
        <f t="shared" si="80"/>
        <v>0</v>
      </c>
      <c r="W343" s="37">
        <f t="shared" si="81"/>
        <v>0</v>
      </c>
      <c r="X343" s="105"/>
      <c r="Y343" s="106"/>
      <c r="Z343" s="106"/>
      <c r="AA343" s="106"/>
      <c r="AB343" s="107">
        <f t="shared" si="82"/>
        <v>0</v>
      </c>
    </row>
    <row r="344" spans="2:28" hidden="1" x14ac:dyDescent="0.2">
      <c r="B344" s="5">
        <v>40874</v>
      </c>
      <c r="C344" s="33"/>
      <c r="D344" s="40"/>
      <c r="E344" s="40"/>
      <c r="F344" s="40"/>
      <c r="G344" s="41">
        <f t="shared" si="83"/>
        <v>0</v>
      </c>
      <c r="H344" s="39"/>
      <c r="I344" s="35"/>
      <c r="J344" s="35"/>
      <c r="K344" s="35"/>
      <c r="L344" s="43" t="e">
        <f t="shared" si="84"/>
        <v>#DIV/0!</v>
      </c>
      <c r="M344" s="44">
        <f t="shared" si="85"/>
        <v>0</v>
      </c>
      <c r="N344" s="89"/>
      <c r="O344" s="89"/>
      <c r="P344" s="89"/>
      <c r="Q344" s="89"/>
      <c r="R344" s="77" t="e">
        <f t="shared" si="86"/>
        <v>#DIV/0!</v>
      </c>
      <c r="S344" s="33">
        <f t="shared" si="77"/>
        <v>0</v>
      </c>
      <c r="T344" s="34">
        <f t="shared" si="78"/>
        <v>0</v>
      </c>
      <c r="U344" s="35">
        <f t="shared" si="79"/>
        <v>0</v>
      </c>
      <c r="V344" s="36">
        <f t="shared" si="80"/>
        <v>0</v>
      </c>
      <c r="W344" s="37">
        <f t="shared" si="81"/>
        <v>0</v>
      </c>
      <c r="X344" s="105"/>
      <c r="Y344" s="106"/>
      <c r="Z344" s="106"/>
      <c r="AA344" s="106"/>
      <c r="AB344" s="107">
        <f t="shared" si="82"/>
        <v>0</v>
      </c>
    </row>
    <row r="345" spans="2:28" hidden="1" x14ac:dyDescent="0.2">
      <c r="B345" s="5">
        <v>40875</v>
      </c>
      <c r="C345" s="33"/>
      <c r="D345" s="40"/>
      <c r="E345" s="40"/>
      <c r="F345" s="40"/>
      <c r="G345" s="41">
        <f t="shared" si="83"/>
        <v>0</v>
      </c>
      <c r="H345" s="39"/>
      <c r="I345" s="35"/>
      <c r="J345" s="35"/>
      <c r="K345" s="35"/>
      <c r="L345" s="43" t="e">
        <f t="shared" si="84"/>
        <v>#DIV/0!</v>
      </c>
      <c r="M345" s="44">
        <f t="shared" si="85"/>
        <v>0</v>
      </c>
      <c r="N345" s="89"/>
      <c r="O345" s="89"/>
      <c r="P345" s="89"/>
      <c r="Q345" s="89"/>
      <c r="R345" s="77" t="e">
        <f t="shared" si="86"/>
        <v>#DIV/0!</v>
      </c>
      <c r="S345" s="33">
        <f t="shared" si="77"/>
        <v>0</v>
      </c>
      <c r="T345" s="34">
        <f t="shared" si="78"/>
        <v>0</v>
      </c>
      <c r="U345" s="35">
        <f t="shared" si="79"/>
        <v>0</v>
      </c>
      <c r="V345" s="36">
        <f t="shared" si="80"/>
        <v>0</v>
      </c>
      <c r="W345" s="37">
        <f t="shared" si="81"/>
        <v>0</v>
      </c>
      <c r="X345" s="105"/>
      <c r="Y345" s="106"/>
      <c r="Z345" s="106"/>
      <c r="AA345" s="106"/>
      <c r="AB345" s="107">
        <f t="shared" si="82"/>
        <v>0</v>
      </c>
    </row>
    <row r="346" spans="2:28" hidden="1" x14ac:dyDescent="0.2">
      <c r="B346" s="5">
        <v>40876</v>
      </c>
      <c r="C346" s="33"/>
      <c r="D346" s="40"/>
      <c r="E346" s="40"/>
      <c r="F346" s="40"/>
      <c r="G346" s="41">
        <f t="shared" si="83"/>
        <v>0</v>
      </c>
      <c r="H346" s="39"/>
      <c r="I346" s="35"/>
      <c r="J346" s="35"/>
      <c r="K346" s="35"/>
      <c r="L346" s="43" t="e">
        <f t="shared" si="84"/>
        <v>#DIV/0!</v>
      </c>
      <c r="M346" s="44">
        <f t="shared" si="85"/>
        <v>0</v>
      </c>
      <c r="N346" s="89"/>
      <c r="O346" s="89"/>
      <c r="P346" s="89"/>
      <c r="Q346" s="89"/>
      <c r="R346" s="77" t="e">
        <f t="shared" si="86"/>
        <v>#DIV/0!</v>
      </c>
      <c r="S346" s="33">
        <f t="shared" si="77"/>
        <v>0</v>
      </c>
      <c r="T346" s="34">
        <f t="shared" si="78"/>
        <v>0</v>
      </c>
      <c r="U346" s="35">
        <f t="shared" si="79"/>
        <v>0</v>
      </c>
      <c r="V346" s="36">
        <f t="shared" si="80"/>
        <v>0</v>
      </c>
      <c r="W346" s="37">
        <f t="shared" si="81"/>
        <v>0</v>
      </c>
      <c r="X346" s="105"/>
      <c r="Y346" s="106"/>
      <c r="Z346" s="106"/>
      <c r="AA346" s="106"/>
      <c r="AB346" s="107">
        <f t="shared" si="82"/>
        <v>0</v>
      </c>
    </row>
    <row r="347" spans="2:28" ht="13.5" hidden="1" thickBot="1" x14ac:dyDescent="0.25">
      <c r="B347" s="5">
        <v>40877</v>
      </c>
      <c r="C347" s="46"/>
      <c r="D347" s="47">
        <v>219121</v>
      </c>
      <c r="E347" s="47"/>
      <c r="F347" s="47"/>
      <c r="G347" s="27">
        <f t="shared" si="83"/>
        <v>219121</v>
      </c>
      <c r="H347" s="48"/>
      <c r="I347" s="49"/>
      <c r="J347" s="49"/>
      <c r="K347" s="49"/>
      <c r="L347" s="50">
        <f t="shared" si="84"/>
        <v>0</v>
      </c>
      <c r="M347" s="51">
        <f t="shared" si="85"/>
        <v>0</v>
      </c>
      <c r="N347" s="93"/>
      <c r="O347" s="93"/>
      <c r="P347" s="93"/>
      <c r="Q347" s="93"/>
      <c r="R347" s="94">
        <f t="shared" si="86"/>
        <v>0</v>
      </c>
      <c r="S347" s="33">
        <f t="shared" si="77"/>
        <v>0</v>
      </c>
      <c r="T347" s="34">
        <v>249992.38</v>
      </c>
      <c r="U347" s="35">
        <f t="shared" si="79"/>
        <v>0</v>
      </c>
      <c r="V347" s="36">
        <f t="shared" si="80"/>
        <v>0</v>
      </c>
      <c r="W347" s="37">
        <f t="shared" si="81"/>
        <v>249992.38</v>
      </c>
      <c r="X347" s="111"/>
      <c r="Y347" s="112"/>
      <c r="Z347" s="112"/>
      <c r="AA347" s="112"/>
      <c r="AB347" s="107">
        <f t="shared" si="82"/>
        <v>0</v>
      </c>
    </row>
    <row r="348" spans="2:28" ht="21.75" hidden="1" customHeight="1" thickBot="1" x14ac:dyDescent="0.25">
      <c r="B348" s="10" t="s">
        <v>12</v>
      </c>
      <c r="C348" s="63">
        <f t="shared" ref="C348:AB348" si="87">SUM(C318:C347)</f>
        <v>30665</v>
      </c>
      <c r="D348" s="63">
        <f t="shared" si="87"/>
        <v>435475</v>
      </c>
      <c r="E348" s="63">
        <f t="shared" si="87"/>
        <v>46787</v>
      </c>
      <c r="F348" s="63">
        <f t="shared" si="87"/>
        <v>14689</v>
      </c>
      <c r="G348" s="63">
        <f t="shared" si="87"/>
        <v>527616</v>
      </c>
      <c r="H348" s="63">
        <f t="shared" si="87"/>
        <v>3495.39</v>
      </c>
      <c r="I348" s="63">
        <f t="shared" si="87"/>
        <v>3438.8599999999997</v>
      </c>
      <c r="J348" s="63">
        <f t="shared" si="87"/>
        <v>20815.060000000001</v>
      </c>
      <c r="K348" s="63">
        <f t="shared" si="87"/>
        <v>3608.17</v>
      </c>
      <c r="L348" s="63" t="e">
        <f t="shared" si="87"/>
        <v>#DIV/0!</v>
      </c>
      <c r="M348" s="63">
        <f t="shared" si="87"/>
        <v>160753.80000000002</v>
      </c>
      <c r="N348" s="97">
        <f t="shared" si="87"/>
        <v>5.0731999999999999</v>
      </c>
      <c r="O348" s="97">
        <f t="shared" si="87"/>
        <v>4.625</v>
      </c>
      <c r="P348" s="97">
        <f t="shared" si="87"/>
        <v>7.1674000000000007</v>
      </c>
      <c r="Q348" s="97">
        <f t="shared" si="87"/>
        <v>6.5776000000000003</v>
      </c>
      <c r="R348" s="97" t="e">
        <f t="shared" si="87"/>
        <v>#DIV/0!</v>
      </c>
      <c r="S348" s="63">
        <f t="shared" si="87"/>
        <v>35726.520000000004</v>
      </c>
      <c r="T348" s="63">
        <f t="shared" si="87"/>
        <v>300070.95</v>
      </c>
      <c r="U348" s="63">
        <f t="shared" si="87"/>
        <v>57281.78</v>
      </c>
      <c r="V348" s="63">
        <f t="shared" si="87"/>
        <v>17666.919999999998</v>
      </c>
      <c r="W348" s="63">
        <f t="shared" si="87"/>
        <v>410746.17000000004</v>
      </c>
      <c r="X348" s="115">
        <f t="shared" si="87"/>
        <v>3468.1904761904761</v>
      </c>
      <c r="Y348" s="115">
        <f t="shared" si="87"/>
        <v>0</v>
      </c>
      <c r="Z348" s="115">
        <f t="shared" si="87"/>
        <v>1977.843333333333</v>
      </c>
      <c r="AA348" s="115">
        <f t="shared" si="87"/>
        <v>1490.3471428571429</v>
      </c>
      <c r="AB348" s="115">
        <f t="shared" si="87"/>
        <v>3468.1904761904761</v>
      </c>
    </row>
    <row r="349" spans="2:28" hidden="1" x14ac:dyDescent="0.2">
      <c r="B349" s="5">
        <v>40878</v>
      </c>
      <c r="C349" s="33"/>
      <c r="D349" s="40"/>
      <c r="E349" s="40"/>
      <c r="F349" s="40"/>
      <c r="G349" s="41">
        <f t="shared" si="83"/>
        <v>0</v>
      </c>
      <c r="H349" s="39"/>
      <c r="I349" s="35"/>
      <c r="J349" s="35"/>
      <c r="K349" s="35"/>
      <c r="L349" s="43" t="e">
        <f t="shared" si="84"/>
        <v>#DIV/0!</v>
      </c>
      <c r="M349" s="44">
        <f t="shared" si="85"/>
        <v>0</v>
      </c>
      <c r="N349" s="89"/>
      <c r="O349" s="89"/>
      <c r="P349" s="89"/>
      <c r="Q349" s="89"/>
      <c r="R349" s="77" t="e">
        <f t="shared" si="86"/>
        <v>#DIV/0!</v>
      </c>
      <c r="S349" s="74"/>
      <c r="T349" s="43"/>
      <c r="U349" s="75"/>
      <c r="V349" s="76"/>
      <c r="W349" s="41"/>
      <c r="X349" s="105"/>
      <c r="Y349" s="106"/>
      <c r="Z349" s="106"/>
      <c r="AA349" s="106"/>
      <c r="AB349" s="107"/>
    </row>
    <row r="350" spans="2:28" hidden="1" x14ac:dyDescent="0.2">
      <c r="B350" s="5">
        <v>40879</v>
      </c>
      <c r="C350" s="33"/>
      <c r="D350" s="40"/>
      <c r="E350" s="40"/>
      <c r="F350" s="40"/>
      <c r="G350" s="41">
        <f t="shared" ref="G350:G379" si="88">SUM(C350:F350)</f>
        <v>0</v>
      </c>
      <c r="H350" s="39"/>
      <c r="I350" s="35"/>
      <c r="J350" s="35"/>
      <c r="K350" s="35"/>
      <c r="L350" s="43" t="e">
        <f t="shared" ref="L350:L379" si="89">+ROUND((H350*C350+I350*D350+J350*E350+K350*F350)/G350,2)</f>
        <v>#DIV/0!</v>
      </c>
      <c r="M350" s="44">
        <f t="shared" ref="M350:M379" si="90">+ROUND((C350*H350+D350*I350+E350*J350+F350*K350)/1000,2)</f>
        <v>0</v>
      </c>
      <c r="N350" s="89"/>
      <c r="O350" s="89"/>
      <c r="P350" s="89"/>
      <c r="Q350" s="89"/>
      <c r="R350" s="77" t="e">
        <f t="shared" ref="R350:R379" si="91">+ROUND((N350*C350+O350*D350+P350*E350+Q350*F350)/G350,4)</f>
        <v>#DIV/0!</v>
      </c>
      <c r="S350" s="74"/>
      <c r="T350" s="43"/>
      <c r="U350" s="75"/>
      <c r="V350" s="76"/>
      <c r="W350" s="41"/>
      <c r="X350" s="105"/>
      <c r="Y350" s="106"/>
      <c r="Z350" s="106"/>
      <c r="AA350" s="106"/>
      <c r="AB350" s="107"/>
    </row>
    <row r="351" spans="2:28" hidden="1" x14ac:dyDescent="0.2">
      <c r="B351" s="5">
        <v>40880</v>
      </c>
      <c r="C351" s="33"/>
      <c r="D351" s="40"/>
      <c r="E351" s="40"/>
      <c r="F351" s="40"/>
      <c r="G351" s="41">
        <f t="shared" si="88"/>
        <v>0</v>
      </c>
      <c r="H351" s="39"/>
      <c r="I351" s="35"/>
      <c r="J351" s="35"/>
      <c r="K351" s="35"/>
      <c r="L351" s="43" t="e">
        <f t="shared" si="89"/>
        <v>#DIV/0!</v>
      </c>
      <c r="M351" s="44">
        <f t="shared" si="90"/>
        <v>0</v>
      </c>
      <c r="N351" s="89"/>
      <c r="O351" s="89"/>
      <c r="P351" s="89"/>
      <c r="Q351" s="89"/>
      <c r="R351" s="77" t="e">
        <f t="shared" si="91"/>
        <v>#DIV/0!</v>
      </c>
      <c r="S351" s="74"/>
      <c r="T351" s="43"/>
      <c r="U351" s="75"/>
      <c r="V351" s="76"/>
      <c r="W351" s="41"/>
      <c r="X351" s="105"/>
      <c r="Y351" s="106"/>
      <c r="Z351" s="106"/>
      <c r="AA351" s="106"/>
      <c r="AB351" s="107"/>
    </row>
    <row r="352" spans="2:28" hidden="1" x14ac:dyDescent="0.2">
      <c r="B352" s="5">
        <v>40881</v>
      </c>
      <c r="C352" s="33"/>
      <c r="D352" s="40"/>
      <c r="E352" s="40"/>
      <c r="F352" s="40"/>
      <c r="G352" s="41">
        <f t="shared" si="88"/>
        <v>0</v>
      </c>
      <c r="H352" s="39"/>
      <c r="I352" s="35"/>
      <c r="J352" s="35"/>
      <c r="K352" s="35"/>
      <c r="L352" s="43" t="e">
        <f t="shared" si="89"/>
        <v>#DIV/0!</v>
      </c>
      <c r="M352" s="44">
        <f t="shared" si="90"/>
        <v>0</v>
      </c>
      <c r="N352" s="89"/>
      <c r="O352" s="89"/>
      <c r="P352" s="89"/>
      <c r="Q352" s="89"/>
      <c r="R352" s="77" t="e">
        <f t="shared" si="91"/>
        <v>#DIV/0!</v>
      </c>
      <c r="S352" s="74"/>
      <c r="T352" s="43"/>
      <c r="U352" s="75"/>
      <c r="V352" s="76"/>
      <c r="W352" s="41"/>
      <c r="X352" s="105"/>
      <c r="Y352" s="106"/>
      <c r="Z352" s="106"/>
      <c r="AA352" s="106"/>
      <c r="AB352" s="107"/>
    </row>
    <row r="353" spans="2:28" hidden="1" x14ac:dyDescent="0.2">
      <c r="B353" s="5">
        <v>40882</v>
      </c>
      <c r="C353" s="33"/>
      <c r="D353" s="40"/>
      <c r="E353" s="40"/>
      <c r="F353" s="40"/>
      <c r="G353" s="41">
        <f t="shared" si="88"/>
        <v>0</v>
      </c>
      <c r="H353" s="39"/>
      <c r="I353" s="35"/>
      <c r="J353" s="35"/>
      <c r="K353" s="35"/>
      <c r="L353" s="43" t="e">
        <f t="shared" si="89"/>
        <v>#DIV/0!</v>
      </c>
      <c r="M353" s="44">
        <f t="shared" si="90"/>
        <v>0</v>
      </c>
      <c r="N353" s="89"/>
      <c r="O353" s="89"/>
      <c r="P353" s="89"/>
      <c r="Q353" s="89"/>
      <c r="R353" s="77" t="e">
        <f t="shared" si="91"/>
        <v>#DIV/0!</v>
      </c>
      <c r="S353" s="74"/>
      <c r="T353" s="43"/>
      <c r="U353" s="75"/>
      <c r="V353" s="76"/>
      <c r="W353" s="41"/>
      <c r="X353" s="105"/>
      <c r="Y353" s="106"/>
      <c r="Z353" s="106"/>
      <c r="AA353" s="106"/>
      <c r="AB353" s="107"/>
    </row>
    <row r="354" spans="2:28" hidden="1" x14ac:dyDescent="0.2">
      <c r="B354" s="5">
        <v>40883</v>
      </c>
      <c r="C354" s="33"/>
      <c r="D354" s="40"/>
      <c r="E354" s="40"/>
      <c r="F354" s="40"/>
      <c r="G354" s="41">
        <f t="shared" si="88"/>
        <v>0</v>
      </c>
      <c r="H354" s="39"/>
      <c r="I354" s="35"/>
      <c r="J354" s="35"/>
      <c r="K354" s="35"/>
      <c r="L354" s="43" t="e">
        <f t="shared" si="89"/>
        <v>#DIV/0!</v>
      </c>
      <c r="M354" s="44">
        <f t="shared" si="90"/>
        <v>0</v>
      </c>
      <c r="N354" s="89"/>
      <c r="O354" s="89"/>
      <c r="P354" s="89"/>
      <c r="Q354" s="89"/>
      <c r="R354" s="77" t="e">
        <f t="shared" si="91"/>
        <v>#DIV/0!</v>
      </c>
      <c r="S354" s="74"/>
      <c r="T354" s="43"/>
      <c r="U354" s="75"/>
      <c r="V354" s="76"/>
      <c r="W354" s="41"/>
      <c r="X354" s="105"/>
      <c r="Y354" s="106"/>
      <c r="Z354" s="106"/>
      <c r="AA354" s="106"/>
      <c r="AB354" s="107"/>
    </row>
    <row r="355" spans="2:28" hidden="1" x14ac:dyDescent="0.2">
      <c r="B355" s="5">
        <v>40884</v>
      </c>
      <c r="C355" s="33"/>
      <c r="D355" s="40"/>
      <c r="E355" s="40"/>
      <c r="F355" s="40"/>
      <c r="G355" s="41">
        <f t="shared" si="88"/>
        <v>0</v>
      </c>
      <c r="H355" s="39"/>
      <c r="I355" s="35"/>
      <c r="J355" s="35"/>
      <c r="K355" s="35"/>
      <c r="L355" s="43" t="e">
        <f t="shared" si="89"/>
        <v>#DIV/0!</v>
      </c>
      <c r="M355" s="44">
        <f t="shared" si="90"/>
        <v>0</v>
      </c>
      <c r="N355" s="89"/>
      <c r="O355" s="89"/>
      <c r="P355" s="89"/>
      <c r="Q355" s="89"/>
      <c r="R355" s="77" t="e">
        <f t="shared" si="91"/>
        <v>#DIV/0!</v>
      </c>
      <c r="S355" s="74"/>
      <c r="T355" s="43"/>
      <c r="U355" s="75"/>
      <c r="V355" s="76"/>
      <c r="W355" s="41"/>
      <c r="X355" s="105"/>
      <c r="Y355" s="106"/>
      <c r="Z355" s="106"/>
      <c r="AA355" s="106"/>
      <c r="AB355" s="107"/>
    </row>
    <row r="356" spans="2:28" hidden="1" x14ac:dyDescent="0.2">
      <c r="B356" s="5">
        <v>40885</v>
      </c>
      <c r="C356" s="33"/>
      <c r="D356" s="40"/>
      <c r="E356" s="40"/>
      <c r="F356" s="40"/>
      <c r="G356" s="41">
        <f t="shared" si="88"/>
        <v>0</v>
      </c>
      <c r="H356" s="39"/>
      <c r="I356" s="35"/>
      <c r="J356" s="35"/>
      <c r="K356" s="35"/>
      <c r="L356" s="43" t="e">
        <f t="shared" si="89"/>
        <v>#DIV/0!</v>
      </c>
      <c r="M356" s="44">
        <f t="shared" si="90"/>
        <v>0</v>
      </c>
      <c r="N356" s="89"/>
      <c r="O356" s="89"/>
      <c r="P356" s="89"/>
      <c r="Q356" s="89"/>
      <c r="R356" s="77" t="e">
        <f t="shared" si="91"/>
        <v>#DIV/0!</v>
      </c>
      <c r="S356" s="74"/>
      <c r="T356" s="43"/>
      <c r="U356" s="75"/>
      <c r="V356" s="76"/>
      <c r="W356" s="41"/>
      <c r="X356" s="105"/>
      <c r="Y356" s="106"/>
      <c r="Z356" s="106"/>
      <c r="AA356" s="106"/>
      <c r="AB356" s="107"/>
    </row>
    <row r="357" spans="2:28" hidden="1" x14ac:dyDescent="0.2">
      <c r="B357" s="5">
        <v>40886</v>
      </c>
      <c r="C357" s="33"/>
      <c r="D357" s="40"/>
      <c r="E357" s="40"/>
      <c r="F357" s="40"/>
      <c r="G357" s="41">
        <f t="shared" si="88"/>
        <v>0</v>
      </c>
      <c r="H357" s="39"/>
      <c r="I357" s="35"/>
      <c r="J357" s="35"/>
      <c r="K357" s="35"/>
      <c r="L357" s="43" t="e">
        <f t="shared" si="89"/>
        <v>#DIV/0!</v>
      </c>
      <c r="M357" s="44">
        <f t="shared" si="90"/>
        <v>0</v>
      </c>
      <c r="N357" s="89"/>
      <c r="O357" s="89"/>
      <c r="P357" s="89"/>
      <c r="Q357" s="89"/>
      <c r="R357" s="77" t="e">
        <f t="shared" si="91"/>
        <v>#DIV/0!</v>
      </c>
      <c r="S357" s="74"/>
      <c r="T357" s="43"/>
      <c r="U357" s="75"/>
      <c r="V357" s="76"/>
      <c r="W357" s="41"/>
      <c r="X357" s="105"/>
      <c r="Y357" s="106"/>
      <c r="Z357" s="106"/>
      <c r="AA357" s="106"/>
      <c r="AB357" s="107"/>
    </row>
    <row r="358" spans="2:28" hidden="1" x14ac:dyDescent="0.2">
      <c r="B358" s="5">
        <v>40887</v>
      </c>
      <c r="C358" s="33"/>
      <c r="D358" s="40"/>
      <c r="E358" s="40"/>
      <c r="F358" s="40"/>
      <c r="G358" s="41">
        <f t="shared" si="88"/>
        <v>0</v>
      </c>
      <c r="H358" s="39"/>
      <c r="I358" s="35"/>
      <c r="J358" s="35"/>
      <c r="K358" s="35"/>
      <c r="L358" s="43" t="e">
        <f t="shared" si="89"/>
        <v>#DIV/0!</v>
      </c>
      <c r="M358" s="44">
        <f t="shared" si="90"/>
        <v>0</v>
      </c>
      <c r="N358" s="89"/>
      <c r="O358" s="89"/>
      <c r="P358" s="89"/>
      <c r="Q358" s="89"/>
      <c r="R358" s="77" t="e">
        <f t="shared" si="91"/>
        <v>#DIV/0!</v>
      </c>
      <c r="S358" s="74"/>
      <c r="T358" s="43"/>
      <c r="U358" s="75"/>
      <c r="V358" s="76"/>
      <c r="W358" s="41"/>
      <c r="X358" s="105"/>
      <c r="Y358" s="106"/>
      <c r="Z358" s="106"/>
      <c r="AA358" s="106"/>
      <c r="AB358" s="107"/>
    </row>
    <row r="359" spans="2:28" hidden="1" x14ac:dyDescent="0.2">
      <c r="B359" s="5">
        <v>40888</v>
      </c>
      <c r="C359" s="33"/>
      <c r="D359" s="40"/>
      <c r="E359" s="40"/>
      <c r="F359" s="40"/>
      <c r="G359" s="41">
        <f t="shared" si="88"/>
        <v>0</v>
      </c>
      <c r="H359" s="39"/>
      <c r="I359" s="35"/>
      <c r="J359" s="35"/>
      <c r="K359" s="35"/>
      <c r="L359" s="43" t="e">
        <f t="shared" si="89"/>
        <v>#DIV/0!</v>
      </c>
      <c r="M359" s="44">
        <f t="shared" si="90"/>
        <v>0</v>
      </c>
      <c r="N359" s="89"/>
      <c r="O359" s="89"/>
      <c r="P359" s="89"/>
      <c r="Q359" s="89"/>
      <c r="R359" s="77" t="e">
        <f t="shared" si="91"/>
        <v>#DIV/0!</v>
      </c>
      <c r="S359" s="74"/>
      <c r="T359" s="43"/>
      <c r="U359" s="75"/>
      <c r="V359" s="76"/>
      <c r="W359" s="41"/>
      <c r="X359" s="105"/>
      <c r="Y359" s="106"/>
      <c r="Z359" s="106"/>
      <c r="AA359" s="106"/>
      <c r="AB359" s="107"/>
    </row>
    <row r="360" spans="2:28" hidden="1" x14ac:dyDescent="0.2">
      <c r="B360" s="5">
        <v>40889</v>
      </c>
      <c r="C360" s="33"/>
      <c r="D360" s="40"/>
      <c r="E360" s="40"/>
      <c r="F360" s="40"/>
      <c r="G360" s="41">
        <f t="shared" si="88"/>
        <v>0</v>
      </c>
      <c r="H360" s="39"/>
      <c r="I360" s="35"/>
      <c r="J360" s="35"/>
      <c r="K360" s="35"/>
      <c r="L360" s="43" t="e">
        <f t="shared" si="89"/>
        <v>#DIV/0!</v>
      </c>
      <c r="M360" s="44">
        <f t="shared" si="90"/>
        <v>0</v>
      </c>
      <c r="N360" s="89"/>
      <c r="O360" s="89"/>
      <c r="P360" s="89"/>
      <c r="Q360" s="89"/>
      <c r="R360" s="77" t="e">
        <f t="shared" si="91"/>
        <v>#DIV/0!</v>
      </c>
      <c r="S360" s="74"/>
      <c r="T360" s="43"/>
      <c r="U360" s="75"/>
      <c r="V360" s="76"/>
      <c r="W360" s="41"/>
      <c r="X360" s="105"/>
      <c r="Y360" s="106"/>
      <c r="Z360" s="106"/>
      <c r="AA360" s="106"/>
      <c r="AB360" s="107"/>
    </row>
    <row r="361" spans="2:28" hidden="1" x14ac:dyDescent="0.2">
      <c r="B361" s="5">
        <v>40890</v>
      </c>
      <c r="C361" s="33"/>
      <c r="D361" s="40"/>
      <c r="E361" s="40"/>
      <c r="F361" s="40"/>
      <c r="G361" s="41">
        <f t="shared" si="88"/>
        <v>0</v>
      </c>
      <c r="H361" s="39"/>
      <c r="I361" s="35"/>
      <c r="J361" s="35"/>
      <c r="K361" s="35"/>
      <c r="L361" s="43" t="e">
        <f t="shared" si="89"/>
        <v>#DIV/0!</v>
      </c>
      <c r="M361" s="44">
        <f t="shared" si="90"/>
        <v>0</v>
      </c>
      <c r="N361" s="89"/>
      <c r="O361" s="89"/>
      <c r="P361" s="89"/>
      <c r="Q361" s="89"/>
      <c r="R361" s="77" t="e">
        <f t="shared" si="91"/>
        <v>#DIV/0!</v>
      </c>
      <c r="S361" s="74"/>
      <c r="T361" s="43"/>
      <c r="U361" s="75"/>
      <c r="V361" s="76"/>
      <c r="W361" s="41"/>
      <c r="X361" s="105"/>
      <c r="Y361" s="106"/>
      <c r="Z361" s="106"/>
      <c r="AA361" s="106"/>
      <c r="AB361" s="107"/>
    </row>
    <row r="362" spans="2:28" hidden="1" x14ac:dyDescent="0.2">
      <c r="B362" s="5">
        <v>40891</v>
      </c>
      <c r="C362" s="33"/>
      <c r="D362" s="40"/>
      <c r="E362" s="40"/>
      <c r="F362" s="40"/>
      <c r="G362" s="41">
        <f t="shared" si="88"/>
        <v>0</v>
      </c>
      <c r="H362" s="39"/>
      <c r="I362" s="35"/>
      <c r="J362" s="35"/>
      <c r="K362" s="35"/>
      <c r="L362" s="43" t="e">
        <f t="shared" si="89"/>
        <v>#DIV/0!</v>
      </c>
      <c r="M362" s="44">
        <f t="shared" si="90"/>
        <v>0</v>
      </c>
      <c r="N362" s="89"/>
      <c r="O362" s="89"/>
      <c r="P362" s="89"/>
      <c r="Q362" s="89"/>
      <c r="R362" s="77" t="e">
        <f t="shared" si="91"/>
        <v>#DIV/0!</v>
      </c>
      <c r="S362" s="74"/>
      <c r="T362" s="43"/>
      <c r="U362" s="75"/>
      <c r="V362" s="76"/>
      <c r="W362" s="41"/>
      <c r="X362" s="105"/>
      <c r="Y362" s="106"/>
      <c r="Z362" s="106"/>
      <c r="AA362" s="106"/>
      <c r="AB362" s="107"/>
    </row>
    <row r="363" spans="2:28" hidden="1" x14ac:dyDescent="0.2">
      <c r="B363" s="5">
        <v>40892</v>
      </c>
      <c r="C363" s="33"/>
      <c r="D363" s="40"/>
      <c r="E363" s="40"/>
      <c r="F363" s="40"/>
      <c r="G363" s="41">
        <f t="shared" si="88"/>
        <v>0</v>
      </c>
      <c r="H363" s="39"/>
      <c r="I363" s="35"/>
      <c r="J363" s="35"/>
      <c r="K363" s="35"/>
      <c r="L363" s="43" t="e">
        <f t="shared" si="89"/>
        <v>#DIV/0!</v>
      </c>
      <c r="M363" s="44">
        <f t="shared" si="90"/>
        <v>0</v>
      </c>
      <c r="N363" s="89"/>
      <c r="O363" s="89"/>
      <c r="P363" s="89"/>
      <c r="Q363" s="89"/>
      <c r="R363" s="77" t="e">
        <f t="shared" si="91"/>
        <v>#DIV/0!</v>
      </c>
      <c r="S363" s="74"/>
      <c r="T363" s="43"/>
      <c r="U363" s="75"/>
      <c r="V363" s="76"/>
      <c r="W363" s="41"/>
      <c r="X363" s="105"/>
      <c r="Y363" s="106"/>
      <c r="Z363" s="106"/>
      <c r="AA363" s="106"/>
      <c r="AB363" s="107"/>
    </row>
    <row r="364" spans="2:28" hidden="1" x14ac:dyDescent="0.2">
      <c r="B364" s="5">
        <v>40893</v>
      </c>
      <c r="C364" s="33"/>
      <c r="D364" s="40"/>
      <c r="E364" s="40"/>
      <c r="F364" s="40"/>
      <c r="G364" s="41">
        <f t="shared" si="88"/>
        <v>0</v>
      </c>
      <c r="H364" s="39"/>
      <c r="I364" s="35"/>
      <c r="J364" s="35"/>
      <c r="K364" s="35"/>
      <c r="L364" s="43" t="e">
        <f t="shared" si="89"/>
        <v>#DIV/0!</v>
      </c>
      <c r="M364" s="44">
        <f t="shared" si="90"/>
        <v>0</v>
      </c>
      <c r="N364" s="89"/>
      <c r="O364" s="89"/>
      <c r="P364" s="89"/>
      <c r="Q364" s="89"/>
      <c r="R364" s="77" t="e">
        <f t="shared" si="91"/>
        <v>#DIV/0!</v>
      </c>
      <c r="S364" s="74"/>
      <c r="T364" s="43"/>
      <c r="U364" s="75"/>
      <c r="V364" s="76"/>
      <c r="W364" s="41"/>
      <c r="X364" s="105"/>
      <c r="Y364" s="106"/>
      <c r="Z364" s="106"/>
      <c r="AA364" s="106"/>
      <c r="AB364" s="107"/>
    </row>
    <row r="365" spans="2:28" hidden="1" x14ac:dyDescent="0.2">
      <c r="B365" s="5">
        <v>40894</v>
      </c>
      <c r="C365" s="33"/>
      <c r="D365" s="40"/>
      <c r="E365" s="40"/>
      <c r="F365" s="40"/>
      <c r="G365" s="41">
        <f t="shared" si="88"/>
        <v>0</v>
      </c>
      <c r="H365" s="39"/>
      <c r="I365" s="35"/>
      <c r="J365" s="35"/>
      <c r="K365" s="35"/>
      <c r="L365" s="43" t="e">
        <f t="shared" si="89"/>
        <v>#DIV/0!</v>
      </c>
      <c r="M365" s="44">
        <f t="shared" si="90"/>
        <v>0</v>
      </c>
      <c r="N365" s="89"/>
      <c r="O365" s="89"/>
      <c r="P365" s="89"/>
      <c r="Q365" s="89"/>
      <c r="R365" s="77" t="e">
        <f t="shared" si="91"/>
        <v>#DIV/0!</v>
      </c>
      <c r="S365" s="74"/>
      <c r="T365" s="43"/>
      <c r="U365" s="75"/>
      <c r="V365" s="76"/>
      <c r="W365" s="41"/>
      <c r="X365" s="105"/>
      <c r="Y365" s="106"/>
      <c r="Z365" s="106"/>
      <c r="AA365" s="106"/>
      <c r="AB365" s="107"/>
    </row>
    <row r="366" spans="2:28" hidden="1" x14ac:dyDescent="0.2">
      <c r="B366" s="5">
        <v>40895</v>
      </c>
      <c r="C366" s="33"/>
      <c r="D366" s="40"/>
      <c r="E366" s="40"/>
      <c r="F366" s="40"/>
      <c r="G366" s="41">
        <f t="shared" si="88"/>
        <v>0</v>
      </c>
      <c r="H366" s="39"/>
      <c r="I366" s="35"/>
      <c r="J366" s="35"/>
      <c r="K366" s="35"/>
      <c r="L366" s="43" t="e">
        <f t="shared" si="89"/>
        <v>#DIV/0!</v>
      </c>
      <c r="M366" s="44">
        <f t="shared" si="90"/>
        <v>0</v>
      </c>
      <c r="N366" s="89"/>
      <c r="O366" s="89"/>
      <c r="P366" s="89"/>
      <c r="Q366" s="89"/>
      <c r="R366" s="77" t="e">
        <f t="shared" si="91"/>
        <v>#DIV/0!</v>
      </c>
      <c r="S366" s="74"/>
      <c r="T366" s="43"/>
      <c r="U366" s="75"/>
      <c r="V366" s="76"/>
      <c r="W366" s="41"/>
      <c r="X366" s="105"/>
      <c r="Y366" s="106"/>
      <c r="Z366" s="106"/>
      <c r="AA366" s="106"/>
      <c r="AB366" s="107"/>
    </row>
    <row r="367" spans="2:28" hidden="1" x14ac:dyDescent="0.2">
      <c r="B367" s="5">
        <v>40896</v>
      </c>
      <c r="C367" s="33"/>
      <c r="D367" s="40"/>
      <c r="E367" s="40"/>
      <c r="F367" s="40"/>
      <c r="G367" s="41">
        <f t="shared" si="88"/>
        <v>0</v>
      </c>
      <c r="H367" s="39"/>
      <c r="I367" s="35"/>
      <c r="J367" s="35"/>
      <c r="K367" s="35"/>
      <c r="L367" s="43" t="e">
        <f t="shared" si="89"/>
        <v>#DIV/0!</v>
      </c>
      <c r="M367" s="44">
        <f t="shared" si="90"/>
        <v>0</v>
      </c>
      <c r="N367" s="89"/>
      <c r="O367" s="89"/>
      <c r="P367" s="89"/>
      <c r="Q367" s="89"/>
      <c r="R367" s="77" t="e">
        <f t="shared" si="91"/>
        <v>#DIV/0!</v>
      </c>
      <c r="S367" s="74"/>
      <c r="T367" s="43"/>
      <c r="U367" s="75"/>
      <c r="V367" s="76"/>
      <c r="W367" s="41"/>
      <c r="X367" s="105"/>
      <c r="Y367" s="106"/>
      <c r="Z367" s="106"/>
      <c r="AA367" s="106"/>
      <c r="AB367" s="107"/>
    </row>
    <row r="368" spans="2:28" hidden="1" x14ac:dyDescent="0.2">
      <c r="B368" s="5">
        <v>40897</v>
      </c>
      <c r="C368" s="33"/>
      <c r="D368" s="40"/>
      <c r="E368" s="40"/>
      <c r="F368" s="40"/>
      <c r="G368" s="41">
        <f t="shared" si="88"/>
        <v>0</v>
      </c>
      <c r="H368" s="39"/>
      <c r="I368" s="35"/>
      <c r="J368" s="35"/>
      <c r="K368" s="35"/>
      <c r="L368" s="43" t="e">
        <f t="shared" si="89"/>
        <v>#DIV/0!</v>
      </c>
      <c r="M368" s="44">
        <f t="shared" si="90"/>
        <v>0</v>
      </c>
      <c r="N368" s="89"/>
      <c r="O368" s="89"/>
      <c r="P368" s="89"/>
      <c r="Q368" s="89"/>
      <c r="R368" s="77" t="e">
        <f t="shared" si="91"/>
        <v>#DIV/0!</v>
      </c>
      <c r="S368" s="74"/>
      <c r="T368" s="43"/>
      <c r="U368" s="75"/>
      <c r="V368" s="76"/>
      <c r="W368" s="41"/>
      <c r="X368" s="105"/>
      <c r="Y368" s="106"/>
      <c r="Z368" s="106"/>
      <c r="AA368" s="106"/>
      <c r="AB368" s="107"/>
    </row>
    <row r="369" spans="2:28" hidden="1" x14ac:dyDescent="0.2">
      <c r="B369" s="5">
        <v>40898</v>
      </c>
      <c r="C369" s="33"/>
      <c r="D369" s="40"/>
      <c r="E369" s="40"/>
      <c r="F369" s="40"/>
      <c r="G369" s="41">
        <f t="shared" si="88"/>
        <v>0</v>
      </c>
      <c r="H369" s="39"/>
      <c r="I369" s="35"/>
      <c r="J369" s="35"/>
      <c r="K369" s="35"/>
      <c r="L369" s="43" t="e">
        <f t="shared" si="89"/>
        <v>#DIV/0!</v>
      </c>
      <c r="M369" s="44">
        <f t="shared" si="90"/>
        <v>0</v>
      </c>
      <c r="N369" s="89"/>
      <c r="O369" s="89"/>
      <c r="P369" s="89"/>
      <c r="Q369" s="89"/>
      <c r="R369" s="77" t="e">
        <f t="shared" si="91"/>
        <v>#DIV/0!</v>
      </c>
      <c r="S369" s="74"/>
      <c r="T369" s="43"/>
      <c r="U369" s="75"/>
      <c r="V369" s="76"/>
      <c r="W369" s="41"/>
      <c r="X369" s="105"/>
      <c r="Y369" s="106"/>
      <c r="Z369" s="106"/>
      <c r="AA369" s="106"/>
      <c r="AB369" s="107"/>
    </row>
    <row r="370" spans="2:28" hidden="1" x14ac:dyDescent="0.2">
      <c r="B370" s="5">
        <v>40899</v>
      </c>
      <c r="C370" s="33"/>
      <c r="D370" s="40"/>
      <c r="E370" s="40"/>
      <c r="F370" s="40"/>
      <c r="G370" s="41">
        <f t="shared" si="88"/>
        <v>0</v>
      </c>
      <c r="H370" s="39"/>
      <c r="I370" s="35"/>
      <c r="J370" s="35"/>
      <c r="K370" s="35"/>
      <c r="L370" s="43" t="e">
        <f t="shared" si="89"/>
        <v>#DIV/0!</v>
      </c>
      <c r="M370" s="44">
        <f t="shared" si="90"/>
        <v>0</v>
      </c>
      <c r="N370" s="89"/>
      <c r="O370" s="89"/>
      <c r="P370" s="89"/>
      <c r="Q370" s="89"/>
      <c r="R370" s="77" t="e">
        <f t="shared" si="91"/>
        <v>#DIV/0!</v>
      </c>
      <c r="S370" s="74"/>
      <c r="T370" s="43"/>
      <c r="U370" s="75"/>
      <c r="V370" s="76"/>
      <c r="W370" s="41"/>
      <c r="X370" s="105"/>
      <c r="Y370" s="106"/>
      <c r="Z370" s="106"/>
      <c r="AA370" s="106"/>
      <c r="AB370" s="107"/>
    </row>
    <row r="371" spans="2:28" hidden="1" x14ac:dyDescent="0.2">
      <c r="B371" s="5">
        <v>40900</v>
      </c>
      <c r="C371" s="33"/>
      <c r="D371" s="40"/>
      <c r="E371" s="40"/>
      <c r="F371" s="40"/>
      <c r="G371" s="41">
        <f t="shared" si="88"/>
        <v>0</v>
      </c>
      <c r="H371" s="39"/>
      <c r="I371" s="35"/>
      <c r="J371" s="35"/>
      <c r="K371" s="35"/>
      <c r="L371" s="43" t="e">
        <f t="shared" si="89"/>
        <v>#DIV/0!</v>
      </c>
      <c r="M371" s="44">
        <f t="shared" si="90"/>
        <v>0</v>
      </c>
      <c r="N371" s="89"/>
      <c r="O371" s="89"/>
      <c r="P371" s="89"/>
      <c r="Q371" s="89"/>
      <c r="R371" s="77" t="e">
        <f t="shared" si="91"/>
        <v>#DIV/0!</v>
      </c>
      <c r="S371" s="74"/>
      <c r="T371" s="43"/>
      <c r="U371" s="75"/>
      <c r="V371" s="76"/>
      <c r="W371" s="41"/>
      <c r="X371" s="105"/>
      <c r="Y371" s="106"/>
      <c r="Z371" s="106"/>
      <c r="AA371" s="106"/>
      <c r="AB371" s="107"/>
    </row>
    <row r="372" spans="2:28" hidden="1" x14ac:dyDescent="0.2">
      <c r="B372" s="5">
        <v>40901</v>
      </c>
      <c r="C372" s="33"/>
      <c r="D372" s="40"/>
      <c r="E372" s="40"/>
      <c r="F372" s="40"/>
      <c r="G372" s="41">
        <f t="shared" si="88"/>
        <v>0</v>
      </c>
      <c r="H372" s="39"/>
      <c r="I372" s="35"/>
      <c r="J372" s="35"/>
      <c r="K372" s="35"/>
      <c r="L372" s="43" t="e">
        <f t="shared" si="89"/>
        <v>#DIV/0!</v>
      </c>
      <c r="M372" s="44">
        <f t="shared" si="90"/>
        <v>0</v>
      </c>
      <c r="N372" s="89"/>
      <c r="O372" s="89"/>
      <c r="P372" s="89"/>
      <c r="Q372" s="89"/>
      <c r="R372" s="77" t="e">
        <f t="shared" si="91"/>
        <v>#DIV/0!</v>
      </c>
      <c r="S372" s="74"/>
      <c r="T372" s="43"/>
      <c r="U372" s="75"/>
      <c r="V372" s="76"/>
      <c r="W372" s="41"/>
      <c r="X372" s="105"/>
      <c r="Y372" s="106"/>
      <c r="Z372" s="106"/>
      <c r="AA372" s="106"/>
      <c r="AB372" s="107"/>
    </row>
    <row r="373" spans="2:28" hidden="1" x14ac:dyDescent="0.2">
      <c r="B373" s="5">
        <v>40902</v>
      </c>
      <c r="C373" s="33"/>
      <c r="D373" s="40"/>
      <c r="E373" s="40"/>
      <c r="F373" s="40"/>
      <c r="G373" s="41">
        <f t="shared" si="88"/>
        <v>0</v>
      </c>
      <c r="H373" s="39"/>
      <c r="I373" s="35"/>
      <c r="J373" s="35"/>
      <c r="K373" s="35"/>
      <c r="L373" s="43" t="e">
        <f t="shared" si="89"/>
        <v>#DIV/0!</v>
      </c>
      <c r="M373" s="44">
        <f t="shared" si="90"/>
        <v>0</v>
      </c>
      <c r="N373" s="89"/>
      <c r="O373" s="89"/>
      <c r="P373" s="89"/>
      <c r="Q373" s="89"/>
      <c r="R373" s="77" t="e">
        <f t="shared" si="91"/>
        <v>#DIV/0!</v>
      </c>
      <c r="S373" s="74"/>
      <c r="T373" s="43"/>
      <c r="U373" s="75"/>
      <c r="V373" s="76"/>
      <c r="W373" s="41"/>
      <c r="X373" s="105"/>
      <c r="Y373" s="106"/>
      <c r="Z373" s="106"/>
      <c r="AA373" s="106"/>
      <c r="AB373" s="107"/>
    </row>
    <row r="374" spans="2:28" hidden="1" x14ac:dyDescent="0.2">
      <c r="B374" s="5">
        <v>40903</v>
      </c>
      <c r="C374" s="33"/>
      <c r="D374" s="40"/>
      <c r="E374" s="40"/>
      <c r="F374" s="40"/>
      <c r="G374" s="41">
        <f t="shared" si="88"/>
        <v>0</v>
      </c>
      <c r="H374" s="39"/>
      <c r="I374" s="35"/>
      <c r="J374" s="35"/>
      <c r="K374" s="35"/>
      <c r="L374" s="43" t="e">
        <f t="shared" si="89"/>
        <v>#DIV/0!</v>
      </c>
      <c r="M374" s="44">
        <f t="shared" si="90"/>
        <v>0</v>
      </c>
      <c r="N374" s="89"/>
      <c r="O374" s="89"/>
      <c r="P374" s="89"/>
      <c r="Q374" s="89"/>
      <c r="R374" s="77" t="e">
        <f t="shared" si="91"/>
        <v>#DIV/0!</v>
      </c>
      <c r="S374" s="74"/>
      <c r="T374" s="43"/>
      <c r="U374" s="75"/>
      <c r="V374" s="76"/>
      <c r="W374" s="41"/>
      <c r="X374" s="105"/>
      <c r="Y374" s="106"/>
      <c r="Z374" s="106"/>
      <c r="AA374" s="106"/>
      <c r="AB374" s="107"/>
    </row>
    <row r="375" spans="2:28" hidden="1" x14ac:dyDescent="0.2">
      <c r="B375" s="5">
        <v>40904</v>
      </c>
      <c r="C375" s="33"/>
      <c r="D375" s="40"/>
      <c r="E375" s="40"/>
      <c r="F375" s="40"/>
      <c r="G375" s="41">
        <f t="shared" si="88"/>
        <v>0</v>
      </c>
      <c r="H375" s="39"/>
      <c r="I375" s="35"/>
      <c r="J375" s="35"/>
      <c r="K375" s="35"/>
      <c r="L375" s="43" t="e">
        <f t="shared" si="89"/>
        <v>#DIV/0!</v>
      </c>
      <c r="M375" s="44">
        <f t="shared" si="90"/>
        <v>0</v>
      </c>
      <c r="N375" s="89"/>
      <c r="O375" s="89"/>
      <c r="P375" s="89"/>
      <c r="Q375" s="89"/>
      <c r="R375" s="77" t="e">
        <f t="shared" si="91"/>
        <v>#DIV/0!</v>
      </c>
      <c r="S375" s="74"/>
      <c r="T375" s="43"/>
      <c r="U375" s="75"/>
      <c r="V375" s="76"/>
      <c r="W375" s="41"/>
      <c r="X375" s="105"/>
      <c r="Y375" s="106"/>
      <c r="Z375" s="106"/>
      <c r="AA375" s="106"/>
      <c r="AB375" s="107"/>
    </row>
    <row r="376" spans="2:28" hidden="1" x14ac:dyDescent="0.2">
      <c r="B376" s="5">
        <v>40905</v>
      </c>
      <c r="C376" s="33"/>
      <c r="D376" s="40"/>
      <c r="E376" s="40"/>
      <c r="F376" s="40"/>
      <c r="G376" s="41">
        <f t="shared" si="88"/>
        <v>0</v>
      </c>
      <c r="H376" s="39"/>
      <c r="I376" s="35"/>
      <c r="J376" s="35"/>
      <c r="K376" s="35"/>
      <c r="L376" s="43" t="e">
        <f t="shared" si="89"/>
        <v>#DIV/0!</v>
      </c>
      <c r="M376" s="44">
        <f t="shared" si="90"/>
        <v>0</v>
      </c>
      <c r="N376" s="89"/>
      <c r="O376" s="89"/>
      <c r="P376" s="89"/>
      <c r="Q376" s="89"/>
      <c r="R376" s="77" t="e">
        <f t="shared" si="91"/>
        <v>#DIV/0!</v>
      </c>
      <c r="S376" s="74"/>
      <c r="T376" s="43"/>
      <c r="U376" s="75"/>
      <c r="V376" s="76"/>
      <c r="W376" s="41"/>
      <c r="X376" s="105"/>
      <c r="Y376" s="106"/>
      <c r="Z376" s="106"/>
      <c r="AA376" s="106"/>
      <c r="AB376" s="107"/>
    </row>
    <row r="377" spans="2:28" hidden="1" x14ac:dyDescent="0.2">
      <c r="B377" s="5">
        <v>40906</v>
      </c>
      <c r="C377" s="33"/>
      <c r="D377" s="40"/>
      <c r="E377" s="40"/>
      <c r="F377" s="40"/>
      <c r="G377" s="41">
        <f t="shared" si="88"/>
        <v>0</v>
      </c>
      <c r="H377" s="39"/>
      <c r="I377" s="35"/>
      <c r="J377" s="35"/>
      <c r="K377" s="35"/>
      <c r="L377" s="43" t="e">
        <f t="shared" si="89"/>
        <v>#DIV/0!</v>
      </c>
      <c r="M377" s="44">
        <f t="shared" si="90"/>
        <v>0</v>
      </c>
      <c r="N377" s="89"/>
      <c r="O377" s="89"/>
      <c r="P377" s="89"/>
      <c r="Q377" s="89"/>
      <c r="R377" s="77" t="e">
        <f t="shared" si="91"/>
        <v>#DIV/0!</v>
      </c>
      <c r="S377" s="74"/>
      <c r="T377" s="43"/>
      <c r="U377" s="75"/>
      <c r="V377" s="76"/>
      <c r="W377" s="41"/>
      <c r="X377" s="105"/>
      <c r="Y377" s="106"/>
      <c r="Z377" s="106"/>
      <c r="AA377" s="106"/>
      <c r="AB377" s="107"/>
    </row>
    <row r="378" spans="2:28" hidden="1" x14ac:dyDescent="0.2">
      <c r="B378" s="5">
        <v>40907</v>
      </c>
      <c r="C378" s="33"/>
      <c r="D378" s="40"/>
      <c r="E378" s="40"/>
      <c r="F378" s="40"/>
      <c r="G378" s="41">
        <f t="shared" si="88"/>
        <v>0</v>
      </c>
      <c r="H378" s="39"/>
      <c r="I378" s="35"/>
      <c r="J378" s="35"/>
      <c r="K378" s="35"/>
      <c r="L378" s="43" t="e">
        <f t="shared" si="89"/>
        <v>#DIV/0!</v>
      </c>
      <c r="M378" s="44">
        <f t="shared" si="90"/>
        <v>0</v>
      </c>
      <c r="N378" s="89"/>
      <c r="O378" s="89"/>
      <c r="P378" s="89"/>
      <c r="Q378" s="89"/>
      <c r="R378" s="77" t="e">
        <f t="shared" si="91"/>
        <v>#DIV/0!</v>
      </c>
      <c r="S378" s="74"/>
      <c r="T378" s="43"/>
      <c r="U378" s="75"/>
      <c r="V378" s="76"/>
      <c r="W378" s="41"/>
      <c r="X378" s="105"/>
      <c r="Y378" s="106"/>
      <c r="Z378" s="106"/>
      <c r="AA378" s="106"/>
      <c r="AB378" s="107"/>
    </row>
    <row r="379" spans="2:28" ht="13.5" hidden="1" thickBot="1" x14ac:dyDescent="0.25">
      <c r="B379" s="5">
        <v>40908</v>
      </c>
      <c r="C379" s="33"/>
      <c r="D379" s="40"/>
      <c r="E379" s="40"/>
      <c r="F379" s="40"/>
      <c r="G379" s="41">
        <f t="shared" si="88"/>
        <v>0</v>
      </c>
      <c r="H379" s="39"/>
      <c r="I379" s="35"/>
      <c r="J379" s="35"/>
      <c r="K379" s="35"/>
      <c r="L379" s="43" t="e">
        <f t="shared" si="89"/>
        <v>#DIV/0!</v>
      </c>
      <c r="M379" s="44">
        <f t="shared" si="90"/>
        <v>0</v>
      </c>
      <c r="N379" s="89"/>
      <c r="O379" s="89"/>
      <c r="P379" s="89"/>
      <c r="Q379" s="89"/>
      <c r="R379" s="77" t="e">
        <f t="shared" si="91"/>
        <v>#DIV/0!</v>
      </c>
      <c r="S379" s="74"/>
      <c r="T379" s="43"/>
      <c r="U379" s="75"/>
      <c r="V379" s="76"/>
      <c r="W379" s="41"/>
      <c r="X379" s="105"/>
      <c r="Y379" s="106"/>
      <c r="Z379" s="106"/>
      <c r="AA379" s="106"/>
      <c r="AB379" s="107"/>
    </row>
    <row r="380" spans="2:28" ht="21.75" hidden="1" customHeight="1" thickBot="1" x14ac:dyDescent="0.25">
      <c r="B380" s="10" t="s">
        <v>12</v>
      </c>
      <c r="C380" s="63">
        <f>SUM(C350:C379)</f>
        <v>0</v>
      </c>
      <c r="D380" s="63">
        <f>SUM(D349:D379)</f>
        <v>0</v>
      </c>
      <c r="E380" s="63">
        <f>SUM(E349:E379)</f>
        <v>0</v>
      </c>
      <c r="F380" s="63">
        <f t="shared" ref="F380:AB380" si="92">SUM(F349:F379)</f>
        <v>0</v>
      </c>
      <c r="G380" s="63">
        <f t="shared" si="92"/>
        <v>0</v>
      </c>
      <c r="H380" s="63">
        <f t="shared" si="92"/>
        <v>0</v>
      </c>
      <c r="I380" s="63">
        <f t="shared" si="92"/>
        <v>0</v>
      </c>
      <c r="J380" s="63">
        <f t="shared" si="92"/>
        <v>0</v>
      </c>
      <c r="K380" s="63">
        <f t="shared" si="92"/>
        <v>0</v>
      </c>
      <c r="L380" s="63" t="e">
        <f t="shared" si="92"/>
        <v>#DIV/0!</v>
      </c>
      <c r="M380" s="63">
        <f t="shared" si="92"/>
        <v>0</v>
      </c>
      <c r="N380" s="97">
        <f t="shared" si="92"/>
        <v>0</v>
      </c>
      <c r="O380" s="97">
        <f t="shared" si="92"/>
        <v>0</v>
      </c>
      <c r="P380" s="97">
        <f t="shared" si="92"/>
        <v>0</v>
      </c>
      <c r="Q380" s="97">
        <f t="shared" si="92"/>
        <v>0</v>
      </c>
      <c r="R380" s="97" t="e">
        <f t="shared" si="92"/>
        <v>#DIV/0!</v>
      </c>
      <c r="S380" s="63">
        <f t="shared" si="92"/>
        <v>0</v>
      </c>
      <c r="T380" s="63">
        <f t="shared" si="92"/>
        <v>0</v>
      </c>
      <c r="U380" s="63">
        <f t="shared" si="92"/>
        <v>0</v>
      </c>
      <c r="V380" s="63">
        <f t="shared" si="92"/>
        <v>0</v>
      </c>
      <c r="W380" s="63">
        <f t="shared" si="92"/>
        <v>0</v>
      </c>
      <c r="X380" s="115">
        <f t="shared" si="92"/>
        <v>0</v>
      </c>
      <c r="Y380" s="115">
        <f t="shared" si="92"/>
        <v>0</v>
      </c>
      <c r="Z380" s="115">
        <f t="shared" si="92"/>
        <v>0</v>
      </c>
      <c r="AA380" s="115">
        <f t="shared" si="92"/>
        <v>0</v>
      </c>
      <c r="AB380" s="115">
        <f t="shared" si="92"/>
        <v>0</v>
      </c>
    </row>
    <row r="381" spans="2:28" hidden="1" x14ac:dyDescent="0.2">
      <c r="B381" s="5">
        <v>40909</v>
      </c>
      <c r="C381" s="33"/>
      <c r="D381" s="40"/>
      <c r="E381" s="40"/>
      <c r="F381" s="40"/>
      <c r="G381" s="41">
        <f>SUM(C381:F381)</f>
        <v>0</v>
      </c>
      <c r="H381" s="39"/>
      <c r="I381" s="35"/>
      <c r="J381" s="35"/>
      <c r="K381" s="35"/>
      <c r="L381" s="43" t="e">
        <f t="shared" ref="L381:L419" si="93">+ROUND((H381*C381+I381*D381+J381*E381+K381*F381)/G381,2)</f>
        <v>#DIV/0!</v>
      </c>
      <c r="M381" s="44">
        <f t="shared" ref="M381:M419" si="94">+ROUND((C381*H381+D381*I381+E381*J381+F381*K381)/1000,2)</f>
        <v>0</v>
      </c>
      <c r="N381" s="89"/>
      <c r="O381" s="89"/>
      <c r="P381" s="89"/>
      <c r="Q381" s="89"/>
      <c r="R381" s="77" t="e">
        <f t="shared" ref="R381:R419" si="95">+ROUND((N381*C381+O381*D381+P381*E381+Q381*F381)/G381,4)</f>
        <v>#DIV/0!</v>
      </c>
      <c r="S381" s="74"/>
      <c r="T381" s="43"/>
      <c r="U381" s="75"/>
      <c r="V381" s="76"/>
      <c r="W381" s="41"/>
      <c r="X381" s="105"/>
      <c r="Y381" s="106"/>
      <c r="Z381" s="106"/>
      <c r="AA381" s="106"/>
      <c r="AB381" s="107"/>
    </row>
    <row r="382" spans="2:28" hidden="1" x14ac:dyDescent="0.2">
      <c r="B382" s="5">
        <v>40910</v>
      </c>
      <c r="C382" s="33"/>
      <c r="D382" s="40"/>
      <c r="E382" s="40"/>
      <c r="F382" s="40"/>
      <c r="G382" s="41">
        <f t="shared" ref="G382:G388" si="96">SUM(C382:F382)</f>
        <v>0</v>
      </c>
      <c r="H382" s="39"/>
      <c r="I382" s="35"/>
      <c r="J382" s="35"/>
      <c r="K382" s="35"/>
      <c r="L382" s="43" t="e">
        <f t="shared" si="93"/>
        <v>#DIV/0!</v>
      </c>
      <c r="M382" s="44">
        <f t="shared" si="94"/>
        <v>0</v>
      </c>
      <c r="N382" s="89"/>
      <c r="O382" s="89"/>
      <c r="P382" s="89"/>
      <c r="Q382" s="89"/>
      <c r="R382" s="77" t="e">
        <f t="shared" si="95"/>
        <v>#DIV/0!</v>
      </c>
      <c r="S382" s="74"/>
      <c r="T382" s="43"/>
      <c r="U382" s="75"/>
      <c r="V382" s="76"/>
      <c r="W382" s="41"/>
      <c r="X382" s="105"/>
      <c r="Y382" s="106"/>
      <c r="Z382" s="106"/>
      <c r="AA382" s="106"/>
      <c r="AB382" s="107"/>
    </row>
    <row r="383" spans="2:28" hidden="1" x14ac:dyDescent="0.2">
      <c r="B383" s="5">
        <v>40911</v>
      </c>
      <c r="C383" s="33"/>
      <c r="D383" s="40"/>
      <c r="E383" s="40"/>
      <c r="F383" s="40"/>
      <c r="G383" s="41">
        <f t="shared" si="96"/>
        <v>0</v>
      </c>
      <c r="H383" s="39"/>
      <c r="I383" s="35"/>
      <c r="J383" s="35"/>
      <c r="K383" s="35"/>
      <c r="L383" s="43" t="e">
        <f t="shared" si="93"/>
        <v>#DIV/0!</v>
      </c>
      <c r="M383" s="44">
        <f t="shared" si="94"/>
        <v>0</v>
      </c>
      <c r="N383" s="89"/>
      <c r="O383" s="89"/>
      <c r="P383" s="89"/>
      <c r="Q383" s="89"/>
      <c r="R383" s="77" t="e">
        <f t="shared" si="95"/>
        <v>#DIV/0!</v>
      </c>
      <c r="S383" s="74"/>
      <c r="T383" s="43"/>
      <c r="U383" s="75"/>
      <c r="V383" s="76"/>
      <c r="W383" s="41"/>
      <c r="X383" s="105"/>
      <c r="Y383" s="106"/>
      <c r="Z383" s="106"/>
      <c r="AA383" s="106"/>
      <c r="AB383" s="107"/>
    </row>
    <row r="384" spans="2:28" hidden="1" x14ac:dyDescent="0.2">
      <c r="B384" s="5">
        <v>40912</v>
      </c>
      <c r="C384" s="33"/>
      <c r="D384" s="40"/>
      <c r="E384" s="40"/>
      <c r="F384" s="40"/>
      <c r="G384" s="41">
        <f t="shared" si="96"/>
        <v>0</v>
      </c>
      <c r="H384" s="39"/>
      <c r="I384" s="35"/>
      <c r="J384" s="35"/>
      <c r="K384" s="35"/>
      <c r="L384" s="43" t="e">
        <f t="shared" si="93"/>
        <v>#DIV/0!</v>
      </c>
      <c r="M384" s="44">
        <f t="shared" si="94"/>
        <v>0</v>
      </c>
      <c r="N384" s="89"/>
      <c r="O384" s="89"/>
      <c r="P384" s="89"/>
      <c r="Q384" s="89"/>
      <c r="R384" s="77" t="e">
        <f t="shared" si="95"/>
        <v>#DIV/0!</v>
      </c>
      <c r="S384" s="74"/>
      <c r="T384" s="43"/>
      <c r="U384" s="75"/>
      <c r="V384" s="76"/>
      <c r="W384" s="41"/>
      <c r="X384" s="105"/>
      <c r="Y384" s="106"/>
      <c r="Z384" s="106"/>
      <c r="AA384" s="106"/>
      <c r="AB384" s="107"/>
    </row>
    <row r="385" spans="2:28" hidden="1" x14ac:dyDescent="0.2">
      <c r="B385" s="5">
        <v>40913</v>
      </c>
      <c r="C385" s="33"/>
      <c r="D385" s="40"/>
      <c r="E385" s="40"/>
      <c r="F385" s="40"/>
      <c r="G385" s="41">
        <f t="shared" si="96"/>
        <v>0</v>
      </c>
      <c r="H385" s="39"/>
      <c r="I385" s="35"/>
      <c r="J385" s="35"/>
      <c r="K385" s="35"/>
      <c r="L385" s="43" t="e">
        <f t="shared" si="93"/>
        <v>#DIV/0!</v>
      </c>
      <c r="M385" s="44">
        <f t="shared" si="94"/>
        <v>0</v>
      </c>
      <c r="N385" s="89"/>
      <c r="O385" s="89"/>
      <c r="P385" s="89"/>
      <c r="Q385" s="89"/>
      <c r="R385" s="77" t="e">
        <f t="shared" si="95"/>
        <v>#DIV/0!</v>
      </c>
      <c r="S385" s="74"/>
      <c r="T385" s="43"/>
      <c r="U385" s="75"/>
      <c r="V385" s="76"/>
      <c r="W385" s="41"/>
      <c r="X385" s="105"/>
      <c r="Y385" s="106"/>
      <c r="Z385" s="106"/>
      <c r="AA385" s="106"/>
      <c r="AB385" s="107"/>
    </row>
    <row r="386" spans="2:28" hidden="1" x14ac:dyDescent="0.2">
      <c r="B386" s="5">
        <v>40914</v>
      </c>
      <c r="C386" s="33"/>
      <c r="D386" s="40"/>
      <c r="E386" s="40"/>
      <c r="F386" s="40"/>
      <c r="G386" s="41">
        <f t="shared" si="96"/>
        <v>0</v>
      </c>
      <c r="H386" s="39"/>
      <c r="I386" s="35"/>
      <c r="J386" s="35"/>
      <c r="K386" s="35"/>
      <c r="L386" s="43" t="e">
        <f t="shared" si="93"/>
        <v>#DIV/0!</v>
      </c>
      <c r="M386" s="44">
        <f t="shared" si="94"/>
        <v>0</v>
      </c>
      <c r="N386" s="89"/>
      <c r="O386" s="89"/>
      <c r="P386" s="89"/>
      <c r="Q386" s="89"/>
      <c r="R386" s="77" t="e">
        <f t="shared" si="95"/>
        <v>#DIV/0!</v>
      </c>
      <c r="S386" s="74"/>
      <c r="T386" s="43"/>
      <c r="U386" s="75"/>
      <c r="V386" s="76"/>
      <c r="W386" s="41"/>
      <c r="X386" s="105"/>
      <c r="Y386" s="106"/>
      <c r="Z386" s="106"/>
      <c r="AA386" s="106"/>
      <c r="AB386" s="107"/>
    </row>
    <row r="387" spans="2:28" hidden="1" x14ac:dyDescent="0.2">
      <c r="B387" s="5">
        <v>40915</v>
      </c>
      <c r="C387" s="33"/>
      <c r="D387" s="40"/>
      <c r="E387" s="40"/>
      <c r="F387" s="40"/>
      <c r="G387" s="41">
        <f t="shared" si="96"/>
        <v>0</v>
      </c>
      <c r="H387" s="39"/>
      <c r="I387" s="35"/>
      <c r="J387" s="35"/>
      <c r="K387" s="35"/>
      <c r="L387" s="43" t="e">
        <f t="shared" si="93"/>
        <v>#DIV/0!</v>
      </c>
      <c r="M387" s="44">
        <f t="shared" si="94"/>
        <v>0</v>
      </c>
      <c r="N387" s="89"/>
      <c r="O387" s="89"/>
      <c r="P387" s="89"/>
      <c r="Q387" s="89"/>
      <c r="R387" s="77" t="e">
        <f t="shared" si="95"/>
        <v>#DIV/0!</v>
      </c>
      <c r="S387" s="74"/>
      <c r="T387" s="43"/>
      <c r="U387" s="75"/>
      <c r="V387" s="76"/>
      <c r="W387" s="41"/>
      <c r="X387" s="105"/>
      <c r="Y387" s="106"/>
      <c r="Z387" s="106"/>
      <c r="AA387" s="106"/>
      <c r="AB387" s="107"/>
    </row>
    <row r="388" spans="2:28" hidden="1" x14ac:dyDescent="0.2">
      <c r="B388" s="5">
        <v>40916</v>
      </c>
      <c r="C388" s="33"/>
      <c r="D388" s="40"/>
      <c r="E388" s="40"/>
      <c r="F388" s="40"/>
      <c r="G388" s="41">
        <f t="shared" si="96"/>
        <v>0</v>
      </c>
      <c r="H388" s="39"/>
      <c r="I388" s="35"/>
      <c r="J388" s="35"/>
      <c r="K388" s="35"/>
      <c r="L388" s="43" t="e">
        <f t="shared" si="93"/>
        <v>#DIV/0!</v>
      </c>
      <c r="M388" s="44">
        <f t="shared" si="94"/>
        <v>0</v>
      </c>
      <c r="N388" s="89"/>
      <c r="O388" s="89"/>
      <c r="P388" s="89"/>
      <c r="Q388" s="89"/>
      <c r="R388" s="77" t="e">
        <f t="shared" si="95"/>
        <v>#DIV/0!</v>
      </c>
      <c r="S388" s="74"/>
      <c r="T388" s="43"/>
      <c r="U388" s="75"/>
      <c r="V388" s="76"/>
      <c r="W388" s="41"/>
      <c r="X388" s="105"/>
      <c r="Y388" s="106"/>
      <c r="Z388" s="106"/>
      <c r="AA388" s="106"/>
      <c r="AB388" s="107"/>
    </row>
    <row r="389" spans="2:28" hidden="1" x14ac:dyDescent="0.2">
      <c r="B389" s="5">
        <v>40909</v>
      </c>
      <c r="C389" s="33"/>
      <c r="D389" s="40"/>
      <c r="E389" s="40"/>
      <c r="F389" s="40"/>
      <c r="G389" s="41">
        <f>SUM(C389:F389)</f>
        <v>0</v>
      </c>
      <c r="H389" s="39"/>
      <c r="I389" s="35"/>
      <c r="J389" s="35"/>
      <c r="K389" s="35"/>
      <c r="L389" s="43" t="e">
        <f t="shared" si="93"/>
        <v>#DIV/0!</v>
      </c>
      <c r="M389" s="44">
        <f t="shared" si="94"/>
        <v>0</v>
      </c>
      <c r="N389" s="89"/>
      <c r="O389" s="89"/>
      <c r="P389" s="89"/>
      <c r="Q389" s="89"/>
      <c r="R389" s="77" t="e">
        <f t="shared" si="95"/>
        <v>#DIV/0!</v>
      </c>
      <c r="S389" s="74"/>
      <c r="T389" s="43"/>
      <c r="U389" s="75"/>
      <c r="V389" s="76"/>
      <c r="W389" s="41"/>
      <c r="X389" s="105"/>
      <c r="Y389" s="106"/>
      <c r="Z389" s="106"/>
      <c r="AA389" s="106"/>
      <c r="AB389" s="107"/>
    </row>
    <row r="390" spans="2:28" hidden="1" x14ac:dyDescent="0.2">
      <c r="B390" s="5">
        <v>40910</v>
      </c>
      <c r="C390" s="33"/>
      <c r="D390" s="40"/>
      <c r="E390" s="40"/>
      <c r="F390" s="40"/>
      <c r="G390" s="41">
        <f t="shared" ref="G390:G419" si="97">SUM(C390:F390)</f>
        <v>0</v>
      </c>
      <c r="H390" s="39"/>
      <c r="I390" s="35"/>
      <c r="J390" s="35"/>
      <c r="K390" s="35"/>
      <c r="L390" s="43" t="e">
        <f t="shared" si="93"/>
        <v>#DIV/0!</v>
      </c>
      <c r="M390" s="44">
        <f t="shared" si="94"/>
        <v>0</v>
      </c>
      <c r="N390" s="89"/>
      <c r="O390" s="89"/>
      <c r="P390" s="89"/>
      <c r="Q390" s="89"/>
      <c r="R390" s="77" t="e">
        <f t="shared" si="95"/>
        <v>#DIV/0!</v>
      </c>
      <c r="S390" s="74"/>
      <c r="T390" s="43"/>
      <c r="U390" s="75"/>
      <c r="V390" s="76"/>
      <c r="W390" s="41"/>
      <c r="X390" s="105"/>
      <c r="Y390" s="106"/>
      <c r="Z390" s="106"/>
      <c r="AA390" s="106"/>
      <c r="AB390" s="107"/>
    </row>
    <row r="391" spans="2:28" hidden="1" x14ac:dyDescent="0.2">
      <c r="B391" s="5">
        <v>40911</v>
      </c>
      <c r="C391" s="33"/>
      <c r="D391" s="40"/>
      <c r="E391" s="40"/>
      <c r="F391" s="40"/>
      <c r="G391" s="41">
        <f t="shared" si="97"/>
        <v>0</v>
      </c>
      <c r="H391" s="39"/>
      <c r="I391" s="35"/>
      <c r="J391" s="35"/>
      <c r="K391" s="35"/>
      <c r="L391" s="43" t="e">
        <f t="shared" si="93"/>
        <v>#DIV/0!</v>
      </c>
      <c r="M391" s="44">
        <f t="shared" si="94"/>
        <v>0</v>
      </c>
      <c r="N391" s="89"/>
      <c r="O391" s="89"/>
      <c r="P391" s="89"/>
      <c r="Q391" s="89"/>
      <c r="R391" s="77" t="e">
        <f t="shared" si="95"/>
        <v>#DIV/0!</v>
      </c>
      <c r="S391" s="74"/>
      <c r="T391" s="43"/>
      <c r="U391" s="75"/>
      <c r="V391" s="76"/>
      <c r="W391" s="41"/>
      <c r="X391" s="105"/>
      <c r="Y391" s="106"/>
      <c r="Z391" s="106"/>
      <c r="AA391" s="106"/>
      <c r="AB391" s="107"/>
    </row>
    <row r="392" spans="2:28" hidden="1" x14ac:dyDescent="0.2">
      <c r="B392" s="5">
        <v>40912</v>
      </c>
      <c r="C392" s="33"/>
      <c r="D392" s="40"/>
      <c r="E392" s="40"/>
      <c r="F392" s="40"/>
      <c r="G392" s="41">
        <f t="shared" si="97"/>
        <v>0</v>
      </c>
      <c r="H392" s="39"/>
      <c r="I392" s="35"/>
      <c r="J392" s="35"/>
      <c r="K392" s="35"/>
      <c r="L392" s="43" t="e">
        <f t="shared" si="93"/>
        <v>#DIV/0!</v>
      </c>
      <c r="M392" s="44">
        <f t="shared" si="94"/>
        <v>0</v>
      </c>
      <c r="N392" s="89"/>
      <c r="O392" s="89"/>
      <c r="P392" s="89"/>
      <c r="Q392" s="89"/>
      <c r="R392" s="77" t="e">
        <f t="shared" si="95"/>
        <v>#DIV/0!</v>
      </c>
      <c r="S392" s="74"/>
      <c r="T392" s="43"/>
      <c r="U392" s="75"/>
      <c r="V392" s="76"/>
      <c r="W392" s="41"/>
      <c r="X392" s="105"/>
      <c r="Y392" s="106"/>
      <c r="Z392" s="106"/>
      <c r="AA392" s="106"/>
      <c r="AB392" s="107"/>
    </row>
    <row r="393" spans="2:28" hidden="1" x14ac:dyDescent="0.2">
      <c r="B393" s="5">
        <v>40913</v>
      </c>
      <c r="C393" s="33"/>
      <c r="D393" s="40"/>
      <c r="E393" s="40"/>
      <c r="F393" s="40"/>
      <c r="G393" s="41">
        <f t="shared" si="97"/>
        <v>0</v>
      </c>
      <c r="H393" s="39"/>
      <c r="I393" s="35"/>
      <c r="J393" s="35"/>
      <c r="K393" s="35"/>
      <c r="L393" s="43" t="e">
        <f t="shared" si="93"/>
        <v>#DIV/0!</v>
      </c>
      <c r="M393" s="44">
        <f t="shared" si="94"/>
        <v>0</v>
      </c>
      <c r="N393" s="89"/>
      <c r="O393" s="89"/>
      <c r="P393" s="89"/>
      <c r="Q393" s="89"/>
      <c r="R393" s="77" t="e">
        <f t="shared" si="95"/>
        <v>#DIV/0!</v>
      </c>
      <c r="S393" s="74"/>
      <c r="T393" s="43"/>
      <c r="U393" s="75"/>
      <c r="V393" s="76"/>
      <c r="W393" s="41"/>
      <c r="X393" s="105"/>
      <c r="Y393" s="106"/>
      <c r="Z393" s="106"/>
      <c r="AA393" s="106"/>
      <c r="AB393" s="107"/>
    </row>
    <row r="394" spans="2:28" hidden="1" x14ac:dyDescent="0.2">
      <c r="B394" s="5">
        <v>40914</v>
      </c>
      <c r="C394" s="33"/>
      <c r="D394" s="40"/>
      <c r="E394" s="40"/>
      <c r="F394" s="40"/>
      <c r="G394" s="41">
        <f t="shared" si="97"/>
        <v>0</v>
      </c>
      <c r="H394" s="39"/>
      <c r="I394" s="35"/>
      <c r="J394" s="35"/>
      <c r="K394" s="35"/>
      <c r="L394" s="43" t="e">
        <f t="shared" si="93"/>
        <v>#DIV/0!</v>
      </c>
      <c r="M394" s="44">
        <f t="shared" si="94"/>
        <v>0</v>
      </c>
      <c r="N394" s="89"/>
      <c r="O394" s="89"/>
      <c r="P394" s="89"/>
      <c r="Q394" s="89"/>
      <c r="R394" s="77" t="e">
        <f t="shared" si="95"/>
        <v>#DIV/0!</v>
      </c>
      <c r="S394" s="74"/>
      <c r="T394" s="43"/>
      <c r="U394" s="75"/>
      <c r="V394" s="76"/>
      <c r="W394" s="41"/>
      <c r="X394" s="105"/>
      <c r="Y394" s="106"/>
      <c r="Z394" s="106"/>
      <c r="AA394" s="106"/>
      <c r="AB394" s="107"/>
    </row>
    <row r="395" spans="2:28" hidden="1" x14ac:dyDescent="0.2">
      <c r="B395" s="5">
        <v>40915</v>
      </c>
      <c r="C395" s="33"/>
      <c r="D395" s="40"/>
      <c r="E395" s="40"/>
      <c r="F395" s="40"/>
      <c r="G395" s="41">
        <f t="shared" si="97"/>
        <v>0</v>
      </c>
      <c r="H395" s="39"/>
      <c r="I395" s="35"/>
      <c r="J395" s="35"/>
      <c r="K395" s="35"/>
      <c r="L395" s="43" t="e">
        <f t="shared" si="93"/>
        <v>#DIV/0!</v>
      </c>
      <c r="M395" s="44">
        <f t="shared" si="94"/>
        <v>0</v>
      </c>
      <c r="N395" s="89"/>
      <c r="O395" s="89"/>
      <c r="P395" s="89"/>
      <c r="Q395" s="89"/>
      <c r="R395" s="77" t="e">
        <f t="shared" si="95"/>
        <v>#DIV/0!</v>
      </c>
      <c r="S395" s="74"/>
      <c r="T395" s="43"/>
      <c r="U395" s="75"/>
      <c r="V395" s="76"/>
      <c r="W395" s="41"/>
      <c r="X395" s="105"/>
      <c r="Y395" s="106"/>
      <c r="Z395" s="106"/>
      <c r="AA395" s="106"/>
      <c r="AB395" s="107"/>
    </row>
    <row r="396" spans="2:28" hidden="1" x14ac:dyDescent="0.2">
      <c r="B396" s="5">
        <v>40916</v>
      </c>
      <c r="C396" s="33"/>
      <c r="D396" s="40"/>
      <c r="E396" s="40"/>
      <c r="F396" s="40"/>
      <c r="G396" s="41">
        <f t="shared" si="97"/>
        <v>0</v>
      </c>
      <c r="H396" s="39"/>
      <c r="I396" s="35"/>
      <c r="J396" s="35"/>
      <c r="K396" s="35"/>
      <c r="L396" s="43" t="e">
        <f t="shared" si="93"/>
        <v>#DIV/0!</v>
      </c>
      <c r="M396" s="44">
        <f t="shared" si="94"/>
        <v>0</v>
      </c>
      <c r="N396" s="89"/>
      <c r="O396" s="89"/>
      <c r="P396" s="89"/>
      <c r="Q396" s="89"/>
      <c r="R396" s="77" t="e">
        <f t="shared" si="95"/>
        <v>#DIV/0!</v>
      </c>
      <c r="S396" s="74"/>
      <c r="T396" s="43"/>
      <c r="U396" s="75"/>
      <c r="V396" s="76"/>
      <c r="W396" s="41"/>
      <c r="X396" s="105"/>
      <c r="Y396" s="106"/>
      <c r="Z396" s="106"/>
      <c r="AA396" s="106"/>
      <c r="AB396" s="107"/>
    </row>
    <row r="397" spans="2:28" hidden="1" x14ac:dyDescent="0.2">
      <c r="B397" s="5">
        <v>40917</v>
      </c>
      <c r="C397" s="33"/>
      <c r="D397" s="40"/>
      <c r="E397" s="40"/>
      <c r="F397" s="40"/>
      <c r="G397" s="41">
        <f t="shared" si="97"/>
        <v>0</v>
      </c>
      <c r="H397" s="39"/>
      <c r="I397" s="35"/>
      <c r="J397" s="35"/>
      <c r="K397" s="35"/>
      <c r="L397" s="43" t="e">
        <f t="shared" si="93"/>
        <v>#DIV/0!</v>
      </c>
      <c r="M397" s="44">
        <f t="shared" si="94"/>
        <v>0</v>
      </c>
      <c r="N397" s="89"/>
      <c r="O397" s="89"/>
      <c r="P397" s="89"/>
      <c r="Q397" s="89"/>
      <c r="R397" s="77" t="e">
        <f t="shared" si="95"/>
        <v>#DIV/0!</v>
      </c>
      <c r="S397" s="74"/>
      <c r="T397" s="43"/>
      <c r="U397" s="75"/>
      <c r="V397" s="76"/>
      <c r="W397" s="41"/>
      <c r="X397" s="105"/>
      <c r="Y397" s="106"/>
      <c r="Z397" s="106"/>
      <c r="AA397" s="106"/>
      <c r="AB397" s="107"/>
    </row>
    <row r="398" spans="2:28" hidden="1" x14ac:dyDescent="0.2">
      <c r="B398" s="5">
        <v>40918</v>
      </c>
      <c r="C398" s="33"/>
      <c r="D398" s="40"/>
      <c r="E398" s="40"/>
      <c r="F398" s="40"/>
      <c r="G398" s="41">
        <f t="shared" si="97"/>
        <v>0</v>
      </c>
      <c r="H398" s="39"/>
      <c r="I398" s="35"/>
      <c r="J398" s="35"/>
      <c r="K398" s="35"/>
      <c r="L398" s="43" t="e">
        <f t="shared" si="93"/>
        <v>#DIV/0!</v>
      </c>
      <c r="M398" s="44">
        <f t="shared" si="94"/>
        <v>0</v>
      </c>
      <c r="N398" s="89"/>
      <c r="O398" s="89"/>
      <c r="P398" s="89"/>
      <c r="Q398" s="89"/>
      <c r="R398" s="77" t="e">
        <f t="shared" si="95"/>
        <v>#DIV/0!</v>
      </c>
      <c r="S398" s="74"/>
      <c r="T398" s="43"/>
      <c r="U398" s="75"/>
      <c r="V398" s="76"/>
      <c r="W398" s="41"/>
      <c r="X398" s="105"/>
      <c r="Y398" s="106"/>
      <c r="Z398" s="106"/>
      <c r="AA398" s="106"/>
      <c r="AB398" s="107"/>
    </row>
    <row r="399" spans="2:28" hidden="1" x14ac:dyDescent="0.2">
      <c r="B399" s="5">
        <v>40919</v>
      </c>
      <c r="C399" s="33"/>
      <c r="D399" s="40"/>
      <c r="E399" s="40"/>
      <c r="F399" s="40"/>
      <c r="G399" s="41">
        <f t="shared" si="97"/>
        <v>0</v>
      </c>
      <c r="H399" s="39"/>
      <c r="I399" s="35"/>
      <c r="J399" s="35"/>
      <c r="K399" s="35"/>
      <c r="L399" s="43" t="e">
        <f t="shared" si="93"/>
        <v>#DIV/0!</v>
      </c>
      <c r="M399" s="44">
        <f t="shared" si="94"/>
        <v>0</v>
      </c>
      <c r="N399" s="89"/>
      <c r="O399" s="89"/>
      <c r="P399" s="89"/>
      <c r="Q399" s="89"/>
      <c r="R399" s="77" t="e">
        <f t="shared" si="95"/>
        <v>#DIV/0!</v>
      </c>
      <c r="S399" s="74"/>
      <c r="T399" s="43"/>
      <c r="U399" s="75"/>
      <c r="V399" s="76"/>
      <c r="W399" s="41"/>
      <c r="X399" s="105"/>
      <c r="Y399" s="106"/>
      <c r="Z399" s="106"/>
      <c r="AA399" s="106"/>
      <c r="AB399" s="107"/>
    </row>
    <row r="400" spans="2:28" hidden="1" x14ac:dyDescent="0.2">
      <c r="B400" s="5">
        <v>40920</v>
      </c>
      <c r="C400" s="33"/>
      <c r="D400" s="40"/>
      <c r="E400" s="40"/>
      <c r="F400" s="40"/>
      <c r="G400" s="41">
        <f t="shared" si="97"/>
        <v>0</v>
      </c>
      <c r="H400" s="39"/>
      <c r="I400" s="35"/>
      <c r="J400" s="35"/>
      <c r="K400" s="35"/>
      <c r="L400" s="43" t="e">
        <f t="shared" si="93"/>
        <v>#DIV/0!</v>
      </c>
      <c r="M400" s="44">
        <f t="shared" si="94"/>
        <v>0</v>
      </c>
      <c r="N400" s="89"/>
      <c r="O400" s="89"/>
      <c r="P400" s="89"/>
      <c r="Q400" s="89"/>
      <c r="R400" s="77" t="e">
        <f t="shared" si="95"/>
        <v>#DIV/0!</v>
      </c>
      <c r="S400" s="74"/>
      <c r="T400" s="43"/>
      <c r="U400" s="75"/>
      <c r="V400" s="76"/>
      <c r="W400" s="41"/>
      <c r="X400" s="105"/>
      <c r="Y400" s="106"/>
      <c r="Z400" s="106"/>
      <c r="AA400" s="106"/>
      <c r="AB400" s="107"/>
    </row>
    <row r="401" spans="2:28" hidden="1" x14ac:dyDescent="0.2">
      <c r="B401" s="5">
        <v>40921</v>
      </c>
      <c r="C401" s="33"/>
      <c r="D401" s="40"/>
      <c r="E401" s="40"/>
      <c r="F401" s="40"/>
      <c r="G401" s="41">
        <f t="shared" si="97"/>
        <v>0</v>
      </c>
      <c r="H401" s="39"/>
      <c r="I401" s="35"/>
      <c r="J401" s="35"/>
      <c r="K401" s="35"/>
      <c r="L401" s="43" t="e">
        <f t="shared" si="93"/>
        <v>#DIV/0!</v>
      </c>
      <c r="M401" s="44">
        <f t="shared" si="94"/>
        <v>0</v>
      </c>
      <c r="N401" s="89"/>
      <c r="O401" s="89"/>
      <c r="P401" s="89"/>
      <c r="Q401" s="89"/>
      <c r="R401" s="77" t="e">
        <f t="shared" si="95"/>
        <v>#DIV/0!</v>
      </c>
      <c r="S401" s="74"/>
      <c r="T401" s="43"/>
      <c r="U401" s="75"/>
      <c r="V401" s="76"/>
      <c r="W401" s="41"/>
      <c r="X401" s="105"/>
      <c r="Y401" s="106"/>
      <c r="Z401" s="106"/>
      <c r="AA401" s="106"/>
      <c r="AB401" s="107"/>
    </row>
    <row r="402" spans="2:28" hidden="1" x14ac:dyDescent="0.2">
      <c r="B402" s="5">
        <v>40922</v>
      </c>
      <c r="C402" s="33"/>
      <c r="D402" s="40"/>
      <c r="E402" s="40"/>
      <c r="F402" s="40"/>
      <c r="G402" s="41">
        <f t="shared" si="97"/>
        <v>0</v>
      </c>
      <c r="H402" s="39"/>
      <c r="I402" s="35"/>
      <c r="J402" s="35"/>
      <c r="K402" s="35"/>
      <c r="L402" s="43" t="e">
        <f t="shared" si="93"/>
        <v>#DIV/0!</v>
      </c>
      <c r="M402" s="44">
        <f t="shared" si="94"/>
        <v>0</v>
      </c>
      <c r="N402" s="89"/>
      <c r="O402" s="89"/>
      <c r="P402" s="89"/>
      <c r="Q402" s="89"/>
      <c r="R402" s="77" t="e">
        <f t="shared" si="95"/>
        <v>#DIV/0!</v>
      </c>
      <c r="S402" s="74"/>
      <c r="T402" s="43"/>
      <c r="U402" s="75"/>
      <c r="V402" s="76"/>
      <c r="W402" s="41"/>
      <c r="X402" s="105"/>
      <c r="Y402" s="106"/>
      <c r="Z402" s="106"/>
      <c r="AA402" s="106"/>
      <c r="AB402" s="107"/>
    </row>
    <row r="403" spans="2:28" hidden="1" x14ac:dyDescent="0.2">
      <c r="B403" s="5">
        <v>40923</v>
      </c>
      <c r="C403" s="33"/>
      <c r="D403" s="40"/>
      <c r="E403" s="40"/>
      <c r="F403" s="40"/>
      <c r="G403" s="41">
        <f t="shared" si="97"/>
        <v>0</v>
      </c>
      <c r="H403" s="39"/>
      <c r="I403" s="35"/>
      <c r="J403" s="35"/>
      <c r="K403" s="35"/>
      <c r="L403" s="43" t="e">
        <f t="shared" si="93"/>
        <v>#DIV/0!</v>
      </c>
      <c r="M403" s="44">
        <f t="shared" si="94"/>
        <v>0</v>
      </c>
      <c r="N403" s="89"/>
      <c r="O403" s="89"/>
      <c r="P403" s="89"/>
      <c r="Q403" s="89"/>
      <c r="R403" s="77" t="e">
        <f t="shared" si="95"/>
        <v>#DIV/0!</v>
      </c>
      <c r="S403" s="74"/>
      <c r="T403" s="43"/>
      <c r="U403" s="75"/>
      <c r="V403" s="76"/>
      <c r="W403" s="41"/>
      <c r="X403" s="105"/>
      <c r="Y403" s="106"/>
      <c r="Z403" s="106"/>
      <c r="AA403" s="106"/>
      <c r="AB403" s="107"/>
    </row>
    <row r="404" spans="2:28" hidden="1" x14ac:dyDescent="0.2">
      <c r="B404" s="5">
        <v>40924</v>
      </c>
      <c r="C404" s="33"/>
      <c r="D404" s="40"/>
      <c r="E404" s="40"/>
      <c r="F404" s="40"/>
      <c r="G404" s="41">
        <f t="shared" si="97"/>
        <v>0</v>
      </c>
      <c r="H404" s="39"/>
      <c r="I404" s="35"/>
      <c r="J404" s="35"/>
      <c r="K404" s="35"/>
      <c r="L404" s="43" t="e">
        <f t="shared" si="93"/>
        <v>#DIV/0!</v>
      </c>
      <c r="M404" s="44">
        <f t="shared" si="94"/>
        <v>0</v>
      </c>
      <c r="N404" s="89"/>
      <c r="O404" s="89"/>
      <c r="P404" s="89"/>
      <c r="Q404" s="89"/>
      <c r="R404" s="77" t="e">
        <f t="shared" si="95"/>
        <v>#DIV/0!</v>
      </c>
      <c r="S404" s="74"/>
      <c r="T404" s="43"/>
      <c r="U404" s="75"/>
      <c r="V404" s="76"/>
      <c r="W404" s="41"/>
      <c r="X404" s="105"/>
      <c r="Y404" s="106"/>
      <c r="Z404" s="106"/>
      <c r="AA404" s="106"/>
      <c r="AB404" s="107"/>
    </row>
    <row r="405" spans="2:28" hidden="1" x14ac:dyDescent="0.2">
      <c r="B405" s="5">
        <v>40925</v>
      </c>
      <c r="C405" s="33"/>
      <c r="D405" s="40"/>
      <c r="E405" s="40"/>
      <c r="F405" s="40"/>
      <c r="G405" s="41">
        <f t="shared" si="97"/>
        <v>0</v>
      </c>
      <c r="H405" s="39"/>
      <c r="I405" s="35"/>
      <c r="J405" s="35"/>
      <c r="K405" s="35"/>
      <c r="L405" s="43" t="e">
        <f t="shared" si="93"/>
        <v>#DIV/0!</v>
      </c>
      <c r="M405" s="44">
        <f t="shared" si="94"/>
        <v>0</v>
      </c>
      <c r="N405" s="89"/>
      <c r="O405" s="89"/>
      <c r="P405" s="89"/>
      <c r="Q405" s="89"/>
      <c r="R405" s="77" t="e">
        <f t="shared" si="95"/>
        <v>#DIV/0!</v>
      </c>
      <c r="S405" s="74"/>
      <c r="T405" s="43"/>
      <c r="U405" s="75"/>
      <c r="V405" s="76"/>
      <c r="W405" s="41"/>
      <c r="X405" s="105"/>
      <c r="Y405" s="106"/>
      <c r="Z405" s="106"/>
      <c r="AA405" s="106"/>
      <c r="AB405" s="107"/>
    </row>
    <row r="406" spans="2:28" hidden="1" x14ac:dyDescent="0.2">
      <c r="B406" s="5">
        <v>40926</v>
      </c>
      <c r="C406" s="33"/>
      <c r="D406" s="40"/>
      <c r="E406" s="40"/>
      <c r="F406" s="40"/>
      <c r="G406" s="41">
        <f t="shared" si="97"/>
        <v>0</v>
      </c>
      <c r="H406" s="39"/>
      <c r="I406" s="35"/>
      <c r="J406" s="35"/>
      <c r="K406" s="35"/>
      <c r="L406" s="43" t="e">
        <f t="shared" si="93"/>
        <v>#DIV/0!</v>
      </c>
      <c r="M406" s="44">
        <f t="shared" si="94"/>
        <v>0</v>
      </c>
      <c r="N406" s="89"/>
      <c r="O406" s="89"/>
      <c r="P406" s="89"/>
      <c r="Q406" s="89"/>
      <c r="R406" s="77" t="e">
        <f t="shared" si="95"/>
        <v>#DIV/0!</v>
      </c>
      <c r="S406" s="74"/>
      <c r="T406" s="43"/>
      <c r="U406" s="75"/>
      <c r="V406" s="76"/>
      <c r="W406" s="41"/>
      <c r="X406" s="105"/>
      <c r="Y406" s="106"/>
      <c r="Z406" s="106"/>
      <c r="AA406" s="106"/>
      <c r="AB406" s="107"/>
    </row>
    <row r="407" spans="2:28" hidden="1" x14ac:dyDescent="0.2">
      <c r="B407" s="5">
        <v>40927</v>
      </c>
      <c r="C407" s="33"/>
      <c r="D407" s="40"/>
      <c r="E407" s="40"/>
      <c r="F407" s="40"/>
      <c r="G407" s="41">
        <f t="shared" si="97"/>
        <v>0</v>
      </c>
      <c r="H407" s="39"/>
      <c r="I407" s="35"/>
      <c r="J407" s="35"/>
      <c r="K407" s="35"/>
      <c r="L407" s="43" t="e">
        <f t="shared" si="93"/>
        <v>#DIV/0!</v>
      </c>
      <c r="M407" s="44">
        <f t="shared" si="94"/>
        <v>0</v>
      </c>
      <c r="N407" s="89"/>
      <c r="O407" s="89"/>
      <c r="P407" s="89"/>
      <c r="Q407" s="89"/>
      <c r="R407" s="77" t="e">
        <f t="shared" si="95"/>
        <v>#DIV/0!</v>
      </c>
      <c r="S407" s="74"/>
      <c r="T407" s="43"/>
      <c r="U407" s="75"/>
      <c r="V407" s="76"/>
      <c r="W407" s="41"/>
      <c r="X407" s="105"/>
      <c r="Y407" s="106"/>
      <c r="Z407" s="106"/>
      <c r="AA407" s="106"/>
      <c r="AB407" s="107"/>
    </row>
    <row r="408" spans="2:28" hidden="1" x14ac:dyDescent="0.2">
      <c r="B408" s="5">
        <v>40928</v>
      </c>
      <c r="C408" s="33"/>
      <c r="D408" s="40"/>
      <c r="E408" s="40"/>
      <c r="F408" s="40"/>
      <c r="G408" s="41">
        <f t="shared" si="97"/>
        <v>0</v>
      </c>
      <c r="H408" s="39"/>
      <c r="I408" s="35"/>
      <c r="J408" s="35"/>
      <c r="K408" s="35"/>
      <c r="L408" s="43" t="e">
        <f t="shared" si="93"/>
        <v>#DIV/0!</v>
      </c>
      <c r="M408" s="44">
        <f t="shared" si="94"/>
        <v>0</v>
      </c>
      <c r="N408" s="89"/>
      <c r="O408" s="89"/>
      <c r="P408" s="89"/>
      <c r="Q408" s="89"/>
      <c r="R408" s="77" t="e">
        <f t="shared" si="95"/>
        <v>#DIV/0!</v>
      </c>
      <c r="S408" s="74"/>
      <c r="T408" s="43"/>
      <c r="U408" s="75"/>
      <c r="V408" s="76"/>
      <c r="W408" s="41"/>
      <c r="X408" s="105"/>
      <c r="Y408" s="106"/>
      <c r="Z408" s="106"/>
      <c r="AA408" s="106"/>
      <c r="AB408" s="107"/>
    </row>
    <row r="409" spans="2:28" hidden="1" x14ac:dyDescent="0.2">
      <c r="B409" s="5">
        <v>40929</v>
      </c>
      <c r="C409" s="33"/>
      <c r="D409" s="40"/>
      <c r="E409" s="40"/>
      <c r="F409" s="40"/>
      <c r="G409" s="41">
        <f t="shared" si="97"/>
        <v>0</v>
      </c>
      <c r="H409" s="39"/>
      <c r="I409" s="35"/>
      <c r="J409" s="35"/>
      <c r="K409" s="35"/>
      <c r="L409" s="43" t="e">
        <f t="shared" si="93"/>
        <v>#DIV/0!</v>
      </c>
      <c r="M409" s="44">
        <f t="shared" si="94"/>
        <v>0</v>
      </c>
      <c r="N409" s="89"/>
      <c r="O409" s="89"/>
      <c r="P409" s="89"/>
      <c r="Q409" s="89"/>
      <c r="R409" s="77" t="e">
        <f t="shared" si="95"/>
        <v>#DIV/0!</v>
      </c>
      <c r="S409" s="74"/>
      <c r="T409" s="43"/>
      <c r="U409" s="75"/>
      <c r="V409" s="76"/>
      <c r="W409" s="41"/>
      <c r="X409" s="105"/>
      <c r="Y409" s="106"/>
      <c r="Z409" s="106"/>
      <c r="AA409" s="106"/>
      <c r="AB409" s="107"/>
    </row>
    <row r="410" spans="2:28" hidden="1" x14ac:dyDescent="0.2">
      <c r="B410" s="5">
        <v>40930</v>
      </c>
      <c r="C410" s="33"/>
      <c r="D410" s="40"/>
      <c r="E410" s="40"/>
      <c r="F410" s="40"/>
      <c r="G410" s="41">
        <f t="shared" si="97"/>
        <v>0</v>
      </c>
      <c r="H410" s="39"/>
      <c r="I410" s="35"/>
      <c r="J410" s="35"/>
      <c r="K410" s="35"/>
      <c r="L410" s="43" t="e">
        <f t="shared" si="93"/>
        <v>#DIV/0!</v>
      </c>
      <c r="M410" s="44">
        <f t="shared" si="94"/>
        <v>0</v>
      </c>
      <c r="N410" s="89"/>
      <c r="O410" s="89"/>
      <c r="P410" s="89"/>
      <c r="Q410" s="89"/>
      <c r="R410" s="77" t="e">
        <f t="shared" si="95"/>
        <v>#DIV/0!</v>
      </c>
      <c r="S410" s="74"/>
      <c r="T410" s="43"/>
      <c r="U410" s="75"/>
      <c r="V410" s="76"/>
      <c r="W410" s="41"/>
      <c r="X410" s="105"/>
      <c r="Y410" s="106"/>
      <c r="Z410" s="106"/>
      <c r="AA410" s="106"/>
      <c r="AB410" s="107"/>
    </row>
    <row r="411" spans="2:28" hidden="1" x14ac:dyDescent="0.2">
      <c r="B411" s="5">
        <v>40931</v>
      </c>
      <c r="C411" s="33"/>
      <c r="D411" s="40"/>
      <c r="E411" s="40"/>
      <c r="F411" s="40"/>
      <c r="G411" s="41">
        <f t="shared" si="97"/>
        <v>0</v>
      </c>
      <c r="H411" s="39"/>
      <c r="I411" s="35"/>
      <c r="J411" s="35"/>
      <c r="K411" s="35"/>
      <c r="L411" s="43" t="e">
        <f t="shared" si="93"/>
        <v>#DIV/0!</v>
      </c>
      <c r="M411" s="44">
        <f t="shared" si="94"/>
        <v>0</v>
      </c>
      <c r="N411" s="89"/>
      <c r="O411" s="89"/>
      <c r="P411" s="89"/>
      <c r="Q411" s="89"/>
      <c r="R411" s="77" t="e">
        <f t="shared" si="95"/>
        <v>#DIV/0!</v>
      </c>
      <c r="S411" s="74"/>
      <c r="T411" s="43"/>
      <c r="U411" s="75"/>
      <c r="V411" s="76"/>
      <c r="W411" s="41"/>
      <c r="X411" s="105"/>
      <c r="Y411" s="106"/>
      <c r="Z411" s="106"/>
      <c r="AA411" s="106"/>
      <c r="AB411" s="107"/>
    </row>
    <row r="412" spans="2:28" hidden="1" x14ac:dyDescent="0.2">
      <c r="B412" s="5">
        <v>40932</v>
      </c>
      <c r="C412" s="33"/>
      <c r="D412" s="40"/>
      <c r="E412" s="40"/>
      <c r="F412" s="40"/>
      <c r="G412" s="41">
        <f t="shared" si="97"/>
        <v>0</v>
      </c>
      <c r="H412" s="39"/>
      <c r="I412" s="35"/>
      <c r="J412" s="35"/>
      <c r="K412" s="35"/>
      <c r="L412" s="43" t="e">
        <f t="shared" si="93"/>
        <v>#DIV/0!</v>
      </c>
      <c r="M412" s="44">
        <f t="shared" si="94"/>
        <v>0</v>
      </c>
      <c r="N412" s="89"/>
      <c r="O412" s="89"/>
      <c r="P412" s="89"/>
      <c r="Q412" s="89"/>
      <c r="R412" s="77" t="e">
        <f t="shared" si="95"/>
        <v>#DIV/0!</v>
      </c>
      <c r="S412" s="74"/>
      <c r="T412" s="43"/>
      <c r="U412" s="75"/>
      <c r="V412" s="76"/>
      <c r="W412" s="41"/>
      <c r="X412" s="105"/>
      <c r="Y412" s="106"/>
      <c r="Z412" s="106"/>
      <c r="AA412" s="106"/>
      <c r="AB412" s="107"/>
    </row>
    <row r="413" spans="2:28" hidden="1" x14ac:dyDescent="0.2">
      <c r="B413" s="5">
        <v>40933</v>
      </c>
      <c r="C413" s="33"/>
      <c r="D413" s="40"/>
      <c r="E413" s="40"/>
      <c r="F413" s="40"/>
      <c r="G413" s="41">
        <f t="shared" si="97"/>
        <v>0</v>
      </c>
      <c r="H413" s="39"/>
      <c r="I413" s="35"/>
      <c r="J413" s="35"/>
      <c r="K413" s="35"/>
      <c r="L413" s="43" t="e">
        <f t="shared" si="93"/>
        <v>#DIV/0!</v>
      </c>
      <c r="M413" s="44">
        <f t="shared" si="94"/>
        <v>0</v>
      </c>
      <c r="N413" s="89"/>
      <c r="O413" s="89"/>
      <c r="P413" s="89"/>
      <c r="Q413" s="89"/>
      <c r="R413" s="77" t="e">
        <f t="shared" si="95"/>
        <v>#DIV/0!</v>
      </c>
      <c r="S413" s="74"/>
      <c r="T413" s="43"/>
      <c r="U413" s="75"/>
      <c r="V413" s="76"/>
      <c r="W413" s="41"/>
      <c r="X413" s="105"/>
      <c r="Y413" s="106"/>
      <c r="Z413" s="106"/>
      <c r="AA413" s="106"/>
      <c r="AB413" s="107"/>
    </row>
    <row r="414" spans="2:28" hidden="1" x14ac:dyDescent="0.2">
      <c r="B414" s="5">
        <v>40934</v>
      </c>
      <c r="C414" s="33"/>
      <c r="D414" s="40"/>
      <c r="E414" s="40"/>
      <c r="F414" s="40"/>
      <c r="G414" s="41">
        <f t="shared" si="97"/>
        <v>0</v>
      </c>
      <c r="H414" s="39"/>
      <c r="I414" s="35"/>
      <c r="J414" s="35"/>
      <c r="K414" s="35"/>
      <c r="L414" s="43" t="e">
        <f t="shared" si="93"/>
        <v>#DIV/0!</v>
      </c>
      <c r="M414" s="44">
        <f t="shared" si="94"/>
        <v>0</v>
      </c>
      <c r="N414" s="89"/>
      <c r="O414" s="89"/>
      <c r="P414" s="89"/>
      <c r="Q414" s="89"/>
      <c r="R414" s="77" t="e">
        <f t="shared" si="95"/>
        <v>#DIV/0!</v>
      </c>
      <c r="S414" s="74"/>
      <c r="T414" s="43"/>
      <c r="U414" s="75"/>
      <c r="V414" s="76"/>
      <c r="W414" s="41"/>
      <c r="X414" s="105"/>
      <c r="Y414" s="106"/>
      <c r="Z414" s="106"/>
      <c r="AA414" s="106"/>
      <c r="AB414" s="107"/>
    </row>
    <row r="415" spans="2:28" hidden="1" x14ac:dyDescent="0.2">
      <c r="B415" s="5">
        <v>40935</v>
      </c>
      <c r="C415" s="33"/>
      <c r="D415" s="40"/>
      <c r="E415" s="40"/>
      <c r="F415" s="40"/>
      <c r="G415" s="41">
        <f t="shared" si="97"/>
        <v>0</v>
      </c>
      <c r="H415" s="39"/>
      <c r="I415" s="35"/>
      <c r="J415" s="35"/>
      <c r="K415" s="35"/>
      <c r="L415" s="43" t="e">
        <f t="shared" si="93"/>
        <v>#DIV/0!</v>
      </c>
      <c r="M415" s="44">
        <f t="shared" si="94"/>
        <v>0</v>
      </c>
      <c r="N415" s="89"/>
      <c r="O415" s="89"/>
      <c r="P415" s="89"/>
      <c r="Q415" s="89"/>
      <c r="R415" s="77" t="e">
        <f t="shared" si="95"/>
        <v>#DIV/0!</v>
      </c>
      <c r="S415" s="74"/>
      <c r="T415" s="43"/>
      <c r="U415" s="75"/>
      <c r="V415" s="76"/>
      <c r="W415" s="41"/>
      <c r="X415" s="105"/>
      <c r="Y415" s="106"/>
      <c r="Z415" s="106"/>
      <c r="AA415" s="106"/>
      <c r="AB415" s="107"/>
    </row>
    <row r="416" spans="2:28" hidden="1" x14ac:dyDescent="0.2">
      <c r="B416" s="5">
        <v>40936</v>
      </c>
      <c r="C416" s="33"/>
      <c r="D416" s="40"/>
      <c r="E416" s="40"/>
      <c r="F416" s="40"/>
      <c r="G416" s="41">
        <f t="shared" si="97"/>
        <v>0</v>
      </c>
      <c r="H416" s="39"/>
      <c r="I416" s="35"/>
      <c r="J416" s="35"/>
      <c r="K416" s="35"/>
      <c r="L416" s="43" t="e">
        <f t="shared" si="93"/>
        <v>#DIV/0!</v>
      </c>
      <c r="M416" s="44">
        <f t="shared" si="94"/>
        <v>0</v>
      </c>
      <c r="N416" s="89"/>
      <c r="O416" s="89"/>
      <c r="P416" s="89"/>
      <c r="Q416" s="89"/>
      <c r="R416" s="77" t="e">
        <f t="shared" si="95"/>
        <v>#DIV/0!</v>
      </c>
      <c r="S416" s="74"/>
      <c r="T416" s="43"/>
      <c r="U416" s="75"/>
      <c r="V416" s="76"/>
      <c r="W416" s="41"/>
      <c r="X416" s="105"/>
      <c r="Y416" s="106"/>
      <c r="Z416" s="106"/>
      <c r="AA416" s="106"/>
      <c r="AB416" s="107"/>
    </row>
    <row r="417" spans="2:28" hidden="1" x14ac:dyDescent="0.2">
      <c r="B417" s="5">
        <v>40937</v>
      </c>
      <c r="C417" s="33"/>
      <c r="D417" s="40"/>
      <c r="E417" s="40"/>
      <c r="F417" s="40"/>
      <c r="G417" s="41">
        <f t="shared" si="97"/>
        <v>0</v>
      </c>
      <c r="H417" s="39"/>
      <c r="I417" s="35"/>
      <c r="J417" s="35"/>
      <c r="K417" s="35"/>
      <c r="L417" s="43" t="e">
        <f t="shared" si="93"/>
        <v>#DIV/0!</v>
      </c>
      <c r="M417" s="44">
        <f t="shared" si="94"/>
        <v>0</v>
      </c>
      <c r="N417" s="89"/>
      <c r="O417" s="89"/>
      <c r="P417" s="89"/>
      <c r="Q417" s="89"/>
      <c r="R417" s="77" t="e">
        <f t="shared" si="95"/>
        <v>#DIV/0!</v>
      </c>
      <c r="S417" s="74"/>
      <c r="T417" s="43"/>
      <c r="U417" s="75"/>
      <c r="V417" s="76"/>
      <c r="W417" s="41"/>
      <c r="X417" s="105"/>
      <c r="Y417" s="106"/>
      <c r="Z417" s="106"/>
      <c r="AA417" s="106"/>
      <c r="AB417" s="107"/>
    </row>
    <row r="418" spans="2:28" hidden="1" x14ac:dyDescent="0.2">
      <c r="B418" s="5">
        <v>40938</v>
      </c>
      <c r="C418" s="33"/>
      <c r="D418" s="40"/>
      <c r="E418" s="40"/>
      <c r="F418" s="40"/>
      <c r="G418" s="41">
        <f t="shared" si="97"/>
        <v>0</v>
      </c>
      <c r="H418" s="39"/>
      <c r="I418" s="35"/>
      <c r="J418" s="35"/>
      <c r="K418" s="35"/>
      <c r="L418" s="43" t="e">
        <f t="shared" si="93"/>
        <v>#DIV/0!</v>
      </c>
      <c r="M418" s="44">
        <f t="shared" si="94"/>
        <v>0</v>
      </c>
      <c r="N418" s="89"/>
      <c r="O418" s="89"/>
      <c r="P418" s="89"/>
      <c r="Q418" s="89"/>
      <c r="R418" s="77" t="e">
        <f t="shared" si="95"/>
        <v>#DIV/0!</v>
      </c>
      <c r="S418" s="74"/>
      <c r="T418" s="43"/>
      <c r="U418" s="75"/>
      <c r="V418" s="76"/>
      <c r="W418" s="41"/>
      <c r="X418" s="105"/>
      <c r="Y418" s="106"/>
      <c r="Z418" s="106"/>
      <c r="AA418" s="106"/>
      <c r="AB418" s="107"/>
    </row>
    <row r="419" spans="2:28" ht="13.5" hidden="1" thickBot="1" x14ac:dyDescent="0.25">
      <c r="B419" s="5">
        <v>40939</v>
      </c>
      <c r="C419" s="33"/>
      <c r="D419" s="40"/>
      <c r="E419" s="40"/>
      <c r="F419" s="40"/>
      <c r="G419" s="41">
        <f t="shared" si="97"/>
        <v>0</v>
      </c>
      <c r="H419" s="39"/>
      <c r="I419" s="35"/>
      <c r="J419" s="35"/>
      <c r="K419" s="35"/>
      <c r="L419" s="43" t="e">
        <f t="shared" si="93"/>
        <v>#DIV/0!</v>
      </c>
      <c r="M419" s="44">
        <f t="shared" si="94"/>
        <v>0</v>
      </c>
      <c r="N419" s="89"/>
      <c r="O419" s="89"/>
      <c r="P419" s="89"/>
      <c r="Q419" s="89"/>
      <c r="R419" s="77" t="e">
        <f t="shared" si="95"/>
        <v>#DIV/0!</v>
      </c>
      <c r="S419" s="74"/>
      <c r="T419" s="43"/>
      <c r="U419" s="75"/>
      <c r="V419" s="76"/>
      <c r="W419" s="41"/>
      <c r="X419" s="105"/>
      <c r="Y419" s="106"/>
      <c r="Z419" s="106"/>
      <c r="AA419" s="106"/>
      <c r="AB419" s="107"/>
    </row>
    <row r="420" spans="2:28" ht="13.5" hidden="1" thickBot="1" x14ac:dyDescent="0.25">
      <c r="B420" s="10" t="s">
        <v>12</v>
      </c>
      <c r="C420" s="63">
        <f>SUM(C381:C419)</f>
        <v>0</v>
      </c>
      <c r="D420" s="63">
        <f t="shared" ref="D420:AB420" si="98">SUM(D381:D419)</f>
        <v>0</v>
      </c>
      <c r="E420" s="63">
        <f t="shared" si="98"/>
        <v>0</v>
      </c>
      <c r="F420" s="63">
        <f t="shared" si="98"/>
        <v>0</v>
      </c>
      <c r="G420" s="63">
        <f t="shared" si="98"/>
        <v>0</v>
      </c>
      <c r="H420" s="63">
        <f t="shared" si="98"/>
        <v>0</v>
      </c>
      <c r="I420" s="63">
        <f t="shared" si="98"/>
        <v>0</v>
      </c>
      <c r="J420" s="63">
        <f t="shared" si="98"/>
        <v>0</v>
      </c>
      <c r="K420" s="63">
        <f t="shared" si="98"/>
        <v>0</v>
      </c>
      <c r="L420" s="63" t="e">
        <f t="shared" si="98"/>
        <v>#DIV/0!</v>
      </c>
      <c r="M420" s="63">
        <f t="shared" si="98"/>
        <v>0</v>
      </c>
      <c r="N420" s="97">
        <f t="shared" si="98"/>
        <v>0</v>
      </c>
      <c r="O420" s="97">
        <f t="shared" si="98"/>
        <v>0</v>
      </c>
      <c r="P420" s="97">
        <f t="shared" si="98"/>
        <v>0</v>
      </c>
      <c r="Q420" s="97">
        <f t="shared" si="98"/>
        <v>0</v>
      </c>
      <c r="R420" s="97" t="e">
        <f t="shared" si="98"/>
        <v>#DIV/0!</v>
      </c>
      <c r="S420" s="63">
        <f t="shared" si="98"/>
        <v>0</v>
      </c>
      <c r="T420" s="63">
        <f t="shared" si="98"/>
        <v>0</v>
      </c>
      <c r="U420" s="63">
        <f t="shared" si="98"/>
        <v>0</v>
      </c>
      <c r="V420" s="63">
        <f t="shared" si="98"/>
        <v>0</v>
      </c>
      <c r="W420" s="63">
        <f t="shared" si="98"/>
        <v>0</v>
      </c>
      <c r="X420" s="115">
        <f t="shared" si="98"/>
        <v>0</v>
      </c>
      <c r="Y420" s="115">
        <f t="shared" si="98"/>
        <v>0</v>
      </c>
      <c r="Z420" s="115">
        <f t="shared" si="98"/>
        <v>0</v>
      </c>
      <c r="AA420" s="115">
        <f t="shared" si="98"/>
        <v>0</v>
      </c>
      <c r="AB420" s="115">
        <f t="shared" si="98"/>
        <v>0</v>
      </c>
    </row>
    <row r="421" spans="2:28" hidden="1" x14ac:dyDescent="0.2">
      <c r="B421" s="5">
        <v>40940</v>
      </c>
      <c r="C421" s="33"/>
      <c r="D421" s="40"/>
      <c r="E421" s="40"/>
      <c r="F421" s="40"/>
      <c r="G421" s="41">
        <f>SUM(C421:F421)</f>
        <v>0</v>
      </c>
      <c r="H421" s="39"/>
      <c r="I421" s="35"/>
      <c r="J421" s="35"/>
      <c r="K421" s="35"/>
      <c r="L421" s="43" t="e">
        <f>+ROUND((H421*C421+I421*D421+J421*E421+K421*F421)/G421,2)</f>
        <v>#DIV/0!</v>
      </c>
      <c r="M421" s="44">
        <f>+ROUND((C421*H421+D421*I421+E421*J421+F421*K421)/1000,2)</f>
        <v>0</v>
      </c>
      <c r="N421" s="89"/>
      <c r="O421" s="89"/>
      <c r="P421" s="89"/>
      <c r="Q421" s="89"/>
      <c r="R421" s="77" t="e">
        <f>+ROUND((N421*C421+O421*D421+P421*E421+Q421*F421)/G421,4)</f>
        <v>#DIV/0!</v>
      </c>
      <c r="S421" s="74"/>
      <c r="T421" s="43"/>
      <c r="U421" s="75"/>
      <c r="V421" s="76"/>
      <c r="W421" s="41"/>
      <c r="X421" s="105"/>
      <c r="Y421" s="106"/>
      <c r="Z421" s="106"/>
      <c r="AA421" s="106"/>
      <c r="AB421" s="107"/>
    </row>
    <row r="422" spans="2:28" hidden="1" x14ac:dyDescent="0.2">
      <c r="B422" s="5">
        <v>40941</v>
      </c>
      <c r="C422" s="33"/>
      <c r="D422" s="40"/>
      <c r="E422" s="40"/>
      <c r="F422" s="40"/>
      <c r="G422" s="41">
        <f t="shared" ref="G422:G449" si="99">SUM(C422:F422)</f>
        <v>0</v>
      </c>
      <c r="H422" s="39"/>
      <c r="I422" s="35"/>
      <c r="J422" s="35"/>
      <c r="K422" s="35"/>
      <c r="L422" s="43" t="e">
        <f t="shared" ref="L422:L449" si="100">+ROUND((H422*C422+I422*D422+J422*E422+K422*F422)/G422,2)</f>
        <v>#DIV/0!</v>
      </c>
      <c r="M422" s="44">
        <f t="shared" ref="M422:M449" si="101">+ROUND((C422*H422+D422*I422+E422*J422+F422*K422)/1000,2)</f>
        <v>0</v>
      </c>
      <c r="N422" s="89"/>
      <c r="O422" s="89"/>
      <c r="P422" s="89"/>
      <c r="Q422" s="89"/>
      <c r="R422" s="77" t="e">
        <f t="shared" ref="R422:R449" si="102">+ROUND((N422*C422+O422*D422+P422*E422+Q422*F422)/G422,4)</f>
        <v>#DIV/0!</v>
      </c>
      <c r="S422" s="74"/>
      <c r="T422" s="43"/>
      <c r="U422" s="75"/>
      <c r="V422" s="76"/>
      <c r="W422" s="41"/>
      <c r="X422" s="105"/>
      <c r="Y422" s="106"/>
      <c r="Z422" s="106"/>
      <c r="AA422" s="106"/>
      <c r="AB422" s="107"/>
    </row>
    <row r="423" spans="2:28" hidden="1" x14ac:dyDescent="0.2">
      <c r="B423" s="5">
        <v>40942</v>
      </c>
      <c r="C423" s="33"/>
      <c r="D423" s="40"/>
      <c r="E423" s="40"/>
      <c r="F423" s="40"/>
      <c r="G423" s="41">
        <f t="shared" si="99"/>
        <v>0</v>
      </c>
      <c r="H423" s="39"/>
      <c r="I423" s="35"/>
      <c r="J423" s="35"/>
      <c r="K423" s="35"/>
      <c r="L423" s="43" t="e">
        <f t="shared" si="100"/>
        <v>#DIV/0!</v>
      </c>
      <c r="M423" s="44">
        <f t="shared" si="101"/>
        <v>0</v>
      </c>
      <c r="N423" s="89"/>
      <c r="O423" s="89"/>
      <c r="P423" s="89"/>
      <c r="Q423" s="89"/>
      <c r="R423" s="77" t="e">
        <f t="shared" si="102"/>
        <v>#DIV/0!</v>
      </c>
      <c r="S423" s="74"/>
      <c r="T423" s="43"/>
      <c r="U423" s="75"/>
      <c r="V423" s="76"/>
      <c r="W423" s="41"/>
      <c r="X423" s="105"/>
      <c r="Y423" s="106"/>
      <c r="Z423" s="106"/>
      <c r="AA423" s="106"/>
      <c r="AB423" s="107"/>
    </row>
    <row r="424" spans="2:28" hidden="1" x14ac:dyDescent="0.2">
      <c r="B424" s="5">
        <v>40943</v>
      </c>
      <c r="C424" s="33"/>
      <c r="D424" s="40"/>
      <c r="E424" s="40"/>
      <c r="F424" s="40"/>
      <c r="G424" s="41">
        <f t="shared" si="99"/>
        <v>0</v>
      </c>
      <c r="H424" s="39"/>
      <c r="I424" s="35"/>
      <c r="J424" s="35"/>
      <c r="K424" s="35"/>
      <c r="L424" s="43" t="e">
        <f t="shared" si="100"/>
        <v>#DIV/0!</v>
      </c>
      <c r="M424" s="44">
        <f t="shared" si="101"/>
        <v>0</v>
      </c>
      <c r="N424" s="89"/>
      <c r="O424" s="89"/>
      <c r="P424" s="89"/>
      <c r="Q424" s="89"/>
      <c r="R424" s="77" t="e">
        <f t="shared" si="102"/>
        <v>#DIV/0!</v>
      </c>
      <c r="S424" s="74"/>
      <c r="T424" s="43"/>
      <c r="U424" s="75"/>
      <c r="V424" s="76"/>
      <c r="W424" s="41"/>
      <c r="X424" s="105"/>
      <c r="Y424" s="106"/>
      <c r="Z424" s="106"/>
      <c r="AA424" s="106"/>
      <c r="AB424" s="107"/>
    </row>
    <row r="425" spans="2:28" hidden="1" x14ac:dyDescent="0.2">
      <c r="B425" s="5">
        <v>40944</v>
      </c>
      <c r="C425" s="33"/>
      <c r="D425" s="40"/>
      <c r="E425" s="40"/>
      <c r="F425" s="40"/>
      <c r="G425" s="41">
        <f t="shared" si="99"/>
        <v>0</v>
      </c>
      <c r="H425" s="39"/>
      <c r="I425" s="35"/>
      <c r="J425" s="35"/>
      <c r="K425" s="35"/>
      <c r="L425" s="43" t="e">
        <f t="shared" si="100"/>
        <v>#DIV/0!</v>
      </c>
      <c r="M425" s="44">
        <f t="shared" si="101"/>
        <v>0</v>
      </c>
      <c r="N425" s="89"/>
      <c r="O425" s="89"/>
      <c r="P425" s="89"/>
      <c r="Q425" s="89"/>
      <c r="R425" s="77" t="e">
        <f t="shared" si="102"/>
        <v>#DIV/0!</v>
      </c>
      <c r="S425" s="74"/>
      <c r="T425" s="43"/>
      <c r="U425" s="75"/>
      <c r="V425" s="76"/>
      <c r="W425" s="41"/>
      <c r="X425" s="105"/>
      <c r="Y425" s="106"/>
      <c r="Z425" s="106"/>
      <c r="AA425" s="106"/>
      <c r="AB425" s="107"/>
    </row>
    <row r="426" spans="2:28" hidden="1" x14ac:dyDescent="0.2">
      <c r="B426" s="5">
        <v>40945</v>
      </c>
      <c r="C426" s="33"/>
      <c r="D426" s="40"/>
      <c r="E426" s="40"/>
      <c r="F426" s="40"/>
      <c r="G426" s="41">
        <f t="shared" si="99"/>
        <v>0</v>
      </c>
      <c r="H426" s="39"/>
      <c r="I426" s="35"/>
      <c r="J426" s="35"/>
      <c r="K426" s="35"/>
      <c r="L426" s="43" t="e">
        <f t="shared" si="100"/>
        <v>#DIV/0!</v>
      </c>
      <c r="M426" s="44">
        <f t="shared" si="101"/>
        <v>0</v>
      </c>
      <c r="N426" s="89"/>
      <c r="O426" s="89"/>
      <c r="P426" s="89"/>
      <c r="Q426" s="89"/>
      <c r="R426" s="77" t="e">
        <f t="shared" si="102"/>
        <v>#DIV/0!</v>
      </c>
      <c r="S426" s="74"/>
      <c r="T426" s="43"/>
      <c r="U426" s="75"/>
      <c r="V426" s="76"/>
      <c r="W426" s="41"/>
      <c r="X426" s="105"/>
      <c r="Y426" s="106"/>
      <c r="Z426" s="106"/>
      <c r="AA426" s="106"/>
      <c r="AB426" s="107"/>
    </row>
    <row r="427" spans="2:28" hidden="1" x14ac:dyDescent="0.2">
      <c r="B427" s="5">
        <v>40946</v>
      </c>
      <c r="C427" s="33"/>
      <c r="D427" s="40"/>
      <c r="E427" s="40"/>
      <c r="F427" s="40"/>
      <c r="G427" s="41">
        <f t="shared" si="99"/>
        <v>0</v>
      </c>
      <c r="H427" s="39"/>
      <c r="I427" s="35"/>
      <c r="J427" s="35"/>
      <c r="K427" s="35"/>
      <c r="L427" s="43" t="e">
        <f t="shared" si="100"/>
        <v>#DIV/0!</v>
      </c>
      <c r="M427" s="44">
        <f t="shared" si="101"/>
        <v>0</v>
      </c>
      <c r="N427" s="89"/>
      <c r="O427" s="89"/>
      <c r="P427" s="89"/>
      <c r="Q427" s="89"/>
      <c r="R427" s="77" t="e">
        <f t="shared" si="102"/>
        <v>#DIV/0!</v>
      </c>
      <c r="S427" s="74"/>
      <c r="T427" s="43"/>
      <c r="U427" s="75"/>
      <c r="V427" s="76"/>
      <c r="W427" s="41"/>
      <c r="X427" s="105"/>
      <c r="Y427" s="106"/>
      <c r="Z427" s="106"/>
      <c r="AA427" s="106"/>
      <c r="AB427" s="107"/>
    </row>
    <row r="428" spans="2:28" hidden="1" x14ac:dyDescent="0.2">
      <c r="B428" s="5">
        <v>40947</v>
      </c>
      <c r="C428" s="33"/>
      <c r="D428" s="40"/>
      <c r="E428" s="40"/>
      <c r="F428" s="40"/>
      <c r="G428" s="41">
        <f t="shared" si="99"/>
        <v>0</v>
      </c>
      <c r="H428" s="39"/>
      <c r="I428" s="35"/>
      <c r="J428" s="35"/>
      <c r="K428" s="35"/>
      <c r="L428" s="43" t="e">
        <f t="shared" si="100"/>
        <v>#DIV/0!</v>
      </c>
      <c r="M428" s="44">
        <f t="shared" si="101"/>
        <v>0</v>
      </c>
      <c r="N428" s="89"/>
      <c r="O428" s="89"/>
      <c r="P428" s="89"/>
      <c r="Q428" s="89"/>
      <c r="R428" s="77" t="e">
        <f t="shared" si="102"/>
        <v>#DIV/0!</v>
      </c>
      <c r="S428" s="74"/>
      <c r="T428" s="43"/>
      <c r="U428" s="75"/>
      <c r="V428" s="76"/>
      <c r="W428" s="41"/>
      <c r="X428" s="105"/>
      <c r="Y428" s="106"/>
      <c r="Z428" s="106"/>
      <c r="AA428" s="106"/>
      <c r="AB428" s="107"/>
    </row>
    <row r="429" spans="2:28" hidden="1" x14ac:dyDescent="0.2">
      <c r="B429" s="5">
        <v>40948</v>
      </c>
      <c r="C429" s="33"/>
      <c r="D429" s="40"/>
      <c r="E429" s="40"/>
      <c r="F429" s="40"/>
      <c r="G429" s="41">
        <f t="shared" si="99"/>
        <v>0</v>
      </c>
      <c r="H429" s="39"/>
      <c r="I429" s="35"/>
      <c r="J429" s="35"/>
      <c r="K429" s="35"/>
      <c r="L429" s="43" t="e">
        <f t="shared" si="100"/>
        <v>#DIV/0!</v>
      </c>
      <c r="M429" s="44">
        <f t="shared" si="101"/>
        <v>0</v>
      </c>
      <c r="N429" s="89"/>
      <c r="O429" s="89"/>
      <c r="P429" s="89"/>
      <c r="Q429" s="89"/>
      <c r="R429" s="77" t="e">
        <f t="shared" si="102"/>
        <v>#DIV/0!</v>
      </c>
      <c r="S429" s="74"/>
      <c r="T429" s="43"/>
      <c r="U429" s="75"/>
      <c r="V429" s="76"/>
      <c r="W429" s="41"/>
      <c r="X429" s="105"/>
      <c r="Y429" s="106"/>
      <c r="Z429" s="106"/>
      <c r="AA429" s="106"/>
      <c r="AB429" s="107"/>
    </row>
    <row r="430" spans="2:28" hidden="1" x14ac:dyDescent="0.2">
      <c r="B430" s="5">
        <v>40949</v>
      </c>
      <c r="C430" s="33"/>
      <c r="D430" s="40"/>
      <c r="E430" s="40"/>
      <c r="F430" s="40"/>
      <c r="G430" s="41">
        <f t="shared" si="99"/>
        <v>0</v>
      </c>
      <c r="H430" s="39"/>
      <c r="I430" s="35"/>
      <c r="J430" s="35"/>
      <c r="K430" s="35"/>
      <c r="L430" s="43" t="e">
        <f t="shared" si="100"/>
        <v>#DIV/0!</v>
      </c>
      <c r="M430" s="44">
        <f t="shared" si="101"/>
        <v>0</v>
      </c>
      <c r="N430" s="89"/>
      <c r="O430" s="89"/>
      <c r="P430" s="89"/>
      <c r="Q430" s="89"/>
      <c r="R430" s="77" t="e">
        <f t="shared" si="102"/>
        <v>#DIV/0!</v>
      </c>
      <c r="S430" s="74"/>
      <c r="T430" s="43"/>
      <c r="U430" s="75"/>
      <c r="V430" s="76"/>
      <c r="W430" s="41"/>
      <c r="X430" s="105"/>
      <c r="Y430" s="106"/>
      <c r="Z430" s="106"/>
      <c r="AA430" s="106"/>
      <c r="AB430" s="107"/>
    </row>
    <row r="431" spans="2:28" hidden="1" x14ac:dyDescent="0.2">
      <c r="B431" s="5">
        <v>40950</v>
      </c>
      <c r="C431" s="33"/>
      <c r="D431" s="40"/>
      <c r="E431" s="40"/>
      <c r="F431" s="40"/>
      <c r="G431" s="41">
        <f t="shared" si="99"/>
        <v>0</v>
      </c>
      <c r="H431" s="39"/>
      <c r="I431" s="35"/>
      <c r="J431" s="35"/>
      <c r="K431" s="35"/>
      <c r="L431" s="43" t="e">
        <f t="shared" si="100"/>
        <v>#DIV/0!</v>
      </c>
      <c r="M431" s="44">
        <f t="shared" si="101"/>
        <v>0</v>
      </c>
      <c r="N431" s="89"/>
      <c r="O431" s="89"/>
      <c r="P431" s="89"/>
      <c r="Q431" s="89"/>
      <c r="R431" s="77" t="e">
        <f t="shared" si="102"/>
        <v>#DIV/0!</v>
      </c>
      <c r="S431" s="74"/>
      <c r="T431" s="43"/>
      <c r="U431" s="75"/>
      <c r="V431" s="76"/>
      <c r="W431" s="41"/>
      <c r="X431" s="105"/>
      <c r="Y431" s="106"/>
      <c r="Z431" s="106"/>
      <c r="AA431" s="106"/>
      <c r="AB431" s="107"/>
    </row>
    <row r="432" spans="2:28" hidden="1" x14ac:dyDescent="0.2">
      <c r="B432" s="5">
        <v>40951</v>
      </c>
      <c r="C432" s="33"/>
      <c r="D432" s="40"/>
      <c r="E432" s="40"/>
      <c r="F432" s="40"/>
      <c r="G432" s="41">
        <f t="shared" si="99"/>
        <v>0</v>
      </c>
      <c r="H432" s="39"/>
      <c r="I432" s="35"/>
      <c r="J432" s="35"/>
      <c r="K432" s="35"/>
      <c r="L432" s="43" t="e">
        <f t="shared" si="100"/>
        <v>#DIV/0!</v>
      </c>
      <c r="M432" s="44">
        <f t="shared" si="101"/>
        <v>0</v>
      </c>
      <c r="N432" s="89"/>
      <c r="O432" s="89"/>
      <c r="P432" s="89"/>
      <c r="Q432" s="89"/>
      <c r="R432" s="77" t="e">
        <f t="shared" si="102"/>
        <v>#DIV/0!</v>
      </c>
      <c r="S432" s="74"/>
      <c r="T432" s="43"/>
      <c r="U432" s="75"/>
      <c r="V432" s="76"/>
      <c r="W432" s="41"/>
      <c r="X432" s="105"/>
      <c r="Y432" s="106"/>
      <c r="Z432" s="106"/>
      <c r="AA432" s="106"/>
      <c r="AB432" s="107"/>
    </row>
    <row r="433" spans="2:28" hidden="1" x14ac:dyDescent="0.2">
      <c r="B433" s="5">
        <v>40952</v>
      </c>
      <c r="C433" s="33"/>
      <c r="D433" s="40"/>
      <c r="E433" s="40"/>
      <c r="F433" s="40"/>
      <c r="G433" s="41">
        <f t="shared" si="99"/>
        <v>0</v>
      </c>
      <c r="H433" s="39"/>
      <c r="I433" s="35"/>
      <c r="J433" s="35"/>
      <c r="K433" s="35"/>
      <c r="L433" s="43" t="e">
        <f t="shared" si="100"/>
        <v>#DIV/0!</v>
      </c>
      <c r="M433" s="44">
        <f t="shared" si="101"/>
        <v>0</v>
      </c>
      <c r="N433" s="89"/>
      <c r="O433" s="89"/>
      <c r="P433" s="89"/>
      <c r="Q433" s="89"/>
      <c r="R433" s="77" t="e">
        <f t="shared" si="102"/>
        <v>#DIV/0!</v>
      </c>
      <c r="S433" s="74"/>
      <c r="T433" s="43"/>
      <c r="U433" s="75"/>
      <c r="V433" s="76"/>
      <c r="W433" s="41"/>
      <c r="X433" s="105"/>
      <c r="Y433" s="106"/>
      <c r="Z433" s="106"/>
      <c r="AA433" s="106"/>
      <c r="AB433" s="107"/>
    </row>
    <row r="434" spans="2:28" hidden="1" x14ac:dyDescent="0.2">
      <c r="B434" s="5">
        <v>40953</v>
      </c>
      <c r="C434" s="33"/>
      <c r="D434" s="40"/>
      <c r="E434" s="40"/>
      <c r="F434" s="40"/>
      <c r="G434" s="41">
        <f t="shared" si="99"/>
        <v>0</v>
      </c>
      <c r="H434" s="39"/>
      <c r="I434" s="35"/>
      <c r="J434" s="35"/>
      <c r="K434" s="35"/>
      <c r="L434" s="43" t="e">
        <f t="shared" si="100"/>
        <v>#DIV/0!</v>
      </c>
      <c r="M434" s="44">
        <f t="shared" si="101"/>
        <v>0</v>
      </c>
      <c r="N434" s="89"/>
      <c r="O434" s="89"/>
      <c r="P434" s="89"/>
      <c r="Q434" s="89"/>
      <c r="R434" s="77" t="e">
        <f t="shared" si="102"/>
        <v>#DIV/0!</v>
      </c>
      <c r="S434" s="74"/>
      <c r="T434" s="43"/>
      <c r="U434" s="75"/>
      <c r="V434" s="76"/>
      <c r="W434" s="41"/>
      <c r="X434" s="105"/>
      <c r="Y434" s="106"/>
      <c r="Z434" s="106"/>
      <c r="AA434" s="106"/>
      <c r="AB434" s="107"/>
    </row>
    <row r="435" spans="2:28" hidden="1" x14ac:dyDescent="0.2">
      <c r="B435" s="5">
        <v>40954</v>
      </c>
      <c r="C435" s="33"/>
      <c r="D435" s="40"/>
      <c r="E435" s="40"/>
      <c r="F435" s="40"/>
      <c r="G435" s="41">
        <f t="shared" si="99"/>
        <v>0</v>
      </c>
      <c r="H435" s="39"/>
      <c r="I435" s="35"/>
      <c r="J435" s="35"/>
      <c r="K435" s="35"/>
      <c r="L435" s="43" t="e">
        <f t="shared" si="100"/>
        <v>#DIV/0!</v>
      </c>
      <c r="M435" s="44">
        <f t="shared" si="101"/>
        <v>0</v>
      </c>
      <c r="N435" s="89"/>
      <c r="O435" s="89"/>
      <c r="P435" s="89"/>
      <c r="Q435" s="89"/>
      <c r="R435" s="77" t="e">
        <f t="shared" si="102"/>
        <v>#DIV/0!</v>
      </c>
      <c r="S435" s="74"/>
      <c r="T435" s="43"/>
      <c r="U435" s="75"/>
      <c r="V435" s="76"/>
      <c r="W435" s="41"/>
      <c r="X435" s="105"/>
      <c r="Y435" s="106"/>
      <c r="Z435" s="106"/>
      <c r="AA435" s="106"/>
      <c r="AB435" s="107"/>
    </row>
    <row r="436" spans="2:28" hidden="1" x14ac:dyDescent="0.2">
      <c r="B436" s="5">
        <v>40955</v>
      </c>
      <c r="C436" s="33"/>
      <c r="D436" s="40"/>
      <c r="E436" s="40"/>
      <c r="F436" s="40"/>
      <c r="G436" s="41">
        <f t="shared" si="99"/>
        <v>0</v>
      </c>
      <c r="H436" s="39"/>
      <c r="I436" s="35"/>
      <c r="J436" s="35"/>
      <c r="K436" s="35"/>
      <c r="L436" s="43" t="e">
        <f t="shared" si="100"/>
        <v>#DIV/0!</v>
      </c>
      <c r="M436" s="44">
        <f t="shared" si="101"/>
        <v>0</v>
      </c>
      <c r="N436" s="89"/>
      <c r="O436" s="89"/>
      <c r="P436" s="89"/>
      <c r="Q436" s="89"/>
      <c r="R436" s="77" t="e">
        <f t="shared" si="102"/>
        <v>#DIV/0!</v>
      </c>
      <c r="S436" s="74"/>
      <c r="T436" s="43"/>
      <c r="U436" s="75"/>
      <c r="V436" s="76"/>
      <c r="W436" s="41"/>
      <c r="X436" s="105"/>
      <c r="Y436" s="106"/>
      <c r="Z436" s="106"/>
      <c r="AA436" s="106"/>
      <c r="AB436" s="107"/>
    </row>
    <row r="437" spans="2:28" hidden="1" x14ac:dyDescent="0.2">
      <c r="B437" s="5">
        <v>40956</v>
      </c>
      <c r="C437" s="33"/>
      <c r="D437" s="40"/>
      <c r="E437" s="40"/>
      <c r="F437" s="40"/>
      <c r="G437" s="41">
        <f t="shared" si="99"/>
        <v>0</v>
      </c>
      <c r="H437" s="39"/>
      <c r="I437" s="35"/>
      <c r="J437" s="35"/>
      <c r="K437" s="35"/>
      <c r="L437" s="43" t="e">
        <f t="shared" si="100"/>
        <v>#DIV/0!</v>
      </c>
      <c r="M437" s="44">
        <f t="shared" si="101"/>
        <v>0</v>
      </c>
      <c r="N437" s="89"/>
      <c r="O437" s="89"/>
      <c r="P437" s="89"/>
      <c r="Q437" s="89"/>
      <c r="R437" s="77" t="e">
        <f t="shared" si="102"/>
        <v>#DIV/0!</v>
      </c>
      <c r="S437" s="74"/>
      <c r="T437" s="43"/>
      <c r="U437" s="75"/>
      <c r="V437" s="76"/>
      <c r="W437" s="41"/>
      <c r="X437" s="105"/>
      <c r="Y437" s="106"/>
      <c r="Z437" s="106"/>
      <c r="AA437" s="106"/>
      <c r="AB437" s="107"/>
    </row>
    <row r="438" spans="2:28" hidden="1" x14ac:dyDescent="0.2">
      <c r="B438" s="5">
        <v>40957</v>
      </c>
      <c r="C438" s="33"/>
      <c r="D438" s="40"/>
      <c r="E438" s="40"/>
      <c r="F438" s="40"/>
      <c r="G438" s="41">
        <f t="shared" si="99"/>
        <v>0</v>
      </c>
      <c r="H438" s="39"/>
      <c r="I438" s="35"/>
      <c r="J438" s="35"/>
      <c r="K438" s="35"/>
      <c r="L438" s="43" t="e">
        <f t="shared" si="100"/>
        <v>#DIV/0!</v>
      </c>
      <c r="M438" s="44">
        <f t="shared" si="101"/>
        <v>0</v>
      </c>
      <c r="N438" s="89"/>
      <c r="O438" s="89"/>
      <c r="P438" s="89"/>
      <c r="Q438" s="89"/>
      <c r="R438" s="77" t="e">
        <f t="shared" si="102"/>
        <v>#DIV/0!</v>
      </c>
      <c r="S438" s="74"/>
      <c r="T438" s="43"/>
      <c r="U438" s="75"/>
      <c r="V438" s="76"/>
      <c r="W438" s="41"/>
      <c r="X438" s="105"/>
      <c r="Y438" s="106"/>
      <c r="Z438" s="106"/>
      <c r="AA438" s="106"/>
      <c r="AB438" s="107"/>
    </row>
    <row r="439" spans="2:28" hidden="1" x14ac:dyDescent="0.2">
      <c r="B439" s="5">
        <v>40958</v>
      </c>
      <c r="C439" s="33"/>
      <c r="D439" s="40"/>
      <c r="E439" s="40"/>
      <c r="F439" s="40"/>
      <c r="G439" s="41">
        <f t="shared" si="99"/>
        <v>0</v>
      </c>
      <c r="H439" s="39"/>
      <c r="I439" s="35"/>
      <c r="J439" s="35"/>
      <c r="K439" s="35"/>
      <c r="L439" s="43" t="e">
        <f t="shared" si="100"/>
        <v>#DIV/0!</v>
      </c>
      <c r="M439" s="44">
        <f t="shared" si="101"/>
        <v>0</v>
      </c>
      <c r="N439" s="89"/>
      <c r="O439" s="89"/>
      <c r="P439" s="89"/>
      <c r="Q439" s="89"/>
      <c r="R439" s="77" t="e">
        <f t="shared" si="102"/>
        <v>#DIV/0!</v>
      </c>
      <c r="S439" s="74"/>
      <c r="T439" s="43"/>
      <c r="U439" s="75"/>
      <c r="V439" s="76"/>
      <c r="W439" s="41"/>
      <c r="X439" s="105"/>
      <c r="Y439" s="106"/>
      <c r="Z439" s="106"/>
      <c r="AA439" s="106"/>
      <c r="AB439" s="107"/>
    </row>
    <row r="440" spans="2:28" hidden="1" x14ac:dyDescent="0.2">
      <c r="B440" s="5">
        <v>40959</v>
      </c>
      <c r="C440" s="33"/>
      <c r="D440" s="40"/>
      <c r="E440" s="40"/>
      <c r="F440" s="40"/>
      <c r="G440" s="41">
        <f t="shared" si="99"/>
        <v>0</v>
      </c>
      <c r="H440" s="39"/>
      <c r="I440" s="35"/>
      <c r="J440" s="35"/>
      <c r="K440" s="35"/>
      <c r="L440" s="43" t="e">
        <f t="shared" si="100"/>
        <v>#DIV/0!</v>
      </c>
      <c r="M440" s="44">
        <f t="shared" si="101"/>
        <v>0</v>
      </c>
      <c r="N440" s="89"/>
      <c r="O440" s="89"/>
      <c r="P440" s="89"/>
      <c r="Q440" s="89"/>
      <c r="R440" s="77" t="e">
        <f t="shared" si="102"/>
        <v>#DIV/0!</v>
      </c>
      <c r="S440" s="74"/>
      <c r="T440" s="43"/>
      <c r="U440" s="75"/>
      <c r="V440" s="76"/>
      <c r="W440" s="41"/>
      <c r="X440" s="105"/>
      <c r="Y440" s="106"/>
      <c r="Z440" s="106"/>
      <c r="AA440" s="106"/>
      <c r="AB440" s="107"/>
    </row>
    <row r="441" spans="2:28" hidden="1" x14ac:dyDescent="0.2">
      <c r="B441" s="5">
        <v>40960</v>
      </c>
      <c r="C441" s="33"/>
      <c r="D441" s="40"/>
      <c r="E441" s="40"/>
      <c r="F441" s="40"/>
      <c r="G441" s="41">
        <f t="shared" si="99"/>
        <v>0</v>
      </c>
      <c r="H441" s="39"/>
      <c r="I441" s="35"/>
      <c r="J441" s="35"/>
      <c r="K441" s="35"/>
      <c r="L441" s="43" t="e">
        <f t="shared" si="100"/>
        <v>#DIV/0!</v>
      </c>
      <c r="M441" s="44">
        <f t="shared" si="101"/>
        <v>0</v>
      </c>
      <c r="N441" s="89"/>
      <c r="O441" s="89"/>
      <c r="P441" s="89"/>
      <c r="Q441" s="89"/>
      <c r="R441" s="77" t="e">
        <f t="shared" si="102"/>
        <v>#DIV/0!</v>
      </c>
      <c r="S441" s="74"/>
      <c r="T441" s="43"/>
      <c r="U441" s="75"/>
      <c r="V441" s="76"/>
      <c r="W441" s="41"/>
      <c r="X441" s="105"/>
      <c r="Y441" s="106"/>
      <c r="Z441" s="106"/>
      <c r="AA441" s="106"/>
      <c r="AB441" s="107"/>
    </row>
    <row r="442" spans="2:28" hidden="1" x14ac:dyDescent="0.2">
      <c r="B442" s="5">
        <v>40961</v>
      </c>
      <c r="C442" s="33"/>
      <c r="D442" s="40"/>
      <c r="E442" s="40"/>
      <c r="F442" s="40"/>
      <c r="G442" s="41">
        <f t="shared" si="99"/>
        <v>0</v>
      </c>
      <c r="H442" s="39"/>
      <c r="I442" s="35"/>
      <c r="J442" s="35"/>
      <c r="K442" s="35"/>
      <c r="L442" s="43" t="e">
        <f t="shared" si="100"/>
        <v>#DIV/0!</v>
      </c>
      <c r="M442" s="44">
        <f t="shared" si="101"/>
        <v>0</v>
      </c>
      <c r="N442" s="89"/>
      <c r="O442" s="89"/>
      <c r="P442" s="89"/>
      <c r="Q442" s="89"/>
      <c r="R442" s="77" t="e">
        <f t="shared" si="102"/>
        <v>#DIV/0!</v>
      </c>
      <c r="S442" s="74"/>
      <c r="T442" s="43"/>
      <c r="U442" s="75"/>
      <c r="V442" s="76"/>
      <c r="W442" s="41"/>
      <c r="X442" s="105"/>
      <c r="Y442" s="106"/>
      <c r="Z442" s="106"/>
      <c r="AA442" s="106"/>
      <c r="AB442" s="107"/>
    </row>
    <row r="443" spans="2:28" hidden="1" x14ac:dyDescent="0.2">
      <c r="B443" s="5">
        <v>40962</v>
      </c>
      <c r="C443" s="33"/>
      <c r="D443" s="40"/>
      <c r="E443" s="40"/>
      <c r="F443" s="40"/>
      <c r="G443" s="41">
        <f t="shared" si="99"/>
        <v>0</v>
      </c>
      <c r="H443" s="39"/>
      <c r="I443" s="35"/>
      <c r="J443" s="35"/>
      <c r="K443" s="35"/>
      <c r="L443" s="43" t="e">
        <f t="shared" si="100"/>
        <v>#DIV/0!</v>
      </c>
      <c r="M443" s="44">
        <f t="shared" si="101"/>
        <v>0</v>
      </c>
      <c r="N443" s="89"/>
      <c r="O443" s="89"/>
      <c r="P443" s="89"/>
      <c r="Q443" s="89"/>
      <c r="R443" s="77" t="e">
        <f t="shared" si="102"/>
        <v>#DIV/0!</v>
      </c>
      <c r="S443" s="74"/>
      <c r="T443" s="43"/>
      <c r="U443" s="75"/>
      <c r="V443" s="76"/>
      <c r="W443" s="41"/>
      <c r="X443" s="105"/>
      <c r="Y443" s="106"/>
      <c r="Z443" s="106"/>
      <c r="AA443" s="106"/>
      <c r="AB443" s="107"/>
    </row>
    <row r="444" spans="2:28" hidden="1" x14ac:dyDescent="0.2">
      <c r="B444" s="5">
        <v>40963</v>
      </c>
      <c r="C444" s="33"/>
      <c r="D444" s="40"/>
      <c r="E444" s="40"/>
      <c r="F444" s="40"/>
      <c r="G444" s="41">
        <f t="shared" si="99"/>
        <v>0</v>
      </c>
      <c r="H444" s="39"/>
      <c r="I444" s="35"/>
      <c r="J444" s="35"/>
      <c r="K444" s="35"/>
      <c r="L444" s="43" t="e">
        <f t="shared" si="100"/>
        <v>#DIV/0!</v>
      </c>
      <c r="M444" s="44">
        <f t="shared" si="101"/>
        <v>0</v>
      </c>
      <c r="N444" s="89"/>
      <c r="O444" s="89"/>
      <c r="P444" s="89"/>
      <c r="Q444" s="89"/>
      <c r="R444" s="77" t="e">
        <f t="shared" si="102"/>
        <v>#DIV/0!</v>
      </c>
      <c r="S444" s="74"/>
      <c r="T444" s="43"/>
      <c r="U444" s="75"/>
      <c r="V444" s="76"/>
      <c r="W444" s="41"/>
      <c r="X444" s="105"/>
      <c r="Y444" s="106"/>
      <c r="Z444" s="106"/>
      <c r="AA444" s="106"/>
      <c r="AB444" s="107"/>
    </row>
    <row r="445" spans="2:28" hidden="1" x14ac:dyDescent="0.2">
      <c r="B445" s="5">
        <v>40964</v>
      </c>
      <c r="C445" s="33"/>
      <c r="D445" s="40"/>
      <c r="E445" s="40"/>
      <c r="F445" s="40"/>
      <c r="G445" s="41">
        <f t="shared" si="99"/>
        <v>0</v>
      </c>
      <c r="H445" s="39"/>
      <c r="I445" s="35"/>
      <c r="J445" s="35"/>
      <c r="K445" s="35"/>
      <c r="L445" s="43" t="e">
        <f t="shared" si="100"/>
        <v>#DIV/0!</v>
      </c>
      <c r="M445" s="44">
        <f t="shared" si="101"/>
        <v>0</v>
      </c>
      <c r="N445" s="89"/>
      <c r="O445" s="89"/>
      <c r="P445" s="89"/>
      <c r="Q445" s="89"/>
      <c r="R445" s="77" t="e">
        <f t="shared" si="102"/>
        <v>#DIV/0!</v>
      </c>
      <c r="S445" s="74"/>
      <c r="T445" s="43"/>
      <c r="U445" s="75"/>
      <c r="V445" s="76"/>
      <c r="W445" s="41"/>
      <c r="X445" s="105"/>
      <c r="Y445" s="106"/>
      <c r="Z445" s="106"/>
      <c r="AA445" s="106"/>
      <c r="AB445" s="107"/>
    </row>
    <row r="446" spans="2:28" hidden="1" x14ac:dyDescent="0.2">
      <c r="B446" s="5">
        <v>40965</v>
      </c>
      <c r="C446" s="33"/>
      <c r="D446" s="40"/>
      <c r="E446" s="40"/>
      <c r="F446" s="40"/>
      <c r="G446" s="41">
        <f t="shared" si="99"/>
        <v>0</v>
      </c>
      <c r="H446" s="39"/>
      <c r="I446" s="35"/>
      <c r="J446" s="35"/>
      <c r="K446" s="35"/>
      <c r="L446" s="43" t="e">
        <f t="shared" si="100"/>
        <v>#DIV/0!</v>
      </c>
      <c r="M446" s="44">
        <f t="shared" si="101"/>
        <v>0</v>
      </c>
      <c r="N446" s="89"/>
      <c r="O446" s="89"/>
      <c r="P446" s="89"/>
      <c r="Q446" s="89"/>
      <c r="R446" s="77" t="e">
        <f t="shared" si="102"/>
        <v>#DIV/0!</v>
      </c>
      <c r="S446" s="74"/>
      <c r="T446" s="43"/>
      <c r="U446" s="75"/>
      <c r="V446" s="76"/>
      <c r="W446" s="41"/>
      <c r="X446" s="105"/>
      <c r="Y446" s="106"/>
      <c r="Z446" s="106"/>
      <c r="AA446" s="106"/>
      <c r="AB446" s="107"/>
    </row>
    <row r="447" spans="2:28" hidden="1" x14ac:dyDescent="0.2">
      <c r="B447" s="5">
        <v>40966</v>
      </c>
      <c r="C447" s="33"/>
      <c r="D447" s="40"/>
      <c r="E447" s="40"/>
      <c r="F447" s="40"/>
      <c r="G447" s="41">
        <f t="shared" si="99"/>
        <v>0</v>
      </c>
      <c r="H447" s="39"/>
      <c r="I447" s="35"/>
      <c r="J447" s="35"/>
      <c r="K447" s="35"/>
      <c r="L447" s="43" t="e">
        <f t="shared" si="100"/>
        <v>#DIV/0!</v>
      </c>
      <c r="M447" s="44">
        <f t="shared" si="101"/>
        <v>0</v>
      </c>
      <c r="N447" s="89"/>
      <c r="O447" s="89"/>
      <c r="P447" s="89"/>
      <c r="Q447" s="89"/>
      <c r="R447" s="77" t="e">
        <f t="shared" si="102"/>
        <v>#DIV/0!</v>
      </c>
      <c r="S447" s="74"/>
      <c r="T447" s="43"/>
      <c r="U447" s="75"/>
      <c r="V447" s="76"/>
      <c r="W447" s="41"/>
      <c r="X447" s="105"/>
      <c r="Y447" s="106"/>
      <c r="Z447" s="106"/>
      <c r="AA447" s="106"/>
      <c r="AB447" s="107"/>
    </row>
    <row r="448" spans="2:28" hidden="1" x14ac:dyDescent="0.2">
      <c r="B448" s="5">
        <v>40967</v>
      </c>
      <c r="C448" s="33"/>
      <c r="D448" s="40"/>
      <c r="E448" s="40"/>
      <c r="F448" s="40"/>
      <c r="G448" s="41">
        <f t="shared" si="99"/>
        <v>0</v>
      </c>
      <c r="H448" s="39"/>
      <c r="I448" s="35"/>
      <c r="J448" s="35"/>
      <c r="K448" s="35"/>
      <c r="L448" s="43" t="e">
        <f t="shared" si="100"/>
        <v>#DIV/0!</v>
      </c>
      <c r="M448" s="44">
        <f t="shared" si="101"/>
        <v>0</v>
      </c>
      <c r="N448" s="89"/>
      <c r="O448" s="89"/>
      <c r="P448" s="89"/>
      <c r="Q448" s="89"/>
      <c r="R448" s="77" t="e">
        <f t="shared" si="102"/>
        <v>#DIV/0!</v>
      </c>
      <c r="S448" s="74"/>
      <c r="T448" s="43"/>
      <c r="U448" s="75"/>
      <c r="V448" s="76"/>
      <c r="W448" s="41"/>
      <c r="X448" s="105"/>
      <c r="Y448" s="106"/>
      <c r="Z448" s="106"/>
      <c r="AA448" s="106"/>
      <c r="AB448" s="107"/>
    </row>
    <row r="449" spans="2:28" ht="13.5" hidden="1" thickBot="1" x14ac:dyDescent="0.25">
      <c r="B449" s="5">
        <v>40968</v>
      </c>
      <c r="C449" s="33"/>
      <c r="D449" s="40"/>
      <c r="E449" s="40"/>
      <c r="F449" s="40"/>
      <c r="G449" s="41">
        <f t="shared" si="99"/>
        <v>0</v>
      </c>
      <c r="H449" s="39"/>
      <c r="I449" s="35"/>
      <c r="J449" s="35"/>
      <c r="K449" s="35"/>
      <c r="L449" s="43" t="e">
        <f t="shared" si="100"/>
        <v>#DIV/0!</v>
      </c>
      <c r="M449" s="44">
        <f t="shared" si="101"/>
        <v>0</v>
      </c>
      <c r="N449" s="89"/>
      <c r="O449" s="89"/>
      <c r="P449" s="89"/>
      <c r="Q449" s="89"/>
      <c r="R449" s="77" t="e">
        <f t="shared" si="102"/>
        <v>#DIV/0!</v>
      </c>
      <c r="S449" s="74"/>
      <c r="T449" s="43"/>
      <c r="U449" s="75"/>
      <c r="V449" s="76"/>
      <c r="W449" s="41"/>
      <c r="X449" s="105"/>
      <c r="Y449" s="106"/>
      <c r="Z449" s="106"/>
      <c r="AA449" s="106"/>
      <c r="AB449" s="107"/>
    </row>
    <row r="450" spans="2:28" ht="13.5" hidden="1" thickBot="1" x14ac:dyDescent="0.25">
      <c r="B450" s="10" t="s">
        <v>12</v>
      </c>
      <c r="C450" s="63">
        <f>SUM(C421:C449)</f>
        <v>0</v>
      </c>
      <c r="D450" s="63">
        <f t="shared" ref="D450:AB450" si="103">SUM(D421:D449)</f>
        <v>0</v>
      </c>
      <c r="E450" s="63">
        <f t="shared" si="103"/>
        <v>0</v>
      </c>
      <c r="F450" s="63">
        <f t="shared" si="103"/>
        <v>0</v>
      </c>
      <c r="G450" s="63">
        <f t="shared" si="103"/>
        <v>0</v>
      </c>
      <c r="H450" s="63">
        <f t="shared" si="103"/>
        <v>0</v>
      </c>
      <c r="I450" s="63">
        <f t="shared" si="103"/>
        <v>0</v>
      </c>
      <c r="J450" s="63">
        <f t="shared" si="103"/>
        <v>0</v>
      </c>
      <c r="K450" s="63">
        <f t="shared" si="103"/>
        <v>0</v>
      </c>
      <c r="L450" s="63" t="e">
        <f t="shared" si="103"/>
        <v>#DIV/0!</v>
      </c>
      <c r="M450" s="63">
        <f t="shared" si="103"/>
        <v>0</v>
      </c>
      <c r="N450" s="97">
        <f t="shared" si="103"/>
        <v>0</v>
      </c>
      <c r="O450" s="97">
        <f t="shared" si="103"/>
        <v>0</v>
      </c>
      <c r="P450" s="97">
        <f t="shared" si="103"/>
        <v>0</v>
      </c>
      <c r="Q450" s="97">
        <f t="shared" si="103"/>
        <v>0</v>
      </c>
      <c r="R450" s="97" t="e">
        <f t="shared" si="103"/>
        <v>#DIV/0!</v>
      </c>
      <c r="S450" s="63">
        <f t="shared" si="103"/>
        <v>0</v>
      </c>
      <c r="T450" s="63">
        <f t="shared" si="103"/>
        <v>0</v>
      </c>
      <c r="U450" s="63">
        <f t="shared" si="103"/>
        <v>0</v>
      </c>
      <c r="V450" s="63">
        <f t="shared" si="103"/>
        <v>0</v>
      </c>
      <c r="W450" s="63">
        <f t="shared" si="103"/>
        <v>0</v>
      </c>
      <c r="X450" s="115">
        <f t="shared" si="103"/>
        <v>0</v>
      </c>
      <c r="Y450" s="115">
        <f t="shared" si="103"/>
        <v>0</v>
      </c>
      <c r="Z450" s="115">
        <f t="shared" si="103"/>
        <v>0</v>
      </c>
      <c r="AA450" s="115">
        <f t="shared" si="103"/>
        <v>0</v>
      </c>
      <c r="AB450" s="115">
        <f t="shared" si="103"/>
        <v>0</v>
      </c>
    </row>
    <row r="451" spans="2:28" hidden="1" x14ac:dyDescent="0.2">
      <c r="B451" s="5">
        <v>40969</v>
      </c>
      <c r="C451" s="33"/>
      <c r="D451" s="40"/>
      <c r="E451" s="40"/>
      <c r="F451" s="40"/>
      <c r="G451" s="41">
        <f>SUM(C451:F451)</f>
        <v>0</v>
      </c>
      <c r="H451" s="39"/>
      <c r="I451" s="35"/>
      <c r="J451" s="35"/>
      <c r="K451" s="35"/>
      <c r="L451" s="43" t="e">
        <f>+ROUND((H451*C451+I451*D451+J451*E451+K451*F451)/G451,2)</f>
        <v>#DIV/0!</v>
      </c>
      <c r="M451" s="44">
        <f>+ROUND((C451*H451+D451*I451+E451*J451+F451*K451)/1000,2)</f>
        <v>0</v>
      </c>
      <c r="N451" s="89"/>
      <c r="O451" s="89"/>
      <c r="P451" s="89"/>
      <c r="Q451" s="89"/>
      <c r="R451" s="77" t="e">
        <f>+ROUND((N451*C451+O451*D451+P451*E451+Q451*F451)/G451,4)</f>
        <v>#DIV/0!</v>
      </c>
      <c r="S451" s="74"/>
      <c r="T451" s="43"/>
      <c r="U451" s="75"/>
      <c r="V451" s="76"/>
      <c r="W451" s="41"/>
      <c r="X451" s="105"/>
      <c r="Y451" s="106"/>
      <c r="Z451" s="106"/>
      <c r="AA451" s="106"/>
      <c r="AB451" s="107"/>
    </row>
    <row r="452" spans="2:28" hidden="1" x14ac:dyDescent="0.2">
      <c r="B452" s="5">
        <v>40970</v>
      </c>
      <c r="C452" s="33"/>
      <c r="D452" s="40"/>
      <c r="E452" s="40"/>
      <c r="F452" s="40"/>
      <c r="G452" s="41">
        <f t="shared" ref="G452:G481" si="104">SUM(C452:F452)</f>
        <v>0</v>
      </c>
      <c r="H452" s="39"/>
      <c r="I452" s="35"/>
      <c r="J452" s="35"/>
      <c r="K452" s="35"/>
      <c r="L452" s="43" t="e">
        <f t="shared" ref="L452:L481" si="105">+ROUND((H452*C452+I452*D452+J452*E452+K452*F452)/G452,2)</f>
        <v>#DIV/0!</v>
      </c>
      <c r="M452" s="44">
        <f t="shared" ref="M452:M481" si="106">+ROUND((C452*H452+D452*I452+E452*J452+F452*K452)/1000,2)</f>
        <v>0</v>
      </c>
      <c r="N452" s="89"/>
      <c r="O452" s="89"/>
      <c r="P452" s="89"/>
      <c r="Q452" s="89"/>
      <c r="R452" s="77" t="e">
        <f t="shared" ref="R452:R481" si="107">+ROUND((N452*C452+O452*D452+P452*E452+Q452*F452)/G452,4)</f>
        <v>#DIV/0!</v>
      </c>
      <c r="S452" s="74"/>
      <c r="T452" s="43"/>
      <c r="U452" s="75"/>
      <c r="V452" s="76"/>
      <c r="W452" s="41"/>
      <c r="X452" s="105"/>
      <c r="Y452" s="106"/>
      <c r="Z452" s="106"/>
      <c r="AA452" s="106"/>
      <c r="AB452" s="107"/>
    </row>
    <row r="453" spans="2:28" hidden="1" x14ac:dyDescent="0.2">
      <c r="B453" s="5">
        <v>40971</v>
      </c>
      <c r="C453" s="33"/>
      <c r="D453" s="40"/>
      <c r="E453" s="40"/>
      <c r="F453" s="40"/>
      <c r="G453" s="41">
        <f t="shared" si="104"/>
        <v>0</v>
      </c>
      <c r="H453" s="39"/>
      <c r="I453" s="35"/>
      <c r="J453" s="35"/>
      <c r="K453" s="35"/>
      <c r="L453" s="43" t="e">
        <f t="shared" si="105"/>
        <v>#DIV/0!</v>
      </c>
      <c r="M453" s="44">
        <f t="shared" si="106"/>
        <v>0</v>
      </c>
      <c r="N453" s="89"/>
      <c r="O453" s="89"/>
      <c r="P453" s="89"/>
      <c r="Q453" s="89"/>
      <c r="R453" s="77" t="e">
        <f t="shared" si="107"/>
        <v>#DIV/0!</v>
      </c>
      <c r="S453" s="74"/>
      <c r="T453" s="43"/>
      <c r="U453" s="75"/>
      <c r="V453" s="76"/>
      <c r="W453" s="41"/>
      <c r="X453" s="105"/>
      <c r="Y453" s="106"/>
      <c r="Z453" s="106"/>
      <c r="AA453" s="106"/>
      <c r="AB453" s="107"/>
    </row>
    <row r="454" spans="2:28" hidden="1" x14ac:dyDescent="0.2">
      <c r="B454" s="5">
        <v>40972</v>
      </c>
      <c r="C454" s="33"/>
      <c r="D454" s="40"/>
      <c r="E454" s="40"/>
      <c r="F454" s="40"/>
      <c r="G454" s="41">
        <f t="shared" si="104"/>
        <v>0</v>
      </c>
      <c r="H454" s="39"/>
      <c r="I454" s="35"/>
      <c r="J454" s="35"/>
      <c r="K454" s="35"/>
      <c r="L454" s="43" t="e">
        <f t="shared" si="105"/>
        <v>#DIV/0!</v>
      </c>
      <c r="M454" s="44">
        <f t="shared" si="106"/>
        <v>0</v>
      </c>
      <c r="N454" s="89"/>
      <c r="O454" s="89"/>
      <c r="P454" s="89"/>
      <c r="Q454" s="89"/>
      <c r="R454" s="77" t="e">
        <f t="shared" si="107"/>
        <v>#DIV/0!</v>
      </c>
      <c r="S454" s="74"/>
      <c r="T454" s="43"/>
      <c r="U454" s="75"/>
      <c r="V454" s="76"/>
      <c r="W454" s="41"/>
      <c r="X454" s="105"/>
      <c r="Y454" s="106"/>
      <c r="Z454" s="106"/>
      <c r="AA454" s="106"/>
      <c r="AB454" s="107"/>
    </row>
    <row r="455" spans="2:28" hidden="1" x14ac:dyDescent="0.2">
      <c r="B455" s="5">
        <v>40973</v>
      </c>
      <c r="C455" s="33"/>
      <c r="D455" s="40"/>
      <c r="E455" s="40"/>
      <c r="F455" s="40"/>
      <c r="G455" s="41">
        <f t="shared" si="104"/>
        <v>0</v>
      </c>
      <c r="H455" s="39"/>
      <c r="I455" s="35"/>
      <c r="J455" s="35"/>
      <c r="K455" s="35"/>
      <c r="L455" s="43" t="e">
        <f t="shared" si="105"/>
        <v>#DIV/0!</v>
      </c>
      <c r="M455" s="44">
        <f t="shared" si="106"/>
        <v>0</v>
      </c>
      <c r="N455" s="89"/>
      <c r="O455" s="89"/>
      <c r="P455" s="89"/>
      <c r="Q455" s="89"/>
      <c r="R455" s="77" t="e">
        <f t="shared" si="107"/>
        <v>#DIV/0!</v>
      </c>
      <c r="S455" s="74"/>
      <c r="T455" s="43"/>
      <c r="U455" s="75"/>
      <c r="V455" s="76"/>
      <c r="W455" s="41"/>
      <c r="X455" s="105"/>
      <c r="Y455" s="106"/>
      <c r="Z455" s="106"/>
      <c r="AA455" s="106"/>
      <c r="AB455" s="107"/>
    </row>
    <row r="456" spans="2:28" hidden="1" x14ac:dyDescent="0.2">
      <c r="B456" s="5">
        <v>40974</v>
      </c>
      <c r="C456" s="33"/>
      <c r="D456" s="40"/>
      <c r="E456" s="40"/>
      <c r="F456" s="40"/>
      <c r="G456" s="41">
        <f t="shared" si="104"/>
        <v>0</v>
      </c>
      <c r="H456" s="39"/>
      <c r="I456" s="35"/>
      <c r="J456" s="35"/>
      <c r="K456" s="35"/>
      <c r="L456" s="43" t="e">
        <f t="shared" si="105"/>
        <v>#DIV/0!</v>
      </c>
      <c r="M456" s="44">
        <f t="shared" si="106"/>
        <v>0</v>
      </c>
      <c r="N456" s="89"/>
      <c r="O456" s="89"/>
      <c r="P456" s="89"/>
      <c r="Q456" s="89"/>
      <c r="R456" s="77" t="e">
        <f t="shared" si="107"/>
        <v>#DIV/0!</v>
      </c>
      <c r="S456" s="74"/>
      <c r="T456" s="43"/>
      <c r="U456" s="75"/>
      <c r="V456" s="76"/>
      <c r="W456" s="41"/>
      <c r="X456" s="105"/>
      <c r="Y456" s="106"/>
      <c r="Z456" s="106"/>
      <c r="AA456" s="106"/>
      <c r="AB456" s="107"/>
    </row>
    <row r="457" spans="2:28" hidden="1" x14ac:dyDescent="0.2">
      <c r="B457" s="5">
        <v>40975</v>
      </c>
      <c r="C457" s="33"/>
      <c r="D457" s="40"/>
      <c r="E457" s="40"/>
      <c r="F457" s="40"/>
      <c r="G457" s="41">
        <f t="shared" si="104"/>
        <v>0</v>
      </c>
      <c r="H457" s="39"/>
      <c r="I457" s="35"/>
      <c r="J457" s="35"/>
      <c r="K457" s="35"/>
      <c r="L457" s="43" t="e">
        <f t="shared" si="105"/>
        <v>#DIV/0!</v>
      </c>
      <c r="M457" s="44">
        <f t="shared" si="106"/>
        <v>0</v>
      </c>
      <c r="N457" s="89"/>
      <c r="O457" s="89"/>
      <c r="P457" s="89"/>
      <c r="Q457" s="89"/>
      <c r="R457" s="77" t="e">
        <f t="shared" si="107"/>
        <v>#DIV/0!</v>
      </c>
      <c r="S457" s="74"/>
      <c r="T457" s="43"/>
      <c r="U457" s="75"/>
      <c r="V457" s="76"/>
      <c r="W457" s="41"/>
      <c r="X457" s="105"/>
      <c r="Y457" s="106"/>
      <c r="Z457" s="106"/>
      <c r="AA457" s="106"/>
      <c r="AB457" s="107"/>
    </row>
    <row r="458" spans="2:28" hidden="1" x14ac:dyDescent="0.2">
      <c r="B458" s="5">
        <v>40976</v>
      </c>
      <c r="C458" s="33"/>
      <c r="D458" s="40"/>
      <c r="E458" s="40"/>
      <c r="F458" s="40"/>
      <c r="G458" s="41">
        <f t="shared" si="104"/>
        <v>0</v>
      </c>
      <c r="H458" s="39"/>
      <c r="I458" s="35"/>
      <c r="J458" s="35"/>
      <c r="K458" s="35"/>
      <c r="L458" s="43" t="e">
        <f t="shared" si="105"/>
        <v>#DIV/0!</v>
      </c>
      <c r="M458" s="44">
        <f t="shared" si="106"/>
        <v>0</v>
      </c>
      <c r="N458" s="89"/>
      <c r="O458" s="89"/>
      <c r="P458" s="89"/>
      <c r="Q458" s="89"/>
      <c r="R458" s="77" t="e">
        <f t="shared" si="107"/>
        <v>#DIV/0!</v>
      </c>
      <c r="S458" s="74"/>
      <c r="T458" s="43"/>
      <c r="U458" s="75"/>
      <c r="V458" s="76"/>
      <c r="W458" s="41"/>
      <c r="X458" s="105"/>
      <c r="Y458" s="106"/>
      <c r="Z458" s="106"/>
      <c r="AA458" s="106"/>
      <c r="AB458" s="107"/>
    </row>
    <row r="459" spans="2:28" hidden="1" x14ac:dyDescent="0.2">
      <c r="B459" s="5">
        <v>40977</v>
      </c>
      <c r="C459" s="33"/>
      <c r="D459" s="40"/>
      <c r="E459" s="40"/>
      <c r="F459" s="40"/>
      <c r="G459" s="41">
        <f t="shared" si="104"/>
        <v>0</v>
      </c>
      <c r="H459" s="39"/>
      <c r="I459" s="35"/>
      <c r="J459" s="35"/>
      <c r="K459" s="35"/>
      <c r="L459" s="43" t="e">
        <f t="shared" si="105"/>
        <v>#DIV/0!</v>
      </c>
      <c r="M459" s="44">
        <f t="shared" si="106"/>
        <v>0</v>
      </c>
      <c r="N459" s="89"/>
      <c r="O459" s="89"/>
      <c r="P459" s="89"/>
      <c r="Q459" s="89"/>
      <c r="R459" s="77" t="e">
        <f t="shared" si="107"/>
        <v>#DIV/0!</v>
      </c>
      <c r="S459" s="74"/>
      <c r="T459" s="43"/>
      <c r="U459" s="75"/>
      <c r="V459" s="76"/>
      <c r="W459" s="41"/>
      <c r="X459" s="105"/>
      <c r="Y459" s="106"/>
      <c r="Z459" s="106"/>
      <c r="AA459" s="106"/>
      <c r="AB459" s="107"/>
    </row>
    <row r="460" spans="2:28" hidden="1" x14ac:dyDescent="0.2">
      <c r="B460" s="5">
        <v>40978</v>
      </c>
      <c r="C460" s="33"/>
      <c r="D460" s="40"/>
      <c r="E460" s="40"/>
      <c r="F460" s="40"/>
      <c r="G460" s="41">
        <f t="shared" si="104"/>
        <v>0</v>
      </c>
      <c r="H460" s="39"/>
      <c r="I460" s="35"/>
      <c r="J460" s="35"/>
      <c r="K460" s="35"/>
      <c r="L460" s="43" t="e">
        <f t="shared" si="105"/>
        <v>#DIV/0!</v>
      </c>
      <c r="M460" s="44">
        <f t="shared" si="106"/>
        <v>0</v>
      </c>
      <c r="N460" s="89"/>
      <c r="O460" s="89"/>
      <c r="P460" s="89"/>
      <c r="Q460" s="89"/>
      <c r="R460" s="77" t="e">
        <f t="shared" si="107"/>
        <v>#DIV/0!</v>
      </c>
      <c r="S460" s="74"/>
      <c r="T460" s="43"/>
      <c r="U460" s="75"/>
      <c r="V460" s="76"/>
      <c r="W460" s="41"/>
      <c r="X460" s="105"/>
      <c r="Y460" s="106"/>
      <c r="Z460" s="106"/>
      <c r="AA460" s="106"/>
      <c r="AB460" s="107"/>
    </row>
    <row r="461" spans="2:28" hidden="1" x14ac:dyDescent="0.2">
      <c r="B461" s="5">
        <v>40979</v>
      </c>
      <c r="C461" s="33"/>
      <c r="D461" s="40"/>
      <c r="E461" s="40"/>
      <c r="F461" s="40"/>
      <c r="G461" s="41">
        <f t="shared" si="104"/>
        <v>0</v>
      </c>
      <c r="H461" s="39"/>
      <c r="I461" s="35"/>
      <c r="J461" s="35"/>
      <c r="K461" s="35"/>
      <c r="L461" s="43" t="e">
        <f t="shared" si="105"/>
        <v>#DIV/0!</v>
      </c>
      <c r="M461" s="44">
        <f t="shared" si="106"/>
        <v>0</v>
      </c>
      <c r="N461" s="89"/>
      <c r="O461" s="89"/>
      <c r="P461" s="89"/>
      <c r="Q461" s="89"/>
      <c r="R461" s="77" t="e">
        <f t="shared" si="107"/>
        <v>#DIV/0!</v>
      </c>
      <c r="S461" s="74"/>
      <c r="T461" s="43"/>
      <c r="U461" s="75"/>
      <c r="V461" s="76"/>
      <c r="W461" s="41"/>
      <c r="X461" s="105"/>
      <c r="Y461" s="106"/>
      <c r="Z461" s="106"/>
      <c r="AA461" s="106"/>
      <c r="AB461" s="107"/>
    </row>
    <row r="462" spans="2:28" hidden="1" x14ac:dyDescent="0.2">
      <c r="B462" s="5">
        <v>40980</v>
      </c>
      <c r="C462" s="33"/>
      <c r="D462" s="40"/>
      <c r="E462" s="40"/>
      <c r="F462" s="40"/>
      <c r="G462" s="41">
        <f t="shared" si="104"/>
        <v>0</v>
      </c>
      <c r="H462" s="39"/>
      <c r="I462" s="35"/>
      <c r="J462" s="35"/>
      <c r="K462" s="35"/>
      <c r="L462" s="43" t="e">
        <f t="shared" si="105"/>
        <v>#DIV/0!</v>
      </c>
      <c r="M462" s="44">
        <f t="shared" si="106"/>
        <v>0</v>
      </c>
      <c r="N462" s="89"/>
      <c r="O462" s="89"/>
      <c r="P462" s="89"/>
      <c r="Q462" s="89"/>
      <c r="R462" s="77" t="e">
        <f t="shared" si="107"/>
        <v>#DIV/0!</v>
      </c>
      <c r="S462" s="74"/>
      <c r="T462" s="43"/>
      <c r="U462" s="75"/>
      <c r="V462" s="76"/>
      <c r="W462" s="41"/>
      <c r="X462" s="105"/>
      <c r="Y462" s="106"/>
      <c r="Z462" s="106"/>
      <c r="AA462" s="106"/>
      <c r="AB462" s="107"/>
    </row>
    <row r="463" spans="2:28" hidden="1" x14ac:dyDescent="0.2">
      <c r="B463" s="5">
        <v>40981</v>
      </c>
      <c r="C463" s="33"/>
      <c r="D463" s="40"/>
      <c r="E463" s="40"/>
      <c r="F463" s="40"/>
      <c r="G463" s="41">
        <f t="shared" si="104"/>
        <v>0</v>
      </c>
      <c r="H463" s="39"/>
      <c r="I463" s="35"/>
      <c r="J463" s="35"/>
      <c r="K463" s="35"/>
      <c r="L463" s="43" t="e">
        <f t="shared" si="105"/>
        <v>#DIV/0!</v>
      </c>
      <c r="M463" s="44">
        <f t="shared" si="106"/>
        <v>0</v>
      </c>
      <c r="N463" s="89"/>
      <c r="O463" s="89"/>
      <c r="P463" s="89"/>
      <c r="Q463" s="89"/>
      <c r="R463" s="77" t="e">
        <f t="shared" si="107"/>
        <v>#DIV/0!</v>
      </c>
      <c r="S463" s="74"/>
      <c r="T463" s="43"/>
      <c r="U463" s="75"/>
      <c r="V463" s="76"/>
      <c r="W463" s="41"/>
      <c r="X463" s="105"/>
      <c r="Y463" s="106"/>
      <c r="Z463" s="106"/>
      <c r="AA463" s="106"/>
      <c r="AB463" s="107"/>
    </row>
    <row r="464" spans="2:28" hidden="1" x14ac:dyDescent="0.2">
      <c r="B464" s="5">
        <v>40982</v>
      </c>
      <c r="C464" s="33"/>
      <c r="D464" s="40"/>
      <c r="E464" s="40"/>
      <c r="F464" s="40"/>
      <c r="G464" s="41">
        <f t="shared" si="104"/>
        <v>0</v>
      </c>
      <c r="H464" s="39"/>
      <c r="I464" s="35"/>
      <c r="J464" s="35"/>
      <c r="K464" s="35"/>
      <c r="L464" s="43" t="e">
        <f t="shared" si="105"/>
        <v>#DIV/0!</v>
      </c>
      <c r="M464" s="44">
        <f t="shared" si="106"/>
        <v>0</v>
      </c>
      <c r="N464" s="89"/>
      <c r="O464" s="89"/>
      <c r="P464" s="89"/>
      <c r="Q464" s="89"/>
      <c r="R464" s="77" t="e">
        <f t="shared" si="107"/>
        <v>#DIV/0!</v>
      </c>
      <c r="S464" s="74"/>
      <c r="T464" s="43"/>
      <c r="U464" s="75"/>
      <c r="V464" s="76"/>
      <c r="W464" s="41"/>
      <c r="X464" s="105"/>
      <c r="Y464" s="106"/>
      <c r="Z464" s="106"/>
      <c r="AA464" s="106"/>
      <c r="AB464" s="107"/>
    </row>
    <row r="465" spans="2:28" hidden="1" x14ac:dyDescent="0.2">
      <c r="B465" s="5">
        <v>40983</v>
      </c>
      <c r="C465" s="33"/>
      <c r="D465" s="40"/>
      <c r="E465" s="40"/>
      <c r="F465" s="40"/>
      <c r="G465" s="41">
        <f t="shared" si="104"/>
        <v>0</v>
      </c>
      <c r="H465" s="39"/>
      <c r="I465" s="35"/>
      <c r="J465" s="35"/>
      <c r="K465" s="35"/>
      <c r="L465" s="43" t="e">
        <f t="shared" si="105"/>
        <v>#DIV/0!</v>
      </c>
      <c r="M465" s="44">
        <f t="shared" si="106"/>
        <v>0</v>
      </c>
      <c r="N465" s="89"/>
      <c r="O465" s="89"/>
      <c r="P465" s="89"/>
      <c r="Q465" s="89"/>
      <c r="R465" s="77" t="e">
        <f t="shared" si="107"/>
        <v>#DIV/0!</v>
      </c>
      <c r="S465" s="74"/>
      <c r="T465" s="43"/>
      <c r="U465" s="75"/>
      <c r="V465" s="76"/>
      <c r="W465" s="41"/>
      <c r="X465" s="105"/>
      <c r="Y465" s="106"/>
      <c r="Z465" s="106"/>
      <c r="AA465" s="106"/>
      <c r="AB465" s="107"/>
    </row>
    <row r="466" spans="2:28" hidden="1" x14ac:dyDescent="0.2">
      <c r="B466" s="5">
        <v>40984</v>
      </c>
      <c r="C466" s="33"/>
      <c r="D466" s="40"/>
      <c r="E466" s="40"/>
      <c r="F466" s="40"/>
      <c r="G466" s="41">
        <f t="shared" si="104"/>
        <v>0</v>
      </c>
      <c r="H466" s="39"/>
      <c r="I466" s="35"/>
      <c r="J466" s="35"/>
      <c r="K466" s="35"/>
      <c r="L466" s="43" t="e">
        <f t="shared" si="105"/>
        <v>#DIV/0!</v>
      </c>
      <c r="M466" s="44">
        <f t="shared" si="106"/>
        <v>0</v>
      </c>
      <c r="N466" s="89"/>
      <c r="O466" s="89"/>
      <c r="P466" s="89"/>
      <c r="Q466" s="89"/>
      <c r="R466" s="77" t="e">
        <f t="shared" si="107"/>
        <v>#DIV/0!</v>
      </c>
      <c r="S466" s="74"/>
      <c r="T466" s="43"/>
      <c r="U466" s="75"/>
      <c r="V466" s="76"/>
      <c r="W466" s="41"/>
      <c r="X466" s="105"/>
      <c r="Y466" s="106"/>
      <c r="Z466" s="106"/>
      <c r="AA466" s="106"/>
      <c r="AB466" s="107"/>
    </row>
    <row r="467" spans="2:28" hidden="1" x14ac:dyDescent="0.2">
      <c r="B467" s="5">
        <v>40985</v>
      </c>
      <c r="C467" s="33"/>
      <c r="D467" s="40"/>
      <c r="E467" s="40"/>
      <c r="F467" s="40"/>
      <c r="G467" s="41">
        <f t="shared" si="104"/>
        <v>0</v>
      </c>
      <c r="H467" s="39"/>
      <c r="I467" s="35"/>
      <c r="J467" s="35"/>
      <c r="K467" s="35"/>
      <c r="L467" s="43" t="e">
        <f t="shared" si="105"/>
        <v>#DIV/0!</v>
      </c>
      <c r="M467" s="44">
        <f t="shared" si="106"/>
        <v>0</v>
      </c>
      <c r="N467" s="89"/>
      <c r="O467" s="89"/>
      <c r="P467" s="89"/>
      <c r="Q467" s="89"/>
      <c r="R467" s="77" t="e">
        <f t="shared" si="107"/>
        <v>#DIV/0!</v>
      </c>
      <c r="S467" s="74"/>
      <c r="T467" s="43"/>
      <c r="U467" s="75"/>
      <c r="V467" s="76"/>
      <c r="W467" s="41"/>
      <c r="X467" s="105"/>
      <c r="Y467" s="106"/>
      <c r="Z467" s="106"/>
      <c r="AA467" s="106"/>
      <c r="AB467" s="107"/>
    </row>
    <row r="468" spans="2:28" hidden="1" x14ac:dyDescent="0.2">
      <c r="B468" s="5">
        <v>40986</v>
      </c>
      <c r="C468" s="33"/>
      <c r="D468" s="40"/>
      <c r="E468" s="40"/>
      <c r="F468" s="40"/>
      <c r="G468" s="41">
        <f t="shared" si="104"/>
        <v>0</v>
      </c>
      <c r="H468" s="39"/>
      <c r="I468" s="35"/>
      <c r="J468" s="35"/>
      <c r="K468" s="35"/>
      <c r="L468" s="43" t="e">
        <f t="shared" si="105"/>
        <v>#DIV/0!</v>
      </c>
      <c r="M468" s="44">
        <f t="shared" si="106"/>
        <v>0</v>
      </c>
      <c r="N468" s="89"/>
      <c r="O468" s="89"/>
      <c r="P468" s="89"/>
      <c r="Q468" s="89"/>
      <c r="R468" s="77" t="e">
        <f t="shared" si="107"/>
        <v>#DIV/0!</v>
      </c>
      <c r="S468" s="74"/>
      <c r="T468" s="43"/>
      <c r="U468" s="75"/>
      <c r="V468" s="76"/>
      <c r="W468" s="41"/>
      <c r="X468" s="105"/>
      <c r="Y468" s="106"/>
      <c r="Z468" s="106"/>
      <c r="AA468" s="106"/>
      <c r="AB468" s="107"/>
    </row>
    <row r="469" spans="2:28" hidden="1" x14ac:dyDescent="0.2">
      <c r="B469" s="5">
        <v>40987</v>
      </c>
      <c r="C469" s="33"/>
      <c r="D469" s="40"/>
      <c r="E469" s="40"/>
      <c r="F469" s="40"/>
      <c r="G469" s="41">
        <f t="shared" si="104"/>
        <v>0</v>
      </c>
      <c r="H469" s="39"/>
      <c r="I469" s="35"/>
      <c r="J469" s="35"/>
      <c r="K469" s="35"/>
      <c r="L469" s="43" t="e">
        <f t="shared" si="105"/>
        <v>#DIV/0!</v>
      </c>
      <c r="M469" s="44">
        <f t="shared" si="106"/>
        <v>0</v>
      </c>
      <c r="N469" s="89"/>
      <c r="O469" s="89"/>
      <c r="P469" s="89"/>
      <c r="Q469" s="89"/>
      <c r="R469" s="77" t="e">
        <f t="shared" si="107"/>
        <v>#DIV/0!</v>
      </c>
      <c r="S469" s="74"/>
      <c r="T469" s="43"/>
      <c r="U469" s="75"/>
      <c r="V469" s="76"/>
      <c r="W469" s="41"/>
      <c r="X469" s="105"/>
      <c r="Y469" s="106"/>
      <c r="Z469" s="106"/>
      <c r="AA469" s="106"/>
      <c r="AB469" s="107"/>
    </row>
    <row r="470" spans="2:28" hidden="1" x14ac:dyDescent="0.2">
      <c r="B470" s="5">
        <v>40988</v>
      </c>
      <c r="C470" s="33"/>
      <c r="D470" s="40"/>
      <c r="E470" s="40"/>
      <c r="F470" s="40"/>
      <c r="G470" s="41">
        <f t="shared" si="104"/>
        <v>0</v>
      </c>
      <c r="H470" s="39"/>
      <c r="I470" s="35"/>
      <c r="J470" s="35"/>
      <c r="K470" s="35"/>
      <c r="L470" s="43" t="e">
        <f t="shared" si="105"/>
        <v>#DIV/0!</v>
      </c>
      <c r="M470" s="44">
        <f t="shared" si="106"/>
        <v>0</v>
      </c>
      <c r="N470" s="89"/>
      <c r="O470" s="89"/>
      <c r="P470" s="89"/>
      <c r="Q470" s="89"/>
      <c r="R470" s="77" t="e">
        <f t="shared" si="107"/>
        <v>#DIV/0!</v>
      </c>
      <c r="S470" s="74"/>
      <c r="T470" s="43"/>
      <c r="U470" s="75"/>
      <c r="V470" s="76"/>
      <c r="W470" s="41"/>
      <c r="X470" s="105"/>
      <c r="Y470" s="106"/>
      <c r="Z470" s="106"/>
      <c r="AA470" s="106"/>
      <c r="AB470" s="107"/>
    </row>
    <row r="471" spans="2:28" hidden="1" x14ac:dyDescent="0.2">
      <c r="B471" s="5">
        <v>40989</v>
      </c>
      <c r="C471" s="33"/>
      <c r="D471" s="40"/>
      <c r="E471" s="40"/>
      <c r="F471" s="40"/>
      <c r="G471" s="41">
        <f t="shared" si="104"/>
        <v>0</v>
      </c>
      <c r="H471" s="39"/>
      <c r="I471" s="35"/>
      <c r="J471" s="35"/>
      <c r="K471" s="35"/>
      <c r="L471" s="43" t="e">
        <f t="shared" si="105"/>
        <v>#DIV/0!</v>
      </c>
      <c r="M471" s="44">
        <f t="shared" si="106"/>
        <v>0</v>
      </c>
      <c r="N471" s="89"/>
      <c r="O471" s="89"/>
      <c r="P471" s="89"/>
      <c r="Q471" s="89"/>
      <c r="R471" s="77" t="e">
        <f t="shared" si="107"/>
        <v>#DIV/0!</v>
      </c>
      <c r="S471" s="74"/>
      <c r="T471" s="43"/>
      <c r="U471" s="75"/>
      <c r="V471" s="76"/>
      <c r="W471" s="41"/>
      <c r="X471" s="105"/>
      <c r="Y471" s="106"/>
      <c r="Z471" s="106"/>
      <c r="AA471" s="106"/>
      <c r="AB471" s="107"/>
    </row>
    <row r="472" spans="2:28" hidden="1" x14ac:dyDescent="0.2">
      <c r="B472" s="5">
        <v>40990</v>
      </c>
      <c r="C472" s="33"/>
      <c r="D472" s="40"/>
      <c r="E472" s="40"/>
      <c r="F472" s="40"/>
      <c r="G472" s="41">
        <f t="shared" si="104"/>
        <v>0</v>
      </c>
      <c r="H472" s="39"/>
      <c r="I472" s="35"/>
      <c r="J472" s="35"/>
      <c r="K472" s="35"/>
      <c r="L472" s="43" t="e">
        <f t="shared" si="105"/>
        <v>#DIV/0!</v>
      </c>
      <c r="M472" s="44">
        <f t="shared" si="106"/>
        <v>0</v>
      </c>
      <c r="N472" s="89"/>
      <c r="O472" s="89"/>
      <c r="P472" s="89"/>
      <c r="Q472" s="89"/>
      <c r="R472" s="77" t="e">
        <f t="shared" si="107"/>
        <v>#DIV/0!</v>
      </c>
      <c r="S472" s="74"/>
      <c r="T472" s="43"/>
      <c r="U472" s="75"/>
      <c r="V472" s="76"/>
      <c r="W472" s="41"/>
      <c r="X472" s="105"/>
      <c r="Y472" s="106"/>
      <c r="Z472" s="106"/>
      <c r="AA472" s="106"/>
      <c r="AB472" s="107"/>
    </row>
    <row r="473" spans="2:28" hidden="1" x14ac:dyDescent="0.2">
      <c r="B473" s="5">
        <v>40991</v>
      </c>
      <c r="C473" s="33"/>
      <c r="D473" s="40"/>
      <c r="E473" s="40"/>
      <c r="F473" s="40"/>
      <c r="G473" s="41">
        <f t="shared" si="104"/>
        <v>0</v>
      </c>
      <c r="H473" s="39"/>
      <c r="I473" s="35"/>
      <c r="J473" s="35"/>
      <c r="K473" s="35"/>
      <c r="L473" s="43" t="e">
        <f t="shared" si="105"/>
        <v>#DIV/0!</v>
      </c>
      <c r="M473" s="44">
        <f t="shared" si="106"/>
        <v>0</v>
      </c>
      <c r="N473" s="89"/>
      <c r="O473" s="89"/>
      <c r="P473" s="89"/>
      <c r="Q473" s="89"/>
      <c r="R473" s="77" t="e">
        <f t="shared" si="107"/>
        <v>#DIV/0!</v>
      </c>
      <c r="S473" s="74"/>
      <c r="T473" s="43"/>
      <c r="U473" s="75"/>
      <c r="V473" s="76"/>
      <c r="W473" s="41"/>
      <c r="X473" s="105"/>
      <c r="Y473" s="106"/>
      <c r="Z473" s="106"/>
      <c r="AA473" s="106"/>
      <c r="AB473" s="107"/>
    </row>
    <row r="474" spans="2:28" hidden="1" x14ac:dyDescent="0.2">
      <c r="B474" s="5">
        <v>40992</v>
      </c>
      <c r="C474" s="33"/>
      <c r="D474" s="40"/>
      <c r="E474" s="40"/>
      <c r="F474" s="40"/>
      <c r="G474" s="41">
        <f t="shared" si="104"/>
        <v>0</v>
      </c>
      <c r="H474" s="39"/>
      <c r="I474" s="35"/>
      <c r="J474" s="35"/>
      <c r="K474" s="35"/>
      <c r="L474" s="43" t="e">
        <f t="shared" si="105"/>
        <v>#DIV/0!</v>
      </c>
      <c r="M474" s="44">
        <f t="shared" si="106"/>
        <v>0</v>
      </c>
      <c r="N474" s="89"/>
      <c r="O474" s="89"/>
      <c r="P474" s="89"/>
      <c r="Q474" s="89"/>
      <c r="R474" s="77" t="e">
        <f t="shared" si="107"/>
        <v>#DIV/0!</v>
      </c>
      <c r="S474" s="74"/>
      <c r="T474" s="43"/>
      <c r="U474" s="75"/>
      <c r="V474" s="76"/>
      <c r="W474" s="41"/>
      <c r="X474" s="105"/>
      <c r="Y474" s="106"/>
      <c r="Z474" s="106"/>
      <c r="AA474" s="106"/>
      <c r="AB474" s="107"/>
    </row>
    <row r="475" spans="2:28" hidden="1" x14ac:dyDescent="0.2">
      <c r="B475" s="5">
        <v>40993</v>
      </c>
      <c r="C475" s="33"/>
      <c r="D475" s="40"/>
      <c r="E475" s="40"/>
      <c r="F475" s="40"/>
      <c r="G475" s="41">
        <f t="shared" si="104"/>
        <v>0</v>
      </c>
      <c r="H475" s="39"/>
      <c r="I475" s="35"/>
      <c r="J475" s="35"/>
      <c r="K475" s="35"/>
      <c r="L475" s="43" t="e">
        <f t="shared" si="105"/>
        <v>#DIV/0!</v>
      </c>
      <c r="M475" s="44">
        <f t="shared" si="106"/>
        <v>0</v>
      </c>
      <c r="N475" s="89"/>
      <c r="O475" s="89"/>
      <c r="P475" s="89"/>
      <c r="Q475" s="89"/>
      <c r="R475" s="77" t="e">
        <f t="shared" si="107"/>
        <v>#DIV/0!</v>
      </c>
      <c r="S475" s="74"/>
      <c r="T475" s="43"/>
      <c r="U475" s="75"/>
      <c r="V475" s="76"/>
      <c r="W475" s="41"/>
      <c r="X475" s="105"/>
      <c r="Y475" s="106"/>
      <c r="Z475" s="106"/>
      <c r="AA475" s="106"/>
      <c r="AB475" s="107"/>
    </row>
    <row r="476" spans="2:28" hidden="1" x14ac:dyDescent="0.2">
      <c r="B476" s="5">
        <v>40994</v>
      </c>
      <c r="C476" s="33"/>
      <c r="D476" s="40"/>
      <c r="E476" s="40"/>
      <c r="F476" s="40"/>
      <c r="G476" s="41">
        <f t="shared" si="104"/>
        <v>0</v>
      </c>
      <c r="H476" s="39"/>
      <c r="I476" s="35"/>
      <c r="J476" s="35"/>
      <c r="K476" s="35"/>
      <c r="L476" s="43" t="e">
        <f t="shared" si="105"/>
        <v>#DIV/0!</v>
      </c>
      <c r="M476" s="44">
        <f t="shared" si="106"/>
        <v>0</v>
      </c>
      <c r="N476" s="89"/>
      <c r="O476" s="89"/>
      <c r="P476" s="89"/>
      <c r="Q476" s="89"/>
      <c r="R476" s="77" t="e">
        <f t="shared" si="107"/>
        <v>#DIV/0!</v>
      </c>
      <c r="S476" s="74"/>
      <c r="T476" s="43"/>
      <c r="U476" s="75"/>
      <c r="V476" s="76"/>
      <c r="W476" s="41"/>
      <c r="X476" s="105"/>
      <c r="Y476" s="106"/>
      <c r="Z476" s="106"/>
      <c r="AA476" s="106"/>
      <c r="AB476" s="107"/>
    </row>
    <row r="477" spans="2:28" hidden="1" x14ac:dyDescent="0.2">
      <c r="B477" s="5">
        <v>40995</v>
      </c>
      <c r="C477" s="33"/>
      <c r="D477" s="40"/>
      <c r="E477" s="40"/>
      <c r="F477" s="40"/>
      <c r="G477" s="41">
        <f t="shared" si="104"/>
        <v>0</v>
      </c>
      <c r="H477" s="39"/>
      <c r="I477" s="35"/>
      <c r="J477" s="35"/>
      <c r="K477" s="35"/>
      <c r="L477" s="43" t="e">
        <f t="shared" si="105"/>
        <v>#DIV/0!</v>
      </c>
      <c r="M477" s="44">
        <f t="shared" si="106"/>
        <v>0</v>
      </c>
      <c r="N477" s="89"/>
      <c r="O477" s="89"/>
      <c r="P477" s="89"/>
      <c r="Q477" s="89"/>
      <c r="R477" s="77" t="e">
        <f t="shared" si="107"/>
        <v>#DIV/0!</v>
      </c>
      <c r="S477" s="74"/>
      <c r="T477" s="43"/>
      <c r="U477" s="75"/>
      <c r="V477" s="76"/>
      <c r="W477" s="41"/>
      <c r="X477" s="105"/>
      <c r="Y477" s="106"/>
      <c r="Z477" s="106"/>
      <c r="AA477" s="106"/>
      <c r="AB477" s="107"/>
    </row>
    <row r="478" spans="2:28" hidden="1" x14ac:dyDescent="0.2">
      <c r="B478" s="5">
        <v>40996</v>
      </c>
      <c r="C478" s="33"/>
      <c r="D478" s="40"/>
      <c r="E478" s="40"/>
      <c r="F478" s="40"/>
      <c r="G478" s="41">
        <f t="shared" si="104"/>
        <v>0</v>
      </c>
      <c r="H478" s="39"/>
      <c r="I478" s="35"/>
      <c r="J478" s="35"/>
      <c r="K478" s="35"/>
      <c r="L478" s="43" t="e">
        <f t="shared" si="105"/>
        <v>#DIV/0!</v>
      </c>
      <c r="M478" s="44">
        <f t="shared" si="106"/>
        <v>0</v>
      </c>
      <c r="N478" s="89"/>
      <c r="O478" s="89"/>
      <c r="P478" s="89"/>
      <c r="Q478" s="89"/>
      <c r="R478" s="77" t="e">
        <f t="shared" si="107"/>
        <v>#DIV/0!</v>
      </c>
      <c r="S478" s="74"/>
      <c r="T478" s="43"/>
      <c r="U478" s="75"/>
      <c r="V478" s="76"/>
      <c r="W478" s="41"/>
      <c r="X478" s="105"/>
      <c r="Y478" s="106"/>
      <c r="Z478" s="106"/>
      <c r="AA478" s="106"/>
      <c r="AB478" s="107"/>
    </row>
    <row r="479" spans="2:28" hidden="1" x14ac:dyDescent="0.2">
      <c r="B479" s="5">
        <v>40997</v>
      </c>
      <c r="C479" s="33"/>
      <c r="D479" s="40"/>
      <c r="E479" s="40"/>
      <c r="F479" s="40"/>
      <c r="G479" s="41">
        <f t="shared" si="104"/>
        <v>0</v>
      </c>
      <c r="H479" s="39"/>
      <c r="I479" s="35"/>
      <c r="J479" s="35"/>
      <c r="K479" s="35"/>
      <c r="L479" s="43" t="e">
        <f t="shared" si="105"/>
        <v>#DIV/0!</v>
      </c>
      <c r="M479" s="44">
        <f t="shared" si="106"/>
        <v>0</v>
      </c>
      <c r="N479" s="89"/>
      <c r="O479" s="89"/>
      <c r="P479" s="89"/>
      <c r="Q479" s="89"/>
      <c r="R479" s="77" t="e">
        <f t="shared" si="107"/>
        <v>#DIV/0!</v>
      </c>
      <c r="S479" s="74"/>
      <c r="T479" s="43"/>
      <c r="U479" s="75"/>
      <c r="V479" s="76"/>
      <c r="W479" s="41"/>
      <c r="X479" s="105"/>
      <c r="Y479" s="106"/>
      <c r="Z479" s="106"/>
      <c r="AA479" s="106"/>
      <c r="AB479" s="107"/>
    </row>
    <row r="480" spans="2:28" hidden="1" x14ac:dyDescent="0.2">
      <c r="B480" s="5">
        <v>40998</v>
      </c>
      <c r="C480" s="33"/>
      <c r="D480" s="40"/>
      <c r="E480" s="40"/>
      <c r="F480" s="40"/>
      <c r="G480" s="41">
        <f t="shared" si="104"/>
        <v>0</v>
      </c>
      <c r="H480" s="39"/>
      <c r="I480" s="35"/>
      <c r="J480" s="35"/>
      <c r="K480" s="35"/>
      <c r="L480" s="43" t="e">
        <f t="shared" si="105"/>
        <v>#DIV/0!</v>
      </c>
      <c r="M480" s="44">
        <f t="shared" si="106"/>
        <v>0</v>
      </c>
      <c r="N480" s="89"/>
      <c r="O480" s="89"/>
      <c r="P480" s="89"/>
      <c r="Q480" s="89"/>
      <c r="R480" s="77" t="e">
        <f t="shared" si="107"/>
        <v>#DIV/0!</v>
      </c>
      <c r="S480" s="74"/>
      <c r="T480" s="43"/>
      <c r="U480" s="75"/>
      <c r="V480" s="76"/>
      <c r="W480" s="41"/>
      <c r="X480" s="105"/>
      <c r="Y480" s="106"/>
      <c r="Z480" s="106"/>
      <c r="AA480" s="106"/>
      <c r="AB480" s="107"/>
    </row>
    <row r="481" spans="2:28" ht="13.5" hidden="1" thickBot="1" x14ac:dyDescent="0.25">
      <c r="B481" s="5">
        <v>40999</v>
      </c>
      <c r="C481" s="33"/>
      <c r="D481" s="40"/>
      <c r="E481" s="40"/>
      <c r="F481" s="40"/>
      <c r="G481" s="41">
        <f t="shared" si="104"/>
        <v>0</v>
      </c>
      <c r="H481" s="39"/>
      <c r="I481" s="35"/>
      <c r="J481" s="35"/>
      <c r="K481" s="35"/>
      <c r="L481" s="43" t="e">
        <f t="shared" si="105"/>
        <v>#DIV/0!</v>
      </c>
      <c r="M481" s="44">
        <f t="shared" si="106"/>
        <v>0</v>
      </c>
      <c r="N481" s="89"/>
      <c r="O481" s="89"/>
      <c r="P481" s="89"/>
      <c r="Q481" s="89"/>
      <c r="R481" s="77" t="e">
        <f t="shared" si="107"/>
        <v>#DIV/0!</v>
      </c>
      <c r="S481" s="74"/>
      <c r="T481" s="43"/>
      <c r="U481" s="75"/>
      <c r="V481" s="76"/>
      <c r="W481" s="41"/>
      <c r="X481" s="105"/>
      <c r="Y481" s="106"/>
      <c r="Z481" s="106"/>
      <c r="AA481" s="106"/>
      <c r="AB481" s="107"/>
    </row>
    <row r="482" spans="2:28" ht="13.5" hidden="1" thickBot="1" x14ac:dyDescent="0.25">
      <c r="B482" s="10" t="s">
        <v>12</v>
      </c>
      <c r="C482" s="63">
        <f t="shared" ref="C482:AB482" si="108">SUM(C453:C481)</f>
        <v>0</v>
      </c>
      <c r="D482" s="63">
        <f t="shared" si="108"/>
        <v>0</v>
      </c>
      <c r="E482" s="63">
        <f t="shared" si="108"/>
        <v>0</v>
      </c>
      <c r="F482" s="63">
        <f t="shared" si="108"/>
        <v>0</v>
      </c>
      <c r="G482" s="63">
        <f t="shared" si="108"/>
        <v>0</v>
      </c>
      <c r="H482" s="63">
        <f t="shared" si="108"/>
        <v>0</v>
      </c>
      <c r="I482" s="63">
        <f t="shared" si="108"/>
        <v>0</v>
      </c>
      <c r="J482" s="63">
        <f t="shared" si="108"/>
        <v>0</v>
      </c>
      <c r="K482" s="63">
        <f t="shared" si="108"/>
        <v>0</v>
      </c>
      <c r="L482" s="63" t="e">
        <f t="shared" si="108"/>
        <v>#DIV/0!</v>
      </c>
      <c r="M482" s="63">
        <f t="shared" si="108"/>
        <v>0</v>
      </c>
      <c r="N482" s="97">
        <f t="shared" si="108"/>
        <v>0</v>
      </c>
      <c r="O482" s="97">
        <f t="shared" si="108"/>
        <v>0</v>
      </c>
      <c r="P482" s="97">
        <f t="shared" si="108"/>
        <v>0</v>
      </c>
      <c r="Q482" s="97">
        <f t="shared" si="108"/>
        <v>0</v>
      </c>
      <c r="R482" s="97" t="e">
        <f t="shared" si="108"/>
        <v>#DIV/0!</v>
      </c>
      <c r="S482" s="63">
        <f t="shared" si="108"/>
        <v>0</v>
      </c>
      <c r="T482" s="63">
        <f t="shared" si="108"/>
        <v>0</v>
      </c>
      <c r="U482" s="63">
        <f t="shared" si="108"/>
        <v>0</v>
      </c>
      <c r="V482" s="63">
        <f t="shared" si="108"/>
        <v>0</v>
      </c>
      <c r="W482" s="63">
        <f t="shared" si="108"/>
        <v>0</v>
      </c>
      <c r="X482" s="115">
        <f t="shared" si="108"/>
        <v>0</v>
      </c>
      <c r="Y482" s="115">
        <f t="shared" si="108"/>
        <v>0</v>
      </c>
      <c r="Z482" s="115">
        <f t="shared" si="108"/>
        <v>0</v>
      </c>
      <c r="AA482" s="115">
        <f t="shared" si="108"/>
        <v>0</v>
      </c>
      <c r="AB482" s="115">
        <f t="shared" si="108"/>
        <v>0</v>
      </c>
    </row>
    <row r="483" spans="2:28" hidden="1" x14ac:dyDescent="0.2">
      <c r="B483" s="5">
        <v>41000</v>
      </c>
      <c r="C483" s="33"/>
      <c r="D483" s="40"/>
      <c r="E483" s="40"/>
      <c r="F483" s="40"/>
      <c r="G483" s="41">
        <f t="shared" ref="G483:G512" si="109">SUM(C483:F483)</f>
        <v>0</v>
      </c>
      <c r="H483" s="39"/>
      <c r="I483" s="35"/>
      <c r="J483" s="35"/>
      <c r="K483" s="35"/>
      <c r="L483" s="43" t="e">
        <f t="shared" ref="L483:L512" si="110">+ROUND((H483*C483+I483*D483+J483*E483+K483*F483)/G483,2)</f>
        <v>#DIV/0!</v>
      </c>
      <c r="M483" s="44">
        <f t="shared" ref="M483:M512" si="111">+ROUND((C483*H483+D483*I483+E483*J483+F483*K483)/1000,2)</f>
        <v>0</v>
      </c>
      <c r="N483" s="89"/>
      <c r="O483" s="89"/>
      <c r="P483" s="89"/>
      <c r="Q483" s="89"/>
      <c r="R483" s="77" t="e">
        <f t="shared" ref="R483:R512" si="112">+ROUND((N483*C483+O483*D483+P483*E483+Q483*F483)/G483,4)</f>
        <v>#DIV/0!</v>
      </c>
      <c r="S483" s="74"/>
      <c r="T483" s="43"/>
      <c r="U483" s="75"/>
      <c r="V483" s="76"/>
      <c r="W483" s="41"/>
      <c r="X483" s="105"/>
      <c r="Y483" s="106"/>
      <c r="Z483" s="106"/>
      <c r="AA483" s="106"/>
      <c r="AB483" s="107"/>
    </row>
    <row r="484" spans="2:28" hidden="1" x14ac:dyDescent="0.2">
      <c r="B484" s="5">
        <v>41001</v>
      </c>
      <c r="C484" s="33"/>
      <c r="D484" s="40"/>
      <c r="E484" s="40"/>
      <c r="F484" s="40"/>
      <c r="G484" s="41">
        <f t="shared" si="109"/>
        <v>0</v>
      </c>
      <c r="H484" s="39"/>
      <c r="I484" s="35"/>
      <c r="J484" s="35"/>
      <c r="K484" s="35"/>
      <c r="L484" s="43" t="e">
        <f t="shared" si="110"/>
        <v>#DIV/0!</v>
      </c>
      <c r="M484" s="44">
        <f t="shared" si="111"/>
        <v>0</v>
      </c>
      <c r="N484" s="89"/>
      <c r="O484" s="89"/>
      <c r="P484" s="89"/>
      <c r="Q484" s="89"/>
      <c r="R484" s="77" t="e">
        <f t="shared" si="112"/>
        <v>#DIV/0!</v>
      </c>
      <c r="S484" s="74"/>
      <c r="T484" s="43"/>
      <c r="U484" s="75"/>
      <c r="V484" s="76"/>
      <c r="W484" s="41"/>
      <c r="X484" s="105"/>
      <c r="Y484" s="106"/>
      <c r="Z484" s="106"/>
      <c r="AA484" s="106"/>
      <c r="AB484" s="107"/>
    </row>
    <row r="485" spans="2:28" hidden="1" x14ac:dyDescent="0.2">
      <c r="B485" s="5">
        <v>41002</v>
      </c>
      <c r="C485" s="33"/>
      <c r="D485" s="40"/>
      <c r="E485" s="40"/>
      <c r="F485" s="40"/>
      <c r="G485" s="41">
        <f t="shared" si="109"/>
        <v>0</v>
      </c>
      <c r="H485" s="39"/>
      <c r="I485" s="35"/>
      <c r="J485" s="35"/>
      <c r="K485" s="35"/>
      <c r="L485" s="43" t="e">
        <f t="shared" si="110"/>
        <v>#DIV/0!</v>
      </c>
      <c r="M485" s="44">
        <f t="shared" si="111"/>
        <v>0</v>
      </c>
      <c r="N485" s="89"/>
      <c r="O485" s="89"/>
      <c r="P485" s="89"/>
      <c r="Q485" s="89"/>
      <c r="R485" s="77" t="e">
        <f t="shared" si="112"/>
        <v>#DIV/0!</v>
      </c>
      <c r="S485" s="74"/>
      <c r="T485" s="43"/>
      <c r="U485" s="75"/>
      <c r="V485" s="76"/>
      <c r="W485" s="41"/>
      <c r="X485" s="105"/>
      <c r="Y485" s="106"/>
      <c r="Z485" s="106"/>
      <c r="AA485" s="106"/>
      <c r="AB485" s="107"/>
    </row>
    <row r="486" spans="2:28" hidden="1" x14ac:dyDescent="0.2">
      <c r="B486" s="5">
        <v>41003</v>
      </c>
      <c r="C486" s="33"/>
      <c r="D486" s="40"/>
      <c r="E486" s="40"/>
      <c r="F486" s="40"/>
      <c r="G486" s="41">
        <f t="shared" si="109"/>
        <v>0</v>
      </c>
      <c r="H486" s="39"/>
      <c r="I486" s="35"/>
      <c r="J486" s="35"/>
      <c r="K486" s="35"/>
      <c r="L486" s="43" t="e">
        <f t="shared" si="110"/>
        <v>#DIV/0!</v>
      </c>
      <c r="M486" s="44">
        <f t="shared" si="111"/>
        <v>0</v>
      </c>
      <c r="N486" s="89"/>
      <c r="O486" s="89"/>
      <c r="P486" s="89"/>
      <c r="Q486" s="89"/>
      <c r="R486" s="77" t="e">
        <f t="shared" si="112"/>
        <v>#DIV/0!</v>
      </c>
      <c r="S486" s="74"/>
      <c r="T486" s="43"/>
      <c r="U486" s="75"/>
      <c r="V486" s="76"/>
      <c r="W486" s="41"/>
      <c r="X486" s="105"/>
      <c r="Y486" s="106"/>
      <c r="Z486" s="106"/>
      <c r="AA486" s="106"/>
      <c r="AB486" s="107"/>
    </row>
    <row r="487" spans="2:28" hidden="1" x14ac:dyDescent="0.2">
      <c r="B487" s="5">
        <v>41004</v>
      </c>
      <c r="C487" s="33"/>
      <c r="D487" s="40"/>
      <c r="E487" s="40"/>
      <c r="F487" s="40"/>
      <c r="G487" s="41">
        <f t="shared" si="109"/>
        <v>0</v>
      </c>
      <c r="H487" s="39"/>
      <c r="I487" s="35"/>
      <c r="J487" s="35"/>
      <c r="K487" s="35"/>
      <c r="L487" s="43" t="e">
        <f t="shared" si="110"/>
        <v>#DIV/0!</v>
      </c>
      <c r="M487" s="44">
        <f t="shared" si="111"/>
        <v>0</v>
      </c>
      <c r="N487" s="89"/>
      <c r="O487" s="89"/>
      <c r="P487" s="89"/>
      <c r="Q487" s="89"/>
      <c r="R487" s="77" t="e">
        <f t="shared" si="112"/>
        <v>#DIV/0!</v>
      </c>
      <c r="S487" s="74"/>
      <c r="T487" s="43"/>
      <c r="U487" s="75"/>
      <c r="V487" s="76"/>
      <c r="W487" s="41"/>
      <c r="X487" s="105"/>
      <c r="Y487" s="106"/>
      <c r="Z487" s="106"/>
      <c r="AA487" s="106"/>
      <c r="AB487" s="107"/>
    </row>
    <row r="488" spans="2:28" hidden="1" x14ac:dyDescent="0.2">
      <c r="B488" s="5">
        <v>41005</v>
      </c>
      <c r="C488" s="33"/>
      <c r="D488" s="40"/>
      <c r="E488" s="40"/>
      <c r="F488" s="40"/>
      <c r="G488" s="41">
        <f t="shared" si="109"/>
        <v>0</v>
      </c>
      <c r="H488" s="39"/>
      <c r="I488" s="35"/>
      <c r="J488" s="35"/>
      <c r="K488" s="35"/>
      <c r="L488" s="43" t="e">
        <f t="shared" si="110"/>
        <v>#DIV/0!</v>
      </c>
      <c r="M488" s="44">
        <f t="shared" si="111"/>
        <v>0</v>
      </c>
      <c r="N488" s="89"/>
      <c r="O488" s="89"/>
      <c r="P488" s="89"/>
      <c r="Q488" s="89"/>
      <c r="R488" s="77" t="e">
        <f t="shared" si="112"/>
        <v>#DIV/0!</v>
      </c>
      <c r="S488" s="74"/>
      <c r="T488" s="43"/>
      <c r="U488" s="75"/>
      <c r="V488" s="76"/>
      <c r="W488" s="41"/>
      <c r="X488" s="105"/>
      <c r="Y488" s="106"/>
      <c r="Z488" s="106"/>
      <c r="AA488" s="106"/>
      <c r="AB488" s="107"/>
    </row>
    <row r="489" spans="2:28" hidden="1" x14ac:dyDescent="0.2">
      <c r="B489" s="5">
        <v>41006</v>
      </c>
      <c r="C489" s="33"/>
      <c r="D489" s="40"/>
      <c r="E489" s="40"/>
      <c r="F489" s="40"/>
      <c r="G489" s="41">
        <f t="shared" si="109"/>
        <v>0</v>
      </c>
      <c r="H489" s="39"/>
      <c r="I489" s="35"/>
      <c r="J489" s="35"/>
      <c r="K489" s="35"/>
      <c r="L489" s="43" t="e">
        <f t="shared" si="110"/>
        <v>#DIV/0!</v>
      </c>
      <c r="M489" s="44">
        <f t="shared" si="111"/>
        <v>0</v>
      </c>
      <c r="N489" s="89"/>
      <c r="O489" s="89"/>
      <c r="P489" s="89"/>
      <c r="Q489" s="89"/>
      <c r="R489" s="77" t="e">
        <f t="shared" si="112"/>
        <v>#DIV/0!</v>
      </c>
      <c r="S489" s="74"/>
      <c r="T489" s="43"/>
      <c r="U489" s="75"/>
      <c r="V489" s="76"/>
      <c r="W489" s="41"/>
      <c r="X489" s="105"/>
      <c r="Y489" s="106"/>
      <c r="Z489" s="106"/>
      <c r="AA489" s="106"/>
      <c r="AB489" s="107"/>
    </row>
    <row r="490" spans="2:28" hidden="1" x14ac:dyDescent="0.2">
      <c r="B490" s="5">
        <v>41007</v>
      </c>
      <c r="C490" s="33"/>
      <c r="D490" s="40"/>
      <c r="E490" s="40"/>
      <c r="F490" s="40"/>
      <c r="G490" s="41">
        <f t="shared" si="109"/>
        <v>0</v>
      </c>
      <c r="H490" s="39"/>
      <c r="I490" s="35"/>
      <c r="J490" s="35"/>
      <c r="K490" s="35"/>
      <c r="L490" s="43" t="e">
        <f t="shared" si="110"/>
        <v>#DIV/0!</v>
      </c>
      <c r="M490" s="44">
        <f t="shared" si="111"/>
        <v>0</v>
      </c>
      <c r="N490" s="89"/>
      <c r="O490" s="89"/>
      <c r="P490" s="89"/>
      <c r="Q490" s="89"/>
      <c r="R490" s="77" t="e">
        <f t="shared" si="112"/>
        <v>#DIV/0!</v>
      </c>
      <c r="S490" s="74"/>
      <c r="T490" s="43"/>
      <c r="U490" s="75"/>
      <c r="V490" s="76"/>
      <c r="W490" s="41"/>
      <c r="X490" s="105"/>
      <c r="Y490" s="106"/>
      <c r="Z490" s="106"/>
      <c r="AA490" s="106"/>
      <c r="AB490" s="107"/>
    </row>
    <row r="491" spans="2:28" hidden="1" x14ac:dyDescent="0.2">
      <c r="B491" s="5">
        <v>41008</v>
      </c>
      <c r="C491" s="33"/>
      <c r="D491" s="40"/>
      <c r="E491" s="40"/>
      <c r="F491" s="40"/>
      <c r="G491" s="41">
        <f t="shared" si="109"/>
        <v>0</v>
      </c>
      <c r="H491" s="39"/>
      <c r="I491" s="35"/>
      <c r="J491" s="35"/>
      <c r="K491" s="35"/>
      <c r="L491" s="43" t="e">
        <f t="shared" si="110"/>
        <v>#DIV/0!</v>
      </c>
      <c r="M491" s="44">
        <f t="shared" si="111"/>
        <v>0</v>
      </c>
      <c r="N491" s="89"/>
      <c r="O491" s="89"/>
      <c r="P491" s="89"/>
      <c r="Q491" s="89"/>
      <c r="R491" s="77" t="e">
        <f t="shared" si="112"/>
        <v>#DIV/0!</v>
      </c>
      <c r="S491" s="74"/>
      <c r="T491" s="43"/>
      <c r="U491" s="75"/>
      <c r="V491" s="76"/>
      <c r="W491" s="41"/>
      <c r="X491" s="105"/>
      <c r="Y491" s="106"/>
      <c r="Z491" s="106"/>
      <c r="AA491" s="106"/>
      <c r="AB491" s="107"/>
    </row>
    <row r="492" spans="2:28" hidden="1" x14ac:dyDescent="0.2">
      <c r="B492" s="5">
        <v>41009</v>
      </c>
      <c r="C492" s="33"/>
      <c r="D492" s="40"/>
      <c r="E492" s="40"/>
      <c r="F492" s="40"/>
      <c r="G492" s="41">
        <f t="shared" si="109"/>
        <v>0</v>
      </c>
      <c r="H492" s="39"/>
      <c r="I492" s="35"/>
      <c r="J492" s="35"/>
      <c r="K492" s="35"/>
      <c r="L492" s="43" t="e">
        <f t="shared" si="110"/>
        <v>#DIV/0!</v>
      </c>
      <c r="M492" s="44">
        <f t="shared" si="111"/>
        <v>0</v>
      </c>
      <c r="N492" s="89"/>
      <c r="O492" s="89"/>
      <c r="P492" s="89"/>
      <c r="Q492" s="89"/>
      <c r="R492" s="77" t="e">
        <f t="shared" si="112"/>
        <v>#DIV/0!</v>
      </c>
      <c r="S492" s="74"/>
      <c r="T492" s="43"/>
      <c r="U492" s="75"/>
      <c r="V492" s="76"/>
      <c r="W492" s="41"/>
      <c r="X492" s="105"/>
      <c r="Y492" s="106"/>
      <c r="Z492" s="106"/>
      <c r="AA492" s="106"/>
      <c r="AB492" s="107"/>
    </row>
    <row r="493" spans="2:28" hidden="1" x14ac:dyDescent="0.2">
      <c r="B493" s="5">
        <v>41010</v>
      </c>
      <c r="C493" s="33"/>
      <c r="D493" s="40"/>
      <c r="E493" s="40"/>
      <c r="F493" s="40"/>
      <c r="G493" s="41">
        <f t="shared" si="109"/>
        <v>0</v>
      </c>
      <c r="H493" s="39"/>
      <c r="I493" s="35"/>
      <c r="J493" s="35"/>
      <c r="K493" s="35"/>
      <c r="L493" s="43" t="e">
        <f t="shared" si="110"/>
        <v>#DIV/0!</v>
      </c>
      <c r="M493" s="44">
        <f t="shared" si="111"/>
        <v>0</v>
      </c>
      <c r="N493" s="89"/>
      <c r="O493" s="89"/>
      <c r="P493" s="89"/>
      <c r="Q493" s="89"/>
      <c r="R493" s="77" t="e">
        <f t="shared" si="112"/>
        <v>#DIV/0!</v>
      </c>
      <c r="S493" s="74"/>
      <c r="T493" s="43"/>
      <c r="U493" s="75"/>
      <c r="V493" s="76"/>
      <c r="W493" s="41"/>
      <c r="X493" s="105"/>
      <c r="Y493" s="106"/>
      <c r="Z493" s="106"/>
      <c r="AA493" s="106"/>
      <c r="AB493" s="107"/>
    </row>
    <row r="494" spans="2:28" hidden="1" x14ac:dyDescent="0.2">
      <c r="B494" s="5">
        <v>41011</v>
      </c>
      <c r="C494" s="33"/>
      <c r="D494" s="40"/>
      <c r="E494" s="40"/>
      <c r="F494" s="40"/>
      <c r="G494" s="41">
        <f t="shared" si="109"/>
        <v>0</v>
      </c>
      <c r="H494" s="39"/>
      <c r="I494" s="35"/>
      <c r="J494" s="35"/>
      <c r="K494" s="35"/>
      <c r="L494" s="43" t="e">
        <f t="shared" si="110"/>
        <v>#DIV/0!</v>
      </c>
      <c r="M494" s="44">
        <f t="shared" si="111"/>
        <v>0</v>
      </c>
      <c r="N494" s="89"/>
      <c r="O494" s="89"/>
      <c r="P494" s="89"/>
      <c r="Q494" s="89"/>
      <c r="R494" s="77" t="e">
        <f t="shared" si="112"/>
        <v>#DIV/0!</v>
      </c>
      <c r="S494" s="74"/>
      <c r="T494" s="43"/>
      <c r="U494" s="75"/>
      <c r="V494" s="76"/>
      <c r="W494" s="41"/>
      <c r="X494" s="105"/>
      <c r="Y494" s="106"/>
      <c r="Z494" s="106"/>
      <c r="AA494" s="106"/>
      <c r="AB494" s="107"/>
    </row>
    <row r="495" spans="2:28" hidden="1" x14ac:dyDescent="0.2">
      <c r="B495" s="5">
        <v>41012</v>
      </c>
      <c r="C495" s="33"/>
      <c r="D495" s="40"/>
      <c r="E495" s="40"/>
      <c r="F495" s="40"/>
      <c r="G495" s="41">
        <f t="shared" si="109"/>
        <v>0</v>
      </c>
      <c r="H495" s="39"/>
      <c r="I495" s="35"/>
      <c r="J495" s="35"/>
      <c r="K495" s="35"/>
      <c r="L495" s="43" t="e">
        <f t="shared" si="110"/>
        <v>#DIV/0!</v>
      </c>
      <c r="M495" s="44">
        <f t="shared" si="111"/>
        <v>0</v>
      </c>
      <c r="N495" s="89"/>
      <c r="O495" s="89"/>
      <c r="P495" s="89"/>
      <c r="Q495" s="89"/>
      <c r="R495" s="77" t="e">
        <f t="shared" si="112"/>
        <v>#DIV/0!</v>
      </c>
      <c r="S495" s="74"/>
      <c r="T495" s="43"/>
      <c r="U495" s="75"/>
      <c r="V495" s="76"/>
      <c r="W495" s="41"/>
      <c r="X495" s="105"/>
      <c r="Y495" s="106"/>
      <c r="Z495" s="106"/>
      <c r="AA495" s="106"/>
      <c r="AB495" s="107"/>
    </row>
    <row r="496" spans="2:28" hidden="1" x14ac:dyDescent="0.2">
      <c r="B496" s="5">
        <v>41013</v>
      </c>
      <c r="C496" s="33"/>
      <c r="D496" s="40"/>
      <c r="E496" s="40"/>
      <c r="F496" s="40"/>
      <c r="G496" s="41">
        <f t="shared" si="109"/>
        <v>0</v>
      </c>
      <c r="H496" s="39"/>
      <c r="I496" s="35"/>
      <c r="J496" s="35"/>
      <c r="K496" s="35"/>
      <c r="L496" s="43" t="e">
        <f t="shared" si="110"/>
        <v>#DIV/0!</v>
      </c>
      <c r="M496" s="44">
        <f t="shared" si="111"/>
        <v>0</v>
      </c>
      <c r="N496" s="89"/>
      <c r="O496" s="89"/>
      <c r="P496" s="89"/>
      <c r="Q496" s="89"/>
      <c r="R496" s="77" t="e">
        <f t="shared" si="112"/>
        <v>#DIV/0!</v>
      </c>
      <c r="S496" s="74"/>
      <c r="T496" s="43"/>
      <c r="U496" s="75"/>
      <c r="V496" s="76"/>
      <c r="W496" s="41"/>
      <c r="X496" s="105"/>
      <c r="Y496" s="106"/>
      <c r="Z496" s="106"/>
      <c r="AA496" s="106"/>
      <c r="AB496" s="107"/>
    </row>
    <row r="497" spans="2:28" hidden="1" x14ac:dyDescent="0.2">
      <c r="B497" s="5">
        <v>41014</v>
      </c>
      <c r="C497" s="33"/>
      <c r="D497" s="40"/>
      <c r="E497" s="40"/>
      <c r="F497" s="40"/>
      <c r="G497" s="41">
        <f t="shared" si="109"/>
        <v>0</v>
      </c>
      <c r="H497" s="39"/>
      <c r="I497" s="35"/>
      <c r="J497" s="35"/>
      <c r="K497" s="35"/>
      <c r="L497" s="43" t="e">
        <f t="shared" si="110"/>
        <v>#DIV/0!</v>
      </c>
      <c r="M497" s="44">
        <f t="shared" si="111"/>
        <v>0</v>
      </c>
      <c r="N497" s="89"/>
      <c r="O497" s="89"/>
      <c r="P497" s="89"/>
      <c r="Q497" s="89"/>
      <c r="R497" s="77" t="e">
        <f t="shared" si="112"/>
        <v>#DIV/0!</v>
      </c>
      <c r="S497" s="74"/>
      <c r="T497" s="43"/>
      <c r="U497" s="75"/>
      <c r="V497" s="76"/>
      <c r="W497" s="41"/>
      <c r="X497" s="105"/>
      <c r="Y497" s="106"/>
      <c r="Z497" s="106"/>
      <c r="AA497" s="106"/>
      <c r="AB497" s="107"/>
    </row>
    <row r="498" spans="2:28" hidden="1" x14ac:dyDescent="0.2">
      <c r="B498" s="5">
        <v>41015</v>
      </c>
      <c r="C498" s="33"/>
      <c r="D498" s="40"/>
      <c r="E498" s="40"/>
      <c r="F498" s="40"/>
      <c r="G498" s="41">
        <f t="shared" si="109"/>
        <v>0</v>
      </c>
      <c r="H498" s="39"/>
      <c r="I498" s="35"/>
      <c r="J498" s="35"/>
      <c r="K498" s="35"/>
      <c r="L498" s="43" t="e">
        <f t="shared" si="110"/>
        <v>#DIV/0!</v>
      </c>
      <c r="M498" s="44">
        <f t="shared" si="111"/>
        <v>0</v>
      </c>
      <c r="N498" s="89"/>
      <c r="O498" s="89"/>
      <c r="P498" s="89"/>
      <c r="Q498" s="89"/>
      <c r="R498" s="77" t="e">
        <f t="shared" si="112"/>
        <v>#DIV/0!</v>
      </c>
      <c r="S498" s="74"/>
      <c r="T498" s="43"/>
      <c r="U498" s="75"/>
      <c r="V498" s="76"/>
      <c r="W498" s="41"/>
      <c r="X498" s="105"/>
      <c r="Y498" s="106"/>
      <c r="Z498" s="106"/>
      <c r="AA498" s="106"/>
      <c r="AB498" s="107"/>
    </row>
    <row r="499" spans="2:28" hidden="1" x14ac:dyDescent="0.2">
      <c r="B499" s="5">
        <v>41016</v>
      </c>
      <c r="C499" s="33"/>
      <c r="D499" s="40"/>
      <c r="E499" s="40"/>
      <c r="F499" s="40"/>
      <c r="G499" s="41">
        <f t="shared" si="109"/>
        <v>0</v>
      </c>
      <c r="H499" s="39"/>
      <c r="I499" s="35"/>
      <c r="J499" s="35"/>
      <c r="K499" s="35"/>
      <c r="L499" s="43" t="e">
        <f t="shared" si="110"/>
        <v>#DIV/0!</v>
      </c>
      <c r="M499" s="44">
        <f t="shared" si="111"/>
        <v>0</v>
      </c>
      <c r="N499" s="89"/>
      <c r="O499" s="89"/>
      <c r="P499" s="89"/>
      <c r="Q499" s="89"/>
      <c r="R499" s="77" t="e">
        <f t="shared" si="112"/>
        <v>#DIV/0!</v>
      </c>
      <c r="S499" s="74"/>
      <c r="T499" s="43"/>
      <c r="U499" s="75"/>
      <c r="V499" s="76"/>
      <c r="W499" s="41"/>
      <c r="X499" s="105"/>
      <c r="Y499" s="106"/>
      <c r="Z499" s="106"/>
      <c r="AA499" s="106"/>
      <c r="AB499" s="107"/>
    </row>
    <row r="500" spans="2:28" hidden="1" x14ac:dyDescent="0.2">
      <c r="B500" s="5">
        <v>41017</v>
      </c>
      <c r="C500" s="33"/>
      <c r="D500" s="40"/>
      <c r="E500" s="40"/>
      <c r="F500" s="40"/>
      <c r="G500" s="41">
        <f t="shared" si="109"/>
        <v>0</v>
      </c>
      <c r="H500" s="39"/>
      <c r="I500" s="35"/>
      <c r="J500" s="35"/>
      <c r="K500" s="35"/>
      <c r="L500" s="43" t="e">
        <f t="shared" si="110"/>
        <v>#DIV/0!</v>
      </c>
      <c r="M500" s="44">
        <f t="shared" si="111"/>
        <v>0</v>
      </c>
      <c r="N500" s="89"/>
      <c r="O500" s="89"/>
      <c r="P500" s="89"/>
      <c r="Q500" s="89"/>
      <c r="R500" s="77" t="e">
        <f t="shared" si="112"/>
        <v>#DIV/0!</v>
      </c>
      <c r="S500" s="74"/>
      <c r="T500" s="43"/>
      <c r="U500" s="75"/>
      <c r="V500" s="76"/>
      <c r="W500" s="41"/>
      <c r="X500" s="105"/>
      <c r="Y500" s="106"/>
      <c r="Z500" s="106"/>
      <c r="AA500" s="106"/>
      <c r="AB500" s="107"/>
    </row>
    <row r="501" spans="2:28" hidden="1" x14ac:dyDescent="0.2">
      <c r="B501" s="5">
        <v>41018</v>
      </c>
      <c r="C501" s="33"/>
      <c r="D501" s="40"/>
      <c r="E501" s="40"/>
      <c r="F501" s="40"/>
      <c r="G501" s="41">
        <f t="shared" si="109"/>
        <v>0</v>
      </c>
      <c r="H501" s="39"/>
      <c r="I501" s="35"/>
      <c r="J501" s="35"/>
      <c r="K501" s="35"/>
      <c r="L501" s="43" t="e">
        <f t="shared" si="110"/>
        <v>#DIV/0!</v>
      </c>
      <c r="M501" s="44">
        <f t="shared" si="111"/>
        <v>0</v>
      </c>
      <c r="N501" s="89"/>
      <c r="O501" s="89"/>
      <c r="P501" s="89"/>
      <c r="Q501" s="89"/>
      <c r="R501" s="77" t="e">
        <f t="shared" si="112"/>
        <v>#DIV/0!</v>
      </c>
      <c r="S501" s="74"/>
      <c r="T501" s="43"/>
      <c r="U501" s="75"/>
      <c r="V501" s="76"/>
      <c r="W501" s="41"/>
      <c r="X501" s="105"/>
      <c r="Y501" s="106"/>
      <c r="Z501" s="106"/>
      <c r="AA501" s="106"/>
      <c r="AB501" s="107"/>
    </row>
    <row r="502" spans="2:28" hidden="1" x14ac:dyDescent="0.2">
      <c r="B502" s="5">
        <v>41019</v>
      </c>
      <c r="C502" s="33"/>
      <c r="D502" s="40"/>
      <c r="E502" s="40"/>
      <c r="F502" s="40"/>
      <c r="G502" s="41">
        <f t="shared" si="109"/>
        <v>0</v>
      </c>
      <c r="H502" s="39"/>
      <c r="I502" s="35"/>
      <c r="J502" s="35"/>
      <c r="K502" s="35"/>
      <c r="L502" s="43" t="e">
        <f t="shared" si="110"/>
        <v>#DIV/0!</v>
      </c>
      <c r="M502" s="44">
        <f t="shared" si="111"/>
        <v>0</v>
      </c>
      <c r="N502" s="89"/>
      <c r="O502" s="89"/>
      <c r="P502" s="89"/>
      <c r="Q502" s="89"/>
      <c r="R502" s="77" t="e">
        <f t="shared" si="112"/>
        <v>#DIV/0!</v>
      </c>
      <c r="S502" s="74"/>
      <c r="T502" s="43"/>
      <c r="U502" s="75"/>
      <c r="V502" s="76"/>
      <c r="W502" s="41"/>
      <c r="X502" s="105"/>
      <c r="Y502" s="106"/>
      <c r="Z502" s="106"/>
      <c r="AA502" s="106"/>
      <c r="AB502" s="107"/>
    </row>
    <row r="503" spans="2:28" hidden="1" x14ac:dyDescent="0.2">
      <c r="B503" s="5">
        <v>41020</v>
      </c>
      <c r="C503" s="33"/>
      <c r="D503" s="40"/>
      <c r="E503" s="40"/>
      <c r="F503" s="40"/>
      <c r="G503" s="41">
        <f t="shared" si="109"/>
        <v>0</v>
      </c>
      <c r="H503" s="39"/>
      <c r="I503" s="35"/>
      <c r="J503" s="35"/>
      <c r="K503" s="35"/>
      <c r="L503" s="43" t="e">
        <f t="shared" si="110"/>
        <v>#DIV/0!</v>
      </c>
      <c r="M503" s="44">
        <f t="shared" si="111"/>
        <v>0</v>
      </c>
      <c r="N503" s="89"/>
      <c r="O503" s="89"/>
      <c r="P503" s="89"/>
      <c r="Q503" s="89"/>
      <c r="R503" s="77" t="e">
        <f t="shared" si="112"/>
        <v>#DIV/0!</v>
      </c>
      <c r="S503" s="74"/>
      <c r="T503" s="43"/>
      <c r="U503" s="75"/>
      <c r="V503" s="76"/>
      <c r="W503" s="41"/>
      <c r="X503" s="105"/>
      <c r="Y503" s="106"/>
      <c r="Z503" s="106"/>
      <c r="AA503" s="106"/>
      <c r="AB503" s="107"/>
    </row>
    <row r="504" spans="2:28" hidden="1" x14ac:dyDescent="0.2">
      <c r="B504" s="5">
        <v>41021</v>
      </c>
      <c r="C504" s="33"/>
      <c r="D504" s="40"/>
      <c r="E504" s="40"/>
      <c r="F504" s="40"/>
      <c r="G504" s="41">
        <f t="shared" si="109"/>
        <v>0</v>
      </c>
      <c r="H504" s="39"/>
      <c r="I504" s="35"/>
      <c r="J504" s="35"/>
      <c r="K504" s="35"/>
      <c r="L504" s="43" t="e">
        <f t="shared" si="110"/>
        <v>#DIV/0!</v>
      </c>
      <c r="M504" s="44">
        <f t="shared" si="111"/>
        <v>0</v>
      </c>
      <c r="N504" s="89"/>
      <c r="O504" s="89"/>
      <c r="P504" s="89"/>
      <c r="Q504" s="89"/>
      <c r="R504" s="77" t="e">
        <f t="shared" si="112"/>
        <v>#DIV/0!</v>
      </c>
      <c r="S504" s="74"/>
      <c r="T504" s="43"/>
      <c r="U504" s="75"/>
      <c r="V504" s="76"/>
      <c r="W504" s="41"/>
      <c r="X504" s="105"/>
      <c r="Y504" s="106"/>
      <c r="Z504" s="106"/>
      <c r="AA504" s="106"/>
      <c r="AB504" s="107"/>
    </row>
    <row r="505" spans="2:28" hidden="1" x14ac:dyDescent="0.2">
      <c r="B505" s="5">
        <v>41022</v>
      </c>
      <c r="C505" s="33"/>
      <c r="D505" s="40"/>
      <c r="E505" s="40"/>
      <c r="F505" s="40"/>
      <c r="G505" s="41">
        <f t="shared" si="109"/>
        <v>0</v>
      </c>
      <c r="H505" s="39"/>
      <c r="I505" s="35"/>
      <c r="J505" s="35"/>
      <c r="K505" s="35"/>
      <c r="L505" s="43" t="e">
        <f t="shared" si="110"/>
        <v>#DIV/0!</v>
      </c>
      <c r="M505" s="44">
        <f t="shared" si="111"/>
        <v>0</v>
      </c>
      <c r="N505" s="89"/>
      <c r="O505" s="89"/>
      <c r="P505" s="89"/>
      <c r="Q505" s="89"/>
      <c r="R505" s="77" t="e">
        <f t="shared" si="112"/>
        <v>#DIV/0!</v>
      </c>
      <c r="S505" s="74"/>
      <c r="T505" s="43"/>
      <c r="U505" s="75"/>
      <c r="V505" s="76"/>
      <c r="W505" s="41"/>
      <c r="X505" s="105"/>
      <c r="Y505" s="106"/>
      <c r="Z505" s="106"/>
      <c r="AA505" s="106"/>
      <c r="AB505" s="107"/>
    </row>
    <row r="506" spans="2:28" hidden="1" x14ac:dyDescent="0.2">
      <c r="B506" s="5">
        <v>41023</v>
      </c>
      <c r="C506" s="33"/>
      <c r="D506" s="40"/>
      <c r="E506" s="40"/>
      <c r="F506" s="40"/>
      <c r="G506" s="41">
        <f t="shared" si="109"/>
        <v>0</v>
      </c>
      <c r="H506" s="39"/>
      <c r="I506" s="35"/>
      <c r="J506" s="35"/>
      <c r="K506" s="35"/>
      <c r="L506" s="43" t="e">
        <f t="shared" si="110"/>
        <v>#DIV/0!</v>
      </c>
      <c r="M506" s="44">
        <f t="shared" si="111"/>
        <v>0</v>
      </c>
      <c r="N506" s="89"/>
      <c r="O506" s="89"/>
      <c r="P506" s="89"/>
      <c r="Q506" s="89"/>
      <c r="R506" s="77" t="e">
        <f t="shared" si="112"/>
        <v>#DIV/0!</v>
      </c>
      <c r="S506" s="74"/>
      <c r="T506" s="43"/>
      <c r="U506" s="75"/>
      <c r="V506" s="76"/>
      <c r="W506" s="41"/>
      <c r="X506" s="105"/>
      <c r="Y506" s="106"/>
      <c r="Z506" s="106"/>
      <c r="AA506" s="106"/>
      <c r="AB506" s="107"/>
    </row>
    <row r="507" spans="2:28" hidden="1" x14ac:dyDescent="0.2">
      <c r="B507" s="5">
        <v>41024</v>
      </c>
      <c r="C507" s="33"/>
      <c r="D507" s="40"/>
      <c r="E507" s="40"/>
      <c r="F507" s="40"/>
      <c r="G507" s="41">
        <f t="shared" si="109"/>
        <v>0</v>
      </c>
      <c r="H507" s="39"/>
      <c r="I507" s="35"/>
      <c r="J507" s="35"/>
      <c r="K507" s="35"/>
      <c r="L507" s="43" t="e">
        <f t="shared" si="110"/>
        <v>#DIV/0!</v>
      </c>
      <c r="M507" s="44">
        <f t="shared" si="111"/>
        <v>0</v>
      </c>
      <c r="N507" s="89"/>
      <c r="O507" s="89"/>
      <c r="P507" s="89"/>
      <c r="Q507" s="89"/>
      <c r="R507" s="77" t="e">
        <f t="shared" si="112"/>
        <v>#DIV/0!</v>
      </c>
      <c r="S507" s="74"/>
      <c r="T507" s="43"/>
      <c r="U507" s="75"/>
      <c r="V507" s="76"/>
      <c r="W507" s="41"/>
      <c r="X507" s="105"/>
      <c r="Y507" s="106"/>
      <c r="Z507" s="106"/>
      <c r="AA507" s="106"/>
      <c r="AB507" s="107"/>
    </row>
    <row r="508" spans="2:28" hidden="1" x14ac:dyDescent="0.2">
      <c r="B508" s="5">
        <v>41025</v>
      </c>
      <c r="C508" s="33"/>
      <c r="D508" s="40"/>
      <c r="E508" s="40"/>
      <c r="F508" s="40"/>
      <c r="G508" s="41">
        <f t="shared" si="109"/>
        <v>0</v>
      </c>
      <c r="H508" s="39"/>
      <c r="I508" s="35"/>
      <c r="J508" s="35"/>
      <c r="K508" s="35"/>
      <c r="L508" s="43" t="e">
        <f t="shared" si="110"/>
        <v>#DIV/0!</v>
      </c>
      <c r="M508" s="44">
        <f t="shared" si="111"/>
        <v>0</v>
      </c>
      <c r="N508" s="89"/>
      <c r="O508" s="89"/>
      <c r="P508" s="89"/>
      <c r="Q508" s="89"/>
      <c r="R508" s="77" t="e">
        <f t="shared" si="112"/>
        <v>#DIV/0!</v>
      </c>
      <c r="S508" s="74"/>
      <c r="T508" s="43"/>
      <c r="U508" s="75"/>
      <c r="V508" s="76"/>
      <c r="W508" s="41"/>
      <c r="X508" s="105"/>
      <c r="Y508" s="106"/>
      <c r="Z508" s="106"/>
      <c r="AA508" s="106"/>
      <c r="AB508" s="107"/>
    </row>
    <row r="509" spans="2:28" hidden="1" x14ac:dyDescent="0.2">
      <c r="B509" s="5">
        <v>41026</v>
      </c>
      <c r="C509" s="33"/>
      <c r="D509" s="40"/>
      <c r="E509" s="40"/>
      <c r="F509" s="40"/>
      <c r="G509" s="41">
        <f t="shared" si="109"/>
        <v>0</v>
      </c>
      <c r="H509" s="39"/>
      <c r="I509" s="35"/>
      <c r="J509" s="35"/>
      <c r="K509" s="35"/>
      <c r="L509" s="43" t="e">
        <f t="shared" si="110"/>
        <v>#DIV/0!</v>
      </c>
      <c r="M509" s="44">
        <f t="shared" si="111"/>
        <v>0</v>
      </c>
      <c r="N509" s="89"/>
      <c r="O509" s="89"/>
      <c r="P509" s="89"/>
      <c r="Q509" s="89"/>
      <c r="R509" s="77" t="e">
        <f t="shared" si="112"/>
        <v>#DIV/0!</v>
      </c>
      <c r="S509" s="74"/>
      <c r="T509" s="43"/>
      <c r="U509" s="75"/>
      <c r="V509" s="76"/>
      <c r="W509" s="41"/>
      <c r="X509" s="105"/>
      <c r="Y509" s="106"/>
      <c r="Z509" s="106"/>
      <c r="AA509" s="106"/>
      <c r="AB509" s="107"/>
    </row>
    <row r="510" spans="2:28" hidden="1" x14ac:dyDescent="0.2">
      <c r="B510" s="5">
        <v>41027</v>
      </c>
      <c r="C510" s="33"/>
      <c r="D510" s="40"/>
      <c r="E510" s="40"/>
      <c r="F510" s="40"/>
      <c r="G510" s="41">
        <f t="shared" si="109"/>
        <v>0</v>
      </c>
      <c r="H510" s="39"/>
      <c r="I510" s="35"/>
      <c r="J510" s="35"/>
      <c r="K510" s="35"/>
      <c r="L510" s="43" t="e">
        <f t="shared" si="110"/>
        <v>#DIV/0!</v>
      </c>
      <c r="M510" s="44">
        <f t="shared" si="111"/>
        <v>0</v>
      </c>
      <c r="N510" s="89"/>
      <c r="O510" s="89"/>
      <c r="P510" s="89"/>
      <c r="Q510" s="89"/>
      <c r="R510" s="77" t="e">
        <f t="shared" si="112"/>
        <v>#DIV/0!</v>
      </c>
      <c r="S510" s="74"/>
      <c r="T510" s="43"/>
      <c r="U510" s="75"/>
      <c r="V510" s="76"/>
      <c r="W510" s="41"/>
      <c r="X510" s="105"/>
      <c r="Y510" s="106"/>
      <c r="Z510" s="106"/>
      <c r="AA510" s="106"/>
      <c r="AB510" s="107"/>
    </row>
    <row r="511" spans="2:28" hidden="1" x14ac:dyDescent="0.2">
      <c r="B511" s="5">
        <v>41028</v>
      </c>
      <c r="C511" s="33"/>
      <c r="D511" s="40"/>
      <c r="E511" s="40"/>
      <c r="F511" s="40"/>
      <c r="G511" s="41">
        <f t="shared" si="109"/>
        <v>0</v>
      </c>
      <c r="H511" s="39"/>
      <c r="I511" s="35"/>
      <c r="J511" s="35"/>
      <c r="K511" s="35"/>
      <c r="L511" s="43" t="e">
        <f t="shared" si="110"/>
        <v>#DIV/0!</v>
      </c>
      <c r="M511" s="44">
        <f t="shared" si="111"/>
        <v>0</v>
      </c>
      <c r="N511" s="89"/>
      <c r="O511" s="89"/>
      <c r="P511" s="89"/>
      <c r="Q511" s="89"/>
      <c r="R511" s="77" t="e">
        <f t="shared" si="112"/>
        <v>#DIV/0!</v>
      </c>
      <c r="S511" s="74"/>
      <c r="T511" s="43"/>
      <c r="U511" s="75"/>
      <c r="V511" s="76"/>
      <c r="W511" s="41"/>
      <c r="X511" s="105"/>
      <c r="Y511" s="106"/>
      <c r="Z511" s="106"/>
      <c r="AA511" s="106"/>
      <c r="AB511" s="107"/>
    </row>
    <row r="512" spans="2:28" ht="13.5" hidden="1" thickBot="1" x14ac:dyDescent="0.25">
      <c r="B512" s="5">
        <v>41029</v>
      </c>
      <c r="C512" s="33"/>
      <c r="D512" s="40"/>
      <c r="E512" s="40"/>
      <c r="F512" s="40"/>
      <c r="G512" s="41">
        <f t="shared" si="109"/>
        <v>0</v>
      </c>
      <c r="H512" s="39"/>
      <c r="I512" s="35"/>
      <c r="J512" s="35"/>
      <c r="K512" s="35"/>
      <c r="L512" s="43" t="e">
        <f t="shared" si="110"/>
        <v>#DIV/0!</v>
      </c>
      <c r="M512" s="44">
        <f t="shared" si="111"/>
        <v>0</v>
      </c>
      <c r="N512" s="89"/>
      <c r="O512" s="89"/>
      <c r="P512" s="89"/>
      <c r="Q512" s="89"/>
      <c r="R512" s="77" t="e">
        <f t="shared" si="112"/>
        <v>#DIV/0!</v>
      </c>
      <c r="S512" s="74"/>
      <c r="T512" s="43"/>
      <c r="U512" s="75"/>
      <c r="V512" s="76"/>
      <c r="W512" s="41"/>
      <c r="X512" s="105"/>
      <c r="Y512" s="106"/>
      <c r="Z512" s="106"/>
      <c r="AA512" s="106"/>
      <c r="AB512" s="107"/>
    </row>
    <row r="513" spans="2:28" ht="13.5" hidden="1" thickBot="1" x14ac:dyDescent="0.25">
      <c r="B513" s="10" t="s">
        <v>12</v>
      </c>
      <c r="C513" s="63">
        <f>SUM(C483:C512)</f>
        <v>0</v>
      </c>
      <c r="D513" s="63">
        <f t="shared" ref="D513:AB513" si="113">SUM(D483:D512)</f>
        <v>0</v>
      </c>
      <c r="E513" s="63">
        <f t="shared" si="113"/>
        <v>0</v>
      </c>
      <c r="F513" s="63">
        <f t="shared" si="113"/>
        <v>0</v>
      </c>
      <c r="G513" s="63">
        <f t="shared" si="113"/>
        <v>0</v>
      </c>
      <c r="H513" s="63">
        <f t="shared" si="113"/>
        <v>0</v>
      </c>
      <c r="I513" s="63">
        <f t="shared" si="113"/>
        <v>0</v>
      </c>
      <c r="J513" s="63">
        <f t="shared" si="113"/>
        <v>0</v>
      </c>
      <c r="K513" s="63">
        <f t="shared" si="113"/>
        <v>0</v>
      </c>
      <c r="L513" s="63" t="e">
        <f t="shared" si="113"/>
        <v>#DIV/0!</v>
      </c>
      <c r="M513" s="63">
        <f t="shared" si="113"/>
        <v>0</v>
      </c>
      <c r="N513" s="97">
        <f t="shared" si="113"/>
        <v>0</v>
      </c>
      <c r="O513" s="97">
        <f t="shared" si="113"/>
        <v>0</v>
      </c>
      <c r="P513" s="97">
        <f t="shared" si="113"/>
        <v>0</v>
      </c>
      <c r="Q513" s="97">
        <f t="shared" si="113"/>
        <v>0</v>
      </c>
      <c r="R513" s="97" t="e">
        <f t="shared" si="113"/>
        <v>#DIV/0!</v>
      </c>
      <c r="S513" s="63">
        <f t="shared" si="113"/>
        <v>0</v>
      </c>
      <c r="T513" s="63">
        <f t="shared" si="113"/>
        <v>0</v>
      </c>
      <c r="U513" s="63">
        <f t="shared" si="113"/>
        <v>0</v>
      </c>
      <c r="V513" s="63">
        <f t="shared" si="113"/>
        <v>0</v>
      </c>
      <c r="W513" s="63">
        <f t="shared" si="113"/>
        <v>0</v>
      </c>
      <c r="X513" s="115">
        <f t="shared" si="113"/>
        <v>0</v>
      </c>
      <c r="Y513" s="115">
        <f t="shared" si="113"/>
        <v>0</v>
      </c>
      <c r="Z513" s="115">
        <f t="shared" si="113"/>
        <v>0</v>
      </c>
      <c r="AA513" s="115">
        <f t="shared" si="113"/>
        <v>0</v>
      </c>
      <c r="AB513" s="115">
        <f t="shared" si="113"/>
        <v>0</v>
      </c>
    </row>
    <row r="514" spans="2:28" hidden="1" x14ac:dyDescent="0.2">
      <c r="B514" s="5">
        <v>41030</v>
      </c>
      <c r="C514" s="33"/>
      <c r="D514" s="40"/>
      <c r="E514" s="40"/>
      <c r="F514" s="40"/>
      <c r="G514" s="41">
        <f t="shared" ref="G514:G543" si="114">SUM(C514:F514)</f>
        <v>0</v>
      </c>
      <c r="H514" s="39"/>
      <c r="I514" s="35"/>
      <c r="J514" s="35"/>
      <c r="K514" s="35"/>
      <c r="L514" s="43" t="e">
        <f t="shared" ref="L514:L543" si="115">+ROUND((H514*C514+I514*D514+J514*E514+K514*F514)/G514,2)</f>
        <v>#DIV/0!</v>
      </c>
      <c r="M514" s="44">
        <f t="shared" ref="M514:M543" si="116">+ROUND((C514*H514+D514*I514+E514*J514+F514*K514)/1000,2)</f>
        <v>0</v>
      </c>
      <c r="N514" s="89"/>
      <c r="O514" s="89"/>
      <c r="P514" s="89"/>
      <c r="Q514" s="89"/>
      <c r="R514" s="77" t="e">
        <f t="shared" ref="R514:R543" si="117">+ROUND((N514*C514+O514*D514+P514*E514+Q514*F514)/G514,4)</f>
        <v>#DIV/0!</v>
      </c>
      <c r="S514" s="74"/>
      <c r="T514" s="43"/>
      <c r="U514" s="75"/>
      <c r="V514" s="76"/>
      <c r="W514" s="41"/>
      <c r="X514" s="105"/>
      <c r="Y514" s="106"/>
      <c r="Z514" s="106"/>
      <c r="AA514" s="106"/>
      <c r="AB514" s="107"/>
    </row>
    <row r="515" spans="2:28" hidden="1" x14ac:dyDescent="0.2">
      <c r="B515" s="5">
        <v>41031</v>
      </c>
      <c r="C515" s="33"/>
      <c r="D515" s="40"/>
      <c r="E515" s="40"/>
      <c r="F515" s="40"/>
      <c r="G515" s="41">
        <f t="shared" si="114"/>
        <v>0</v>
      </c>
      <c r="H515" s="39"/>
      <c r="I515" s="35"/>
      <c r="J515" s="35"/>
      <c r="K515" s="35"/>
      <c r="L515" s="43" t="e">
        <f t="shared" si="115"/>
        <v>#DIV/0!</v>
      </c>
      <c r="M515" s="44">
        <f t="shared" si="116"/>
        <v>0</v>
      </c>
      <c r="N515" s="89"/>
      <c r="O515" s="89"/>
      <c r="P515" s="89"/>
      <c r="Q515" s="89"/>
      <c r="R515" s="77" t="e">
        <f t="shared" si="117"/>
        <v>#DIV/0!</v>
      </c>
      <c r="S515" s="74"/>
      <c r="T515" s="43"/>
      <c r="U515" s="75"/>
      <c r="V515" s="76"/>
      <c r="W515" s="41"/>
      <c r="X515" s="105"/>
      <c r="Y515" s="106"/>
      <c r="Z515" s="106"/>
      <c r="AA515" s="106"/>
      <c r="AB515" s="107"/>
    </row>
    <row r="516" spans="2:28" hidden="1" x14ac:dyDescent="0.2">
      <c r="B516" s="5">
        <v>41032</v>
      </c>
      <c r="C516" s="33"/>
      <c r="D516" s="40"/>
      <c r="E516" s="40"/>
      <c r="F516" s="40"/>
      <c r="G516" s="41">
        <f t="shared" si="114"/>
        <v>0</v>
      </c>
      <c r="H516" s="39"/>
      <c r="I516" s="35"/>
      <c r="J516" s="35"/>
      <c r="K516" s="35"/>
      <c r="L516" s="43" t="e">
        <f t="shared" si="115"/>
        <v>#DIV/0!</v>
      </c>
      <c r="M516" s="44">
        <f t="shared" si="116"/>
        <v>0</v>
      </c>
      <c r="N516" s="89"/>
      <c r="O516" s="89"/>
      <c r="P516" s="89"/>
      <c r="Q516" s="89"/>
      <c r="R516" s="77" t="e">
        <f t="shared" si="117"/>
        <v>#DIV/0!</v>
      </c>
      <c r="S516" s="74"/>
      <c r="T516" s="43"/>
      <c r="U516" s="75"/>
      <c r="V516" s="76"/>
      <c r="W516" s="41"/>
      <c r="X516" s="105"/>
      <c r="Y516" s="106"/>
      <c r="Z516" s="106"/>
      <c r="AA516" s="106"/>
      <c r="AB516" s="107"/>
    </row>
    <row r="517" spans="2:28" hidden="1" x14ac:dyDescent="0.2">
      <c r="B517" s="5">
        <v>41033</v>
      </c>
      <c r="C517" s="33"/>
      <c r="D517" s="40"/>
      <c r="E517" s="40"/>
      <c r="F517" s="40"/>
      <c r="G517" s="41">
        <f t="shared" si="114"/>
        <v>0</v>
      </c>
      <c r="H517" s="39"/>
      <c r="I517" s="35"/>
      <c r="J517" s="35"/>
      <c r="K517" s="35"/>
      <c r="L517" s="43" t="e">
        <f t="shared" si="115"/>
        <v>#DIV/0!</v>
      </c>
      <c r="M517" s="44">
        <f t="shared" si="116"/>
        <v>0</v>
      </c>
      <c r="N517" s="89"/>
      <c r="O517" s="89"/>
      <c r="P517" s="89"/>
      <c r="Q517" s="89"/>
      <c r="R517" s="77" t="e">
        <f t="shared" si="117"/>
        <v>#DIV/0!</v>
      </c>
      <c r="S517" s="74"/>
      <c r="T517" s="43"/>
      <c r="U517" s="75"/>
      <c r="V517" s="76"/>
      <c r="W517" s="41"/>
      <c r="X517" s="105"/>
      <c r="Y517" s="106"/>
      <c r="Z517" s="106"/>
      <c r="AA517" s="106"/>
      <c r="AB517" s="107"/>
    </row>
    <row r="518" spans="2:28" hidden="1" x14ac:dyDescent="0.2">
      <c r="B518" s="5">
        <v>41034</v>
      </c>
      <c r="C518" s="33"/>
      <c r="D518" s="40"/>
      <c r="E518" s="40"/>
      <c r="F518" s="40"/>
      <c r="G518" s="41">
        <f t="shared" si="114"/>
        <v>0</v>
      </c>
      <c r="H518" s="39"/>
      <c r="I518" s="35"/>
      <c r="J518" s="35"/>
      <c r="K518" s="35"/>
      <c r="L518" s="43" t="e">
        <f t="shared" si="115"/>
        <v>#DIV/0!</v>
      </c>
      <c r="M518" s="44">
        <f t="shared" si="116"/>
        <v>0</v>
      </c>
      <c r="N518" s="89"/>
      <c r="O518" s="89"/>
      <c r="P518" s="89"/>
      <c r="Q518" s="89"/>
      <c r="R518" s="77" t="e">
        <f t="shared" si="117"/>
        <v>#DIV/0!</v>
      </c>
      <c r="S518" s="74"/>
      <c r="T518" s="43"/>
      <c r="U518" s="75"/>
      <c r="V518" s="76"/>
      <c r="W518" s="41"/>
      <c r="X518" s="105"/>
      <c r="Y518" s="106"/>
      <c r="Z518" s="106"/>
      <c r="AA518" s="106"/>
      <c r="AB518" s="107"/>
    </row>
    <row r="519" spans="2:28" hidden="1" x14ac:dyDescent="0.2">
      <c r="B519" s="5">
        <v>41035</v>
      </c>
      <c r="C519" s="33"/>
      <c r="D519" s="40"/>
      <c r="E519" s="40"/>
      <c r="F519" s="40"/>
      <c r="G519" s="41">
        <f t="shared" si="114"/>
        <v>0</v>
      </c>
      <c r="H519" s="39"/>
      <c r="I519" s="35"/>
      <c r="J519" s="35"/>
      <c r="K519" s="35"/>
      <c r="L519" s="43" t="e">
        <f t="shared" si="115"/>
        <v>#DIV/0!</v>
      </c>
      <c r="M519" s="44">
        <f t="shared" si="116"/>
        <v>0</v>
      </c>
      <c r="N519" s="89"/>
      <c r="O519" s="89"/>
      <c r="P519" s="89"/>
      <c r="Q519" s="89"/>
      <c r="R519" s="77" t="e">
        <f t="shared" si="117"/>
        <v>#DIV/0!</v>
      </c>
      <c r="S519" s="74"/>
      <c r="T519" s="43"/>
      <c r="U519" s="75"/>
      <c r="V519" s="76"/>
      <c r="W519" s="41"/>
      <c r="X519" s="105"/>
      <c r="Y519" s="106"/>
      <c r="Z519" s="106"/>
      <c r="AA519" s="106"/>
      <c r="AB519" s="107"/>
    </row>
    <row r="520" spans="2:28" hidden="1" x14ac:dyDescent="0.2">
      <c r="B520" s="5">
        <v>41036</v>
      </c>
      <c r="C520" s="33"/>
      <c r="D520" s="40"/>
      <c r="E520" s="40"/>
      <c r="F520" s="40"/>
      <c r="G520" s="41">
        <f t="shared" si="114"/>
        <v>0</v>
      </c>
      <c r="H520" s="39"/>
      <c r="I520" s="35"/>
      <c r="J520" s="35"/>
      <c r="K520" s="35"/>
      <c r="L520" s="43" t="e">
        <f t="shared" si="115"/>
        <v>#DIV/0!</v>
      </c>
      <c r="M520" s="44">
        <f t="shared" si="116"/>
        <v>0</v>
      </c>
      <c r="N520" s="89"/>
      <c r="O520" s="89"/>
      <c r="P520" s="89"/>
      <c r="Q520" s="89"/>
      <c r="R520" s="77" t="e">
        <f t="shared" si="117"/>
        <v>#DIV/0!</v>
      </c>
      <c r="S520" s="74"/>
      <c r="T520" s="43"/>
      <c r="U520" s="75"/>
      <c r="V520" s="76"/>
      <c r="W520" s="41"/>
      <c r="X520" s="105"/>
      <c r="Y520" s="106"/>
      <c r="Z520" s="106"/>
      <c r="AA520" s="106"/>
      <c r="AB520" s="107"/>
    </row>
    <row r="521" spans="2:28" hidden="1" x14ac:dyDescent="0.2">
      <c r="B521" s="5">
        <v>41037</v>
      </c>
      <c r="C521" s="33"/>
      <c r="D521" s="40"/>
      <c r="E521" s="40"/>
      <c r="F521" s="40"/>
      <c r="G521" s="41">
        <f t="shared" si="114"/>
        <v>0</v>
      </c>
      <c r="H521" s="39"/>
      <c r="I521" s="35"/>
      <c r="J521" s="35"/>
      <c r="K521" s="35"/>
      <c r="L521" s="43" t="e">
        <f t="shared" si="115"/>
        <v>#DIV/0!</v>
      </c>
      <c r="M521" s="44">
        <f t="shared" si="116"/>
        <v>0</v>
      </c>
      <c r="N521" s="89"/>
      <c r="O521" s="89"/>
      <c r="P521" s="89"/>
      <c r="Q521" s="89"/>
      <c r="R521" s="77" t="e">
        <f t="shared" si="117"/>
        <v>#DIV/0!</v>
      </c>
      <c r="S521" s="74"/>
      <c r="T521" s="43"/>
      <c r="U521" s="75"/>
      <c r="V521" s="76"/>
      <c r="W521" s="41"/>
      <c r="X521" s="105"/>
      <c r="Y521" s="106"/>
      <c r="Z521" s="106"/>
      <c r="AA521" s="106"/>
      <c r="AB521" s="107"/>
    </row>
    <row r="522" spans="2:28" hidden="1" x14ac:dyDescent="0.2">
      <c r="B522" s="5">
        <v>41038</v>
      </c>
      <c r="C522" s="33"/>
      <c r="D522" s="40"/>
      <c r="E522" s="40"/>
      <c r="F522" s="40"/>
      <c r="G522" s="41">
        <f t="shared" si="114"/>
        <v>0</v>
      </c>
      <c r="H522" s="39"/>
      <c r="I522" s="35"/>
      <c r="J522" s="35"/>
      <c r="K522" s="35"/>
      <c r="L522" s="43" t="e">
        <f t="shared" si="115"/>
        <v>#DIV/0!</v>
      </c>
      <c r="M522" s="44">
        <f t="shared" si="116"/>
        <v>0</v>
      </c>
      <c r="N522" s="89"/>
      <c r="O522" s="89"/>
      <c r="P522" s="89"/>
      <c r="Q522" s="89"/>
      <c r="R522" s="77" t="e">
        <f t="shared" si="117"/>
        <v>#DIV/0!</v>
      </c>
      <c r="S522" s="74"/>
      <c r="T522" s="43"/>
      <c r="U522" s="75"/>
      <c r="V522" s="76"/>
      <c r="W522" s="41"/>
      <c r="X522" s="105"/>
      <c r="Y522" s="106"/>
      <c r="Z522" s="106"/>
      <c r="AA522" s="106"/>
      <c r="AB522" s="107"/>
    </row>
    <row r="523" spans="2:28" hidden="1" x14ac:dyDescent="0.2">
      <c r="B523" s="5">
        <v>41039</v>
      </c>
      <c r="C523" s="33"/>
      <c r="D523" s="40"/>
      <c r="E523" s="40"/>
      <c r="F523" s="40"/>
      <c r="G523" s="41">
        <f t="shared" si="114"/>
        <v>0</v>
      </c>
      <c r="H523" s="39"/>
      <c r="I523" s="35"/>
      <c r="J523" s="35"/>
      <c r="K523" s="35"/>
      <c r="L523" s="43" t="e">
        <f t="shared" si="115"/>
        <v>#DIV/0!</v>
      </c>
      <c r="M523" s="44">
        <f t="shared" si="116"/>
        <v>0</v>
      </c>
      <c r="N523" s="89"/>
      <c r="O523" s="89"/>
      <c r="P523" s="89"/>
      <c r="Q523" s="89"/>
      <c r="R523" s="77" t="e">
        <f t="shared" si="117"/>
        <v>#DIV/0!</v>
      </c>
      <c r="S523" s="74"/>
      <c r="T523" s="43"/>
      <c r="U523" s="75"/>
      <c r="V523" s="76"/>
      <c r="W523" s="41"/>
      <c r="X523" s="105"/>
      <c r="Y523" s="106"/>
      <c r="Z523" s="106"/>
      <c r="AA523" s="106"/>
      <c r="AB523" s="107"/>
    </row>
    <row r="524" spans="2:28" hidden="1" x14ac:dyDescent="0.2">
      <c r="B524" s="5">
        <v>41040</v>
      </c>
      <c r="C524" s="33"/>
      <c r="D524" s="40"/>
      <c r="E524" s="40"/>
      <c r="F524" s="40"/>
      <c r="G524" s="41">
        <f t="shared" si="114"/>
        <v>0</v>
      </c>
      <c r="H524" s="39"/>
      <c r="I524" s="35"/>
      <c r="J524" s="35"/>
      <c r="K524" s="35"/>
      <c r="L524" s="43" t="e">
        <f t="shared" si="115"/>
        <v>#DIV/0!</v>
      </c>
      <c r="M524" s="44">
        <f t="shared" si="116"/>
        <v>0</v>
      </c>
      <c r="N524" s="89"/>
      <c r="O524" s="89"/>
      <c r="P524" s="89"/>
      <c r="Q524" s="89"/>
      <c r="R524" s="77" t="e">
        <f t="shared" si="117"/>
        <v>#DIV/0!</v>
      </c>
      <c r="S524" s="74"/>
      <c r="T524" s="43"/>
      <c r="U524" s="75"/>
      <c r="V524" s="76"/>
      <c r="W524" s="41"/>
      <c r="X524" s="105"/>
      <c r="Y524" s="106"/>
      <c r="Z524" s="106"/>
      <c r="AA524" s="106"/>
      <c r="AB524" s="107"/>
    </row>
    <row r="525" spans="2:28" hidden="1" x14ac:dyDescent="0.2">
      <c r="B525" s="5">
        <v>41041</v>
      </c>
      <c r="C525" s="33"/>
      <c r="D525" s="40"/>
      <c r="E525" s="40"/>
      <c r="F525" s="40"/>
      <c r="G525" s="41">
        <f t="shared" si="114"/>
        <v>0</v>
      </c>
      <c r="H525" s="39"/>
      <c r="I525" s="35"/>
      <c r="J525" s="35"/>
      <c r="K525" s="35"/>
      <c r="L525" s="43" t="e">
        <f t="shared" si="115"/>
        <v>#DIV/0!</v>
      </c>
      <c r="M525" s="44">
        <f t="shared" si="116"/>
        <v>0</v>
      </c>
      <c r="N525" s="89"/>
      <c r="O525" s="89"/>
      <c r="P525" s="89"/>
      <c r="Q525" s="89"/>
      <c r="R525" s="77" t="e">
        <f t="shared" si="117"/>
        <v>#DIV/0!</v>
      </c>
      <c r="S525" s="74"/>
      <c r="T525" s="43"/>
      <c r="U525" s="75"/>
      <c r="V525" s="76"/>
      <c r="W525" s="41"/>
      <c r="X525" s="105"/>
      <c r="Y525" s="106"/>
      <c r="Z525" s="106"/>
      <c r="AA525" s="106"/>
      <c r="AB525" s="107"/>
    </row>
    <row r="526" spans="2:28" hidden="1" x14ac:dyDescent="0.2">
      <c r="B526" s="5">
        <v>41042</v>
      </c>
      <c r="C526" s="33"/>
      <c r="D526" s="40"/>
      <c r="E526" s="40"/>
      <c r="F526" s="40"/>
      <c r="G526" s="41">
        <f t="shared" si="114"/>
        <v>0</v>
      </c>
      <c r="H526" s="39"/>
      <c r="I526" s="35"/>
      <c r="J526" s="35"/>
      <c r="K526" s="35"/>
      <c r="L526" s="43" t="e">
        <f t="shared" si="115"/>
        <v>#DIV/0!</v>
      </c>
      <c r="M526" s="44">
        <f t="shared" si="116"/>
        <v>0</v>
      </c>
      <c r="N526" s="89"/>
      <c r="O526" s="89"/>
      <c r="P526" s="89"/>
      <c r="Q526" s="89"/>
      <c r="R526" s="77" t="e">
        <f t="shared" si="117"/>
        <v>#DIV/0!</v>
      </c>
      <c r="S526" s="74"/>
      <c r="T526" s="43"/>
      <c r="U526" s="75"/>
      <c r="V526" s="76"/>
      <c r="W526" s="41"/>
      <c r="X526" s="105"/>
      <c r="Y526" s="106"/>
      <c r="Z526" s="106"/>
      <c r="AA526" s="106"/>
      <c r="AB526" s="107"/>
    </row>
    <row r="527" spans="2:28" hidden="1" x14ac:dyDescent="0.2">
      <c r="B527" s="5">
        <v>41043</v>
      </c>
      <c r="C527" s="33"/>
      <c r="D527" s="40"/>
      <c r="E527" s="40"/>
      <c r="F527" s="40"/>
      <c r="G527" s="41">
        <f t="shared" si="114"/>
        <v>0</v>
      </c>
      <c r="H527" s="39"/>
      <c r="I527" s="35"/>
      <c r="J527" s="35"/>
      <c r="K527" s="35"/>
      <c r="L527" s="43" t="e">
        <f t="shared" si="115"/>
        <v>#DIV/0!</v>
      </c>
      <c r="M527" s="44">
        <f t="shared" si="116"/>
        <v>0</v>
      </c>
      <c r="N527" s="89"/>
      <c r="O527" s="89"/>
      <c r="P527" s="89"/>
      <c r="Q527" s="89"/>
      <c r="R527" s="77" t="e">
        <f t="shared" si="117"/>
        <v>#DIV/0!</v>
      </c>
      <c r="S527" s="74"/>
      <c r="T527" s="43"/>
      <c r="U527" s="75"/>
      <c r="V527" s="76"/>
      <c r="W527" s="41"/>
      <c r="X527" s="105"/>
      <c r="Y527" s="106"/>
      <c r="Z527" s="106"/>
      <c r="AA527" s="106"/>
      <c r="AB527" s="107"/>
    </row>
    <row r="528" spans="2:28" hidden="1" x14ac:dyDescent="0.2">
      <c r="B528" s="5">
        <v>41044</v>
      </c>
      <c r="C528" s="33"/>
      <c r="D528" s="40"/>
      <c r="E528" s="40"/>
      <c r="F528" s="40"/>
      <c r="G528" s="41">
        <f t="shared" si="114"/>
        <v>0</v>
      </c>
      <c r="H528" s="39"/>
      <c r="I528" s="35"/>
      <c r="J528" s="35"/>
      <c r="K528" s="35"/>
      <c r="L528" s="43" t="e">
        <f t="shared" si="115"/>
        <v>#DIV/0!</v>
      </c>
      <c r="M528" s="44">
        <f t="shared" si="116"/>
        <v>0</v>
      </c>
      <c r="N528" s="89"/>
      <c r="O528" s="89"/>
      <c r="P528" s="89"/>
      <c r="Q528" s="89"/>
      <c r="R528" s="77" t="e">
        <f t="shared" si="117"/>
        <v>#DIV/0!</v>
      </c>
      <c r="S528" s="74"/>
      <c r="T528" s="43"/>
      <c r="U528" s="75"/>
      <c r="V528" s="76"/>
      <c r="W528" s="41"/>
      <c r="X528" s="105"/>
      <c r="Y528" s="106"/>
      <c r="Z528" s="106"/>
      <c r="AA528" s="106"/>
      <c r="AB528" s="107"/>
    </row>
    <row r="529" spans="2:28" hidden="1" x14ac:dyDescent="0.2">
      <c r="B529" s="5">
        <v>41045</v>
      </c>
      <c r="C529" s="33"/>
      <c r="D529" s="40"/>
      <c r="E529" s="40"/>
      <c r="F529" s="40"/>
      <c r="G529" s="41">
        <f t="shared" si="114"/>
        <v>0</v>
      </c>
      <c r="H529" s="39"/>
      <c r="I529" s="35"/>
      <c r="J529" s="35"/>
      <c r="K529" s="35"/>
      <c r="L529" s="43" t="e">
        <f t="shared" si="115"/>
        <v>#DIV/0!</v>
      </c>
      <c r="M529" s="44">
        <f t="shared" si="116"/>
        <v>0</v>
      </c>
      <c r="N529" s="89"/>
      <c r="O529" s="89"/>
      <c r="P529" s="89"/>
      <c r="Q529" s="89"/>
      <c r="R529" s="77" t="e">
        <f t="shared" si="117"/>
        <v>#DIV/0!</v>
      </c>
      <c r="S529" s="74"/>
      <c r="T529" s="43"/>
      <c r="U529" s="75"/>
      <c r="V529" s="76"/>
      <c r="W529" s="41"/>
      <c r="X529" s="105"/>
      <c r="Y529" s="106"/>
      <c r="Z529" s="106"/>
      <c r="AA529" s="106"/>
      <c r="AB529" s="107"/>
    </row>
    <row r="530" spans="2:28" hidden="1" x14ac:dyDescent="0.2">
      <c r="B530" s="5">
        <v>41046</v>
      </c>
      <c r="C530" s="33"/>
      <c r="D530" s="40"/>
      <c r="E530" s="40"/>
      <c r="F530" s="40"/>
      <c r="G530" s="41">
        <f t="shared" si="114"/>
        <v>0</v>
      </c>
      <c r="H530" s="39"/>
      <c r="I530" s="35"/>
      <c r="J530" s="35"/>
      <c r="K530" s="35"/>
      <c r="L530" s="43" t="e">
        <f t="shared" si="115"/>
        <v>#DIV/0!</v>
      </c>
      <c r="M530" s="44">
        <f t="shared" si="116"/>
        <v>0</v>
      </c>
      <c r="N530" s="89"/>
      <c r="O530" s="89"/>
      <c r="P530" s="89"/>
      <c r="Q530" s="89"/>
      <c r="R530" s="77" t="e">
        <f t="shared" si="117"/>
        <v>#DIV/0!</v>
      </c>
      <c r="S530" s="74"/>
      <c r="T530" s="43"/>
      <c r="U530" s="75"/>
      <c r="V530" s="76"/>
      <c r="W530" s="41"/>
      <c r="X530" s="105"/>
      <c r="Y530" s="106"/>
      <c r="Z530" s="106"/>
      <c r="AA530" s="106"/>
      <c r="AB530" s="107"/>
    </row>
    <row r="531" spans="2:28" hidden="1" x14ac:dyDescent="0.2">
      <c r="B531" s="5">
        <v>41047</v>
      </c>
      <c r="C531" s="33"/>
      <c r="D531" s="40"/>
      <c r="E531" s="40"/>
      <c r="F531" s="40"/>
      <c r="G531" s="41">
        <f t="shared" si="114"/>
        <v>0</v>
      </c>
      <c r="H531" s="39"/>
      <c r="I531" s="35"/>
      <c r="J531" s="35"/>
      <c r="K531" s="35"/>
      <c r="L531" s="43" t="e">
        <f t="shared" si="115"/>
        <v>#DIV/0!</v>
      </c>
      <c r="M531" s="44">
        <f t="shared" si="116"/>
        <v>0</v>
      </c>
      <c r="N531" s="89"/>
      <c r="O531" s="89"/>
      <c r="P531" s="89"/>
      <c r="Q531" s="89"/>
      <c r="R531" s="77" t="e">
        <f t="shared" si="117"/>
        <v>#DIV/0!</v>
      </c>
      <c r="S531" s="74"/>
      <c r="T531" s="43"/>
      <c r="U531" s="75"/>
      <c r="V531" s="76"/>
      <c r="W531" s="41"/>
      <c r="X531" s="105"/>
      <c r="Y531" s="106"/>
      <c r="Z531" s="106"/>
      <c r="AA531" s="106"/>
      <c r="AB531" s="107"/>
    </row>
    <row r="532" spans="2:28" hidden="1" x14ac:dyDescent="0.2">
      <c r="B532" s="5">
        <v>41048</v>
      </c>
      <c r="C532" s="33"/>
      <c r="D532" s="40"/>
      <c r="E532" s="40"/>
      <c r="F532" s="40"/>
      <c r="G532" s="41">
        <f t="shared" si="114"/>
        <v>0</v>
      </c>
      <c r="H532" s="39"/>
      <c r="I532" s="35"/>
      <c r="J532" s="35"/>
      <c r="K532" s="35"/>
      <c r="L532" s="43" t="e">
        <f t="shared" si="115"/>
        <v>#DIV/0!</v>
      </c>
      <c r="M532" s="44">
        <f t="shared" si="116"/>
        <v>0</v>
      </c>
      <c r="N532" s="89"/>
      <c r="O532" s="89"/>
      <c r="P532" s="89"/>
      <c r="Q532" s="89"/>
      <c r="R532" s="77" t="e">
        <f t="shared" si="117"/>
        <v>#DIV/0!</v>
      </c>
      <c r="S532" s="74"/>
      <c r="T532" s="43"/>
      <c r="U532" s="75"/>
      <c r="V532" s="76"/>
      <c r="W532" s="41"/>
      <c r="X532" s="105"/>
      <c r="Y532" s="106"/>
      <c r="Z532" s="106"/>
      <c r="AA532" s="106"/>
      <c r="AB532" s="107"/>
    </row>
    <row r="533" spans="2:28" hidden="1" x14ac:dyDescent="0.2">
      <c r="B533" s="5">
        <v>41049</v>
      </c>
      <c r="C533" s="33"/>
      <c r="D533" s="40"/>
      <c r="E533" s="40"/>
      <c r="F533" s="40"/>
      <c r="G533" s="41">
        <f t="shared" si="114"/>
        <v>0</v>
      </c>
      <c r="H533" s="39"/>
      <c r="I533" s="35"/>
      <c r="J533" s="35"/>
      <c r="K533" s="35"/>
      <c r="L533" s="43" t="e">
        <f t="shared" si="115"/>
        <v>#DIV/0!</v>
      </c>
      <c r="M533" s="44">
        <f t="shared" si="116"/>
        <v>0</v>
      </c>
      <c r="N533" s="89"/>
      <c r="O533" s="89"/>
      <c r="P533" s="89"/>
      <c r="Q533" s="89"/>
      <c r="R533" s="77" t="e">
        <f t="shared" si="117"/>
        <v>#DIV/0!</v>
      </c>
      <c r="S533" s="74"/>
      <c r="T533" s="43"/>
      <c r="U533" s="75"/>
      <c r="V533" s="76"/>
      <c r="W533" s="41"/>
      <c r="X533" s="105"/>
      <c r="Y533" s="106"/>
      <c r="Z533" s="106"/>
      <c r="AA533" s="106"/>
      <c r="AB533" s="107"/>
    </row>
    <row r="534" spans="2:28" hidden="1" x14ac:dyDescent="0.2">
      <c r="B534" s="5">
        <v>41050</v>
      </c>
      <c r="C534" s="33"/>
      <c r="D534" s="40"/>
      <c r="E534" s="40"/>
      <c r="F534" s="40"/>
      <c r="G534" s="41">
        <f t="shared" si="114"/>
        <v>0</v>
      </c>
      <c r="H534" s="39"/>
      <c r="I534" s="35"/>
      <c r="J534" s="35"/>
      <c r="K534" s="35"/>
      <c r="L534" s="43" t="e">
        <f t="shared" si="115"/>
        <v>#DIV/0!</v>
      </c>
      <c r="M534" s="44">
        <f t="shared" si="116"/>
        <v>0</v>
      </c>
      <c r="N534" s="89"/>
      <c r="O534" s="89"/>
      <c r="P534" s="89"/>
      <c r="Q534" s="89"/>
      <c r="R534" s="77" t="e">
        <f t="shared" si="117"/>
        <v>#DIV/0!</v>
      </c>
      <c r="S534" s="74"/>
      <c r="T534" s="43"/>
      <c r="U534" s="75"/>
      <c r="V534" s="76"/>
      <c r="W534" s="41"/>
      <c r="X534" s="105"/>
      <c r="Y534" s="106"/>
      <c r="Z534" s="106"/>
      <c r="AA534" s="106"/>
      <c r="AB534" s="107"/>
    </row>
    <row r="535" spans="2:28" hidden="1" x14ac:dyDescent="0.2">
      <c r="B535" s="5">
        <v>41051</v>
      </c>
      <c r="C535" s="33"/>
      <c r="D535" s="40"/>
      <c r="E535" s="40"/>
      <c r="F535" s="40"/>
      <c r="G535" s="41">
        <f t="shared" si="114"/>
        <v>0</v>
      </c>
      <c r="H535" s="39"/>
      <c r="I535" s="35"/>
      <c r="J535" s="35"/>
      <c r="K535" s="35"/>
      <c r="L535" s="43" t="e">
        <f t="shared" si="115"/>
        <v>#DIV/0!</v>
      </c>
      <c r="M535" s="44">
        <f t="shared" si="116"/>
        <v>0</v>
      </c>
      <c r="N535" s="89"/>
      <c r="O535" s="89"/>
      <c r="P535" s="89"/>
      <c r="Q535" s="89"/>
      <c r="R535" s="77" t="e">
        <f t="shared" si="117"/>
        <v>#DIV/0!</v>
      </c>
      <c r="S535" s="74"/>
      <c r="T535" s="43"/>
      <c r="U535" s="75"/>
      <c r="V535" s="76"/>
      <c r="W535" s="41"/>
      <c r="X535" s="105"/>
      <c r="Y535" s="106"/>
      <c r="Z535" s="106"/>
      <c r="AA535" s="106"/>
      <c r="AB535" s="107"/>
    </row>
    <row r="536" spans="2:28" hidden="1" x14ac:dyDescent="0.2">
      <c r="B536" s="5">
        <v>41052</v>
      </c>
      <c r="C536" s="33"/>
      <c r="D536" s="40"/>
      <c r="E536" s="40"/>
      <c r="F536" s="40"/>
      <c r="G536" s="41">
        <f t="shared" si="114"/>
        <v>0</v>
      </c>
      <c r="H536" s="39"/>
      <c r="I536" s="35"/>
      <c r="J536" s="35"/>
      <c r="K536" s="35"/>
      <c r="L536" s="43" t="e">
        <f t="shared" si="115"/>
        <v>#DIV/0!</v>
      </c>
      <c r="M536" s="44">
        <f t="shared" si="116"/>
        <v>0</v>
      </c>
      <c r="N536" s="89"/>
      <c r="O536" s="89"/>
      <c r="P536" s="89"/>
      <c r="Q536" s="89"/>
      <c r="R536" s="77" t="e">
        <f t="shared" si="117"/>
        <v>#DIV/0!</v>
      </c>
      <c r="S536" s="74"/>
      <c r="T536" s="43"/>
      <c r="U536" s="75"/>
      <c r="V536" s="76"/>
      <c r="W536" s="41"/>
      <c r="X536" s="105"/>
      <c r="Y536" s="106"/>
      <c r="Z536" s="106"/>
      <c r="AA536" s="106"/>
      <c r="AB536" s="107"/>
    </row>
    <row r="537" spans="2:28" hidden="1" x14ac:dyDescent="0.2">
      <c r="B537" s="5">
        <v>41053</v>
      </c>
      <c r="C537" s="33"/>
      <c r="D537" s="40"/>
      <c r="E537" s="40"/>
      <c r="F537" s="40"/>
      <c r="G537" s="41">
        <f t="shared" si="114"/>
        <v>0</v>
      </c>
      <c r="H537" s="39"/>
      <c r="I537" s="35"/>
      <c r="J537" s="35"/>
      <c r="K537" s="35"/>
      <c r="L537" s="43" t="e">
        <f t="shared" si="115"/>
        <v>#DIV/0!</v>
      </c>
      <c r="M537" s="44">
        <f t="shared" si="116"/>
        <v>0</v>
      </c>
      <c r="N537" s="89"/>
      <c r="O537" s="89"/>
      <c r="P537" s="89"/>
      <c r="Q537" s="89"/>
      <c r="R537" s="77" t="e">
        <f t="shared" si="117"/>
        <v>#DIV/0!</v>
      </c>
      <c r="S537" s="74"/>
      <c r="T537" s="43"/>
      <c r="U537" s="75"/>
      <c r="V537" s="76"/>
      <c r="W537" s="41"/>
      <c r="X537" s="105"/>
      <c r="Y537" s="106"/>
      <c r="Z537" s="106"/>
      <c r="AA537" s="106"/>
      <c r="AB537" s="107"/>
    </row>
    <row r="538" spans="2:28" hidden="1" x14ac:dyDescent="0.2">
      <c r="B538" s="5">
        <v>41054</v>
      </c>
      <c r="C538" s="33"/>
      <c r="D538" s="40"/>
      <c r="E538" s="40"/>
      <c r="F538" s="40"/>
      <c r="G538" s="41">
        <f t="shared" si="114"/>
        <v>0</v>
      </c>
      <c r="H538" s="39"/>
      <c r="I538" s="35"/>
      <c r="J538" s="35"/>
      <c r="K538" s="35"/>
      <c r="L538" s="43" t="e">
        <f t="shared" si="115"/>
        <v>#DIV/0!</v>
      </c>
      <c r="M538" s="44">
        <f t="shared" si="116"/>
        <v>0</v>
      </c>
      <c r="N538" s="89"/>
      <c r="O538" s="89"/>
      <c r="P538" s="89"/>
      <c r="Q538" s="89"/>
      <c r="R538" s="77" t="e">
        <f t="shared" si="117"/>
        <v>#DIV/0!</v>
      </c>
      <c r="S538" s="74"/>
      <c r="T538" s="43"/>
      <c r="U538" s="75"/>
      <c r="V538" s="76"/>
      <c r="W538" s="41"/>
      <c r="X538" s="105"/>
      <c r="Y538" s="106"/>
      <c r="Z538" s="106"/>
      <c r="AA538" s="106"/>
      <c r="AB538" s="107"/>
    </row>
    <row r="539" spans="2:28" hidden="1" x14ac:dyDescent="0.2">
      <c r="B539" s="5">
        <v>41055</v>
      </c>
      <c r="C539" s="33"/>
      <c r="D539" s="40"/>
      <c r="E539" s="40"/>
      <c r="F539" s="40"/>
      <c r="G539" s="41">
        <f t="shared" si="114"/>
        <v>0</v>
      </c>
      <c r="H539" s="39"/>
      <c r="I539" s="35"/>
      <c r="J539" s="35"/>
      <c r="K539" s="35"/>
      <c r="L539" s="43" t="e">
        <f t="shared" si="115"/>
        <v>#DIV/0!</v>
      </c>
      <c r="M539" s="44">
        <f t="shared" si="116"/>
        <v>0</v>
      </c>
      <c r="N539" s="89"/>
      <c r="O539" s="89"/>
      <c r="P539" s="89"/>
      <c r="Q539" s="89"/>
      <c r="R539" s="77" t="e">
        <f t="shared" si="117"/>
        <v>#DIV/0!</v>
      </c>
      <c r="S539" s="74"/>
      <c r="T539" s="43"/>
      <c r="U539" s="75"/>
      <c r="V539" s="76"/>
      <c r="W539" s="41"/>
      <c r="X539" s="105"/>
      <c r="Y539" s="106"/>
      <c r="Z539" s="106"/>
      <c r="AA539" s="106"/>
      <c r="AB539" s="107"/>
    </row>
    <row r="540" spans="2:28" hidden="1" x14ac:dyDescent="0.2">
      <c r="B540" s="5">
        <v>41056</v>
      </c>
      <c r="C540" s="33"/>
      <c r="D540" s="40"/>
      <c r="E540" s="40"/>
      <c r="F540" s="40"/>
      <c r="G540" s="41">
        <f t="shared" si="114"/>
        <v>0</v>
      </c>
      <c r="H540" s="39"/>
      <c r="I540" s="35"/>
      <c r="J540" s="35"/>
      <c r="K540" s="35"/>
      <c r="L540" s="43" t="e">
        <f t="shared" si="115"/>
        <v>#DIV/0!</v>
      </c>
      <c r="M540" s="44">
        <f t="shared" si="116"/>
        <v>0</v>
      </c>
      <c r="N540" s="89"/>
      <c r="O540" s="89"/>
      <c r="P540" s="89"/>
      <c r="Q540" s="89"/>
      <c r="R540" s="77" t="e">
        <f t="shared" si="117"/>
        <v>#DIV/0!</v>
      </c>
      <c r="S540" s="74"/>
      <c r="T540" s="43"/>
      <c r="U540" s="75"/>
      <c r="V540" s="76"/>
      <c r="W540" s="41"/>
      <c r="X540" s="105"/>
      <c r="Y540" s="106"/>
      <c r="Z540" s="106"/>
      <c r="AA540" s="106"/>
      <c r="AB540" s="107"/>
    </row>
    <row r="541" spans="2:28" hidden="1" x14ac:dyDescent="0.2">
      <c r="B541" s="5">
        <v>41057</v>
      </c>
      <c r="C541" s="33"/>
      <c r="D541" s="40"/>
      <c r="E541" s="40"/>
      <c r="F541" s="40"/>
      <c r="G541" s="41">
        <f t="shared" si="114"/>
        <v>0</v>
      </c>
      <c r="H541" s="39"/>
      <c r="I541" s="35"/>
      <c r="J541" s="35"/>
      <c r="K541" s="35"/>
      <c r="L541" s="43" t="e">
        <f t="shared" si="115"/>
        <v>#DIV/0!</v>
      </c>
      <c r="M541" s="44">
        <f t="shared" si="116"/>
        <v>0</v>
      </c>
      <c r="N541" s="89"/>
      <c r="O541" s="89"/>
      <c r="P541" s="89"/>
      <c r="Q541" s="89"/>
      <c r="R541" s="77" t="e">
        <f t="shared" si="117"/>
        <v>#DIV/0!</v>
      </c>
      <c r="S541" s="74"/>
      <c r="T541" s="43"/>
      <c r="U541" s="75"/>
      <c r="V541" s="76"/>
      <c r="W541" s="41"/>
      <c r="X541" s="105"/>
      <c r="Y541" s="106"/>
      <c r="Z541" s="106"/>
      <c r="AA541" s="106"/>
      <c r="AB541" s="107"/>
    </row>
    <row r="542" spans="2:28" hidden="1" x14ac:dyDescent="0.2">
      <c r="B542" s="5">
        <v>41058</v>
      </c>
      <c r="C542" s="33"/>
      <c r="D542" s="40"/>
      <c r="E542" s="40"/>
      <c r="F542" s="40"/>
      <c r="G542" s="41">
        <f t="shared" si="114"/>
        <v>0</v>
      </c>
      <c r="H542" s="39"/>
      <c r="I542" s="35"/>
      <c r="J542" s="35"/>
      <c r="K542" s="35"/>
      <c r="L542" s="43" t="e">
        <f t="shared" si="115"/>
        <v>#DIV/0!</v>
      </c>
      <c r="M542" s="44">
        <f t="shared" si="116"/>
        <v>0</v>
      </c>
      <c r="N542" s="89"/>
      <c r="O542" s="89"/>
      <c r="P542" s="89"/>
      <c r="Q542" s="89"/>
      <c r="R542" s="77" t="e">
        <f t="shared" si="117"/>
        <v>#DIV/0!</v>
      </c>
      <c r="S542" s="74"/>
      <c r="T542" s="43"/>
      <c r="U542" s="75"/>
      <c r="V542" s="76"/>
      <c r="W542" s="41"/>
      <c r="X542" s="105"/>
      <c r="Y542" s="106"/>
      <c r="Z542" s="106"/>
      <c r="AA542" s="106"/>
      <c r="AB542" s="107"/>
    </row>
    <row r="543" spans="2:28" hidden="1" x14ac:dyDescent="0.2">
      <c r="B543" s="5">
        <v>41059</v>
      </c>
      <c r="C543" s="33"/>
      <c r="D543" s="40"/>
      <c r="E543" s="40"/>
      <c r="F543" s="40"/>
      <c r="G543" s="41">
        <f t="shared" si="114"/>
        <v>0</v>
      </c>
      <c r="H543" s="39"/>
      <c r="I543" s="35"/>
      <c r="J543" s="35"/>
      <c r="K543" s="35"/>
      <c r="L543" s="43" t="e">
        <f t="shared" si="115"/>
        <v>#DIV/0!</v>
      </c>
      <c r="M543" s="44">
        <f t="shared" si="116"/>
        <v>0</v>
      </c>
      <c r="N543" s="89"/>
      <c r="O543" s="89"/>
      <c r="P543" s="89"/>
      <c r="Q543" s="89"/>
      <c r="R543" s="77" t="e">
        <f t="shared" si="117"/>
        <v>#DIV/0!</v>
      </c>
      <c r="S543" s="74"/>
      <c r="T543" s="43"/>
      <c r="U543" s="75"/>
      <c r="V543" s="76"/>
      <c r="W543" s="41"/>
      <c r="X543" s="105"/>
      <c r="Y543" s="106"/>
      <c r="Z543" s="106"/>
      <c r="AA543" s="106"/>
      <c r="AB543" s="107"/>
    </row>
    <row r="544" spans="2:28" ht="13.5" hidden="1" thickBot="1" x14ac:dyDescent="0.25">
      <c r="B544" s="5">
        <v>41060</v>
      </c>
      <c r="C544" s="33"/>
      <c r="D544" s="40"/>
      <c r="E544" s="40"/>
      <c r="F544" s="40"/>
      <c r="G544" s="41">
        <f>SUM(C544:F544)</f>
        <v>0</v>
      </c>
      <c r="H544" s="39"/>
      <c r="I544" s="35"/>
      <c r="J544" s="35"/>
      <c r="K544" s="35"/>
      <c r="L544" s="43" t="e">
        <f>+ROUND((H544*C544+I544*D544+J544*E544+K544*F544)/G544,2)</f>
        <v>#DIV/0!</v>
      </c>
      <c r="M544" s="44">
        <f>+ROUND((C544*H544+D544*I544+E544*J544+F544*K544)/1000,2)</f>
        <v>0</v>
      </c>
      <c r="N544" s="89"/>
      <c r="O544" s="89"/>
      <c r="P544" s="89"/>
      <c r="Q544" s="89"/>
      <c r="R544" s="77" t="e">
        <f>+ROUND((N544*C544+O544*D544+P544*E544+Q544*F544)/G544,4)</f>
        <v>#DIV/0!</v>
      </c>
      <c r="S544" s="74"/>
      <c r="T544" s="43"/>
      <c r="U544" s="75"/>
      <c r="V544" s="76"/>
      <c r="W544" s="41"/>
      <c r="X544" s="105"/>
      <c r="Y544" s="106"/>
      <c r="Z544" s="106"/>
      <c r="AA544" s="106"/>
      <c r="AB544" s="107"/>
    </row>
    <row r="545" spans="2:28" ht="13.5" hidden="1" thickBot="1" x14ac:dyDescent="0.25">
      <c r="B545" s="10" t="s">
        <v>12</v>
      </c>
      <c r="C545" s="63">
        <f>SUM(C514:C544)</f>
        <v>0</v>
      </c>
      <c r="D545" s="63">
        <f t="shared" ref="D545:AB545" si="118">SUM(D514:D544)</f>
        <v>0</v>
      </c>
      <c r="E545" s="63">
        <f t="shared" si="118"/>
        <v>0</v>
      </c>
      <c r="F545" s="63">
        <f t="shared" si="118"/>
        <v>0</v>
      </c>
      <c r="G545" s="63">
        <f t="shared" si="118"/>
        <v>0</v>
      </c>
      <c r="H545" s="63">
        <f t="shared" si="118"/>
        <v>0</v>
      </c>
      <c r="I545" s="63">
        <f t="shared" si="118"/>
        <v>0</v>
      </c>
      <c r="J545" s="63">
        <f t="shared" si="118"/>
        <v>0</v>
      </c>
      <c r="K545" s="63">
        <f t="shared" si="118"/>
        <v>0</v>
      </c>
      <c r="L545" s="63" t="e">
        <f t="shared" si="118"/>
        <v>#DIV/0!</v>
      </c>
      <c r="M545" s="63">
        <f t="shared" si="118"/>
        <v>0</v>
      </c>
      <c r="N545" s="97">
        <f t="shared" si="118"/>
        <v>0</v>
      </c>
      <c r="O545" s="97">
        <f t="shared" si="118"/>
        <v>0</v>
      </c>
      <c r="P545" s="97">
        <f t="shared" si="118"/>
        <v>0</v>
      </c>
      <c r="Q545" s="97">
        <f t="shared" si="118"/>
        <v>0</v>
      </c>
      <c r="R545" s="97" t="e">
        <f t="shared" si="118"/>
        <v>#DIV/0!</v>
      </c>
      <c r="S545" s="63">
        <f t="shared" si="118"/>
        <v>0</v>
      </c>
      <c r="T545" s="63">
        <f t="shared" si="118"/>
        <v>0</v>
      </c>
      <c r="U545" s="63">
        <f t="shared" si="118"/>
        <v>0</v>
      </c>
      <c r="V545" s="63">
        <f t="shared" si="118"/>
        <v>0</v>
      </c>
      <c r="W545" s="63">
        <f t="shared" si="118"/>
        <v>0</v>
      </c>
      <c r="X545" s="115">
        <f t="shared" si="118"/>
        <v>0</v>
      </c>
      <c r="Y545" s="115">
        <f t="shared" si="118"/>
        <v>0</v>
      </c>
      <c r="Z545" s="115">
        <f t="shared" si="118"/>
        <v>0</v>
      </c>
      <c r="AA545" s="115">
        <f t="shared" si="118"/>
        <v>0</v>
      </c>
      <c r="AB545" s="115">
        <f t="shared" si="118"/>
        <v>0</v>
      </c>
    </row>
    <row r="546" spans="2:28" hidden="1" x14ac:dyDescent="0.2">
      <c r="B546" s="5">
        <v>41061</v>
      </c>
      <c r="C546" s="33">
        <v>8081</v>
      </c>
      <c r="D546" s="40">
        <v>10702</v>
      </c>
      <c r="E546" s="40">
        <v>2981</v>
      </c>
      <c r="F546" s="40">
        <v>5083</v>
      </c>
      <c r="G546" s="41">
        <f t="shared" ref="G546:G575" si="119">SUM(C546:F546)</f>
        <v>26847</v>
      </c>
      <c r="H546" s="39">
        <v>1162.07</v>
      </c>
      <c r="I546" s="35">
        <v>1154.79</v>
      </c>
      <c r="J546" s="35">
        <v>1219.53</v>
      </c>
      <c r="K546" s="35">
        <v>1202.17</v>
      </c>
      <c r="L546" s="43">
        <f t="shared" ref="L546:L575" si="120">+ROUND((H546*C546+I546*D546+J546*E546+K546*F546)/G546,2)</f>
        <v>1173.1400000000001</v>
      </c>
      <c r="M546" s="44">
        <f t="shared" ref="M546:M575" si="121">+ROUND((C546*H546+D546*I546+E546*J546+F546*K546)/1000,2)</f>
        <v>31495.3</v>
      </c>
      <c r="N546" s="89">
        <v>1.6491</v>
      </c>
      <c r="O546" s="89">
        <v>1.6326000000000001</v>
      </c>
      <c r="P546" s="89">
        <v>2.4489000000000001</v>
      </c>
      <c r="Q546" s="89">
        <v>2.1749000000000001</v>
      </c>
      <c r="R546" s="77">
        <f t="shared" ref="R546:R575" si="122">+ROUND((N546*C546+O546*D546+P546*E546+Q546*F546)/G546,4)</f>
        <v>1.8309</v>
      </c>
      <c r="S546" s="33">
        <f t="shared" ref="S546:S575" si="123">ROUND(+C546*H546/1000,2)</f>
        <v>9390.69</v>
      </c>
      <c r="T546" s="34">
        <f t="shared" ref="T546:T575" si="124">ROUND(+D546*I546/1000,2)</f>
        <v>12358.56</v>
      </c>
      <c r="U546" s="35">
        <f t="shared" ref="U546:U575" si="125">ROUND(+E546*J546/1000,2)</f>
        <v>3635.42</v>
      </c>
      <c r="V546" s="36">
        <f t="shared" ref="V546:V575" si="126">ROUND(+F546*K546/1000,2)</f>
        <v>6110.63</v>
      </c>
      <c r="W546" s="37">
        <f t="shared" ref="W546:W575" si="127">SUM(S546:V546)</f>
        <v>31495.3</v>
      </c>
      <c r="X546" s="105">
        <v>1133.8399999999999</v>
      </c>
      <c r="Y546" s="106"/>
      <c r="Z546" s="106">
        <v>855.89</v>
      </c>
      <c r="AA546" s="106">
        <v>277.95</v>
      </c>
      <c r="AB546" s="107"/>
    </row>
    <row r="547" spans="2:28" hidden="1" x14ac:dyDescent="0.2">
      <c r="B547" s="5">
        <v>41062</v>
      </c>
      <c r="C547" s="33">
        <v>7801</v>
      </c>
      <c r="D547" s="40">
        <v>9993</v>
      </c>
      <c r="E547" s="40">
        <v>2968</v>
      </c>
      <c r="F547" s="40">
        <v>5146</v>
      </c>
      <c r="G547" s="41">
        <f t="shared" si="119"/>
        <v>25908</v>
      </c>
      <c r="H547" s="39">
        <v>1160.3599999999999</v>
      </c>
      <c r="I547" s="35">
        <v>1148.76</v>
      </c>
      <c r="J547" s="35">
        <v>1219.3699999999999</v>
      </c>
      <c r="K547" s="35">
        <v>1201.08</v>
      </c>
      <c r="L547" s="43">
        <f t="shared" si="120"/>
        <v>1170.73</v>
      </c>
      <c r="M547" s="44">
        <f t="shared" si="121"/>
        <v>30331.37</v>
      </c>
      <c r="N547" s="89">
        <v>1.6321000000000001</v>
      </c>
      <c r="O547" s="89">
        <v>1.5678000000000001</v>
      </c>
      <c r="P547" s="89">
        <v>2.4489000000000001</v>
      </c>
      <c r="Q547" s="89">
        <v>2.1613000000000002</v>
      </c>
      <c r="R547" s="77">
        <f t="shared" si="122"/>
        <v>1.806</v>
      </c>
      <c r="S547" s="33">
        <f t="shared" si="123"/>
        <v>9051.9699999999993</v>
      </c>
      <c r="T547" s="34">
        <f t="shared" si="124"/>
        <v>11479.56</v>
      </c>
      <c r="U547" s="35">
        <f t="shared" si="125"/>
        <v>3619.09</v>
      </c>
      <c r="V547" s="36">
        <f t="shared" si="126"/>
        <v>6180.76</v>
      </c>
      <c r="W547" s="37">
        <f t="shared" si="127"/>
        <v>30331.379999999997</v>
      </c>
      <c r="X547" s="105">
        <v>1080.9000000000001</v>
      </c>
      <c r="Y547" s="106"/>
      <c r="Z547" s="106">
        <v>798.57</v>
      </c>
      <c r="AA547" s="106">
        <v>282.33</v>
      </c>
      <c r="AB547" s="107"/>
    </row>
    <row r="548" spans="2:28" hidden="1" x14ac:dyDescent="0.2">
      <c r="B548" s="5">
        <v>41063</v>
      </c>
      <c r="C548" s="33">
        <v>5542</v>
      </c>
      <c r="D548" s="40">
        <v>6450</v>
      </c>
      <c r="E548" s="40">
        <v>2971</v>
      </c>
      <c r="F548" s="40">
        <v>5155</v>
      </c>
      <c r="G548" s="41">
        <f t="shared" si="119"/>
        <v>20118</v>
      </c>
      <c r="H548" s="39">
        <v>1159.71</v>
      </c>
      <c r="I548" s="35">
        <v>1155.68</v>
      </c>
      <c r="J548" s="35">
        <v>1219.3699999999999</v>
      </c>
      <c r="K548" s="35">
        <v>1201.54</v>
      </c>
      <c r="L548" s="43">
        <f t="shared" si="120"/>
        <v>1177.95</v>
      </c>
      <c r="M548" s="44">
        <f t="shared" si="121"/>
        <v>23697.94</v>
      </c>
      <c r="N548" s="89">
        <v>1.6235999999999999</v>
      </c>
      <c r="O548" s="89">
        <v>1.6560999999999999</v>
      </c>
      <c r="P548" s="89">
        <v>2.4489000000000001</v>
      </c>
      <c r="Q548" s="89">
        <v>2.1747000000000001</v>
      </c>
      <c r="R548" s="77">
        <f t="shared" si="122"/>
        <v>1.8971</v>
      </c>
      <c r="S548" s="33">
        <f t="shared" si="123"/>
        <v>6427.11</v>
      </c>
      <c r="T548" s="34">
        <f t="shared" si="124"/>
        <v>7454.14</v>
      </c>
      <c r="U548" s="35">
        <f t="shared" si="125"/>
        <v>3622.75</v>
      </c>
      <c r="V548" s="36">
        <f t="shared" si="126"/>
        <v>6193.94</v>
      </c>
      <c r="W548" s="37">
        <f t="shared" si="127"/>
        <v>23697.94</v>
      </c>
      <c r="X548" s="105">
        <v>883.83</v>
      </c>
      <c r="Y548" s="106"/>
      <c r="Z548" s="106">
        <v>662.38</v>
      </c>
      <c r="AA548" s="106">
        <v>221.45</v>
      </c>
      <c r="AB548" s="107"/>
    </row>
    <row r="549" spans="2:28" hidden="1" x14ac:dyDescent="0.2">
      <c r="B549" s="5">
        <v>41064</v>
      </c>
      <c r="C549" s="33">
        <v>7968</v>
      </c>
      <c r="D549" s="40">
        <v>8305</v>
      </c>
      <c r="E549" s="40">
        <v>2985</v>
      </c>
      <c r="F549" s="40">
        <v>5188</v>
      </c>
      <c r="G549" s="41">
        <f t="shared" si="119"/>
        <v>24446</v>
      </c>
      <c r="H549" s="39">
        <v>1157.46</v>
      </c>
      <c r="I549" s="35">
        <v>1156.8699999999999</v>
      </c>
      <c r="J549" s="35">
        <v>1219.53</v>
      </c>
      <c r="K549" s="35">
        <v>1204.17</v>
      </c>
      <c r="L549" s="43">
        <f t="shared" si="120"/>
        <v>1174.75</v>
      </c>
      <c r="M549" s="44">
        <f t="shared" si="121"/>
        <v>28717.98</v>
      </c>
      <c r="N549" s="89">
        <v>1.5980000000000001</v>
      </c>
      <c r="O549" s="89">
        <v>1.6691</v>
      </c>
      <c r="P549" s="89">
        <v>2.4489000000000001</v>
      </c>
      <c r="Q549" s="89">
        <v>2.2067999999999999</v>
      </c>
      <c r="R549" s="77">
        <f t="shared" si="122"/>
        <v>1.8552999999999999</v>
      </c>
      <c r="S549" s="33">
        <f t="shared" si="123"/>
        <v>9222.64</v>
      </c>
      <c r="T549" s="34">
        <f t="shared" si="124"/>
        <v>9607.81</v>
      </c>
      <c r="U549" s="35">
        <f t="shared" si="125"/>
        <v>3640.3</v>
      </c>
      <c r="V549" s="36">
        <f t="shared" si="126"/>
        <v>6247.23</v>
      </c>
      <c r="W549" s="37">
        <f t="shared" si="127"/>
        <v>28717.979999999996</v>
      </c>
      <c r="X549" s="105">
        <v>1043.21</v>
      </c>
      <c r="Y549" s="106"/>
      <c r="Z549" s="106">
        <v>800.77</v>
      </c>
      <c r="AA549" s="106">
        <v>242.44</v>
      </c>
      <c r="AB549" s="107"/>
    </row>
    <row r="550" spans="2:28" hidden="1" x14ac:dyDescent="0.2">
      <c r="B550" s="5">
        <v>41065</v>
      </c>
      <c r="C550" s="33">
        <v>13802</v>
      </c>
      <c r="D550" s="40">
        <v>14760</v>
      </c>
      <c r="E550" s="40">
        <v>2942</v>
      </c>
      <c r="F550" s="40">
        <v>5199</v>
      </c>
      <c r="G550" s="41">
        <f t="shared" si="119"/>
        <v>36703</v>
      </c>
      <c r="H550" s="39">
        <v>1158.6300000000001</v>
      </c>
      <c r="I550" s="35">
        <v>1146.45</v>
      </c>
      <c r="J550" s="35">
        <v>1219.53</v>
      </c>
      <c r="K550" s="35">
        <v>1205.69</v>
      </c>
      <c r="L550" s="43">
        <f t="shared" si="120"/>
        <v>1165.28</v>
      </c>
      <c r="M550" s="44">
        <f t="shared" si="121"/>
        <v>42769.25</v>
      </c>
      <c r="N550" s="89">
        <v>1.6076999999999999</v>
      </c>
      <c r="O550" s="89">
        <v>1.5464</v>
      </c>
      <c r="P550" s="89">
        <v>2.4489000000000001</v>
      </c>
      <c r="Q550" s="89">
        <v>2.2250999999999999</v>
      </c>
      <c r="R550" s="77">
        <f t="shared" si="122"/>
        <v>1.7379</v>
      </c>
      <c r="S550" s="33">
        <f t="shared" si="123"/>
        <v>15991.41</v>
      </c>
      <c r="T550" s="34">
        <f t="shared" si="124"/>
        <v>16921.599999999999</v>
      </c>
      <c r="U550" s="35">
        <f t="shared" si="125"/>
        <v>3587.86</v>
      </c>
      <c r="V550" s="36">
        <f t="shared" si="126"/>
        <v>6268.38</v>
      </c>
      <c r="W550" s="37">
        <f t="shared" si="127"/>
        <v>42769.249999999993</v>
      </c>
      <c r="X550" s="105">
        <v>1459.29</v>
      </c>
      <c r="Y550" s="106"/>
      <c r="Z550" s="106">
        <v>1115.6199999999999</v>
      </c>
      <c r="AA550" s="106">
        <v>343.67</v>
      </c>
      <c r="AB550" s="107"/>
    </row>
    <row r="551" spans="2:28" hidden="1" x14ac:dyDescent="0.2">
      <c r="B551" s="5">
        <v>41066</v>
      </c>
      <c r="C551" s="33">
        <v>12331</v>
      </c>
      <c r="D551" s="40">
        <v>15319</v>
      </c>
      <c r="E551" s="40">
        <v>2978</v>
      </c>
      <c r="F551" s="40">
        <v>5177</v>
      </c>
      <c r="G551" s="41">
        <f t="shared" si="119"/>
        <v>35805</v>
      </c>
      <c r="H551" s="39">
        <v>1160.93</v>
      </c>
      <c r="I551" s="35">
        <v>1149.17</v>
      </c>
      <c r="J551" s="35">
        <v>1219.53</v>
      </c>
      <c r="K551" s="35">
        <v>1205.98</v>
      </c>
      <c r="L551" s="43">
        <f t="shared" si="120"/>
        <v>1167.29</v>
      </c>
      <c r="M551" s="44">
        <f t="shared" si="121"/>
        <v>41794.68</v>
      </c>
      <c r="N551" s="89">
        <v>1.6328</v>
      </c>
      <c r="O551" s="89">
        <v>1.5770999999999999</v>
      </c>
      <c r="P551" s="89">
        <v>2.4489000000000001</v>
      </c>
      <c r="Q551" s="89">
        <v>2.2313999999999998</v>
      </c>
      <c r="R551" s="77">
        <f t="shared" si="122"/>
        <v>1.7634000000000001</v>
      </c>
      <c r="S551" s="33">
        <f t="shared" si="123"/>
        <v>14315.43</v>
      </c>
      <c r="T551" s="34">
        <f t="shared" si="124"/>
        <v>17604.14</v>
      </c>
      <c r="U551" s="35">
        <f t="shared" si="125"/>
        <v>3631.76</v>
      </c>
      <c r="V551" s="36">
        <f t="shared" si="126"/>
        <v>6243.36</v>
      </c>
      <c r="W551" s="37">
        <f t="shared" si="127"/>
        <v>41794.69</v>
      </c>
      <c r="X551" s="105">
        <v>1447.06</v>
      </c>
      <c r="Y551" s="106"/>
      <c r="Z551" s="106">
        <v>1082.9000000000001</v>
      </c>
      <c r="AA551" s="106">
        <v>364.16</v>
      </c>
      <c r="AB551" s="107"/>
    </row>
    <row r="552" spans="2:28" hidden="1" x14ac:dyDescent="0.2">
      <c r="B552" s="5">
        <v>41067</v>
      </c>
      <c r="C552" s="33">
        <v>9454</v>
      </c>
      <c r="D552" s="40">
        <v>14929</v>
      </c>
      <c r="E552" s="40">
        <v>2965</v>
      </c>
      <c r="F552" s="40">
        <v>5061</v>
      </c>
      <c r="G552" s="41">
        <f t="shared" si="119"/>
        <v>32409</v>
      </c>
      <c r="H552" s="39">
        <v>1162.3399999999999</v>
      </c>
      <c r="I552" s="35">
        <v>1149.17</v>
      </c>
      <c r="J552" s="35">
        <v>1226.18</v>
      </c>
      <c r="K552" s="35">
        <v>1205.06</v>
      </c>
      <c r="L552" s="43">
        <f t="shared" si="120"/>
        <v>1168.79</v>
      </c>
      <c r="M552" s="44">
        <f t="shared" si="121"/>
        <v>37879.15</v>
      </c>
      <c r="N552" s="89">
        <v>1.6527000000000001</v>
      </c>
      <c r="O552" s="89">
        <v>1.5770999999999999</v>
      </c>
      <c r="P552" s="89">
        <v>2.5628000000000002</v>
      </c>
      <c r="Q552" s="89">
        <v>2.2201</v>
      </c>
      <c r="R552" s="77">
        <f t="shared" si="122"/>
        <v>1.7897000000000001</v>
      </c>
      <c r="S552" s="33">
        <f t="shared" si="123"/>
        <v>10988.76</v>
      </c>
      <c r="T552" s="34">
        <f t="shared" si="124"/>
        <v>17155.96</v>
      </c>
      <c r="U552" s="35">
        <f t="shared" si="125"/>
        <v>3635.62</v>
      </c>
      <c r="V552" s="36">
        <f t="shared" si="126"/>
        <v>6098.81</v>
      </c>
      <c r="W552" s="37">
        <f t="shared" si="127"/>
        <v>37879.15</v>
      </c>
      <c r="X552" s="105">
        <v>1331.6</v>
      </c>
      <c r="Y552" s="106"/>
      <c r="Z552" s="106">
        <v>1013.08</v>
      </c>
      <c r="AA552" s="106">
        <v>318.52</v>
      </c>
      <c r="AB552" s="107"/>
    </row>
    <row r="553" spans="2:28" hidden="1" x14ac:dyDescent="0.2">
      <c r="B553" s="5">
        <v>41068</v>
      </c>
      <c r="C553" s="33">
        <v>7987</v>
      </c>
      <c r="D553" s="40">
        <v>13543</v>
      </c>
      <c r="E553" s="40">
        <v>2968</v>
      </c>
      <c r="F553" s="40">
        <v>5077</v>
      </c>
      <c r="G553" s="41">
        <f t="shared" si="119"/>
        <v>29575</v>
      </c>
      <c r="H553" s="39">
        <v>1163.57</v>
      </c>
      <c r="I553" s="35">
        <v>1146.99</v>
      </c>
      <c r="J553" s="35">
        <v>1226.18</v>
      </c>
      <c r="K553" s="35">
        <v>1203.8800000000001</v>
      </c>
      <c r="L553" s="43">
        <f t="shared" si="120"/>
        <v>1169.18</v>
      </c>
      <c r="M553" s="44">
        <f t="shared" si="121"/>
        <v>34578.519999999997</v>
      </c>
      <c r="N553" s="89">
        <v>1.6680999999999999</v>
      </c>
      <c r="O553" s="89">
        <v>1.5549999999999999</v>
      </c>
      <c r="P553" s="89">
        <v>2.5628000000000002</v>
      </c>
      <c r="Q553" s="89">
        <v>2.2052999999999998</v>
      </c>
      <c r="R553" s="77">
        <f t="shared" si="122"/>
        <v>1.7983</v>
      </c>
      <c r="S553" s="33">
        <f t="shared" si="123"/>
        <v>9293.43</v>
      </c>
      <c r="T553" s="34">
        <f t="shared" si="124"/>
        <v>15533.69</v>
      </c>
      <c r="U553" s="35">
        <f t="shared" si="125"/>
        <v>3639.3</v>
      </c>
      <c r="V553" s="36">
        <f t="shared" si="126"/>
        <v>6112.1</v>
      </c>
      <c r="W553" s="37">
        <f t="shared" si="127"/>
        <v>34578.520000000004</v>
      </c>
      <c r="X553" s="105">
        <v>1211.8800000000001</v>
      </c>
      <c r="Y553" s="106"/>
      <c r="Z553" s="106">
        <v>908.42</v>
      </c>
      <c r="AA553" s="106">
        <v>303.45999999999998</v>
      </c>
      <c r="AB553" s="107"/>
    </row>
    <row r="554" spans="2:28" hidden="1" x14ac:dyDescent="0.2">
      <c r="B554" s="5">
        <v>41069</v>
      </c>
      <c r="C554" s="33">
        <v>5621</v>
      </c>
      <c r="D554" s="40">
        <v>7581</v>
      </c>
      <c r="E554" s="40">
        <v>2967</v>
      </c>
      <c r="F554" s="40">
        <v>5097</v>
      </c>
      <c r="G554" s="41">
        <f t="shared" si="119"/>
        <v>21266</v>
      </c>
      <c r="H554" s="39">
        <v>1158.26</v>
      </c>
      <c r="I554" s="35">
        <v>1155.56</v>
      </c>
      <c r="J554" s="35">
        <v>1226.18</v>
      </c>
      <c r="K554" s="35">
        <v>1206.1199999999999</v>
      </c>
      <c r="L554" s="43">
        <f t="shared" si="120"/>
        <v>1178.24</v>
      </c>
      <c r="M554" s="44">
        <f t="shared" si="121"/>
        <v>25056.55</v>
      </c>
      <c r="N554" s="89">
        <v>1.6048</v>
      </c>
      <c r="O554" s="89">
        <v>1.6511</v>
      </c>
      <c r="P554" s="89">
        <v>2.5628000000000002</v>
      </c>
      <c r="Q554" s="89">
        <v>2.2385000000000002</v>
      </c>
      <c r="R554" s="77">
        <f t="shared" si="122"/>
        <v>1.9068000000000001</v>
      </c>
      <c r="S554" s="33">
        <f t="shared" si="123"/>
        <v>6510.58</v>
      </c>
      <c r="T554" s="34">
        <f t="shared" si="124"/>
        <v>8760.2999999999993</v>
      </c>
      <c r="U554" s="35">
        <f t="shared" si="125"/>
        <v>3638.08</v>
      </c>
      <c r="V554" s="36">
        <f t="shared" si="126"/>
        <v>6147.59</v>
      </c>
      <c r="W554" s="37">
        <f t="shared" si="127"/>
        <v>25056.55</v>
      </c>
      <c r="X554" s="105">
        <v>908.2</v>
      </c>
      <c r="Y554" s="106"/>
      <c r="Z554" s="106">
        <v>683.15</v>
      </c>
      <c r="AA554" s="106">
        <v>225.05</v>
      </c>
      <c r="AB554" s="107"/>
    </row>
    <row r="555" spans="2:28" hidden="1" x14ac:dyDescent="0.2">
      <c r="B555" s="5">
        <v>41070</v>
      </c>
      <c r="C555" s="33">
        <v>7751</v>
      </c>
      <c r="D555" s="40">
        <v>7135</v>
      </c>
      <c r="E555" s="40">
        <v>2969</v>
      </c>
      <c r="F555" s="40">
        <v>4996</v>
      </c>
      <c r="G555" s="41">
        <f t="shared" si="119"/>
        <v>22851</v>
      </c>
      <c r="H555" s="39">
        <v>1157.3900000000001</v>
      </c>
      <c r="I555" s="35">
        <v>1157.6300000000001</v>
      </c>
      <c r="J555" s="35">
        <v>1226.18</v>
      </c>
      <c r="K555" s="35">
        <v>1204.22</v>
      </c>
      <c r="L555" s="43">
        <f t="shared" si="120"/>
        <v>1176.6400000000001</v>
      </c>
      <c r="M555" s="44">
        <f t="shared" si="121"/>
        <v>26887.43</v>
      </c>
      <c r="N555" s="89">
        <v>1.5924</v>
      </c>
      <c r="O555" s="89">
        <v>1.6797</v>
      </c>
      <c r="P555" s="89">
        <v>2.5628000000000002</v>
      </c>
      <c r="Q555" s="89">
        <v>2.2128999999999999</v>
      </c>
      <c r="R555" s="77">
        <f t="shared" si="122"/>
        <v>1.8814</v>
      </c>
      <c r="S555" s="33">
        <f t="shared" si="123"/>
        <v>8970.93</v>
      </c>
      <c r="T555" s="34">
        <f t="shared" si="124"/>
        <v>8259.69</v>
      </c>
      <c r="U555" s="35">
        <f t="shared" si="125"/>
        <v>3640.53</v>
      </c>
      <c r="V555" s="36">
        <f t="shared" si="126"/>
        <v>6016.28</v>
      </c>
      <c r="W555" s="37">
        <f t="shared" si="127"/>
        <v>26887.43</v>
      </c>
      <c r="X555" s="105">
        <v>913.33</v>
      </c>
      <c r="Y555" s="106"/>
      <c r="Z555" s="106">
        <v>678.9</v>
      </c>
      <c r="AA555" s="106">
        <v>234.43</v>
      </c>
      <c r="AB555" s="107"/>
    </row>
    <row r="556" spans="2:28" hidden="1" x14ac:dyDescent="0.2">
      <c r="B556" s="5">
        <v>41071</v>
      </c>
      <c r="C556" s="33">
        <v>13000</v>
      </c>
      <c r="D556" s="40">
        <v>14770</v>
      </c>
      <c r="E556" s="40">
        <v>2956</v>
      </c>
      <c r="F556" s="40">
        <v>5133</v>
      </c>
      <c r="G556" s="41">
        <f t="shared" si="119"/>
        <v>35859</v>
      </c>
      <c r="H556" s="39">
        <v>1158.79</v>
      </c>
      <c r="I556" s="35">
        <v>1148.53</v>
      </c>
      <c r="J556" s="35">
        <v>1226.18</v>
      </c>
      <c r="K556" s="35">
        <v>1202.32</v>
      </c>
      <c r="L556" s="43">
        <f t="shared" si="120"/>
        <v>1166.3499999999999</v>
      </c>
      <c r="M556" s="44">
        <f t="shared" si="121"/>
        <v>41824.15</v>
      </c>
      <c r="N556" s="89">
        <v>1.6119000000000001</v>
      </c>
      <c r="O556" s="89">
        <v>1.5739000000000001</v>
      </c>
      <c r="P556" s="89">
        <v>2.5628000000000002</v>
      </c>
      <c r="Q556" s="89">
        <v>2.1846999999999999</v>
      </c>
      <c r="R556" s="77">
        <f t="shared" si="122"/>
        <v>1.7565999999999999</v>
      </c>
      <c r="S556" s="33">
        <f t="shared" si="123"/>
        <v>15064.27</v>
      </c>
      <c r="T556" s="34">
        <f t="shared" si="124"/>
        <v>16963.79</v>
      </c>
      <c r="U556" s="35">
        <f t="shared" si="125"/>
        <v>3624.59</v>
      </c>
      <c r="V556" s="36">
        <f t="shared" si="126"/>
        <v>6171.51</v>
      </c>
      <c r="W556" s="37">
        <f t="shared" si="127"/>
        <v>41824.160000000003</v>
      </c>
      <c r="X556" s="105">
        <v>1411.08</v>
      </c>
      <c r="Y556" s="106"/>
      <c r="Z556" s="106">
        <v>1069.5</v>
      </c>
      <c r="AA556" s="106">
        <v>341.58</v>
      </c>
      <c r="AB556" s="107"/>
    </row>
    <row r="557" spans="2:28" hidden="1" x14ac:dyDescent="0.2">
      <c r="B557" s="5">
        <v>41072</v>
      </c>
      <c r="C557" s="33">
        <v>10971</v>
      </c>
      <c r="D557" s="40">
        <v>15665</v>
      </c>
      <c r="E557" s="40">
        <v>2968</v>
      </c>
      <c r="F557" s="40">
        <v>5101</v>
      </c>
      <c r="G557" s="41">
        <f t="shared" si="119"/>
        <v>34705</v>
      </c>
      <c r="H557" s="39">
        <v>1159.3900000000001</v>
      </c>
      <c r="I557" s="35">
        <v>1148.3499999999999</v>
      </c>
      <c r="J557" s="35">
        <v>1226.18</v>
      </c>
      <c r="K557" s="35">
        <v>1199.21</v>
      </c>
      <c r="L557" s="43">
        <f t="shared" si="120"/>
        <v>1165.97</v>
      </c>
      <c r="M557" s="44">
        <f t="shared" si="121"/>
        <v>40465.040000000001</v>
      </c>
      <c r="N557" s="89">
        <v>1.6203000000000001</v>
      </c>
      <c r="O557" s="89">
        <v>1.5682</v>
      </c>
      <c r="P557" s="89">
        <v>2.5628000000000002</v>
      </c>
      <c r="Q557" s="89">
        <v>2.1516000000000002</v>
      </c>
      <c r="R557" s="77">
        <f t="shared" si="122"/>
        <v>1.7555000000000001</v>
      </c>
      <c r="S557" s="33">
        <f t="shared" si="123"/>
        <v>12719.67</v>
      </c>
      <c r="T557" s="34">
        <f t="shared" si="124"/>
        <v>17988.900000000001</v>
      </c>
      <c r="U557" s="35">
        <f t="shared" si="125"/>
        <v>3639.3</v>
      </c>
      <c r="V557" s="36">
        <f t="shared" si="126"/>
        <v>6117.17</v>
      </c>
      <c r="W557" s="37">
        <f t="shared" si="127"/>
        <v>40465.040000000001</v>
      </c>
      <c r="X557" s="105">
        <v>1383.12</v>
      </c>
      <c r="Y557" s="106"/>
      <c r="Z557" s="106">
        <v>1028.69</v>
      </c>
      <c r="AA557" s="106">
        <v>354.43</v>
      </c>
      <c r="AB557" s="107"/>
    </row>
    <row r="558" spans="2:28" hidden="1" x14ac:dyDescent="0.2">
      <c r="B558" s="5">
        <v>41073</v>
      </c>
      <c r="C558" s="33">
        <v>7230</v>
      </c>
      <c r="D558" s="40">
        <v>7093</v>
      </c>
      <c r="E558" s="40">
        <v>2959</v>
      </c>
      <c r="F558" s="40">
        <v>5132</v>
      </c>
      <c r="G558" s="41">
        <f t="shared" si="119"/>
        <v>22414</v>
      </c>
      <c r="H558" s="39">
        <v>1159.7</v>
      </c>
      <c r="I558" s="35">
        <v>1158.08</v>
      </c>
      <c r="J558" s="35">
        <v>1226.18</v>
      </c>
      <c r="K558" s="35">
        <v>1199.6400000000001</v>
      </c>
      <c r="L558" s="43">
        <f t="shared" si="120"/>
        <v>1177.1099999999999</v>
      </c>
      <c r="M558" s="44">
        <f t="shared" si="121"/>
        <v>26383.71</v>
      </c>
      <c r="N558" s="89">
        <v>1.6227</v>
      </c>
      <c r="O558" s="89">
        <v>1.6922999999999999</v>
      </c>
      <c r="P558" s="89">
        <v>2.5628000000000002</v>
      </c>
      <c r="Q558" s="89">
        <v>2.1501999999999999</v>
      </c>
      <c r="R558" s="77">
        <f t="shared" si="122"/>
        <v>1.8895999999999999</v>
      </c>
      <c r="S558" s="33">
        <f t="shared" si="123"/>
        <v>8384.6299999999992</v>
      </c>
      <c r="T558" s="34">
        <f t="shared" si="124"/>
        <v>8214.26</v>
      </c>
      <c r="U558" s="35">
        <f t="shared" si="125"/>
        <v>3628.27</v>
      </c>
      <c r="V558" s="36">
        <f t="shared" si="126"/>
        <v>6156.55</v>
      </c>
      <c r="W558" s="37">
        <f t="shared" si="127"/>
        <v>26383.71</v>
      </c>
      <c r="X558" s="105">
        <v>942.32</v>
      </c>
      <c r="Y558" s="106"/>
      <c r="Z558" s="106">
        <v>726.37</v>
      </c>
      <c r="AA558" s="106">
        <v>215.95</v>
      </c>
      <c r="AB558" s="107"/>
    </row>
    <row r="559" spans="2:28" hidden="1" x14ac:dyDescent="0.2">
      <c r="B559" s="5">
        <v>41074</v>
      </c>
      <c r="C559" s="33">
        <v>7776</v>
      </c>
      <c r="D559" s="40">
        <v>8125</v>
      </c>
      <c r="E559" s="40">
        <v>2943</v>
      </c>
      <c r="F559" s="40">
        <v>4372</v>
      </c>
      <c r="G559" s="41">
        <f t="shared" si="119"/>
        <v>23216</v>
      </c>
      <c r="H559" s="39">
        <v>1159.92</v>
      </c>
      <c r="I559" s="35">
        <v>1147.1500000000001</v>
      </c>
      <c r="J559" s="35">
        <v>1221.6500000000001</v>
      </c>
      <c r="K559" s="35">
        <v>1202.71</v>
      </c>
      <c r="L559" s="43">
        <f t="shared" si="120"/>
        <v>1171.33</v>
      </c>
      <c r="M559" s="44">
        <f t="shared" si="121"/>
        <v>27193.7</v>
      </c>
      <c r="N559" s="89">
        <v>1.6233</v>
      </c>
      <c r="O559" s="89">
        <v>1.5469999999999999</v>
      </c>
      <c r="P559" s="89">
        <v>2.4876999999999998</v>
      </c>
      <c r="Q559" s="89">
        <v>2.1724999999999999</v>
      </c>
      <c r="R559" s="77">
        <f t="shared" si="122"/>
        <v>1.8096000000000001</v>
      </c>
      <c r="S559" s="33">
        <f t="shared" si="123"/>
        <v>9019.5400000000009</v>
      </c>
      <c r="T559" s="34">
        <f t="shared" si="124"/>
        <v>9320.59</v>
      </c>
      <c r="U559" s="35">
        <f t="shared" si="125"/>
        <v>3595.32</v>
      </c>
      <c r="V559" s="36">
        <f t="shared" si="126"/>
        <v>5258.25</v>
      </c>
      <c r="W559" s="37">
        <f t="shared" si="127"/>
        <v>27193.7</v>
      </c>
      <c r="X559" s="105">
        <v>955.05</v>
      </c>
      <c r="Y559" s="106"/>
      <c r="Z559" s="106">
        <v>723.8</v>
      </c>
      <c r="AA559" s="106">
        <v>231.25</v>
      </c>
      <c r="AB559" s="107"/>
    </row>
    <row r="560" spans="2:28" hidden="1" x14ac:dyDescent="0.2">
      <c r="B560" s="5">
        <v>41075</v>
      </c>
      <c r="C560" s="33">
        <v>11802</v>
      </c>
      <c r="D560" s="40">
        <v>13112</v>
      </c>
      <c r="E560" s="40">
        <v>2953</v>
      </c>
      <c r="F560" s="40">
        <v>5110</v>
      </c>
      <c r="G560" s="41">
        <f t="shared" si="119"/>
        <v>32977</v>
      </c>
      <c r="H560" s="39">
        <v>1157.6300000000001</v>
      </c>
      <c r="I560" s="35">
        <v>1148.6400000000001</v>
      </c>
      <c r="J560" s="35">
        <v>1221.6500000000001</v>
      </c>
      <c r="K560" s="35">
        <v>1203.1500000000001</v>
      </c>
      <c r="L560" s="43">
        <f t="shared" si="120"/>
        <v>1166.8399999999999</v>
      </c>
      <c r="M560" s="44">
        <f t="shared" si="121"/>
        <v>38478.949999999997</v>
      </c>
      <c r="N560" s="89">
        <v>1.5936999999999999</v>
      </c>
      <c r="O560" s="89">
        <v>1.5739000000000001</v>
      </c>
      <c r="P560" s="89">
        <v>2.4876999999999998</v>
      </c>
      <c r="Q560" s="89">
        <v>2.1871</v>
      </c>
      <c r="R560" s="77">
        <f t="shared" si="122"/>
        <v>1.7578</v>
      </c>
      <c r="S560" s="33">
        <f t="shared" si="123"/>
        <v>13662.35</v>
      </c>
      <c r="T560" s="34">
        <f t="shared" si="124"/>
        <v>15060.97</v>
      </c>
      <c r="U560" s="35">
        <f t="shared" si="125"/>
        <v>3607.53</v>
      </c>
      <c r="V560" s="36">
        <f t="shared" si="126"/>
        <v>6148.1</v>
      </c>
      <c r="W560" s="37">
        <f t="shared" si="127"/>
        <v>38478.949999999997</v>
      </c>
      <c r="X560" s="105">
        <v>1321.58</v>
      </c>
      <c r="Y560" s="106"/>
      <c r="Z560" s="106">
        <v>1025.5999999999999</v>
      </c>
      <c r="AA560" s="106">
        <v>295.98</v>
      </c>
      <c r="AB560" s="107"/>
    </row>
    <row r="561" spans="2:28" hidden="1" x14ac:dyDescent="0.2">
      <c r="B561" s="5">
        <v>41076</v>
      </c>
      <c r="C561" s="33">
        <v>8880</v>
      </c>
      <c r="D561" s="40">
        <v>13733</v>
      </c>
      <c r="E561" s="40">
        <v>2968</v>
      </c>
      <c r="F561" s="40">
        <v>5125</v>
      </c>
      <c r="G561" s="41">
        <f t="shared" si="119"/>
        <v>30706</v>
      </c>
      <c r="H561" s="39">
        <v>1161.27</v>
      </c>
      <c r="I561" s="35">
        <v>1144.3800000000001</v>
      </c>
      <c r="J561" s="35">
        <v>1221.6500000000001</v>
      </c>
      <c r="K561" s="35">
        <v>1203.45</v>
      </c>
      <c r="L561" s="43">
        <f t="shared" si="120"/>
        <v>1166.5899999999999</v>
      </c>
      <c r="M561" s="44">
        <f t="shared" si="121"/>
        <v>35821.39</v>
      </c>
      <c r="N561" s="89">
        <v>1.6371</v>
      </c>
      <c r="O561" s="89">
        <v>1.5232000000000001</v>
      </c>
      <c r="P561" s="89">
        <v>2.4876999999999998</v>
      </c>
      <c r="Q561" s="89">
        <v>2.2000999999999999</v>
      </c>
      <c r="R561" s="77">
        <f t="shared" si="122"/>
        <v>1.7623</v>
      </c>
      <c r="S561" s="33">
        <f t="shared" si="123"/>
        <v>10312.08</v>
      </c>
      <c r="T561" s="34">
        <f t="shared" si="124"/>
        <v>15715.77</v>
      </c>
      <c r="U561" s="35">
        <f t="shared" si="125"/>
        <v>3625.86</v>
      </c>
      <c r="V561" s="36">
        <f t="shared" si="126"/>
        <v>6167.68</v>
      </c>
      <c r="W561" s="37">
        <f t="shared" si="127"/>
        <v>35821.39</v>
      </c>
      <c r="X561" s="105">
        <v>1248.6600000000001</v>
      </c>
      <c r="Y561" s="106"/>
      <c r="Z561" s="106">
        <v>915.22</v>
      </c>
      <c r="AA561" s="106">
        <v>333.44</v>
      </c>
      <c r="AB561" s="107"/>
    </row>
    <row r="562" spans="2:28" hidden="1" x14ac:dyDescent="0.2">
      <c r="B562" s="5">
        <v>41077</v>
      </c>
      <c r="C562" s="33">
        <v>9078</v>
      </c>
      <c r="D562" s="40">
        <v>11528</v>
      </c>
      <c r="E562" s="40">
        <v>2977</v>
      </c>
      <c r="F562" s="40">
        <v>5104</v>
      </c>
      <c r="G562" s="41">
        <f t="shared" si="119"/>
        <v>28687</v>
      </c>
      <c r="H562" s="39">
        <v>1161.1400000000001</v>
      </c>
      <c r="I562" s="35">
        <v>1146.07</v>
      </c>
      <c r="J562" s="35">
        <v>1221.6500000000001</v>
      </c>
      <c r="K562" s="35">
        <v>1200.5899999999999</v>
      </c>
      <c r="L562" s="43">
        <f t="shared" si="120"/>
        <v>1168.3800000000001</v>
      </c>
      <c r="M562" s="44">
        <f t="shared" si="121"/>
        <v>33517.39</v>
      </c>
      <c r="N562" s="89">
        <v>1.6374</v>
      </c>
      <c r="O562" s="89">
        <v>1.5446</v>
      </c>
      <c r="P562" s="89">
        <v>2.4876999999999998</v>
      </c>
      <c r="Q562" s="89">
        <v>2.1690999999999998</v>
      </c>
      <c r="R562" s="77">
        <f t="shared" si="122"/>
        <v>1.7828999999999999</v>
      </c>
      <c r="S562" s="33">
        <f t="shared" si="123"/>
        <v>10540.83</v>
      </c>
      <c r="T562" s="34">
        <f t="shared" si="124"/>
        <v>13211.89</v>
      </c>
      <c r="U562" s="35">
        <f t="shared" si="125"/>
        <v>3636.85</v>
      </c>
      <c r="V562" s="36">
        <f t="shared" si="126"/>
        <v>6127.81</v>
      </c>
      <c r="W562" s="37">
        <f t="shared" si="127"/>
        <v>33517.379999999997</v>
      </c>
      <c r="X562" s="105">
        <v>1155.3399999999999</v>
      </c>
      <c r="Y562" s="106"/>
      <c r="Z562" s="106">
        <v>880.71</v>
      </c>
      <c r="AA562" s="106">
        <v>274.63</v>
      </c>
      <c r="AB562" s="107"/>
    </row>
    <row r="563" spans="2:28" hidden="1" x14ac:dyDescent="0.2">
      <c r="B563" s="5">
        <v>41078</v>
      </c>
      <c r="C563" s="33">
        <v>10115</v>
      </c>
      <c r="D563" s="40">
        <v>14127</v>
      </c>
      <c r="E563" s="40">
        <v>2980</v>
      </c>
      <c r="F563" s="40">
        <v>5116</v>
      </c>
      <c r="G563" s="41">
        <f t="shared" si="119"/>
        <v>32338</v>
      </c>
      <c r="H563" s="39">
        <v>1161.33</v>
      </c>
      <c r="I563" s="35">
        <v>1143.27</v>
      </c>
      <c r="J563" s="35">
        <v>1221.6500000000001</v>
      </c>
      <c r="K563" s="35">
        <v>1200.83</v>
      </c>
      <c r="L563" s="43">
        <f t="shared" si="120"/>
        <v>1165.25</v>
      </c>
      <c r="M563" s="44">
        <f t="shared" si="121"/>
        <v>37681.79</v>
      </c>
      <c r="N563" s="89">
        <v>1.6415999999999999</v>
      </c>
      <c r="O563" s="89">
        <v>1.5135000000000001</v>
      </c>
      <c r="P563" s="89">
        <v>2.4876999999999998</v>
      </c>
      <c r="Q563" s="89">
        <v>2.1762000000000001</v>
      </c>
      <c r="R563" s="77">
        <f t="shared" si="122"/>
        <v>1.7482</v>
      </c>
      <c r="S563" s="33">
        <f t="shared" si="123"/>
        <v>11746.85</v>
      </c>
      <c r="T563" s="34">
        <f t="shared" si="124"/>
        <v>16150.98</v>
      </c>
      <c r="U563" s="35">
        <f t="shared" si="125"/>
        <v>3640.52</v>
      </c>
      <c r="V563" s="36">
        <f t="shared" si="126"/>
        <v>6143.45</v>
      </c>
      <c r="W563" s="37">
        <f t="shared" si="127"/>
        <v>37681.800000000003</v>
      </c>
      <c r="X563" s="105">
        <v>1297.99</v>
      </c>
      <c r="Y563" s="106"/>
      <c r="Z563" s="106">
        <v>1005.61</v>
      </c>
      <c r="AA563" s="106">
        <v>292.38</v>
      </c>
      <c r="AB563" s="107"/>
    </row>
    <row r="564" spans="2:28" hidden="1" x14ac:dyDescent="0.2">
      <c r="B564" s="5">
        <v>41079</v>
      </c>
      <c r="C564" s="33">
        <v>12342</v>
      </c>
      <c r="D564" s="40">
        <v>13272</v>
      </c>
      <c r="E564" s="40">
        <v>2982</v>
      </c>
      <c r="F564" s="40">
        <v>4945</v>
      </c>
      <c r="G564" s="41">
        <f t="shared" si="119"/>
        <v>33541</v>
      </c>
      <c r="H564" s="39">
        <v>1162.3399999999999</v>
      </c>
      <c r="I564" s="35">
        <v>1148.3</v>
      </c>
      <c r="J564" s="35">
        <v>1221.6500000000001</v>
      </c>
      <c r="K564" s="35">
        <v>1200.23</v>
      </c>
      <c r="L564" s="43">
        <f t="shared" si="120"/>
        <v>1167.6400000000001</v>
      </c>
      <c r="M564" s="44">
        <f t="shared" si="121"/>
        <v>39163.94</v>
      </c>
      <c r="N564" s="89">
        <v>1.6557999999999999</v>
      </c>
      <c r="O564" s="89">
        <v>1.5667</v>
      </c>
      <c r="P564" s="89">
        <v>2.4876999999999998</v>
      </c>
      <c r="Q564" s="89">
        <v>2.1673</v>
      </c>
      <c r="R564" s="77">
        <f t="shared" si="122"/>
        <v>1.7699</v>
      </c>
      <c r="S564" s="33">
        <f t="shared" si="123"/>
        <v>14345.6</v>
      </c>
      <c r="T564" s="34">
        <f t="shared" si="124"/>
        <v>15240.24</v>
      </c>
      <c r="U564" s="35">
        <f t="shared" si="125"/>
        <v>3642.96</v>
      </c>
      <c r="V564" s="36">
        <f t="shared" si="126"/>
        <v>5935.14</v>
      </c>
      <c r="W564" s="37">
        <f t="shared" si="127"/>
        <v>39163.94</v>
      </c>
      <c r="X564" s="105">
        <v>1321.98</v>
      </c>
      <c r="Y564" s="106"/>
      <c r="Z564" s="106">
        <v>1010.63</v>
      </c>
      <c r="AA564" s="106">
        <v>311.35000000000002</v>
      </c>
      <c r="AB564" s="107"/>
    </row>
    <row r="565" spans="2:28" hidden="1" x14ac:dyDescent="0.2">
      <c r="B565" s="5">
        <v>41080</v>
      </c>
      <c r="C565" s="33">
        <v>17124</v>
      </c>
      <c r="D565" s="40">
        <v>12717</v>
      </c>
      <c r="E565" s="40">
        <v>2971</v>
      </c>
      <c r="F565" s="40">
        <v>5079</v>
      </c>
      <c r="G565" s="41">
        <f t="shared" si="119"/>
        <v>37891</v>
      </c>
      <c r="H565" s="39">
        <v>1162.8599999999999</v>
      </c>
      <c r="I565" s="35">
        <v>1148.3399999999999</v>
      </c>
      <c r="J565" s="35">
        <v>1221.6500000000001</v>
      </c>
      <c r="K565" s="35">
        <v>1192.77</v>
      </c>
      <c r="L565" s="43">
        <f t="shared" si="120"/>
        <v>1166.6099999999999</v>
      </c>
      <c r="M565" s="44">
        <f t="shared" si="121"/>
        <v>44203.86</v>
      </c>
      <c r="N565" s="89">
        <v>1.6632</v>
      </c>
      <c r="O565" s="89">
        <v>1.5679000000000001</v>
      </c>
      <c r="P565" s="89">
        <v>2.4876999999999998</v>
      </c>
      <c r="Q565" s="89">
        <v>2.0787</v>
      </c>
      <c r="R565" s="77">
        <f t="shared" si="122"/>
        <v>1.7516</v>
      </c>
      <c r="S565" s="33">
        <f t="shared" si="123"/>
        <v>19912.810000000001</v>
      </c>
      <c r="T565" s="34">
        <f t="shared" si="124"/>
        <v>14603.44</v>
      </c>
      <c r="U565" s="35">
        <f t="shared" si="125"/>
        <v>3629.52</v>
      </c>
      <c r="V565" s="36">
        <f t="shared" si="126"/>
        <v>6058.08</v>
      </c>
      <c r="W565" s="37">
        <f t="shared" si="127"/>
        <v>44203.85</v>
      </c>
      <c r="X565" s="105">
        <v>1523.79</v>
      </c>
      <c r="Y565" s="106"/>
      <c r="Z565" s="106">
        <v>1151.7</v>
      </c>
      <c r="AA565" s="106">
        <v>372.09</v>
      </c>
      <c r="AB565" s="107"/>
    </row>
    <row r="566" spans="2:28" hidden="1" x14ac:dyDescent="0.2">
      <c r="B566" s="5">
        <v>41081</v>
      </c>
      <c r="C566" s="33">
        <v>17603</v>
      </c>
      <c r="D566" s="40">
        <v>12931</v>
      </c>
      <c r="E566" s="40">
        <v>2938</v>
      </c>
      <c r="F566" s="40">
        <v>4506</v>
      </c>
      <c r="G566" s="41">
        <f t="shared" si="119"/>
        <v>37978</v>
      </c>
      <c r="H566" s="39">
        <v>1161.06</v>
      </c>
      <c r="I566" s="35">
        <v>1148.8800000000001</v>
      </c>
      <c r="J566" s="35">
        <v>1224.6500000000001</v>
      </c>
      <c r="K566" s="35">
        <v>1200.1099999999999</v>
      </c>
      <c r="L566" s="43">
        <f t="shared" si="120"/>
        <v>1166.47</v>
      </c>
      <c r="M566" s="44">
        <f t="shared" si="121"/>
        <v>44300.02</v>
      </c>
      <c r="N566" s="89">
        <v>1.6382000000000001</v>
      </c>
      <c r="O566" s="89">
        <v>1.573</v>
      </c>
      <c r="P566" s="89">
        <v>2.4689999999999999</v>
      </c>
      <c r="Q566" s="89">
        <v>2.1861999999999999</v>
      </c>
      <c r="R566" s="77">
        <f t="shared" si="122"/>
        <v>1.7453000000000001</v>
      </c>
      <c r="S566" s="33">
        <f t="shared" si="123"/>
        <v>20438.14</v>
      </c>
      <c r="T566" s="34">
        <f t="shared" si="124"/>
        <v>14856.17</v>
      </c>
      <c r="U566" s="35">
        <f t="shared" si="125"/>
        <v>3598.02</v>
      </c>
      <c r="V566" s="36">
        <f t="shared" si="126"/>
        <v>5407.7</v>
      </c>
      <c r="W566" s="37">
        <f t="shared" si="127"/>
        <v>44300.029999999992</v>
      </c>
      <c r="X566" s="105">
        <v>1492.82</v>
      </c>
      <c r="Y566" s="106"/>
      <c r="Z566" s="106">
        <v>1140.9000000000001</v>
      </c>
      <c r="AA566" s="106">
        <v>351.92</v>
      </c>
      <c r="AB566" s="107"/>
    </row>
    <row r="567" spans="2:28" hidden="1" x14ac:dyDescent="0.2">
      <c r="B567" s="5">
        <v>41082</v>
      </c>
      <c r="C567" s="33">
        <v>11637</v>
      </c>
      <c r="D567" s="40">
        <v>13867</v>
      </c>
      <c r="E567" s="40">
        <v>2964</v>
      </c>
      <c r="F567" s="40">
        <v>5084</v>
      </c>
      <c r="G567" s="41">
        <f t="shared" si="119"/>
        <v>33552</v>
      </c>
      <c r="H567" s="39">
        <v>1161.1300000000001</v>
      </c>
      <c r="I567" s="35">
        <v>1150.6400000000001</v>
      </c>
      <c r="J567" s="35">
        <v>1224.6500000000001</v>
      </c>
      <c r="K567" s="35">
        <v>1197.83</v>
      </c>
      <c r="L567" s="43">
        <f t="shared" si="120"/>
        <v>1167.97</v>
      </c>
      <c r="M567" s="44">
        <f t="shared" si="121"/>
        <v>39187.629999999997</v>
      </c>
      <c r="N567" s="89">
        <v>1.6393</v>
      </c>
      <c r="O567" s="89">
        <v>1.5914999999999999</v>
      </c>
      <c r="P567" s="89">
        <v>2.4689999999999999</v>
      </c>
      <c r="Q567" s="89">
        <v>2.1476999999999999</v>
      </c>
      <c r="R567" s="77">
        <f t="shared" si="122"/>
        <v>1.7699</v>
      </c>
      <c r="S567" s="33">
        <f t="shared" si="123"/>
        <v>13512.07</v>
      </c>
      <c r="T567" s="34">
        <f t="shared" si="124"/>
        <v>15955.92</v>
      </c>
      <c r="U567" s="35">
        <f t="shared" si="125"/>
        <v>3629.86</v>
      </c>
      <c r="V567" s="36">
        <f t="shared" si="126"/>
        <v>6089.77</v>
      </c>
      <c r="W567" s="37">
        <f t="shared" si="127"/>
        <v>39187.619999999995</v>
      </c>
      <c r="X567" s="105">
        <v>1357.2</v>
      </c>
      <c r="Y567" s="106"/>
      <c r="Z567" s="106">
        <v>1049.1500000000001</v>
      </c>
      <c r="AA567" s="106">
        <v>308.05</v>
      </c>
      <c r="AB567" s="107"/>
    </row>
    <row r="568" spans="2:28" hidden="1" x14ac:dyDescent="0.2">
      <c r="B568" s="5">
        <v>41083</v>
      </c>
      <c r="C568" s="33">
        <v>9491</v>
      </c>
      <c r="D568" s="40">
        <v>14554</v>
      </c>
      <c r="E568" s="40">
        <v>2524</v>
      </c>
      <c r="F568" s="40">
        <v>5036</v>
      </c>
      <c r="G568" s="41">
        <f t="shared" si="119"/>
        <v>31605</v>
      </c>
      <c r="H568" s="39">
        <v>1160.77</v>
      </c>
      <c r="I568" s="35">
        <v>1152.73</v>
      </c>
      <c r="J568" s="35">
        <v>1224.6500000000001</v>
      </c>
      <c r="K568" s="35">
        <v>1199.4000000000001</v>
      </c>
      <c r="L568" s="43">
        <f t="shared" si="120"/>
        <v>1168.32</v>
      </c>
      <c r="M568" s="44">
        <f t="shared" si="121"/>
        <v>36924.9</v>
      </c>
      <c r="N568" s="89">
        <v>1.6396999999999999</v>
      </c>
      <c r="O568" s="89">
        <v>1.6143000000000001</v>
      </c>
      <c r="P568" s="89">
        <v>2.4689999999999999</v>
      </c>
      <c r="Q568" s="89">
        <v>2.2002000000000002</v>
      </c>
      <c r="R568" s="77">
        <f t="shared" si="122"/>
        <v>1.7835000000000001</v>
      </c>
      <c r="S568" s="33">
        <f t="shared" si="123"/>
        <v>11016.87</v>
      </c>
      <c r="T568" s="34">
        <f t="shared" si="124"/>
        <v>16776.830000000002</v>
      </c>
      <c r="U568" s="35">
        <f t="shared" si="125"/>
        <v>3091.02</v>
      </c>
      <c r="V568" s="36">
        <f t="shared" si="126"/>
        <v>6040.18</v>
      </c>
      <c r="W568" s="37">
        <f t="shared" si="127"/>
        <v>36924.900000000009</v>
      </c>
      <c r="X568" s="105">
        <v>1282.51</v>
      </c>
      <c r="Y568" s="106"/>
      <c r="Z568" s="106">
        <v>1049.68</v>
      </c>
      <c r="AA568" s="106">
        <v>232.83</v>
      </c>
      <c r="AB568" s="107"/>
    </row>
    <row r="569" spans="2:28" hidden="1" x14ac:dyDescent="0.2">
      <c r="B569" s="5">
        <v>41084</v>
      </c>
      <c r="C569" s="33">
        <v>7735</v>
      </c>
      <c r="D569" s="40">
        <v>13477</v>
      </c>
      <c r="E569" s="40">
        <v>2180</v>
      </c>
      <c r="F569" s="40">
        <v>5029</v>
      </c>
      <c r="G569" s="41">
        <f t="shared" si="119"/>
        <v>28421</v>
      </c>
      <c r="H569" s="39">
        <v>1156.26</v>
      </c>
      <c r="I569" s="35">
        <v>1146.7</v>
      </c>
      <c r="J569" s="35">
        <v>1224.6500000000001</v>
      </c>
      <c r="K569" s="35">
        <v>1199.4000000000001</v>
      </c>
      <c r="L569" s="43">
        <f t="shared" si="120"/>
        <v>1164.6099999999999</v>
      </c>
      <c r="M569" s="44">
        <f t="shared" si="121"/>
        <v>33099.269999999997</v>
      </c>
      <c r="N569" s="89">
        <v>1.5906</v>
      </c>
      <c r="O569" s="89">
        <v>1.5496000000000001</v>
      </c>
      <c r="P569" s="89">
        <v>2.4689999999999999</v>
      </c>
      <c r="Q569" s="89">
        <v>2.2002000000000002</v>
      </c>
      <c r="R569" s="77">
        <f t="shared" si="122"/>
        <v>1.7464</v>
      </c>
      <c r="S569" s="33">
        <f t="shared" si="123"/>
        <v>8943.67</v>
      </c>
      <c r="T569" s="34">
        <f t="shared" si="124"/>
        <v>15454.08</v>
      </c>
      <c r="U569" s="35">
        <f t="shared" si="125"/>
        <v>2669.74</v>
      </c>
      <c r="V569" s="36">
        <f t="shared" si="126"/>
        <v>6031.78</v>
      </c>
      <c r="W569" s="37">
        <f t="shared" si="127"/>
        <v>33099.269999999997</v>
      </c>
      <c r="X569" s="105">
        <v>1143.33</v>
      </c>
      <c r="Y569" s="106"/>
      <c r="Z569" s="106">
        <v>846.83</v>
      </c>
      <c r="AA569" s="106">
        <v>296.5</v>
      </c>
      <c r="AB569" s="107"/>
    </row>
    <row r="570" spans="2:28" hidden="1" x14ac:dyDescent="0.2">
      <c r="B570" s="5">
        <v>41085</v>
      </c>
      <c r="C570" s="33">
        <v>7899</v>
      </c>
      <c r="D570" s="40">
        <v>14383</v>
      </c>
      <c r="E570" s="40">
        <v>2982</v>
      </c>
      <c r="F570" s="40">
        <v>5038</v>
      </c>
      <c r="G570" s="41">
        <f t="shared" si="119"/>
        <v>30302</v>
      </c>
      <c r="H570" s="39">
        <v>1158.8</v>
      </c>
      <c r="I570" s="35">
        <v>1152.1500000000001</v>
      </c>
      <c r="J570" s="35">
        <v>1224.6500000000001</v>
      </c>
      <c r="K570" s="35">
        <v>1199.4000000000001</v>
      </c>
      <c r="L570" s="43">
        <f t="shared" si="120"/>
        <v>1168.8699999999999</v>
      </c>
      <c r="M570" s="44">
        <f t="shared" si="121"/>
        <v>35419.22</v>
      </c>
      <c r="N570" s="89">
        <v>1.6161000000000001</v>
      </c>
      <c r="O570" s="89">
        <v>1.6162000000000001</v>
      </c>
      <c r="P570" s="89">
        <v>2.4689999999999999</v>
      </c>
      <c r="Q570" s="89">
        <v>2.2002000000000002</v>
      </c>
      <c r="R570" s="77">
        <f t="shared" si="122"/>
        <v>1.7971999999999999</v>
      </c>
      <c r="S570" s="33">
        <f t="shared" si="123"/>
        <v>9153.36</v>
      </c>
      <c r="T570" s="34">
        <f t="shared" si="124"/>
        <v>16571.37</v>
      </c>
      <c r="U570" s="35">
        <f t="shared" si="125"/>
        <v>3651.91</v>
      </c>
      <c r="V570" s="36">
        <f t="shared" si="126"/>
        <v>6042.58</v>
      </c>
      <c r="W570" s="37">
        <f t="shared" si="127"/>
        <v>35419.22</v>
      </c>
      <c r="X570" s="105">
        <v>1250.3399999999999</v>
      </c>
      <c r="Y570" s="106"/>
      <c r="Z570" s="106">
        <v>975.37</v>
      </c>
      <c r="AA570" s="106">
        <v>274.97000000000003</v>
      </c>
      <c r="AB570" s="107"/>
    </row>
    <row r="571" spans="2:28" hidden="1" x14ac:dyDescent="0.2">
      <c r="B571" s="5">
        <v>41086</v>
      </c>
      <c r="C571" s="33">
        <v>9463</v>
      </c>
      <c r="D571" s="40">
        <v>14551</v>
      </c>
      <c r="E571" s="40">
        <v>2997</v>
      </c>
      <c r="F571" s="40">
        <v>5050</v>
      </c>
      <c r="G571" s="41">
        <f t="shared" si="119"/>
        <v>32061</v>
      </c>
      <c r="H571" s="39">
        <v>1158.8</v>
      </c>
      <c r="I571" s="35">
        <v>1152.1500000000001</v>
      </c>
      <c r="J571" s="35">
        <v>1224.6500000000001</v>
      </c>
      <c r="K571" s="35">
        <v>1199.4000000000001</v>
      </c>
      <c r="L571" s="43">
        <f t="shared" si="120"/>
        <v>1168.33</v>
      </c>
      <c r="M571" s="44">
        <f t="shared" si="121"/>
        <v>37457.910000000003</v>
      </c>
      <c r="N571" s="89">
        <v>1.6285000000000001</v>
      </c>
      <c r="O571" s="89">
        <v>1.6346000000000001</v>
      </c>
      <c r="P571" s="89">
        <v>2.4689999999999999</v>
      </c>
      <c r="Q571" s="89">
        <v>2.1547000000000001</v>
      </c>
      <c r="R571" s="77">
        <f t="shared" si="122"/>
        <v>1.7927</v>
      </c>
      <c r="S571" s="33">
        <f t="shared" si="123"/>
        <v>10965.72</v>
      </c>
      <c r="T571" s="34">
        <f t="shared" si="124"/>
        <v>16764.93</v>
      </c>
      <c r="U571" s="35">
        <f t="shared" si="125"/>
        <v>3670.28</v>
      </c>
      <c r="V571" s="36">
        <f t="shared" si="126"/>
        <v>6056.97</v>
      </c>
      <c r="W571" s="37">
        <f t="shared" si="127"/>
        <v>37457.9</v>
      </c>
      <c r="X571" s="105">
        <v>1279.05</v>
      </c>
      <c r="Y571" s="106"/>
      <c r="Z571" s="106">
        <v>997.52</v>
      </c>
      <c r="AA571" s="106">
        <v>281.52999999999997</v>
      </c>
      <c r="AB571" s="107"/>
    </row>
    <row r="572" spans="2:28" hidden="1" x14ac:dyDescent="0.2">
      <c r="B572" s="5">
        <v>41087</v>
      </c>
      <c r="C572" s="33">
        <v>11928</v>
      </c>
      <c r="D572" s="40">
        <v>15189</v>
      </c>
      <c r="E572" s="40">
        <v>3001</v>
      </c>
      <c r="F572" s="40">
        <v>5095</v>
      </c>
      <c r="G572" s="41">
        <f t="shared" si="119"/>
        <v>35213</v>
      </c>
      <c r="H572" s="39">
        <v>1159.3699999999999</v>
      </c>
      <c r="I572" s="35">
        <v>1151.55</v>
      </c>
      <c r="J572" s="35">
        <v>1224.6500000000001</v>
      </c>
      <c r="K572" s="35">
        <v>1199.5899999999999</v>
      </c>
      <c r="L572" s="43">
        <f t="shared" si="120"/>
        <v>1167.3800000000001</v>
      </c>
      <c r="M572" s="44">
        <f t="shared" si="121"/>
        <v>41106.94</v>
      </c>
      <c r="N572" s="89">
        <v>1.6240000000000001</v>
      </c>
      <c r="O572" s="89">
        <v>1.6056999999999999</v>
      </c>
      <c r="P572" s="89">
        <v>2.4689999999999999</v>
      </c>
      <c r="Q572" s="89">
        <v>2.1621000000000001</v>
      </c>
      <c r="R572" s="77">
        <f t="shared" si="122"/>
        <v>1.766</v>
      </c>
      <c r="S572" s="33">
        <f t="shared" si="123"/>
        <v>13828.97</v>
      </c>
      <c r="T572" s="34">
        <f t="shared" si="124"/>
        <v>17490.89</v>
      </c>
      <c r="U572" s="35">
        <f t="shared" si="125"/>
        <v>3675.17</v>
      </c>
      <c r="V572" s="36">
        <f t="shared" si="126"/>
        <v>6111.91</v>
      </c>
      <c r="W572" s="37">
        <f t="shared" si="127"/>
        <v>41106.94</v>
      </c>
      <c r="X572" s="105">
        <v>1343.2</v>
      </c>
      <c r="Y572" s="106"/>
      <c r="Z572" s="106">
        <v>991.1</v>
      </c>
      <c r="AA572" s="106">
        <v>352.1</v>
      </c>
      <c r="AB572" s="107"/>
    </row>
    <row r="573" spans="2:28" hidden="1" x14ac:dyDescent="0.2">
      <c r="B573" s="5">
        <v>41088</v>
      </c>
      <c r="C573" s="33">
        <v>12706</v>
      </c>
      <c r="D573" s="40">
        <v>15590</v>
      </c>
      <c r="E573" s="40">
        <v>3025</v>
      </c>
      <c r="F573" s="40">
        <v>5132</v>
      </c>
      <c r="G573" s="41">
        <f t="shared" si="119"/>
        <v>36453</v>
      </c>
      <c r="H573" s="39">
        <v>1160.3900000000001</v>
      </c>
      <c r="I573" s="35">
        <v>1152.52</v>
      </c>
      <c r="J573" s="35">
        <v>1218.69</v>
      </c>
      <c r="K573" s="35">
        <v>1200.46</v>
      </c>
      <c r="L573" s="43">
        <f t="shared" si="120"/>
        <v>1167.5</v>
      </c>
      <c r="M573" s="44">
        <f t="shared" si="121"/>
        <v>42559</v>
      </c>
      <c r="N573" s="89">
        <v>1.6345000000000001</v>
      </c>
      <c r="O573" s="89">
        <v>1.6173999999999999</v>
      </c>
      <c r="P573" s="89">
        <v>2.3298000000000001</v>
      </c>
      <c r="Q573" s="89">
        <v>2.1701000000000001</v>
      </c>
      <c r="R573" s="77">
        <f t="shared" si="122"/>
        <v>1.7603</v>
      </c>
      <c r="S573" s="33">
        <f t="shared" si="123"/>
        <v>14743.92</v>
      </c>
      <c r="T573" s="34">
        <f t="shared" si="124"/>
        <v>17967.79</v>
      </c>
      <c r="U573" s="35">
        <f t="shared" si="125"/>
        <v>3686.54</v>
      </c>
      <c r="V573" s="36">
        <f t="shared" si="126"/>
        <v>6160.76</v>
      </c>
      <c r="W573" s="37">
        <f t="shared" si="127"/>
        <v>42559.01</v>
      </c>
      <c r="X573" s="105">
        <v>1345.55</v>
      </c>
      <c r="Y573" s="106"/>
      <c r="Z573" s="106">
        <v>1000.58</v>
      </c>
      <c r="AA573" s="106">
        <v>344.97</v>
      </c>
      <c r="AB573" s="107"/>
    </row>
    <row r="574" spans="2:28" hidden="1" x14ac:dyDescent="0.2">
      <c r="B574" s="5">
        <v>41089</v>
      </c>
      <c r="C574" s="33">
        <v>8685</v>
      </c>
      <c r="D574" s="40">
        <v>15290</v>
      </c>
      <c r="E574" s="40">
        <v>3024</v>
      </c>
      <c r="F574" s="40">
        <v>5123</v>
      </c>
      <c r="G574" s="41">
        <f t="shared" si="119"/>
        <v>32122</v>
      </c>
      <c r="H574" s="39">
        <v>1160.1199999999999</v>
      </c>
      <c r="I574" s="35">
        <v>1152.8399999999999</v>
      </c>
      <c r="J574" s="35">
        <v>1218.69</v>
      </c>
      <c r="K574" s="35">
        <v>1203.3599999999999</v>
      </c>
      <c r="L574" s="43">
        <f t="shared" si="120"/>
        <v>1169.06</v>
      </c>
      <c r="M574" s="44">
        <f t="shared" si="121"/>
        <v>37552.699999999997</v>
      </c>
      <c r="N574" s="89">
        <v>1.6277999999999999</v>
      </c>
      <c r="O574" s="89">
        <v>1.6180000000000001</v>
      </c>
      <c r="P574" s="89">
        <v>2.3298000000000001</v>
      </c>
      <c r="Q574" s="89">
        <v>2.2033999999999998</v>
      </c>
      <c r="R574" s="77">
        <f t="shared" si="122"/>
        <v>1.7809999999999999</v>
      </c>
      <c r="S574" s="33">
        <f t="shared" si="123"/>
        <v>10075.64</v>
      </c>
      <c r="T574" s="34">
        <f t="shared" si="124"/>
        <v>17626.919999999998</v>
      </c>
      <c r="U574" s="35">
        <f t="shared" si="125"/>
        <v>3685.32</v>
      </c>
      <c r="V574" s="36">
        <f t="shared" si="126"/>
        <v>6164.81</v>
      </c>
      <c r="W574" s="37">
        <f t="shared" si="127"/>
        <v>37552.689999999995</v>
      </c>
      <c r="X574" s="105">
        <v>1280.4100000000001</v>
      </c>
      <c r="Y574" s="106"/>
      <c r="Z574" s="106">
        <v>976.91</v>
      </c>
      <c r="AA574" s="106">
        <v>303.5</v>
      </c>
      <c r="AB574" s="107"/>
    </row>
    <row r="575" spans="2:28" ht="13.5" hidden="1" thickBot="1" x14ac:dyDescent="0.25">
      <c r="B575" s="5">
        <v>41090</v>
      </c>
      <c r="C575" s="33">
        <v>9369</v>
      </c>
      <c r="D575" s="40">
        <v>14391</v>
      </c>
      <c r="E575" s="40">
        <v>3063</v>
      </c>
      <c r="F575" s="40">
        <v>5144</v>
      </c>
      <c r="G575" s="41">
        <f t="shared" si="119"/>
        <v>31967</v>
      </c>
      <c r="H575" s="39">
        <v>1160</v>
      </c>
      <c r="I575" s="35">
        <v>1153.74</v>
      </c>
      <c r="J575" s="35">
        <v>1218.69</v>
      </c>
      <c r="K575" s="35">
        <v>1201.68</v>
      </c>
      <c r="L575" s="43">
        <f t="shared" si="120"/>
        <v>1169.51</v>
      </c>
      <c r="M575" s="44">
        <f t="shared" si="121"/>
        <v>37385.800000000003</v>
      </c>
      <c r="N575" s="89">
        <v>1.6332</v>
      </c>
      <c r="O575" s="89">
        <v>1.6282000000000001</v>
      </c>
      <c r="P575" s="89">
        <v>2.3298000000000001</v>
      </c>
      <c r="Q575" s="89">
        <v>2.1764000000000001</v>
      </c>
      <c r="R575" s="77">
        <f t="shared" si="122"/>
        <v>1.7850999999999999</v>
      </c>
      <c r="S575" s="33">
        <f t="shared" si="123"/>
        <v>10868.04</v>
      </c>
      <c r="T575" s="34">
        <f t="shared" si="124"/>
        <v>16603.47</v>
      </c>
      <c r="U575" s="35">
        <f t="shared" si="125"/>
        <v>3732.85</v>
      </c>
      <c r="V575" s="36">
        <f t="shared" si="126"/>
        <v>6181.44</v>
      </c>
      <c r="W575" s="37">
        <f t="shared" si="127"/>
        <v>37385.800000000003</v>
      </c>
      <c r="X575" s="105">
        <v>1295.1400000000001</v>
      </c>
      <c r="Y575" s="106"/>
      <c r="Z575" s="106">
        <v>976.24</v>
      </c>
      <c r="AA575" s="106">
        <v>318.89999999999998</v>
      </c>
      <c r="AB575" s="107"/>
    </row>
    <row r="576" spans="2:28" ht="13.5" hidden="1" thickBot="1" x14ac:dyDescent="0.25">
      <c r="B576" s="10" t="s">
        <v>12</v>
      </c>
      <c r="C576" s="63">
        <f t="shared" ref="C576:AB576" si="128">SUM(C546:C575)</f>
        <v>301172</v>
      </c>
      <c r="D576" s="63">
        <f t="shared" si="128"/>
        <v>377082</v>
      </c>
      <c r="E576" s="63">
        <f t="shared" si="128"/>
        <v>88049</v>
      </c>
      <c r="F576" s="63">
        <f t="shared" si="128"/>
        <v>151633</v>
      </c>
      <c r="G576" s="63">
        <f t="shared" si="128"/>
        <v>917936</v>
      </c>
      <c r="H576" s="63">
        <f t="shared" si="128"/>
        <v>34801.79</v>
      </c>
      <c r="I576" s="63">
        <f t="shared" si="128"/>
        <v>34516.080000000002</v>
      </c>
      <c r="J576" s="63">
        <f t="shared" si="128"/>
        <v>36680.290000000023</v>
      </c>
      <c r="K576" s="63">
        <f t="shared" si="128"/>
        <v>36045.44000000001</v>
      </c>
      <c r="L576" s="63">
        <f t="shared" si="128"/>
        <v>35082.080000000009</v>
      </c>
      <c r="M576" s="63">
        <f t="shared" si="128"/>
        <v>1072935.48</v>
      </c>
      <c r="N576" s="97">
        <f t="shared" si="128"/>
        <v>48.84020000000001</v>
      </c>
      <c r="O576" s="97">
        <f t="shared" si="128"/>
        <v>47.831699999999998</v>
      </c>
      <c r="P576" s="97">
        <f t="shared" si="128"/>
        <v>74.319299999999984</v>
      </c>
      <c r="Q576" s="97">
        <f t="shared" si="128"/>
        <v>65.489699999999999</v>
      </c>
      <c r="R576" s="97">
        <f t="shared" si="128"/>
        <v>53.778199999999998</v>
      </c>
      <c r="S576" s="63">
        <f t="shared" si="128"/>
        <v>349417.97999999992</v>
      </c>
      <c r="T576" s="63">
        <f t="shared" si="128"/>
        <v>433674.64999999991</v>
      </c>
      <c r="U576" s="63">
        <f t="shared" si="128"/>
        <v>107652.14000000003</v>
      </c>
      <c r="V576" s="63">
        <f t="shared" si="128"/>
        <v>182190.71999999997</v>
      </c>
      <c r="W576" s="63">
        <f t="shared" si="128"/>
        <v>1072935.49</v>
      </c>
      <c r="X576" s="115">
        <f t="shared" si="128"/>
        <v>37043.600000000006</v>
      </c>
      <c r="Y576" s="115">
        <f t="shared" si="128"/>
        <v>0</v>
      </c>
      <c r="Z576" s="115">
        <f t="shared" si="128"/>
        <v>28141.790000000008</v>
      </c>
      <c r="AA576" s="115">
        <f t="shared" si="128"/>
        <v>8901.81</v>
      </c>
      <c r="AB576" s="115">
        <f t="shared" si="128"/>
        <v>0</v>
      </c>
    </row>
    <row r="577" spans="2:28" hidden="1" x14ac:dyDescent="0.2">
      <c r="B577" s="5">
        <v>41091</v>
      </c>
      <c r="C577" s="33">
        <v>7232</v>
      </c>
      <c r="D577" s="40">
        <v>6991</v>
      </c>
      <c r="E577" s="40">
        <v>3069</v>
      </c>
      <c r="F577" s="40">
        <v>5135</v>
      </c>
      <c r="G577" s="41">
        <f t="shared" ref="G577:G606" si="129">SUM(C577:F577)</f>
        <v>22427</v>
      </c>
      <c r="H577" s="119">
        <v>1161.06</v>
      </c>
      <c r="I577" s="116">
        <v>1149.57</v>
      </c>
      <c r="J577" s="116">
        <v>1218.69</v>
      </c>
      <c r="K577" s="116">
        <v>1199.9100000000001</v>
      </c>
      <c r="L577" s="120">
        <f t="shared" ref="L577:L606" si="130">+ROUND((H577*C577+I577*D577+J577*E577+K577*F577)/G577,2)</f>
        <v>1174.26</v>
      </c>
      <c r="M577" s="121">
        <f t="shared" ref="M577:M606" si="131">+ROUND((C577*H577+D577*I577+E577*J577+F577*K577)/1000,2)</f>
        <v>26335.13</v>
      </c>
      <c r="N577" s="89">
        <v>1.6451</v>
      </c>
      <c r="O577" s="89">
        <v>1.5789</v>
      </c>
      <c r="P577" s="89">
        <v>2.3298000000000001</v>
      </c>
      <c r="Q577" s="117">
        <v>2.1581999999999999</v>
      </c>
      <c r="R577" s="77">
        <f t="shared" ref="R577:R606" si="132">+ROUND((N577*C577+O577*D577+P577*E577+Q577*F577)/G577,4)</f>
        <v>1.8355999999999999</v>
      </c>
      <c r="S577" s="105">
        <f t="shared" ref="S577:V581" si="133">ROUND(+C577*H577/1000,2)</f>
        <v>8396.7900000000009</v>
      </c>
      <c r="T577" s="122">
        <f t="shared" si="133"/>
        <v>8036.64</v>
      </c>
      <c r="U577" s="116">
        <f t="shared" si="133"/>
        <v>3740.16</v>
      </c>
      <c r="V577" s="123">
        <f t="shared" si="133"/>
        <v>6161.54</v>
      </c>
      <c r="W577" s="37">
        <f t="shared" ref="W577:W582" si="134">SUM(S577:V577)</f>
        <v>26335.13</v>
      </c>
      <c r="X577" s="105">
        <v>936.25</v>
      </c>
      <c r="Y577" s="106"/>
      <c r="Z577" s="106">
        <v>725.16</v>
      </c>
      <c r="AA577" s="106">
        <v>211.09</v>
      </c>
      <c r="AB577" s="107">
        <f>+Z577+AA577</f>
        <v>936.25</v>
      </c>
    </row>
    <row r="578" spans="2:28" hidden="1" x14ac:dyDescent="0.2">
      <c r="B578" s="5">
        <v>41092</v>
      </c>
      <c r="C578" s="33">
        <v>12347</v>
      </c>
      <c r="D578" s="40">
        <v>14068</v>
      </c>
      <c r="E578" s="40">
        <v>3035</v>
      </c>
      <c r="F578" s="40">
        <v>4974</v>
      </c>
      <c r="G578" s="41">
        <f t="shared" si="129"/>
        <v>34424</v>
      </c>
      <c r="H578" s="119">
        <v>1161.78</v>
      </c>
      <c r="I578" s="116">
        <v>1154.05</v>
      </c>
      <c r="J578" s="116">
        <v>1218.69</v>
      </c>
      <c r="K578" s="116">
        <v>1204.06</v>
      </c>
      <c r="L578" s="120">
        <f t="shared" si="130"/>
        <v>1169.75</v>
      </c>
      <c r="M578" s="121">
        <f t="shared" si="131"/>
        <v>40267.39</v>
      </c>
      <c r="N578" s="89">
        <v>1.6537999999999999</v>
      </c>
      <c r="O578" s="89">
        <v>1.6334</v>
      </c>
      <c r="P578" s="89">
        <v>2.3298000000000001</v>
      </c>
      <c r="Q578" s="117">
        <v>2.2139000000000002</v>
      </c>
      <c r="R578" s="77">
        <f t="shared" si="132"/>
        <v>1.786</v>
      </c>
      <c r="S578" s="105">
        <f t="shared" si="133"/>
        <v>14344.5</v>
      </c>
      <c r="T578" s="122">
        <f t="shared" si="133"/>
        <v>16235.18</v>
      </c>
      <c r="U578" s="116">
        <f t="shared" si="133"/>
        <v>3698.72</v>
      </c>
      <c r="V578" s="123">
        <f t="shared" si="133"/>
        <v>5988.99</v>
      </c>
      <c r="W578" s="37">
        <f t="shared" si="134"/>
        <v>40267.39</v>
      </c>
      <c r="X578" s="105">
        <v>1397.81</v>
      </c>
      <c r="Y578" s="106"/>
      <c r="Z578" s="106">
        <v>1064.8800000000001</v>
      </c>
      <c r="AA578" s="106">
        <v>332.93</v>
      </c>
      <c r="AB578" s="107">
        <f t="shared" ref="AB578:AB607" si="135">+Z578+AA578</f>
        <v>1397.8100000000002</v>
      </c>
    </row>
    <row r="579" spans="2:28" hidden="1" x14ac:dyDescent="0.2">
      <c r="B579" s="5">
        <v>41093</v>
      </c>
      <c r="C579" s="33">
        <v>13646</v>
      </c>
      <c r="D579" s="40">
        <v>15045</v>
      </c>
      <c r="E579" s="40">
        <v>3090</v>
      </c>
      <c r="F579" s="40">
        <v>5102</v>
      </c>
      <c r="G579" s="41">
        <f t="shared" si="129"/>
        <v>36883</v>
      </c>
      <c r="H579" s="119">
        <v>1161.79</v>
      </c>
      <c r="I579" s="116">
        <v>1154.0999999999999</v>
      </c>
      <c r="J579" s="116">
        <v>1218.69</v>
      </c>
      <c r="K579" s="116">
        <v>1199.3699999999999</v>
      </c>
      <c r="L579" s="120">
        <f t="shared" si="130"/>
        <v>1168.6199999999999</v>
      </c>
      <c r="M579" s="121">
        <f t="shared" si="131"/>
        <v>43102.16</v>
      </c>
      <c r="N579" s="89">
        <v>1.657</v>
      </c>
      <c r="O579" s="89">
        <v>1.6361000000000001</v>
      </c>
      <c r="P579" s="89">
        <v>2.3298000000000001</v>
      </c>
      <c r="Q579" s="117">
        <v>2.1564999999999999</v>
      </c>
      <c r="R579" s="77">
        <f t="shared" si="132"/>
        <v>1.7739</v>
      </c>
      <c r="S579" s="105">
        <f t="shared" si="133"/>
        <v>15853.79</v>
      </c>
      <c r="T579" s="122">
        <f t="shared" si="133"/>
        <v>17363.43</v>
      </c>
      <c r="U579" s="116">
        <f t="shared" si="133"/>
        <v>3765.75</v>
      </c>
      <c r="V579" s="123">
        <f t="shared" si="133"/>
        <v>6119.19</v>
      </c>
      <c r="W579" s="37">
        <f t="shared" si="134"/>
        <v>43102.16</v>
      </c>
      <c r="X579" s="105">
        <v>1481.87</v>
      </c>
      <c r="Y579" s="106"/>
      <c r="Z579" s="106">
        <v>1160.46</v>
      </c>
      <c r="AA579" s="106">
        <v>321.41000000000003</v>
      </c>
      <c r="AB579" s="107">
        <f t="shared" si="135"/>
        <v>1481.8700000000001</v>
      </c>
    </row>
    <row r="580" spans="2:28" hidden="1" x14ac:dyDescent="0.2">
      <c r="B580" s="5">
        <v>41094</v>
      </c>
      <c r="C580" s="33">
        <v>10591</v>
      </c>
      <c r="D580" s="40">
        <v>15403</v>
      </c>
      <c r="E580" s="40">
        <v>3058</v>
      </c>
      <c r="F580" s="40">
        <v>5020</v>
      </c>
      <c r="G580" s="41">
        <f t="shared" si="129"/>
        <v>34072</v>
      </c>
      <c r="H580" s="119">
        <v>1161.1199999999999</v>
      </c>
      <c r="I580" s="116">
        <v>1155.0899999999999</v>
      </c>
      <c r="J580" s="116">
        <v>1218.69</v>
      </c>
      <c r="K580" s="116">
        <v>1199.32</v>
      </c>
      <c r="L580" s="120">
        <f t="shared" si="130"/>
        <v>1169.19</v>
      </c>
      <c r="M580" s="121">
        <f t="shared" si="131"/>
        <v>39836.61</v>
      </c>
      <c r="N580" s="89">
        <v>1.6385000000000001</v>
      </c>
      <c r="O580" s="89">
        <v>1.6476999999999999</v>
      </c>
      <c r="P580" s="89">
        <v>2.3298000000000001</v>
      </c>
      <c r="Q580" s="117">
        <v>2.1581000000000001</v>
      </c>
      <c r="R580" s="77">
        <f t="shared" si="132"/>
        <v>1.7813000000000001</v>
      </c>
      <c r="S580" s="105">
        <f t="shared" si="133"/>
        <v>12297.42</v>
      </c>
      <c r="T580" s="122">
        <f t="shared" si="133"/>
        <v>17791.849999999999</v>
      </c>
      <c r="U580" s="116">
        <f t="shared" si="133"/>
        <v>3726.75</v>
      </c>
      <c r="V580" s="123">
        <f t="shared" si="133"/>
        <v>6020.59</v>
      </c>
      <c r="W580" s="37">
        <f t="shared" si="134"/>
        <v>39836.61</v>
      </c>
      <c r="X580" s="105">
        <v>1366.05</v>
      </c>
      <c r="Y580" s="106"/>
      <c r="Z580" s="106">
        <v>1034.43</v>
      </c>
      <c r="AA580" s="106">
        <v>331.62</v>
      </c>
      <c r="AB580" s="107">
        <f t="shared" si="135"/>
        <v>1366.0500000000002</v>
      </c>
    </row>
    <row r="581" spans="2:28" hidden="1" x14ac:dyDescent="0.2">
      <c r="B581" s="5">
        <v>41095</v>
      </c>
      <c r="C581" s="33">
        <v>15194</v>
      </c>
      <c r="D581" s="40">
        <v>15088</v>
      </c>
      <c r="E581" s="40">
        <v>3048</v>
      </c>
      <c r="F581" s="40">
        <v>4987</v>
      </c>
      <c r="G581" s="41">
        <f t="shared" si="129"/>
        <v>38317</v>
      </c>
      <c r="H581" s="119">
        <v>1158.8399999999999</v>
      </c>
      <c r="I581" s="116">
        <v>1153.29</v>
      </c>
      <c r="J581" s="116">
        <v>1224.6500000000001</v>
      </c>
      <c r="K581" s="116">
        <v>1198.45</v>
      </c>
      <c r="L581" s="120">
        <f t="shared" si="130"/>
        <v>1167.04</v>
      </c>
      <c r="M581" s="121">
        <f t="shared" si="131"/>
        <v>44717.66</v>
      </c>
      <c r="N581" s="89">
        <v>1.6077999999999999</v>
      </c>
      <c r="O581" s="89">
        <v>1.6262000000000001</v>
      </c>
      <c r="P581" s="89">
        <v>2.2018</v>
      </c>
      <c r="Q581" s="117">
        <v>2.1524000000000001</v>
      </c>
      <c r="R581" s="77">
        <f t="shared" si="132"/>
        <v>1.7332000000000001</v>
      </c>
      <c r="S581" s="105">
        <f t="shared" si="133"/>
        <v>17607.41</v>
      </c>
      <c r="T581" s="122">
        <f t="shared" si="133"/>
        <v>17400.84</v>
      </c>
      <c r="U581" s="116">
        <f t="shared" si="133"/>
        <v>3732.73</v>
      </c>
      <c r="V581" s="123">
        <f t="shared" si="133"/>
        <v>5976.67</v>
      </c>
      <c r="W581" s="37">
        <f t="shared" si="134"/>
        <v>44717.65</v>
      </c>
      <c r="X581" s="105">
        <v>1509.78</v>
      </c>
      <c r="Y581" s="106"/>
      <c r="Z581" s="106">
        <v>1136.8699999999999</v>
      </c>
      <c r="AA581" s="106">
        <v>372.91</v>
      </c>
      <c r="AB581" s="107">
        <f t="shared" si="135"/>
        <v>1509.78</v>
      </c>
    </row>
    <row r="582" spans="2:28" hidden="1" x14ac:dyDescent="0.2">
      <c r="B582" s="5">
        <v>41096</v>
      </c>
      <c r="C582" s="33">
        <v>12640</v>
      </c>
      <c r="D582" s="40">
        <v>14347</v>
      </c>
      <c r="E582" s="40">
        <v>3105</v>
      </c>
      <c r="F582" s="40">
        <v>5002</v>
      </c>
      <c r="G582" s="41">
        <f t="shared" si="129"/>
        <v>35094</v>
      </c>
      <c r="H582" s="119">
        <v>1159.1099999999999</v>
      </c>
      <c r="I582" s="116">
        <v>1155.1600000000001</v>
      </c>
      <c r="J582" s="116">
        <v>1202.42</v>
      </c>
      <c r="K582" s="116">
        <v>1201.8399999999999</v>
      </c>
      <c r="L582" s="120">
        <f t="shared" si="130"/>
        <v>1167.42</v>
      </c>
      <c r="M582" s="121">
        <f t="shared" si="131"/>
        <v>40969.35</v>
      </c>
      <c r="N582" s="89">
        <v>1.6105</v>
      </c>
      <c r="O582" s="89">
        <v>1.6464000000000001</v>
      </c>
      <c r="P582" s="89">
        <v>2.2018</v>
      </c>
      <c r="Q582" s="117">
        <v>2.1924000000000001</v>
      </c>
      <c r="R582" s="77">
        <f t="shared" si="132"/>
        <v>1.7604</v>
      </c>
      <c r="S582" s="105">
        <f t="shared" ref="S582:V583" si="136">ROUND(+C582*H582/1000,2)</f>
        <v>14651.15</v>
      </c>
      <c r="T582" s="122">
        <f t="shared" si="136"/>
        <v>16573.080000000002</v>
      </c>
      <c r="U582" s="116">
        <f t="shared" si="136"/>
        <v>3733.51</v>
      </c>
      <c r="V582" s="123">
        <f t="shared" si="136"/>
        <v>6011.6</v>
      </c>
      <c r="W582" s="37">
        <f t="shared" si="134"/>
        <v>40969.340000000004</v>
      </c>
      <c r="X582" s="105">
        <v>1398.64</v>
      </c>
      <c r="Y582" s="106"/>
      <c r="Z582" s="106">
        <v>1068.28</v>
      </c>
      <c r="AA582" s="106">
        <v>330.36</v>
      </c>
      <c r="AB582" s="107">
        <f t="shared" si="135"/>
        <v>1398.6399999999999</v>
      </c>
    </row>
    <row r="583" spans="2:28" hidden="1" x14ac:dyDescent="0.2">
      <c r="B583" s="5">
        <v>41097</v>
      </c>
      <c r="C583" s="33">
        <v>13210</v>
      </c>
      <c r="D583" s="40">
        <v>15657</v>
      </c>
      <c r="E583" s="40">
        <v>3115</v>
      </c>
      <c r="F583" s="40">
        <v>5064</v>
      </c>
      <c r="G583" s="41">
        <f t="shared" si="129"/>
        <v>37046</v>
      </c>
      <c r="H583" s="119">
        <v>1158.71</v>
      </c>
      <c r="I583" s="116">
        <v>1151.0999999999999</v>
      </c>
      <c r="J583" s="116">
        <v>1202.42</v>
      </c>
      <c r="K583" s="116">
        <v>1202.33</v>
      </c>
      <c r="L583" s="120">
        <f t="shared" si="130"/>
        <v>1165.1300000000001</v>
      </c>
      <c r="M583" s="121">
        <f t="shared" si="131"/>
        <v>43163.47</v>
      </c>
      <c r="N583" s="89">
        <v>1.6024</v>
      </c>
      <c r="O583" s="89">
        <v>1.5980000000000001</v>
      </c>
      <c r="P583" s="89">
        <v>2.2018</v>
      </c>
      <c r="Q583" s="117">
        <v>2.1966999999999999</v>
      </c>
      <c r="R583" s="77">
        <f t="shared" si="132"/>
        <v>1.7322</v>
      </c>
      <c r="S583" s="105">
        <f t="shared" si="136"/>
        <v>15306.56</v>
      </c>
      <c r="T583" s="122">
        <f t="shared" si="136"/>
        <v>18022.77</v>
      </c>
      <c r="U583" s="116">
        <f t="shared" si="136"/>
        <v>3745.54</v>
      </c>
      <c r="V583" s="123">
        <f t="shared" si="136"/>
        <v>6088.6</v>
      </c>
      <c r="W583" s="37">
        <f t="shared" ref="W583:W588" si="137">SUM(S583:V583)</f>
        <v>43163.47</v>
      </c>
      <c r="X583" s="105">
        <v>1472.45</v>
      </c>
      <c r="Y583" s="106"/>
      <c r="Z583" s="106">
        <v>1125.26</v>
      </c>
      <c r="AA583" s="106">
        <v>347.19</v>
      </c>
      <c r="AB583" s="107">
        <f t="shared" si="135"/>
        <v>1472.45</v>
      </c>
    </row>
    <row r="584" spans="2:28" hidden="1" x14ac:dyDescent="0.2">
      <c r="B584" s="5">
        <v>41098</v>
      </c>
      <c r="C584" s="33">
        <v>11989</v>
      </c>
      <c r="D584" s="40">
        <v>15483</v>
      </c>
      <c r="E584" s="40">
        <v>3132</v>
      </c>
      <c r="F584" s="40">
        <v>5090</v>
      </c>
      <c r="G584" s="41">
        <f t="shared" si="129"/>
        <v>35694</v>
      </c>
      <c r="H584" s="119">
        <v>1155.6099999999999</v>
      </c>
      <c r="I584" s="116">
        <v>1151.6400000000001</v>
      </c>
      <c r="J584" s="116">
        <v>1202.42</v>
      </c>
      <c r="K584" s="116">
        <v>1204.51</v>
      </c>
      <c r="L584" s="120">
        <f t="shared" si="130"/>
        <v>1164.97</v>
      </c>
      <c r="M584" s="121">
        <f t="shared" si="131"/>
        <v>41582.39</v>
      </c>
      <c r="N584" s="89">
        <v>1.5673999999999999</v>
      </c>
      <c r="O584" s="89">
        <v>1.6061000000000001</v>
      </c>
      <c r="P584" s="89">
        <v>2.2018</v>
      </c>
      <c r="Q584" s="117">
        <v>2.2262</v>
      </c>
      <c r="R584" s="77">
        <f t="shared" si="132"/>
        <v>1.7338</v>
      </c>
      <c r="S584" s="105">
        <f t="shared" ref="S584:V587" si="138">ROUND(+C584*H584/1000,2)</f>
        <v>13854.61</v>
      </c>
      <c r="T584" s="122">
        <f t="shared" si="138"/>
        <v>17830.84</v>
      </c>
      <c r="U584" s="116">
        <f t="shared" si="138"/>
        <v>3765.98</v>
      </c>
      <c r="V584" s="123">
        <f t="shared" si="138"/>
        <v>6130.96</v>
      </c>
      <c r="W584" s="37">
        <f t="shared" si="137"/>
        <v>41582.39</v>
      </c>
      <c r="X584" s="105">
        <v>1419.87</v>
      </c>
      <c r="Y584" s="106"/>
      <c r="Z584" s="106">
        <v>1079.27</v>
      </c>
      <c r="AA584" s="106">
        <v>340.6</v>
      </c>
      <c r="AB584" s="107">
        <f t="shared" si="135"/>
        <v>1419.87</v>
      </c>
    </row>
    <row r="585" spans="2:28" hidden="1" x14ac:dyDescent="0.2">
      <c r="B585" s="5">
        <v>41099</v>
      </c>
      <c r="C585" s="33">
        <v>16474</v>
      </c>
      <c r="D585" s="40">
        <v>15211</v>
      </c>
      <c r="E585" s="40">
        <v>355</v>
      </c>
      <c r="F585" s="40">
        <v>5054</v>
      </c>
      <c r="G585" s="41">
        <f t="shared" si="129"/>
        <v>37094</v>
      </c>
      <c r="H585" s="119">
        <v>1156.6400000000001</v>
      </c>
      <c r="I585" s="116">
        <v>1151.99</v>
      </c>
      <c r="J585" s="116">
        <v>1202.42</v>
      </c>
      <c r="K585" s="116">
        <v>1202.0899999999999</v>
      </c>
      <c r="L585" s="120">
        <f t="shared" si="130"/>
        <v>1161.3599999999999</v>
      </c>
      <c r="M585" s="121">
        <f t="shared" si="131"/>
        <v>43079.63</v>
      </c>
      <c r="N585" s="89">
        <v>1.5804</v>
      </c>
      <c r="O585" s="89">
        <v>1.6105</v>
      </c>
      <c r="P585" s="89">
        <v>2.2018</v>
      </c>
      <c r="Q585" s="117">
        <v>2.1947000000000001</v>
      </c>
      <c r="R585" s="77">
        <f t="shared" si="132"/>
        <v>1.6823999999999999</v>
      </c>
      <c r="S585" s="105">
        <f t="shared" si="138"/>
        <v>19054.490000000002</v>
      </c>
      <c r="T585" s="122">
        <f t="shared" si="138"/>
        <v>17522.919999999998</v>
      </c>
      <c r="U585" s="116">
        <f t="shared" si="138"/>
        <v>426.86</v>
      </c>
      <c r="V585" s="123">
        <f t="shared" si="138"/>
        <v>6075.36</v>
      </c>
      <c r="W585" s="37">
        <f t="shared" si="137"/>
        <v>43079.630000000005</v>
      </c>
      <c r="X585" s="105">
        <v>1384.24</v>
      </c>
      <c r="Y585" s="106"/>
      <c r="Z585" s="106">
        <v>1064.24</v>
      </c>
      <c r="AA585" s="106">
        <v>320</v>
      </c>
      <c r="AB585" s="107">
        <f t="shared" si="135"/>
        <v>1384.24</v>
      </c>
    </row>
    <row r="586" spans="2:28" hidden="1" x14ac:dyDescent="0.2">
      <c r="B586" s="5">
        <v>41100</v>
      </c>
      <c r="C586" s="33">
        <v>17243</v>
      </c>
      <c r="D586" s="40">
        <v>15567</v>
      </c>
      <c r="E586" s="40">
        <v>0</v>
      </c>
      <c r="F586" s="40">
        <v>4739</v>
      </c>
      <c r="G586" s="41">
        <f t="shared" si="129"/>
        <v>37549</v>
      </c>
      <c r="H586" s="119">
        <v>1158.8399999999999</v>
      </c>
      <c r="I586" s="116">
        <v>1151.6199999999999</v>
      </c>
      <c r="J586" s="116">
        <v>1202.42</v>
      </c>
      <c r="K586" s="116">
        <v>1201.17</v>
      </c>
      <c r="L586" s="120">
        <f t="shared" si="130"/>
        <v>1161.19</v>
      </c>
      <c r="M586" s="121">
        <f t="shared" si="131"/>
        <v>43601.49</v>
      </c>
      <c r="N586" s="89">
        <v>1.6053999999999999</v>
      </c>
      <c r="O586" s="89">
        <v>1.6034999999999999</v>
      </c>
      <c r="P586" s="89">
        <v>2.2018</v>
      </c>
      <c r="Q586" s="117">
        <v>2.1865999999999999</v>
      </c>
      <c r="R586" s="77">
        <f t="shared" si="132"/>
        <v>1.6779999999999999</v>
      </c>
      <c r="S586" s="105">
        <f t="shared" si="138"/>
        <v>19981.88</v>
      </c>
      <c r="T586" s="122">
        <f t="shared" si="138"/>
        <v>17927.27</v>
      </c>
      <c r="U586" s="116">
        <f t="shared" si="138"/>
        <v>0</v>
      </c>
      <c r="V586" s="123">
        <f t="shared" si="138"/>
        <v>5692.34</v>
      </c>
      <c r="W586" s="37">
        <f t="shared" si="137"/>
        <v>43601.490000000005</v>
      </c>
      <c r="X586" s="105">
        <v>1435.45</v>
      </c>
      <c r="Y586" s="106"/>
      <c r="Z586" s="106">
        <v>1086.77</v>
      </c>
      <c r="AA586" s="106">
        <v>348.68</v>
      </c>
      <c r="AB586" s="107">
        <f t="shared" si="135"/>
        <v>1435.45</v>
      </c>
    </row>
    <row r="587" spans="2:28" hidden="1" x14ac:dyDescent="0.2">
      <c r="B587" s="5">
        <v>41101</v>
      </c>
      <c r="C587" s="33">
        <v>17420</v>
      </c>
      <c r="D587" s="40">
        <v>15973</v>
      </c>
      <c r="E587" s="40">
        <v>0</v>
      </c>
      <c r="F587" s="40">
        <v>5095</v>
      </c>
      <c r="G587" s="41">
        <f t="shared" si="129"/>
        <v>38488</v>
      </c>
      <c r="H587" s="119">
        <v>1160.1500000000001</v>
      </c>
      <c r="I587" s="116">
        <v>1151.74</v>
      </c>
      <c r="J587" s="116">
        <v>1202.42</v>
      </c>
      <c r="K587" s="116">
        <v>1200.3499999999999</v>
      </c>
      <c r="L587" s="120">
        <f t="shared" si="130"/>
        <v>1161.98</v>
      </c>
      <c r="M587" s="121">
        <f t="shared" si="131"/>
        <v>44722.34</v>
      </c>
      <c r="N587" s="89">
        <v>1.6206</v>
      </c>
      <c r="O587" s="89">
        <v>1.6062000000000001</v>
      </c>
      <c r="P587" s="89">
        <v>2.2018</v>
      </c>
      <c r="Q587" s="117">
        <v>2.1703000000000001</v>
      </c>
      <c r="R587" s="77">
        <f t="shared" si="132"/>
        <v>1.6874</v>
      </c>
      <c r="S587" s="105">
        <f t="shared" si="138"/>
        <v>20209.810000000001</v>
      </c>
      <c r="T587" s="122">
        <f t="shared" si="138"/>
        <v>18396.740000000002</v>
      </c>
      <c r="U587" s="116">
        <f t="shared" si="138"/>
        <v>0</v>
      </c>
      <c r="V587" s="123">
        <f t="shared" si="138"/>
        <v>6115.78</v>
      </c>
      <c r="W587" s="37">
        <f t="shared" si="137"/>
        <v>44722.33</v>
      </c>
      <c r="X587" s="105">
        <v>1456.4</v>
      </c>
      <c r="Y587" s="106"/>
      <c r="Z587" s="106">
        <v>1125.53</v>
      </c>
      <c r="AA587" s="106">
        <v>330.87</v>
      </c>
      <c r="AB587" s="107">
        <f t="shared" si="135"/>
        <v>1456.4</v>
      </c>
    </row>
    <row r="588" spans="2:28" hidden="1" x14ac:dyDescent="0.2">
      <c r="B588" s="5">
        <v>41102</v>
      </c>
      <c r="C588" s="33">
        <v>17715</v>
      </c>
      <c r="D588" s="40">
        <v>16137</v>
      </c>
      <c r="E588" s="40">
        <v>0</v>
      </c>
      <c r="F588" s="40">
        <v>4930</v>
      </c>
      <c r="G588" s="41">
        <f t="shared" si="129"/>
        <v>38782</v>
      </c>
      <c r="H588" s="119">
        <v>1159.96</v>
      </c>
      <c r="I588" s="116">
        <v>1147.1500000000001</v>
      </c>
      <c r="J588" s="116">
        <v>1202.42</v>
      </c>
      <c r="K588" s="116">
        <v>1200.22</v>
      </c>
      <c r="L588" s="120">
        <f t="shared" si="130"/>
        <v>1159.75</v>
      </c>
      <c r="M588" s="121">
        <f t="shared" si="131"/>
        <v>44977.34</v>
      </c>
      <c r="N588" s="89">
        <v>1.6203000000000001</v>
      </c>
      <c r="O588" s="89">
        <v>1.5508999999999999</v>
      </c>
      <c r="P588" s="89">
        <v>2.2018</v>
      </c>
      <c r="Q588" s="117">
        <v>2.1734</v>
      </c>
      <c r="R588" s="77">
        <f t="shared" si="132"/>
        <v>1.6617</v>
      </c>
      <c r="S588" s="105">
        <f t="shared" ref="S588:V592" si="139">ROUND(+C588*H588/1000,2)</f>
        <v>20548.689999999999</v>
      </c>
      <c r="T588" s="122">
        <f t="shared" si="139"/>
        <v>18511.560000000001</v>
      </c>
      <c r="U588" s="116">
        <f t="shared" si="139"/>
        <v>0</v>
      </c>
      <c r="V588" s="123">
        <f t="shared" si="139"/>
        <v>5917.08</v>
      </c>
      <c r="W588" s="37">
        <f t="shared" si="137"/>
        <v>44977.33</v>
      </c>
      <c r="X588" s="105">
        <v>1432.13</v>
      </c>
      <c r="Y588" s="106"/>
      <c r="Z588" s="106">
        <v>1106.6500000000001</v>
      </c>
      <c r="AA588" s="106">
        <v>325.48</v>
      </c>
      <c r="AB588" s="107">
        <f t="shared" si="135"/>
        <v>1432.13</v>
      </c>
    </row>
    <row r="589" spans="2:28" hidden="1" x14ac:dyDescent="0.2">
      <c r="B589" s="5">
        <v>41103</v>
      </c>
      <c r="C589" s="33">
        <v>15728</v>
      </c>
      <c r="D589" s="40">
        <v>15884</v>
      </c>
      <c r="E589" s="40">
        <v>926</v>
      </c>
      <c r="F589" s="40">
        <v>4918</v>
      </c>
      <c r="G589" s="41">
        <f t="shared" si="129"/>
        <v>37456</v>
      </c>
      <c r="H589" s="119">
        <v>1158.75</v>
      </c>
      <c r="I589" s="116">
        <v>1149.26</v>
      </c>
      <c r="J589" s="116">
        <v>1202.42</v>
      </c>
      <c r="K589" s="116">
        <v>1197.5899999999999</v>
      </c>
      <c r="L589" s="120">
        <f>+ROUND((H589*C589+I589*D589+J589*E589+K589*F589)/G589,2)</f>
        <v>1160.9000000000001</v>
      </c>
      <c r="M589" s="121">
        <f t="shared" si="131"/>
        <v>43482.85</v>
      </c>
      <c r="N589" s="89">
        <v>1.6051</v>
      </c>
      <c r="O589" s="89">
        <v>1.5777000000000001</v>
      </c>
      <c r="P589" s="89">
        <v>2.2018</v>
      </c>
      <c r="Q589" s="117">
        <v>2.1360000000000001</v>
      </c>
      <c r="R589" s="77">
        <f t="shared" si="132"/>
        <v>1.6778999999999999</v>
      </c>
      <c r="S589" s="105">
        <f t="shared" si="139"/>
        <v>18224.82</v>
      </c>
      <c r="T589" s="122">
        <f t="shared" si="139"/>
        <v>18254.849999999999</v>
      </c>
      <c r="U589" s="116">
        <f t="shared" si="139"/>
        <v>1113.44</v>
      </c>
      <c r="V589" s="123">
        <f t="shared" si="139"/>
        <v>5889.75</v>
      </c>
      <c r="W589" s="37">
        <f t="shared" ref="W589:W594" si="140">SUM(S589:V589)</f>
        <v>43482.86</v>
      </c>
      <c r="X589" s="105">
        <v>1391.97</v>
      </c>
      <c r="Y589" s="106"/>
      <c r="Z589" s="106">
        <v>1087.49</v>
      </c>
      <c r="AA589" s="106">
        <v>304.48</v>
      </c>
      <c r="AB589" s="107">
        <f t="shared" si="135"/>
        <v>1391.97</v>
      </c>
    </row>
    <row r="590" spans="2:28" hidden="1" x14ac:dyDescent="0.2">
      <c r="B590" s="5">
        <v>41104</v>
      </c>
      <c r="C590" s="33">
        <v>13451</v>
      </c>
      <c r="D590" s="40">
        <v>15759</v>
      </c>
      <c r="E590" s="40">
        <v>3319</v>
      </c>
      <c r="F590" s="40">
        <v>5031</v>
      </c>
      <c r="G590" s="41">
        <f t="shared" si="129"/>
        <v>37560</v>
      </c>
      <c r="H590" s="119">
        <v>1159.4100000000001</v>
      </c>
      <c r="I590" s="116">
        <v>1151.98</v>
      </c>
      <c r="J590" s="116">
        <v>1206.4000000000001</v>
      </c>
      <c r="K590" s="116">
        <v>1197.8900000000001</v>
      </c>
      <c r="L590" s="120">
        <f t="shared" si="130"/>
        <v>1165.5999999999999</v>
      </c>
      <c r="M590" s="121">
        <f t="shared" si="131"/>
        <v>43779.9</v>
      </c>
      <c r="N590" s="89">
        <v>1.6153</v>
      </c>
      <c r="O590" s="89">
        <v>1.6076999999999999</v>
      </c>
      <c r="P590" s="89">
        <v>2.2440000000000002</v>
      </c>
      <c r="Q590" s="117">
        <v>2.1415000000000002</v>
      </c>
      <c r="R590" s="77">
        <f t="shared" si="132"/>
        <v>1.7381</v>
      </c>
      <c r="S590" s="105">
        <f t="shared" si="139"/>
        <v>15595.22</v>
      </c>
      <c r="T590" s="122">
        <f t="shared" si="139"/>
        <v>18154.05</v>
      </c>
      <c r="U590" s="116">
        <f t="shared" si="139"/>
        <v>4004.04</v>
      </c>
      <c r="V590" s="123">
        <f t="shared" si="139"/>
        <v>6026.58</v>
      </c>
      <c r="W590" s="37">
        <f t="shared" si="140"/>
        <v>43779.89</v>
      </c>
      <c r="X590" s="105">
        <v>1492.67</v>
      </c>
      <c r="Y590" s="106"/>
      <c r="Z590" s="106">
        <v>1135.06</v>
      </c>
      <c r="AA590" s="106">
        <v>357.61</v>
      </c>
      <c r="AB590" s="107">
        <f t="shared" si="135"/>
        <v>1492.67</v>
      </c>
    </row>
    <row r="591" spans="2:28" hidden="1" x14ac:dyDescent="0.2">
      <c r="B591" s="5">
        <v>41105</v>
      </c>
      <c r="C591" s="33">
        <v>10872</v>
      </c>
      <c r="D591" s="40">
        <v>15753</v>
      </c>
      <c r="E591" s="40">
        <v>3262</v>
      </c>
      <c r="F591" s="40">
        <v>5155</v>
      </c>
      <c r="G591" s="41">
        <f t="shared" si="129"/>
        <v>35042</v>
      </c>
      <c r="H591" s="119">
        <v>1160</v>
      </c>
      <c r="I591" s="116">
        <v>1149.51</v>
      </c>
      <c r="J591" s="116">
        <v>1206.4000000000001</v>
      </c>
      <c r="K591" s="116">
        <v>1198.02</v>
      </c>
      <c r="L591" s="120">
        <f t="shared" si="130"/>
        <v>1165.2</v>
      </c>
      <c r="M591" s="121">
        <f t="shared" si="131"/>
        <v>40830.82</v>
      </c>
      <c r="N591" s="89">
        <v>1.6213</v>
      </c>
      <c r="O591" s="89">
        <v>1.5858000000000001</v>
      </c>
      <c r="P591" s="89">
        <v>2.2440000000000002</v>
      </c>
      <c r="Q591" s="117">
        <v>2.1417999999999999</v>
      </c>
      <c r="R591" s="77">
        <f t="shared" si="132"/>
        <v>1.7399</v>
      </c>
      <c r="S591" s="105">
        <f t="shared" si="139"/>
        <v>12611.52</v>
      </c>
      <c r="T591" s="122">
        <f t="shared" si="139"/>
        <v>18108.23</v>
      </c>
      <c r="U591" s="116">
        <f t="shared" si="139"/>
        <v>3935.28</v>
      </c>
      <c r="V591" s="123">
        <f t="shared" si="139"/>
        <v>6175.79</v>
      </c>
      <c r="W591" s="37">
        <f t="shared" si="140"/>
        <v>40830.82</v>
      </c>
      <c r="X591" s="105">
        <v>1176.5</v>
      </c>
      <c r="Y591" s="106"/>
      <c r="Z591" s="106">
        <v>869.61</v>
      </c>
      <c r="AA591" s="106">
        <v>306.89</v>
      </c>
      <c r="AB591" s="107">
        <f t="shared" si="135"/>
        <v>1176.5</v>
      </c>
    </row>
    <row r="592" spans="2:28" hidden="1" x14ac:dyDescent="0.2">
      <c r="B592" s="5">
        <v>41106</v>
      </c>
      <c r="C592" s="33">
        <v>12124</v>
      </c>
      <c r="D592" s="40">
        <v>15553</v>
      </c>
      <c r="E592" s="40">
        <v>3115</v>
      </c>
      <c r="F592" s="40">
        <v>4911</v>
      </c>
      <c r="G592" s="41">
        <f t="shared" si="129"/>
        <v>35703</v>
      </c>
      <c r="H592" s="119">
        <v>1156.43</v>
      </c>
      <c r="I592" s="116">
        <v>1150</v>
      </c>
      <c r="J592" s="116">
        <v>1206.4000000000001</v>
      </c>
      <c r="K592" s="116">
        <v>1201.5899999999999</v>
      </c>
      <c r="L592" s="120">
        <f t="shared" si="130"/>
        <v>1164.2</v>
      </c>
      <c r="M592" s="121">
        <f t="shared" si="131"/>
        <v>41565.449999999997</v>
      </c>
      <c r="N592" s="89">
        <v>1.6021000000000001</v>
      </c>
      <c r="O592" s="89">
        <v>1.6153</v>
      </c>
      <c r="P592" s="89">
        <v>2.2440000000000002</v>
      </c>
      <c r="Q592" s="117">
        <v>2.1837</v>
      </c>
      <c r="R592" s="77">
        <f t="shared" si="132"/>
        <v>1.7439</v>
      </c>
      <c r="S592" s="105">
        <f t="shared" si="139"/>
        <v>14020.56</v>
      </c>
      <c r="T592" s="122">
        <f t="shared" si="139"/>
        <v>17885.95</v>
      </c>
      <c r="U592" s="116">
        <f t="shared" si="139"/>
        <v>3757.94</v>
      </c>
      <c r="V592" s="123">
        <f t="shared" si="139"/>
        <v>5901.01</v>
      </c>
      <c r="W592" s="37">
        <f t="shared" si="140"/>
        <v>41565.460000000006</v>
      </c>
      <c r="X592" s="105">
        <v>1414.34</v>
      </c>
      <c r="Y592" s="106"/>
      <c r="Z592" s="106">
        <v>1111.31</v>
      </c>
      <c r="AA592" s="106">
        <v>303.02999999999997</v>
      </c>
      <c r="AB592" s="107">
        <f t="shared" si="135"/>
        <v>1414.34</v>
      </c>
    </row>
    <row r="593" spans="2:28" hidden="1" x14ac:dyDescent="0.2">
      <c r="B593" s="5">
        <v>41107</v>
      </c>
      <c r="C593" s="33">
        <v>14955</v>
      </c>
      <c r="D593" s="40">
        <v>15059</v>
      </c>
      <c r="E593" s="40">
        <v>3314</v>
      </c>
      <c r="F593" s="40">
        <v>4959</v>
      </c>
      <c r="G593" s="41">
        <f t="shared" si="129"/>
        <v>38287</v>
      </c>
      <c r="H593" s="119">
        <v>1159.1099999999999</v>
      </c>
      <c r="I593" s="116">
        <v>1149.72</v>
      </c>
      <c r="J593" s="116">
        <v>1206.4000000000001</v>
      </c>
      <c r="K593" s="116">
        <v>1200.96</v>
      </c>
      <c r="L593" s="120">
        <f t="shared" si="130"/>
        <v>1164.93</v>
      </c>
      <c r="M593" s="121">
        <f t="shared" si="131"/>
        <v>44601.69</v>
      </c>
      <c r="N593" s="89">
        <v>1.6105</v>
      </c>
      <c r="O593" s="89">
        <v>1.5884</v>
      </c>
      <c r="P593" s="89">
        <v>2.2440000000000002</v>
      </c>
      <c r="Q593" s="117">
        <v>2.1732</v>
      </c>
      <c r="R593" s="77">
        <f t="shared" si="132"/>
        <v>1.7295</v>
      </c>
      <c r="S593" s="105">
        <f t="shared" ref="S593:V594" si="141">ROUND(+C593*H593/1000,2)</f>
        <v>17334.490000000002</v>
      </c>
      <c r="T593" s="122">
        <f t="shared" si="141"/>
        <v>17313.63</v>
      </c>
      <c r="U593" s="116">
        <f t="shared" si="141"/>
        <v>3998.01</v>
      </c>
      <c r="V593" s="123">
        <f t="shared" si="141"/>
        <v>5955.56</v>
      </c>
      <c r="W593" s="37">
        <f t="shared" si="140"/>
        <v>44601.69</v>
      </c>
      <c r="X593" s="105">
        <v>1521.68</v>
      </c>
      <c r="Y593" s="106"/>
      <c r="Z593" s="106">
        <v>1199.95</v>
      </c>
      <c r="AA593" s="106">
        <v>321.73</v>
      </c>
      <c r="AB593" s="107">
        <f t="shared" si="135"/>
        <v>1521.68</v>
      </c>
    </row>
    <row r="594" spans="2:28" hidden="1" x14ac:dyDescent="0.2">
      <c r="B594" s="5">
        <v>41108</v>
      </c>
      <c r="C594" s="33">
        <v>16099</v>
      </c>
      <c r="D594" s="40">
        <v>9497</v>
      </c>
      <c r="E594" s="40">
        <v>3317</v>
      </c>
      <c r="F594" s="40">
        <v>5049</v>
      </c>
      <c r="G594" s="41">
        <f t="shared" si="129"/>
        <v>33962</v>
      </c>
      <c r="H594" s="119">
        <v>1159.24</v>
      </c>
      <c r="I594" s="116">
        <v>1146.3699999999999</v>
      </c>
      <c r="J594" s="116">
        <v>1206.4000000000001</v>
      </c>
      <c r="K594" s="116">
        <v>1196.73</v>
      </c>
      <c r="L594" s="120">
        <f t="shared" si="130"/>
        <v>1165.82</v>
      </c>
      <c r="M594" s="121">
        <f t="shared" si="131"/>
        <v>39593.599999999999</v>
      </c>
      <c r="N594" s="89">
        <v>1.6455</v>
      </c>
      <c r="O594" s="89">
        <v>1.5492999999999999</v>
      </c>
      <c r="P594" s="89">
        <v>2.2440000000000002</v>
      </c>
      <c r="Q594" s="117">
        <v>2.1240999999999999</v>
      </c>
      <c r="R594" s="77">
        <f t="shared" si="132"/>
        <v>1.7482</v>
      </c>
      <c r="S594" s="105">
        <f t="shared" si="141"/>
        <v>18662.599999999999</v>
      </c>
      <c r="T594" s="122">
        <f t="shared" si="141"/>
        <v>10887.08</v>
      </c>
      <c r="U594" s="116">
        <f t="shared" si="141"/>
        <v>4001.63</v>
      </c>
      <c r="V594" s="123">
        <f t="shared" si="141"/>
        <v>6042.29</v>
      </c>
      <c r="W594" s="37">
        <f t="shared" si="140"/>
        <v>39593.599999999999</v>
      </c>
      <c r="X594" s="105">
        <v>1354.27</v>
      </c>
      <c r="Y594" s="106"/>
      <c r="Z594" s="106">
        <v>1036.77</v>
      </c>
      <c r="AA594" s="106">
        <v>317.5</v>
      </c>
      <c r="AB594" s="107">
        <f t="shared" si="135"/>
        <v>1354.27</v>
      </c>
    </row>
    <row r="595" spans="2:28" hidden="1" x14ac:dyDescent="0.2">
      <c r="B595" s="5">
        <v>41109</v>
      </c>
      <c r="C595" s="33">
        <v>12910</v>
      </c>
      <c r="D595" s="40">
        <v>16060</v>
      </c>
      <c r="E595" s="40">
        <v>3298</v>
      </c>
      <c r="F595" s="40">
        <v>5120</v>
      </c>
      <c r="G595" s="41">
        <f t="shared" si="129"/>
        <v>37388</v>
      </c>
      <c r="H595" s="119">
        <v>1157.01</v>
      </c>
      <c r="I595" s="116">
        <v>1149.92</v>
      </c>
      <c r="J595" s="116">
        <v>1211.02</v>
      </c>
      <c r="K595" s="116">
        <v>1198.04</v>
      </c>
      <c r="L595" s="120">
        <f t="shared" si="130"/>
        <v>1164.3499999999999</v>
      </c>
      <c r="M595" s="121">
        <f t="shared" si="131"/>
        <v>43532.62</v>
      </c>
      <c r="N595" s="89">
        <v>1.6214</v>
      </c>
      <c r="O595" s="89">
        <v>1.5871</v>
      </c>
      <c r="P595" s="89">
        <v>2.4146000000000001</v>
      </c>
      <c r="Q595" s="117">
        <v>2.1356999999999999</v>
      </c>
      <c r="R595" s="77">
        <f t="shared" si="132"/>
        <v>1.7471000000000001</v>
      </c>
      <c r="S595" s="105">
        <f t="shared" ref="S595:V599" si="142">ROUND(+C595*H595/1000,2)</f>
        <v>14937</v>
      </c>
      <c r="T595" s="122">
        <f t="shared" si="142"/>
        <v>18467.72</v>
      </c>
      <c r="U595" s="116">
        <f t="shared" si="142"/>
        <v>3993.94</v>
      </c>
      <c r="V595" s="123">
        <f t="shared" si="142"/>
        <v>6133.96</v>
      </c>
      <c r="W595" s="37">
        <f t="shared" ref="W595:W600" si="143">SUM(S595:V595)</f>
        <v>43532.62</v>
      </c>
      <c r="X595" s="105">
        <v>1504.13</v>
      </c>
      <c r="Y595" s="106"/>
      <c r="Z595" s="106">
        <v>1167.06</v>
      </c>
      <c r="AA595" s="106">
        <v>337.07</v>
      </c>
      <c r="AB595" s="107">
        <f t="shared" si="135"/>
        <v>1504.1299999999999</v>
      </c>
    </row>
    <row r="596" spans="2:28" hidden="1" x14ac:dyDescent="0.2">
      <c r="B596" s="5">
        <v>41110</v>
      </c>
      <c r="C596" s="33">
        <v>15068</v>
      </c>
      <c r="D596" s="40">
        <v>10372</v>
      </c>
      <c r="E596" s="40">
        <v>3252</v>
      </c>
      <c r="F596" s="40">
        <v>5069</v>
      </c>
      <c r="G596" s="41">
        <f t="shared" si="129"/>
        <v>33761</v>
      </c>
      <c r="H596" s="119">
        <v>1156.28</v>
      </c>
      <c r="I596" s="116">
        <v>1146.8399999999999</v>
      </c>
      <c r="J596" s="116">
        <v>1211.02</v>
      </c>
      <c r="K596" s="116">
        <v>1201.82</v>
      </c>
      <c r="L596" s="120">
        <f t="shared" si="130"/>
        <v>1165.49</v>
      </c>
      <c r="M596" s="121">
        <f t="shared" si="131"/>
        <v>39348.11</v>
      </c>
      <c r="N596" s="89">
        <v>1.6214</v>
      </c>
      <c r="O596" s="89">
        <v>1.5871</v>
      </c>
      <c r="P596" s="89">
        <v>2.4146000000000001</v>
      </c>
      <c r="Q596" s="117">
        <v>2.1356999999999999</v>
      </c>
      <c r="R596" s="77">
        <f t="shared" si="132"/>
        <v>1.7645</v>
      </c>
      <c r="S596" s="105">
        <f t="shared" si="142"/>
        <v>17422.830000000002</v>
      </c>
      <c r="T596" s="122">
        <f t="shared" si="142"/>
        <v>11895.02</v>
      </c>
      <c r="U596" s="116">
        <f t="shared" si="142"/>
        <v>3938.24</v>
      </c>
      <c r="V596" s="123">
        <f t="shared" si="142"/>
        <v>6092.03</v>
      </c>
      <c r="W596" s="37">
        <f t="shared" si="143"/>
        <v>39348.120000000003</v>
      </c>
      <c r="X596" s="105">
        <v>1359.56</v>
      </c>
      <c r="Y596" s="106"/>
      <c r="Z596" s="106">
        <v>1069.3399999999999</v>
      </c>
      <c r="AA596" s="106">
        <v>290.22000000000003</v>
      </c>
      <c r="AB596" s="107">
        <f t="shared" si="135"/>
        <v>1359.56</v>
      </c>
    </row>
    <row r="597" spans="2:28" hidden="1" x14ac:dyDescent="0.2">
      <c r="B597" s="5">
        <v>41111</v>
      </c>
      <c r="C597" s="33">
        <v>10490</v>
      </c>
      <c r="D597" s="40">
        <v>16643</v>
      </c>
      <c r="E597" s="40">
        <v>3128</v>
      </c>
      <c r="F597" s="40">
        <v>5009</v>
      </c>
      <c r="G597" s="41">
        <f t="shared" si="129"/>
        <v>35270</v>
      </c>
      <c r="H597" s="119">
        <v>1156.01</v>
      </c>
      <c r="I597" s="116">
        <v>1151.54</v>
      </c>
      <c r="J597" s="116">
        <v>1211.02</v>
      </c>
      <c r="K597" s="116">
        <v>1198.55</v>
      </c>
      <c r="L597" s="120">
        <f t="shared" si="130"/>
        <v>1164.82</v>
      </c>
      <c r="M597" s="121">
        <f t="shared" si="131"/>
        <v>41083.230000000003</v>
      </c>
      <c r="N597" s="89">
        <v>1.6214</v>
      </c>
      <c r="O597" s="89">
        <v>1.5871</v>
      </c>
      <c r="P597" s="89">
        <v>2.4146000000000001</v>
      </c>
      <c r="Q597" s="117">
        <v>2.1356999999999999</v>
      </c>
      <c r="R597" s="77">
        <f t="shared" si="132"/>
        <v>1.7485999999999999</v>
      </c>
      <c r="S597" s="105">
        <f t="shared" si="142"/>
        <v>12126.54</v>
      </c>
      <c r="T597" s="122">
        <f t="shared" si="142"/>
        <v>19165.080000000002</v>
      </c>
      <c r="U597" s="116">
        <f t="shared" si="142"/>
        <v>3788.07</v>
      </c>
      <c r="V597" s="123">
        <f t="shared" si="142"/>
        <v>6003.54</v>
      </c>
      <c r="W597" s="37">
        <f t="shared" si="143"/>
        <v>41083.230000000003</v>
      </c>
      <c r="X597" s="105">
        <v>1424.94</v>
      </c>
      <c r="Y597" s="106"/>
      <c r="Z597" s="106">
        <v>1110.06</v>
      </c>
      <c r="AA597" s="106">
        <v>314.88</v>
      </c>
      <c r="AB597" s="107">
        <f t="shared" si="135"/>
        <v>1424.94</v>
      </c>
    </row>
    <row r="598" spans="2:28" hidden="1" x14ac:dyDescent="0.2">
      <c r="B598" s="5">
        <v>41112</v>
      </c>
      <c r="C598" s="33">
        <v>13102</v>
      </c>
      <c r="D598" s="40">
        <v>16501</v>
      </c>
      <c r="E598" s="40">
        <v>3206</v>
      </c>
      <c r="F598" s="40">
        <v>5074</v>
      </c>
      <c r="G598" s="41">
        <f t="shared" si="129"/>
        <v>37883</v>
      </c>
      <c r="H598" s="119">
        <v>1155.8399999999999</v>
      </c>
      <c r="I598" s="116">
        <v>1151.22</v>
      </c>
      <c r="J598" s="116">
        <v>1211.02</v>
      </c>
      <c r="K598" s="116">
        <v>1199.22</v>
      </c>
      <c r="L598" s="120">
        <f t="shared" si="130"/>
        <v>1164.31</v>
      </c>
      <c r="M598" s="121">
        <f t="shared" si="131"/>
        <v>44107.47</v>
      </c>
      <c r="N598" s="89">
        <v>1.6127</v>
      </c>
      <c r="O598" s="89">
        <v>1.6040000000000001</v>
      </c>
      <c r="P598" s="89">
        <v>2.4146000000000001</v>
      </c>
      <c r="Q598" s="117">
        <v>2.1535000000000002</v>
      </c>
      <c r="R598" s="77">
        <f t="shared" si="132"/>
        <v>1.7492000000000001</v>
      </c>
      <c r="S598" s="105">
        <f t="shared" si="142"/>
        <v>15143.82</v>
      </c>
      <c r="T598" s="122">
        <f t="shared" si="142"/>
        <v>18996.28</v>
      </c>
      <c r="U598" s="116">
        <f t="shared" si="142"/>
        <v>3882.53</v>
      </c>
      <c r="V598" s="123">
        <f t="shared" si="142"/>
        <v>6084.84</v>
      </c>
      <c r="W598" s="37">
        <f t="shared" si="143"/>
        <v>44107.47</v>
      </c>
      <c r="X598" s="105">
        <v>1493.15</v>
      </c>
      <c r="Y598" s="106"/>
      <c r="Z598" s="106">
        <v>1164.05</v>
      </c>
      <c r="AA598" s="106">
        <v>329.1</v>
      </c>
      <c r="AB598" s="107">
        <f t="shared" si="135"/>
        <v>1493.15</v>
      </c>
    </row>
    <row r="599" spans="2:28" hidden="1" x14ac:dyDescent="0.2">
      <c r="B599" s="5">
        <v>41113</v>
      </c>
      <c r="C599" s="33">
        <v>11383</v>
      </c>
      <c r="D599" s="40">
        <v>16605</v>
      </c>
      <c r="E599" s="40">
        <v>3180</v>
      </c>
      <c r="F599" s="40">
        <v>5040</v>
      </c>
      <c r="G599" s="41">
        <f t="shared" si="129"/>
        <v>36208</v>
      </c>
      <c r="H599" s="119">
        <v>1157.03</v>
      </c>
      <c r="I599" s="116">
        <v>1152.32</v>
      </c>
      <c r="J599" s="116">
        <v>1211.02</v>
      </c>
      <c r="K599" s="116">
        <v>1200.1400000000001</v>
      </c>
      <c r="L599" s="120">
        <f t="shared" si="130"/>
        <v>1165.6099999999999</v>
      </c>
      <c r="M599" s="121">
        <f t="shared" si="131"/>
        <v>42204.5</v>
      </c>
      <c r="N599" s="89">
        <v>1.6307</v>
      </c>
      <c r="O599" s="89">
        <v>1.6221000000000001</v>
      </c>
      <c r="P599" s="89">
        <v>2.4146000000000001</v>
      </c>
      <c r="Q599" s="117">
        <v>2.1566999999999998</v>
      </c>
      <c r="R599" s="77">
        <f t="shared" si="132"/>
        <v>1.7687999999999999</v>
      </c>
      <c r="S599" s="105">
        <f t="shared" si="142"/>
        <v>13170.47</v>
      </c>
      <c r="T599" s="122">
        <f t="shared" si="142"/>
        <v>19134.27</v>
      </c>
      <c r="U599" s="116">
        <f t="shared" si="142"/>
        <v>3851.04</v>
      </c>
      <c r="V599" s="123">
        <f t="shared" si="142"/>
        <v>6048.71</v>
      </c>
      <c r="W599" s="37">
        <f t="shared" si="143"/>
        <v>42204.49</v>
      </c>
      <c r="X599" s="105">
        <v>1471.93</v>
      </c>
      <c r="Y599" s="106"/>
      <c r="Z599" s="106">
        <v>1113.79</v>
      </c>
      <c r="AA599" s="106">
        <v>358.14</v>
      </c>
      <c r="AB599" s="107">
        <f t="shared" si="135"/>
        <v>1471.9299999999998</v>
      </c>
    </row>
    <row r="600" spans="2:28" hidden="1" x14ac:dyDescent="0.2">
      <c r="B600" s="5">
        <v>41114</v>
      </c>
      <c r="C600" s="33">
        <v>12533</v>
      </c>
      <c r="D600" s="40">
        <v>16460</v>
      </c>
      <c r="E600" s="40">
        <v>3138</v>
      </c>
      <c r="F600" s="40">
        <v>5106</v>
      </c>
      <c r="G600" s="41">
        <f t="shared" si="129"/>
        <v>37237</v>
      </c>
      <c r="H600" s="119">
        <v>1156.3399999999999</v>
      </c>
      <c r="I600" s="116">
        <v>1149.6099999999999</v>
      </c>
      <c r="J600" s="116">
        <v>1211.02</v>
      </c>
      <c r="K600" s="116">
        <v>1195.6400000000001</v>
      </c>
      <c r="L600" s="120">
        <f t="shared" si="130"/>
        <v>1163.3599999999999</v>
      </c>
      <c r="M600" s="121">
        <f t="shared" si="131"/>
        <v>43320.11</v>
      </c>
      <c r="N600" s="89">
        <v>1.6184000000000001</v>
      </c>
      <c r="O600" s="89">
        <v>1.5882000000000001</v>
      </c>
      <c r="P600" s="89">
        <v>2.4146000000000001</v>
      </c>
      <c r="Q600" s="117">
        <v>2.1139000000000001</v>
      </c>
      <c r="R600" s="77">
        <f t="shared" si="132"/>
        <v>1.7401</v>
      </c>
      <c r="S600" s="105">
        <f t="shared" ref="S600:V602" si="144">ROUND(+C600*H600/1000,2)</f>
        <v>14492.41</v>
      </c>
      <c r="T600" s="122">
        <f t="shared" si="144"/>
        <v>18922.580000000002</v>
      </c>
      <c r="U600" s="116">
        <f t="shared" si="144"/>
        <v>3800.18</v>
      </c>
      <c r="V600" s="123">
        <f t="shared" si="144"/>
        <v>6104.94</v>
      </c>
      <c r="W600" s="37">
        <f t="shared" si="143"/>
        <v>43320.110000000008</v>
      </c>
      <c r="X600" s="105">
        <v>1492.23</v>
      </c>
      <c r="Y600" s="106"/>
      <c r="Z600" s="106">
        <v>1132.6600000000001</v>
      </c>
      <c r="AA600" s="106">
        <v>359.57</v>
      </c>
      <c r="AB600" s="107">
        <f t="shared" si="135"/>
        <v>1492.23</v>
      </c>
    </row>
    <row r="601" spans="2:28" hidden="1" x14ac:dyDescent="0.2">
      <c r="B601" s="5">
        <v>41115</v>
      </c>
      <c r="C601" s="33">
        <v>11727</v>
      </c>
      <c r="D601" s="40">
        <v>16224</v>
      </c>
      <c r="E601" s="40">
        <v>3178</v>
      </c>
      <c r="F601" s="40">
        <v>5093</v>
      </c>
      <c r="G601" s="41">
        <f t="shared" si="129"/>
        <v>36222</v>
      </c>
      <c r="H601" s="119">
        <v>1157.81</v>
      </c>
      <c r="I601" s="116">
        <v>1150.1400000000001</v>
      </c>
      <c r="J601" s="116">
        <v>1211.02</v>
      </c>
      <c r="K601" s="116">
        <v>1196.0999999999999</v>
      </c>
      <c r="L601" s="120">
        <f t="shared" si="130"/>
        <v>1164.43</v>
      </c>
      <c r="M601" s="121">
        <f t="shared" si="131"/>
        <v>42177.87</v>
      </c>
      <c r="N601" s="89">
        <v>1.6335999999999999</v>
      </c>
      <c r="O601" s="89">
        <v>1.5925</v>
      </c>
      <c r="P601" s="89">
        <v>2.4146000000000001</v>
      </c>
      <c r="Q601" s="117">
        <v>2.1187</v>
      </c>
      <c r="R601" s="77">
        <f t="shared" si="132"/>
        <v>1.7519</v>
      </c>
      <c r="S601" s="105">
        <f t="shared" si="144"/>
        <v>13577.64</v>
      </c>
      <c r="T601" s="122">
        <f t="shared" si="144"/>
        <v>18659.87</v>
      </c>
      <c r="U601" s="116">
        <f t="shared" si="144"/>
        <v>3848.62</v>
      </c>
      <c r="V601" s="123">
        <f t="shared" si="144"/>
        <v>6091.74</v>
      </c>
      <c r="W601" s="37">
        <f t="shared" ref="W601:W607" si="145">SUM(S601:V601)</f>
        <v>42177.869999999995</v>
      </c>
      <c r="X601" s="105">
        <v>1451.51</v>
      </c>
      <c r="Y601" s="106"/>
      <c r="Z601" s="106">
        <v>1121.6400000000001</v>
      </c>
      <c r="AA601" s="106">
        <v>329.87</v>
      </c>
      <c r="AB601" s="107">
        <f t="shared" si="135"/>
        <v>1451.5100000000002</v>
      </c>
    </row>
    <row r="602" spans="2:28" hidden="1" x14ac:dyDescent="0.2">
      <c r="B602" s="5">
        <v>41116</v>
      </c>
      <c r="C602" s="33">
        <v>12429</v>
      </c>
      <c r="D602" s="40">
        <v>16204</v>
      </c>
      <c r="E602" s="40">
        <v>3213</v>
      </c>
      <c r="F602" s="40">
        <v>5028</v>
      </c>
      <c r="G602" s="41">
        <f t="shared" si="129"/>
        <v>36874</v>
      </c>
      <c r="H602" s="119">
        <v>1159.6600000000001</v>
      </c>
      <c r="I602" s="116">
        <v>1148.7</v>
      </c>
      <c r="J602" s="116">
        <v>1202.28</v>
      </c>
      <c r="K602" s="116">
        <v>1196.9100000000001</v>
      </c>
      <c r="L602" s="120">
        <f t="shared" si="130"/>
        <v>1163.6400000000001</v>
      </c>
      <c r="M602" s="121">
        <f t="shared" si="131"/>
        <v>42907.94</v>
      </c>
      <c r="N602" s="89">
        <v>1.6576</v>
      </c>
      <c r="O602" s="89">
        <v>1.5775999999999999</v>
      </c>
      <c r="P602" s="89">
        <v>2.2151999999999998</v>
      </c>
      <c r="Q602" s="117">
        <v>2.1312000000000002</v>
      </c>
      <c r="R602" s="77">
        <f t="shared" si="132"/>
        <v>1.7356</v>
      </c>
      <c r="S602" s="105">
        <f t="shared" si="144"/>
        <v>14413.41</v>
      </c>
      <c r="T602" s="122">
        <f t="shared" si="144"/>
        <v>18613.53</v>
      </c>
      <c r="U602" s="116">
        <f t="shared" si="144"/>
        <v>3862.93</v>
      </c>
      <c r="V602" s="123">
        <f t="shared" si="144"/>
        <v>6018.06</v>
      </c>
      <c r="W602" s="37">
        <f t="shared" si="145"/>
        <v>42907.93</v>
      </c>
      <c r="X602" s="105">
        <v>1473.12</v>
      </c>
      <c r="Y602" s="106"/>
      <c r="Z602" s="106">
        <v>1130.55</v>
      </c>
      <c r="AA602" s="106">
        <v>342.57</v>
      </c>
      <c r="AB602" s="107">
        <f t="shared" si="135"/>
        <v>1473.12</v>
      </c>
    </row>
    <row r="603" spans="2:28" hidden="1" x14ac:dyDescent="0.2">
      <c r="B603" s="5">
        <v>41117</v>
      </c>
      <c r="C603" s="33">
        <v>8292</v>
      </c>
      <c r="D603" s="40">
        <v>15070</v>
      </c>
      <c r="E603" s="40">
        <v>3273</v>
      </c>
      <c r="F603" s="40">
        <v>4946</v>
      </c>
      <c r="G603" s="41">
        <f t="shared" si="129"/>
        <v>31581</v>
      </c>
      <c r="H603" s="119">
        <v>1158.4100000000001</v>
      </c>
      <c r="I603" s="116">
        <v>1142.1500000000001</v>
      </c>
      <c r="J603" s="116">
        <v>1202.28</v>
      </c>
      <c r="K603" s="116">
        <v>1194.08</v>
      </c>
      <c r="L603" s="120">
        <f t="shared" si="130"/>
        <v>1160.78</v>
      </c>
      <c r="M603" s="121">
        <f t="shared" si="131"/>
        <v>36658.720000000001</v>
      </c>
      <c r="N603" s="89">
        <v>1.6379999999999999</v>
      </c>
      <c r="O603" s="89">
        <v>1.6396999999999999</v>
      </c>
      <c r="P603" s="89">
        <v>2.2151999999999998</v>
      </c>
      <c r="Q603" s="117">
        <v>2.0897999999999999</v>
      </c>
      <c r="R603" s="77">
        <f t="shared" si="132"/>
        <v>1.7694000000000001</v>
      </c>
      <c r="S603" s="105">
        <f t="shared" ref="S603:V605" si="146">ROUND(+C603*H603/1000,2)</f>
        <v>9605.5400000000009</v>
      </c>
      <c r="T603" s="122">
        <f t="shared" si="146"/>
        <v>17212.2</v>
      </c>
      <c r="U603" s="116">
        <f t="shared" si="146"/>
        <v>3935.06</v>
      </c>
      <c r="V603" s="123">
        <f t="shared" si="146"/>
        <v>5905.92</v>
      </c>
      <c r="W603" s="37">
        <f t="shared" si="145"/>
        <v>36658.720000000001</v>
      </c>
      <c r="X603" s="105">
        <v>1281.6300000000001</v>
      </c>
      <c r="Y603" s="106"/>
      <c r="Z603" s="106">
        <v>1011.05</v>
      </c>
      <c r="AA603" s="106">
        <v>270.58</v>
      </c>
      <c r="AB603" s="107">
        <f t="shared" si="135"/>
        <v>1281.6299999999999</v>
      </c>
    </row>
    <row r="604" spans="2:28" hidden="1" x14ac:dyDescent="0.2">
      <c r="B604" s="5">
        <v>41118</v>
      </c>
      <c r="C604" s="33">
        <v>6195</v>
      </c>
      <c r="D604" s="40">
        <v>8556</v>
      </c>
      <c r="E604" s="40">
        <v>3252</v>
      </c>
      <c r="F604" s="40">
        <v>5196</v>
      </c>
      <c r="G604" s="41">
        <f t="shared" si="129"/>
        <v>23199</v>
      </c>
      <c r="H604" s="119">
        <v>1158.8800000000001</v>
      </c>
      <c r="I604" s="116">
        <v>1152.96</v>
      </c>
      <c r="J604" s="116">
        <v>1202.28</v>
      </c>
      <c r="K604" s="116">
        <v>1196.98</v>
      </c>
      <c r="L604" s="120">
        <f t="shared" si="130"/>
        <v>1171.31</v>
      </c>
      <c r="M604" s="121">
        <f t="shared" si="131"/>
        <v>27173.31</v>
      </c>
      <c r="N604" s="89">
        <v>1.6447000000000001</v>
      </c>
      <c r="O604" s="89">
        <v>1.62</v>
      </c>
      <c r="P604" s="89">
        <v>2.2151999999999998</v>
      </c>
      <c r="Q604" s="117">
        <v>2.1271</v>
      </c>
      <c r="R604" s="77">
        <f t="shared" si="132"/>
        <v>1.8236000000000001</v>
      </c>
      <c r="S604" s="105">
        <f t="shared" si="146"/>
        <v>7179.26</v>
      </c>
      <c r="T604" s="122">
        <f t="shared" si="146"/>
        <v>9864.73</v>
      </c>
      <c r="U604" s="116">
        <f t="shared" si="146"/>
        <v>3909.81</v>
      </c>
      <c r="V604" s="123">
        <f t="shared" si="146"/>
        <v>6219.51</v>
      </c>
      <c r="W604" s="37">
        <f t="shared" si="145"/>
        <v>27173.309999999998</v>
      </c>
      <c r="X604" s="105">
        <v>969.48</v>
      </c>
      <c r="Y604" s="106"/>
      <c r="Z604" s="106">
        <v>756.37</v>
      </c>
      <c r="AA604" s="106">
        <v>213.11</v>
      </c>
      <c r="AB604" s="107">
        <f t="shared" si="135"/>
        <v>969.48</v>
      </c>
    </row>
    <row r="605" spans="2:28" hidden="1" x14ac:dyDescent="0.2">
      <c r="B605" s="5">
        <v>41119</v>
      </c>
      <c r="C605" s="33">
        <v>4998</v>
      </c>
      <c r="D605" s="40">
        <v>6505</v>
      </c>
      <c r="E605" s="40">
        <v>3256</v>
      </c>
      <c r="F605" s="40">
        <v>5134</v>
      </c>
      <c r="G605" s="41">
        <f>SUM(C605:F605)</f>
        <v>19893</v>
      </c>
      <c r="H605" s="119">
        <v>1158.45</v>
      </c>
      <c r="I605" s="116">
        <v>1152.27</v>
      </c>
      <c r="J605" s="116">
        <v>1202.28</v>
      </c>
      <c r="K605" s="116">
        <v>1196.28</v>
      </c>
      <c r="L605" s="120">
        <f t="shared" si="130"/>
        <v>1173.3699999999999</v>
      </c>
      <c r="M605" s="121">
        <f t="shared" si="131"/>
        <v>23341.77</v>
      </c>
      <c r="N605" s="89">
        <v>1.6384000000000001</v>
      </c>
      <c r="O605" s="89">
        <v>1.6116999999999999</v>
      </c>
      <c r="P605" s="89">
        <v>2.2151999999999998</v>
      </c>
      <c r="Q605" s="117">
        <v>2.1175999999999999</v>
      </c>
      <c r="R605" s="77">
        <f t="shared" si="132"/>
        <v>1.8476999999999999</v>
      </c>
      <c r="S605" s="105">
        <f t="shared" si="146"/>
        <v>5789.93</v>
      </c>
      <c r="T605" s="122">
        <f t="shared" si="146"/>
        <v>7495.52</v>
      </c>
      <c r="U605" s="116">
        <f t="shared" si="146"/>
        <v>3914.62</v>
      </c>
      <c r="V605" s="123">
        <f t="shared" si="146"/>
        <v>6141.7</v>
      </c>
      <c r="W605" s="37">
        <f t="shared" si="145"/>
        <v>23341.77</v>
      </c>
      <c r="X605" s="105">
        <v>844.17</v>
      </c>
      <c r="Y605" s="106"/>
      <c r="Z605" s="106">
        <v>705.4</v>
      </c>
      <c r="AA605" s="106">
        <v>138.77000000000001</v>
      </c>
      <c r="AB605" s="107">
        <f t="shared" si="135"/>
        <v>844.17</v>
      </c>
    </row>
    <row r="606" spans="2:28" hidden="1" x14ac:dyDescent="0.2">
      <c r="B606" s="5">
        <v>41120</v>
      </c>
      <c r="C606" s="33">
        <v>8027</v>
      </c>
      <c r="D606" s="40">
        <v>13194</v>
      </c>
      <c r="E606" s="40">
        <v>3196</v>
      </c>
      <c r="F606" s="40">
        <v>5083</v>
      </c>
      <c r="G606" s="41">
        <f t="shared" si="129"/>
        <v>29500</v>
      </c>
      <c r="H606" s="119">
        <v>1154.77</v>
      </c>
      <c r="I606" s="116">
        <v>1149.0899999999999</v>
      </c>
      <c r="J606" s="116">
        <v>1202.28</v>
      </c>
      <c r="K606" s="116">
        <v>1198.8900000000001</v>
      </c>
      <c r="L606" s="120">
        <f t="shared" si="130"/>
        <v>1164.98</v>
      </c>
      <c r="M606" s="121">
        <f t="shared" si="131"/>
        <v>34366.879999999997</v>
      </c>
      <c r="N606" s="89">
        <v>1.5985</v>
      </c>
      <c r="O606" s="89">
        <v>1.5741000000000001</v>
      </c>
      <c r="P606" s="89">
        <v>2.2151999999999998</v>
      </c>
      <c r="Q606" s="117">
        <v>2.1537000000000002</v>
      </c>
      <c r="R606" s="77">
        <f t="shared" si="132"/>
        <v>1.7501</v>
      </c>
      <c r="S606" s="105">
        <f t="shared" ref="S606:V607" si="147">ROUND(+C606*H606/1000,2)</f>
        <v>9269.34</v>
      </c>
      <c r="T606" s="122">
        <f t="shared" si="147"/>
        <v>15161.09</v>
      </c>
      <c r="U606" s="116">
        <f t="shared" si="147"/>
        <v>3842.49</v>
      </c>
      <c r="V606" s="123">
        <f t="shared" si="147"/>
        <v>6093.96</v>
      </c>
      <c r="W606" s="37">
        <f t="shared" si="145"/>
        <v>34366.879999999997</v>
      </c>
      <c r="X606" s="105">
        <v>1187.9100000000001</v>
      </c>
      <c r="Y606" s="106"/>
      <c r="Z606" s="106">
        <v>904.42</v>
      </c>
      <c r="AA606" s="106">
        <v>283.49</v>
      </c>
      <c r="AB606" s="107">
        <f t="shared" si="135"/>
        <v>1187.9099999999999</v>
      </c>
    </row>
    <row r="607" spans="2:28" ht="13.5" hidden="1" thickBot="1" x14ac:dyDescent="0.25">
      <c r="B607" s="5">
        <v>41121</v>
      </c>
      <c r="C607" s="33">
        <v>10845</v>
      </c>
      <c r="D607" s="40">
        <v>15368</v>
      </c>
      <c r="E607" s="40">
        <v>2290</v>
      </c>
      <c r="F607" s="40">
        <v>5104</v>
      </c>
      <c r="G607" s="41">
        <f>SUM(C607:F607)</f>
        <v>33607</v>
      </c>
      <c r="H607" s="119">
        <v>1156.24</v>
      </c>
      <c r="I607" s="116">
        <v>1150.1099999999999</v>
      </c>
      <c r="J607" s="116">
        <v>1202.28</v>
      </c>
      <c r="K607" s="116">
        <v>1197.1400000000001</v>
      </c>
      <c r="L607" s="120">
        <f>+ROUND((H607*C607+I607*D607+J607*E607+K607*F607)/G607,2)</f>
        <v>1162.79</v>
      </c>
      <c r="M607" s="121">
        <f>+ROUND((C607*H607+D607*I607+E607*J607+F607*K607)/1000,2)</f>
        <v>39077.74</v>
      </c>
      <c r="N607" s="89">
        <v>1.6197999999999999</v>
      </c>
      <c r="O607" s="89">
        <v>1.5873999999999999</v>
      </c>
      <c r="P607" s="89">
        <v>2.2151999999999998</v>
      </c>
      <c r="Q607" s="117">
        <v>2.1242999999999999</v>
      </c>
      <c r="R607" s="77">
        <f>+ROUND((N607*C607+O607*D607+P607*E607+Q607*F607)/G607,4)</f>
        <v>1.7222</v>
      </c>
      <c r="S607" s="105">
        <f t="shared" si="147"/>
        <v>12539.42</v>
      </c>
      <c r="T607" s="122">
        <f t="shared" si="147"/>
        <v>17674.89</v>
      </c>
      <c r="U607" s="116">
        <f t="shared" si="147"/>
        <v>2753.22</v>
      </c>
      <c r="V607" s="123">
        <f t="shared" si="147"/>
        <v>6110.2</v>
      </c>
      <c r="W607" s="37">
        <f t="shared" si="145"/>
        <v>39077.729999999996</v>
      </c>
      <c r="X607" s="105">
        <v>1328.29</v>
      </c>
      <c r="Y607" s="106"/>
      <c r="Z607" s="106">
        <v>1041.45</v>
      </c>
      <c r="AA607" s="106">
        <v>286.83999999999997</v>
      </c>
      <c r="AB607" s="107">
        <f t="shared" si="135"/>
        <v>1328.29</v>
      </c>
    </row>
    <row r="608" spans="2:28" ht="13.5" hidden="1" thickBot="1" x14ac:dyDescent="0.25">
      <c r="B608" s="10" t="s">
        <v>12</v>
      </c>
      <c r="C608" s="63">
        <f>SUM(C577:C607)</f>
        <v>386929</v>
      </c>
      <c r="D608" s="63">
        <f t="shared" ref="D608:AB608" si="148">SUM(D577:D607)</f>
        <v>446237</v>
      </c>
      <c r="E608" s="63">
        <f t="shared" si="148"/>
        <v>83120</v>
      </c>
      <c r="F608" s="63">
        <f t="shared" si="148"/>
        <v>156217</v>
      </c>
      <c r="G608" s="63">
        <f t="shared" si="148"/>
        <v>1072503</v>
      </c>
      <c r="H608" s="115">
        <f t="shared" si="148"/>
        <v>35909.279999999992</v>
      </c>
      <c r="I608" s="115">
        <f t="shared" si="148"/>
        <v>35670.209999999992</v>
      </c>
      <c r="J608" s="115">
        <f t="shared" si="148"/>
        <v>37441.590000000004</v>
      </c>
      <c r="K608" s="115">
        <f t="shared" si="148"/>
        <v>37176.189999999995</v>
      </c>
      <c r="L608" s="63">
        <f t="shared" si="148"/>
        <v>36126.55000000001</v>
      </c>
      <c r="M608" s="63">
        <f t="shared" si="148"/>
        <v>1249509.5399999998</v>
      </c>
      <c r="N608" s="97">
        <f t="shared" si="148"/>
        <v>50.265599999999999</v>
      </c>
      <c r="O608" s="97">
        <f t="shared" si="148"/>
        <v>49.646700000000003</v>
      </c>
      <c r="P608" s="97">
        <f t="shared" si="148"/>
        <v>70.5488</v>
      </c>
      <c r="Q608" s="118">
        <f t="shared" si="148"/>
        <v>66.773299999999992</v>
      </c>
      <c r="R608" s="97">
        <f t="shared" si="148"/>
        <v>54.142200000000003</v>
      </c>
      <c r="S608" s="115">
        <f t="shared" si="148"/>
        <v>448223.91999999993</v>
      </c>
      <c r="T608" s="115">
        <f t="shared" si="148"/>
        <v>513479.69000000006</v>
      </c>
      <c r="U608" s="115">
        <f t="shared" si="148"/>
        <v>100467.08999999998</v>
      </c>
      <c r="V608" s="115">
        <f t="shared" si="148"/>
        <v>187338.79</v>
      </c>
      <c r="W608" s="63">
        <f t="shared" si="148"/>
        <v>1249509.4899999998</v>
      </c>
      <c r="X608" s="115">
        <f t="shared" si="148"/>
        <v>42324.420000000013</v>
      </c>
      <c r="Y608" s="115">
        <f t="shared" si="148"/>
        <v>0</v>
      </c>
      <c r="Z608" s="115">
        <f t="shared" si="148"/>
        <v>32645.83</v>
      </c>
      <c r="AA608" s="115">
        <f t="shared" si="148"/>
        <v>9678.59</v>
      </c>
      <c r="AB608" s="115">
        <f t="shared" si="148"/>
        <v>42324.420000000006</v>
      </c>
    </row>
    <row r="609" spans="2:28" hidden="1" x14ac:dyDescent="0.2">
      <c r="B609" s="5">
        <v>41122</v>
      </c>
      <c r="C609" s="33">
        <v>9608</v>
      </c>
      <c r="D609" s="40">
        <v>15010</v>
      </c>
      <c r="E609" s="40">
        <v>3180</v>
      </c>
      <c r="F609" s="40">
        <v>5188</v>
      </c>
      <c r="G609" s="41">
        <f t="shared" ref="G609:G639" si="149">SUM(C609:F609)</f>
        <v>32986</v>
      </c>
      <c r="H609" s="119">
        <v>1154.75</v>
      </c>
      <c r="I609" s="116">
        <v>1150.9100000000001</v>
      </c>
      <c r="J609" s="116">
        <v>1202.28</v>
      </c>
      <c r="K609" s="116">
        <v>1194.68</v>
      </c>
      <c r="L609" s="43">
        <f t="shared" ref="L609:L639" si="150">+ROUND((H609*C609+I609*D609+J609*E609+K609*F609)/G609,2)</f>
        <v>1163.8599999999999</v>
      </c>
      <c r="M609" s="44">
        <f t="shared" ref="M609:M639" si="151">+ROUND((C609*H609+D609*I609+E609*J609+F609*K609)/1000,2)</f>
        <v>38391.25</v>
      </c>
      <c r="N609" s="89">
        <v>1.5962000000000001</v>
      </c>
      <c r="O609" s="89">
        <v>1.5988</v>
      </c>
      <c r="P609" s="89">
        <v>2.2151999999999998</v>
      </c>
      <c r="Q609" s="89">
        <v>2.0941999999999998</v>
      </c>
      <c r="R609" s="77">
        <f t="shared" ref="R609:R639" si="152">+ROUND((N609*C609+O609*D609+P609*E609+Q609*F609)/G609,4)</f>
        <v>1.7354000000000001</v>
      </c>
      <c r="S609" s="105">
        <f>ROUND(+C609*H609/1000,2)</f>
        <v>11094.84</v>
      </c>
      <c r="T609" s="122">
        <f>ROUND(+D609*I609/1000,2)</f>
        <v>17275.16</v>
      </c>
      <c r="U609" s="116">
        <f>ROUND(+E609*J609/1000,2)</f>
        <v>3823.25</v>
      </c>
      <c r="V609" s="123">
        <f>ROUND(+F609*K609/1000,2)</f>
        <v>6198</v>
      </c>
      <c r="W609" s="37">
        <f>SUM(S609:V609)</f>
        <v>38391.25</v>
      </c>
      <c r="X609" s="105">
        <v>1316.82</v>
      </c>
      <c r="Y609" s="106"/>
      <c r="Z609" s="106">
        <v>1002.46</v>
      </c>
      <c r="AA609" s="106">
        <v>314.36</v>
      </c>
      <c r="AB609" s="107">
        <f>+Z609+AA609</f>
        <v>1316.8200000000002</v>
      </c>
    </row>
    <row r="610" spans="2:28" hidden="1" x14ac:dyDescent="0.2">
      <c r="B610" s="5">
        <v>41123</v>
      </c>
      <c r="C610" s="33">
        <v>7491</v>
      </c>
      <c r="D610" s="40">
        <v>9888</v>
      </c>
      <c r="E610" s="40">
        <v>3356</v>
      </c>
      <c r="F610" s="40">
        <v>5172</v>
      </c>
      <c r="G610" s="41">
        <f t="shared" si="149"/>
        <v>25907</v>
      </c>
      <c r="H610" s="119">
        <v>1154.75</v>
      </c>
      <c r="I610" s="116">
        <v>1148.42</v>
      </c>
      <c r="J610" s="116">
        <v>1210.1500000000001</v>
      </c>
      <c r="K610" s="116">
        <v>1198.9000000000001</v>
      </c>
      <c r="L610" s="43">
        <f t="shared" si="150"/>
        <v>1168.32</v>
      </c>
      <c r="M610" s="44">
        <f t="shared" si="151"/>
        <v>30267.78</v>
      </c>
      <c r="N610" s="89">
        <v>1.59</v>
      </c>
      <c r="O610" s="89">
        <v>1.5682</v>
      </c>
      <c r="P610" s="89">
        <v>2.2765</v>
      </c>
      <c r="Q610" s="89">
        <v>2.1478000000000002</v>
      </c>
      <c r="R610" s="77">
        <f t="shared" si="152"/>
        <v>1.782</v>
      </c>
      <c r="S610" s="105">
        <f t="shared" ref="S610:S639" si="153">ROUND(+C610*H610/1000,2)</f>
        <v>8650.23</v>
      </c>
      <c r="T610" s="122">
        <f t="shared" ref="T610:T639" si="154">ROUND(+D610*I610/1000,2)</f>
        <v>11355.58</v>
      </c>
      <c r="U610" s="116">
        <f t="shared" ref="U610:U639" si="155">ROUND(+E610*J610/1000,2)</f>
        <v>4061.26</v>
      </c>
      <c r="V610" s="123">
        <f t="shared" ref="V610:V639" si="156">ROUND(+F610*K610/1000,2)</f>
        <v>6200.71</v>
      </c>
      <c r="W610" s="37">
        <f t="shared" ref="W610:W639" si="157">SUM(S610:V610)</f>
        <v>30267.78</v>
      </c>
      <c r="X610" s="105">
        <v>1063.19</v>
      </c>
      <c r="Y610" s="106"/>
      <c r="Z610" s="106">
        <v>826.53</v>
      </c>
      <c r="AA610" s="106">
        <v>236.66</v>
      </c>
      <c r="AB610" s="107">
        <f t="shared" ref="AB610:AB670" si="158">+Z610+AA610</f>
        <v>1063.19</v>
      </c>
    </row>
    <row r="611" spans="2:28" hidden="1" x14ac:dyDescent="0.2">
      <c r="B611" s="5">
        <v>41124</v>
      </c>
      <c r="C611" s="33">
        <v>10626</v>
      </c>
      <c r="D611" s="40">
        <v>11066</v>
      </c>
      <c r="E611" s="40">
        <v>3332</v>
      </c>
      <c r="F611" s="40">
        <v>4362</v>
      </c>
      <c r="G611" s="41">
        <f t="shared" si="149"/>
        <v>29386</v>
      </c>
      <c r="H611" s="119">
        <v>1151.52</v>
      </c>
      <c r="I611" s="116">
        <v>1154.56</v>
      </c>
      <c r="J611" s="116">
        <v>1210.1500000000001</v>
      </c>
      <c r="K611" s="116">
        <v>1195.27</v>
      </c>
      <c r="L611" s="43">
        <f t="shared" si="150"/>
        <v>1165.81</v>
      </c>
      <c r="M611" s="44">
        <f t="shared" si="151"/>
        <v>34258.400000000001</v>
      </c>
      <c r="N611" s="89">
        <v>1.5512999999999999</v>
      </c>
      <c r="O611" s="89">
        <v>1.645</v>
      </c>
      <c r="P611" s="89">
        <v>2.2765</v>
      </c>
      <c r="Q611" s="89">
        <v>2.0903</v>
      </c>
      <c r="R611" s="77">
        <f t="shared" si="152"/>
        <v>1.7487999999999999</v>
      </c>
      <c r="S611" s="105">
        <f t="shared" si="153"/>
        <v>12236.05</v>
      </c>
      <c r="T611" s="122">
        <f t="shared" si="154"/>
        <v>12776.36</v>
      </c>
      <c r="U611" s="116">
        <f t="shared" si="155"/>
        <v>4032.22</v>
      </c>
      <c r="V611" s="123">
        <f t="shared" si="156"/>
        <v>5213.7700000000004</v>
      </c>
      <c r="W611" s="37">
        <f t="shared" si="157"/>
        <v>34258.400000000001</v>
      </c>
      <c r="X611" s="105">
        <v>1185.1400000000001</v>
      </c>
      <c r="Y611" s="106"/>
      <c r="Z611" s="106">
        <v>932.96</v>
      </c>
      <c r="AA611" s="106">
        <v>252.18</v>
      </c>
      <c r="AB611" s="107">
        <f t="shared" si="158"/>
        <v>1185.1400000000001</v>
      </c>
    </row>
    <row r="612" spans="2:28" hidden="1" x14ac:dyDescent="0.2">
      <c r="B612" s="5">
        <v>41125</v>
      </c>
      <c r="C612" s="33">
        <v>12284</v>
      </c>
      <c r="D612" s="40">
        <v>15965</v>
      </c>
      <c r="E612" s="40">
        <v>3292</v>
      </c>
      <c r="F612" s="40">
        <v>5006</v>
      </c>
      <c r="G612" s="41">
        <f t="shared" si="149"/>
        <v>36547</v>
      </c>
      <c r="H612" s="119">
        <v>1152.08</v>
      </c>
      <c r="I612" s="116">
        <v>1145.57</v>
      </c>
      <c r="J612" s="116">
        <v>1210.1500000000001</v>
      </c>
      <c r="K612" s="116">
        <v>1200.56</v>
      </c>
      <c r="L612" s="43">
        <f t="shared" si="150"/>
        <v>1161.1099999999999</v>
      </c>
      <c r="M612" s="44">
        <f t="shared" si="151"/>
        <v>42434.99</v>
      </c>
      <c r="N612" s="89">
        <v>1.5633999999999999</v>
      </c>
      <c r="O612" s="89">
        <v>1.542</v>
      </c>
      <c r="P612" s="89">
        <v>2.2765</v>
      </c>
      <c r="Q612" s="89">
        <v>2.1738</v>
      </c>
      <c r="R612" s="77">
        <f t="shared" si="152"/>
        <v>1.7019</v>
      </c>
      <c r="S612" s="105">
        <f t="shared" si="153"/>
        <v>14152.15</v>
      </c>
      <c r="T612" s="122">
        <f t="shared" si="154"/>
        <v>18289.03</v>
      </c>
      <c r="U612" s="116">
        <f t="shared" si="155"/>
        <v>3983.81</v>
      </c>
      <c r="V612" s="123">
        <f t="shared" si="156"/>
        <v>6010</v>
      </c>
      <c r="W612" s="37">
        <f t="shared" si="157"/>
        <v>42434.99</v>
      </c>
      <c r="X612" s="105">
        <v>1433.31</v>
      </c>
      <c r="Y612" s="106"/>
      <c r="Z612" s="106">
        <v>1118.45</v>
      </c>
      <c r="AA612" s="106">
        <v>314.86</v>
      </c>
      <c r="AB612" s="107">
        <f t="shared" si="158"/>
        <v>1433.31</v>
      </c>
    </row>
    <row r="613" spans="2:28" hidden="1" x14ac:dyDescent="0.2">
      <c r="B613" s="5">
        <v>41126</v>
      </c>
      <c r="C613" s="33">
        <v>12911</v>
      </c>
      <c r="D613" s="40">
        <v>16076</v>
      </c>
      <c r="E613" s="40">
        <v>3297</v>
      </c>
      <c r="F613" s="40">
        <v>4836</v>
      </c>
      <c r="G613" s="41">
        <f t="shared" si="149"/>
        <v>37120</v>
      </c>
      <c r="H613" s="119">
        <v>1152.2</v>
      </c>
      <c r="I613" s="116">
        <v>1143.5899999999999</v>
      </c>
      <c r="J613" s="116">
        <v>1210.1500000000001</v>
      </c>
      <c r="K613" s="116">
        <v>1198.68</v>
      </c>
      <c r="L613" s="43">
        <f t="shared" si="150"/>
        <v>1159.67</v>
      </c>
      <c r="M613" s="44">
        <f t="shared" si="151"/>
        <v>43047.09</v>
      </c>
      <c r="N613" s="89">
        <v>1.5654999999999999</v>
      </c>
      <c r="O613" s="89">
        <v>1.5183</v>
      </c>
      <c r="P613" s="89">
        <v>2.2765</v>
      </c>
      <c r="Q613" s="89">
        <v>2.1453000000000002</v>
      </c>
      <c r="R613" s="77">
        <f t="shared" si="152"/>
        <v>1.6837</v>
      </c>
      <c r="S613" s="105">
        <f t="shared" si="153"/>
        <v>14876.05</v>
      </c>
      <c r="T613" s="122">
        <f t="shared" si="154"/>
        <v>18384.349999999999</v>
      </c>
      <c r="U613" s="116">
        <f t="shared" si="155"/>
        <v>3989.86</v>
      </c>
      <c r="V613" s="123">
        <f t="shared" si="156"/>
        <v>5796.82</v>
      </c>
      <c r="W613" s="37">
        <f t="shared" si="157"/>
        <v>43047.079999999994</v>
      </c>
      <c r="X613" s="105">
        <v>1439.66</v>
      </c>
      <c r="Y613" s="106"/>
      <c r="Z613" s="106">
        <v>1137.98</v>
      </c>
      <c r="AA613" s="106">
        <v>301.68</v>
      </c>
      <c r="AB613" s="107">
        <f t="shared" si="158"/>
        <v>1439.66</v>
      </c>
    </row>
    <row r="614" spans="2:28" hidden="1" x14ac:dyDescent="0.2">
      <c r="B614" s="5">
        <v>41127</v>
      </c>
      <c r="C614" s="33">
        <v>9682</v>
      </c>
      <c r="D614" s="40">
        <v>16221</v>
      </c>
      <c r="E614" s="40">
        <v>2918</v>
      </c>
      <c r="F614" s="40">
        <v>5004</v>
      </c>
      <c r="G614" s="41">
        <f t="shared" si="149"/>
        <v>33825</v>
      </c>
      <c r="H614" s="119">
        <v>1153.05</v>
      </c>
      <c r="I614" s="116">
        <v>1145.7</v>
      </c>
      <c r="J614" s="116">
        <v>1210.1500000000001</v>
      </c>
      <c r="K614" s="116">
        <v>1201.03</v>
      </c>
      <c r="L614" s="43">
        <f t="shared" si="150"/>
        <v>1161.55</v>
      </c>
      <c r="M614" s="44">
        <f t="shared" si="151"/>
        <v>39289.4</v>
      </c>
      <c r="N614" s="89">
        <v>1.5737000000000001</v>
      </c>
      <c r="O614" s="89">
        <v>1.5441</v>
      </c>
      <c r="P614" s="89">
        <v>2.2765</v>
      </c>
      <c r="Q614" s="89">
        <v>2.1739000000000002</v>
      </c>
      <c r="R614" s="77">
        <f t="shared" si="152"/>
        <v>1.7089000000000001</v>
      </c>
      <c r="S614" s="105">
        <f t="shared" si="153"/>
        <v>11163.83</v>
      </c>
      <c r="T614" s="122">
        <f t="shared" si="154"/>
        <v>18584.400000000001</v>
      </c>
      <c r="U614" s="116">
        <f t="shared" si="155"/>
        <v>3531.22</v>
      </c>
      <c r="V614" s="123">
        <f t="shared" si="156"/>
        <v>6009.95</v>
      </c>
      <c r="W614" s="37">
        <f t="shared" si="157"/>
        <v>39289.4</v>
      </c>
      <c r="X614" s="105">
        <v>1331.07</v>
      </c>
      <c r="Y614" s="106"/>
      <c r="Z614" s="106">
        <v>993.61</v>
      </c>
      <c r="AA614" s="106">
        <v>337.46</v>
      </c>
      <c r="AB614" s="107">
        <f t="shared" si="158"/>
        <v>1331.07</v>
      </c>
    </row>
    <row r="615" spans="2:28" hidden="1" x14ac:dyDescent="0.2">
      <c r="B615" s="5">
        <v>41128</v>
      </c>
      <c r="C615" s="33">
        <v>8677</v>
      </c>
      <c r="D615" s="40">
        <v>16320</v>
      </c>
      <c r="E615" s="40">
        <v>3344</v>
      </c>
      <c r="F615" s="40">
        <v>4896</v>
      </c>
      <c r="G615" s="41">
        <f t="shared" si="149"/>
        <v>33237</v>
      </c>
      <c r="H615" s="119">
        <v>1153.6500000000001</v>
      </c>
      <c r="I615" s="116">
        <v>1148.55</v>
      </c>
      <c r="J615" s="116">
        <v>1210.1500000000001</v>
      </c>
      <c r="K615" s="116">
        <v>1196.9100000000001</v>
      </c>
      <c r="L615" s="43">
        <f t="shared" si="150"/>
        <v>1163.2</v>
      </c>
      <c r="M615" s="44">
        <f t="shared" si="151"/>
        <v>38661.370000000003</v>
      </c>
      <c r="N615" s="89">
        <v>1.571</v>
      </c>
      <c r="O615" s="89">
        <v>1.5793999999999999</v>
      </c>
      <c r="P615" s="89">
        <v>2.2765</v>
      </c>
      <c r="Q615" s="89">
        <v>2.1147999999999998</v>
      </c>
      <c r="R615" s="77">
        <f t="shared" si="152"/>
        <v>1.7262</v>
      </c>
      <c r="S615" s="105">
        <f t="shared" si="153"/>
        <v>10010.219999999999</v>
      </c>
      <c r="T615" s="122">
        <f t="shared" si="154"/>
        <v>18744.34</v>
      </c>
      <c r="U615" s="116">
        <f t="shared" si="155"/>
        <v>4046.74</v>
      </c>
      <c r="V615" s="123">
        <f t="shared" si="156"/>
        <v>5860.07</v>
      </c>
      <c r="W615" s="37">
        <f t="shared" si="157"/>
        <v>38661.369999999995</v>
      </c>
      <c r="X615" s="105">
        <v>1318.42</v>
      </c>
      <c r="Y615" s="106"/>
      <c r="Z615" s="106">
        <v>1006.65</v>
      </c>
      <c r="AA615" s="106">
        <v>311.77</v>
      </c>
      <c r="AB615" s="107">
        <f t="shared" si="158"/>
        <v>1318.42</v>
      </c>
    </row>
    <row r="616" spans="2:28" hidden="1" x14ac:dyDescent="0.2">
      <c r="B616" s="5">
        <v>41129</v>
      </c>
      <c r="C616" s="33">
        <v>13779</v>
      </c>
      <c r="D616" s="40">
        <v>14519</v>
      </c>
      <c r="E616" s="40">
        <v>3050</v>
      </c>
      <c r="F616" s="40">
        <v>4703</v>
      </c>
      <c r="G616" s="41">
        <f t="shared" si="149"/>
        <v>36051</v>
      </c>
      <c r="H616" s="119">
        <v>1153.67</v>
      </c>
      <c r="I616" s="116">
        <v>1147.5899999999999</v>
      </c>
      <c r="J616" s="116">
        <v>1210.1500000000001</v>
      </c>
      <c r="K616" s="116">
        <v>1203.6300000000001</v>
      </c>
      <c r="L616" s="43">
        <f t="shared" si="150"/>
        <v>1162.52</v>
      </c>
      <c r="M616" s="44">
        <f t="shared" si="151"/>
        <v>41909.910000000003</v>
      </c>
      <c r="N616" s="89">
        <v>1.5722</v>
      </c>
      <c r="O616" s="89">
        <v>1.5718000000000001</v>
      </c>
      <c r="P616" s="89">
        <v>2.2765</v>
      </c>
      <c r="Q616" s="89">
        <v>2.2035</v>
      </c>
      <c r="R616" s="77">
        <f t="shared" si="152"/>
        <v>1.714</v>
      </c>
      <c r="S616" s="105">
        <f t="shared" si="153"/>
        <v>15896.42</v>
      </c>
      <c r="T616" s="122">
        <f t="shared" si="154"/>
        <v>16661.86</v>
      </c>
      <c r="U616" s="116">
        <f t="shared" si="155"/>
        <v>3690.96</v>
      </c>
      <c r="V616" s="123">
        <f t="shared" si="156"/>
        <v>5660.67</v>
      </c>
      <c r="W616" s="37">
        <f t="shared" si="157"/>
        <v>41909.909999999996</v>
      </c>
      <c r="X616" s="105">
        <v>1423.78</v>
      </c>
      <c r="Y616" s="106"/>
      <c r="Z616" s="106">
        <v>1121.8800000000001</v>
      </c>
      <c r="AA616" s="106">
        <v>301.89999999999998</v>
      </c>
      <c r="AB616" s="107">
        <f t="shared" si="158"/>
        <v>1423.7800000000002</v>
      </c>
    </row>
    <row r="617" spans="2:28" hidden="1" x14ac:dyDescent="0.2">
      <c r="B617" s="5">
        <v>41130</v>
      </c>
      <c r="C617" s="33">
        <v>14719</v>
      </c>
      <c r="D617" s="40">
        <v>16128</v>
      </c>
      <c r="E617" s="40">
        <v>2770</v>
      </c>
      <c r="F617" s="40">
        <v>4696</v>
      </c>
      <c r="G617" s="41">
        <f t="shared" si="149"/>
        <v>38313</v>
      </c>
      <c r="H617" s="119">
        <v>1150.52</v>
      </c>
      <c r="I617" s="116">
        <v>1142.1500000000001</v>
      </c>
      <c r="J617" s="116">
        <v>1209.6300000000001</v>
      </c>
      <c r="K617" s="116">
        <v>1202.5899999999999</v>
      </c>
      <c r="L617" s="43">
        <f t="shared" si="150"/>
        <v>1157.6500000000001</v>
      </c>
      <c r="M617" s="44">
        <f t="shared" si="151"/>
        <v>44353.14</v>
      </c>
      <c r="N617" s="89">
        <v>1.5371999999999999</v>
      </c>
      <c r="O617" s="89">
        <v>1.5086999999999999</v>
      </c>
      <c r="P617" s="89">
        <v>2.2585000000000002</v>
      </c>
      <c r="Q617" s="89">
        <v>2.1943000000000001</v>
      </c>
      <c r="R617" s="77">
        <f t="shared" si="152"/>
        <v>1.6578999999999999</v>
      </c>
      <c r="S617" s="105">
        <f t="shared" si="153"/>
        <v>16934.5</v>
      </c>
      <c r="T617" s="122">
        <f t="shared" si="154"/>
        <v>18420.599999999999</v>
      </c>
      <c r="U617" s="116">
        <f t="shared" si="155"/>
        <v>3350.68</v>
      </c>
      <c r="V617" s="123">
        <f t="shared" si="156"/>
        <v>5647.36</v>
      </c>
      <c r="W617" s="37">
        <f t="shared" si="157"/>
        <v>44353.14</v>
      </c>
      <c r="X617" s="105">
        <v>1461.78</v>
      </c>
      <c r="Y617" s="106"/>
      <c r="Z617" s="106">
        <v>1146.25</v>
      </c>
      <c r="AA617" s="106">
        <v>315.52999999999997</v>
      </c>
      <c r="AB617" s="107">
        <f t="shared" si="158"/>
        <v>1461.78</v>
      </c>
    </row>
    <row r="618" spans="2:28" hidden="1" x14ac:dyDescent="0.2">
      <c r="B618" s="5">
        <v>41131</v>
      </c>
      <c r="C618" s="33">
        <v>15911</v>
      </c>
      <c r="D618" s="40">
        <v>15666</v>
      </c>
      <c r="E618" s="40">
        <v>3033</v>
      </c>
      <c r="F618" s="40">
        <v>4629</v>
      </c>
      <c r="G618" s="41">
        <f t="shared" si="149"/>
        <v>39239</v>
      </c>
      <c r="H618" s="119">
        <v>1149.81</v>
      </c>
      <c r="I618" s="116">
        <v>1141.72</v>
      </c>
      <c r="J618" s="116">
        <v>1209.6300000000001</v>
      </c>
      <c r="K618" s="116">
        <v>1198.98</v>
      </c>
      <c r="L618" s="43">
        <f t="shared" si="150"/>
        <v>1157</v>
      </c>
      <c r="M618" s="44">
        <f t="shared" si="151"/>
        <v>45399.7</v>
      </c>
      <c r="N618" s="89">
        <v>1.5346</v>
      </c>
      <c r="O618" s="89">
        <v>1.5041</v>
      </c>
      <c r="P618" s="89">
        <v>2.2585000000000002</v>
      </c>
      <c r="Q618" s="89">
        <v>2.1349999999999998</v>
      </c>
      <c r="R618" s="77">
        <f t="shared" si="152"/>
        <v>1.6492</v>
      </c>
      <c r="S618" s="105">
        <f t="shared" si="153"/>
        <v>18294.63</v>
      </c>
      <c r="T618" s="122">
        <f t="shared" si="154"/>
        <v>17886.189999999999</v>
      </c>
      <c r="U618" s="116">
        <f t="shared" si="155"/>
        <v>3668.81</v>
      </c>
      <c r="V618" s="123">
        <f t="shared" si="156"/>
        <v>5550.08</v>
      </c>
      <c r="W618" s="37">
        <f t="shared" si="157"/>
        <v>45399.71</v>
      </c>
      <c r="X618" s="105">
        <v>1489.57</v>
      </c>
      <c r="Y618" s="106"/>
      <c r="Z618" s="106">
        <v>1187.83</v>
      </c>
      <c r="AA618" s="106">
        <v>301.74</v>
      </c>
      <c r="AB618" s="107">
        <f t="shared" si="158"/>
        <v>1489.57</v>
      </c>
    </row>
    <row r="619" spans="2:28" hidden="1" x14ac:dyDescent="0.2">
      <c r="B619" s="5">
        <v>41132</v>
      </c>
      <c r="C619" s="33">
        <v>14162</v>
      </c>
      <c r="D619" s="40">
        <v>16499</v>
      </c>
      <c r="E619" s="40">
        <v>3126</v>
      </c>
      <c r="F619" s="40">
        <v>4817</v>
      </c>
      <c r="G619" s="41">
        <f t="shared" si="149"/>
        <v>38604</v>
      </c>
      <c r="H619" s="119">
        <v>1154.43</v>
      </c>
      <c r="I619" s="116">
        <v>1144.4100000000001</v>
      </c>
      <c r="J619" s="116">
        <v>1209.6300000000001</v>
      </c>
      <c r="K619" s="116">
        <v>1200.71</v>
      </c>
      <c r="L619" s="43">
        <f t="shared" si="150"/>
        <v>1160.3900000000001</v>
      </c>
      <c r="M619" s="44">
        <f t="shared" si="151"/>
        <v>44795.78</v>
      </c>
      <c r="N619" s="89">
        <v>1.59</v>
      </c>
      <c r="O619" s="89">
        <v>1.5314000000000001</v>
      </c>
      <c r="P619" s="89">
        <v>2.2585000000000002</v>
      </c>
      <c r="Q619" s="89">
        <v>2.1667000000000001</v>
      </c>
      <c r="R619" s="77">
        <f t="shared" si="152"/>
        <v>1.6910000000000001</v>
      </c>
      <c r="S619" s="105">
        <f t="shared" si="153"/>
        <v>16349.04</v>
      </c>
      <c r="T619" s="122">
        <f t="shared" si="154"/>
        <v>18881.62</v>
      </c>
      <c r="U619" s="116">
        <f t="shared" si="155"/>
        <v>3781.3</v>
      </c>
      <c r="V619" s="123">
        <f t="shared" si="156"/>
        <v>5783.82</v>
      </c>
      <c r="W619" s="37">
        <f t="shared" si="157"/>
        <v>44795.780000000006</v>
      </c>
      <c r="X619" s="105">
        <v>1496.97</v>
      </c>
      <c r="Y619" s="106"/>
      <c r="Z619" s="106">
        <v>1195.53</v>
      </c>
      <c r="AA619" s="106">
        <v>301.44</v>
      </c>
      <c r="AB619" s="107">
        <f t="shared" si="158"/>
        <v>1496.97</v>
      </c>
    </row>
    <row r="620" spans="2:28" hidden="1" x14ac:dyDescent="0.2">
      <c r="B620" s="5">
        <v>41133</v>
      </c>
      <c r="C620" s="33">
        <v>15327</v>
      </c>
      <c r="D620" s="40">
        <v>16701</v>
      </c>
      <c r="E620" s="40">
        <v>3037</v>
      </c>
      <c r="F620" s="40">
        <v>4937</v>
      </c>
      <c r="G620" s="41">
        <f t="shared" si="149"/>
        <v>40002</v>
      </c>
      <c r="H620" s="119">
        <v>1156.31</v>
      </c>
      <c r="I620" s="116">
        <v>1144.8800000000001</v>
      </c>
      <c r="J620" s="116">
        <v>1209.6300000000001</v>
      </c>
      <c r="K620" s="116">
        <v>1201.27</v>
      </c>
      <c r="L620" s="43">
        <f t="shared" si="150"/>
        <v>1161.1300000000001</v>
      </c>
      <c r="M620" s="44">
        <f t="shared" si="151"/>
        <v>46447.72</v>
      </c>
      <c r="N620" s="89">
        <v>1.6052999999999999</v>
      </c>
      <c r="O620" s="89">
        <v>1.5212000000000001</v>
      </c>
      <c r="P620" s="89">
        <v>2.2585000000000002</v>
      </c>
      <c r="Q620" s="89">
        <v>2.1720999999999999</v>
      </c>
      <c r="R620" s="77">
        <f t="shared" si="152"/>
        <v>1.6897</v>
      </c>
      <c r="S620" s="105">
        <f t="shared" si="153"/>
        <v>17722.759999999998</v>
      </c>
      <c r="T620" s="122">
        <f t="shared" si="154"/>
        <v>19120.64</v>
      </c>
      <c r="U620" s="116">
        <f t="shared" si="155"/>
        <v>3673.65</v>
      </c>
      <c r="V620" s="123">
        <f t="shared" si="156"/>
        <v>5930.67</v>
      </c>
      <c r="W620" s="37">
        <f t="shared" si="157"/>
        <v>46447.719999999994</v>
      </c>
      <c r="X620" s="105">
        <v>1556.02</v>
      </c>
      <c r="Y620" s="106"/>
      <c r="Z620" s="106">
        <v>1203.01</v>
      </c>
      <c r="AA620" s="106">
        <v>353.01</v>
      </c>
      <c r="AB620" s="107">
        <f t="shared" si="158"/>
        <v>1556.02</v>
      </c>
    </row>
    <row r="621" spans="2:28" hidden="1" x14ac:dyDescent="0.2">
      <c r="B621" s="5">
        <v>41134</v>
      </c>
      <c r="C621" s="33">
        <v>13435</v>
      </c>
      <c r="D621" s="40">
        <v>16840</v>
      </c>
      <c r="E621" s="40">
        <v>3314</v>
      </c>
      <c r="F621" s="40">
        <v>5018</v>
      </c>
      <c r="G621" s="41">
        <f t="shared" si="149"/>
        <v>38607</v>
      </c>
      <c r="H621" s="119">
        <v>1155.71</v>
      </c>
      <c r="I621" s="116">
        <v>1144.8800000000001</v>
      </c>
      <c r="J621" s="116">
        <v>1209.6300000000001</v>
      </c>
      <c r="K621" s="116">
        <v>1199.8599999999999</v>
      </c>
      <c r="L621" s="43">
        <f t="shared" si="150"/>
        <v>1161.3499999999999</v>
      </c>
      <c r="M621" s="44">
        <f t="shared" si="151"/>
        <v>44836.35</v>
      </c>
      <c r="N621" s="89">
        <v>1.6011</v>
      </c>
      <c r="O621" s="89">
        <v>1.5212000000000001</v>
      </c>
      <c r="P621" s="89">
        <v>2.2585000000000002</v>
      </c>
      <c r="Q621" s="89">
        <v>2.157</v>
      </c>
      <c r="R621" s="77">
        <f t="shared" si="152"/>
        <v>1.6949000000000001</v>
      </c>
      <c r="S621" s="105">
        <f t="shared" si="153"/>
        <v>15526.96</v>
      </c>
      <c r="T621" s="122">
        <f t="shared" si="154"/>
        <v>19279.78</v>
      </c>
      <c r="U621" s="116">
        <f t="shared" si="155"/>
        <v>4008.71</v>
      </c>
      <c r="V621" s="123">
        <f t="shared" si="156"/>
        <v>6020.9</v>
      </c>
      <c r="W621" s="37">
        <f t="shared" si="157"/>
        <v>44836.35</v>
      </c>
      <c r="X621" s="105">
        <v>1506.23</v>
      </c>
      <c r="Y621" s="106"/>
      <c r="Z621" s="106">
        <v>1150.29</v>
      </c>
      <c r="AA621" s="106">
        <v>355.94</v>
      </c>
      <c r="AB621" s="107">
        <f t="shared" si="158"/>
        <v>1506.23</v>
      </c>
    </row>
    <row r="622" spans="2:28" hidden="1" x14ac:dyDescent="0.2">
      <c r="B622" s="5">
        <v>41135</v>
      </c>
      <c r="C622" s="33">
        <v>13794</v>
      </c>
      <c r="D622" s="40">
        <v>16916</v>
      </c>
      <c r="E622" s="40">
        <v>3343</v>
      </c>
      <c r="F622" s="40">
        <v>4999</v>
      </c>
      <c r="G622" s="41">
        <f t="shared" si="149"/>
        <v>39052</v>
      </c>
      <c r="H622" s="119">
        <v>1154.05</v>
      </c>
      <c r="I622" s="116">
        <v>1144.28</v>
      </c>
      <c r="J622" s="116">
        <v>1209.6300000000001</v>
      </c>
      <c r="K622" s="116">
        <v>1202.78</v>
      </c>
      <c r="L622" s="43">
        <f t="shared" si="150"/>
        <v>1160.81</v>
      </c>
      <c r="M622" s="44">
        <f t="shared" si="151"/>
        <v>45332.1</v>
      </c>
      <c r="N622" s="89">
        <v>1.5831999999999999</v>
      </c>
      <c r="O622" s="89">
        <v>1.5326</v>
      </c>
      <c r="P622" s="89">
        <v>2.2585000000000002</v>
      </c>
      <c r="Q622" s="89">
        <v>2.1924000000000001</v>
      </c>
      <c r="R622" s="77">
        <f t="shared" si="152"/>
        <v>1.6971000000000001</v>
      </c>
      <c r="S622" s="105">
        <f t="shared" si="153"/>
        <v>15918.97</v>
      </c>
      <c r="T622" s="122">
        <f t="shared" si="154"/>
        <v>19356.64</v>
      </c>
      <c r="U622" s="116">
        <f t="shared" si="155"/>
        <v>4043.79</v>
      </c>
      <c r="V622" s="123">
        <f t="shared" si="156"/>
        <v>6012.7</v>
      </c>
      <c r="W622" s="37">
        <f t="shared" si="157"/>
        <v>45332.1</v>
      </c>
      <c r="X622" s="105">
        <v>1528.19</v>
      </c>
      <c r="Y622" s="106"/>
      <c r="Z622" s="106">
        <v>1197.4000000000001</v>
      </c>
      <c r="AA622" s="106">
        <v>330.79</v>
      </c>
      <c r="AB622" s="107">
        <f t="shared" si="158"/>
        <v>1528.19</v>
      </c>
    </row>
    <row r="623" spans="2:28" hidden="1" x14ac:dyDescent="0.2">
      <c r="B623" s="5">
        <v>41136</v>
      </c>
      <c r="C623" s="33">
        <v>13780</v>
      </c>
      <c r="D623" s="40">
        <v>16725</v>
      </c>
      <c r="E623" s="40">
        <v>3300</v>
      </c>
      <c r="F623" s="40">
        <v>4955</v>
      </c>
      <c r="G623" s="41">
        <f t="shared" si="149"/>
        <v>38760</v>
      </c>
      <c r="H623" s="119">
        <v>1151.18</v>
      </c>
      <c r="I623" s="116">
        <v>1143.73</v>
      </c>
      <c r="J623" s="116">
        <v>1209.6300000000001</v>
      </c>
      <c r="K623" s="116">
        <v>1202.5</v>
      </c>
      <c r="L623" s="43">
        <f t="shared" si="150"/>
        <v>1159.5</v>
      </c>
      <c r="M623" s="44">
        <f t="shared" si="151"/>
        <v>44942.31</v>
      </c>
      <c r="N623" s="89">
        <v>1.5457000000000001</v>
      </c>
      <c r="O623" s="89">
        <v>1.5238</v>
      </c>
      <c r="P623" s="89">
        <v>2.2585000000000002</v>
      </c>
      <c r="Q623" s="89">
        <v>2.1924999999999999</v>
      </c>
      <c r="R623" s="77">
        <f t="shared" si="152"/>
        <v>1.6796</v>
      </c>
      <c r="S623" s="105">
        <f t="shared" si="153"/>
        <v>15863.26</v>
      </c>
      <c r="T623" s="122">
        <f t="shared" si="154"/>
        <v>19128.88</v>
      </c>
      <c r="U623" s="116">
        <f t="shared" si="155"/>
        <v>3991.78</v>
      </c>
      <c r="V623" s="123">
        <f t="shared" si="156"/>
        <v>5958.39</v>
      </c>
      <c r="W623" s="37">
        <f t="shared" si="157"/>
        <v>44942.31</v>
      </c>
      <c r="X623" s="105">
        <v>1411.13</v>
      </c>
      <c r="Y623" s="106"/>
      <c r="Z623" s="106">
        <v>1121.21</v>
      </c>
      <c r="AA623" s="106">
        <v>289.92</v>
      </c>
      <c r="AB623" s="107">
        <f t="shared" si="158"/>
        <v>1411.13</v>
      </c>
    </row>
    <row r="624" spans="2:28" hidden="1" x14ac:dyDescent="0.2">
      <c r="B624" s="5">
        <v>41137</v>
      </c>
      <c r="C624" s="33">
        <v>9935</v>
      </c>
      <c r="D624" s="40">
        <v>14511</v>
      </c>
      <c r="E624" s="40">
        <v>2472</v>
      </c>
      <c r="F624" s="40">
        <v>3738</v>
      </c>
      <c r="G624" s="41">
        <f t="shared" si="149"/>
        <v>30656</v>
      </c>
      <c r="H624" s="119">
        <v>1152.33</v>
      </c>
      <c r="I624" s="116">
        <v>1152.5</v>
      </c>
      <c r="J624" s="116">
        <v>1224.49</v>
      </c>
      <c r="K624" s="116">
        <v>1203.22</v>
      </c>
      <c r="L624" s="43">
        <f t="shared" si="150"/>
        <v>1164.43</v>
      </c>
      <c r="M624" s="44">
        <f t="shared" si="151"/>
        <v>35696.9</v>
      </c>
      <c r="N624" s="89">
        <v>1.5593999999999999</v>
      </c>
      <c r="O624" s="89">
        <v>1.6173999999999999</v>
      </c>
      <c r="P624" s="89">
        <v>2.456</v>
      </c>
      <c r="Q624" s="89">
        <v>2.2023999999999999</v>
      </c>
      <c r="R624" s="77">
        <f t="shared" si="152"/>
        <v>1.7376</v>
      </c>
      <c r="S624" s="105">
        <f t="shared" si="153"/>
        <v>11448.4</v>
      </c>
      <c r="T624" s="122">
        <f t="shared" si="154"/>
        <v>16723.93</v>
      </c>
      <c r="U624" s="116">
        <f t="shared" si="155"/>
        <v>3026.94</v>
      </c>
      <c r="V624" s="123">
        <f t="shared" si="156"/>
        <v>4497.6400000000003</v>
      </c>
      <c r="W624" s="37">
        <f t="shared" si="157"/>
        <v>35696.910000000003</v>
      </c>
      <c r="X624" s="105">
        <v>1083.54</v>
      </c>
      <c r="Y624" s="106"/>
      <c r="Z624" s="106">
        <v>815.94</v>
      </c>
      <c r="AA624" s="106">
        <v>267.60000000000002</v>
      </c>
      <c r="AB624" s="107">
        <f t="shared" si="158"/>
        <v>1083.54</v>
      </c>
    </row>
    <row r="625" spans="2:29" hidden="1" x14ac:dyDescent="0.2">
      <c r="B625" s="5">
        <v>41138</v>
      </c>
      <c r="C625" s="33">
        <v>4829</v>
      </c>
      <c r="D625" s="40">
        <v>6757</v>
      </c>
      <c r="E625" s="40">
        <v>0</v>
      </c>
      <c r="F625" s="40">
        <v>0</v>
      </c>
      <c r="G625" s="41">
        <f t="shared" si="149"/>
        <v>11586</v>
      </c>
      <c r="H625" s="119">
        <v>1150.1500000000001</v>
      </c>
      <c r="I625" s="116">
        <v>1156.44</v>
      </c>
      <c r="J625" s="116">
        <v>1224.49</v>
      </c>
      <c r="K625" s="116">
        <v>1203.22</v>
      </c>
      <c r="L625" s="43">
        <f t="shared" si="150"/>
        <v>1153.82</v>
      </c>
      <c r="M625" s="44">
        <f t="shared" si="151"/>
        <v>13368.14</v>
      </c>
      <c r="N625" s="89">
        <v>1.5342</v>
      </c>
      <c r="O625" s="89">
        <v>1.6818</v>
      </c>
      <c r="P625" s="89">
        <v>2.456</v>
      </c>
      <c r="Q625" s="89">
        <v>2.2023999999999999</v>
      </c>
      <c r="R625" s="77">
        <f t="shared" si="152"/>
        <v>1.6203000000000001</v>
      </c>
      <c r="S625" s="105">
        <f t="shared" si="153"/>
        <v>5554.07</v>
      </c>
      <c r="T625" s="122">
        <f t="shared" si="154"/>
        <v>7814.07</v>
      </c>
      <c r="U625" s="116">
        <f t="shared" si="155"/>
        <v>0</v>
      </c>
      <c r="V625" s="123">
        <f t="shared" si="156"/>
        <v>0</v>
      </c>
      <c r="W625" s="37">
        <f t="shared" si="157"/>
        <v>13368.14</v>
      </c>
      <c r="X625" s="124">
        <v>0</v>
      </c>
      <c r="Y625" s="125"/>
      <c r="Z625" s="125">
        <v>0</v>
      </c>
      <c r="AA625" s="125">
        <v>0</v>
      </c>
      <c r="AB625" s="126">
        <f t="shared" si="158"/>
        <v>0</v>
      </c>
      <c r="AC625" s="127" t="s">
        <v>25</v>
      </c>
    </row>
    <row r="626" spans="2:29" hidden="1" x14ac:dyDescent="0.2">
      <c r="B626" s="5">
        <v>41139</v>
      </c>
      <c r="C626" s="33">
        <v>4897</v>
      </c>
      <c r="D626" s="40">
        <v>6562</v>
      </c>
      <c r="E626" s="40">
        <v>0</v>
      </c>
      <c r="F626" s="40">
        <v>0</v>
      </c>
      <c r="G626" s="41">
        <f t="shared" si="149"/>
        <v>11459</v>
      </c>
      <c r="H626" s="119">
        <v>1147.8499999999999</v>
      </c>
      <c r="I626" s="116">
        <v>1155.93</v>
      </c>
      <c r="J626" s="116">
        <v>1224.49</v>
      </c>
      <c r="K626" s="116">
        <v>1203.22</v>
      </c>
      <c r="L626" s="43">
        <f t="shared" si="150"/>
        <v>1152.48</v>
      </c>
      <c r="M626" s="44">
        <f t="shared" si="151"/>
        <v>13206.23</v>
      </c>
      <c r="N626" s="89">
        <v>1.5057</v>
      </c>
      <c r="O626" s="89">
        <v>1.6540999999999999</v>
      </c>
      <c r="P626" s="89">
        <v>2.456</v>
      </c>
      <c r="Q626" s="89">
        <v>2.2023999999999999</v>
      </c>
      <c r="R626" s="77">
        <f t="shared" si="152"/>
        <v>1.5907</v>
      </c>
      <c r="S626" s="105">
        <f t="shared" si="153"/>
        <v>5621.02</v>
      </c>
      <c r="T626" s="122">
        <f t="shared" si="154"/>
        <v>7585.21</v>
      </c>
      <c r="U626" s="116">
        <f t="shared" si="155"/>
        <v>0</v>
      </c>
      <c r="V626" s="123">
        <f t="shared" si="156"/>
        <v>0</v>
      </c>
      <c r="W626" s="37">
        <f t="shared" si="157"/>
        <v>13206.23</v>
      </c>
      <c r="X626" s="124">
        <v>0</v>
      </c>
      <c r="Y626" s="125"/>
      <c r="Z626" s="125">
        <v>0</v>
      </c>
      <c r="AA626" s="125">
        <v>0</v>
      </c>
      <c r="AB626" s="126">
        <f t="shared" si="158"/>
        <v>0</v>
      </c>
      <c r="AC626" s="127" t="s">
        <v>26</v>
      </c>
    </row>
    <row r="627" spans="2:29" hidden="1" x14ac:dyDescent="0.2">
      <c r="B627" s="5">
        <v>41140</v>
      </c>
      <c r="C627" s="33">
        <v>5843</v>
      </c>
      <c r="D627" s="40">
        <v>6596</v>
      </c>
      <c r="E627" s="40">
        <v>0</v>
      </c>
      <c r="F627" s="40">
        <v>0</v>
      </c>
      <c r="G627" s="41">
        <f t="shared" si="149"/>
        <v>12439</v>
      </c>
      <c r="H627" s="119">
        <v>1146.83</v>
      </c>
      <c r="I627" s="116">
        <v>1154.6300000000001</v>
      </c>
      <c r="J627" s="116">
        <v>1224.49</v>
      </c>
      <c r="K627" s="116">
        <v>1203.22</v>
      </c>
      <c r="L627" s="43">
        <f t="shared" si="150"/>
        <v>1150.97</v>
      </c>
      <c r="M627" s="44">
        <f t="shared" si="151"/>
        <v>14316.87</v>
      </c>
      <c r="N627" s="89">
        <v>1.5342</v>
      </c>
      <c r="O627" s="89">
        <v>1.6818</v>
      </c>
      <c r="P627" s="89">
        <v>2.456</v>
      </c>
      <c r="Q627" s="89">
        <v>2.2023999999999999</v>
      </c>
      <c r="R627" s="77">
        <f t="shared" si="152"/>
        <v>1.6125</v>
      </c>
      <c r="S627" s="105">
        <f t="shared" si="153"/>
        <v>6700.93</v>
      </c>
      <c r="T627" s="122">
        <f t="shared" si="154"/>
        <v>7615.94</v>
      </c>
      <c r="U627" s="116">
        <f t="shared" si="155"/>
        <v>0</v>
      </c>
      <c r="V627" s="123">
        <f t="shared" si="156"/>
        <v>0</v>
      </c>
      <c r="W627" s="37">
        <f t="shared" si="157"/>
        <v>14316.869999999999</v>
      </c>
      <c r="X627" s="124">
        <v>0</v>
      </c>
      <c r="Y627" s="125"/>
      <c r="Z627" s="125">
        <v>0</v>
      </c>
      <c r="AA627" s="125">
        <v>0</v>
      </c>
      <c r="AB627" s="126">
        <f t="shared" si="158"/>
        <v>0</v>
      </c>
      <c r="AC627" s="127" t="s">
        <v>27</v>
      </c>
    </row>
    <row r="628" spans="2:29" hidden="1" x14ac:dyDescent="0.2">
      <c r="B628" s="5">
        <v>41141</v>
      </c>
      <c r="C628" s="33">
        <v>8428</v>
      </c>
      <c r="D628" s="40">
        <v>11130</v>
      </c>
      <c r="E628" s="40">
        <v>1578</v>
      </c>
      <c r="F628" s="40">
        <v>2378</v>
      </c>
      <c r="G628" s="41">
        <f t="shared" si="149"/>
        <v>23514</v>
      </c>
      <c r="H628" s="119">
        <v>1149.73</v>
      </c>
      <c r="I628" s="116">
        <v>1149.21</v>
      </c>
      <c r="J628" s="116">
        <v>1224.49</v>
      </c>
      <c r="K628" s="116">
        <v>1193.48</v>
      </c>
      <c r="L628" s="43">
        <f t="shared" si="150"/>
        <v>1158.93</v>
      </c>
      <c r="M628" s="44">
        <f t="shared" si="151"/>
        <v>27250.97</v>
      </c>
      <c r="N628" s="89">
        <v>1.49</v>
      </c>
      <c r="O628" s="89">
        <v>1.6657999999999999</v>
      </c>
      <c r="P628" s="89">
        <v>2.456</v>
      </c>
      <c r="Q628" s="89">
        <v>2.2023999999999999</v>
      </c>
      <c r="R628" s="77">
        <f t="shared" si="152"/>
        <v>1.7101</v>
      </c>
      <c r="S628" s="105">
        <f t="shared" si="153"/>
        <v>9689.92</v>
      </c>
      <c r="T628" s="122">
        <f t="shared" si="154"/>
        <v>12790.71</v>
      </c>
      <c r="U628" s="116">
        <f t="shared" si="155"/>
        <v>1932.25</v>
      </c>
      <c r="V628" s="123">
        <f t="shared" si="156"/>
        <v>2838.1</v>
      </c>
      <c r="W628" s="37">
        <f t="shared" si="157"/>
        <v>27250.979999999996</v>
      </c>
      <c r="X628" s="105">
        <v>0</v>
      </c>
      <c r="Y628" s="106"/>
      <c r="Z628" s="106">
        <v>0</v>
      </c>
      <c r="AA628" s="106">
        <v>0</v>
      </c>
      <c r="AB628" s="107">
        <f t="shared" si="158"/>
        <v>0</v>
      </c>
      <c r="AC628" s="127" t="s">
        <v>28</v>
      </c>
    </row>
    <row r="629" spans="2:29" hidden="1" x14ac:dyDescent="0.2">
      <c r="B629" s="5">
        <v>41142</v>
      </c>
      <c r="C629" s="33">
        <v>13780</v>
      </c>
      <c r="D629" s="40">
        <v>14966</v>
      </c>
      <c r="E629" s="40">
        <v>3084</v>
      </c>
      <c r="F629" s="40">
        <v>4839</v>
      </c>
      <c r="G629" s="41">
        <f t="shared" si="149"/>
        <v>36669</v>
      </c>
      <c r="H629" s="119">
        <v>1152.77</v>
      </c>
      <c r="I629" s="116">
        <v>1144.9100000000001</v>
      </c>
      <c r="J629" s="116">
        <v>1224.49</v>
      </c>
      <c r="K629" s="116">
        <v>1189.67</v>
      </c>
      <c r="L629" s="43">
        <f t="shared" si="150"/>
        <v>1160.46</v>
      </c>
      <c r="M629" s="44">
        <f t="shared" si="151"/>
        <v>42553.03</v>
      </c>
      <c r="N629" s="89">
        <v>1.5593999999999999</v>
      </c>
      <c r="O629" s="89">
        <v>1.5348999999999999</v>
      </c>
      <c r="P629" s="89">
        <v>2.456</v>
      </c>
      <c r="Q629" s="89">
        <v>2.0405000000000002</v>
      </c>
      <c r="R629" s="77">
        <f t="shared" si="152"/>
        <v>1.6882999999999999</v>
      </c>
      <c r="S629" s="105">
        <f t="shared" si="153"/>
        <v>15885.17</v>
      </c>
      <c r="T629" s="122">
        <f t="shared" si="154"/>
        <v>17134.72</v>
      </c>
      <c r="U629" s="116">
        <f t="shared" si="155"/>
        <v>3776.33</v>
      </c>
      <c r="V629" s="123">
        <f t="shared" si="156"/>
        <v>5756.81</v>
      </c>
      <c r="W629" s="37">
        <f t="shared" si="157"/>
        <v>42553.03</v>
      </c>
      <c r="X629" s="105">
        <v>606.4</v>
      </c>
      <c r="Y629" s="106"/>
      <c r="Z629" s="106">
        <v>606.4</v>
      </c>
      <c r="AA629" s="106">
        <v>0</v>
      </c>
      <c r="AB629" s="107">
        <f t="shared" si="158"/>
        <v>606.4</v>
      </c>
    </row>
    <row r="630" spans="2:29" hidden="1" x14ac:dyDescent="0.2">
      <c r="B630" s="5">
        <v>41143</v>
      </c>
      <c r="C630" s="33">
        <v>10734</v>
      </c>
      <c r="D630" s="40">
        <v>16476</v>
      </c>
      <c r="E630" s="40">
        <v>3310</v>
      </c>
      <c r="F630" s="40">
        <v>5002</v>
      </c>
      <c r="G630" s="41">
        <f t="shared" si="149"/>
        <v>35522</v>
      </c>
      <c r="H630" s="119">
        <v>1152.77</v>
      </c>
      <c r="I630" s="116">
        <v>1142.55</v>
      </c>
      <c r="J630" s="116">
        <v>1224.49</v>
      </c>
      <c r="K630" s="116">
        <v>1194.7</v>
      </c>
      <c r="L630" s="43">
        <f t="shared" si="150"/>
        <v>1160.6199999999999</v>
      </c>
      <c r="M630" s="44">
        <f t="shared" si="151"/>
        <v>41227.440000000002</v>
      </c>
      <c r="N630" s="89">
        <v>1.5593999999999999</v>
      </c>
      <c r="O630" s="89">
        <v>1.5076000000000001</v>
      </c>
      <c r="P630" s="89">
        <v>2.456</v>
      </c>
      <c r="Q630" s="89">
        <v>2.1092</v>
      </c>
      <c r="R630" s="77">
        <f t="shared" si="152"/>
        <v>1.6962999999999999</v>
      </c>
      <c r="S630" s="105">
        <f t="shared" si="153"/>
        <v>12373.83</v>
      </c>
      <c r="T630" s="122">
        <f t="shared" si="154"/>
        <v>18824.650000000001</v>
      </c>
      <c r="U630" s="116">
        <f t="shared" si="155"/>
        <v>4053.06</v>
      </c>
      <c r="V630" s="123">
        <f t="shared" si="156"/>
        <v>5975.89</v>
      </c>
      <c r="W630" s="37">
        <f t="shared" si="157"/>
        <v>41227.43</v>
      </c>
      <c r="X630" s="105">
        <v>781.87</v>
      </c>
      <c r="Y630" s="106"/>
      <c r="Z630" s="106">
        <v>671.53</v>
      </c>
      <c r="AA630" s="106">
        <v>110.34</v>
      </c>
      <c r="AB630" s="107">
        <f t="shared" si="158"/>
        <v>781.87</v>
      </c>
    </row>
    <row r="631" spans="2:29" hidden="1" x14ac:dyDescent="0.2">
      <c r="B631" s="5">
        <v>41144</v>
      </c>
      <c r="C631" s="33">
        <v>10671</v>
      </c>
      <c r="D631" s="40">
        <v>15836</v>
      </c>
      <c r="E631" s="40">
        <v>3361</v>
      </c>
      <c r="F631" s="40">
        <v>4948</v>
      </c>
      <c r="G631" s="41">
        <f t="shared" si="149"/>
        <v>34816</v>
      </c>
      <c r="H631" s="119">
        <v>1152.77</v>
      </c>
      <c r="I631" s="116">
        <v>1141.5</v>
      </c>
      <c r="J631" s="116">
        <v>1222.56</v>
      </c>
      <c r="K631" s="116">
        <v>1194.22</v>
      </c>
      <c r="L631" s="43">
        <f t="shared" si="150"/>
        <v>1160.27</v>
      </c>
      <c r="M631" s="44">
        <f t="shared" si="151"/>
        <v>40396.03</v>
      </c>
      <c r="N631" s="89">
        <v>1.5593999999999999</v>
      </c>
      <c r="O631" s="89">
        <v>1.4967999999999999</v>
      </c>
      <c r="P631" s="89">
        <v>2.4712000000000001</v>
      </c>
      <c r="Q631" s="89">
        <v>2.1008</v>
      </c>
      <c r="R631" s="77">
        <f t="shared" si="152"/>
        <v>1.6959</v>
      </c>
      <c r="S631" s="105">
        <f t="shared" si="153"/>
        <v>12301.21</v>
      </c>
      <c r="T631" s="122">
        <f t="shared" si="154"/>
        <v>18076.79</v>
      </c>
      <c r="U631" s="116">
        <f t="shared" si="155"/>
        <v>4109.0200000000004</v>
      </c>
      <c r="V631" s="123">
        <f t="shared" si="156"/>
        <v>5909</v>
      </c>
      <c r="W631" s="37">
        <f t="shared" si="157"/>
        <v>40396.020000000004</v>
      </c>
      <c r="X631" s="105">
        <v>944.79</v>
      </c>
      <c r="Y631" s="106"/>
      <c r="Z631" s="106">
        <v>841.67</v>
      </c>
      <c r="AA631" s="106">
        <v>103.12</v>
      </c>
      <c r="AB631" s="107">
        <f t="shared" si="158"/>
        <v>944.79</v>
      </c>
    </row>
    <row r="632" spans="2:29" hidden="1" x14ac:dyDescent="0.2">
      <c r="B632" s="5">
        <v>41145</v>
      </c>
      <c r="C632" s="33">
        <v>8517</v>
      </c>
      <c r="D632" s="40">
        <v>15238</v>
      </c>
      <c r="E632" s="40">
        <v>2405</v>
      </c>
      <c r="F632" s="40">
        <v>5034</v>
      </c>
      <c r="G632" s="41">
        <f t="shared" si="149"/>
        <v>31194</v>
      </c>
      <c r="H632" s="119">
        <v>1146.8599999999999</v>
      </c>
      <c r="I632" s="116">
        <v>1146.1500000000001</v>
      </c>
      <c r="J632" s="116">
        <v>1222.56</v>
      </c>
      <c r="K632" s="116">
        <v>1194.3399999999999</v>
      </c>
      <c r="L632" s="43">
        <f t="shared" si="150"/>
        <v>1160.01</v>
      </c>
      <c r="M632" s="44">
        <f t="shared" si="151"/>
        <v>36185.4</v>
      </c>
      <c r="N632" s="89">
        <v>1.4965999999999999</v>
      </c>
      <c r="O632" s="89">
        <v>1.5482</v>
      </c>
      <c r="P632" s="89">
        <v>2.4712000000000001</v>
      </c>
      <c r="Q632" s="89">
        <v>2.0991</v>
      </c>
      <c r="R632" s="77">
        <f t="shared" si="152"/>
        <v>1.6941999999999999</v>
      </c>
      <c r="S632" s="105">
        <f t="shared" si="153"/>
        <v>9767.81</v>
      </c>
      <c r="T632" s="122">
        <f t="shared" si="154"/>
        <v>17465.03</v>
      </c>
      <c r="U632" s="116">
        <f t="shared" si="155"/>
        <v>2940.26</v>
      </c>
      <c r="V632" s="123">
        <f t="shared" si="156"/>
        <v>6012.31</v>
      </c>
      <c r="W632" s="37">
        <f t="shared" si="157"/>
        <v>36185.409999999996</v>
      </c>
      <c r="X632" s="105">
        <v>1107.96</v>
      </c>
      <c r="Y632" s="106"/>
      <c r="Z632" s="106">
        <v>856.54</v>
      </c>
      <c r="AA632" s="106">
        <v>251.42</v>
      </c>
      <c r="AB632" s="107">
        <f t="shared" si="158"/>
        <v>1107.96</v>
      </c>
    </row>
    <row r="633" spans="2:29" hidden="1" x14ac:dyDescent="0.2">
      <c r="B633" s="5">
        <v>41146</v>
      </c>
      <c r="C633" s="33">
        <v>8723</v>
      </c>
      <c r="D633" s="40">
        <v>15879</v>
      </c>
      <c r="E633" s="40">
        <v>3016</v>
      </c>
      <c r="F633" s="40">
        <v>5050</v>
      </c>
      <c r="G633" s="41">
        <f t="shared" si="149"/>
        <v>32668</v>
      </c>
      <c r="H633" s="119">
        <v>1143.95</v>
      </c>
      <c r="I633" s="116">
        <v>1143.99</v>
      </c>
      <c r="J633" s="116">
        <v>1222.56</v>
      </c>
      <c r="K633" s="116">
        <v>1193.1099999999999</v>
      </c>
      <c r="L633" s="43">
        <f t="shared" si="150"/>
        <v>1158.83</v>
      </c>
      <c r="M633" s="44">
        <f t="shared" si="151"/>
        <v>37856.54</v>
      </c>
      <c r="N633" s="89">
        <v>1.4601999999999999</v>
      </c>
      <c r="O633" s="89">
        <v>1.5287999999999999</v>
      </c>
      <c r="P633" s="89">
        <v>2.4712000000000001</v>
      </c>
      <c r="Q633" s="89">
        <v>2.08</v>
      </c>
      <c r="R633" s="77">
        <f t="shared" si="152"/>
        <v>1.6827000000000001</v>
      </c>
      <c r="S633" s="105">
        <f t="shared" si="153"/>
        <v>9978.68</v>
      </c>
      <c r="T633" s="122">
        <f t="shared" si="154"/>
        <v>18165.419999999998</v>
      </c>
      <c r="U633" s="116">
        <f t="shared" si="155"/>
        <v>3687.24</v>
      </c>
      <c r="V633" s="123">
        <f t="shared" si="156"/>
        <v>6025.21</v>
      </c>
      <c r="W633" s="37">
        <f t="shared" si="157"/>
        <v>37856.549999999996</v>
      </c>
      <c r="X633" s="105">
        <v>1239.51</v>
      </c>
      <c r="Y633" s="106"/>
      <c r="Z633" s="106">
        <v>964.93</v>
      </c>
      <c r="AA633" s="106">
        <v>274.58</v>
      </c>
      <c r="AB633" s="107">
        <f t="shared" si="158"/>
        <v>1239.51</v>
      </c>
    </row>
    <row r="634" spans="2:29" hidden="1" x14ac:dyDescent="0.2">
      <c r="B634" s="5">
        <v>41147</v>
      </c>
      <c r="C634" s="33">
        <v>8117</v>
      </c>
      <c r="D634" s="40">
        <v>16336</v>
      </c>
      <c r="E634" s="40">
        <v>3255</v>
      </c>
      <c r="F634" s="40">
        <v>4982</v>
      </c>
      <c r="G634" s="41">
        <f t="shared" si="149"/>
        <v>32690</v>
      </c>
      <c r="H634" s="119">
        <v>1146.44</v>
      </c>
      <c r="I634" s="116">
        <v>1143.71</v>
      </c>
      <c r="J634" s="116">
        <v>1222.56</v>
      </c>
      <c r="K634" s="116">
        <v>1195.9100000000001</v>
      </c>
      <c r="L634" s="43">
        <f t="shared" si="150"/>
        <v>1160.19</v>
      </c>
      <c r="M634" s="44">
        <f t="shared" si="151"/>
        <v>37926.76</v>
      </c>
      <c r="N634" s="89">
        <v>1.4822</v>
      </c>
      <c r="O634" s="89">
        <v>1.5221</v>
      </c>
      <c r="P634" s="89">
        <v>2.4712000000000001</v>
      </c>
      <c r="Q634" s="89">
        <v>2.1135000000000002</v>
      </c>
      <c r="R634" s="77">
        <f t="shared" si="152"/>
        <v>1.6968000000000001</v>
      </c>
      <c r="S634" s="105">
        <f t="shared" si="153"/>
        <v>9305.65</v>
      </c>
      <c r="T634" s="122">
        <f t="shared" si="154"/>
        <v>18683.650000000001</v>
      </c>
      <c r="U634" s="116">
        <f t="shared" si="155"/>
        <v>3979.43</v>
      </c>
      <c r="V634" s="123">
        <f t="shared" si="156"/>
        <v>5958.02</v>
      </c>
      <c r="W634" s="37">
        <f t="shared" si="157"/>
        <v>37926.75</v>
      </c>
      <c r="X634" s="105">
        <v>1238.27</v>
      </c>
      <c r="Y634" s="106"/>
      <c r="Z634" s="106">
        <v>961.22</v>
      </c>
      <c r="AA634" s="106">
        <v>277.05</v>
      </c>
      <c r="AB634" s="107">
        <f t="shared" si="158"/>
        <v>1238.27</v>
      </c>
    </row>
    <row r="635" spans="2:29" hidden="1" x14ac:dyDescent="0.2">
      <c r="B635" s="5">
        <v>41148</v>
      </c>
      <c r="C635" s="33">
        <v>8017</v>
      </c>
      <c r="D635" s="40">
        <v>16294</v>
      </c>
      <c r="E635" s="40">
        <v>3289</v>
      </c>
      <c r="F635" s="40">
        <v>5011</v>
      </c>
      <c r="G635" s="41">
        <f t="shared" si="149"/>
        <v>32611</v>
      </c>
      <c r="H635" s="119">
        <v>1145.69</v>
      </c>
      <c r="I635" s="116">
        <v>1141.0999999999999</v>
      </c>
      <c r="J635" s="116">
        <v>1222.56</v>
      </c>
      <c r="K635" s="116">
        <v>1195.1600000000001</v>
      </c>
      <c r="L635" s="43">
        <f t="shared" si="150"/>
        <v>1158.75</v>
      </c>
      <c r="M635" s="44">
        <f t="shared" si="151"/>
        <v>37788.03</v>
      </c>
      <c r="N635" s="89">
        <v>1.4767999999999999</v>
      </c>
      <c r="O635" s="89">
        <v>1.4937</v>
      </c>
      <c r="P635" s="89">
        <v>2.4712000000000001</v>
      </c>
      <c r="Q635" s="89">
        <v>2.1097000000000001</v>
      </c>
      <c r="R635" s="77">
        <f t="shared" si="152"/>
        <v>1.6828000000000001</v>
      </c>
      <c r="S635" s="105">
        <f t="shared" si="153"/>
        <v>9185</v>
      </c>
      <c r="T635" s="122">
        <f t="shared" si="154"/>
        <v>18593.080000000002</v>
      </c>
      <c r="U635" s="116">
        <f t="shared" si="155"/>
        <v>4021</v>
      </c>
      <c r="V635" s="123">
        <f t="shared" si="156"/>
        <v>5988.95</v>
      </c>
      <c r="W635" s="37">
        <f t="shared" si="157"/>
        <v>37788.03</v>
      </c>
      <c r="X635" s="105">
        <v>1264.07</v>
      </c>
      <c r="Y635" s="106"/>
      <c r="Z635" s="106">
        <v>981.21</v>
      </c>
      <c r="AA635" s="106">
        <v>282.86</v>
      </c>
      <c r="AB635" s="107">
        <f t="shared" si="158"/>
        <v>1264.0700000000002</v>
      </c>
    </row>
    <row r="636" spans="2:29" hidden="1" x14ac:dyDescent="0.2">
      <c r="B636" s="5">
        <v>41149</v>
      </c>
      <c r="C636" s="33">
        <v>10187</v>
      </c>
      <c r="D636" s="40">
        <v>16761</v>
      </c>
      <c r="E636" s="40">
        <v>3250</v>
      </c>
      <c r="F636" s="40">
        <v>4981</v>
      </c>
      <c r="G636" s="41">
        <f t="shared" si="149"/>
        <v>35179</v>
      </c>
      <c r="H636" s="119">
        <v>1148.71</v>
      </c>
      <c r="I636" s="116">
        <v>1143.01</v>
      </c>
      <c r="J636" s="116">
        <v>1222.56</v>
      </c>
      <c r="K636" s="116">
        <v>1198.01</v>
      </c>
      <c r="L636" s="43">
        <f t="shared" si="150"/>
        <v>1159.8</v>
      </c>
      <c r="M636" s="44">
        <f t="shared" si="151"/>
        <v>40800.51</v>
      </c>
      <c r="N636" s="89">
        <v>1.5150999999999999</v>
      </c>
      <c r="O636" s="89">
        <v>1.5152000000000001</v>
      </c>
      <c r="P636" s="89">
        <v>2.4712000000000001</v>
      </c>
      <c r="Q636" s="89">
        <v>2.1436999999999999</v>
      </c>
      <c r="R636" s="77">
        <f t="shared" si="152"/>
        <v>1.6924999999999999</v>
      </c>
      <c r="S636" s="105">
        <f t="shared" si="153"/>
        <v>11701.91</v>
      </c>
      <c r="T636" s="122">
        <f t="shared" si="154"/>
        <v>19157.990000000002</v>
      </c>
      <c r="U636" s="116">
        <f t="shared" si="155"/>
        <v>3973.32</v>
      </c>
      <c r="V636" s="123">
        <f t="shared" si="156"/>
        <v>5967.29</v>
      </c>
      <c r="W636" s="37">
        <f t="shared" si="157"/>
        <v>40800.51</v>
      </c>
      <c r="X636" s="105">
        <v>1347.64</v>
      </c>
      <c r="Y636" s="106"/>
      <c r="Z636" s="106">
        <v>1050.1099999999999</v>
      </c>
      <c r="AA636" s="106">
        <v>297.52999999999997</v>
      </c>
      <c r="AB636" s="107">
        <f t="shared" si="158"/>
        <v>1347.6399999999999</v>
      </c>
    </row>
    <row r="637" spans="2:29" hidden="1" x14ac:dyDescent="0.2">
      <c r="B637" s="5">
        <v>41150</v>
      </c>
      <c r="C637" s="33">
        <v>10559</v>
      </c>
      <c r="D637" s="40">
        <v>17053</v>
      </c>
      <c r="E637" s="40">
        <v>3512</v>
      </c>
      <c r="F637" s="40">
        <v>4996</v>
      </c>
      <c r="G637" s="41">
        <f t="shared" si="149"/>
        <v>36120</v>
      </c>
      <c r="H637" s="119">
        <v>1147.7</v>
      </c>
      <c r="I637" s="116">
        <v>1142.57</v>
      </c>
      <c r="J637" s="116">
        <v>1222.56</v>
      </c>
      <c r="K637" s="116">
        <v>1197.92</v>
      </c>
      <c r="L637" s="43">
        <f t="shared" si="150"/>
        <v>1159.5</v>
      </c>
      <c r="M637" s="44">
        <f t="shared" si="151"/>
        <v>41881.25</v>
      </c>
      <c r="N637" s="89">
        <v>1.5021</v>
      </c>
      <c r="O637" s="89">
        <v>1.5076000000000001</v>
      </c>
      <c r="P637" s="89">
        <v>2.4712000000000001</v>
      </c>
      <c r="Q637" s="89">
        <v>2.1339999999999999</v>
      </c>
      <c r="R637" s="77">
        <f t="shared" si="152"/>
        <v>1.6862999999999999</v>
      </c>
      <c r="S637" s="105">
        <f t="shared" si="153"/>
        <v>12118.56</v>
      </c>
      <c r="T637" s="122">
        <f t="shared" si="154"/>
        <v>19484.25</v>
      </c>
      <c r="U637" s="116">
        <f t="shared" si="155"/>
        <v>4293.63</v>
      </c>
      <c r="V637" s="123">
        <f t="shared" si="156"/>
        <v>5984.81</v>
      </c>
      <c r="W637" s="37">
        <f t="shared" si="157"/>
        <v>41881.249999999993</v>
      </c>
      <c r="X637" s="105">
        <v>1346.46</v>
      </c>
      <c r="Y637" s="106"/>
      <c r="Z637" s="106">
        <v>1061.0999999999999</v>
      </c>
      <c r="AA637" s="106">
        <v>285.36</v>
      </c>
      <c r="AB637" s="107">
        <f t="shared" si="158"/>
        <v>1346.46</v>
      </c>
    </row>
    <row r="638" spans="2:29" hidden="1" x14ac:dyDescent="0.2">
      <c r="B638" s="5">
        <v>41151</v>
      </c>
      <c r="C638" s="33">
        <v>10038</v>
      </c>
      <c r="D638" s="40">
        <v>16962</v>
      </c>
      <c r="E638" s="40">
        <v>3537</v>
      </c>
      <c r="F638" s="40">
        <v>5069</v>
      </c>
      <c r="G638" s="41">
        <f t="shared" si="149"/>
        <v>35606</v>
      </c>
      <c r="H638" s="119">
        <v>1149.3499999999999</v>
      </c>
      <c r="I638" s="116">
        <v>1145.01</v>
      </c>
      <c r="J638" s="116">
        <v>1222.56</v>
      </c>
      <c r="K638" s="116">
        <v>1199.92</v>
      </c>
      <c r="L638" s="43">
        <f t="shared" si="150"/>
        <v>1161.75</v>
      </c>
      <c r="M638" s="44">
        <f t="shared" si="151"/>
        <v>41365.42</v>
      </c>
      <c r="N638" s="89">
        <v>1.5184</v>
      </c>
      <c r="O638" s="89">
        <v>1.5354000000000001</v>
      </c>
      <c r="P638" s="89">
        <v>2.4712000000000001</v>
      </c>
      <c r="Q638" s="89">
        <v>2.1524999999999999</v>
      </c>
      <c r="R638" s="77">
        <f t="shared" si="152"/>
        <v>1.7114</v>
      </c>
      <c r="S638" s="105">
        <f t="shared" si="153"/>
        <v>11537.18</v>
      </c>
      <c r="T638" s="122">
        <f t="shared" si="154"/>
        <v>19421.66</v>
      </c>
      <c r="U638" s="116">
        <f t="shared" si="155"/>
        <v>4324.1899999999996</v>
      </c>
      <c r="V638" s="123">
        <f t="shared" si="156"/>
        <v>6082.39</v>
      </c>
      <c r="W638" s="37">
        <f t="shared" si="157"/>
        <v>41365.42</v>
      </c>
      <c r="X638" s="105">
        <v>1405.33</v>
      </c>
      <c r="Y638" s="106"/>
      <c r="Z638" s="106">
        <v>1088.44</v>
      </c>
      <c r="AA638" s="106">
        <v>316.89</v>
      </c>
      <c r="AB638" s="107">
        <f t="shared" si="158"/>
        <v>1405.33</v>
      </c>
    </row>
    <row r="639" spans="2:29" ht="13.5" hidden="1" thickBot="1" x14ac:dyDescent="0.25">
      <c r="B639" s="5">
        <v>41152</v>
      </c>
      <c r="C639" s="33">
        <v>11478</v>
      </c>
      <c r="D639" s="40">
        <v>17038</v>
      </c>
      <c r="E639" s="40">
        <v>3264</v>
      </c>
      <c r="F639" s="40">
        <v>5085</v>
      </c>
      <c r="G639" s="41">
        <f t="shared" si="149"/>
        <v>36865</v>
      </c>
      <c r="H639" s="119">
        <v>1150.3599999999999</v>
      </c>
      <c r="I639" s="116">
        <v>1144.0999999999999</v>
      </c>
      <c r="J639" s="116">
        <v>1203.17</v>
      </c>
      <c r="K639" s="116">
        <v>1203.53</v>
      </c>
      <c r="L639" s="43">
        <f t="shared" si="150"/>
        <v>1159.48</v>
      </c>
      <c r="M639" s="44">
        <f t="shared" si="151"/>
        <v>42744.1</v>
      </c>
      <c r="N639" s="89">
        <v>1.5309999999999999</v>
      </c>
      <c r="O639" s="89">
        <v>1.522</v>
      </c>
      <c r="P639" s="89">
        <v>2.2187999999999999</v>
      </c>
      <c r="Q639" s="89">
        <v>2.1951000000000001</v>
      </c>
      <c r="R639" s="77">
        <f t="shared" si="152"/>
        <v>1.6793</v>
      </c>
      <c r="S639" s="105">
        <f t="shared" si="153"/>
        <v>13203.83</v>
      </c>
      <c r="T639" s="122">
        <f t="shared" si="154"/>
        <v>19493.18</v>
      </c>
      <c r="U639" s="116">
        <f t="shared" si="155"/>
        <v>3927.15</v>
      </c>
      <c r="V639" s="123">
        <f t="shared" si="156"/>
        <v>6119.95</v>
      </c>
      <c r="W639" s="37">
        <f t="shared" si="157"/>
        <v>42744.11</v>
      </c>
      <c r="X639" s="105">
        <v>1426.33</v>
      </c>
      <c r="Y639" s="106"/>
      <c r="Z639" s="106">
        <v>1109.1300000000001</v>
      </c>
      <c r="AA639" s="106">
        <v>317.2</v>
      </c>
      <c r="AB639" s="107">
        <f t="shared" si="158"/>
        <v>1426.3300000000002</v>
      </c>
    </row>
    <row r="640" spans="2:29" ht="13.5" hidden="1" thickBot="1" x14ac:dyDescent="0.25">
      <c r="B640" s="10" t="s">
        <v>12</v>
      </c>
      <c r="C640" s="63">
        <f t="shared" ref="C640:AB640" si="159">SUM(C609:C639)</f>
        <v>330939</v>
      </c>
      <c r="D640" s="63">
        <f t="shared" si="159"/>
        <v>454935</v>
      </c>
      <c r="E640" s="63">
        <f t="shared" si="159"/>
        <v>87025</v>
      </c>
      <c r="F640" s="63">
        <f t="shared" si="159"/>
        <v>134331</v>
      </c>
      <c r="G640" s="63">
        <f t="shared" si="159"/>
        <v>1007230</v>
      </c>
      <c r="H640" s="115">
        <f t="shared" si="159"/>
        <v>35681.94</v>
      </c>
      <c r="I640" s="115">
        <f t="shared" si="159"/>
        <v>35538.25</v>
      </c>
      <c r="J640" s="115">
        <f t="shared" si="159"/>
        <v>37695.820000000014</v>
      </c>
      <c r="K640" s="115">
        <f t="shared" si="159"/>
        <v>37161.200000000004</v>
      </c>
      <c r="L640" s="63">
        <f t="shared" si="159"/>
        <v>35964.159999999996</v>
      </c>
      <c r="M640" s="63">
        <f t="shared" si="159"/>
        <v>1168930.9100000001</v>
      </c>
      <c r="N640" s="97">
        <f t="shared" si="159"/>
        <v>47.864499999999978</v>
      </c>
      <c r="O640" s="97">
        <f t="shared" si="159"/>
        <v>48.223799999999997</v>
      </c>
      <c r="P640" s="97">
        <f t="shared" si="159"/>
        <v>73.140600000000035</v>
      </c>
      <c r="Q640" s="97">
        <f t="shared" si="159"/>
        <v>66.643699999999981</v>
      </c>
      <c r="R640" s="97">
        <f t="shared" si="159"/>
        <v>52.437999999999995</v>
      </c>
      <c r="S640" s="115">
        <f t="shared" si="159"/>
        <v>381063.08</v>
      </c>
      <c r="T640" s="115">
        <f t="shared" si="159"/>
        <v>521175.70999999996</v>
      </c>
      <c r="U640" s="115">
        <f t="shared" si="159"/>
        <v>105721.86</v>
      </c>
      <c r="V640" s="115">
        <f t="shared" si="159"/>
        <v>160970.28000000003</v>
      </c>
      <c r="W640" s="115">
        <f t="shared" si="159"/>
        <v>1168930.9300000002</v>
      </c>
      <c r="X640" s="115">
        <f t="shared" si="159"/>
        <v>34753.449999999997</v>
      </c>
      <c r="Y640" s="115">
        <f t="shared" si="159"/>
        <v>0</v>
      </c>
      <c r="Z640" s="115">
        <f t="shared" si="159"/>
        <v>27350.26</v>
      </c>
      <c r="AA640" s="115">
        <f t="shared" si="159"/>
        <v>7403.1900000000005</v>
      </c>
      <c r="AB640" s="115">
        <f t="shared" si="159"/>
        <v>34753.449999999997</v>
      </c>
    </row>
    <row r="641" spans="2:28" hidden="1" x14ac:dyDescent="0.2">
      <c r="B641" s="5">
        <v>41153</v>
      </c>
      <c r="C641" s="33">
        <v>11806</v>
      </c>
      <c r="D641" s="40">
        <v>17078</v>
      </c>
      <c r="E641" s="40">
        <v>3214</v>
      </c>
      <c r="F641" s="40">
        <v>5080</v>
      </c>
      <c r="G641" s="41">
        <f t="shared" ref="G641:G670" si="160">SUM(C641:F641)</f>
        <v>37178</v>
      </c>
      <c r="H641" s="119">
        <v>1147.67</v>
      </c>
      <c r="I641" s="116">
        <v>1143.1600000000001</v>
      </c>
      <c r="J641" s="116">
        <v>1203.17</v>
      </c>
      <c r="K641" s="116">
        <v>1199.58</v>
      </c>
      <c r="L641" s="116">
        <f t="shared" ref="L641:L670" si="161">+ROUND((H641*C641+I641*D641+J641*E641+K641*F641)/G641,2)</f>
        <v>1157.49</v>
      </c>
      <c r="M641" s="44">
        <f t="shared" ref="M641:M670" si="162">+ROUND((C641*H641+D641*I641+E641*J641+F641*K641)/1000,2)</f>
        <v>43033.13</v>
      </c>
      <c r="N641" s="89">
        <v>1.4979</v>
      </c>
      <c r="O641" s="89">
        <v>1.5136000000000001</v>
      </c>
      <c r="P641" s="89">
        <v>2.2187999999999999</v>
      </c>
      <c r="Q641" s="89">
        <v>2.1501999999999999</v>
      </c>
      <c r="R641" s="77">
        <f t="shared" ref="R641:R670" si="163">+ROUND((N641*C641+O641*D641+P641*E641+Q641*F641)/G641,4)</f>
        <v>1.6566000000000001</v>
      </c>
      <c r="S641" s="105">
        <f>ROUND(+C641*H641/1000,2)</f>
        <v>13549.39</v>
      </c>
      <c r="T641" s="122">
        <f>ROUND(+D641*I641/1000,2)</f>
        <v>19522.89</v>
      </c>
      <c r="U641" s="116">
        <f>ROUND(+E641*J641/1000,2)</f>
        <v>3866.99</v>
      </c>
      <c r="V641" s="123">
        <f>ROUND(+F641*K641/1000,2)</f>
        <v>6093.87</v>
      </c>
      <c r="W641" s="37">
        <f>SUM(S641:V641)</f>
        <v>43033.14</v>
      </c>
      <c r="X641" s="105">
        <v>1413.14</v>
      </c>
      <c r="Y641" s="106"/>
      <c r="Z641" s="106">
        <v>1092.17</v>
      </c>
      <c r="AA641" s="106">
        <v>320.97000000000003</v>
      </c>
      <c r="AB641" s="107">
        <f t="shared" si="158"/>
        <v>1413.14</v>
      </c>
    </row>
    <row r="642" spans="2:28" hidden="1" x14ac:dyDescent="0.2">
      <c r="B642" s="5">
        <v>41154</v>
      </c>
      <c r="C642" s="33">
        <v>11308</v>
      </c>
      <c r="D642" s="40">
        <v>17034</v>
      </c>
      <c r="E642" s="40">
        <v>3098</v>
      </c>
      <c r="F642" s="40">
        <v>5095</v>
      </c>
      <c r="G642" s="41">
        <f t="shared" si="160"/>
        <v>36535</v>
      </c>
      <c r="H642" s="119">
        <v>1147.44</v>
      </c>
      <c r="I642" s="116">
        <v>1143.6500000000001</v>
      </c>
      <c r="J642" s="116">
        <v>1203.17</v>
      </c>
      <c r="K642" s="116">
        <v>1205.49</v>
      </c>
      <c r="L642" s="116">
        <f t="shared" si="161"/>
        <v>1158.49</v>
      </c>
      <c r="M642" s="44">
        <f t="shared" si="162"/>
        <v>42325.58</v>
      </c>
      <c r="N642" s="89">
        <v>1.4971000000000001</v>
      </c>
      <c r="O642" s="89">
        <v>1.5178</v>
      </c>
      <c r="P642" s="89">
        <v>2.2187999999999999</v>
      </c>
      <c r="Q642" s="89">
        <v>2.2168999999999999</v>
      </c>
      <c r="R642" s="77">
        <f t="shared" si="163"/>
        <v>1.6682999999999999</v>
      </c>
      <c r="S642" s="105">
        <f t="shared" ref="S642:S670" si="164">ROUND(+C642*H642/1000,2)</f>
        <v>12975.25</v>
      </c>
      <c r="T642" s="122">
        <f t="shared" ref="T642:T670" si="165">ROUND(+D642*I642/1000,2)</f>
        <v>19480.93</v>
      </c>
      <c r="U642" s="116">
        <f t="shared" ref="U642:U670" si="166">ROUND(+E642*J642/1000,2)</f>
        <v>3727.42</v>
      </c>
      <c r="V642" s="123">
        <f t="shared" ref="V642:V670" si="167">ROUND(+F642*K642/1000,2)</f>
        <v>6141.97</v>
      </c>
      <c r="W642" s="37">
        <f t="shared" ref="W642:W670" si="168">SUM(S642:V642)</f>
        <v>42325.57</v>
      </c>
      <c r="X642" s="105">
        <v>1405.43</v>
      </c>
      <c r="Y642" s="106"/>
      <c r="Z642" s="106">
        <v>1099.53</v>
      </c>
      <c r="AA642" s="106">
        <v>305.89999999999998</v>
      </c>
      <c r="AB642" s="107">
        <f t="shared" si="158"/>
        <v>1405.4299999999998</v>
      </c>
    </row>
    <row r="643" spans="2:28" hidden="1" x14ac:dyDescent="0.2">
      <c r="B643" s="5">
        <v>41155</v>
      </c>
      <c r="C643" s="33">
        <v>12349</v>
      </c>
      <c r="D643" s="40">
        <v>16346</v>
      </c>
      <c r="E643" s="40">
        <v>3252</v>
      </c>
      <c r="F643" s="40">
        <v>5044</v>
      </c>
      <c r="G643" s="41">
        <f t="shared" si="160"/>
        <v>36991</v>
      </c>
      <c r="H643" s="119">
        <v>1148.1600000000001</v>
      </c>
      <c r="I643" s="116">
        <v>1145.93</v>
      </c>
      <c r="J643" s="116">
        <v>1203.17</v>
      </c>
      <c r="K643" s="116">
        <v>1206.56</v>
      </c>
      <c r="L643" s="116">
        <f t="shared" si="161"/>
        <v>1159.97</v>
      </c>
      <c r="M643" s="44">
        <f t="shared" si="162"/>
        <v>42908.6</v>
      </c>
      <c r="N643" s="89">
        <v>1.5063</v>
      </c>
      <c r="O643" s="89">
        <v>1.5446</v>
      </c>
      <c r="P643" s="89">
        <v>2.2187999999999999</v>
      </c>
      <c r="Q643" s="89">
        <v>2.2347999999999999</v>
      </c>
      <c r="R643" s="77">
        <f t="shared" si="163"/>
        <v>1.6852</v>
      </c>
      <c r="S643" s="105">
        <f t="shared" si="164"/>
        <v>14178.63</v>
      </c>
      <c r="T643" s="122">
        <f t="shared" si="165"/>
        <v>18731.37</v>
      </c>
      <c r="U643" s="116">
        <f t="shared" si="166"/>
        <v>3912.71</v>
      </c>
      <c r="V643" s="123">
        <f t="shared" si="167"/>
        <v>6085.89</v>
      </c>
      <c r="W643" s="37">
        <f t="shared" si="168"/>
        <v>42908.6</v>
      </c>
      <c r="X643" s="105">
        <v>1414.28</v>
      </c>
      <c r="Y643" s="106"/>
      <c r="Z643" s="106">
        <v>1064.3699999999999</v>
      </c>
      <c r="AA643" s="106">
        <v>349.91</v>
      </c>
      <c r="AB643" s="107">
        <f t="shared" si="158"/>
        <v>1414.28</v>
      </c>
    </row>
    <row r="644" spans="2:28" hidden="1" x14ac:dyDescent="0.2">
      <c r="B644" s="5">
        <v>41156</v>
      </c>
      <c r="C644" s="33">
        <v>12420</v>
      </c>
      <c r="D644" s="40">
        <v>16621</v>
      </c>
      <c r="E644" s="40">
        <v>3338</v>
      </c>
      <c r="F644" s="40">
        <v>5083</v>
      </c>
      <c r="G644" s="41">
        <f t="shared" si="160"/>
        <v>37462</v>
      </c>
      <c r="H644" s="119">
        <v>1149.51</v>
      </c>
      <c r="I644" s="116">
        <v>1146.48</v>
      </c>
      <c r="J644" s="116">
        <v>1203.17</v>
      </c>
      <c r="K644" s="116">
        <v>1207.8599999999999</v>
      </c>
      <c r="L644" s="116">
        <f t="shared" si="161"/>
        <v>1160.8599999999999</v>
      </c>
      <c r="M644" s="44">
        <f t="shared" si="162"/>
        <v>43488.29</v>
      </c>
      <c r="N644" s="89">
        <v>1.5232000000000001</v>
      </c>
      <c r="O644" s="89">
        <v>1.5517000000000001</v>
      </c>
      <c r="P644" s="89">
        <v>2.2187999999999999</v>
      </c>
      <c r="Q644" s="89">
        <v>2.2519999999999998</v>
      </c>
      <c r="R644" s="77">
        <f t="shared" si="163"/>
        <v>1.6967000000000001</v>
      </c>
      <c r="S644" s="105">
        <f t="shared" si="164"/>
        <v>14276.91</v>
      </c>
      <c r="T644" s="122">
        <f t="shared" si="165"/>
        <v>19055.64</v>
      </c>
      <c r="U644" s="116">
        <f t="shared" si="166"/>
        <v>4016.18</v>
      </c>
      <c r="V644" s="123">
        <f t="shared" si="167"/>
        <v>6139.55</v>
      </c>
      <c r="W644" s="37">
        <f t="shared" si="168"/>
        <v>43488.280000000006</v>
      </c>
      <c r="X644" s="105">
        <v>1465.26</v>
      </c>
      <c r="Y644" s="106"/>
      <c r="Z644" s="106">
        <v>1174.24</v>
      </c>
      <c r="AA644" s="106">
        <v>291.02</v>
      </c>
      <c r="AB644" s="107">
        <f t="shared" si="158"/>
        <v>1465.26</v>
      </c>
    </row>
    <row r="645" spans="2:28" hidden="1" x14ac:dyDescent="0.2">
      <c r="B645" s="5">
        <v>41157</v>
      </c>
      <c r="C645" s="33">
        <v>11914</v>
      </c>
      <c r="D645" s="40">
        <v>16227</v>
      </c>
      <c r="E645" s="40">
        <v>3321</v>
      </c>
      <c r="F645" s="40">
        <v>5015</v>
      </c>
      <c r="G645" s="41">
        <f t="shared" si="160"/>
        <v>36477</v>
      </c>
      <c r="H645" s="119">
        <v>1148.74</v>
      </c>
      <c r="I645" s="116">
        <v>1145.03</v>
      </c>
      <c r="J645" s="116">
        <v>1203.17</v>
      </c>
      <c r="K645" s="116">
        <v>1207.97</v>
      </c>
      <c r="L645" s="116">
        <f t="shared" si="161"/>
        <v>1160.19</v>
      </c>
      <c r="M645" s="44">
        <f t="shared" si="162"/>
        <v>42320.19</v>
      </c>
      <c r="N645" s="89">
        <v>1.5172000000000001</v>
      </c>
      <c r="O645" s="89">
        <v>1.5354000000000001</v>
      </c>
      <c r="P645" s="89">
        <v>2.2187999999999999</v>
      </c>
      <c r="Q645" s="89">
        <v>2.2477999999999998</v>
      </c>
      <c r="R645" s="77">
        <f t="shared" si="163"/>
        <v>1.6896</v>
      </c>
      <c r="S645" s="105">
        <f t="shared" si="164"/>
        <v>13686.09</v>
      </c>
      <c r="T645" s="122">
        <f t="shared" si="165"/>
        <v>18580.400000000001</v>
      </c>
      <c r="U645" s="116">
        <f t="shared" si="166"/>
        <v>3995.73</v>
      </c>
      <c r="V645" s="123">
        <f t="shared" si="167"/>
        <v>6057.97</v>
      </c>
      <c r="W645" s="37">
        <f t="shared" si="168"/>
        <v>42320.19</v>
      </c>
      <c r="X645" s="105">
        <v>1421.37</v>
      </c>
      <c r="Y645" s="106"/>
      <c r="Z645" s="106">
        <v>1081.72</v>
      </c>
      <c r="AA645" s="106">
        <v>339.65</v>
      </c>
      <c r="AB645" s="107">
        <f t="shared" si="158"/>
        <v>1421.37</v>
      </c>
    </row>
    <row r="646" spans="2:28" hidden="1" x14ac:dyDescent="0.2">
      <c r="B646" s="5">
        <v>41158</v>
      </c>
      <c r="C646" s="33">
        <v>11340</v>
      </c>
      <c r="D646" s="40">
        <v>16855</v>
      </c>
      <c r="E646" s="40">
        <v>3292</v>
      </c>
      <c r="F646" s="40">
        <v>4984</v>
      </c>
      <c r="G646" s="41">
        <f t="shared" si="160"/>
        <v>36471</v>
      </c>
      <c r="H646" s="119">
        <v>1148.97</v>
      </c>
      <c r="I646" s="116">
        <v>1145.03</v>
      </c>
      <c r="J646" s="116">
        <v>1215.31</v>
      </c>
      <c r="K646" s="116">
        <v>1210.27</v>
      </c>
      <c r="L646" s="116">
        <f t="shared" si="161"/>
        <v>1161.51</v>
      </c>
      <c r="M646" s="44">
        <f t="shared" si="162"/>
        <v>42361.59</v>
      </c>
      <c r="N646" s="89">
        <v>1.5185</v>
      </c>
      <c r="O646" s="89">
        <v>1.5354000000000001</v>
      </c>
      <c r="P646" s="89">
        <v>2.3784000000000001</v>
      </c>
      <c r="Q646" s="89">
        <v>2.2715000000000001</v>
      </c>
      <c r="R646" s="77">
        <f t="shared" si="163"/>
        <v>1.7068000000000001</v>
      </c>
      <c r="S646" s="105">
        <f t="shared" si="164"/>
        <v>13029.32</v>
      </c>
      <c r="T646" s="122">
        <f t="shared" si="165"/>
        <v>19299.48</v>
      </c>
      <c r="U646" s="116">
        <f t="shared" si="166"/>
        <v>4000.8</v>
      </c>
      <c r="V646" s="123">
        <f t="shared" si="167"/>
        <v>6031.99</v>
      </c>
      <c r="W646" s="37">
        <f t="shared" si="168"/>
        <v>42361.59</v>
      </c>
      <c r="X646" s="105">
        <v>1434.07</v>
      </c>
      <c r="Y646" s="106"/>
      <c r="Z646" s="106">
        <v>1088.1400000000001</v>
      </c>
      <c r="AA646" s="106">
        <v>345.93</v>
      </c>
      <c r="AB646" s="107">
        <f t="shared" si="158"/>
        <v>1434.0700000000002</v>
      </c>
    </row>
    <row r="647" spans="2:28" hidden="1" x14ac:dyDescent="0.2">
      <c r="B647" s="5">
        <v>41159</v>
      </c>
      <c r="C647" s="33">
        <v>12278</v>
      </c>
      <c r="D647" s="40">
        <v>16692</v>
      </c>
      <c r="E647" s="40">
        <v>3279</v>
      </c>
      <c r="F647" s="40">
        <v>4973</v>
      </c>
      <c r="G647" s="41">
        <f t="shared" si="160"/>
        <v>37222</v>
      </c>
      <c r="H647" s="119">
        <v>1149.24</v>
      </c>
      <c r="I647" s="116">
        <v>1146.33</v>
      </c>
      <c r="J647" s="116">
        <v>1215.31</v>
      </c>
      <c r="K647" s="116">
        <v>1208.97</v>
      </c>
      <c r="L647" s="116">
        <f t="shared" si="161"/>
        <v>1161.74</v>
      </c>
      <c r="M647" s="44">
        <f t="shared" si="162"/>
        <v>43242.12</v>
      </c>
      <c r="N647" s="89">
        <v>1.5207999999999999</v>
      </c>
      <c r="O647" s="89">
        <v>1.5499000000000001</v>
      </c>
      <c r="P647" s="89">
        <v>2.3784000000000001</v>
      </c>
      <c r="Q647" s="89">
        <v>2.2555999999999998</v>
      </c>
      <c r="R647" s="77">
        <f t="shared" si="163"/>
        <v>1.7076</v>
      </c>
      <c r="S647" s="105">
        <f t="shared" si="164"/>
        <v>14110.37</v>
      </c>
      <c r="T647" s="122">
        <f t="shared" si="165"/>
        <v>19134.54</v>
      </c>
      <c r="U647" s="116">
        <f t="shared" si="166"/>
        <v>3985</v>
      </c>
      <c r="V647" s="123">
        <f t="shared" si="167"/>
        <v>6012.21</v>
      </c>
      <c r="W647" s="37">
        <f t="shared" si="168"/>
        <v>43242.12</v>
      </c>
      <c r="X647" s="105">
        <v>1450.7</v>
      </c>
      <c r="Y647" s="106"/>
      <c r="Z647" s="106">
        <v>1102.6600000000001</v>
      </c>
      <c r="AA647" s="106">
        <v>348.04</v>
      </c>
      <c r="AB647" s="107">
        <f t="shared" si="158"/>
        <v>1450.7</v>
      </c>
    </row>
    <row r="648" spans="2:28" hidden="1" x14ac:dyDescent="0.2">
      <c r="B648" s="5">
        <v>41160</v>
      </c>
      <c r="C648" s="33">
        <v>12567</v>
      </c>
      <c r="D648" s="40">
        <v>16878</v>
      </c>
      <c r="E648" s="40">
        <v>3242</v>
      </c>
      <c r="F648" s="40">
        <v>4971</v>
      </c>
      <c r="G648" s="41">
        <f t="shared" si="160"/>
        <v>37658</v>
      </c>
      <c r="H648" s="119">
        <v>1149.22</v>
      </c>
      <c r="I648" s="116">
        <v>1146.19</v>
      </c>
      <c r="J648" s="116">
        <v>1215.31</v>
      </c>
      <c r="K648" s="116">
        <v>1211.5999999999999</v>
      </c>
      <c r="L648" s="116">
        <f t="shared" si="161"/>
        <v>1161.79</v>
      </c>
      <c r="M648" s="44">
        <f t="shared" si="162"/>
        <v>43750.54</v>
      </c>
      <c r="N648" s="89">
        <v>1.5184</v>
      </c>
      <c r="O648" s="89">
        <v>1.5459000000000001</v>
      </c>
      <c r="P648" s="89">
        <v>2.3784000000000001</v>
      </c>
      <c r="Q648" s="89">
        <v>2.2881</v>
      </c>
      <c r="R648" s="77">
        <f t="shared" si="163"/>
        <v>1.7063999999999999</v>
      </c>
      <c r="S648" s="105">
        <f t="shared" si="164"/>
        <v>14442.25</v>
      </c>
      <c r="T648" s="122">
        <f t="shared" si="165"/>
        <v>19345.39</v>
      </c>
      <c r="U648" s="116">
        <f t="shared" si="166"/>
        <v>3940.04</v>
      </c>
      <c r="V648" s="123">
        <f t="shared" si="167"/>
        <v>6022.86</v>
      </c>
      <c r="W648" s="37">
        <f t="shared" si="168"/>
        <v>43750.54</v>
      </c>
      <c r="X648" s="105">
        <v>1466.38</v>
      </c>
      <c r="Y648" s="106"/>
      <c r="Z648" s="106">
        <v>1148.8599999999999</v>
      </c>
      <c r="AA648" s="106">
        <v>317.52</v>
      </c>
      <c r="AB648" s="107">
        <f t="shared" si="158"/>
        <v>1466.3799999999999</v>
      </c>
    </row>
    <row r="649" spans="2:28" hidden="1" x14ac:dyDescent="0.2">
      <c r="B649" s="5">
        <v>41161</v>
      </c>
      <c r="C649" s="33">
        <v>11754</v>
      </c>
      <c r="D649" s="40">
        <v>17269</v>
      </c>
      <c r="E649" s="40">
        <v>3229</v>
      </c>
      <c r="F649" s="40">
        <v>5002</v>
      </c>
      <c r="G649" s="41">
        <f t="shared" si="160"/>
        <v>37254</v>
      </c>
      <c r="H649" s="119">
        <v>1147</v>
      </c>
      <c r="I649" s="116">
        <v>1145.5</v>
      </c>
      <c r="J649" s="116">
        <v>1215.31</v>
      </c>
      <c r="K649" s="116">
        <v>1209.53</v>
      </c>
      <c r="L649" s="116">
        <f t="shared" si="161"/>
        <v>1160.6199999999999</v>
      </c>
      <c r="M649" s="44">
        <f t="shared" si="162"/>
        <v>43237.78</v>
      </c>
      <c r="N649" s="89">
        <v>1.4896</v>
      </c>
      <c r="O649" s="89">
        <v>1.5405</v>
      </c>
      <c r="P649" s="89">
        <v>2.3784000000000001</v>
      </c>
      <c r="Q649" s="89">
        <v>2.2677</v>
      </c>
      <c r="R649" s="77">
        <f t="shared" si="163"/>
        <v>1.6947000000000001</v>
      </c>
      <c r="S649" s="105">
        <f t="shared" si="164"/>
        <v>13481.84</v>
      </c>
      <c r="T649" s="122">
        <f t="shared" si="165"/>
        <v>19781.64</v>
      </c>
      <c r="U649" s="116">
        <f t="shared" si="166"/>
        <v>3924.24</v>
      </c>
      <c r="V649" s="123">
        <f t="shared" si="167"/>
        <v>6050.07</v>
      </c>
      <c r="W649" s="37">
        <f t="shared" si="168"/>
        <v>43237.789999999994</v>
      </c>
      <c r="X649" s="105">
        <v>1456.43</v>
      </c>
      <c r="Y649" s="106"/>
      <c r="Z649" s="106">
        <v>1118</v>
      </c>
      <c r="AA649" s="106">
        <v>338.43</v>
      </c>
      <c r="AB649" s="107">
        <f t="shared" si="158"/>
        <v>1456.43</v>
      </c>
    </row>
    <row r="650" spans="2:28" hidden="1" x14ac:dyDescent="0.2">
      <c r="B650" s="5">
        <v>41162</v>
      </c>
      <c r="C650" s="33">
        <v>12163</v>
      </c>
      <c r="D650" s="40">
        <v>16366</v>
      </c>
      <c r="E650" s="40">
        <v>2969</v>
      </c>
      <c r="F650" s="40">
        <v>4779</v>
      </c>
      <c r="G650" s="41">
        <f t="shared" si="160"/>
        <v>36277</v>
      </c>
      <c r="H650" s="119">
        <v>1147.22</v>
      </c>
      <c r="I650" s="116">
        <v>1145.22</v>
      </c>
      <c r="J650" s="116">
        <v>1215.31</v>
      </c>
      <c r="K650" s="116">
        <v>1206.17</v>
      </c>
      <c r="L650" s="116">
        <f t="shared" si="161"/>
        <v>1159.6600000000001</v>
      </c>
      <c r="M650" s="44">
        <f t="shared" si="162"/>
        <v>42068.85</v>
      </c>
      <c r="N650" s="89">
        <v>1.4910000000000001</v>
      </c>
      <c r="O650" s="89">
        <v>1.5359</v>
      </c>
      <c r="P650" s="89">
        <v>2.3784000000000001</v>
      </c>
      <c r="Q650" s="89">
        <v>2.2216999999999998</v>
      </c>
      <c r="R650" s="77">
        <f t="shared" si="163"/>
        <v>1.6800999999999999</v>
      </c>
      <c r="S650" s="105">
        <f t="shared" si="164"/>
        <v>13953.64</v>
      </c>
      <c r="T650" s="122">
        <f t="shared" si="165"/>
        <v>18742.669999999998</v>
      </c>
      <c r="U650" s="116">
        <f t="shared" si="166"/>
        <v>3608.26</v>
      </c>
      <c r="V650" s="123">
        <f t="shared" si="167"/>
        <v>5764.29</v>
      </c>
      <c r="W650" s="37">
        <f t="shared" si="168"/>
        <v>42068.86</v>
      </c>
      <c r="X650" s="105">
        <v>1405.02</v>
      </c>
      <c r="Y650" s="106"/>
      <c r="Z650" s="106">
        <v>1080.04</v>
      </c>
      <c r="AA650" s="106">
        <v>324.98</v>
      </c>
      <c r="AB650" s="107">
        <f t="shared" si="158"/>
        <v>1405.02</v>
      </c>
    </row>
    <row r="651" spans="2:28" hidden="1" x14ac:dyDescent="0.2">
      <c r="B651" s="5">
        <v>41163</v>
      </c>
      <c r="C651" s="33">
        <v>12251</v>
      </c>
      <c r="D651" s="40">
        <v>16557</v>
      </c>
      <c r="E651" s="40">
        <v>3163</v>
      </c>
      <c r="F651" s="40">
        <v>5025</v>
      </c>
      <c r="G651" s="41">
        <f t="shared" si="160"/>
        <v>36996</v>
      </c>
      <c r="H651" s="119">
        <v>1147.44</v>
      </c>
      <c r="I651" s="116">
        <v>1146.44</v>
      </c>
      <c r="J651" s="116">
        <v>1215.31</v>
      </c>
      <c r="K651" s="116">
        <v>1206.03</v>
      </c>
      <c r="L651" s="116">
        <f t="shared" si="161"/>
        <v>1160.75</v>
      </c>
      <c r="M651" s="44">
        <f t="shared" si="162"/>
        <v>42943.22</v>
      </c>
      <c r="N651" s="89">
        <v>1.4937</v>
      </c>
      <c r="O651" s="89">
        <v>1.5503</v>
      </c>
      <c r="P651" s="89">
        <v>2.3784000000000001</v>
      </c>
      <c r="Q651" s="89">
        <v>2.2208000000000001</v>
      </c>
      <c r="R651" s="77">
        <f t="shared" si="163"/>
        <v>1.6934</v>
      </c>
      <c r="S651" s="105">
        <f t="shared" si="164"/>
        <v>14057.29</v>
      </c>
      <c r="T651" s="122">
        <f t="shared" si="165"/>
        <v>18981.61</v>
      </c>
      <c r="U651" s="116">
        <f t="shared" si="166"/>
        <v>3844.03</v>
      </c>
      <c r="V651" s="123">
        <f t="shared" si="167"/>
        <v>6060.3</v>
      </c>
      <c r="W651" s="37">
        <f t="shared" si="168"/>
        <v>42943.23</v>
      </c>
      <c r="X651" s="105">
        <v>1487.95</v>
      </c>
      <c r="Y651" s="106"/>
      <c r="Z651" s="106">
        <v>1108.93</v>
      </c>
      <c r="AA651" s="106">
        <v>379.02</v>
      </c>
      <c r="AB651" s="107">
        <f t="shared" si="158"/>
        <v>1487.95</v>
      </c>
    </row>
    <row r="652" spans="2:28" hidden="1" x14ac:dyDescent="0.2">
      <c r="B652" s="5">
        <v>41164</v>
      </c>
      <c r="C652" s="33">
        <v>10931</v>
      </c>
      <c r="D652" s="40">
        <v>17019</v>
      </c>
      <c r="E652" s="40">
        <v>2688</v>
      </c>
      <c r="F652" s="40">
        <v>4983</v>
      </c>
      <c r="G652" s="41">
        <f t="shared" si="160"/>
        <v>35621</v>
      </c>
      <c r="H652" s="119">
        <v>1150.9000000000001</v>
      </c>
      <c r="I652" s="116">
        <v>1145.1400000000001</v>
      </c>
      <c r="J652" s="116">
        <v>1215.31</v>
      </c>
      <c r="K652" s="116">
        <v>1204.08</v>
      </c>
      <c r="L652" s="116">
        <f t="shared" si="161"/>
        <v>1160.45</v>
      </c>
      <c r="M652" s="44">
        <f t="shared" si="162"/>
        <v>41336.31</v>
      </c>
      <c r="N652" s="89">
        <v>1.5317000000000001</v>
      </c>
      <c r="O652" s="89">
        <v>1.5336000000000001</v>
      </c>
      <c r="P652" s="89">
        <v>2.3784000000000001</v>
      </c>
      <c r="Q652" s="89">
        <v>2.1869000000000001</v>
      </c>
      <c r="R652" s="77">
        <f t="shared" si="163"/>
        <v>1.6881999999999999</v>
      </c>
      <c r="S652" s="105">
        <f t="shared" si="164"/>
        <v>12580.49</v>
      </c>
      <c r="T652" s="122">
        <f t="shared" si="165"/>
        <v>19489.14</v>
      </c>
      <c r="U652" s="116">
        <f t="shared" si="166"/>
        <v>3266.75</v>
      </c>
      <c r="V652" s="123">
        <f t="shared" si="167"/>
        <v>5999.93</v>
      </c>
      <c r="W652" s="37">
        <f t="shared" si="168"/>
        <v>41336.31</v>
      </c>
      <c r="X652" s="105">
        <v>1386.58</v>
      </c>
      <c r="Y652" s="106"/>
      <c r="Z652" s="106">
        <v>1039.5</v>
      </c>
      <c r="AA652" s="106">
        <v>347.08</v>
      </c>
      <c r="AB652" s="107">
        <f t="shared" si="158"/>
        <v>1386.58</v>
      </c>
    </row>
    <row r="653" spans="2:28" hidden="1" x14ac:dyDescent="0.2">
      <c r="B653" s="5">
        <v>41165</v>
      </c>
      <c r="C653" s="33">
        <v>12669</v>
      </c>
      <c r="D653" s="40">
        <v>16991</v>
      </c>
      <c r="E653" s="40">
        <v>3220</v>
      </c>
      <c r="F653" s="40">
        <v>4943</v>
      </c>
      <c r="G653" s="41">
        <f t="shared" si="160"/>
        <v>37823</v>
      </c>
      <c r="H653" s="119">
        <v>1149.82</v>
      </c>
      <c r="I653" s="116">
        <v>1145.45</v>
      </c>
      <c r="J653" s="116">
        <v>1215.8</v>
      </c>
      <c r="K653" s="116">
        <v>1201.1500000000001</v>
      </c>
      <c r="L653" s="116">
        <f t="shared" si="161"/>
        <v>1160.18</v>
      </c>
      <c r="M653" s="44">
        <f t="shared" si="162"/>
        <v>43881.57</v>
      </c>
      <c r="N653" s="89">
        <v>1.5246</v>
      </c>
      <c r="O653" s="89">
        <v>1.5387</v>
      </c>
      <c r="P653" s="89">
        <v>2.3822000000000001</v>
      </c>
      <c r="Q653" s="89">
        <v>2.1318000000000001</v>
      </c>
      <c r="R653" s="77">
        <f t="shared" si="163"/>
        <v>1.6833</v>
      </c>
      <c r="S653" s="105">
        <f t="shared" si="164"/>
        <v>14567.07</v>
      </c>
      <c r="T653" s="122">
        <f t="shared" si="165"/>
        <v>19462.34</v>
      </c>
      <c r="U653" s="116">
        <f t="shared" si="166"/>
        <v>3914.88</v>
      </c>
      <c r="V653" s="123">
        <f t="shared" si="167"/>
        <v>5937.28</v>
      </c>
      <c r="W653" s="37">
        <f t="shared" si="168"/>
        <v>43881.57</v>
      </c>
      <c r="X653" s="105">
        <v>1468.54</v>
      </c>
      <c r="Y653" s="106"/>
      <c r="Z653" s="106">
        <v>1120.3599999999999</v>
      </c>
      <c r="AA653" s="106">
        <v>348.18</v>
      </c>
      <c r="AB653" s="107">
        <f t="shared" si="158"/>
        <v>1468.54</v>
      </c>
    </row>
    <row r="654" spans="2:28" hidden="1" x14ac:dyDescent="0.2">
      <c r="B654" s="5">
        <v>41166</v>
      </c>
      <c r="C654" s="33">
        <v>9607</v>
      </c>
      <c r="D654" s="40">
        <v>16252</v>
      </c>
      <c r="E654" s="40">
        <v>3824</v>
      </c>
      <c r="F654" s="40">
        <v>5455</v>
      </c>
      <c r="G654" s="41">
        <f t="shared" si="160"/>
        <v>35138</v>
      </c>
      <c r="H654" s="119">
        <v>1147.17</v>
      </c>
      <c r="I654" s="116">
        <v>1145.08</v>
      </c>
      <c r="J654" s="116">
        <v>1198.47</v>
      </c>
      <c r="K654" s="116">
        <v>1183.32</v>
      </c>
      <c r="L654" s="116">
        <f t="shared" si="161"/>
        <v>1157.4000000000001</v>
      </c>
      <c r="M654" s="44">
        <f t="shared" si="162"/>
        <v>40668.660000000003</v>
      </c>
      <c r="N654" s="89">
        <v>1.4932000000000001</v>
      </c>
      <c r="O654" s="89">
        <v>1.5375000000000001</v>
      </c>
      <c r="P654" s="89">
        <v>2.0891999999999999</v>
      </c>
      <c r="Q654" s="89">
        <v>1.9382999999999999</v>
      </c>
      <c r="R654" s="77">
        <f t="shared" si="163"/>
        <v>1.6476999999999999</v>
      </c>
      <c r="S654" s="105">
        <f t="shared" si="164"/>
        <v>11020.86</v>
      </c>
      <c r="T654" s="122">
        <f t="shared" si="165"/>
        <v>18609.84</v>
      </c>
      <c r="U654" s="116">
        <f t="shared" si="166"/>
        <v>4582.95</v>
      </c>
      <c r="V654" s="123">
        <f t="shared" si="167"/>
        <v>6455.01</v>
      </c>
      <c r="W654" s="37">
        <f t="shared" si="168"/>
        <v>40668.660000000003</v>
      </c>
      <c r="X654" s="105">
        <v>1340.22</v>
      </c>
      <c r="Y654" s="106"/>
      <c r="Z654" s="106">
        <v>1033.32</v>
      </c>
      <c r="AA654" s="106">
        <v>306.89999999999998</v>
      </c>
      <c r="AB654" s="107">
        <f t="shared" si="158"/>
        <v>1340.2199999999998</v>
      </c>
    </row>
    <row r="655" spans="2:28" hidden="1" x14ac:dyDescent="0.2">
      <c r="B655" s="5">
        <v>41167</v>
      </c>
      <c r="C655" s="33">
        <v>9607</v>
      </c>
      <c r="D655" s="40">
        <v>16252</v>
      </c>
      <c r="E655" s="40">
        <v>3824</v>
      </c>
      <c r="F655" s="40">
        <v>5455</v>
      </c>
      <c r="G655" s="41">
        <f t="shared" si="160"/>
        <v>35138</v>
      </c>
      <c r="H655" s="119">
        <v>1147.17</v>
      </c>
      <c r="I655" s="116">
        <v>1145.08</v>
      </c>
      <c r="J655" s="116">
        <v>1198.47</v>
      </c>
      <c r="K655" s="116">
        <v>1183.32</v>
      </c>
      <c r="L655" s="116">
        <f t="shared" si="161"/>
        <v>1157.4000000000001</v>
      </c>
      <c r="M655" s="44">
        <f t="shared" si="162"/>
        <v>40668.660000000003</v>
      </c>
      <c r="N655" s="89">
        <v>1.4932000000000001</v>
      </c>
      <c r="O655" s="89">
        <v>1.5375000000000001</v>
      </c>
      <c r="P655" s="89">
        <v>2.0891999999999999</v>
      </c>
      <c r="Q655" s="89">
        <v>1.9382999999999999</v>
      </c>
      <c r="R655" s="77">
        <f t="shared" si="163"/>
        <v>1.6476999999999999</v>
      </c>
      <c r="S655" s="105">
        <f t="shared" si="164"/>
        <v>11020.86</v>
      </c>
      <c r="T655" s="122">
        <f t="shared" si="165"/>
        <v>18609.84</v>
      </c>
      <c r="U655" s="116">
        <f t="shared" si="166"/>
        <v>4582.95</v>
      </c>
      <c r="V655" s="123">
        <f t="shared" si="167"/>
        <v>6455.01</v>
      </c>
      <c r="W655" s="37">
        <f t="shared" si="168"/>
        <v>40668.660000000003</v>
      </c>
      <c r="X655" s="105">
        <v>1340.22</v>
      </c>
      <c r="Y655" s="106"/>
      <c r="Z655" s="106">
        <v>1033.32</v>
      </c>
      <c r="AA655" s="106">
        <v>306.89999999999998</v>
      </c>
      <c r="AB655" s="107">
        <f t="shared" si="158"/>
        <v>1340.2199999999998</v>
      </c>
    </row>
    <row r="656" spans="2:28" hidden="1" x14ac:dyDescent="0.2">
      <c r="B656" s="5">
        <v>41168</v>
      </c>
      <c r="C656" s="33">
        <v>11831</v>
      </c>
      <c r="D656" s="40">
        <v>16734</v>
      </c>
      <c r="E656" s="40">
        <v>3339</v>
      </c>
      <c r="F656" s="40">
        <v>5010</v>
      </c>
      <c r="G656" s="41">
        <f t="shared" si="160"/>
        <v>36914</v>
      </c>
      <c r="H656" s="119">
        <v>1149.56</v>
      </c>
      <c r="I656" s="116">
        <v>1144.1199999999999</v>
      </c>
      <c r="J656" s="116">
        <v>1215.8</v>
      </c>
      <c r="K656" s="116">
        <v>1189.42</v>
      </c>
      <c r="L656" s="116">
        <f t="shared" si="161"/>
        <v>1158.5</v>
      </c>
      <c r="M656" s="44">
        <f t="shared" si="162"/>
        <v>42764.7</v>
      </c>
      <c r="N656" s="89">
        <v>1.5235000000000001</v>
      </c>
      <c r="O656" s="89">
        <v>1.5227999999999999</v>
      </c>
      <c r="P656" s="89">
        <v>2.3822000000000001</v>
      </c>
      <c r="Q656" s="89">
        <v>2.0314000000000001</v>
      </c>
      <c r="R656" s="77">
        <f t="shared" si="163"/>
        <v>1.6698</v>
      </c>
      <c r="S656" s="105">
        <f t="shared" si="164"/>
        <v>13600.44</v>
      </c>
      <c r="T656" s="122">
        <f t="shared" si="165"/>
        <v>19145.7</v>
      </c>
      <c r="U656" s="116">
        <f t="shared" si="166"/>
        <v>4059.56</v>
      </c>
      <c r="V656" s="123">
        <f t="shared" si="167"/>
        <v>5958.99</v>
      </c>
      <c r="W656" s="37">
        <f t="shared" si="168"/>
        <v>42764.689999999995</v>
      </c>
      <c r="X656" s="105">
        <v>1421.07</v>
      </c>
      <c r="Y656" s="106"/>
      <c r="Z656" s="106">
        <v>1073.3900000000001</v>
      </c>
      <c r="AA656" s="106">
        <v>347.68</v>
      </c>
      <c r="AB656" s="107">
        <f t="shared" si="158"/>
        <v>1421.0700000000002</v>
      </c>
    </row>
    <row r="657" spans="2:28" hidden="1" x14ac:dyDescent="0.2">
      <c r="B657" s="5">
        <v>41169</v>
      </c>
      <c r="C657" s="33">
        <v>12588</v>
      </c>
      <c r="D657" s="40">
        <v>16208</v>
      </c>
      <c r="E657" s="40">
        <v>3313</v>
      </c>
      <c r="F657" s="40">
        <v>5057</v>
      </c>
      <c r="G657" s="41">
        <f t="shared" si="160"/>
        <v>37166</v>
      </c>
      <c r="H657" s="119">
        <v>1149.1500000000001</v>
      </c>
      <c r="I657" s="116">
        <v>1143.8800000000001</v>
      </c>
      <c r="J657" s="116">
        <v>1215.8</v>
      </c>
      <c r="K657" s="116">
        <v>1194.58</v>
      </c>
      <c r="L657" s="116">
        <f t="shared" si="161"/>
        <v>1158.97</v>
      </c>
      <c r="M657" s="44">
        <f t="shared" si="162"/>
        <v>43074.44</v>
      </c>
      <c r="N657" s="89">
        <v>1.5165999999999999</v>
      </c>
      <c r="O657" s="89">
        <v>1.5173000000000001</v>
      </c>
      <c r="P657" s="89">
        <v>2.3822000000000001</v>
      </c>
      <c r="Q657" s="89">
        <v>2.0914000000000001</v>
      </c>
      <c r="R657" s="77">
        <f t="shared" si="163"/>
        <v>1.6722999999999999</v>
      </c>
      <c r="S657" s="105">
        <f t="shared" si="164"/>
        <v>14465.5</v>
      </c>
      <c r="T657" s="122">
        <f t="shared" si="165"/>
        <v>18540.009999999998</v>
      </c>
      <c r="U657" s="116">
        <f t="shared" si="166"/>
        <v>4027.95</v>
      </c>
      <c r="V657" s="123">
        <f t="shared" si="167"/>
        <v>6040.99</v>
      </c>
      <c r="W657" s="37">
        <f t="shared" si="168"/>
        <v>43074.44999999999</v>
      </c>
      <c r="X657" s="105">
        <v>1401.25</v>
      </c>
      <c r="Y657" s="106"/>
      <c r="Z657" s="106">
        <v>1080.69</v>
      </c>
      <c r="AA657" s="106">
        <v>320.56</v>
      </c>
      <c r="AB657" s="107">
        <f t="shared" si="158"/>
        <v>1401.25</v>
      </c>
    </row>
    <row r="658" spans="2:28" hidden="1" x14ac:dyDescent="0.2">
      <c r="B658" s="5">
        <v>41170</v>
      </c>
      <c r="C658" s="33">
        <v>12362</v>
      </c>
      <c r="D658" s="40">
        <v>16311</v>
      </c>
      <c r="E658" s="40">
        <v>3271</v>
      </c>
      <c r="F658" s="40">
        <v>5052</v>
      </c>
      <c r="G658" s="41">
        <f t="shared" si="160"/>
        <v>36996</v>
      </c>
      <c r="H658" s="119">
        <v>1149.8800000000001</v>
      </c>
      <c r="I658" s="116">
        <v>1146.55</v>
      </c>
      <c r="J658" s="116">
        <v>1215.8</v>
      </c>
      <c r="K658" s="116">
        <v>1189.6300000000001</v>
      </c>
      <c r="L658" s="116">
        <f t="shared" si="161"/>
        <v>1159.67</v>
      </c>
      <c r="M658" s="44">
        <f t="shared" si="162"/>
        <v>42903.09</v>
      </c>
      <c r="N658" s="89">
        <v>1.5234000000000001</v>
      </c>
      <c r="O658" s="89">
        <v>1.5515000000000001</v>
      </c>
      <c r="P658" s="89">
        <v>2.3822000000000001</v>
      </c>
      <c r="Q658" s="89">
        <v>2.0249999999999999</v>
      </c>
      <c r="R658" s="77">
        <f t="shared" si="163"/>
        <v>1.6801999999999999</v>
      </c>
      <c r="S658" s="105">
        <f t="shared" si="164"/>
        <v>14214.82</v>
      </c>
      <c r="T658" s="122">
        <f t="shared" si="165"/>
        <v>18701.38</v>
      </c>
      <c r="U658" s="116">
        <f t="shared" si="166"/>
        <v>3976.88</v>
      </c>
      <c r="V658" s="123">
        <f t="shared" si="167"/>
        <v>6010.01</v>
      </c>
      <c r="W658" s="37">
        <f t="shared" si="168"/>
        <v>42903.09</v>
      </c>
      <c r="X658" s="105">
        <v>1413.39</v>
      </c>
      <c r="Y658" s="106"/>
      <c r="Z658" s="106">
        <v>1070.58</v>
      </c>
      <c r="AA658" s="106">
        <v>342.81</v>
      </c>
      <c r="AB658" s="107">
        <f t="shared" si="158"/>
        <v>1413.3899999999999</v>
      </c>
    </row>
    <row r="659" spans="2:28" hidden="1" x14ac:dyDescent="0.2">
      <c r="B659" s="5">
        <v>41171</v>
      </c>
      <c r="C659" s="33">
        <v>11135</v>
      </c>
      <c r="D659" s="40">
        <v>13303</v>
      </c>
      <c r="E659" s="40">
        <v>3275</v>
      </c>
      <c r="F659" s="40">
        <v>4992</v>
      </c>
      <c r="G659" s="41">
        <f t="shared" si="160"/>
        <v>32705</v>
      </c>
      <c r="H659" s="119">
        <v>1149.23</v>
      </c>
      <c r="I659" s="116">
        <v>1145.3399999999999</v>
      </c>
      <c r="J659" s="116">
        <v>1215.8</v>
      </c>
      <c r="K659" s="116">
        <v>1188.53</v>
      </c>
      <c r="L659" s="116">
        <f t="shared" si="161"/>
        <v>1160.31</v>
      </c>
      <c r="M659" s="44">
        <f t="shared" si="162"/>
        <v>37948.019999999997</v>
      </c>
      <c r="N659" s="89">
        <v>1.5185</v>
      </c>
      <c r="O659" s="89">
        <v>1.5225</v>
      </c>
      <c r="P659" s="89">
        <v>2.3822000000000001</v>
      </c>
      <c r="Q659" s="89">
        <v>2.0125999999999999</v>
      </c>
      <c r="R659" s="77">
        <f t="shared" si="163"/>
        <v>1.6819999999999999</v>
      </c>
      <c r="S659" s="105">
        <f t="shared" si="164"/>
        <v>12796.68</v>
      </c>
      <c r="T659" s="122">
        <f t="shared" si="165"/>
        <v>15236.46</v>
      </c>
      <c r="U659" s="116">
        <f t="shared" si="166"/>
        <v>3981.75</v>
      </c>
      <c r="V659" s="123">
        <f t="shared" si="167"/>
        <v>5933.14</v>
      </c>
      <c r="W659" s="37">
        <f t="shared" si="168"/>
        <v>37948.03</v>
      </c>
      <c r="X659" s="105">
        <v>1248.6600000000001</v>
      </c>
      <c r="Y659" s="106"/>
      <c r="Z659" s="106">
        <v>951.98</v>
      </c>
      <c r="AA659" s="106">
        <v>296.68</v>
      </c>
      <c r="AB659" s="107">
        <f t="shared" si="158"/>
        <v>1248.6600000000001</v>
      </c>
    </row>
    <row r="660" spans="2:28" hidden="1" x14ac:dyDescent="0.2">
      <c r="B660" s="5">
        <v>41172</v>
      </c>
      <c r="C660" s="33">
        <v>10807</v>
      </c>
      <c r="D660" s="40">
        <v>14006</v>
      </c>
      <c r="E660" s="40">
        <v>3231</v>
      </c>
      <c r="F660" s="40">
        <v>5072</v>
      </c>
      <c r="G660" s="41">
        <f t="shared" si="160"/>
        <v>33116</v>
      </c>
      <c r="H660" s="119">
        <v>1147.26</v>
      </c>
      <c r="I660" s="116">
        <v>1142.47</v>
      </c>
      <c r="J660" s="116">
        <v>1216.22</v>
      </c>
      <c r="K660" s="116">
        <v>1192.3499999999999</v>
      </c>
      <c r="L660" s="116">
        <f t="shared" si="161"/>
        <v>1158.8699999999999</v>
      </c>
      <c r="M660" s="44">
        <f t="shared" si="162"/>
        <v>38377.08</v>
      </c>
      <c r="N660" s="89">
        <v>1.4931000000000001</v>
      </c>
      <c r="O660" s="89">
        <v>1.5064</v>
      </c>
      <c r="P660" s="89">
        <v>2.3576999999999999</v>
      </c>
      <c r="Q660" s="89">
        <v>2.0606</v>
      </c>
      <c r="R660" s="77">
        <f t="shared" si="163"/>
        <v>1.67</v>
      </c>
      <c r="S660" s="105">
        <f t="shared" si="164"/>
        <v>12398.44</v>
      </c>
      <c r="T660" s="122">
        <f t="shared" si="165"/>
        <v>16001.43</v>
      </c>
      <c r="U660" s="116">
        <f t="shared" si="166"/>
        <v>3929.61</v>
      </c>
      <c r="V660" s="123">
        <f t="shared" si="167"/>
        <v>6047.6</v>
      </c>
      <c r="W660" s="37">
        <f t="shared" si="168"/>
        <v>38377.08</v>
      </c>
      <c r="X660" s="105">
        <v>1248.7</v>
      </c>
      <c r="Y660" s="106"/>
      <c r="Z660" s="106">
        <v>971.07</v>
      </c>
      <c r="AA660" s="106">
        <v>277.63</v>
      </c>
      <c r="AB660" s="107">
        <f t="shared" si="158"/>
        <v>1248.7</v>
      </c>
    </row>
    <row r="661" spans="2:28" hidden="1" x14ac:dyDescent="0.2">
      <c r="B661" s="5">
        <v>41173</v>
      </c>
      <c r="C661" s="33">
        <v>13309</v>
      </c>
      <c r="D661" s="40">
        <v>16018</v>
      </c>
      <c r="E661" s="40">
        <v>3366</v>
      </c>
      <c r="F661" s="40">
        <v>5052</v>
      </c>
      <c r="G661" s="41">
        <f t="shared" si="160"/>
        <v>37745</v>
      </c>
      <c r="H661" s="119">
        <v>1148.05</v>
      </c>
      <c r="I661" s="116">
        <v>1148.9000000000001</v>
      </c>
      <c r="J661" s="116">
        <v>1216.22</v>
      </c>
      <c r="K661" s="116">
        <v>1195.31</v>
      </c>
      <c r="L661" s="116">
        <f t="shared" si="161"/>
        <v>1160.82</v>
      </c>
      <c r="M661" s="44">
        <f t="shared" si="162"/>
        <v>43814.98</v>
      </c>
      <c r="N661" s="89">
        <v>1.51</v>
      </c>
      <c r="O661" s="89">
        <v>1.5817000000000001</v>
      </c>
      <c r="P661" s="89">
        <v>2.3576999999999999</v>
      </c>
      <c r="Q661" s="89">
        <v>2.0911</v>
      </c>
      <c r="R661" s="77">
        <f t="shared" si="163"/>
        <v>1.6938</v>
      </c>
      <c r="S661" s="105">
        <f t="shared" si="164"/>
        <v>15279.4</v>
      </c>
      <c r="T661" s="122">
        <f t="shared" si="165"/>
        <v>18403.080000000002</v>
      </c>
      <c r="U661" s="116">
        <f t="shared" si="166"/>
        <v>4093.8</v>
      </c>
      <c r="V661" s="123">
        <f t="shared" si="167"/>
        <v>6038.71</v>
      </c>
      <c r="W661" s="37">
        <f t="shared" si="168"/>
        <v>43814.990000000005</v>
      </c>
      <c r="X661" s="105">
        <v>1457.99</v>
      </c>
      <c r="Y661" s="106"/>
      <c r="Z661" s="106">
        <v>1110.1500000000001</v>
      </c>
      <c r="AA661" s="106">
        <v>347.84</v>
      </c>
      <c r="AB661" s="107">
        <f t="shared" si="158"/>
        <v>1457.99</v>
      </c>
    </row>
    <row r="662" spans="2:28" hidden="1" x14ac:dyDescent="0.2">
      <c r="B662" s="5">
        <v>41174</v>
      </c>
      <c r="C662" s="33">
        <v>12549</v>
      </c>
      <c r="D662" s="40">
        <v>16679</v>
      </c>
      <c r="E662" s="40">
        <v>3275</v>
      </c>
      <c r="F662" s="40">
        <v>5015</v>
      </c>
      <c r="G662" s="41">
        <f t="shared" si="160"/>
        <v>37518</v>
      </c>
      <c r="H662" s="119">
        <v>1147.69</v>
      </c>
      <c r="I662" s="116">
        <v>1144.98</v>
      </c>
      <c r="J662" s="116">
        <v>1216.22</v>
      </c>
      <c r="K662" s="116">
        <v>1193.78</v>
      </c>
      <c r="L662" s="116">
        <f t="shared" si="161"/>
        <v>1158.6300000000001</v>
      </c>
      <c r="M662" s="44">
        <f t="shared" si="162"/>
        <v>43469.41</v>
      </c>
      <c r="N662" s="89">
        <v>1.5032000000000001</v>
      </c>
      <c r="O662" s="89">
        <v>1.5330999999999999</v>
      </c>
      <c r="P662" s="89">
        <v>2.3576999999999999</v>
      </c>
      <c r="Q662" s="89">
        <v>2.0672000000000001</v>
      </c>
      <c r="R662" s="77">
        <f t="shared" si="163"/>
        <v>1.6665000000000001</v>
      </c>
      <c r="S662" s="105">
        <f t="shared" si="164"/>
        <v>14402.36</v>
      </c>
      <c r="T662" s="122">
        <f t="shared" si="165"/>
        <v>19097.12</v>
      </c>
      <c r="U662" s="116">
        <f t="shared" si="166"/>
        <v>3983.12</v>
      </c>
      <c r="V662" s="123">
        <f t="shared" si="167"/>
        <v>5986.81</v>
      </c>
      <c r="W662" s="37">
        <f t="shared" si="168"/>
        <v>43469.409999999996</v>
      </c>
      <c r="X662" s="105">
        <v>1437.35</v>
      </c>
      <c r="Y662" s="106"/>
      <c r="Z662" s="106">
        <v>1091.3800000000001</v>
      </c>
      <c r="AA662" s="106">
        <v>345.97</v>
      </c>
      <c r="AB662" s="107">
        <f t="shared" si="158"/>
        <v>1437.3500000000001</v>
      </c>
    </row>
    <row r="663" spans="2:28" hidden="1" x14ac:dyDescent="0.2">
      <c r="B663" s="5">
        <v>41175</v>
      </c>
      <c r="C663" s="33">
        <v>12261</v>
      </c>
      <c r="D663" s="40">
        <v>16220</v>
      </c>
      <c r="E663" s="40">
        <v>3306</v>
      </c>
      <c r="F663" s="40">
        <v>4973</v>
      </c>
      <c r="G663" s="41">
        <f t="shared" si="160"/>
        <v>36760</v>
      </c>
      <c r="H663" s="119">
        <v>1149.83</v>
      </c>
      <c r="I663" s="116">
        <v>1144.71</v>
      </c>
      <c r="J663" s="116">
        <v>1216.22</v>
      </c>
      <c r="K663" s="116">
        <v>1196.22</v>
      </c>
      <c r="L663" s="116">
        <f t="shared" si="161"/>
        <v>1159.82</v>
      </c>
      <c r="M663" s="44">
        <f t="shared" si="162"/>
        <v>42634.89</v>
      </c>
      <c r="N663" s="89">
        <v>1.5264</v>
      </c>
      <c r="O663" s="89">
        <v>1.53</v>
      </c>
      <c r="P663" s="89">
        <v>2.3576999999999999</v>
      </c>
      <c r="Q663" s="89">
        <v>2.0903</v>
      </c>
      <c r="R663" s="77">
        <f t="shared" si="163"/>
        <v>1.679</v>
      </c>
      <c r="S663" s="105">
        <f t="shared" si="164"/>
        <v>14098.07</v>
      </c>
      <c r="T663" s="122">
        <f t="shared" si="165"/>
        <v>18567.2</v>
      </c>
      <c r="U663" s="116">
        <f t="shared" si="166"/>
        <v>4020.82</v>
      </c>
      <c r="V663" s="123">
        <f t="shared" si="167"/>
        <v>5948.8</v>
      </c>
      <c r="W663" s="37">
        <f t="shared" si="168"/>
        <v>42634.890000000007</v>
      </c>
      <c r="X663" s="105">
        <v>1424.79</v>
      </c>
      <c r="Y663" s="106"/>
      <c r="Z663" s="106">
        <v>1079.25</v>
      </c>
      <c r="AA663" s="106">
        <v>345.54</v>
      </c>
      <c r="AB663" s="107">
        <f t="shared" si="158"/>
        <v>1424.79</v>
      </c>
    </row>
    <row r="664" spans="2:28" hidden="1" x14ac:dyDescent="0.2">
      <c r="B664" s="5">
        <v>41176</v>
      </c>
      <c r="C664" s="33">
        <v>13170</v>
      </c>
      <c r="D664" s="40">
        <v>15953</v>
      </c>
      <c r="E664" s="40">
        <v>3303</v>
      </c>
      <c r="F664" s="40">
        <v>5051</v>
      </c>
      <c r="G664" s="41">
        <f t="shared" si="160"/>
        <v>37477</v>
      </c>
      <c r="H664" s="119">
        <v>1150.06</v>
      </c>
      <c r="I664" s="116">
        <v>1146.3</v>
      </c>
      <c r="J664" s="116">
        <v>1216.22</v>
      </c>
      <c r="K664" s="116">
        <v>1195.33</v>
      </c>
      <c r="L664" s="116">
        <f t="shared" si="161"/>
        <v>1160.3900000000001</v>
      </c>
      <c r="M664" s="44">
        <f t="shared" si="162"/>
        <v>43488</v>
      </c>
      <c r="N664" s="89">
        <v>1.5266999999999999</v>
      </c>
      <c r="O664" s="89">
        <v>1.5468</v>
      </c>
      <c r="P664" s="89">
        <v>2.3576999999999999</v>
      </c>
      <c r="Q664" s="89">
        <v>2.0809000000000002</v>
      </c>
      <c r="R664" s="77">
        <f t="shared" si="163"/>
        <v>1.6832</v>
      </c>
      <c r="S664" s="105">
        <f t="shared" si="164"/>
        <v>15146.29</v>
      </c>
      <c r="T664" s="122">
        <f t="shared" si="165"/>
        <v>18286.919999999998</v>
      </c>
      <c r="U664" s="116">
        <f t="shared" si="166"/>
        <v>4017.17</v>
      </c>
      <c r="V664" s="123">
        <f t="shared" si="167"/>
        <v>6037.61</v>
      </c>
      <c r="W664" s="37">
        <f t="shared" si="168"/>
        <v>43487.99</v>
      </c>
      <c r="X664" s="105">
        <v>1432.25</v>
      </c>
      <c r="Y664" s="106"/>
      <c r="Z664" s="106">
        <v>1095</v>
      </c>
      <c r="AA664" s="106">
        <v>337.25</v>
      </c>
      <c r="AB664" s="107">
        <f t="shared" si="158"/>
        <v>1432.25</v>
      </c>
    </row>
    <row r="665" spans="2:28" hidden="1" x14ac:dyDescent="0.2">
      <c r="B665" s="5">
        <v>41177</v>
      </c>
      <c r="C665" s="33">
        <v>12254</v>
      </c>
      <c r="D665" s="40">
        <v>16498</v>
      </c>
      <c r="E665" s="40">
        <v>2719</v>
      </c>
      <c r="F665" s="40">
        <v>5034</v>
      </c>
      <c r="G665" s="41">
        <f t="shared" si="160"/>
        <v>36505</v>
      </c>
      <c r="H665" s="119">
        <v>1148.98</v>
      </c>
      <c r="I665" s="116">
        <v>1145.1600000000001</v>
      </c>
      <c r="J665" s="116">
        <v>1216.22</v>
      </c>
      <c r="K665" s="116">
        <v>1191.49</v>
      </c>
      <c r="L665" s="116">
        <f t="shared" si="161"/>
        <v>1158.1199999999999</v>
      </c>
      <c r="M665" s="44">
        <f t="shared" si="162"/>
        <v>42277.31</v>
      </c>
      <c r="N665" s="89">
        <v>1.5101</v>
      </c>
      <c r="O665" s="89">
        <v>1.5351999999999999</v>
      </c>
      <c r="P665" s="89">
        <v>2.3576999999999999</v>
      </c>
      <c r="Q665" s="89">
        <v>2.0341</v>
      </c>
      <c r="R665" s="77">
        <f t="shared" si="163"/>
        <v>1.6568000000000001</v>
      </c>
      <c r="S665" s="105">
        <f t="shared" si="164"/>
        <v>14079.6</v>
      </c>
      <c r="T665" s="122">
        <f t="shared" si="165"/>
        <v>18892.849999999999</v>
      </c>
      <c r="U665" s="116">
        <f t="shared" si="166"/>
        <v>3306.9</v>
      </c>
      <c r="V665" s="123">
        <f t="shared" si="167"/>
        <v>5997.96</v>
      </c>
      <c r="W665" s="37">
        <f t="shared" si="168"/>
        <v>42277.31</v>
      </c>
      <c r="X665" s="105">
        <v>1372.08</v>
      </c>
      <c r="Y665" s="106"/>
      <c r="Z665" s="106">
        <v>1053.8599999999999</v>
      </c>
      <c r="AA665" s="106">
        <v>318.22000000000003</v>
      </c>
      <c r="AB665" s="107">
        <f t="shared" si="158"/>
        <v>1372.08</v>
      </c>
    </row>
    <row r="666" spans="2:28" hidden="1" x14ac:dyDescent="0.2">
      <c r="B666" s="5">
        <v>41178</v>
      </c>
      <c r="C666" s="33">
        <v>10890</v>
      </c>
      <c r="D666" s="40">
        <v>16505</v>
      </c>
      <c r="E666" s="40">
        <v>3054</v>
      </c>
      <c r="F666" s="40">
        <v>5001</v>
      </c>
      <c r="G666" s="41">
        <f t="shared" si="160"/>
        <v>35450</v>
      </c>
      <c r="H666" s="119">
        <v>1146.18</v>
      </c>
      <c r="I666" s="116">
        <v>1146.26</v>
      </c>
      <c r="J666" s="116">
        <v>1216.22</v>
      </c>
      <c r="K666" s="116">
        <v>1189.5899999999999</v>
      </c>
      <c r="L666" s="116">
        <f t="shared" si="161"/>
        <v>1158.3800000000001</v>
      </c>
      <c r="M666" s="44">
        <f t="shared" si="162"/>
        <v>41064.400000000001</v>
      </c>
      <c r="N666" s="89">
        <v>1.4782</v>
      </c>
      <c r="O666" s="89">
        <v>1.5488</v>
      </c>
      <c r="P666" s="89">
        <v>2.3576999999999999</v>
      </c>
      <c r="Q666" s="89">
        <v>2.0105</v>
      </c>
      <c r="R666" s="77">
        <f t="shared" si="163"/>
        <v>1.6618999999999999</v>
      </c>
      <c r="S666" s="105">
        <f t="shared" si="164"/>
        <v>12481.9</v>
      </c>
      <c r="T666" s="122">
        <f t="shared" si="165"/>
        <v>18919.02</v>
      </c>
      <c r="U666" s="116">
        <f t="shared" si="166"/>
        <v>3714.34</v>
      </c>
      <c r="V666" s="123">
        <f t="shared" si="167"/>
        <v>5949.14</v>
      </c>
      <c r="W666" s="37">
        <f t="shared" si="168"/>
        <v>41064.399999999994</v>
      </c>
      <c r="X666" s="105">
        <v>1325.14</v>
      </c>
      <c r="Y666" s="106"/>
      <c r="Z666" s="106">
        <v>1004.2</v>
      </c>
      <c r="AA666" s="106">
        <v>320.94</v>
      </c>
      <c r="AB666" s="107">
        <f t="shared" si="158"/>
        <v>1325.14</v>
      </c>
    </row>
    <row r="667" spans="2:28" hidden="1" x14ac:dyDescent="0.2">
      <c r="B667" s="5">
        <v>41179</v>
      </c>
      <c r="C667" s="33">
        <v>9623</v>
      </c>
      <c r="D667" s="40">
        <v>13504</v>
      </c>
      <c r="E667" s="40">
        <v>3150</v>
      </c>
      <c r="F667" s="40">
        <v>4931</v>
      </c>
      <c r="G667" s="41">
        <f t="shared" si="160"/>
        <v>31208</v>
      </c>
      <c r="H667" s="119">
        <v>1146</v>
      </c>
      <c r="I667" s="116">
        <v>1145.28</v>
      </c>
      <c r="J667" s="116">
        <v>1213.3900000000001</v>
      </c>
      <c r="K667" s="116">
        <v>1188.96</v>
      </c>
      <c r="L667" s="116">
        <f t="shared" si="161"/>
        <v>1159.28</v>
      </c>
      <c r="M667" s="44">
        <f t="shared" si="162"/>
        <v>36178.76</v>
      </c>
      <c r="N667" s="89">
        <v>1.4745999999999999</v>
      </c>
      <c r="O667" s="89">
        <v>1.5409999999999999</v>
      </c>
      <c r="P667" s="89">
        <v>2.1884999999999999</v>
      </c>
      <c r="Q667" s="89">
        <v>2.0099999999999998</v>
      </c>
      <c r="R667" s="77">
        <f t="shared" si="163"/>
        <v>1.66</v>
      </c>
      <c r="S667" s="105">
        <f t="shared" si="164"/>
        <v>11027.96</v>
      </c>
      <c r="T667" s="122">
        <f t="shared" si="165"/>
        <v>15465.86</v>
      </c>
      <c r="U667" s="116">
        <f t="shared" si="166"/>
        <v>3822.18</v>
      </c>
      <c r="V667" s="123">
        <f t="shared" si="167"/>
        <v>5862.76</v>
      </c>
      <c r="W667" s="37">
        <f t="shared" si="168"/>
        <v>36178.76</v>
      </c>
      <c r="X667" s="105">
        <v>1169.8599999999999</v>
      </c>
      <c r="Y667" s="106"/>
      <c r="Z667" s="106">
        <v>930.32</v>
      </c>
      <c r="AA667" s="106">
        <v>239.54</v>
      </c>
      <c r="AB667" s="107">
        <f t="shared" si="158"/>
        <v>1169.8600000000001</v>
      </c>
    </row>
    <row r="668" spans="2:28" hidden="1" x14ac:dyDescent="0.2">
      <c r="B668" s="5">
        <v>41180</v>
      </c>
      <c r="C668" s="33"/>
      <c r="D668" s="40"/>
      <c r="E668" s="40"/>
      <c r="F668" s="40"/>
      <c r="G668" s="41">
        <f t="shared" si="160"/>
        <v>0</v>
      </c>
      <c r="H668" s="119"/>
      <c r="I668" s="116"/>
      <c r="J668" s="116"/>
      <c r="K668" s="116"/>
      <c r="L668" s="116" t="e">
        <f t="shared" si="161"/>
        <v>#DIV/0!</v>
      </c>
      <c r="M668" s="44">
        <f t="shared" si="162"/>
        <v>0</v>
      </c>
      <c r="N668" s="89"/>
      <c r="O668" s="89"/>
      <c r="P668" s="89"/>
      <c r="Q668" s="89"/>
      <c r="R668" s="77" t="e">
        <f t="shared" si="163"/>
        <v>#DIV/0!</v>
      </c>
      <c r="S668" s="105">
        <f t="shared" si="164"/>
        <v>0</v>
      </c>
      <c r="T668" s="122">
        <f t="shared" si="165"/>
        <v>0</v>
      </c>
      <c r="U668" s="116">
        <f t="shared" si="166"/>
        <v>0</v>
      </c>
      <c r="V668" s="123">
        <f t="shared" si="167"/>
        <v>0</v>
      </c>
      <c r="W668" s="37">
        <f t="shared" si="168"/>
        <v>0</v>
      </c>
      <c r="X668" s="105"/>
      <c r="Y668" s="106"/>
      <c r="Z668" s="106"/>
      <c r="AA668" s="106"/>
      <c r="AB668" s="107">
        <f t="shared" si="158"/>
        <v>0</v>
      </c>
    </row>
    <row r="669" spans="2:28" hidden="1" x14ac:dyDescent="0.2">
      <c r="B669" s="5">
        <v>41181</v>
      </c>
      <c r="C669" s="33"/>
      <c r="D669" s="40"/>
      <c r="E669" s="40"/>
      <c r="F669" s="40"/>
      <c r="G669" s="41">
        <f t="shared" si="160"/>
        <v>0</v>
      </c>
      <c r="H669" s="119"/>
      <c r="I669" s="116"/>
      <c r="J669" s="116"/>
      <c r="K669" s="116"/>
      <c r="L669" s="116" t="e">
        <f t="shared" si="161"/>
        <v>#DIV/0!</v>
      </c>
      <c r="M669" s="44">
        <f t="shared" si="162"/>
        <v>0</v>
      </c>
      <c r="N669" s="89"/>
      <c r="O669" s="89"/>
      <c r="P669" s="89"/>
      <c r="Q669" s="89"/>
      <c r="R669" s="77" t="e">
        <f t="shared" si="163"/>
        <v>#DIV/0!</v>
      </c>
      <c r="S669" s="105">
        <f t="shared" si="164"/>
        <v>0</v>
      </c>
      <c r="T669" s="122">
        <f t="shared" si="165"/>
        <v>0</v>
      </c>
      <c r="U669" s="116">
        <f t="shared" si="166"/>
        <v>0</v>
      </c>
      <c r="V669" s="123">
        <f t="shared" si="167"/>
        <v>0</v>
      </c>
      <c r="W669" s="37">
        <f t="shared" si="168"/>
        <v>0</v>
      </c>
      <c r="X669" s="105"/>
      <c r="Y669" s="106"/>
      <c r="Z669" s="106"/>
      <c r="AA669" s="106"/>
      <c r="AB669" s="107">
        <f t="shared" si="158"/>
        <v>0</v>
      </c>
    </row>
    <row r="670" spans="2:28" ht="13.5" hidden="1" thickBot="1" x14ac:dyDescent="0.25">
      <c r="B670" s="5">
        <v>41182</v>
      </c>
      <c r="C670" s="33"/>
      <c r="D670" s="40"/>
      <c r="E670" s="40"/>
      <c r="F670" s="40"/>
      <c r="G670" s="41">
        <f t="shared" si="160"/>
        <v>0</v>
      </c>
      <c r="H670" s="119"/>
      <c r="I670" s="116"/>
      <c r="J670" s="116"/>
      <c r="K670" s="116"/>
      <c r="L670" s="116" t="e">
        <f t="shared" si="161"/>
        <v>#DIV/0!</v>
      </c>
      <c r="M670" s="44">
        <f t="shared" si="162"/>
        <v>0</v>
      </c>
      <c r="N670" s="89"/>
      <c r="O670" s="89"/>
      <c r="P670" s="89"/>
      <c r="Q670" s="89"/>
      <c r="R670" s="77" t="e">
        <f t="shared" si="163"/>
        <v>#DIV/0!</v>
      </c>
      <c r="S670" s="105">
        <f t="shared" si="164"/>
        <v>0</v>
      </c>
      <c r="T670" s="122">
        <f t="shared" si="165"/>
        <v>0</v>
      </c>
      <c r="U670" s="116">
        <f t="shared" si="166"/>
        <v>0</v>
      </c>
      <c r="V670" s="123">
        <f t="shared" si="167"/>
        <v>0</v>
      </c>
      <c r="W670" s="37">
        <f t="shared" si="168"/>
        <v>0</v>
      </c>
      <c r="X670" s="105"/>
      <c r="Y670" s="106"/>
      <c r="Z670" s="106"/>
      <c r="AA670" s="106"/>
      <c r="AB670" s="107">
        <f t="shared" si="158"/>
        <v>0</v>
      </c>
    </row>
    <row r="671" spans="2:28" ht="13.5" hidden="1" thickBot="1" x14ac:dyDescent="0.25">
      <c r="B671" s="10" t="s">
        <v>12</v>
      </c>
      <c r="C671" s="63">
        <f t="shared" ref="C671:AB671" si="169">SUM(C641:C670)</f>
        <v>317743</v>
      </c>
      <c r="D671" s="63">
        <f t="shared" si="169"/>
        <v>438376</v>
      </c>
      <c r="E671" s="63">
        <f t="shared" si="169"/>
        <v>87555</v>
      </c>
      <c r="F671" s="63">
        <f t="shared" si="169"/>
        <v>136127</v>
      </c>
      <c r="G671" s="63">
        <f t="shared" si="169"/>
        <v>979801</v>
      </c>
      <c r="H671" s="128">
        <f t="shared" si="169"/>
        <v>31007.54</v>
      </c>
      <c r="I671" s="129">
        <f t="shared" si="169"/>
        <v>30923.659999999996</v>
      </c>
      <c r="J671" s="129">
        <f t="shared" si="169"/>
        <v>32725.890000000003</v>
      </c>
      <c r="K671" s="130">
        <f t="shared" si="169"/>
        <v>32357.090000000004</v>
      </c>
      <c r="L671" s="63" t="e">
        <f t="shared" si="169"/>
        <v>#DIV/0!</v>
      </c>
      <c r="M671" s="63">
        <f t="shared" si="169"/>
        <v>1136230.17</v>
      </c>
      <c r="N671" s="97">
        <f t="shared" si="169"/>
        <v>40.720700000000008</v>
      </c>
      <c r="O671" s="97">
        <f t="shared" si="169"/>
        <v>41.505399999999995</v>
      </c>
      <c r="P671" s="97">
        <f t="shared" si="169"/>
        <v>62.524599999999992</v>
      </c>
      <c r="Q671" s="97">
        <f t="shared" si="169"/>
        <v>57.427499999999988</v>
      </c>
      <c r="R671" s="97" t="e">
        <f t="shared" si="169"/>
        <v>#DIV/0!</v>
      </c>
      <c r="S671" s="115">
        <f t="shared" si="169"/>
        <v>364921.72000000003</v>
      </c>
      <c r="T671" s="115">
        <f t="shared" si="169"/>
        <v>502084.75000000006</v>
      </c>
      <c r="U671" s="115">
        <f t="shared" si="169"/>
        <v>106103.00999999998</v>
      </c>
      <c r="V671" s="115">
        <f t="shared" si="169"/>
        <v>163120.72</v>
      </c>
      <c r="W671" s="115">
        <f t="shared" si="169"/>
        <v>1136230.1999999997</v>
      </c>
      <c r="X671" s="115">
        <f t="shared" si="169"/>
        <v>37708.12000000001</v>
      </c>
      <c r="Y671" s="115">
        <f t="shared" si="169"/>
        <v>0</v>
      </c>
      <c r="Z671" s="115">
        <f t="shared" si="169"/>
        <v>28897.030000000002</v>
      </c>
      <c r="AA671" s="115">
        <f t="shared" si="169"/>
        <v>8811.090000000002</v>
      </c>
      <c r="AB671" s="115">
        <f t="shared" si="169"/>
        <v>37708.12000000001</v>
      </c>
    </row>
    <row r="672" spans="2:28" hidden="1" x14ac:dyDescent="0.2">
      <c r="B672" s="5">
        <v>41183</v>
      </c>
      <c r="C672" s="33">
        <v>9665</v>
      </c>
      <c r="D672" s="40">
        <v>16738</v>
      </c>
      <c r="E672" s="40">
        <v>3874</v>
      </c>
      <c r="F672" s="40">
        <v>4378</v>
      </c>
      <c r="G672" s="41">
        <f t="shared" ref="G672:G701" si="170">SUM(C672:F672)</f>
        <v>34655</v>
      </c>
      <c r="H672" s="119">
        <v>1145.0999999999999</v>
      </c>
      <c r="I672" s="116">
        <v>1145.8699999999999</v>
      </c>
      <c r="J672" s="116">
        <v>1213.3900000000001</v>
      </c>
      <c r="K672" s="116">
        <v>1194.6500000000001</v>
      </c>
      <c r="L672" s="120">
        <f t="shared" ref="L672:L701" si="171">+ROUND((H672*C672+I672*D672+J672*E672+K672*F672)/G672,2)</f>
        <v>1159.3699999999999</v>
      </c>
      <c r="M672" s="44">
        <f t="shared" ref="M672:M701" si="172">+ROUND((C672*H672+D672*I672+E672*J672+F672*K672)/1000,2)</f>
        <v>40177.81</v>
      </c>
      <c r="N672" s="89">
        <v>1.4665999999999999</v>
      </c>
      <c r="O672" s="89">
        <v>1.5425</v>
      </c>
      <c r="P672" s="89">
        <v>2.1884999999999999</v>
      </c>
      <c r="Q672" s="89">
        <v>2.0512999999999999</v>
      </c>
      <c r="R672" s="77">
        <f t="shared" ref="R672:R701" si="173">+ROUND((N672*C672+O672*D672+P672*E672+Q672*F672)/G672,4)</f>
        <v>1.6577999999999999</v>
      </c>
      <c r="S672" s="105">
        <f t="shared" ref="S672:S702" si="174">ROUND(+C672*H672/1000,2)</f>
        <v>11067.39</v>
      </c>
      <c r="T672" s="122">
        <f t="shared" ref="T672:T702" si="175">ROUND(+D672*I672/1000,2)</f>
        <v>19179.57</v>
      </c>
      <c r="U672" s="116">
        <f t="shared" ref="U672:U702" si="176">ROUND(+E672*J672/1000,2)</f>
        <v>4700.67</v>
      </c>
      <c r="V672" s="123">
        <f t="shared" ref="V672:V702" si="177">ROUND(+F672*K672/1000,2)</f>
        <v>5230.18</v>
      </c>
      <c r="W672" s="37">
        <f t="shared" ref="W672:W702" si="178">SUM(S672:V672)</f>
        <v>40177.81</v>
      </c>
      <c r="X672" s="105">
        <v>1288.06</v>
      </c>
      <c r="Y672" s="106"/>
      <c r="Z672" s="106">
        <v>989.3</v>
      </c>
      <c r="AA672" s="106">
        <v>298.76</v>
      </c>
      <c r="AB672" s="107"/>
    </row>
    <row r="673" spans="2:28" hidden="1" x14ac:dyDescent="0.2">
      <c r="B673" s="5">
        <v>41184</v>
      </c>
      <c r="C673" s="33">
        <v>3107</v>
      </c>
      <c r="D673" s="40">
        <v>5928</v>
      </c>
      <c r="E673" s="40">
        <v>3260</v>
      </c>
      <c r="F673" s="40">
        <v>3317</v>
      </c>
      <c r="G673" s="41">
        <f t="shared" si="170"/>
        <v>15612</v>
      </c>
      <c r="H673" s="119">
        <v>1140.53</v>
      </c>
      <c r="I673" s="116">
        <v>1159.79</v>
      </c>
      <c r="J673" s="116">
        <v>1216.48</v>
      </c>
      <c r="K673" s="116">
        <v>1214.0899999999999</v>
      </c>
      <c r="L673" s="120">
        <f t="shared" si="171"/>
        <v>1179.33</v>
      </c>
      <c r="M673" s="44">
        <f t="shared" si="172"/>
        <v>18411.72</v>
      </c>
      <c r="N673" s="89">
        <v>1.4043000000000001</v>
      </c>
      <c r="O673" s="89">
        <v>1.7085999999999999</v>
      </c>
      <c r="P673" s="89">
        <v>2.3344999999999998</v>
      </c>
      <c r="Q673" s="89">
        <v>2.2888000000000002</v>
      </c>
      <c r="R673" s="77">
        <f t="shared" si="173"/>
        <v>1.9019999999999999</v>
      </c>
      <c r="S673" s="105">
        <f t="shared" si="174"/>
        <v>3543.63</v>
      </c>
      <c r="T673" s="122">
        <f t="shared" si="175"/>
        <v>6875.24</v>
      </c>
      <c r="U673" s="116">
        <f t="shared" si="176"/>
        <v>3965.72</v>
      </c>
      <c r="V673" s="123">
        <f t="shared" si="177"/>
        <v>4027.14</v>
      </c>
      <c r="W673" s="37">
        <f t="shared" si="178"/>
        <v>18411.73</v>
      </c>
      <c r="X673" s="105">
        <v>692.05</v>
      </c>
      <c r="Y673" s="106"/>
      <c r="Z673" s="106">
        <v>530.20000000000005</v>
      </c>
      <c r="AA673" s="106">
        <v>161.85</v>
      </c>
      <c r="AB673" s="107"/>
    </row>
    <row r="674" spans="2:28" hidden="1" x14ac:dyDescent="0.2">
      <c r="B674" s="5">
        <v>41185</v>
      </c>
      <c r="C674" s="33">
        <v>3116</v>
      </c>
      <c r="D674" s="40">
        <v>6131</v>
      </c>
      <c r="E674" s="40">
        <v>3250</v>
      </c>
      <c r="F674" s="40">
        <v>3204</v>
      </c>
      <c r="G674" s="41">
        <f t="shared" si="170"/>
        <v>15701</v>
      </c>
      <c r="H674" s="119">
        <v>1141.5</v>
      </c>
      <c r="I674" s="116">
        <v>1154.19</v>
      </c>
      <c r="J674" s="116">
        <v>1216.48</v>
      </c>
      <c r="K674" s="116">
        <v>1211.67</v>
      </c>
      <c r="L674" s="120">
        <f t="shared" si="171"/>
        <v>1176.29</v>
      </c>
      <c r="M674" s="44">
        <f t="shared" si="172"/>
        <v>18469</v>
      </c>
      <c r="N674" s="89">
        <v>1.4043000000000001</v>
      </c>
      <c r="O674" s="89">
        <v>1.7085999999999999</v>
      </c>
      <c r="P674" s="89">
        <v>2.3344999999999998</v>
      </c>
      <c r="Q674" s="89">
        <v>2.2888000000000002</v>
      </c>
      <c r="R674" s="77">
        <f t="shared" si="173"/>
        <v>1.8962000000000001</v>
      </c>
      <c r="S674" s="105">
        <f t="shared" si="174"/>
        <v>3556.91</v>
      </c>
      <c r="T674" s="122">
        <f t="shared" si="175"/>
        <v>7076.34</v>
      </c>
      <c r="U674" s="116">
        <f t="shared" si="176"/>
        <v>3953.56</v>
      </c>
      <c r="V674" s="123">
        <f t="shared" si="177"/>
        <v>3882.19</v>
      </c>
      <c r="W674" s="37">
        <f t="shared" si="178"/>
        <v>18469</v>
      </c>
      <c r="X674" s="105">
        <v>683.17</v>
      </c>
      <c r="Y674" s="106"/>
      <c r="Z674" s="106">
        <v>534.59</v>
      </c>
      <c r="AA674" s="106">
        <v>148.58000000000001</v>
      </c>
      <c r="AB674" s="107"/>
    </row>
    <row r="675" spans="2:28" hidden="1" x14ac:dyDescent="0.2">
      <c r="B675" s="5">
        <v>41186</v>
      </c>
      <c r="C675" s="33">
        <v>3138</v>
      </c>
      <c r="D675" s="40">
        <v>6092</v>
      </c>
      <c r="E675" s="40">
        <v>3179</v>
      </c>
      <c r="F675" s="40">
        <v>3243</v>
      </c>
      <c r="G675" s="41">
        <f t="shared" si="170"/>
        <v>15652</v>
      </c>
      <c r="H675" s="119">
        <v>1141.51</v>
      </c>
      <c r="I675" s="116">
        <v>1158.1500000000001</v>
      </c>
      <c r="J675" s="116">
        <v>1216.48</v>
      </c>
      <c r="K675" s="116">
        <v>1210.3</v>
      </c>
      <c r="L675" s="120">
        <f t="shared" si="171"/>
        <v>1177.47</v>
      </c>
      <c r="M675" s="44">
        <f t="shared" si="172"/>
        <v>18429.7</v>
      </c>
      <c r="N675" s="89">
        <v>1.4177999999999999</v>
      </c>
      <c r="O675" s="89">
        <v>1.6942999999999999</v>
      </c>
      <c r="P675" s="89">
        <v>2.3344999999999998</v>
      </c>
      <c r="Q675" s="89">
        <v>2.2464</v>
      </c>
      <c r="R675" s="77">
        <f t="shared" si="173"/>
        <v>1.8833</v>
      </c>
      <c r="S675" s="105">
        <f t="shared" si="174"/>
        <v>3582.06</v>
      </c>
      <c r="T675" s="122">
        <f t="shared" si="175"/>
        <v>7055.45</v>
      </c>
      <c r="U675" s="116">
        <f t="shared" si="176"/>
        <v>3867.19</v>
      </c>
      <c r="V675" s="123">
        <f t="shared" si="177"/>
        <v>3925</v>
      </c>
      <c r="W675" s="37">
        <f t="shared" si="178"/>
        <v>18429.7</v>
      </c>
      <c r="X675" s="105">
        <v>687.2</v>
      </c>
      <c r="Y675" s="106"/>
      <c r="Z675" s="106">
        <v>477.59</v>
      </c>
      <c r="AA675" s="106">
        <v>209.61</v>
      </c>
      <c r="AB675" s="107"/>
    </row>
    <row r="676" spans="2:28" hidden="1" x14ac:dyDescent="0.2">
      <c r="B676" s="5">
        <v>41187</v>
      </c>
      <c r="C676" s="33">
        <v>3288</v>
      </c>
      <c r="D676" s="40">
        <v>5963</v>
      </c>
      <c r="E676" s="40">
        <v>3176</v>
      </c>
      <c r="F676" s="40">
        <v>3320</v>
      </c>
      <c r="G676" s="41">
        <f t="shared" si="170"/>
        <v>15747</v>
      </c>
      <c r="H676" s="119">
        <v>1142.71</v>
      </c>
      <c r="I676" s="116">
        <v>1161.17</v>
      </c>
      <c r="J676" s="116">
        <v>1216.48</v>
      </c>
      <c r="K676" s="116">
        <v>1200.83</v>
      </c>
      <c r="L676" s="120">
        <f t="shared" si="171"/>
        <v>1176.83</v>
      </c>
      <c r="M676" s="44">
        <f t="shared" si="172"/>
        <v>18531.580000000002</v>
      </c>
      <c r="N676" s="89">
        <v>1.4251</v>
      </c>
      <c r="O676" s="89">
        <v>1.7267999999999999</v>
      </c>
      <c r="P676" s="89">
        <v>2.3344999999999998</v>
      </c>
      <c r="Q676" s="89">
        <v>2.1475</v>
      </c>
      <c r="R676" s="77">
        <f t="shared" si="173"/>
        <v>1.8751</v>
      </c>
      <c r="S676" s="105">
        <f t="shared" si="174"/>
        <v>3757.23</v>
      </c>
      <c r="T676" s="122">
        <f t="shared" si="175"/>
        <v>6924.06</v>
      </c>
      <c r="U676" s="116">
        <f t="shared" si="176"/>
        <v>3863.54</v>
      </c>
      <c r="V676" s="123">
        <f t="shared" si="177"/>
        <v>3986.76</v>
      </c>
      <c r="W676" s="37">
        <f t="shared" si="178"/>
        <v>18531.590000000004</v>
      </c>
      <c r="X676" s="105">
        <v>690.03</v>
      </c>
      <c r="Y676" s="106"/>
      <c r="Z676" s="106">
        <v>524.80999999999995</v>
      </c>
      <c r="AA676" s="106">
        <v>165.22</v>
      </c>
      <c r="AB676" s="107"/>
    </row>
    <row r="677" spans="2:28" hidden="1" x14ac:dyDescent="0.2">
      <c r="B677" s="5">
        <v>41188</v>
      </c>
      <c r="C677" s="33">
        <v>9794</v>
      </c>
      <c r="D677" s="40">
        <v>16915</v>
      </c>
      <c r="E677" s="40">
        <v>3717</v>
      </c>
      <c r="F677" s="40">
        <v>5405</v>
      </c>
      <c r="G677" s="41">
        <f t="shared" si="170"/>
        <v>35831</v>
      </c>
      <c r="H677" s="119">
        <v>1147.5999999999999</v>
      </c>
      <c r="I677" s="116">
        <v>1146.9100000000001</v>
      </c>
      <c r="J677" s="116">
        <v>1211.78</v>
      </c>
      <c r="K677" s="116">
        <v>1185.1500000000001</v>
      </c>
      <c r="L677" s="120">
        <f t="shared" si="171"/>
        <v>1159.5999999999999</v>
      </c>
      <c r="M677" s="44">
        <f t="shared" si="172"/>
        <v>41549.5</v>
      </c>
      <c r="N677" s="89">
        <v>1.4917</v>
      </c>
      <c r="O677" s="89">
        <v>1.5555000000000001</v>
      </c>
      <c r="P677" s="89">
        <v>2.2717999999999998</v>
      </c>
      <c r="Q677" s="89">
        <v>1.9616</v>
      </c>
      <c r="R677" s="77">
        <f t="shared" si="173"/>
        <v>1.6736</v>
      </c>
      <c r="S677" s="105">
        <f t="shared" si="174"/>
        <v>11239.59</v>
      </c>
      <c r="T677" s="122">
        <f t="shared" si="175"/>
        <v>19399.98</v>
      </c>
      <c r="U677" s="116">
        <f t="shared" si="176"/>
        <v>4504.1899999999996</v>
      </c>
      <c r="V677" s="123">
        <f t="shared" si="177"/>
        <v>6405.74</v>
      </c>
      <c r="W677" s="37">
        <f t="shared" si="178"/>
        <v>41549.5</v>
      </c>
      <c r="X677" s="105">
        <v>1332.56</v>
      </c>
      <c r="Y677" s="106"/>
      <c r="Z677" s="106">
        <v>1014.37</v>
      </c>
      <c r="AA677" s="106">
        <v>318.19</v>
      </c>
      <c r="AB677" s="107"/>
    </row>
    <row r="678" spans="2:28" hidden="1" x14ac:dyDescent="0.2">
      <c r="B678" s="5">
        <v>41189</v>
      </c>
      <c r="C678" s="33">
        <v>10048</v>
      </c>
      <c r="D678" s="40">
        <v>16758</v>
      </c>
      <c r="E678" s="40">
        <v>3658</v>
      </c>
      <c r="F678" s="40">
        <v>5591</v>
      </c>
      <c r="G678" s="41">
        <f t="shared" si="170"/>
        <v>36055</v>
      </c>
      <c r="H678" s="119">
        <v>1146.92</v>
      </c>
      <c r="I678" s="116">
        <v>1145.5999999999999</v>
      </c>
      <c r="J678" s="116">
        <v>1211.78</v>
      </c>
      <c r="K678" s="116">
        <v>1184.99</v>
      </c>
      <c r="L678" s="120">
        <f t="shared" si="171"/>
        <v>1158.79</v>
      </c>
      <c r="M678" s="44">
        <f t="shared" si="172"/>
        <v>41780.19</v>
      </c>
      <c r="N678" s="89">
        <v>1.4888999999999999</v>
      </c>
      <c r="O678" s="89">
        <v>1.5402</v>
      </c>
      <c r="P678" s="89">
        <v>2.2717999999999998</v>
      </c>
      <c r="Q678" s="89">
        <v>1.9615</v>
      </c>
      <c r="R678" s="77">
        <f t="shared" si="173"/>
        <v>1.6655</v>
      </c>
      <c r="S678" s="105">
        <f t="shared" si="174"/>
        <v>11524.25</v>
      </c>
      <c r="T678" s="122">
        <f t="shared" si="175"/>
        <v>19197.96</v>
      </c>
      <c r="U678" s="116">
        <f t="shared" si="176"/>
        <v>4432.6899999999996</v>
      </c>
      <c r="V678" s="123">
        <f t="shared" si="177"/>
        <v>6625.28</v>
      </c>
      <c r="W678" s="37">
        <f t="shared" si="178"/>
        <v>41780.18</v>
      </c>
      <c r="X678" s="105">
        <v>1359.05</v>
      </c>
      <c r="Y678" s="106"/>
      <c r="Z678" s="106">
        <v>1047.68</v>
      </c>
      <c r="AA678" s="106">
        <v>311.37</v>
      </c>
      <c r="AB678" s="107"/>
    </row>
    <row r="679" spans="2:28" hidden="1" x14ac:dyDescent="0.2">
      <c r="B679" s="5">
        <v>41190</v>
      </c>
      <c r="C679" s="33">
        <v>9229</v>
      </c>
      <c r="D679" s="40">
        <v>16570</v>
      </c>
      <c r="E679" s="40">
        <v>3890</v>
      </c>
      <c r="F679" s="40">
        <v>5495</v>
      </c>
      <c r="G679" s="41">
        <f t="shared" si="170"/>
        <v>35184</v>
      </c>
      <c r="H679" s="119">
        <v>1146.27</v>
      </c>
      <c r="I679" s="116">
        <v>1146.22</v>
      </c>
      <c r="J679" s="116">
        <v>1211.78</v>
      </c>
      <c r="K679" s="116">
        <v>1187.72</v>
      </c>
      <c r="L679" s="120">
        <f t="shared" si="171"/>
        <v>1159.96</v>
      </c>
      <c r="M679" s="44">
        <f t="shared" si="172"/>
        <v>40812.14</v>
      </c>
      <c r="N679" s="89">
        <v>1.4832000000000001</v>
      </c>
      <c r="O679" s="89">
        <v>1.5327</v>
      </c>
      <c r="P679" s="89">
        <v>2.2717999999999998</v>
      </c>
      <c r="Q679" s="89">
        <v>1.9926999999999999</v>
      </c>
      <c r="R679" s="77">
        <f t="shared" si="173"/>
        <v>1.6733</v>
      </c>
      <c r="S679" s="105">
        <f t="shared" si="174"/>
        <v>10578.93</v>
      </c>
      <c r="T679" s="122">
        <f t="shared" si="175"/>
        <v>18992.87</v>
      </c>
      <c r="U679" s="116">
        <f t="shared" si="176"/>
        <v>4713.82</v>
      </c>
      <c r="V679" s="123">
        <f t="shared" si="177"/>
        <v>6526.52</v>
      </c>
      <c r="W679" s="37">
        <f t="shared" si="178"/>
        <v>40812.14</v>
      </c>
      <c r="X679" s="105">
        <v>1308.8</v>
      </c>
      <c r="Y679" s="106"/>
      <c r="Z679" s="106">
        <v>993.89</v>
      </c>
      <c r="AA679" s="106">
        <v>314.91000000000003</v>
      </c>
      <c r="AB679" s="107"/>
    </row>
    <row r="680" spans="2:28" hidden="1" x14ac:dyDescent="0.2">
      <c r="B680" s="5">
        <v>41191</v>
      </c>
      <c r="C680" s="33">
        <v>7097</v>
      </c>
      <c r="D680" s="40">
        <v>14332</v>
      </c>
      <c r="E680" s="40">
        <v>4047</v>
      </c>
      <c r="F680" s="40">
        <v>5550</v>
      </c>
      <c r="G680" s="41">
        <f t="shared" si="170"/>
        <v>31026</v>
      </c>
      <c r="H680" s="119">
        <v>1145.04</v>
      </c>
      <c r="I680" s="116">
        <v>1146.22</v>
      </c>
      <c r="J680" s="116">
        <v>1211.78</v>
      </c>
      <c r="K680" s="116">
        <v>1186.99</v>
      </c>
      <c r="L680" s="120">
        <f t="shared" si="171"/>
        <v>1161.79</v>
      </c>
      <c r="M680" s="44">
        <f t="shared" si="172"/>
        <v>36045.839999999997</v>
      </c>
      <c r="N680" s="89">
        <v>1.4718</v>
      </c>
      <c r="O680" s="89">
        <v>1.5327</v>
      </c>
      <c r="P680" s="89">
        <v>2.2717999999999998</v>
      </c>
      <c r="Q680" s="89">
        <v>1.9843999999999999</v>
      </c>
      <c r="R680" s="77">
        <f t="shared" si="173"/>
        <v>1.696</v>
      </c>
      <c r="S680" s="105">
        <f t="shared" si="174"/>
        <v>8126.35</v>
      </c>
      <c r="T680" s="122">
        <f t="shared" si="175"/>
        <v>16427.63</v>
      </c>
      <c r="U680" s="116">
        <f t="shared" si="176"/>
        <v>4904.07</v>
      </c>
      <c r="V680" s="123">
        <f t="shared" si="177"/>
        <v>6587.79</v>
      </c>
      <c r="W680" s="37">
        <f t="shared" si="178"/>
        <v>36045.840000000004</v>
      </c>
      <c r="X680" s="105">
        <v>1214.29</v>
      </c>
      <c r="Y680" s="106"/>
      <c r="Z680" s="106">
        <v>927.39</v>
      </c>
      <c r="AA680" s="106">
        <v>286.89999999999998</v>
      </c>
      <c r="AB680" s="107"/>
    </row>
    <row r="681" spans="2:28" hidden="1" x14ac:dyDescent="0.2">
      <c r="B681" s="5">
        <v>41192</v>
      </c>
      <c r="C681" s="33">
        <v>7934</v>
      </c>
      <c r="D681" s="40">
        <v>14847</v>
      </c>
      <c r="E681" s="40">
        <v>2856</v>
      </c>
      <c r="F681" s="40">
        <v>5404</v>
      </c>
      <c r="G681" s="41">
        <f t="shared" si="170"/>
        <v>31041</v>
      </c>
      <c r="H681" s="119">
        <v>1145.46</v>
      </c>
      <c r="I681" s="116">
        <v>1146.98</v>
      </c>
      <c r="J681" s="116">
        <v>1211.78</v>
      </c>
      <c r="K681" s="116">
        <v>1182.8399999999999</v>
      </c>
      <c r="L681" s="120">
        <f t="shared" si="171"/>
        <v>1158.8</v>
      </c>
      <c r="M681" s="44">
        <f t="shared" si="172"/>
        <v>35970.199999999997</v>
      </c>
      <c r="N681" s="89">
        <v>1.4714</v>
      </c>
      <c r="O681" s="89">
        <v>1.5564</v>
      </c>
      <c r="P681" s="89">
        <v>2.2717999999999998</v>
      </c>
      <c r="Q681" s="89">
        <v>1.9303999999999999</v>
      </c>
      <c r="R681" s="77">
        <f t="shared" si="173"/>
        <v>1.6656</v>
      </c>
      <c r="S681" s="105">
        <f t="shared" si="174"/>
        <v>9088.08</v>
      </c>
      <c r="T681" s="122">
        <f t="shared" si="175"/>
        <v>17029.21</v>
      </c>
      <c r="U681" s="116">
        <f t="shared" si="176"/>
        <v>3460.84</v>
      </c>
      <c r="V681" s="123">
        <f t="shared" si="177"/>
        <v>6392.07</v>
      </c>
      <c r="W681" s="37">
        <f t="shared" si="178"/>
        <v>35970.199999999997</v>
      </c>
      <c r="X681" s="105">
        <v>1151.2</v>
      </c>
      <c r="Y681" s="106"/>
      <c r="Z681" s="106">
        <v>889.91</v>
      </c>
      <c r="AA681" s="106">
        <v>261.29000000000002</v>
      </c>
      <c r="AB681" s="107"/>
    </row>
    <row r="682" spans="2:28" hidden="1" x14ac:dyDescent="0.2">
      <c r="B682" s="5">
        <v>41193</v>
      </c>
      <c r="C682" s="33">
        <v>8118</v>
      </c>
      <c r="D682" s="40">
        <v>13826</v>
      </c>
      <c r="E682" s="40">
        <v>3972</v>
      </c>
      <c r="F682" s="40">
        <v>5158</v>
      </c>
      <c r="G682" s="41">
        <f t="shared" si="170"/>
        <v>31074</v>
      </c>
      <c r="H682" s="119">
        <v>1146.53</v>
      </c>
      <c r="I682" s="116">
        <v>1156.26</v>
      </c>
      <c r="J682" s="116">
        <v>1198.47</v>
      </c>
      <c r="K682" s="116">
        <v>1182.29</v>
      </c>
      <c r="L682" s="120">
        <f t="shared" si="171"/>
        <v>1163.43</v>
      </c>
      <c r="M682" s="44">
        <f t="shared" si="172"/>
        <v>36152.559999999998</v>
      </c>
      <c r="N682" s="89">
        <v>1.482</v>
      </c>
      <c r="O682" s="89">
        <v>1.6707000000000001</v>
      </c>
      <c r="P682" s="89">
        <v>2.0891999999999999</v>
      </c>
      <c r="Q682" s="89">
        <v>1.9211</v>
      </c>
      <c r="R682" s="77">
        <f t="shared" si="173"/>
        <v>1.7164999999999999</v>
      </c>
      <c r="S682" s="105">
        <f t="shared" si="174"/>
        <v>9307.5300000000007</v>
      </c>
      <c r="T682" s="122">
        <f t="shared" si="175"/>
        <v>15986.45</v>
      </c>
      <c r="U682" s="116">
        <f t="shared" si="176"/>
        <v>4760.32</v>
      </c>
      <c r="V682" s="123">
        <f t="shared" si="177"/>
        <v>6098.25</v>
      </c>
      <c r="W682" s="37">
        <f t="shared" si="178"/>
        <v>36152.550000000003</v>
      </c>
      <c r="X682" s="105">
        <v>1185</v>
      </c>
      <c r="Y682" s="106"/>
      <c r="Z682" s="106">
        <v>907.23</v>
      </c>
      <c r="AA682" s="106">
        <v>277.77</v>
      </c>
      <c r="AB682" s="107"/>
    </row>
    <row r="683" spans="2:28" hidden="1" x14ac:dyDescent="0.2">
      <c r="B683" s="5">
        <v>41194</v>
      </c>
      <c r="C683" s="33">
        <v>8339</v>
      </c>
      <c r="D683" s="40">
        <v>12489</v>
      </c>
      <c r="E683" s="40">
        <v>3247</v>
      </c>
      <c r="F683" s="40">
        <v>5445</v>
      </c>
      <c r="G683" s="41">
        <f t="shared" si="170"/>
        <v>29520</v>
      </c>
      <c r="H683" s="119">
        <v>1146.1300000000001</v>
      </c>
      <c r="I683" s="116">
        <v>1152.82</v>
      </c>
      <c r="J683" s="116">
        <v>1198.47</v>
      </c>
      <c r="K683" s="116">
        <v>1181.95</v>
      </c>
      <c r="L683" s="120">
        <f t="shared" si="171"/>
        <v>1161.32</v>
      </c>
      <c r="M683" s="44">
        <f t="shared" si="172"/>
        <v>34282.300000000003</v>
      </c>
      <c r="N683" s="89">
        <v>1.4790000000000001</v>
      </c>
      <c r="O683" s="89">
        <v>1.6272</v>
      </c>
      <c r="P683" s="89">
        <v>2.0891999999999999</v>
      </c>
      <c r="Q683" s="89">
        <v>1.9218</v>
      </c>
      <c r="R683" s="77">
        <f t="shared" si="173"/>
        <v>1.6904999999999999</v>
      </c>
      <c r="S683" s="105">
        <f t="shared" si="174"/>
        <v>9557.58</v>
      </c>
      <c r="T683" s="122">
        <f t="shared" si="175"/>
        <v>14397.57</v>
      </c>
      <c r="U683" s="116">
        <f t="shared" si="176"/>
        <v>3891.43</v>
      </c>
      <c r="V683" s="123">
        <f t="shared" si="177"/>
        <v>6435.72</v>
      </c>
      <c r="W683" s="37">
        <f t="shared" si="178"/>
        <v>34282.300000000003</v>
      </c>
      <c r="X683" s="105">
        <v>1141.1099999999999</v>
      </c>
      <c r="Y683" s="106"/>
      <c r="Z683" s="106">
        <v>872.91</v>
      </c>
      <c r="AA683" s="106">
        <v>268.2</v>
      </c>
      <c r="AB683" s="107"/>
    </row>
    <row r="684" spans="2:28" hidden="1" x14ac:dyDescent="0.2">
      <c r="B684" s="5">
        <v>41195</v>
      </c>
      <c r="C684" s="33">
        <v>9067</v>
      </c>
      <c r="D684" s="40">
        <v>12708</v>
      </c>
      <c r="E684" s="40">
        <v>3564</v>
      </c>
      <c r="F684" s="40">
        <v>5081</v>
      </c>
      <c r="G684" s="41">
        <f t="shared" si="170"/>
        <v>30420</v>
      </c>
      <c r="H684" s="119">
        <v>1144.72</v>
      </c>
      <c r="I684" s="116">
        <v>1152.8599999999999</v>
      </c>
      <c r="J684" s="116">
        <v>1198.47</v>
      </c>
      <c r="K684" s="116">
        <v>1182.3499999999999</v>
      </c>
      <c r="L684" s="120">
        <f t="shared" si="171"/>
        <v>1160.7</v>
      </c>
      <c r="M684" s="44">
        <f t="shared" si="172"/>
        <v>35308.589999999997</v>
      </c>
      <c r="N684" s="89">
        <v>1.4672000000000001</v>
      </c>
      <c r="O684" s="89">
        <v>1.6284000000000001</v>
      </c>
      <c r="P684" s="89">
        <v>2.0891999999999999</v>
      </c>
      <c r="Q684" s="89">
        <v>1.9273</v>
      </c>
      <c r="R684" s="77">
        <f t="shared" si="173"/>
        <v>1.6842999999999999</v>
      </c>
      <c r="S684" s="105">
        <f t="shared" si="174"/>
        <v>10379.18</v>
      </c>
      <c r="T684" s="122">
        <f t="shared" si="175"/>
        <v>14650.54</v>
      </c>
      <c r="U684" s="116">
        <f t="shared" si="176"/>
        <v>4271.3500000000004</v>
      </c>
      <c r="V684" s="123">
        <f t="shared" si="177"/>
        <v>6007.52</v>
      </c>
      <c r="W684" s="37">
        <f t="shared" si="178"/>
        <v>35308.589999999997</v>
      </c>
      <c r="X684" s="105">
        <v>1135.03</v>
      </c>
      <c r="Y684" s="106"/>
      <c r="Z684" s="106">
        <v>902.46</v>
      </c>
      <c r="AA684" s="106">
        <v>232.57</v>
      </c>
      <c r="AB684" s="107"/>
    </row>
    <row r="685" spans="2:28" hidden="1" x14ac:dyDescent="0.2">
      <c r="B685" s="5">
        <v>41196</v>
      </c>
      <c r="C685" s="33">
        <v>7885</v>
      </c>
      <c r="D685" s="40">
        <v>12473</v>
      </c>
      <c r="E685" s="40">
        <v>3745</v>
      </c>
      <c r="F685" s="40">
        <v>5473</v>
      </c>
      <c r="G685" s="41">
        <f t="shared" si="170"/>
        <v>29576</v>
      </c>
      <c r="H685" s="119">
        <v>1146.02</v>
      </c>
      <c r="I685" s="116">
        <v>1154.26</v>
      </c>
      <c r="J685" s="116">
        <v>1198.47</v>
      </c>
      <c r="K685" s="116">
        <v>1184.05</v>
      </c>
      <c r="L685" s="120">
        <f t="shared" si="171"/>
        <v>1163.17</v>
      </c>
      <c r="M685" s="44">
        <f t="shared" si="172"/>
        <v>34402.03</v>
      </c>
      <c r="N685" s="89">
        <v>1.4851000000000001</v>
      </c>
      <c r="O685" s="89">
        <v>1.6462000000000001</v>
      </c>
      <c r="P685" s="89">
        <v>2.0891999999999999</v>
      </c>
      <c r="Q685" s="89">
        <v>1.9491000000000001</v>
      </c>
      <c r="R685" s="77">
        <f t="shared" si="173"/>
        <v>1.7154</v>
      </c>
      <c r="S685" s="105">
        <f t="shared" si="174"/>
        <v>9036.3700000000008</v>
      </c>
      <c r="T685" s="122">
        <f t="shared" si="175"/>
        <v>14397.08</v>
      </c>
      <c r="U685" s="116">
        <f t="shared" si="176"/>
        <v>4488.2700000000004</v>
      </c>
      <c r="V685" s="123">
        <f t="shared" si="177"/>
        <v>6480.31</v>
      </c>
      <c r="W685" s="37">
        <f t="shared" si="178"/>
        <v>34402.03</v>
      </c>
      <c r="X685" s="105">
        <v>1115.26</v>
      </c>
      <c r="Y685" s="106"/>
      <c r="Z685" s="106">
        <v>860.18</v>
      </c>
      <c r="AA685" s="106">
        <v>255.08</v>
      </c>
      <c r="AB685" s="107"/>
    </row>
    <row r="686" spans="2:28" hidden="1" x14ac:dyDescent="0.2">
      <c r="B686" s="5">
        <v>41197</v>
      </c>
      <c r="C686" s="33">
        <v>9607</v>
      </c>
      <c r="D686" s="40">
        <v>16252</v>
      </c>
      <c r="E686" s="40">
        <v>3823</v>
      </c>
      <c r="F686" s="40">
        <v>5455</v>
      </c>
      <c r="G686" s="41">
        <f t="shared" si="170"/>
        <v>35137</v>
      </c>
      <c r="H686" s="119">
        <v>1147.17</v>
      </c>
      <c r="I686" s="116">
        <v>1145.08</v>
      </c>
      <c r="J686" s="116">
        <v>1198.47</v>
      </c>
      <c r="K686" s="116">
        <v>1183.32</v>
      </c>
      <c r="L686" s="120">
        <f t="shared" si="171"/>
        <v>1157.4000000000001</v>
      </c>
      <c r="M686" s="44">
        <f t="shared" si="172"/>
        <v>40667.46</v>
      </c>
      <c r="N686" s="89">
        <v>1.4932000000000001</v>
      </c>
      <c r="O686" s="89">
        <v>1.5375000000000001</v>
      </c>
      <c r="P686" s="89">
        <v>2.0891999999999999</v>
      </c>
      <c r="Q686" s="89">
        <v>1.9382999999999999</v>
      </c>
      <c r="R686" s="77">
        <f t="shared" si="173"/>
        <v>1.6476</v>
      </c>
      <c r="S686" s="105">
        <f t="shared" si="174"/>
        <v>11020.86</v>
      </c>
      <c r="T686" s="122">
        <f t="shared" si="175"/>
        <v>18609.84</v>
      </c>
      <c r="U686" s="116">
        <f t="shared" si="176"/>
        <v>4581.75</v>
      </c>
      <c r="V686" s="123">
        <f t="shared" si="177"/>
        <v>6455.01</v>
      </c>
      <c r="W686" s="37">
        <f t="shared" si="178"/>
        <v>40667.46</v>
      </c>
      <c r="X686" s="105">
        <v>1331.39</v>
      </c>
      <c r="Y686" s="106"/>
      <c r="Z686" s="106">
        <v>1033.32</v>
      </c>
      <c r="AA686" s="106">
        <v>298.07</v>
      </c>
      <c r="AB686" s="107"/>
    </row>
    <row r="687" spans="2:28" hidden="1" x14ac:dyDescent="0.2">
      <c r="B687" s="5">
        <v>41198</v>
      </c>
      <c r="C687" s="33">
        <v>8402</v>
      </c>
      <c r="D687" s="40">
        <v>16933</v>
      </c>
      <c r="E687" s="40">
        <v>3724</v>
      </c>
      <c r="F687" s="40">
        <v>5280</v>
      </c>
      <c r="G687" s="41">
        <f t="shared" si="170"/>
        <v>34339</v>
      </c>
      <c r="H687" s="119">
        <v>1146.1199999999999</v>
      </c>
      <c r="I687" s="116">
        <v>1144.4000000000001</v>
      </c>
      <c r="J687" s="116">
        <v>1198.47</v>
      </c>
      <c r="K687" s="116">
        <v>1180.33</v>
      </c>
      <c r="L687" s="120">
        <f t="shared" si="171"/>
        <v>1156.21</v>
      </c>
      <c r="M687" s="44">
        <f t="shared" si="172"/>
        <v>39703.07</v>
      </c>
      <c r="N687" s="89">
        <v>1.4775</v>
      </c>
      <c r="O687" s="89">
        <v>1.5276000000000001</v>
      </c>
      <c r="P687" s="89">
        <v>2.0891999999999999</v>
      </c>
      <c r="Q687" s="89">
        <v>1.8988</v>
      </c>
      <c r="R687" s="77">
        <f t="shared" si="173"/>
        <v>1.6333</v>
      </c>
      <c r="S687" s="105">
        <f t="shared" si="174"/>
        <v>9629.7000000000007</v>
      </c>
      <c r="T687" s="122">
        <f t="shared" si="175"/>
        <v>19378.13</v>
      </c>
      <c r="U687" s="116">
        <f t="shared" si="176"/>
        <v>4463.1000000000004</v>
      </c>
      <c r="V687" s="123">
        <f t="shared" si="177"/>
        <v>6232.14</v>
      </c>
      <c r="W687" s="37">
        <f t="shared" si="178"/>
        <v>39703.07</v>
      </c>
      <c r="X687" s="105">
        <v>1053.21</v>
      </c>
      <c r="Y687" s="106"/>
      <c r="Z687" s="106">
        <v>818.09</v>
      </c>
      <c r="AA687" s="106">
        <v>235.12</v>
      </c>
      <c r="AB687" s="107"/>
    </row>
    <row r="688" spans="2:28" hidden="1" x14ac:dyDescent="0.2">
      <c r="B688" s="5">
        <v>41199</v>
      </c>
      <c r="C688" s="33">
        <v>9268</v>
      </c>
      <c r="D688" s="40">
        <v>16780</v>
      </c>
      <c r="E688" s="40">
        <v>3402</v>
      </c>
      <c r="F688" s="40">
        <v>5221</v>
      </c>
      <c r="G688" s="41">
        <f t="shared" si="170"/>
        <v>34671</v>
      </c>
      <c r="H688" s="119">
        <v>1147.55</v>
      </c>
      <c r="I688" s="116">
        <v>1141.92</v>
      </c>
      <c r="J688" s="116">
        <v>1198.47</v>
      </c>
      <c r="K688" s="116">
        <v>1187.42</v>
      </c>
      <c r="L688" s="120">
        <f t="shared" si="171"/>
        <v>1155.83</v>
      </c>
      <c r="M688" s="44">
        <f t="shared" si="172"/>
        <v>40073.629999999997</v>
      </c>
      <c r="N688" s="89">
        <v>1.5004999999999999</v>
      </c>
      <c r="O688" s="89">
        <v>1.5004</v>
      </c>
      <c r="P688" s="89">
        <v>2.0891999999999999</v>
      </c>
      <c r="Q688" s="89">
        <v>1.9982</v>
      </c>
      <c r="R688" s="77">
        <f t="shared" si="173"/>
        <v>1.6332</v>
      </c>
      <c r="S688" s="105">
        <f t="shared" si="174"/>
        <v>10635.49</v>
      </c>
      <c r="T688" s="122">
        <f t="shared" si="175"/>
        <v>19161.419999999998</v>
      </c>
      <c r="U688" s="116">
        <f t="shared" si="176"/>
        <v>4077.19</v>
      </c>
      <c r="V688" s="123">
        <f t="shared" si="177"/>
        <v>6199.52</v>
      </c>
      <c r="W688" s="37">
        <f t="shared" si="178"/>
        <v>40073.619999999995</v>
      </c>
      <c r="X688" s="105">
        <v>1255.1400000000001</v>
      </c>
      <c r="Y688" s="106"/>
      <c r="Z688" s="106">
        <v>995.39</v>
      </c>
      <c r="AA688" s="106">
        <v>259.75</v>
      </c>
      <c r="AB688" s="107"/>
    </row>
    <row r="689" spans="2:33" hidden="1" x14ac:dyDescent="0.2">
      <c r="B689" s="5">
        <v>41200</v>
      </c>
      <c r="C689" s="33">
        <v>11266</v>
      </c>
      <c r="D689" s="40">
        <v>16098</v>
      </c>
      <c r="E689" s="40">
        <v>3954</v>
      </c>
      <c r="F689" s="40">
        <v>5391</v>
      </c>
      <c r="G689" s="41">
        <f t="shared" si="170"/>
        <v>36709</v>
      </c>
      <c r="H689" s="119">
        <v>1148.2</v>
      </c>
      <c r="I689" s="116">
        <v>1145.0899999999999</v>
      </c>
      <c r="J689" s="116">
        <v>1210.28</v>
      </c>
      <c r="K689" s="116">
        <v>1187.77</v>
      </c>
      <c r="L689" s="120">
        <f t="shared" si="171"/>
        <v>1159.33</v>
      </c>
      <c r="M689" s="44">
        <f t="shared" si="172"/>
        <v>42558</v>
      </c>
      <c r="N689" s="89">
        <v>1.5065999999999999</v>
      </c>
      <c r="O689" s="89">
        <v>1.5310999999999999</v>
      </c>
      <c r="P689" s="89">
        <v>2.2671000000000001</v>
      </c>
      <c r="Q689" s="89">
        <v>1.9984999999999999</v>
      </c>
      <c r="R689" s="77">
        <f t="shared" si="173"/>
        <v>1.6715</v>
      </c>
      <c r="S689" s="105">
        <f t="shared" si="174"/>
        <v>12935.62</v>
      </c>
      <c r="T689" s="122">
        <f t="shared" si="175"/>
        <v>18433.66</v>
      </c>
      <c r="U689" s="116">
        <f t="shared" si="176"/>
        <v>4785.45</v>
      </c>
      <c r="V689" s="123">
        <f t="shared" si="177"/>
        <v>6403.27</v>
      </c>
      <c r="W689" s="37">
        <f t="shared" si="178"/>
        <v>42558</v>
      </c>
      <c r="X689" s="105">
        <v>1361.68</v>
      </c>
      <c r="Y689" s="106"/>
      <c r="Z689" s="106">
        <v>1050.02</v>
      </c>
      <c r="AA689" s="106">
        <v>311.66000000000003</v>
      </c>
      <c r="AB689" s="107"/>
    </row>
    <row r="690" spans="2:33" hidden="1" x14ac:dyDescent="0.2">
      <c r="B690" s="5">
        <v>41201</v>
      </c>
      <c r="C690" s="33">
        <v>9157</v>
      </c>
      <c r="D690" s="40">
        <v>16871</v>
      </c>
      <c r="E690" s="40">
        <v>4029</v>
      </c>
      <c r="F690" s="40">
        <v>5513</v>
      </c>
      <c r="G690" s="41">
        <f t="shared" si="170"/>
        <v>35570</v>
      </c>
      <c r="H690" s="119">
        <v>1147.1300000000001</v>
      </c>
      <c r="I690" s="116">
        <v>1144.1600000000001</v>
      </c>
      <c r="J690" s="116">
        <v>1210.28</v>
      </c>
      <c r="K690" s="116">
        <v>1188.69</v>
      </c>
      <c r="L690" s="120">
        <f t="shared" si="171"/>
        <v>1159.32</v>
      </c>
      <c r="M690" s="44">
        <f t="shared" si="172"/>
        <v>41236.86</v>
      </c>
      <c r="N690" s="89">
        <v>1.4843</v>
      </c>
      <c r="O690" s="89">
        <v>1.5206999999999999</v>
      </c>
      <c r="P690" s="89">
        <v>2.2671000000000001</v>
      </c>
      <c r="Q690" s="89">
        <v>2.0085000000000002</v>
      </c>
      <c r="R690" s="77">
        <f t="shared" si="173"/>
        <v>1.6715</v>
      </c>
      <c r="S690" s="105">
        <f t="shared" si="174"/>
        <v>10504.27</v>
      </c>
      <c r="T690" s="122">
        <f t="shared" si="175"/>
        <v>19303.12</v>
      </c>
      <c r="U690" s="116">
        <f t="shared" si="176"/>
        <v>4876.22</v>
      </c>
      <c r="V690" s="123">
        <f t="shared" si="177"/>
        <v>6553.25</v>
      </c>
      <c r="W690" s="37">
        <f t="shared" si="178"/>
        <v>41236.86</v>
      </c>
      <c r="X690" s="105">
        <v>1342.86</v>
      </c>
      <c r="Y690" s="106"/>
      <c r="Z690" s="106">
        <v>1029.6199999999999</v>
      </c>
      <c r="AA690" s="106">
        <v>313.24</v>
      </c>
      <c r="AB690" s="107"/>
    </row>
    <row r="691" spans="2:33" hidden="1" x14ac:dyDescent="0.2">
      <c r="B691" s="5">
        <v>41202</v>
      </c>
      <c r="C691" s="33">
        <v>7537</v>
      </c>
      <c r="D691" s="40">
        <v>12753</v>
      </c>
      <c r="E691" s="40">
        <v>3713</v>
      </c>
      <c r="F691" s="40">
        <v>5363</v>
      </c>
      <c r="G691" s="41">
        <f t="shared" si="170"/>
        <v>29366</v>
      </c>
      <c r="H691" s="119">
        <v>1146.97</v>
      </c>
      <c r="I691" s="116">
        <v>1150.51</v>
      </c>
      <c r="J691" s="116">
        <v>1210.28</v>
      </c>
      <c r="K691" s="116">
        <v>1190.26</v>
      </c>
      <c r="L691" s="120">
        <f t="shared" si="171"/>
        <v>1164.42</v>
      </c>
      <c r="M691" s="44">
        <f t="shared" si="172"/>
        <v>34194.300000000003</v>
      </c>
      <c r="N691" s="89">
        <v>1.4879</v>
      </c>
      <c r="O691" s="89">
        <v>1.6011</v>
      </c>
      <c r="P691" s="89">
        <v>2.2671000000000001</v>
      </c>
      <c r="Q691" s="89">
        <v>2.0305</v>
      </c>
      <c r="R691" s="77">
        <f t="shared" si="173"/>
        <v>1.7346999999999999</v>
      </c>
      <c r="S691" s="105">
        <f t="shared" si="174"/>
        <v>8644.7099999999991</v>
      </c>
      <c r="T691" s="122">
        <f t="shared" si="175"/>
        <v>14672.45</v>
      </c>
      <c r="U691" s="116">
        <f t="shared" si="176"/>
        <v>4493.7700000000004</v>
      </c>
      <c r="V691" s="123">
        <f t="shared" si="177"/>
        <v>6383.36</v>
      </c>
      <c r="W691" s="37">
        <f t="shared" si="178"/>
        <v>34194.29</v>
      </c>
      <c r="X691" s="105">
        <v>1134.6400000000001</v>
      </c>
      <c r="Y691" s="106"/>
      <c r="Z691" s="106">
        <v>871.33</v>
      </c>
      <c r="AA691" s="106">
        <v>263.31</v>
      </c>
      <c r="AB691" s="107"/>
    </row>
    <row r="692" spans="2:33" hidden="1" x14ac:dyDescent="0.2">
      <c r="B692" s="5">
        <v>41203</v>
      </c>
      <c r="C692" s="33">
        <v>5959</v>
      </c>
      <c r="D692" s="40">
        <v>9156</v>
      </c>
      <c r="E692" s="40">
        <v>3580</v>
      </c>
      <c r="F692" s="40">
        <v>5451</v>
      </c>
      <c r="G692" s="41">
        <f t="shared" si="170"/>
        <v>24146</v>
      </c>
      <c r="H692" s="119">
        <v>1146.4000000000001</v>
      </c>
      <c r="I692" s="116">
        <v>1153.33</v>
      </c>
      <c r="J692" s="116">
        <v>1210.28</v>
      </c>
      <c r="K692" s="116">
        <v>1190.21</v>
      </c>
      <c r="L692" s="120">
        <f t="shared" si="171"/>
        <v>1168.3900000000001</v>
      </c>
      <c r="M692" s="44">
        <f t="shared" si="172"/>
        <v>28211.919999999998</v>
      </c>
      <c r="N692" s="89">
        <v>1.4787999999999999</v>
      </c>
      <c r="O692" s="89">
        <v>1.6275999999999999</v>
      </c>
      <c r="P692" s="89">
        <v>2.2671000000000001</v>
      </c>
      <c r="Q692" s="89">
        <v>2.0291999999999999</v>
      </c>
      <c r="R692" s="77">
        <f t="shared" si="173"/>
        <v>1.7764</v>
      </c>
      <c r="S692" s="105">
        <f t="shared" si="174"/>
        <v>6831.4</v>
      </c>
      <c r="T692" s="122">
        <f t="shared" si="175"/>
        <v>10559.89</v>
      </c>
      <c r="U692" s="116">
        <f t="shared" si="176"/>
        <v>4332.8</v>
      </c>
      <c r="V692" s="123">
        <f t="shared" si="177"/>
        <v>6487.83</v>
      </c>
      <c r="W692" s="37">
        <f t="shared" si="178"/>
        <v>28211.919999999998</v>
      </c>
      <c r="X692" s="105">
        <v>969.84</v>
      </c>
      <c r="Y692" s="106"/>
      <c r="Z692" s="106">
        <v>735.55</v>
      </c>
      <c r="AA692" s="106">
        <v>234.29</v>
      </c>
      <c r="AB692" s="107"/>
    </row>
    <row r="693" spans="2:33" hidden="1" x14ac:dyDescent="0.2">
      <c r="B693" s="5">
        <v>41204</v>
      </c>
      <c r="C693" s="33">
        <v>7465</v>
      </c>
      <c r="D693" s="40">
        <v>10997</v>
      </c>
      <c r="E693" s="40">
        <v>3592</v>
      </c>
      <c r="F693" s="40">
        <v>5509</v>
      </c>
      <c r="G693" s="41">
        <f t="shared" si="170"/>
        <v>27563</v>
      </c>
      <c r="H693" s="119">
        <v>1145.46</v>
      </c>
      <c r="I693" s="116">
        <v>1152.3499999999999</v>
      </c>
      <c r="J693" s="116">
        <v>1210.28</v>
      </c>
      <c r="K693" s="116">
        <v>1190.53</v>
      </c>
      <c r="L693" s="120">
        <f t="shared" si="171"/>
        <v>1165.6600000000001</v>
      </c>
      <c r="M693" s="44">
        <f t="shared" si="172"/>
        <v>32129.21</v>
      </c>
      <c r="N693" s="89">
        <v>1.468</v>
      </c>
      <c r="O693" s="89">
        <v>1.6180000000000001</v>
      </c>
      <c r="P693" s="89">
        <v>2.2671000000000001</v>
      </c>
      <c r="Q693" s="89">
        <v>2.0318999999999998</v>
      </c>
      <c r="R693" s="77">
        <f t="shared" si="173"/>
        <v>1.7446999999999999</v>
      </c>
      <c r="S693" s="105">
        <f t="shared" si="174"/>
        <v>8550.86</v>
      </c>
      <c r="T693" s="122">
        <f t="shared" si="175"/>
        <v>12672.39</v>
      </c>
      <c r="U693" s="116">
        <f t="shared" si="176"/>
        <v>4347.33</v>
      </c>
      <c r="V693" s="123">
        <f t="shared" si="177"/>
        <v>6558.63</v>
      </c>
      <c r="W693" s="37">
        <f t="shared" si="178"/>
        <v>32129.210000000003</v>
      </c>
      <c r="X693" s="105">
        <v>1101.76</v>
      </c>
      <c r="Y693" s="106"/>
      <c r="Z693" s="106">
        <v>844.01</v>
      </c>
      <c r="AA693" s="106">
        <v>257.75</v>
      </c>
      <c r="AB693" s="107"/>
    </row>
    <row r="694" spans="2:33" hidden="1" x14ac:dyDescent="0.2">
      <c r="B694" s="5">
        <v>41205</v>
      </c>
      <c r="C694" s="33">
        <v>7801</v>
      </c>
      <c r="D694" s="40">
        <v>9581</v>
      </c>
      <c r="E694" s="40">
        <v>3668</v>
      </c>
      <c r="F694" s="40">
        <v>5211</v>
      </c>
      <c r="G694" s="41">
        <f t="shared" si="170"/>
        <v>26261</v>
      </c>
      <c r="H694" s="119">
        <v>1146.96</v>
      </c>
      <c r="I694" s="116">
        <v>1158.93</v>
      </c>
      <c r="J694" s="116">
        <v>1210.28</v>
      </c>
      <c r="K694" s="116">
        <v>1191.49</v>
      </c>
      <c r="L694" s="120">
        <f t="shared" si="171"/>
        <v>1169.01</v>
      </c>
      <c r="M694" s="44">
        <f t="shared" si="172"/>
        <v>30699.3</v>
      </c>
      <c r="N694" s="89">
        <v>1.4905999999999999</v>
      </c>
      <c r="O694" s="89">
        <v>1.7002999999999999</v>
      </c>
      <c r="P694" s="89">
        <v>2.2671000000000001</v>
      </c>
      <c r="Q694" s="89">
        <v>2.0312999999999999</v>
      </c>
      <c r="R694" s="77">
        <f t="shared" si="173"/>
        <v>1.7828999999999999</v>
      </c>
      <c r="S694" s="105">
        <f t="shared" si="174"/>
        <v>8947.43</v>
      </c>
      <c r="T694" s="122">
        <f t="shared" si="175"/>
        <v>11103.71</v>
      </c>
      <c r="U694" s="116">
        <f t="shared" si="176"/>
        <v>4439.3100000000004</v>
      </c>
      <c r="V694" s="123">
        <f t="shared" si="177"/>
        <v>6208.85</v>
      </c>
      <c r="W694" s="37">
        <f t="shared" si="178"/>
        <v>30699.300000000003</v>
      </c>
      <c r="X694" s="105">
        <v>1060.9100000000001</v>
      </c>
      <c r="Y694" s="106"/>
      <c r="Z694" s="106">
        <v>811.27</v>
      </c>
      <c r="AA694" s="106">
        <v>249.64</v>
      </c>
      <c r="AB694" s="107"/>
    </row>
    <row r="695" spans="2:33" hidden="1" x14ac:dyDescent="0.2">
      <c r="B695" s="5">
        <v>41206</v>
      </c>
      <c r="C695" s="33">
        <v>4087</v>
      </c>
      <c r="D695" s="40">
        <v>7043</v>
      </c>
      <c r="E695" s="40">
        <v>3810</v>
      </c>
      <c r="F695" s="40">
        <v>5662</v>
      </c>
      <c r="G695" s="41">
        <f t="shared" si="170"/>
        <v>20602</v>
      </c>
      <c r="H695" s="119">
        <v>1144.6500000000001</v>
      </c>
      <c r="I695" s="116">
        <v>1154.6400000000001</v>
      </c>
      <c r="J695" s="116">
        <v>1210.28</v>
      </c>
      <c r="K695" s="116">
        <v>1188.49</v>
      </c>
      <c r="L695" s="120">
        <f t="shared" si="171"/>
        <v>1172.25</v>
      </c>
      <c r="M695" s="44">
        <f t="shared" si="172"/>
        <v>24150.71</v>
      </c>
      <c r="N695" s="89">
        <v>1.4618</v>
      </c>
      <c r="O695" s="89">
        <v>1.6596</v>
      </c>
      <c r="P695" s="89">
        <v>2.2671000000000001</v>
      </c>
      <c r="Q695" s="89">
        <v>2.0078999999999998</v>
      </c>
      <c r="R695" s="77">
        <f t="shared" si="173"/>
        <v>1.8284</v>
      </c>
      <c r="S695" s="105">
        <f t="shared" si="174"/>
        <v>4678.18</v>
      </c>
      <c r="T695" s="122">
        <f t="shared" si="175"/>
        <v>8132.13</v>
      </c>
      <c r="U695" s="116">
        <f t="shared" si="176"/>
        <v>4611.17</v>
      </c>
      <c r="V695" s="123">
        <f t="shared" si="177"/>
        <v>6729.23</v>
      </c>
      <c r="W695" s="37">
        <f t="shared" si="178"/>
        <v>24150.710000000003</v>
      </c>
      <c r="X695" s="105">
        <v>863.22</v>
      </c>
      <c r="Y695" s="106"/>
      <c r="Z695" s="106">
        <v>649.09</v>
      </c>
      <c r="AA695" s="106">
        <v>214.13</v>
      </c>
      <c r="AB695" s="107"/>
    </row>
    <row r="696" spans="2:33" hidden="1" x14ac:dyDescent="0.2">
      <c r="B696" s="5">
        <v>41207</v>
      </c>
      <c r="C696" s="33">
        <v>2438</v>
      </c>
      <c r="D696" s="40">
        <v>6547</v>
      </c>
      <c r="E696" s="40">
        <v>3757</v>
      </c>
      <c r="F696" s="40">
        <v>5670</v>
      </c>
      <c r="G696" s="41">
        <f t="shared" si="170"/>
        <v>18412</v>
      </c>
      <c r="H696" s="119">
        <v>1146.71</v>
      </c>
      <c r="I696" s="116">
        <v>1160.8399999999999</v>
      </c>
      <c r="J696" s="116">
        <v>1210.21</v>
      </c>
      <c r="K696" s="116">
        <v>1190.3599999999999</v>
      </c>
      <c r="L696" s="120">
        <f t="shared" si="171"/>
        <v>1178.1300000000001</v>
      </c>
      <c r="M696" s="44">
        <f t="shared" si="172"/>
        <v>21691.8</v>
      </c>
      <c r="N696" s="89">
        <v>1.4801</v>
      </c>
      <c r="O696" s="89">
        <v>1.7306999999999999</v>
      </c>
      <c r="P696" s="89">
        <v>2.2376999999999998</v>
      </c>
      <c r="Q696" s="89">
        <v>2.0293000000000001</v>
      </c>
      <c r="R696" s="77">
        <f t="shared" si="173"/>
        <v>1.8929</v>
      </c>
      <c r="S696" s="105">
        <f t="shared" si="174"/>
        <v>2795.68</v>
      </c>
      <c r="T696" s="122">
        <f t="shared" si="175"/>
        <v>7600.02</v>
      </c>
      <c r="U696" s="116">
        <f t="shared" si="176"/>
        <v>4546.76</v>
      </c>
      <c r="V696" s="123">
        <f t="shared" si="177"/>
        <v>6749.34</v>
      </c>
      <c r="W696" s="37">
        <f t="shared" si="178"/>
        <v>21691.800000000003</v>
      </c>
      <c r="X696" s="105">
        <v>779.54</v>
      </c>
      <c r="Y696" s="106"/>
      <c r="Z696" s="106">
        <v>586.67999999999995</v>
      </c>
      <c r="AA696" s="106">
        <v>192.86</v>
      </c>
      <c r="AB696" s="107"/>
    </row>
    <row r="697" spans="2:33" hidden="1" x14ac:dyDescent="0.2">
      <c r="B697" s="5">
        <v>41208</v>
      </c>
      <c r="C697" s="33">
        <v>7540</v>
      </c>
      <c r="D697" s="40">
        <v>7066</v>
      </c>
      <c r="E697" s="40">
        <v>3778</v>
      </c>
      <c r="F697" s="40">
        <v>5447</v>
      </c>
      <c r="G697" s="41">
        <f t="shared" si="170"/>
        <v>23831</v>
      </c>
      <c r="H697" s="119">
        <v>1141.28</v>
      </c>
      <c r="I697" s="116">
        <v>1157.98</v>
      </c>
      <c r="J697" s="116">
        <v>1210.21</v>
      </c>
      <c r="K697" s="116">
        <v>1196.46</v>
      </c>
      <c r="L697" s="120">
        <f t="shared" si="171"/>
        <v>1169.77</v>
      </c>
      <c r="M697" s="44">
        <f t="shared" si="172"/>
        <v>27876.83</v>
      </c>
      <c r="N697" s="89">
        <v>1.4440999999999999</v>
      </c>
      <c r="O697" s="89">
        <v>1.6884999999999999</v>
      </c>
      <c r="P697" s="89">
        <v>2.2376999999999998</v>
      </c>
      <c r="Q697" s="89">
        <v>2.1084000000000001</v>
      </c>
      <c r="R697" s="77">
        <f t="shared" si="173"/>
        <v>1.7942</v>
      </c>
      <c r="S697" s="105">
        <f t="shared" si="174"/>
        <v>8605.25</v>
      </c>
      <c r="T697" s="122">
        <f t="shared" si="175"/>
        <v>8182.29</v>
      </c>
      <c r="U697" s="116">
        <f t="shared" si="176"/>
        <v>4572.17</v>
      </c>
      <c r="V697" s="123">
        <f t="shared" si="177"/>
        <v>6517.12</v>
      </c>
      <c r="W697" s="37">
        <f t="shared" si="178"/>
        <v>27876.829999999998</v>
      </c>
      <c r="X697" s="105">
        <v>861.66</v>
      </c>
      <c r="Y697" s="106"/>
      <c r="Z697" s="106">
        <v>641.30999999999995</v>
      </c>
      <c r="AA697" s="106">
        <v>220.35</v>
      </c>
      <c r="AB697" s="107"/>
    </row>
    <row r="698" spans="2:33" hidden="1" x14ac:dyDescent="0.2">
      <c r="B698" s="5">
        <v>41209</v>
      </c>
      <c r="C698" s="33">
        <v>8002</v>
      </c>
      <c r="D698" s="40">
        <v>6340</v>
      </c>
      <c r="E698" s="40">
        <v>3818</v>
      </c>
      <c r="F698" s="40">
        <v>5550</v>
      </c>
      <c r="G698" s="41">
        <f t="shared" si="170"/>
        <v>23710</v>
      </c>
      <c r="H698" s="119">
        <v>1146.06</v>
      </c>
      <c r="I698" s="116">
        <v>1158.51</v>
      </c>
      <c r="J698" s="116">
        <v>1210.21</v>
      </c>
      <c r="K698" s="116">
        <v>1195.72</v>
      </c>
      <c r="L698" s="120">
        <f t="shared" si="171"/>
        <v>1171.3399999999999</v>
      </c>
      <c r="M698" s="44">
        <f t="shared" si="172"/>
        <v>27772.55</v>
      </c>
      <c r="N698" s="89">
        <v>1.4764999999999999</v>
      </c>
      <c r="O698" s="89">
        <v>1.698</v>
      </c>
      <c r="P698" s="89">
        <v>2.2376999999999998</v>
      </c>
      <c r="Q698" s="89">
        <v>2.0975999999999999</v>
      </c>
      <c r="R698" s="77">
        <f t="shared" si="173"/>
        <v>1.8037000000000001</v>
      </c>
      <c r="S698" s="105">
        <f t="shared" si="174"/>
        <v>9170.77</v>
      </c>
      <c r="T698" s="122">
        <f t="shared" si="175"/>
        <v>7344.95</v>
      </c>
      <c r="U698" s="116">
        <f t="shared" si="176"/>
        <v>4620.58</v>
      </c>
      <c r="V698" s="123">
        <f t="shared" si="177"/>
        <v>6636.25</v>
      </c>
      <c r="W698" s="37">
        <f t="shared" si="178"/>
        <v>27772.550000000003</v>
      </c>
      <c r="X698" s="105">
        <v>969.13</v>
      </c>
      <c r="Y698" s="106"/>
      <c r="Z698" s="106">
        <v>741.24</v>
      </c>
      <c r="AA698" s="106">
        <v>227.89</v>
      </c>
      <c r="AB698" s="107"/>
    </row>
    <row r="699" spans="2:33" hidden="1" x14ac:dyDescent="0.2">
      <c r="B699" s="5">
        <v>41210</v>
      </c>
      <c r="C699" s="33">
        <v>7810</v>
      </c>
      <c r="D699" s="40">
        <v>6746</v>
      </c>
      <c r="E699" s="40">
        <v>3894</v>
      </c>
      <c r="F699" s="40">
        <v>5557</v>
      </c>
      <c r="G699" s="41">
        <f t="shared" si="170"/>
        <v>24007</v>
      </c>
      <c r="H699" s="119">
        <v>1145.94</v>
      </c>
      <c r="I699" s="116">
        <v>1157.4100000000001</v>
      </c>
      <c r="J699" s="116">
        <v>1210.21</v>
      </c>
      <c r="K699" s="116">
        <v>1195.79</v>
      </c>
      <c r="L699" s="120">
        <f t="shared" si="171"/>
        <v>1171.1300000000001</v>
      </c>
      <c r="M699" s="44">
        <f t="shared" si="172"/>
        <v>28115.24</v>
      </c>
      <c r="N699" s="89">
        <v>1.4764999999999999</v>
      </c>
      <c r="O699" s="89">
        <v>1.698</v>
      </c>
      <c r="P699" s="89">
        <v>2.2376999999999998</v>
      </c>
      <c r="Q699" s="89">
        <v>2.0975999999999999</v>
      </c>
      <c r="R699" s="77">
        <f t="shared" si="173"/>
        <v>1.806</v>
      </c>
      <c r="S699" s="105">
        <f t="shared" si="174"/>
        <v>8949.7900000000009</v>
      </c>
      <c r="T699" s="122">
        <f t="shared" si="175"/>
        <v>7807.89</v>
      </c>
      <c r="U699" s="116">
        <f t="shared" si="176"/>
        <v>4712.5600000000004</v>
      </c>
      <c r="V699" s="123">
        <f t="shared" si="177"/>
        <v>6645.01</v>
      </c>
      <c r="W699" s="37">
        <f t="shared" si="178"/>
        <v>28115.25</v>
      </c>
      <c r="X699" s="105">
        <v>978.9</v>
      </c>
      <c r="Y699" s="106"/>
      <c r="Z699" s="106">
        <v>755.31</v>
      </c>
      <c r="AA699" s="106">
        <v>223.59</v>
      </c>
      <c r="AB699" s="107"/>
    </row>
    <row r="700" spans="2:33" hidden="1" x14ac:dyDescent="0.2">
      <c r="B700" s="5">
        <v>41211</v>
      </c>
      <c r="C700" s="33">
        <v>10883</v>
      </c>
      <c r="D700" s="40">
        <v>12710</v>
      </c>
      <c r="E700" s="40">
        <v>3959</v>
      </c>
      <c r="F700" s="40">
        <v>5431</v>
      </c>
      <c r="G700" s="41">
        <f t="shared" si="170"/>
        <v>32983</v>
      </c>
      <c r="H700" s="119">
        <v>1148.48</v>
      </c>
      <c r="I700" s="116">
        <v>1146.7</v>
      </c>
      <c r="J700" s="116">
        <v>1210.21</v>
      </c>
      <c r="K700" s="116">
        <v>1194.6500000000001</v>
      </c>
      <c r="L700" s="120">
        <f t="shared" si="171"/>
        <v>1162.81</v>
      </c>
      <c r="M700" s="44">
        <f t="shared" si="172"/>
        <v>38352.83</v>
      </c>
      <c r="N700" s="89">
        <v>1.5047999999999999</v>
      </c>
      <c r="O700" s="89">
        <v>1.5486</v>
      </c>
      <c r="P700" s="89">
        <v>2.2376999999999998</v>
      </c>
      <c r="Q700" s="89">
        <v>2.0813999999999999</v>
      </c>
      <c r="R700" s="77">
        <f t="shared" si="173"/>
        <v>1.7045999999999999</v>
      </c>
      <c r="S700" s="105">
        <f t="shared" si="174"/>
        <v>12498.91</v>
      </c>
      <c r="T700" s="122">
        <f t="shared" si="175"/>
        <v>14574.56</v>
      </c>
      <c r="U700" s="116">
        <f t="shared" si="176"/>
        <v>4791.22</v>
      </c>
      <c r="V700" s="123">
        <f t="shared" si="177"/>
        <v>6488.14</v>
      </c>
      <c r="W700" s="37">
        <f t="shared" si="178"/>
        <v>38352.83</v>
      </c>
      <c r="X700" s="105">
        <v>1243.6300000000001</v>
      </c>
      <c r="Y700" s="106"/>
      <c r="Z700" s="106">
        <v>942.96</v>
      </c>
      <c r="AA700" s="106">
        <v>300.67</v>
      </c>
      <c r="AB700" s="107"/>
    </row>
    <row r="701" spans="2:33" hidden="1" x14ac:dyDescent="0.2">
      <c r="B701" s="5">
        <v>41212</v>
      </c>
      <c r="C701" s="33"/>
      <c r="D701" s="40"/>
      <c r="E701" s="40"/>
      <c r="F701" s="40"/>
      <c r="G701" s="41">
        <f t="shared" si="170"/>
        <v>0</v>
      </c>
      <c r="H701" s="119"/>
      <c r="I701" s="116"/>
      <c r="J701" s="116"/>
      <c r="K701" s="116"/>
      <c r="L701" s="120" t="e">
        <f t="shared" si="171"/>
        <v>#DIV/0!</v>
      </c>
      <c r="M701" s="44">
        <f t="shared" si="172"/>
        <v>0</v>
      </c>
      <c r="N701" s="89"/>
      <c r="O701" s="89"/>
      <c r="P701" s="89"/>
      <c r="Q701" s="89"/>
      <c r="R701" s="77" t="e">
        <f t="shared" si="173"/>
        <v>#DIV/0!</v>
      </c>
      <c r="S701" s="105">
        <f t="shared" si="174"/>
        <v>0</v>
      </c>
      <c r="T701" s="122">
        <f t="shared" si="175"/>
        <v>0</v>
      </c>
      <c r="U701" s="116">
        <f t="shared" si="176"/>
        <v>0</v>
      </c>
      <c r="V701" s="123">
        <f t="shared" si="177"/>
        <v>0</v>
      </c>
      <c r="W701" s="37">
        <f t="shared" si="178"/>
        <v>0</v>
      </c>
      <c r="X701" s="105"/>
      <c r="Y701" s="106"/>
      <c r="Z701" s="106"/>
      <c r="AA701" s="106"/>
      <c r="AB701" s="107"/>
    </row>
    <row r="702" spans="2:33" ht="13.5" hidden="1" thickBot="1" x14ac:dyDescent="0.25">
      <c r="B702" s="5">
        <v>41213</v>
      </c>
      <c r="C702" s="33"/>
      <c r="D702" s="40"/>
      <c r="E702" s="40"/>
      <c r="F702" s="40"/>
      <c r="G702" s="41">
        <f>SUM(C702:F702)</f>
        <v>0</v>
      </c>
      <c r="H702" s="119"/>
      <c r="I702" s="116"/>
      <c r="J702" s="116"/>
      <c r="K702" s="116"/>
      <c r="L702" s="120" t="e">
        <f>+ROUND((H702*C702+I702*D702+J702*E702+K702*F702)/G702,2)</f>
        <v>#DIV/0!</v>
      </c>
      <c r="M702" s="44">
        <f>+ROUND((C702*H702+D702*I702+E702*J702+F702*K702)/1000,2)</f>
        <v>0</v>
      </c>
      <c r="N702" s="89"/>
      <c r="O702" s="89"/>
      <c r="P702" s="89"/>
      <c r="Q702" s="89"/>
      <c r="R702" s="77" t="e">
        <f>+ROUND((N702*C702+O702*D702+P702*E702+Q702*F702)/G702,4)</f>
        <v>#DIV/0!</v>
      </c>
      <c r="S702" s="105">
        <f t="shared" si="174"/>
        <v>0</v>
      </c>
      <c r="T702" s="122">
        <f t="shared" si="175"/>
        <v>0</v>
      </c>
      <c r="U702" s="116">
        <f t="shared" si="176"/>
        <v>0</v>
      </c>
      <c r="V702" s="123">
        <f t="shared" si="177"/>
        <v>0</v>
      </c>
      <c r="W702" s="37">
        <f t="shared" si="178"/>
        <v>0</v>
      </c>
      <c r="X702" s="105"/>
      <c r="Y702" s="106"/>
      <c r="Z702" s="106"/>
      <c r="AA702" s="106"/>
      <c r="AB702" s="107"/>
      <c r="AF702" s="19">
        <v>15000</v>
      </c>
      <c r="AG702" s="19">
        <f>+AF702/30</f>
        <v>500</v>
      </c>
    </row>
    <row r="703" spans="2:33" ht="13.5" hidden="1" thickBot="1" x14ac:dyDescent="0.25">
      <c r="B703" s="10" t="s">
        <v>12</v>
      </c>
      <c r="C703" s="63">
        <f>SUM(C672:C702)</f>
        <v>217047</v>
      </c>
      <c r="D703" s="63">
        <f t="shared" ref="D703:AB703" si="179">SUM(D672:D702)</f>
        <v>343643</v>
      </c>
      <c r="E703" s="63">
        <f t="shared" si="179"/>
        <v>105936</v>
      </c>
      <c r="F703" s="63">
        <f t="shared" si="179"/>
        <v>147775</v>
      </c>
      <c r="G703" s="63">
        <f t="shared" si="179"/>
        <v>814401</v>
      </c>
      <c r="H703" s="115">
        <f t="shared" si="179"/>
        <v>33221.120000000003</v>
      </c>
      <c r="I703" s="115">
        <f t="shared" si="179"/>
        <v>33399.149999999987</v>
      </c>
      <c r="J703" s="115">
        <f t="shared" si="179"/>
        <v>35050.509999999995</v>
      </c>
      <c r="K703" s="115">
        <f t="shared" si="179"/>
        <v>34541.360000000001</v>
      </c>
      <c r="L703" s="63" t="e">
        <f t="shared" si="179"/>
        <v>#DIV/0!</v>
      </c>
      <c r="M703" s="63">
        <f t="shared" si="179"/>
        <v>947756.87000000011</v>
      </c>
      <c r="N703" s="97">
        <f t="shared" si="179"/>
        <v>42.669600000000003</v>
      </c>
      <c r="O703" s="97">
        <f t="shared" si="179"/>
        <v>46.858499999999992</v>
      </c>
      <c r="P703" s="97">
        <f t="shared" si="179"/>
        <v>64.568099999999973</v>
      </c>
      <c r="Q703" s="97">
        <f t="shared" si="179"/>
        <v>58.960100000000004</v>
      </c>
      <c r="R703" s="97" t="e">
        <f t="shared" si="179"/>
        <v>#DIV/0!</v>
      </c>
      <c r="S703" s="115">
        <f t="shared" si="179"/>
        <v>248743.99999999991</v>
      </c>
      <c r="T703" s="115">
        <f t="shared" si="179"/>
        <v>395126.4</v>
      </c>
      <c r="U703" s="115">
        <f t="shared" si="179"/>
        <v>128029.04</v>
      </c>
      <c r="V703" s="115">
        <f t="shared" si="179"/>
        <v>175857.42000000004</v>
      </c>
      <c r="W703" s="115">
        <f t="shared" si="179"/>
        <v>947756.8600000001</v>
      </c>
      <c r="X703" s="115">
        <f t="shared" si="179"/>
        <v>31290.320000000003</v>
      </c>
      <c r="Y703" s="115">
        <f t="shared" si="179"/>
        <v>0</v>
      </c>
      <c r="Z703" s="115">
        <f t="shared" si="179"/>
        <v>23977.700000000004</v>
      </c>
      <c r="AA703" s="115">
        <f t="shared" si="179"/>
        <v>7312.6200000000008</v>
      </c>
      <c r="AB703" s="115">
        <f t="shared" si="179"/>
        <v>0</v>
      </c>
      <c r="AG703" s="19">
        <v>1000</v>
      </c>
    </row>
    <row r="704" spans="2:33" hidden="1" x14ac:dyDescent="0.2">
      <c r="B704" s="5">
        <v>41214</v>
      </c>
      <c r="C704" s="131">
        <v>7724</v>
      </c>
      <c r="D704" s="132">
        <v>7380</v>
      </c>
      <c r="E704" s="132">
        <v>3984</v>
      </c>
      <c r="F704" s="132">
        <v>5650</v>
      </c>
      <c r="G704" s="41">
        <f t="shared" ref="G704:G733" si="180">SUM(C704:F704)</f>
        <v>24738</v>
      </c>
      <c r="H704" s="134">
        <v>1146.74</v>
      </c>
      <c r="I704" s="135">
        <v>1161.5999999999999</v>
      </c>
      <c r="J704" s="135">
        <v>1208.17</v>
      </c>
      <c r="K704" s="135">
        <v>1191.3399999999999</v>
      </c>
      <c r="L704" s="43">
        <f t="shared" ref="L704:L733" si="181">+ROUND((H704*C704+I704*D704+J704*E704+K704*F704)/G704,2)</f>
        <v>1171.25</v>
      </c>
      <c r="M704" s="44">
        <f t="shared" ref="M704:M733" si="182">+ROUND((C704*H704+D704*I704+E704*J704+F704*K704)/1000,2)</f>
        <v>28974.45</v>
      </c>
      <c r="N704" s="89"/>
      <c r="O704" s="89"/>
      <c r="P704" s="89"/>
      <c r="Q704" s="89"/>
      <c r="R704" s="77">
        <f t="shared" ref="R704:R733" si="183">+ROUND((N704*C704+O704*D704+P704*E704+Q704*F704)/G704,4)</f>
        <v>0</v>
      </c>
      <c r="S704" s="105">
        <f t="shared" ref="S704:S733" si="184">ROUND(+C704*H704/1000,2)</f>
        <v>8857.42</v>
      </c>
      <c r="T704" s="122">
        <f t="shared" ref="T704:T735" si="185">ROUND(+D704*I704/1000,2)</f>
        <v>8572.61</v>
      </c>
      <c r="U704" s="116">
        <f t="shared" ref="U704:U733" si="186">ROUND(+E704*J704/1000,2)</f>
        <v>4813.3500000000004</v>
      </c>
      <c r="V704" s="123">
        <f t="shared" ref="V704:V733" si="187">ROUND(+F704*K704/1000,2)</f>
        <v>6731.07</v>
      </c>
      <c r="W704" s="41"/>
      <c r="X704" s="105"/>
      <c r="Y704" s="106"/>
      <c r="Z704" s="140">
        <v>779.96</v>
      </c>
      <c r="AA704" s="140">
        <v>224.76</v>
      </c>
      <c r="AB704" s="107">
        <f>+Z704+AA704</f>
        <v>1004.72</v>
      </c>
    </row>
    <row r="705" spans="2:28" hidden="1" x14ac:dyDescent="0.2">
      <c r="B705" s="5">
        <v>41215</v>
      </c>
      <c r="C705" s="131">
        <v>7253</v>
      </c>
      <c r="D705" s="132">
        <v>8525</v>
      </c>
      <c r="E705" s="132">
        <v>4021</v>
      </c>
      <c r="F705" s="132">
        <v>5448</v>
      </c>
      <c r="G705" s="41">
        <f t="shared" si="180"/>
        <v>25247</v>
      </c>
      <c r="H705" s="134">
        <v>1146.6300000000001</v>
      </c>
      <c r="I705" s="135">
        <v>1162.82</v>
      </c>
      <c r="J705" s="135">
        <v>1208.17</v>
      </c>
      <c r="K705" s="135">
        <v>1192.82</v>
      </c>
      <c r="L705" s="43">
        <f t="shared" si="181"/>
        <v>1171.8699999999999</v>
      </c>
      <c r="M705" s="44">
        <f t="shared" si="182"/>
        <v>29586.080000000002</v>
      </c>
      <c r="N705" s="89"/>
      <c r="O705" s="89"/>
      <c r="P705" s="89"/>
      <c r="Q705" s="89"/>
      <c r="R705" s="77">
        <f t="shared" si="183"/>
        <v>0</v>
      </c>
      <c r="S705" s="105">
        <f t="shared" si="184"/>
        <v>8316.51</v>
      </c>
      <c r="T705" s="122">
        <f t="shared" si="185"/>
        <v>9913.0400000000009</v>
      </c>
      <c r="U705" s="116">
        <f t="shared" si="186"/>
        <v>4858.05</v>
      </c>
      <c r="V705" s="123">
        <f t="shared" si="187"/>
        <v>6498.48</v>
      </c>
      <c r="W705" s="41"/>
      <c r="X705" s="105"/>
      <c r="Y705" s="106"/>
      <c r="Z705" s="140">
        <v>736.79</v>
      </c>
      <c r="AA705" s="140">
        <v>249.65</v>
      </c>
      <c r="AB705" s="107">
        <f t="shared" ref="AB705:AB733" si="188">+Z705+AA705</f>
        <v>986.43999999999994</v>
      </c>
    </row>
    <row r="706" spans="2:28" hidden="1" x14ac:dyDescent="0.2">
      <c r="B706" s="5">
        <v>41216</v>
      </c>
      <c r="C706" s="131">
        <v>3138</v>
      </c>
      <c r="D706" s="132">
        <v>6105</v>
      </c>
      <c r="E706" s="132">
        <v>3879</v>
      </c>
      <c r="F706" s="132">
        <v>5463</v>
      </c>
      <c r="G706" s="41">
        <f t="shared" si="180"/>
        <v>18585</v>
      </c>
      <c r="H706" s="134">
        <v>1148.75</v>
      </c>
      <c r="I706" s="135">
        <v>1162.73</v>
      </c>
      <c r="J706" s="135">
        <v>1208.17</v>
      </c>
      <c r="K706" s="135">
        <v>1190.29</v>
      </c>
      <c r="L706" s="43">
        <f t="shared" si="181"/>
        <v>1177.95</v>
      </c>
      <c r="M706" s="44">
        <f t="shared" si="182"/>
        <v>21892.29</v>
      </c>
      <c r="N706" s="89"/>
      <c r="O706" s="89"/>
      <c r="P706" s="89"/>
      <c r="Q706" s="89"/>
      <c r="R706" s="77">
        <f t="shared" si="183"/>
        <v>0</v>
      </c>
      <c r="S706" s="105">
        <f t="shared" si="184"/>
        <v>3604.78</v>
      </c>
      <c r="T706" s="122">
        <f t="shared" si="185"/>
        <v>7098.47</v>
      </c>
      <c r="U706" s="116">
        <f t="shared" si="186"/>
        <v>4686.49</v>
      </c>
      <c r="V706" s="123">
        <f t="shared" si="187"/>
        <v>6502.55</v>
      </c>
      <c r="W706" s="41"/>
      <c r="X706" s="105"/>
      <c r="Y706" s="106"/>
      <c r="Z706" s="140">
        <v>586.92999999999995</v>
      </c>
      <c r="AA706" s="140">
        <v>180.27</v>
      </c>
      <c r="AB706" s="107">
        <f t="shared" si="188"/>
        <v>767.19999999999993</v>
      </c>
    </row>
    <row r="707" spans="2:28" hidden="1" x14ac:dyDescent="0.2">
      <c r="B707" s="5">
        <v>41217</v>
      </c>
      <c r="C707" s="131">
        <v>0</v>
      </c>
      <c r="D707" s="132">
        <v>6545</v>
      </c>
      <c r="E707" s="132">
        <v>4030</v>
      </c>
      <c r="F707" s="132">
        <v>5617</v>
      </c>
      <c r="G707" s="41">
        <f t="shared" si="180"/>
        <v>16192</v>
      </c>
      <c r="H707" s="134">
        <v>0</v>
      </c>
      <c r="I707" s="135">
        <v>1158.18</v>
      </c>
      <c r="J707" s="135">
        <v>1208.17</v>
      </c>
      <c r="K707" s="135">
        <v>1193.6199999999999</v>
      </c>
      <c r="L707" s="43">
        <f t="shared" si="181"/>
        <v>1182.92</v>
      </c>
      <c r="M707" s="44">
        <f t="shared" si="182"/>
        <v>19153.78</v>
      </c>
      <c r="N707" s="89"/>
      <c r="O707" s="89"/>
      <c r="P707" s="89"/>
      <c r="Q707" s="89"/>
      <c r="R707" s="77">
        <f t="shared" si="183"/>
        <v>0</v>
      </c>
      <c r="S707" s="105">
        <f t="shared" si="184"/>
        <v>0</v>
      </c>
      <c r="T707" s="122">
        <f t="shared" si="185"/>
        <v>7580.29</v>
      </c>
      <c r="U707" s="116">
        <f t="shared" si="186"/>
        <v>4868.93</v>
      </c>
      <c r="V707" s="123">
        <f t="shared" si="187"/>
        <v>6704.56</v>
      </c>
      <c r="W707" s="41"/>
      <c r="X707" s="105"/>
      <c r="Y707" s="106"/>
      <c r="Z707" s="140">
        <v>538.79999999999995</v>
      </c>
      <c r="AA707" s="140">
        <v>174.38</v>
      </c>
      <c r="AB707" s="107">
        <f t="shared" si="188"/>
        <v>713.18</v>
      </c>
    </row>
    <row r="708" spans="2:28" hidden="1" x14ac:dyDescent="0.2">
      <c r="B708" s="5">
        <v>41218</v>
      </c>
      <c r="C708" s="131">
        <v>0</v>
      </c>
      <c r="D708" s="132">
        <v>6365</v>
      </c>
      <c r="E708" s="132">
        <v>3949</v>
      </c>
      <c r="F708" s="132">
        <v>5694</v>
      </c>
      <c r="G708" s="41">
        <f t="shared" si="180"/>
        <v>16008</v>
      </c>
      <c r="H708" s="134">
        <v>0</v>
      </c>
      <c r="I708" s="135">
        <v>1157.5899999999999</v>
      </c>
      <c r="J708" s="135">
        <v>1208.17</v>
      </c>
      <c r="K708" s="135">
        <v>1192.71</v>
      </c>
      <c r="L708" s="43">
        <f t="shared" si="181"/>
        <v>1182.56</v>
      </c>
      <c r="M708" s="44">
        <f t="shared" si="182"/>
        <v>18930.41</v>
      </c>
      <c r="N708" s="89"/>
      <c r="O708" s="89"/>
      <c r="P708" s="89"/>
      <c r="Q708" s="89"/>
      <c r="R708" s="77">
        <f t="shared" si="183"/>
        <v>0</v>
      </c>
      <c r="S708" s="105">
        <f t="shared" si="184"/>
        <v>0</v>
      </c>
      <c r="T708" s="122">
        <f t="shared" si="185"/>
        <v>7368.06</v>
      </c>
      <c r="U708" s="116">
        <f t="shared" si="186"/>
        <v>4771.0600000000004</v>
      </c>
      <c r="V708" s="123">
        <f t="shared" si="187"/>
        <v>6791.29</v>
      </c>
      <c r="W708" s="41"/>
      <c r="X708" s="105"/>
      <c r="Y708" s="106"/>
      <c r="Z708" s="140">
        <v>538.70000000000005</v>
      </c>
      <c r="AA708" s="140">
        <v>165.53</v>
      </c>
      <c r="AB708" s="107">
        <f t="shared" si="188"/>
        <v>704.23</v>
      </c>
    </row>
    <row r="709" spans="2:28" hidden="1" x14ac:dyDescent="0.2">
      <c r="B709" s="5">
        <v>41219</v>
      </c>
      <c r="C709" s="131">
        <v>4905</v>
      </c>
      <c r="D709" s="132">
        <v>6411</v>
      </c>
      <c r="E709" s="132">
        <v>4079</v>
      </c>
      <c r="F709" s="132">
        <v>5861</v>
      </c>
      <c r="G709" s="41">
        <f t="shared" si="180"/>
        <v>21256</v>
      </c>
      <c r="H709" s="134">
        <v>1146.3599999999999</v>
      </c>
      <c r="I709" s="135">
        <v>1153.03</v>
      </c>
      <c r="J709" s="135">
        <v>1208.17</v>
      </c>
      <c r="K709" s="135">
        <v>1190.82</v>
      </c>
      <c r="L709" s="43">
        <f t="shared" si="181"/>
        <v>1172.49</v>
      </c>
      <c r="M709" s="44">
        <f t="shared" si="182"/>
        <v>24922.49</v>
      </c>
      <c r="N709" s="89"/>
      <c r="O709" s="89"/>
      <c r="P709" s="89"/>
      <c r="Q709" s="89"/>
      <c r="R709" s="77">
        <f t="shared" si="183"/>
        <v>0</v>
      </c>
      <c r="S709" s="105">
        <f t="shared" si="184"/>
        <v>5622.9</v>
      </c>
      <c r="T709" s="122">
        <f t="shared" si="185"/>
        <v>7392.08</v>
      </c>
      <c r="U709" s="116">
        <f t="shared" si="186"/>
        <v>4928.13</v>
      </c>
      <c r="V709" s="123">
        <f t="shared" si="187"/>
        <v>6979.4</v>
      </c>
      <c r="W709" s="41"/>
      <c r="X709" s="105"/>
      <c r="Y709" s="106"/>
      <c r="Z709" s="140">
        <v>665.96</v>
      </c>
      <c r="AA709" s="140">
        <v>186</v>
      </c>
      <c r="AB709" s="107">
        <f t="shared" si="188"/>
        <v>851.96</v>
      </c>
    </row>
    <row r="710" spans="2:28" ht="14.25" hidden="1" x14ac:dyDescent="0.2">
      <c r="B710" s="5">
        <v>41220</v>
      </c>
      <c r="C710" s="131">
        <v>7877</v>
      </c>
      <c r="D710" s="132">
        <v>11233</v>
      </c>
      <c r="E710" s="132">
        <v>3999</v>
      </c>
      <c r="F710" s="132">
        <v>5924</v>
      </c>
      <c r="G710" s="41">
        <f t="shared" si="180"/>
        <v>29033</v>
      </c>
      <c r="H710" s="135">
        <v>1149.69</v>
      </c>
      <c r="I710" s="136">
        <v>1151.81</v>
      </c>
      <c r="J710" s="135">
        <v>1208.17</v>
      </c>
      <c r="K710" s="135">
        <v>1193.27</v>
      </c>
      <c r="L710" s="43">
        <f t="shared" si="181"/>
        <v>1167.46</v>
      </c>
      <c r="M710" s="44">
        <f t="shared" si="182"/>
        <v>33894.79</v>
      </c>
      <c r="N710" s="89"/>
      <c r="O710" s="89"/>
      <c r="P710" s="89"/>
      <c r="Q710" s="89"/>
      <c r="R710" s="77">
        <f t="shared" si="183"/>
        <v>0</v>
      </c>
      <c r="S710" s="105">
        <f t="shared" si="184"/>
        <v>9056.11</v>
      </c>
      <c r="T710" s="122">
        <f t="shared" si="185"/>
        <v>12938.28</v>
      </c>
      <c r="U710" s="116">
        <f t="shared" si="186"/>
        <v>4831.47</v>
      </c>
      <c r="V710" s="123">
        <f t="shared" si="187"/>
        <v>7068.93</v>
      </c>
      <c r="W710" s="41"/>
      <c r="X710" s="105"/>
      <c r="Y710" s="106"/>
      <c r="Z710" s="141">
        <v>870.29</v>
      </c>
      <c r="AA710" s="142">
        <v>291.62</v>
      </c>
      <c r="AB710" s="107">
        <f t="shared" si="188"/>
        <v>1161.9099999999999</v>
      </c>
    </row>
    <row r="711" spans="2:28" hidden="1" x14ac:dyDescent="0.2">
      <c r="B711" s="5">
        <v>41221</v>
      </c>
      <c r="C711" s="131">
        <v>7970</v>
      </c>
      <c r="D711" s="132">
        <v>10597</v>
      </c>
      <c r="E711" s="132">
        <v>4054</v>
      </c>
      <c r="F711" s="132">
        <v>6031</v>
      </c>
      <c r="G711" s="41">
        <f t="shared" si="180"/>
        <v>28652</v>
      </c>
      <c r="H711" s="137">
        <v>1149.3800000000001</v>
      </c>
      <c r="I711" s="135">
        <v>1151.94</v>
      </c>
      <c r="J711" s="135">
        <v>1207.6099999999999</v>
      </c>
      <c r="K711" s="135">
        <v>1193.17</v>
      </c>
      <c r="L711" s="43">
        <f t="shared" si="181"/>
        <v>1167.78</v>
      </c>
      <c r="M711" s="44">
        <f t="shared" si="182"/>
        <v>33459.33</v>
      </c>
      <c r="N711" s="89"/>
      <c r="O711" s="89"/>
      <c r="P711" s="89"/>
      <c r="Q711" s="89"/>
      <c r="R711" s="77">
        <f t="shared" si="183"/>
        <v>0</v>
      </c>
      <c r="S711" s="105">
        <f t="shared" si="184"/>
        <v>9160.56</v>
      </c>
      <c r="T711" s="122">
        <f t="shared" si="185"/>
        <v>12207.11</v>
      </c>
      <c r="U711" s="116">
        <f t="shared" si="186"/>
        <v>4895.6499999999996</v>
      </c>
      <c r="V711" s="123">
        <f t="shared" si="187"/>
        <v>7196.01</v>
      </c>
      <c r="W711" s="41"/>
      <c r="X711" s="105"/>
      <c r="Y711" s="106"/>
      <c r="Z711" s="140">
        <v>876.26</v>
      </c>
      <c r="AA711" s="143">
        <v>265.99</v>
      </c>
      <c r="AB711" s="107">
        <f t="shared" si="188"/>
        <v>1142.25</v>
      </c>
    </row>
    <row r="712" spans="2:28" hidden="1" x14ac:dyDescent="0.2">
      <c r="B712" s="5">
        <v>41222</v>
      </c>
      <c r="C712" s="131">
        <v>8329</v>
      </c>
      <c r="D712" s="132">
        <v>8041</v>
      </c>
      <c r="E712" s="132">
        <v>3989</v>
      </c>
      <c r="F712" s="132">
        <v>5954</v>
      </c>
      <c r="G712" s="41">
        <f t="shared" si="180"/>
        <v>26313</v>
      </c>
      <c r="H712" s="134">
        <v>1149.57</v>
      </c>
      <c r="I712" s="135">
        <v>1156.83</v>
      </c>
      <c r="J712" s="135">
        <v>1207.6099999999999</v>
      </c>
      <c r="K712" s="135">
        <v>1191.02</v>
      </c>
      <c r="L712" s="43">
        <f t="shared" si="181"/>
        <v>1169.97</v>
      </c>
      <c r="M712" s="44">
        <f t="shared" si="182"/>
        <v>30785.33</v>
      </c>
      <c r="N712" s="89"/>
      <c r="O712" s="89"/>
      <c r="P712" s="89"/>
      <c r="Q712" s="89"/>
      <c r="R712" s="77">
        <f t="shared" si="183"/>
        <v>0</v>
      </c>
      <c r="S712" s="105">
        <f t="shared" si="184"/>
        <v>9574.77</v>
      </c>
      <c r="T712" s="122">
        <f t="shared" si="185"/>
        <v>9302.07</v>
      </c>
      <c r="U712" s="116">
        <f t="shared" si="186"/>
        <v>4817.16</v>
      </c>
      <c r="V712" s="123">
        <f t="shared" si="187"/>
        <v>7091.33</v>
      </c>
      <c r="W712" s="41"/>
      <c r="X712" s="105"/>
      <c r="Y712" s="106"/>
      <c r="Z712" s="140">
        <v>647.45000000000005</v>
      </c>
      <c r="AA712" s="140">
        <v>216.53</v>
      </c>
      <c r="AB712" s="107">
        <f t="shared" si="188"/>
        <v>863.98</v>
      </c>
    </row>
    <row r="713" spans="2:28" hidden="1" x14ac:dyDescent="0.2">
      <c r="B713" s="5">
        <v>41223</v>
      </c>
      <c r="C713" s="131">
        <v>0</v>
      </c>
      <c r="D713" s="132">
        <v>6261</v>
      </c>
      <c r="E713" s="132">
        <v>3484</v>
      </c>
      <c r="F713" s="132">
        <v>6070</v>
      </c>
      <c r="G713" s="41">
        <f t="shared" si="180"/>
        <v>15815</v>
      </c>
      <c r="H713" s="134">
        <v>0</v>
      </c>
      <c r="I713" s="135">
        <v>1160.5899999999999</v>
      </c>
      <c r="J713" s="135">
        <v>1207.6099999999999</v>
      </c>
      <c r="K713" s="135">
        <v>1188.71</v>
      </c>
      <c r="L713" s="43">
        <f t="shared" si="181"/>
        <v>1181.74</v>
      </c>
      <c r="M713" s="44">
        <f t="shared" si="182"/>
        <v>18689.240000000002</v>
      </c>
      <c r="N713" s="89"/>
      <c r="O713" s="89"/>
      <c r="P713" s="89"/>
      <c r="Q713" s="89"/>
      <c r="R713" s="77">
        <f t="shared" si="183"/>
        <v>0</v>
      </c>
      <c r="S713" s="105">
        <f t="shared" si="184"/>
        <v>0</v>
      </c>
      <c r="T713" s="122">
        <f t="shared" si="185"/>
        <v>7266.45</v>
      </c>
      <c r="U713" s="116">
        <f t="shared" si="186"/>
        <v>4207.3100000000004</v>
      </c>
      <c r="V713" s="123">
        <f t="shared" si="187"/>
        <v>7215.47</v>
      </c>
      <c r="W713" s="41"/>
      <c r="X713" s="105"/>
      <c r="Y713" s="106"/>
      <c r="Z713" s="140">
        <v>520.03</v>
      </c>
      <c r="AA713" s="140">
        <v>164.09</v>
      </c>
      <c r="AB713" s="107">
        <f t="shared" si="188"/>
        <v>684.12</v>
      </c>
    </row>
    <row r="714" spans="2:28" hidden="1" x14ac:dyDescent="0.2">
      <c r="B714" s="5">
        <v>41224</v>
      </c>
      <c r="C714" s="131">
        <v>0</v>
      </c>
      <c r="D714" s="133">
        <v>6368</v>
      </c>
      <c r="E714" s="132">
        <v>3919</v>
      </c>
      <c r="F714" s="132">
        <v>6135</v>
      </c>
      <c r="G714" s="41">
        <f t="shared" si="180"/>
        <v>16422</v>
      </c>
      <c r="H714" s="134">
        <v>0</v>
      </c>
      <c r="I714" s="138">
        <v>1161.96</v>
      </c>
      <c r="J714" s="135">
        <v>1207.6099999999999</v>
      </c>
      <c r="K714" s="135">
        <v>1188.79</v>
      </c>
      <c r="L714" s="43">
        <f t="shared" si="181"/>
        <v>1182.8800000000001</v>
      </c>
      <c r="M714" s="44">
        <f t="shared" si="182"/>
        <v>19425.21</v>
      </c>
      <c r="N714" s="89"/>
      <c r="O714" s="89"/>
      <c r="P714" s="89"/>
      <c r="Q714" s="89"/>
      <c r="R714" s="77">
        <f t="shared" si="183"/>
        <v>0</v>
      </c>
      <c r="S714" s="105">
        <f t="shared" si="184"/>
        <v>0</v>
      </c>
      <c r="T714" s="122">
        <f t="shared" si="185"/>
        <v>7399.36</v>
      </c>
      <c r="U714" s="116">
        <f t="shared" si="186"/>
        <v>4732.62</v>
      </c>
      <c r="V714" s="123">
        <f t="shared" si="187"/>
        <v>7293.23</v>
      </c>
      <c r="W714" s="41"/>
      <c r="X714" s="105"/>
      <c r="Y714" s="106"/>
      <c r="Z714" s="140">
        <v>546.57000000000005</v>
      </c>
      <c r="AA714" s="140">
        <v>183.43</v>
      </c>
      <c r="AB714" s="107">
        <f t="shared" si="188"/>
        <v>730</v>
      </c>
    </row>
    <row r="715" spans="2:28" hidden="1" x14ac:dyDescent="0.2">
      <c r="B715" s="5">
        <v>41225</v>
      </c>
      <c r="C715" s="131">
        <v>0</v>
      </c>
      <c r="D715" s="132">
        <v>6077</v>
      </c>
      <c r="E715" s="132">
        <v>3957</v>
      </c>
      <c r="F715" s="132">
        <v>6143</v>
      </c>
      <c r="G715" s="41">
        <f t="shared" si="180"/>
        <v>16177</v>
      </c>
      <c r="H715" s="139">
        <v>0</v>
      </c>
      <c r="I715" s="136">
        <v>1162.76</v>
      </c>
      <c r="J715" s="135">
        <v>1207.6099999999999</v>
      </c>
      <c r="K715" s="135">
        <v>1190.8599999999999</v>
      </c>
      <c r="L715" s="43">
        <f t="shared" si="181"/>
        <v>1184.4000000000001</v>
      </c>
      <c r="M715" s="44">
        <f t="shared" si="182"/>
        <v>19160.060000000001</v>
      </c>
      <c r="N715" s="89"/>
      <c r="O715" s="89"/>
      <c r="P715" s="89"/>
      <c r="Q715" s="89"/>
      <c r="R715" s="77">
        <f t="shared" si="183"/>
        <v>0</v>
      </c>
      <c r="S715" s="105">
        <f t="shared" si="184"/>
        <v>0</v>
      </c>
      <c r="T715" s="122">
        <f t="shared" si="185"/>
        <v>7066.09</v>
      </c>
      <c r="U715" s="116">
        <f t="shared" si="186"/>
        <v>4778.51</v>
      </c>
      <c r="V715" s="123">
        <f t="shared" si="187"/>
        <v>7315.45</v>
      </c>
      <c r="W715" s="41"/>
      <c r="X715" s="105"/>
      <c r="Y715" s="106"/>
      <c r="Z715" s="140">
        <v>544.38</v>
      </c>
      <c r="AA715" s="144">
        <v>165.68</v>
      </c>
      <c r="AB715" s="107">
        <f t="shared" si="188"/>
        <v>710.06</v>
      </c>
    </row>
    <row r="716" spans="2:28" hidden="1" x14ac:dyDescent="0.2">
      <c r="B716" s="5">
        <v>41226</v>
      </c>
      <c r="C716" s="131">
        <v>5408</v>
      </c>
      <c r="D716" s="132">
        <v>6503</v>
      </c>
      <c r="E716" s="132">
        <v>3951</v>
      </c>
      <c r="F716" s="132">
        <v>6057</v>
      </c>
      <c r="G716" s="41">
        <f t="shared" si="180"/>
        <v>21919</v>
      </c>
      <c r="H716" s="139">
        <v>1148.18</v>
      </c>
      <c r="I716" s="136">
        <v>1161.3399999999999</v>
      </c>
      <c r="J716" s="135">
        <v>1207.6099999999999</v>
      </c>
      <c r="K716" s="135">
        <v>1191.6600000000001</v>
      </c>
      <c r="L716" s="43">
        <f t="shared" si="181"/>
        <v>1174.81</v>
      </c>
      <c r="M716" s="44">
        <f t="shared" si="182"/>
        <v>25750.7</v>
      </c>
      <c r="N716" s="89"/>
      <c r="O716" s="89"/>
      <c r="P716" s="89"/>
      <c r="Q716" s="89"/>
      <c r="R716" s="77">
        <f t="shared" si="183"/>
        <v>0</v>
      </c>
      <c r="S716" s="105">
        <f t="shared" si="184"/>
        <v>6209.36</v>
      </c>
      <c r="T716" s="122">
        <f t="shared" si="185"/>
        <v>7552.19</v>
      </c>
      <c r="U716" s="116">
        <f t="shared" si="186"/>
        <v>4771.2700000000004</v>
      </c>
      <c r="V716" s="123">
        <f t="shared" si="187"/>
        <v>7217.88</v>
      </c>
      <c r="W716" s="41"/>
      <c r="X716" s="105"/>
      <c r="Y716" s="106"/>
      <c r="Z716" s="140">
        <v>712.07</v>
      </c>
      <c r="AA716" s="144">
        <v>201.26</v>
      </c>
      <c r="AB716" s="107">
        <f t="shared" si="188"/>
        <v>913.33</v>
      </c>
    </row>
    <row r="717" spans="2:28" hidden="1" x14ac:dyDescent="0.2">
      <c r="B717" s="5">
        <v>41227</v>
      </c>
      <c r="C717" s="131">
        <v>4037</v>
      </c>
      <c r="D717" s="132">
        <v>6427</v>
      </c>
      <c r="E717" s="132">
        <v>3940</v>
      </c>
      <c r="F717" s="132">
        <v>5908</v>
      </c>
      <c r="G717" s="41">
        <f t="shared" si="180"/>
        <v>20312</v>
      </c>
      <c r="H717" s="139">
        <v>1144.75</v>
      </c>
      <c r="I717" s="136">
        <v>1157.4000000000001</v>
      </c>
      <c r="J717" s="135">
        <v>1207.6099999999999</v>
      </c>
      <c r="K717" s="135">
        <v>1192.01</v>
      </c>
      <c r="L717" s="43">
        <f t="shared" si="181"/>
        <v>1174.69</v>
      </c>
      <c r="M717" s="44">
        <f t="shared" si="182"/>
        <v>23860.34</v>
      </c>
      <c r="N717" s="89"/>
      <c r="O717" s="89"/>
      <c r="P717" s="89"/>
      <c r="Q717" s="89"/>
      <c r="R717" s="77">
        <f t="shared" si="183"/>
        <v>0</v>
      </c>
      <c r="S717" s="105">
        <f t="shared" si="184"/>
        <v>4621.3599999999997</v>
      </c>
      <c r="T717" s="122">
        <f t="shared" si="185"/>
        <v>7438.61</v>
      </c>
      <c r="U717" s="116">
        <f t="shared" si="186"/>
        <v>4757.9799999999996</v>
      </c>
      <c r="V717" s="123">
        <f t="shared" si="187"/>
        <v>7042.4</v>
      </c>
      <c r="W717" s="41"/>
      <c r="X717" s="105"/>
      <c r="Y717" s="106"/>
      <c r="Z717" s="140">
        <v>641.37</v>
      </c>
      <c r="AA717" s="144">
        <v>203.29</v>
      </c>
      <c r="AB717" s="107">
        <f t="shared" si="188"/>
        <v>844.66</v>
      </c>
    </row>
    <row r="718" spans="2:28" hidden="1" x14ac:dyDescent="0.2">
      <c r="B718" s="5">
        <v>41228</v>
      </c>
      <c r="C718" s="131">
        <v>2911</v>
      </c>
      <c r="D718" s="132">
        <v>6402</v>
      </c>
      <c r="E718" s="132">
        <v>3921</v>
      </c>
      <c r="F718" s="132">
        <v>5883</v>
      </c>
      <c r="G718" s="41">
        <f t="shared" si="180"/>
        <v>19117</v>
      </c>
      <c r="H718" s="139">
        <v>1147.49</v>
      </c>
      <c r="I718" s="136">
        <v>1161.1300000000001</v>
      </c>
      <c r="J718" s="135">
        <v>1214.68</v>
      </c>
      <c r="K718" s="135">
        <v>1189.6099999999999</v>
      </c>
      <c r="L718" s="43">
        <f t="shared" si="181"/>
        <v>1178.8</v>
      </c>
      <c r="M718" s="44">
        <f t="shared" si="182"/>
        <v>22535.13</v>
      </c>
      <c r="N718" s="89"/>
      <c r="O718" s="89"/>
      <c r="P718" s="89"/>
      <c r="Q718" s="89"/>
      <c r="R718" s="77">
        <f t="shared" si="183"/>
        <v>0</v>
      </c>
      <c r="S718" s="105">
        <f t="shared" si="184"/>
        <v>3340.34</v>
      </c>
      <c r="T718" s="122">
        <f t="shared" si="185"/>
        <v>7433.55</v>
      </c>
      <c r="U718" s="116">
        <f t="shared" si="186"/>
        <v>4762.76</v>
      </c>
      <c r="V718" s="123">
        <f t="shared" si="187"/>
        <v>6998.48</v>
      </c>
      <c r="W718" s="41"/>
      <c r="X718" s="105"/>
      <c r="Y718" s="106"/>
      <c r="Z718" s="145">
        <v>638.54999999999995</v>
      </c>
      <c r="AA718" s="146">
        <v>182.66</v>
      </c>
      <c r="AB718" s="107">
        <f t="shared" si="188"/>
        <v>821.20999999999992</v>
      </c>
    </row>
    <row r="719" spans="2:28" hidden="1" x14ac:dyDescent="0.2">
      <c r="B719" s="5">
        <v>41229</v>
      </c>
      <c r="C719" s="131">
        <v>0</v>
      </c>
      <c r="D719" s="132">
        <v>6202</v>
      </c>
      <c r="E719" s="132">
        <v>3951</v>
      </c>
      <c r="F719" s="132">
        <v>5606</v>
      </c>
      <c r="G719" s="41">
        <f t="shared" si="180"/>
        <v>15759</v>
      </c>
      <c r="H719" s="139">
        <v>0</v>
      </c>
      <c r="I719" s="136">
        <v>1163.92</v>
      </c>
      <c r="J719" s="135">
        <v>1214.68</v>
      </c>
      <c r="K719" s="135">
        <v>1186.44</v>
      </c>
      <c r="L719" s="43">
        <f t="shared" si="181"/>
        <v>1184.6600000000001</v>
      </c>
      <c r="M719" s="44">
        <f t="shared" si="182"/>
        <v>18669.02</v>
      </c>
      <c r="N719" s="89"/>
      <c r="O719" s="89"/>
      <c r="P719" s="89"/>
      <c r="Q719" s="89"/>
      <c r="R719" s="77">
        <f t="shared" si="183"/>
        <v>0</v>
      </c>
      <c r="S719" s="105">
        <f t="shared" si="184"/>
        <v>0</v>
      </c>
      <c r="T719" s="122">
        <f t="shared" si="185"/>
        <v>7218.63</v>
      </c>
      <c r="U719" s="116">
        <f t="shared" si="186"/>
        <v>4799.2</v>
      </c>
      <c r="V719" s="123">
        <f t="shared" si="187"/>
        <v>6651.18</v>
      </c>
      <c r="W719" s="41"/>
      <c r="X719" s="105"/>
      <c r="Y719" s="106"/>
      <c r="Z719" s="146">
        <v>536.04</v>
      </c>
      <c r="AA719" s="140">
        <v>157.88</v>
      </c>
      <c r="AB719" s="107">
        <f t="shared" si="188"/>
        <v>693.92</v>
      </c>
    </row>
    <row r="720" spans="2:28" hidden="1" x14ac:dyDescent="0.2">
      <c r="B720" s="5">
        <v>41230</v>
      </c>
      <c r="C720" s="131">
        <v>0</v>
      </c>
      <c r="D720" s="132">
        <v>5961</v>
      </c>
      <c r="E720" s="132">
        <v>3903</v>
      </c>
      <c r="F720" s="132">
        <v>6066</v>
      </c>
      <c r="G720" s="41">
        <f t="shared" si="180"/>
        <v>15930</v>
      </c>
      <c r="H720" s="139">
        <v>0</v>
      </c>
      <c r="I720" s="136">
        <v>1163.47</v>
      </c>
      <c r="J720" s="135">
        <v>1214.68</v>
      </c>
      <c r="K720" s="135">
        <v>1190.1600000000001</v>
      </c>
      <c r="L720" s="43">
        <f t="shared" si="181"/>
        <v>1186.18</v>
      </c>
      <c r="M720" s="44">
        <f t="shared" si="182"/>
        <v>18895.849999999999</v>
      </c>
      <c r="N720" s="89"/>
      <c r="O720" s="89"/>
      <c r="P720" s="89"/>
      <c r="Q720" s="89"/>
      <c r="R720" s="77">
        <f t="shared" si="183"/>
        <v>0</v>
      </c>
      <c r="S720" s="105">
        <f t="shared" si="184"/>
        <v>0</v>
      </c>
      <c r="T720" s="122">
        <f t="shared" si="185"/>
        <v>6935.44</v>
      </c>
      <c r="U720" s="116">
        <f t="shared" si="186"/>
        <v>4740.8999999999996</v>
      </c>
      <c r="V720" s="123">
        <f t="shared" si="187"/>
        <v>7219.51</v>
      </c>
      <c r="W720" s="41"/>
      <c r="X720" s="105"/>
      <c r="Y720" s="106"/>
      <c r="Z720" s="147">
        <v>548.74</v>
      </c>
      <c r="AA720" s="135">
        <v>157.28</v>
      </c>
      <c r="AB720" s="107">
        <f t="shared" si="188"/>
        <v>706.02</v>
      </c>
    </row>
    <row r="721" spans="2:28" hidden="1" x14ac:dyDescent="0.2">
      <c r="B721" s="5">
        <v>41231</v>
      </c>
      <c r="C721" s="131">
        <v>0</v>
      </c>
      <c r="D721" s="132">
        <v>6328</v>
      </c>
      <c r="E721" s="132">
        <v>3967</v>
      </c>
      <c r="F721" s="132">
        <v>5845</v>
      </c>
      <c r="G721" s="41">
        <f t="shared" si="180"/>
        <v>16140</v>
      </c>
      <c r="H721" s="139">
        <v>0</v>
      </c>
      <c r="I721" s="136">
        <v>1164.71</v>
      </c>
      <c r="J721" s="135">
        <v>1214.68</v>
      </c>
      <c r="K721" s="135">
        <v>1190.6400000000001</v>
      </c>
      <c r="L721" s="43">
        <f t="shared" si="181"/>
        <v>1186.3800000000001</v>
      </c>
      <c r="M721" s="44">
        <f t="shared" si="182"/>
        <v>19148.21</v>
      </c>
      <c r="N721" s="89"/>
      <c r="O721" s="89"/>
      <c r="P721" s="89"/>
      <c r="Q721" s="89"/>
      <c r="R721" s="77">
        <f t="shared" si="183"/>
        <v>0</v>
      </c>
      <c r="S721" s="105">
        <f t="shared" si="184"/>
        <v>0</v>
      </c>
      <c r="T721" s="122">
        <f t="shared" si="185"/>
        <v>7370.28</v>
      </c>
      <c r="U721" s="116">
        <f t="shared" si="186"/>
        <v>4818.6400000000003</v>
      </c>
      <c r="V721" s="123">
        <f t="shared" si="187"/>
        <v>6959.29</v>
      </c>
      <c r="W721" s="41"/>
      <c r="X721" s="105"/>
      <c r="Y721" s="106"/>
      <c r="Z721" s="147">
        <v>518.70000000000005</v>
      </c>
      <c r="AA721" s="135">
        <v>170.3</v>
      </c>
      <c r="AB721" s="107">
        <f t="shared" si="188"/>
        <v>689</v>
      </c>
    </row>
    <row r="722" spans="2:28" hidden="1" x14ac:dyDescent="0.2">
      <c r="B722" s="5">
        <v>41232</v>
      </c>
      <c r="C722" s="131">
        <v>0</v>
      </c>
      <c r="D722" s="132">
        <v>6013</v>
      </c>
      <c r="E722" s="132">
        <v>3985</v>
      </c>
      <c r="F722" s="132">
        <v>5726</v>
      </c>
      <c r="G722" s="41">
        <f t="shared" si="180"/>
        <v>15724</v>
      </c>
      <c r="H722" s="139">
        <v>0</v>
      </c>
      <c r="I722" s="136">
        <v>1165.25</v>
      </c>
      <c r="J722" s="135">
        <v>1214.68</v>
      </c>
      <c r="K722" s="135">
        <v>1191.94</v>
      </c>
      <c r="L722" s="43">
        <f t="shared" si="181"/>
        <v>1187.5</v>
      </c>
      <c r="M722" s="44">
        <f t="shared" si="182"/>
        <v>18672.2</v>
      </c>
      <c r="N722" s="89"/>
      <c r="O722" s="89"/>
      <c r="P722" s="89"/>
      <c r="Q722" s="89"/>
      <c r="R722" s="77">
        <f t="shared" si="183"/>
        <v>0</v>
      </c>
      <c r="S722" s="105">
        <f t="shared" si="184"/>
        <v>0</v>
      </c>
      <c r="T722" s="122">
        <f t="shared" si="185"/>
        <v>7006.65</v>
      </c>
      <c r="U722" s="116">
        <f t="shared" si="186"/>
        <v>4840.5</v>
      </c>
      <c r="V722" s="123">
        <f t="shared" si="187"/>
        <v>6825.05</v>
      </c>
      <c r="W722" s="41"/>
      <c r="X722" s="105"/>
      <c r="Y722" s="106"/>
      <c r="Z722" s="147">
        <v>533.13</v>
      </c>
      <c r="AA722" s="135">
        <v>171.28</v>
      </c>
      <c r="AB722" s="107">
        <f t="shared" si="188"/>
        <v>704.41</v>
      </c>
    </row>
    <row r="723" spans="2:28" hidden="1" x14ac:dyDescent="0.2">
      <c r="B723" s="5">
        <v>41233</v>
      </c>
      <c r="C723" s="131">
        <v>0</v>
      </c>
      <c r="D723" s="132">
        <v>6012</v>
      </c>
      <c r="E723" s="132">
        <v>3980</v>
      </c>
      <c r="F723" s="132">
        <v>5872</v>
      </c>
      <c r="G723" s="41">
        <f t="shared" si="180"/>
        <v>15864</v>
      </c>
      <c r="H723" s="139">
        <v>0</v>
      </c>
      <c r="I723" s="136">
        <v>1159.43</v>
      </c>
      <c r="J723" s="135">
        <v>1214.68</v>
      </c>
      <c r="K723" s="135">
        <v>1195.04</v>
      </c>
      <c r="L723" s="43">
        <f t="shared" si="181"/>
        <v>1186.47</v>
      </c>
      <c r="M723" s="44">
        <f t="shared" si="182"/>
        <v>18822.189999999999</v>
      </c>
      <c r="N723" s="89"/>
      <c r="O723" s="89"/>
      <c r="P723" s="89"/>
      <c r="Q723" s="89"/>
      <c r="R723" s="77">
        <f t="shared" si="183"/>
        <v>0</v>
      </c>
      <c r="S723" s="105">
        <f t="shared" si="184"/>
        <v>0</v>
      </c>
      <c r="T723" s="122">
        <f t="shared" si="185"/>
        <v>6970.49</v>
      </c>
      <c r="U723" s="116">
        <f t="shared" si="186"/>
        <v>4834.43</v>
      </c>
      <c r="V723" s="123">
        <f t="shared" si="187"/>
        <v>7017.27</v>
      </c>
      <c r="W723" s="41"/>
      <c r="X723" s="105"/>
      <c r="Y723" s="106"/>
      <c r="Z723" s="138">
        <v>572.98</v>
      </c>
      <c r="AA723" s="134">
        <v>162.68</v>
      </c>
      <c r="AB723" s="107">
        <f t="shared" si="188"/>
        <v>735.66000000000008</v>
      </c>
    </row>
    <row r="724" spans="2:28" hidden="1" x14ac:dyDescent="0.2">
      <c r="B724" s="5">
        <v>41234</v>
      </c>
      <c r="C724" s="131">
        <v>0</v>
      </c>
      <c r="D724" s="132">
        <v>5973</v>
      </c>
      <c r="E724" s="132">
        <v>3920</v>
      </c>
      <c r="F724" s="132">
        <v>5819</v>
      </c>
      <c r="G724" s="41">
        <f t="shared" si="180"/>
        <v>15712</v>
      </c>
      <c r="H724" s="139">
        <v>0</v>
      </c>
      <c r="I724" s="136">
        <v>1158.5</v>
      </c>
      <c r="J724" s="135">
        <v>1214.68</v>
      </c>
      <c r="K724" s="135">
        <v>1196.3399999999999</v>
      </c>
      <c r="L724" s="43">
        <f t="shared" si="181"/>
        <v>1186.53</v>
      </c>
      <c r="M724" s="44">
        <f t="shared" si="182"/>
        <v>18642.77</v>
      </c>
      <c r="N724" s="89"/>
      <c r="O724" s="89"/>
      <c r="P724" s="89"/>
      <c r="Q724" s="89"/>
      <c r="R724" s="77">
        <f t="shared" si="183"/>
        <v>0</v>
      </c>
      <c r="S724" s="105">
        <f t="shared" si="184"/>
        <v>0</v>
      </c>
      <c r="T724" s="122">
        <f t="shared" si="185"/>
        <v>6919.72</v>
      </c>
      <c r="U724" s="116">
        <f t="shared" si="186"/>
        <v>4761.55</v>
      </c>
      <c r="V724" s="123">
        <f t="shared" si="187"/>
        <v>6961.5</v>
      </c>
      <c r="W724" s="41"/>
      <c r="X724" s="105"/>
      <c r="Y724" s="106"/>
      <c r="Z724" s="138">
        <v>511.28</v>
      </c>
      <c r="AA724" s="134">
        <v>165.35</v>
      </c>
      <c r="AB724" s="107">
        <f t="shared" si="188"/>
        <v>676.63</v>
      </c>
    </row>
    <row r="725" spans="2:28" hidden="1" x14ac:dyDescent="0.2">
      <c r="B725" s="5">
        <v>41235</v>
      </c>
      <c r="C725" s="131">
        <v>0</v>
      </c>
      <c r="D725" s="132">
        <v>6063</v>
      </c>
      <c r="E725" s="132">
        <v>4012</v>
      </c>
      <c r="F725" s="132">
        <v>5836</v>
      </c>
      <c r="G725" s="41">
        <f t="shared" si="180"/>
        <v>15911</v>
      </c>
      <c r="H725" s="139">
        <v>0</v>
      </c>
      <c r="I725" s="136">
        <v>1159.77</v>
      </c>
      <c r="J725" s="135">
        <v>1205.73</v>
      </c>
      <c r="K725" s="135">
        <v>1197.17</v>
      </c>
      <c r="L725" s="43">
        <f t="shared" si="181"/>
        <v>1185.08</v>
      </c>
      <c r="M725" s="44">
        <f t="shared" si="182"/>
        <v>18855.759999999998</v>
      </c>
      <c r="N725" s="89"/>
      <c r="O725" s="89"/>
      <c r="P725" s="89"/>
      <c r="Q725" s="89"/>
      <c r="R725" s="77">
        <f t="shared" si="183"/>
        <v>0</v>
      </c>
      <c r="S725" s="105">
        <f t="shared" si="184"/>
        <v>0</v>
      </c>
      <c r="T725" s="122">
        <f t="shared" si="185"/>
        <v>7031.69</v>
      </c>
      <c r="U725" s="116">
        <f t="shared" si="186"/>
        <v>4837.3900000000003</v>
      </c>
      <c r="V725" s="123">
        <f t="shared" si="187"/>
        <v>6986.68</v>
      </c>
      <c r="W725" s="41"/>
      <c r="X725" s="105"/>
      <c r="Y725" s="106"/>
      <c r="Z725" s="138">
        <v>535.04999999999995</v>
      </c>
      <c r="AA725" s="134">
        <v>169.02</v>
      </c>
      <c r="AB725" s="107">
        <f t="shared" si="188"/>
        <v>704.06999999999994</v>
      </c>
    </row>
    <row r="726" spans="2:28" hidden="1" x14ac:dyDescent="0.2">
      <c r="B726" s="5">
        <v>41236</v>
      </c>
      <c r="C726" s="131">
        <v>7761</v>
      </c>
      <c r="D726" s="132">
        <v>7540</v>
      </c>
      <c r="E726" s="132">
        <v>3871</v>
      </c>
      <c r="F726" s="132">
        <v>5837</v>
      </c>
      <c r="G726" s="41">
        <f t="shared" si="180"/>
        <v>25009</v>
      </c>
      <c r="H726" s="139">
        <v>1144.42</v>
      </c>
      <c r="I726" s="136">
        <v>1157.3900000000001</v>
      </c>
      <c r="J726" s="135">
        <v>1205.73</v>
      </c>
      <c r="K726" s="135">
        <v>1197.45</v>
      </c>
      <c r="L726" s="43">
        <f t="shared" si="181"/>
        <v>1170.2</v>
      </c>
      <c r="M726" s="44">
        <f t="shared" si="182"/>
        <v>29265.46</v>
      </c>
      <c r="N726" s="89"/>
      <c r="O726" s="89"/>
      <c r="P726" s="89"/>
      <c r="Q726" s="89"/>
      <c r="R726" s="77">
        <f t="shared" si="183"/>
        <v>0</v>
      </c>
      <c r="S726" s="105">
        <f t="shared" si="184"/>
        <v>8881.84</v>
      </c>
      <c r="T726" s="122">
        <f t="shared" si="185"/>
        <v>8726.7199999999993</v>
      </c>
      <c r="U726" s="116">
        <f t="shared" si="186"/>
        <v>4667.38</v>
      </c>
      <c r="V726" s="123">
        <f t="shared" si="187"/>
        <v>6989.52</v>
      </c>
      <c r="W726" s="41"/>
      <c r="X726" s="105"/>
      <c r="Y726" s="106"/>
      <c r="Z726" s="138">
        <v>830.28</v>
      </c>
      <c r="AA726" s="134">
        <v>204.91</v>
      </c>
      <c r="AB726" s="107">
        <f t="shared" si="188"/>
        <v>1035.19</v>
      </c>
    </row>
    <row r="727" spans="2:28" hidden="1" x14ac:dyDescent="0.2">
      <c r="B727" s="5">
        <v>41237</v>
      </c>
      <c r="C727" s="131">
        <v>4074</v>
      </c>
      <c r="D727" s="132">
        <v>5973</v>
      </c>
      <c r="E727" s="132">
        <v>3909</v>
      </c>
      <c r="F727" s="132">
        <v>5945</v>
      </c>
      <c r="G727" s="41">
        <f t="shared" si="180"/>
        <v>19901</v>
      </c>
      <c r="H727" s="139">
        <v>1143.3</v>
      </c>
      <c r="I727" s="136">
        <v>1149.1099999999999</v>
      </c>
      <c r="J727" s="135">
        <v>1205.73</v>
      </c>
      <c r="K727" s="135">
        <v>1193.95</v>
      </c>
      <c r="L727" s="43">
        <f t="shared" si="181"/>
        <v>1172.44</v>
      </c>
      <c r="M727" s="44">
        <f t="shared" si="182"/>
        <v>23332.67</v>
      </c>
      <c r="N727" s="89"/>
      <c r="O727" s="89"/>
      <c r="P727" s="89"/>
      <c r="Q727" s="89"/>
      <c r="R727" s="77">
        <f t="shared" si="183"/>
        <v>0</v>
      </c>
      <c r="S727" s="105">
        <f t="shared" si="184"/>
        <v>4657.8</v>
      </c>
      <c r="T727" s="122">
        <f t="shared" si="185"/>
        <v>6863.63</v>
      </c>
      <c r="U727" s="116">
        <f t="shared" si="186"/>
        <v>4713.2</v>
      </c>
      <c r="V727" s="123">
        <f t="shared" si="187"/>
        <v>7098.03</v>
      </c>
      <c r="W727" s="41"/>
      <c r="X727" s="105"/>
      <c r="Y727" s="106"/>
      <c r="Z727" s="147">
        <v>635.80999999999995</v>
      </c>
      <c r="AA727" s="135">
        <v>201.04</v>
      </c>
      <c r="AB727" s="107">
        <f t="shared" si="188"/>
        <v>836.84999999999991</v>
      </c>
    </row>
    <row r="728" spans="2:28" hidden="1" x14ac:dyDescent="0.2">
      <c r="B728" s="5">
        <v>41238</v>
      </c>
      <c r="C728" s="131">
        <v>3350</v>
      </c>
      <c r="D728" s="132">
        <v>6157</v>
      </c>
      <c r="E728" s="132">
        <v>3226</v>
      </c>
      <c r="F728" s="132">
        <v>3859</v>
      </c>
      <c r="G728" s="41">
        <f t="shared" si="180"/>
        <v>16592</v>
      </c>
      <c r="H728" s="139">
        <v>1143.98</v>
      </c>
      <c r="I728" s="136">
        <v>1152.1199999999999</v>
      </c>
      <c r="J728" s="135">
        <v>1205.73</v>
      </c>
      <c r="K728" s="135">
        <v>1198.3499999999999</v>
      </c>
      <c r="L728" s="43">
        <f t="shared" si="181"/>
        <v>1171.6500000000001</v>
      </c>
      <c r="M728" s="44">
        <f t="shared" si="182"/>
        <v>19440.05</v>
      </c>
      <c r="N728" s="89"/>
      <c r="O728" s="89"/>
      <c r="P728" s="89"/>
      <c r="Q728" s="89"/>
      <c r="R728" s="77">
        <f t="shared" si="183"/>
        <v>0</v>
      </c>
      <c r="S728" s="105">
        <f t="shared" si="184"/>
        <v>3832.33</v>
      </c>
      <c r="T728" s="122">
        <f t="shared" si="185"/>
        <v>7093.6</v>
      </c>
      <c r="U728" s="116">
        <f t="shared" si="186"/>
        <v>3889.68</v>
      </c>
      <c r="V728" s="123">
        <f t="shared" si="187"/>
        <v>4624.43</v>
      </c>
      <c r="W728" s="41"/>
      <c r="X728" s="105"/>
      <c r="Y728" s="106"/>
      <c r="Z728" s="147">
        <v>558.58000000000004</v>
      </c>
      <c r="AA728" s="135">
        <v>137.72</v>
      </c>
      <c r="AB728" s="107">
        <f t="shared" si="188"/>
        <v>696.30000000000007</v>
      </c>
    </row>
    <row r="729" spans="2:28" hidden="1" x14ac:dyDescent="0.2">
      <c r="B729" s="5">
        <v>41239</v>
      </c>
      <c r="C729" s="131">
        <v>7862</v>
      </c>
      <c r="D729" s="132">
        <v>8757</v>
      </c>
      <c r="E729" s="132">
        <v>3252</v>
      </c>
      <c r="F729" s="132">
        <v>5080</v>
      </c>
      <c r="G729" s="41">
        <f t="shared" si="180"/>
        <v>24951</v>
      </c>
      <c r="H729" s="139">
        <v>1143.95</v>
      </c>
      <c r="I729" s="136">
        <v>1146.6199999999999</v>
      </c>
      <c r="J729" s="135">
        <v>1205.73</v>
      </c>
      <c r="K729" s="135">
        <v>1197.3599999999999</v>
      </c>
      <c r="L729" s="43">
        <f t="shared" si="181"/>
        <v>1163.81</v>
      </c>
      <c r="M729" s="44">
        <f t="shared" si="182"/>
        <v>29038.31</v>
      </c>
      <c r="N729" s="89"/>
      <c r="O729" s="89"/>
      <c r="P729" s="89"/>
      <c r="Q729" s="89"/>
      <c r="R729" s="77">
        <f t="shared" si="183"/>
        <v>0</v>
      </c>
      <c r="S729" s="105">
        <f t="shared" si="184"/>
        <v>8993.73</v>
      </c>
      <c r="T729" s="122">
        <f t="shared" si="185"/>
        <v>10040.950000000001</v>
      </c>
      <c r="U729" s="116">
        <f t="shared" si="186"/>
        <v>3921.03</v>
      </c>
      <c r="V729" s="123">
        <f t="shared" si="187"/>
        <v>6082.59</v>
      </c>
      <c r="W729" s="41"/>
      <c r="X729" s="105"/>
      <c r="Y729" s="106"/>
      <c r="Z729" s="147">
        <v>735.5</v>
      </c>
      <c r="AA729" s="135">
        <v>254.85</v>
      </c>
      <c r="AB729" s="107">
        <f t="shared" si="188"/>
        <v>990.35</v>
      </c>
    </row>
    <row r="730" spans="2:28" hidden="1" x14ac:dyDescent="0.2">
      <c r="B730" s="5">
        <v>41240</v>
      </c>
      <c r="C730" s="131">
        <v>4253</v>
      </c>
      <c r="D730" s="132">
        <v>6309</v>
      </c>
      <c r="E730" s="132">
        <v>3600</v>
      </c>
      <c r="F730" s="132">
        <v>3677</v>
      </c>
      <c r="G730" s="41">
        <f t="shared" si="180"/>
        <v>17839</v>
      </c>
      <c r="H730" s="139">
        <v>1143.96</v>
      </c>
      <c r="I730" s="136">
        <v>1159.94</v>
      </c>
      <c r="J730" s="135">
        <v>1205.73</v>
      </c>
      <c r="K730" s="135">
        <v>1192.45</v>
      </c>
      <c r="L730" s="43">
        <f t="shared" si="181"/>
        <v>1172.07</v>
      </c>
      <c r="M730" s="44">
        <f t="shared" si="182"/>
        <v>20908.59</v>
      </c>
      <c r="N730" s="89"/>
      <c r="O730" s="89"/>
      <c r="P730" s="89"/>
      <c r="Q730" s="89"/>
      <c r="R730" s="77">
        <f t="shared" si="183"/>
        <v>0</v>
      </c>
      <c r="S730" s="105">
        <f t="shared" si="184"/>
        <v>4865.26</v>
      </c>
      <c r="T730" s="122">
        <f t="shared" si="185"/>
        <v>7318.06</v>
      </c>
      <c r="U730" s="116">
        <f t="shared" si="186"/>
        <v>4340.63</v>
      </c>
      <c r="V730" s="123">
        <f t="shared" si="187"/>
        <v>4384.6400000000003</v>
      </c>
      <c r="W730" s="41"/>
      <c r="X730" s="105"/>
      <c r="Y730" s="106"/>
      <c r="Z730" s="147">
        <v>549.26</v>
      </c>
      <c r="AA730" s="135">
        <v>199.98</v>
      </c>
      <c r="AB730" s="107">
        <f t="shared" si="188"/>
        <v>749.24</v>
      </c>
    </row>
    <row r="731" spans="2:28" hidden="1" x14ac:dyDescent="0.2">
      <c r="B731" s="5">
        <v>41241</v>
      </c>
      <c r="C731" s="131">
        <v>6528</v>
      </c>
      <c r="D731" s="132">
        <v>5934</v>
      </c>
      <c r="E731" s="132">
        <v>3251</v>
      </c>
      <c r="F731" s="132">
        <v>3324</v>
      </c>
      <c r="G731" s="41">
        <f t="shared" si="180"/>
        <v>19037</v>
      </c>
      <c r="H731" s="139">
        <v>1143.56</v>
      </c>
      <c r="I731" s="136">
        <v>1154.74</v>
      </c>
      <c r="J731" s="135">
        <v>1205.73</v>
      </c>
      <c r="K731" s="135">
        <v>1197.57</v>
      </c>
      <c r="L731" s="43">
        <f t="shared" si="181"/>
        <v>1167.0899999999999</v>
      </c>
      <c r="M731" s="44">
        <f t="shared" si="182"/>
        <v>22217.94</v>
      </c>
      <c r="N731" s="89"/>
      <c r="O731" s="89">
        <f>6082*1162.22</f>
        <v>7068622.04</v>
      </c>
      <c r="P731" s="89"/>
      <c r="Q731" s="89"/>
      <c r="R731" s="77">
        <f t="shared" si="183"/>
        <v>2203351.5356999999</v>
      </c>
      <c r="S731" s="105">
        <f t="shared" si="184"/>
        <v>7465.16</v>
      </c>
      <c r="T731" s="122">
        <f t="shared" si="185"/>
        <v>6852.23</v>
      </c>
      <c r="U731" s="116">
        <f t="shared" si="186"/>
        <v>3919.83</v>
      </c>
      <c r="V731" s="123">
        <f t="shared" si="187"/>
        <v>3980.72</v>
      </c>
      <c r="W731" s="41"/>
      <c r="X731" s="105"/>
      <c r="Y731" s="106"/>
      <c r="Z731" s="138">
        <v>616.85</v>
      </c>
      <c r="AA731" s="134">
        <v>156.9</v>
      </c>
      <c r="AB731" s="107">
        <f t="shared" si="188"/>
        <v>773.75</v>
      </c>
    </row>
    <row r="732" spans="2:28" hidden="1" x14ac:dyDescent="0.2">
      <c r="B732" s="5">
        <v>41242</v>
      </c>
      <c r="C732" s="131">
        <v>7931</v>
      </c>
      <c r="D732" s="132">
        <v>6238</v>
      </c>
      <c r="E732" s="132">
        <v>3610</v>
      </c>
      <c r="F732" s="132">
        <v>5201</v>
      </c>
      <c r="G732" s="41">
        <f t="shared" si="180"/>
        <v>22980</v>
      </c>
      <c r="H732" s="139">
        <v>1143.79</v>
      </c>
      <c r="I732" s="136">
        <v>1156.83</v>
      </c>
      <c r="J732" s="135">
        <v>1216.48</v>
      </c>
      <c r="K732" s="135">
        <v>1191.8</v>
      </c>
      <c r="L732" s="43">
        <f t="shared" si="181"/>
        <v>1169.6099999999999</v>
      </c>
      <c r="M732" s="44">
        <f t="shared" si="182"/>
        <v>26877.75</v>
      </c>
      <c r="N732" s="89"/>
      <c r="O732" s="89"/>
      <c r="P732" s="89"/>
      <c r="Q732" s="89"/>
      <c r="R732" s="77">
        <f t="shared" si="183"/>
        <v>0</v>
      </c>
      <c r="S732" s="105">
        <f t="shared" si="184"/>
        <v>9071.4</v>
      </c>
      <c r="T732" s="122">
        <f t="shared" si="185"/>
        <v>7216.31</v>
      </c>
      <c r="U732" s="116">
        <f t="shared" si="186"/>
        <v>4391.49</v>
      </c>
      <c r="V732" s="123">
        <f t="shared" si="187"/>
        <v>6198.55</v>
      </c>
      <c r="W732" s="41"/>
      <c r="X732" s="105"/>
      <c r="Y732" s="106"/>
      <c r="Z732" s="138">
        <v>729.86</v>
      </c>
      <c r="AA732" s="134">
        <v>218.8</v>
      </c>
      <c r="AB732" s="107">
        <f t="shared" si="188"/>
        <v>948.66000000000008</v>
      </c>
    </row>
    <row r="733" spans="2:28" ht="13.5" hidden="1" thickBot="1" x14ac:dyDescent="0.25">
      <c r="B733" s="5">
        <v>41243</v>
      </c>
      <c r="C733" s="131">
        <v>7855</v>
      </c>
      <c r="D733" s="132">
        <v>6295</v>
      </c>
      <c r="E733" s="132">
        <v>2601</v>
      </c>
      <c r="F733" s="132">
        <v>3458</v>
      </c>
      <c r="G733" s="41">
        <f t="shared" si="180"/>
        <v>20209</v>
      </c>
      <c r="H733" s="139">
        <v>1143.29</v>
      </c>
      <c r="I733" s="136">
        <v>1161.6199999999999</v>
      </c>
      <c r="J733" s="135">
        <v>1216.48</v>
      </c>
      <c r="K733" s="135">
        <v>1197.45</v>
      </c>
      <c r="L733" s="43">
        <f t="shared" si="181"/>
        <v>1167.69</v>
      </c>
      <c r="M733" s="44">
        <f t="shared" si="182"/>
        <v>23597.79</v>
      </c>
      <c r="N733" s="89"/>
      <c r="O733" s="89"/>
      <c r="P733" s="89"/>
      <c r="Q733" s="89"/>
      <c r="R733" s="77">
        <f t="shared" si="183"/>
        <v>0</v>
      </c>
      <c r="S733" s="105">
        <f t="shared" si="184"/>
        <v>8980.5400000000009</v>
      </c>
      <c r="T733" s="122">
        <f t="shared" si="185"/>
        <v>7312.4</v>
      </c>
      <c r="U733" s="116">
        <f t="shared" si="186"/>
        <v>3164.06</v>
      </c>
      <c r="V733" s="123">
        <f t="shared" si="187"/>
        <v>4140.78</v>
      </c>
      <c r="W733" s="41"/>
      <c r="X733" s="105"/>
      <c r="Y733" s="106"/>
      <c r="Z733" s="138">
        <v>641.77</v>
      </c>
      <c r="AA733" s="134">
        <v>180.03</v>
      </c>
      <c r="AB733" s="107">
        <f t="shared" si="188"/>
        <v>821.8</v>
      </c>
    </row>
    <row r="734" spans="2:28" ht="13.5" hidden="1" thickBot="1" x14ac:dyDescent="0.25">
      <c r="B734" s="10" t="s">
        <v>12</v>
      </c>
      <c r="C734" s="63">
        <f t="shared" ref="C734:AB734" si="189">SUM(C704:C733)</f>
        <v>109166</v>
      </c>
      <c r="D734" s="63">
        <f t="shared" si="189"/>
        <v>204995</v>
      </c>
      <c r="E734" s="63">
        <f t="shared" si="189"/>
        <v>114194</v>
      </c>
      <c r="F734" s="63">
        <f t="shared" si="189"/>
        <v>164989</v>
      </c>
      <c r="G734" s="63">
        <f t="shared" si="189"/>
        <v>593344</v>
      </c>
      <c r="H734" s="63">
        <f t="shared" si="189"/>
        <v>20627.79</v>
      </c>
      <c r="I734" s="63">
        <f t="shared" si="189"/>
        <v>34755.130000000005</v>
      </c>
      <c r="J734" s="63">
        <f t="shared" si="189"/>
        <v>36286.290000000008</v>
      </c>
      <c r="K734" s="63">
        <f t="shared" si="189"/>
        <v>35784.810000000005</v>
      </c>
      <c r="L734" s="63">
        <f t="shared" si="189"/>
        <v>35298.93</v>
      </c>
      <c r="M734" s="63">
        <f t="shared" si="189"/>
        <v>697404.19000000018</v>
      </c>
      <c r="N734" s="97">
        <f t="shared" si="189"/>
        <v>0</v>
      </c>
      <c r="O734" s="97">
        <f t="shared" si="189"/>
        <v>7068622.04</v>
      </c>
      <c r="P734" s="97">
        <f t="shared" si="189"/>
        <v>0</v>
      </c>
      <c r="Q734" s="97">
        <f t="shared" si="189"/>
        <v>0</v>
      </c>
      <c r="R734" s="97">
        <f t="shared" si="189"/>
        <v>2203351.5356999999</v>
      </c>
      <c r="S734" s="63">
        <f t="shared" si="189"/>
        <v>125112.16999999998</v>
      </c>
      <c r="T734" s="63">
        <f t="shared" si="189"/>
        <v>237405.06000000003</v>
      </c>
      <c r="U734" s="115">
        <f t="shared" si="189"/>
        <v>138120.65</v>
      </c>
      <c r="V734" s="115">
        <f t="shared" si="189"/>
        <v>196766.26999999993</v>
      </c>
      <c r="W734" s="63">
        <f t="shared" si="189"/>
        <v>0</v>
      </c>
      <c r="X734" s="115">
        <f t="shared" si="189"/>
        <v>0</v>
      </c>
      <c r="Y734" s="115">
        <f t="shared" si="189"/>
        <v>0</v>
      </c>
      <c r="Z734" s="115">
        <f t="shared" si="189"/>
        <v>18897.939999999995</v>
      </c>
      <c r="AA734" s="115">
        <f t="shared" si="189"/>
        <v>5763.16</v>
      </c>
      <c r="AB734" s="115">
        <f t="shared" si="189"/>
        <v>24661.099999999995</v>
      </c>
    </row>
    <row r="735" spans="2:28" hidden="1" x14ac:dyDescent="0.2">
      <c r="B735" s="5">
        <v>41244</v>
      </c>
      <c r="C735" s="33">
        <v>0</v>
      </c>
      <c r="D735" s="40">
        <v>6223</v>
      </c>
      <c r="E735" s="40">
        <v>3252</v>
      </c>
      <c r="F735" s="40">
        <v>6141</v>
      </c>
      <c r="G735" s="41">
        <f t="shared" ref="G735:G764" si="190">SUM(C735:F735)</f>
        <v>15616</v>
      </c>
      <c r="H735" s="119">
        <v>0</v>
      </c>
      <c r="I735" s="116">
        <v>1162.52</v>
      </c>
      <c r="J735" s="116">
        <v>1216.5</v>
      </c>
      <c r="K735" s="116">
        <v>1191.3900000000001</v>
      </c>
      <c r="L735" s="120">
        <f t="shared" ref="L735:L764" si="191">+ROUND((H735*C735+I735*D735+J735*E735+K735*F735)/G735,2)</f>
        <v>1185.1099999999999</v>
      </c>
      <c r="M735" s="121">
        <f t="shared" ref="M735:M764" si="192">+ROUND((C735*H735+D735*I735+E735*J735+F735*K735)/1000,2)</f>
        <v>18506.75</v>
      </c>
      <c r="N735" s="89">
        <v>0</v>
      </c>
      <c r="O735" s="89">
        <v>1.7435</v>
      </c>
      <c r="P735" s="89">
        <v>2.3723000000000001</v>
      </c>
      <c r="Q735" s="89">
        <v>2.0339999999999998</v>
      </c>
      <c r="R735" s="77">
        <f t="shared" ref="R735:R764" si="193">+ROUND((N735*C735+O735*D735+P735*E735+Q735*F735)/G735,4)</f>
        <v>1.9886999999999999</v>
      </c>
      <c r="S735" s="105">
        <f t="shared" ref="S735:S765" si="194">ROUND(+C735*H735/1000,2)</f>
        <v>0</v>
      </c>
      <c r="T735" s="122">
        <f t="shared" si="185"/>
        <v>7234.36</v>
      </c>
      <c r="U735" s="116">
        <f t="shared" ref="U735:U765" si="195">ROUND(+E735*J735/1000,2)</f>
        <v>3956.06</v>
      </c>
      <c r="V735" s="123">
        <f t="shared" ref="V735:V765" si="196">ROUND(+F735*K735/1000,2)</f>
        <v>7316.33</v>
      </c>
      <c r="W735" s="41"/>
      <c r="X735" s="105">
        <v>78.799999999999955</v>
      </c>
      <c r="Y735" s="106"/>
      <c r="Z735" s="106">
        <v>78.799999999999955</v>
      </c>
      <c r="AA735" s="106">
        <v>0</v>
      </c>
      <c r="AB735" s="107"/>
    </row>
    <row r="736" spans="2:28" hidden="1" x14ac:dyDescent="0.2">
      <c r="B736" s="5">
        <v>41245</v>
      </c>
      <c r="C736" s="33">
        <v>0</v>
      </c>
      <c r="D736" s="40">
        <v>6084</v>
      </c>
      <c r="E736" s="40">
        <v>3229</v>
      </c>
      <c r="F736" s="40">
        <v>6149</v>
      </c>
      <c r="G736" s="41">
        <f t="shared" si="190"/>
        <v>15462</v>
      </c>
      <c r="H736" s="119">
        <v>0</v>
      </c>
      <c r="I736" s="116">
        <v>1163.3599999999999</v>
      </c>
      <c r="J736" s="116">
        <v>1216.5</v>
      </c>
      <c r="K736" s="116">
        <v>1192.9000000000001</v>
      </c>
      <c r="L736" s="120">
        <f t="shared" si="191"/>
        <v>1186.21</v>
      </c>
      <c r="M736" s="121">
        <f t="shared" si="192"/>
        <v>18341.099999999999</v>
      </c>
      <c r="N736" s="89">
        <v>0</v>
      </c>
      <c r="O736" s="89">
        <v>1.7464999999999999</v>
      </c>
      <c r="P736" s="89">
        <v>2.3723000000000001</v>
      </c>
      <c r="Q736" s="89">
        <v>2.0558000000000001</v>
      </c>
      <c r="R736" s="77">
        <f t="shared" si="193"/>
        <v>2.0002</v>
      </c>
      <c r="S736" s="105">
        <f t="shared" si="194"/>
        <v>0</v>
      </c>
      <c r="T736" s="122">
        <f t="shared" ref="T736:T765" si="197">ROUND(+D736*I736/1000,2)</f>
        <v>7077.88</v>
      </c>
      <c r="U736" s="116">
        <f t="shared" si="195"/>
        <v>3928.08</v>
      </c>
      <c r="V736" s="123">
        <f t="shared" si="196"/>
        <v>7335.14</v>
      </c>
      <c r="W736" s="41"/>
      <c r="X736" s="105">
        <v>489.31</v>
      </c>
      <c r="Y736" s="106"/>
      <c r="Z736" s="106">
        <v>489.31</v>
      </c>
      <c r="AA736" s="106">
        <v>0</v>
      </c>
      <c r="AB736" s="107"/>
    </row>
    <row r="737" spans="2:28" hidden="1" x14ac:dyDescent="0.2">
      <c r="B737" s="5">
        <v>41246</v>
      </c>
      <c r="C737" s="33">
        <v>3116</v>
      </c>
      <c r="D737" s="40">
        <v>6131</v>
      </c>
      <c r="E737" s="40">
        <v>3250</v>
      </c>
      <c r="F737" s="40">
        <v>3204</v>
      </c>
      <c r="G737" s="41">
        <f t="shared" si="190"/>
        <v>15701</v>
      </c>
      <c r="H737" s="119">
        <v>1141.5</v>
      </c>
      <c r="I737" s="116">
        <v>1154.19</v>
      </c>
      <c r="J737" s="116">
        <v>1216.48</v>
      </c>
      <c r="K737" s="116">
        <v>1211.67</v>
      </c>
      <c r="L737" s="120">
        <f t="shared" si="191"/>
        <v>1176.29</v>
      </c>
      <c r="M737" s="121">
        <f t="shared" si="192"/>
        <v>18469</v>
      </c>
      <c r="N737" s="89">
        <v>1.4043000000000001</v>
      </c>
      <c r="O737" s="89">
        <v>1.7085999999999999</v>
      </c>
      <c r="P737" s="89">
        <v>2.3344999999999998</v>
      </c>
      <c r="Q737" s="89">
        <v>2.2888000000000002</v>
      </c>
      <c r="R737" s="77">
        <f t="shared" si="193"/>
        <v>1.8962000000000001</v>
      </c>
      <c r="S737" s="105">
        <f t="shared" si="194"/>
        <v>3556.91</v>
      </c>
      <c r="T737" s="122">
        <f t="shared" si="197"/>
        <v>7076.34</v>
      </c>
      <c r="U737" s="116">
        <f t="shared" si="195"/>
        <v>3953.56</v>
      </c>
      <c r="V737" s="123">
        <f t="shared" si="196"/>
        <v>3882.19</v>
      </c>
      <c r="W737" s="41"/>
      <c r="X737" s="105">
        <v>683.17</v>
      </c>
      <c r="Y737" s="106"/>
      <c r="Z737" s="106">
        <v>534.59</v>
      </c>
      <c r="AA737" s="106">
        <v>148.58000000000001</v>
      </c>
      <c r="AB737" s="107"/>
    </row>
    <row r="738" spans="2:28" hidden="1" x14ac:dyDescent="0.2">
      <c r="B738" s="5">
        <v>41247</v>
      </c>
      <c r="C738" s="33">
        <v>0</v>
      </c>
      <c r="D738" s="40">
        <v>6050</v>
      </c>
      <c r="E738" s="40">
        <v>3297</v>
      </c>
      <c r="F738" s="40">
        <v>5619</v>
      </c>
      <c r="G738" s="41">
        <f t="shared" si="190"/>
        <v>14966</v>
      </c>
      <c r="H738" s="119">
        <v>0</v>
      </c>
      <c r="I738" s="116">
        <v>1165.2</v>
      </c>
      <c r="J738" s="116">
        <v>1218.22</v>
      </c>
      <c r="K738" s="116">
        <v>1188.5899999999999</v>
      </c>
      <c r="L738" s="120">
        <f t="shared" si="191"/>
        <v>1185.6600000000001</v>
      </c>
      <c r="M738" s="121">
        <f t="shared" si="192"/>
        <v>17744.62</v>
      </c>
      <c r="N738" s="89">
        <v>0</v>
      </c>
      <c r="O738" s="89">
        <v>1.7656000000000001</v>
      </c>
      <c r="P738" s="89">
        <v>2.4049</v>
      </c>
      <c r="Q738" s="89">
        <v>2.0005999999999999</v>
      </c>
      <c r="R738" s="77">
        <f t="shared" si="193"/>
        <v>1.9946999999999999</v>
      </c>
      <c r="S738" s="105">
        <f t="shared" si="194"/>
        <v>0</v>
      </c>
      <c r="T738" s="122">
        <f t="shared" si="197"/>
        <v>7049.46</v>
      </c>
      <c r="U738" s="116">
        <f t="shared" si="195"/>
        <v>4016.47</v>
      </c>
      <c r="V738" s="123">
        <f t="shared" si="196"/>
        <v>6678.69</v>
      </c>
      <c r="W738" s="41"/>
      <c r="X738" s="105">
        <v>560.57000000000005</v>
      </c>
      <c r="Y738" s="106"/>
      <c r="Z738" s="106">
        <v>0</v>
      </c>
      <c r="AA738" s="106">
        <v>560.57000000000005</v>
      </c>
      <c r="AB738" s="107"/>
    </row>
    <row r="739" spans="2:28" hidden="1" x14ac:dyDescent="0.2">
      <c r="B739" s="5">
        <v>41248</v>
      </c>
      <c r="C739" s="33">
        <v>3288</v>
      </c>
      <c r="D739" s="40">
        <v>5963</v>
      </c>
      <c r="E739" s="40">
        <v>3176</v>
      </c>
      <c r="F739" s="40">
        <v>3320</v>
      </c>
      <c r="G739" s="41">
        <f t="shared" si="190"/>
        <v>15747</v>
      </c>
      <c r="H739" s="119">
        <v>1142.71</v>
      </c>
      <c r="I739" s="116">
        <v>1161.17</v>
      </c>
      <c r="J739" s="116">
        <v>1216.48</v>
      </c>
      <c r="K739" s="116">
        <v>1200.83</v>
      </c>
      <c r="L739" s="120">
        <f t="shared" si="191"/>
        <v>1176.83</v>
      </c>
      <c r="M739" s="121">
        <f t="shared" si="192"/>
        <v>18531.580000000002</v>
      </c>
      <c r="N739" s="89">
        <v>1.4251</v>
      </c>
      <c r="O739" s="89">
        <v>1.7267999999999999</v>
      </c>
      <c r="P739" s="89">
        <v>2.3344999999999998</v>
      </c>
      <c r="Q739" s="89">
        <v>2.1475</v>
      </c>
      <c r="R739" s="77">
        <f t="shared" si="193"/>
        <v>1.8751</v>
      </c>
      <c r="S739" s="105">
        <f t="shared" si="194"/>
        <v>3757.23</v>
      </c>
      <c r="T739" s="122">
        <f t="shared" si="197"/>
        <v>6924.06</v>
      </c>
      <c r="U739" s="116">
        <f t="shared" si="195"/>
        <v>3863.54</v>
      </c>
      <c r="V739" s="123">
        <f t="shared" si="196"/>
        <v>3986.76</v>
      </c>
      <c r="W739" s="41"/>
      <c r="X739" s="105">
        <v>690.03</v>
      </c>
      <c r="Y739" s="106"/>
      <c r="Z739" s="106">
        <v>524.80999999999995</v>
      </c>
      <c r="AA739" s="106">
        <v>165.22</v>
      </c>
      <c r="AB739" s="107"/>
    </row>
    <row r="740" spans="2:28" hidden="1" x14ac:dyDescent="0.2">
      <c r="B740" s="5">
        <v>41249</v>
      </c>
      <c r="C740" s="33">
        <v>3229</v>
      </c>
      <c r="D740" s="40">
        <v>5992</v>
      </c>
      <c r="E740" s="40">
        <v>3132</v>
      </c>
      <c r="F740" s="40">
        <v>3123</v>
      </c>
      <c r="G740" s="41">
        <f t="shared" si="190"/>
        <v>15476</v>
      </c>
      <c r="H740" s="119">
        <v>1143.49</v>
      </c>
      <c r="I740" s="116">
        <v>1156.22</v>
      </c>
      <c r="J740" s="116">
        <v>1218.42</v>
      </c>
      <c r="K740" s="116">
        <v>1202.32</v>
      </c>
      <c r="L740" s="120">
        <f t="shared" si="191"/>
        <v>1175.45</v>
      </c>
      <c r="M740" s="121">
        <f t="shared" si="192"/>
        <v>18191.34</v>
      </c>
      <c r="N740" s="89">
        <v>1.4369000000000001</v>
      </c>
      <c r="O740" s="89">
        <v>1.6829000000000001</v>
      </c>
      <c r="P740" s="89">
        <v>2.3557999999999999</v>
      </c>
      <c r="Q740" s="89">
        <v>2.1511</v>
      </c>
      <c r="R740" s="77">
        <f t="shared" si="193"/>
        <v>1.8622000000000001</v>
      </c>
      <c r="S740" s="105">
        <f t="shared" si="194"/>
        <v>3692.33</v>
      </c>
      <c r="T740" s="122">
        <f t="shared" si="197"/>
        <v>6928.07</v>
      </c>
      <c r="U740" s="116">
        <f t="shared" si="195"/>
        <v>3816.09</v>
      </c>
      <c r="V740" s="123">
        <f t="shared" si="196"/>
        <v>3754.85</v>
      </c>
      <c r="W740" s="41"/>
      <c r="X740" s="105">
        <v>672.74</v>
      </c>
      <c r="Y740" s="106"/>
      <c r="Z740" s="106">
        <v>538.94000000000005</v>
      </c>
      <c r="AA740" s="106">
        <v>133.80000000000001</v>
      </c>
      <c r="AB740" s="107"/>
    </row>
    <row r="741" spans="2:28" hidden="1" x14ac:dyDescent="0.2">
      <c r="B741" s="5">
        <v>41250</v>
      </c>
      <c r="C741" s="33">
        <v>3581</v>
      </c>
      <c r="D741" s="40">
        <v>6141</v>
      </c>
      <c r="E741" s="40">
        <v>3262</v>
      </c>
      <c r="F741" s="40">
        <v>2789</v>
      </c>
      <c r="G741" s="41">
        <f t="shared" si="190"/>
        <v>15773</v>
      </c>
      <c r="H741" s="119">
        <v>1143.1300000000001</v>
      </c>
      <c r="I741" s="116">
        <v>1160.77</v>
      </c>
      <c r="J741" s="116">
        <v>1218.42</v>
      </c>
      <c r="K741" s="116">
        <v>1209.42</v>
      </c>
      <c r="L741" s="120">
        <f t="shared" si="191"/>
        <v>1177.29</v>
      </c>
      <c r="M741" s="121">
        <f t="shared" si="192"/>
        <v>18569.400000000001</v>
      </c>
      <c r="N741" s="89">
        <v>1.4399</v>
      </c>
      <c r="O741" s="89">
        <v>1.7238</v>
      </c>
      <c r="P741" s="89">
        <v>2.3557999999999999</v>
      </c>
      <c r="Q741" s="89">
        <v>2.2322000000000002</v>
      </c>
      <c r="R741" s="77">
        <f t="shared" si="193"/>
        <v>1.8798999999999999</v>
      </c>
      <c r="S741" s="105">
        <f t="shared" si="194"/>
        <v>4093.55</v>
      </c>
      <c r="T741" s="122">
        <f t="shared" si="197"/>
        <v>7128.29</v>
      </c>
      <c r="U741" s="116">
        <f t="shared" si="195"/>
        <v>3974.49</v>
      </c>
      <c r="V741" s="123">
        <f t="shared" si="196"/>
        <v>3373.07</v>
      </c>
      <c r="W741" s="41"/>
      <c r="X741" s="105">
        <v>622.71</v>
      </c>
      <c r="Y741" s="106"/>
      <c r="Z741" s="106">
        <v>494.89</v>
      </c>
      <c r="AA741" s="106">
        <v>127.82</v>
      </c>
      <c r="AB741" s="107"/>
    </row>
    <row r="742" spans="2:28" hidden="1" x14ac:dyDescent="0.2">
      <c r="B742" s="5">
        <v>41251</v>
      </c>
      <c r="C742" s="33">
        <v>3322</v>
      </c>
      <c r="D742" s="40">
        <v>5996</v>
      </c>
      <c r="E742" s="40">
        <v>3252</v>
      </c>
      <c r="F742" s="40">
        <v>3031</v>
      </c>
      <c r="G742" s="41">
        <f t="shared" si="190"/>
        <v>15601</v>
      </c>
      <c r="H742" s="119">
        <v>1144.0899999999999</v>
      </c>
      <c r="I742" s="116">
        <v>1160.69</v>
      </c>
      <c r="J742" s="116">
        <v>1218.42</v>
      </c>
      <c r="K742" s="116">
        <v>1189.76</v>
      </c>
      <c r="L742" s="120">
        <f t="shared" si="191"/>
        <v>1174.8399999999999</v>
      </c>
      <c r="M742" s="121">
        <f t="shared" si="192"/>
        <v>18328.63</v>
      </c>
      <c r="N742" s="89">
        <v>1.4559</v>
      </c>
      <c r="O742" s="89">
        <v>1.7306999999999999</v>
      </c>
      <c r="P742" s="89">
        <v>2.3557999999999999</v>
      </c>
      <c r="Q742" s="89">
        <v>1.9941</v>
      </c>
      <c r="R742" s="77">
        <f t="shared" si="193"/>
        <v>1.8536999999999999</v>
      </c>
      <c r="S742" s="105">
        <f t="shared" si="194"/>
        <v>3800.67</v>
      </c>
      <c r="T742" s="122">
        <f t="shared" si="197"/>
        <v>6959.5</v>
      </c>
      <c r="U742" s="116">
        <f t="shared" si="195"/>
        <v>3962.3</v>
      </c>
      <c r="V742" s="123">
        <f t="shared" si="196"/>
        <v>3606.16</v>
      </c>
      <c r="W742" s="41"/>
      <c r="X742" s="105">
        <v>673.49</v>
      </c>
      <c r="Y742" s="106"/>
      <c r="Z742" s="106">
        <v>526.72</v>
      </c>
      <c r="AA742" s="106">
        <v>146.77000000000001</v>
      </c>
      <c r="AB742" s="107"/>
    </row>
    <row r="743" spans="2:28" hidden="1" x14ac:dyDescent="0.2">
      <c r="B743" s="5">
        <v>41252</v>
      </c>
      <c r="C743" s="33">
        <v>3161</v>
      </c>
      <c r="D743" s="40">
        <v>6181</v>
      </c>
      <c r="E743" s="40">
        <v>3250</v>
      </c>
      <c r="F743" s="40">
        <v>3154</v>
      </c>
      <c r="G743" s="41">
        <f t="shared" si="190"/>
        <v>15746</v>
      </c>
      <c r="H743" s="119">
        <v>1145.44</v>
      </c>
      <c r="I743" s="116">
        <v>1159.6199999999999</v>
      </c>
      <c r="J743" s="116">
        <v>1218.42</v>
      </c>
      <c r="K743" s="116">
        <v>1190.92</v>
      </c>
      <c r="L743" s="120">
        <f t="shared" si="191"/>
        <v>1175.18</v>
      </c>
      <c r="M743" s="121">
        <f t="shared" si="192"/>
        <v>18504.37</v>
      </c>
      <c r="N743" s="89">
        <v>1.468</v>
      </c>
      <c r="O743" s="89">
        <v>1.7131000000000001</v>
      </c>
      <c r="P743" s="89">
        <v>2.3557999999999999</v>
      </c>
      <c r="Q743" s="89">
        <v>2.0171999999999999</v>
      </c>
      <c r="R743" s="77">
        <f t="shared" si="193"/>
        <v>1.8574999999999999</v>
      </c>
      <c r="S743" s="105">
        <f t="shared" si="194"/>
        <v>3620.74</v>
      </c>
      <c r="T743" s="122">
        <f t="shared" si="197"/>
        <v>7167.61</v>
      </c>
      <c r="U743" s="116">
        <f t="shared" si="195"/>
        <v>3959.87</v>
      </c>
      <c r="V743" s="123">
        <f t="shared" si="196"/>
        <v>3756.16</v>
      </c>
      <c r="W743" s="41"/>
      <c r="X743" s="105">
        <v>680.64</v>
      </c>
      <c r="Y743" s="106"/>
      <c r="Z743" s="106">
        <v>513.26</v>
      </c>
      <c r="AA743" s="106">
        <v>167.38</v>
      </c>
      <c r="AB743" s="107"/>
    </row>
    <row r="744" spans="2:28" hidden="1" x14ac:dyDescent="0.2">
      <c r="B744" s="5">
        <v>41253</v>
      </c>
      <c r="C744" s="33">
        <v>5245</v>
      </c>
      <c r="D744" s="40">
        <v>6031</v>
      </c>
      <c r="E744" s="40">
        <v>837</v>
      </c>
      <c r="F744" s="40">
        <v>3155</v>
      </c>
      <c r="G744" s="41">
        <f t="shared" si="190"/>
        <v>15268</v>
      </c>
      <c r="H744" s="119">
        <v>1145.1300000000001</v>
      </c>
      <c r="I744" s="116">
        <v>1157.19</v>
      </c>
      <c r="J744" s="116">
        <v>1218.42</v>
      </c>
      <c r="K744" s="116">
        <v>1193.0899999999999</v>
      </c>
      <c r="L744" s="120">
        <f t="shared" si="191"/>
        <v>1163.82</v>
      </c>
      <c r="M744" s="121">
        <f t="shared" si="192"/>
        <v>17769.240000000002</v>
      </c>
      <c r="N744" s="89">
        <v>1.4594</v>
      </c>
      <c r="O744" s="89">
        <v>1.6918</v>
      </c>
      <c r="P744" s="89">
        <v>2.3557999999999999</v>
      </c>
      <c r="Q744" s="89">
        <v>2.0432000000000001</v>
      </c>
      <c r="R744" s="77">
        <f t="shared" si="193"/>
        <v>1.7210000000000001</v>
      </c>
      <c r="S744" s="105">
        <f t="shared" si="194"/>
        <v>6006.21</v>
      </c>
      <c r="T744" s="122">
        <f t="shared" si="197"/>
        <v>6979.01</v>
      </c>
      <c r="U744" s="116">
        <f t="shared" si="195"/>
        <v>1019.82</v>
      </c>
      <c r="V744" s="123">
        <f t="shared" si="196"/>
        <v>3764.2</v>
      </c>
      <c r="W744" s="41"/>
      <c r="X744" s="105">
        <v>613.53</v>
      </c>
      <c r="Y744" s="106"/>
      <c r="Z744" s="106">
        <v>473.55</v>
      </c>
      <c r="AA744" s="106">
        <v>139.97999999999999</v>
      </c>
      <c r="AB744" s="107"/>
    </row>
    <row r="745" spans="2:28" hidden="1" x14ac:dyDescent="0.2">
      <c r="B745" s="5">
        <v>41254</v>
      </c>
      <c r="C745" s="33">
        <v>8433</v>
      </c>
      <c r="D745" s="40">
        <v>7298</v>
      </c>
      <c r="E745" s="40">
        <v>450</v>
      </c>
      <c r="F745" s="40">
        <v>5782</v>
      </c>
      <c r="G745" s="41">
        <f t="shared" si="190"/>
        <v>21963</v>
      </c>
      <c r="H745" s="119">
        <v>1143.6400000000001</v>
      </c>
      <c r="I745" s="116">
        <v>1153.95</v>
      </c>
      <c r="J745" s="116">
        <v>1218.42</v>
      </c>
      <c r="K745" s="116">
        <v>1194.51</v>
      </c>
      <c r="L745" s="120">
        <f t="shared" si="191"/>
        <v>1161.99</v>
      </c>
      <c r="M745" s="121">
        <f t="shared" si="192"/>
        <v>25520.79</v>
      </c>
      <c r="N745" s="89">
        <v>1.4403999999999999</v>
      </c>
      <c r="O745" s="89">
        <v>1.655</v>
      </c>
      <c r="P745" s="89">
        <v>2.3557999999999999</v>
      </c>
      <c r="Q745" s="89">
        <v>2.0785</v>
      </c>
      <c r="R745" s="77">
        <f t="shared" si="193"/>
        <v>1.6984999999999999</v>
      </c>
      <c r="S745" s="105">
        <f t="shared" si="194"/>
        <v>9644.32</v>
      </c>
      <c r="T745" s="122">
        <f t="shared" si="197"/>
        <v>8421.5300000000007</v>
      </c>
      <c r="U745" s="116">
        <f t="shared" si="195"/>
        <v>548.29</v>
      </c>
      <c r="V745" s="123">
        <f t="shared" si="196"/>
        <v>6906.66</v>
      </c>
      <c r="W745" s="41"/>
      <c r="X745" s="105">
        <v>866.54</v>
      </c>
      <c r="Y745" s="106"/>
      <c r="Z745" s="106">
        <v>659.58</v>
      </c>
      <c r="AA745" s="106">
        <v>206.96</v>
      </c>
      <c r="AB745" s="107"/>
    </row>
    <row r="746" spans="2:28" hidden="1" x14ac:dyDescent="0.2">
      <c r="B746" s="5">
        <v>41255</v>
      </c>
      <c r="C746" s="33">
        <v>4812</v>
      </c>
      <c r="D746" s="40">
        <v>6536</v>
      </c>
      <c r="E746" s="40">
        <v>755</v>
      </c>
      <c r="F746" s="40">
        <v>3430</v>
      </c>
      <c r="G746" s="41">
        <f t="shared" si="190"/>
        <v>15533</v>
      </c>
      <c r="H746" s="119">
        <v>1143.6400000000001</v>
      </c>
      <c r="I746" s="116">
        <v>1163.4100000000001</v>
      </c>
      <c r="J746" s="116">
        <v>1218.42</v>
      </c>
      <c r="K746" s="116">
        <v>1197.5</v>
      </c>
      <c r="L746" s="120">
        <f t="shared" si="191"/>
        <v>1167.49</v>
      </c>
      <c r="M746" s="121">
        <f t="shared" si="192"/>
        <v>18134.580000000002</v>
      </c>
      <c r="N746" s="89">
        <v>1.4403999999999999</v>
      </c>
      <c r="O746" s="89">
        <v>1.6549</v>
      </c>
      <c r="P746" s="89">
        <v>2.3557999999999999</v>
      </c>
      <c r="Q746" s="89">
        <v>2.1267</v>
      </c>
      <c r="R746" s="77">
        <f t="shared" si="193"/>
        <v>1.7266999999999999</v>
      </c>
      <c r="S746" s="105">
        <f t="shared" si="194"/>
        <v>5503.2</v>
      </c>
      <c r="T746" s="122">
        <f t="shared" si="197"/>
        <v>7604.05</v>
      </c>
      <c r="U746" s="116">
        <f t="shared" si="195"/>
        <v>919.91</v>
      </c>
      <c r="V746" s="123">
        <f t="shared" si="196"/>
        <v>4107.43</v>
      </c>
      <c r="W746" s="41"/>
      <c r="X746" s="105">
        <v>624.65</v>
      </c>
      <c r="Y746" s="106"/>
      <c r="Z746" s="106">
        <v>485.84</v>
      </c>
      <c r="AA746" s="106">
        <v>138.81</v>
      </c>
      <c r="AB746" s="107"/>
    </row>
    <row r="747" spans="2:28" hidden="1" x14ac:dyDescent="0.2">
      <c r="B747" s="5">
        <v>41256</v>
      </c>
      <c r="C747" s="33">
        <v>7859</v>
      </c>
      <c r="D747" s="40">
        <v>6041</v>
      </c>
      <c r="E747" s="40">
        <v>2673</v>
      </c>
      <c r="F747" s="40">
        <v>4224</v>
      </c>
      <c r="G747" s="41">
        <f t="shared" si="190"/>
        <v>20797</v>
      </c>
      <c r="H747" s="119">
        <v>1143.6400000000001</v>
      </c>
      <c r="I747" s="116">
        <v>1159.8399999999999</v>
      </c>
      <c r="J747" s="116">
        <v>1218.42</v>
      </c>
      <c r="K747" s="116">
        <v>1200.29</v>
      </c>
      <c r="L747" s="120">
        <f t="shared" si="191"/>
        <v>1169.46</v>
      </c>
      <c r="M747" s="121">
        <f t="shared" si="192"/>
        <v>24321.32</v>
      </c>
      <c r="N747" s="89">
        <v>1.4403999999999999</v>
      </c>
      <c r="O747" s="89">
        <v>1.7085999999999999</v>
      </c>
      <c r="P747" s="89">
        <v>2.3557999999999999</v>
      </c>
      <c r="Q747" s="89">
        <v>2.1608000000000001</v>
      </c>
      <c r="R747" s="77">
        <f t="shared" si="193"/>
        <v>1.7823</v>
      </c>
      <c r="S747" s="105">
        <f t="shared" si="194"/>
        <v>8987.8700000000008</v>
      </c>
      <c r="T747" s="122">
        <f t="shared" si="197"/>
        <v>7006.59</v>
      </c>
      <c r="U747" s="116">
        <f t="shared" si="195"/>
        <v>3256.84</v>
      </c>
      <c r="V747" s="123">
        <f t="shared" si="196"/>
        <v>5070.0200000000004</v>
      </c>
      <c r="W747" s="41"/>
      <c r="X747" s="105">
        <v>853</v>
      </c>
      <c r="Y747" s="106"/>
      <c r="Z747" s="106">
        <v>648.53</v>
      </c>
      <c r="AA747" s="106">
        <v>204.47</v>
      </c>
      <c r="AB747" s="107"/>
    </row>
    <row r="748" spans="2:28" hidden="1" x14ac:dyDescent="0.2">
      <c r="B748" s="5">
        <v>41257</v>
      </c>
      <c r="C748" s="33">
        <v>3764</v>
      </c>
      <c r="D748" s="40">
        <v>6269</v>
      </c>
      <c r="E748" s="40">
        <v>3386</v>
      </c>
      <c r="F748" s="40">
        <v>2947</v>
      </c>
      <c r="G748" s="41">
        <f t="shared" si="190"/>
        <v>16366</v>
      </c>
      <c r="H748" s="119">
        <v>1147.24</v>
      </c>
      <c r="I748" s="116">
        <v>1155.52</v>
      </c>
      <c r="J748" s="116">
        <v>1217.6400000000001</v>
      </c>
      <c r="K748" s="116">
        <v>1197.3399999999999</v>
      </c>
      <c r="L748" s="120">
        <f t="shared" si="191"/>
        <v>1174</v>
      </c>
      <c r="M748" s="121">
        <f t="shared" si="192"/>
        <v>19213.66</v>
      </c>
      <c r="N748" s="89">
        <v>1.4893000000000001</v>
      </c>
      <c r="O748" s="89">
        <v>1.6634</v>
      </c>
      <c r="P748" s="89">
        <v>2.3319999999999999</v>
      </c>
      <c r="Q748" s="89">
        <v>2.1316000000000002</v>
      </c>
      <c r="R748" s="77">
        <f t="shared" si="193"/>
        <v>1.8460000000000001</v>
      </c>
      <c r="S748" s="105">
        <f t="shared" si="194"/>
        <v>4318.21</v>
      </c>
      <c r="T748" s="122">
        <f t="shared" si="197"/>
        <v>7243.95</v>
      </c>
      <c r="U748" s="116">
        <f t="shared" si="195"/>
        <v>4122.93</v>
      </c>
      <c r="V748" s="123">
        <f t="shared" si="196"/>
        <v>3528.56</v>
      </c>
      <c r="W748" s="41"/>
      <c r="X748" s="105">
        <v>681.1</v>
      </c>
      <c r="Y748" s="106"/>
      <c r="Z748" s="106">
        <v>532.70000000000005</v>
      </c>
      <c r="AA748" s="106">
        <v>148.4</v>
      </c>
      <c r="AB748" s="107"/>
    </row>
    <row r="749" spans="2:28" hidden="1" x14ac:dyDescent="0.2">
      <c r="B749" s="5">
        <v>41258</v>
      </c>
      <c r="C749" s="33">
        <v>3116</v>
      </c>
      <c r="D749" s="40">
        <v>6188</v>
      </c>
      <c r="E749" s="40">
        <v>3267</v>
      </c>
      <c r="F749" s="40">
        <v>3311</v>
      </c>
      <c r="G749" s="41">
        <f t="shared" si="190"/>
        <v>15882</v>
      </c>
      <c r="H749" s="119">
        <v>1147.3599999999999</v>
      </c>
      <c r="I749" s="116">
        <v>1164.81</v>
      </c>
      <c r="J749" s="116">
        <v>1217.6400000000001</v>
      </c>
      <c r="K749" s="116">
        <v>1198.82</v>
      </c>
      <c r="L749" s="120">
        <f t="shared" si="191"/>
        <v>1179.3399999999999</v>
      </c>
      <c r="M749" s="121">
        <f t="shared" si="192"/>
        <v>18730.34</v>
      </c>
      <c r="N749" s="89">
        <v>1.4891000000000001</v>
      </c>
      <c r="O749" s="89">
        <v>1.7756000000000001</v>
      </c>
      <c r="P749" s="89">
        <v>2.3319999999999999</v>
      </c>
      <c r="Q749" s="89">
        <v>2.1394000000000002</v>
      </c>
      <c r="R749" s="77">
        <f t="shared" si="193"/>
        <v>1.9097</v>
      </c>
      <c r="S749" s="105">
        <f t="shared" si="194"/>
        <v>3575.17</v>
      </c>
      <c r="T749" s="122">
        <f t="shared" si="197"/>
        <v>7207.84</v>
      </c>
      <c r="U749" s="116">
        <f t="shared" si="195"/>
        <v>3978.03</v>
      </c>
      <c r="V749" s="123">
        <f t="shared" si="196"/>
        <v>3969.29</v>
      </c>
      <c r="W749" s="41"/>
      <c r="X749" s="105">
        <v>699.36</v>
      </c>
      <c r="Y749" s="106"/>
      <c r="Z749" s="106">
        <v>543.52</v>
      </c>
      <c r="AA749" s="106">
        <v>155.84</v>
      </c>
      <c r="AB749" s="107"/>
    </row>
    <row r="750" spans="2:28" hidden="1" x14ac:dyDescent="0.2">
      <c r="B750" s="5">
        <v>41259</v>
      </c>
      <c r="C750" s="33">
        <v>3213</v>
      </c>
      <c r="D750" s="40">
        <v>6611</v>
      </c>
      <c r="E750" s="40">
        <v>3256</v>
      </c>
      <c r="F750" s="40">
        <v>3066</v>
      </c>
      <c r="G750" s="41">
        <f t="shared" si="190"/>
        <v>16146</v>
      </c>
      <c r="H750" s="119">
        <v>1143.1199999999999</v>
      </c>
      <c r="I750" s="148">
        <v>1164.58</v>
      </c>
      <c r="J750" s="116">
        <v>1217.6400000000001</v>
      </c>
      <c r="K750" s="116">
        <v>1197.7</v>
      </c>
      <c r="L750" s="120">
        <f t="shared" si="191"/>
        <v>1177.3</v>
      </c>
      <c r="M750" s="121">
        <f t="shared" si="192"/>
        <v>19008.669999999998</v>
      </c>
      <c r="N750" s="89">
        <v>1.4434</v>
      </c>
      <c r="O750" s="89">
        <v>1.7689999999999999</v>
      </c>
      <c r="P750" s="89">
        <v>2.3319999999999999</v>
      </c>
      <c r="Q750" s="89">
        <v>2.1101000000000001</v>
      </c>
      <c r="R750" s="77">
        <f t="shared" si="193"/>
        <v>1.8825000000000001</v>
      </c>
      <c r="S750" s="105">
        <f t="shared" si="194"/>
        <v>3672.84</v>
      </c>
      <c r="T750" s="122">
        <f t="shared" si="197"/>
        <v>7699.04</v>
      </c>
      <c r="U750" s="116">
        <f t="shared" si="195"/>
        <v>3964.64</v>
      </c>
      <c r="V750" s="123">
        <f t="shared" si="196"/>
        <v>3672.15</v>
      </c>
      <c r="W750" s="41"/>
      <c r="X750" s="105">
        <v>707.18</v>
      </c>
      <c r="Y750" s="106"/>
      <c r="Z750" s="106">
        <v>530.9</v>
      </c>
      <c r="AA750" s="106">
        <v>176.28</v>
      </c>
      <c r="AB750" s="107"/>
    </row>
    <row r="751" spans="2:28" hidden="1" x14ac:dyDescent="0.2">
      <c r="B751" s="5">
        <v>41260</v>
      </c>
      <c r="C751" s="33">
        <v>3496</v>
      </c>
      <c r="D751" s="40">
        <v>5900</v>
      </c>
      <c r="E751" s="40">
        <v>3277</v>
      </c>
      <c r="F751" s="40">
        <v>3033</v>
      </c>
      <c r="G751" s="41">
        <f t="shared" si="190"/>
        <v>15706</v>
      </c>
      <c r="H751" s="119">
        <v>1149.44</v>
      </c>
      <c r="I751" s="148">
        <v>1162.8599999999999</v>
      </c>
      <c r="J751" s="116">
        <v>1217.6400000000001</v>
      </c>
      <c r="K751" s="116">
        <v>1196.8499999999999</v>
      </c>
      <c r="L751" s="120">
        <f t="shared" si="191"/>
        <v>1177.8699999999999</v>
      </c>
      <c r="M751" s="121">
        <f t="shared" si="192"/>
        <v>18499.57</v>
      </c>
      <c r="N751" s="89">
        <v>1.5196000000000001</v>
      </c>
      <c r="O751" s="89">
        <v>1.7505999999999999</v>
      </c>
      <c r="P751" s="89">
        <v>2.3319999999999999</v>
      </c>
      <c r="Q751" s="89">
        <v>2.0901000000000001</v>
      </c>
      <c r="R751" s="77">
        <f t="shared" si="193"/>
        <v>1.8859999999999999</v>
      </c>
      <c r="S751" s="105">
        <f t="shared" si="194"/>
        <v>4018.44</v>
      </c>
      <c r="T751" s="122">
        <f t="shared" si="197"/>
        <v>6860.87</v>
      </c>
      <c r="U751" s="116">
        <f t="shared" si="195"/>
        <v>3990.21</v>
      </c>
      <c r="V751" s="123">
        <f t="shared" si="196"/>
        <v>3630.05</v>
      </c>
      <c r="W751" s="41"/>
      <c r="X751" s="105">
        <v>688.95</v>
      </c>
      <c r="Y751" s="106"/>
      <c r="Z751" s="106">
        <v>524.70000000000005</v>
      </c>
      <c r="AA751" s="106">
        <v>164.25</v>
      </c>
      <c r="AB751" s="107"/>
    </row>
    <row r="752" spans="2:28" hidden="1" x14ac:dyDescent="0.2">
      <c r="B752" s="5">
        <v>41261</v>
      </c>
      <c r="C752" s="33">
        <v>3514</v>
      </c>
      <c r="D752" s="40">
        <v>5858</v>
      </c>
      <c r="E752" s="40">
        <v>3361</v>
      </c>
      <c r="F752" s="40">
        <v>3174</v>
      </c>
      <c r="G752" s="41">
        <f t="shared" si="190"/>
        <v>15907</v>
      </c>
      <c r="H752" s="119">
        <v>1148.9100000000001</v>
      </c>
      <c r="I752" s="148">
        <v>1161.69</v>
      </c>
      <c r="J752" s="116">
        <v>1217.6400000000001</v>
      </c>
      <c r="K752" s="116">
        <v>1195.27</v>
      </c>
      <c r="L752" s="120">
        <f t="shared" si="191"/>
        <v>1177.3900000000001</v>
      </c>
      <c r="M752" s="121">
        <f t="shared" si="192"/>
        <v>18728.72</v>
      </c>
      <c r="N752" s="89">
        <v>1.5119</v>
      </c>
      <c r="O752" s="89">
        <v>1.7273000000000001</v>
      </c>
      <c r="P752" s="89">
        <v>2.3319999999999999</v>
      </c>
      <c r="Q752" s="89">
        <v>2.0752999999999999</v>
      </c>
      <c r="R752" s="77">
        <f t="shared" si="193"/>
        <v>1.8769</v>
      </c>
      <c r="S752" s="105">
        <f t="shared" si="194"/>
        <v>4037.27</v>
      </c>
      <c r="T752" s="122">
        <f t="shared" si="197"/>
        <v>6805.18</v>
      </c>
      <c r="U752" s="116">
        <f t="shared" si="195"/>
        <v>4092.49</v>
      </c>
      <c r="V752" s="123">
        <f t="shared" si="196"/>
        <v>3793.79</v>
      </c>
      <c r="W752" s="41"/>
      <c r="X752" s="105">
        <v>695.01</v>
      </c>
      <c r="Y752" s="106"/>
      <c r="Z752" s="106">
        <v>529.5</v>
      </c>
      <c r="AA752" s="106">
        <v>165.51</v>
      </c>
      <c r="AB752" s="107"/>
    </row>
    <row r="753" spans="2:28" hidden="1" x14ac:dyDescent="0.2">
      <c r="B753" s="5">
        <v>41262</v>
      </c>
      <c r="C753" s="33">
        <v>3094</v>
      </c>
      <c r="D753" s="40">
        <v>6019</v>
      </c>
      <c r="E753" s="40">
        <v>3340</v>
      </c>
      <c r="F753" s="40">
        <v>2786</v>
      </c>
      <c r="G753" s="41">
        <f t="shared" si="190"/>
        <v>15239</v>
      </c>
      <c r="H753" s="119">
        <v>1148.56</v>
      </c>
      <c r="I753" s="148">
        <v>1157.8699999999999</v>
      </c>
      <c r="J753" s="116">
        <v>1217.6400000000001</v>
      </c>
      <c r="K753" s="116">
        <v>1190.0999999999999</v>
      </c>
      <c r="L753" s="120">
        <f t="shared" si="191"/>
        <v>1174.97</v>
      </c>
      <c r="M753" s="121">
        <f t="shared" si="192"/>
        <v>17905.400000000001</v>
      </c>
      <c r="N753" s="89">
        <v>1.5087999999999999</v>
      </c>
      <c r="O753" s="89">
        <v>1.6034999999999999</v>
      </c>
      <c r="P753" s="89">
        <v>2.3319999999999999</v>
      </c>
      <c r="Q753" s="89">
        <v>2.0034000000000001</v>
      </c>
      <c r="R753" s="77">
        <f t="shared" si="193"/>
        <v>1.8170999999999999</v>
      </c>
      <c r="S753" s="105">
        <f t="shared" si="194"/>
        <v>3553.64</v>
      </c>
      <c r="T753" s="122">
        <f t="shared" si="197"/>
        <v>6969.22</v>
      </c>
      <c r="U753" s="116">
        <f t="shared" si="195"/>
        <v>4066.92</v>
      </c>
      <c r="V753" s="123">
        <f t="shared" si="196"/>
        <v>3315.62</v>
      </c>
      <c r="W753" s="41"/>
      <c r="X753" s="105">
        <v>645.11</v>
      </c>
      <c r="Y753" s="106"/>
      <c r="Z753" s="106">
        <v>492.82</v>
      </c>
      <c r="AA753" s="106">
        <v>152.29</v>
      </c>
      <c r="AB753" s="107"/>
    </row>
    <row r="754" spans="2:28" hidden="1" x14ac:dyDescent="0.2">
      <c r="B754" s="5">
        <v>41263</v>
      </c>
      <c r="C754" s="33">
        <v>1370</v>
      </c>
      <c r="D754" s="40">
        <v>5963</v>
      </c>
      <c r="E754" s="40">
        <v>3178</v>
      </c>
      <c r="F754" s="40">
        <v>4995</v>
      </c>
      <c r="G754" s="41">
        <f t="shared" si="190"/>
        <v>15506</v>
      </c>
      <c r="H754" s="119">
        <v>1146.9000000000001</v>
      </c>
      <c r="I754" s="148">
        <v>1147.32</v>
      </c>
      <c r="J754" s="116">
        <v>1216.22</v>
      </c>
      <c r="K754" s="116">
        <v>1195.1400000000001</v>
      </c>
      <c r="L754" s="120">
        <f t="shared" si="191"/>
        <v>1176.81</v>
      </c>
      <c r="M754" s="121">
        <f t="shared" si="192"/>
        <v>18247.59</v>
      </c>
      <c r="N754" s="89">
        <v>1.4888999999999999</v>
      </c>
      <c r="O754" s="89">
        <v>1.5701000000000001</v>
      </c>
      <c r="P754" s="89">
        <v>2.3355000000000001</v>
      </c>
      <c r="Q754" s="89">
        <v>2.0920999999999998</v>
      </c>
      <c r="R754" s="77">
        <f t="shared" si="193"/>
        <v>1.8879999999999999</v>
      </c>
      <c r="S754" s="105">
        <f t="shared" si="194"/>
        <v>1571.25</v>
      </c>
      <c r="T754" s="122">
        <f t="shared" si="197"/>
        <v>6841.47</v>
      </c>
      <c r="U754" s="116">
        <f t="shared" si="195"/>
        <v>3865.15</v>
      </c>
      <c r="V754" s="123">
        <f t="shared" si="196"/>
        <v>5969.72</v>
      </c>
      <c r="W754" s="41"/>
      <c r="X754" s="105">
        <v>681.22</v>
      </c>
      <c r="Y754" s="106"/>
      <c r="Z754" s="106">
        <v>499.87</v>
      </c>
      <c r="AA754" s="106">
        <v>181.35</v>
      </c>
      <c r="AB754" s="107"/>
    </row>
    <row r="755" spans="2:28" hidden="1" x14ac:dyDescent="0.2">
      <c r="B755" s="5">
        <v>41264</v>
      </c>
      <c r="C755" s="33">
        <v>0</v>
      </c>
      <c r="D755" s="40">
        <v>6170</v>
      </c>
      <c r="E755" s="40">
        <v>3267</v>
      </c>
      <c r="F755" s="40">
        <v>5791</v>
      </c>
      <c r="G755" s="41">
        <f t="shared" si="190"/>
        <v>15228</v>
      </c>
      <c r="H755" s="119">
        <v>1146.9000000000001</v>
      </c>
      <c r="I755" s="148">
        <v>1148.67</v>
      </c>
      <c r="J755" s="116">
        <v>1216.22</v>
      </c>
      <c r="K755" s="116">
        <v>1191.72</v>
      </c>
      <c r="L755" s="120">
        <f t="shared" si="191"/>
        <v>1179.53</v>
      </c>
      <c r="M755" s="121">
        <f t="shared" si="192"/>
        <v>17961.939999999999</v>
      </c>
      <c r="N755" s="89">
        <v>0</v>
      </c>
      <c r="O755" s="89">
        <v>1.5757000000000001</v>
      </c>
      <c r="P755" s="89">
        <v>2.3355000000000001</v>
      </c>
      <c r="Q755" s="89">
        <v>2.0409999999999999</v>
      </c>
      <c r="R755" s="77">
        <f t="shared" si="193"/>
        <v>1.9157</v>
      </c>
      <c r="S755" s="105">
        <f t="shared" si="194"/>
        <v>0</v>
      </c>
      <c r="T755" s="122">
        <f t="shared" si="197"/>
        <v>7087.29</v>
      </c>
      <c r="U755" s="116">
        <f t="shared" si="195"/>
        <v>3973.39</v>
      </c>
      <c r="V755" s="123">
        <f t="shared" si="196"/>
        <v>6901.25</v>
      </c>
      <c r="W755" s="41"/>
      <c r="X755" s="105">
        <v>679.71</v>
      </c>
      <c r="Y755" s="106"/>
      <c r="Z755" s="106">
        <v>505.66</v>
      </c>
      <c r="AA755" s="106">
        <v>174.05</v>
      </c>
      <c r="AB755" s="107"/>
    </row>
    <row r="756" spans="2:28" hidden="1" x14ac:dyDescent="0.2">
      <c r="B756" s="5">
        <v>41265</v>
      </c>
      <c r="C756" s="33">
        <v>0</v>
      </c>
      <c r="D756" s="40">
        <v>6270</v>
      </c>
      <c r="E756" s="40">
        <v>3317</v>
      </c>
      <c r="F756" s="40">
        <v>6140</v>
      </c>
      <c r="G756" s="41">
        <f t="shared" si="190"/>
        <v>15727</v>
      </c>
      <c r="H756" s="119">
        <v>1146.9000000000001</v>
      </c>
      <c r="I756" s="148">
        <v>1148.67</v>
      </c>
      <c r="J756" s="116">
        <v>1216.22</v>
      </c>
      <c r="K756" s="116">
        <v>1191.72</v>
      </c>
      <c r="L756" s="120">
        <f t="shared" si="191"/>
        <v>1179.72</v>
      </c>
      <c r="M756" s="121">
        <f t="shared" si="192"/>
        <v>18553.52</v>
      </c>
      <c r="N756" s="89">
        <v>0</v>
      </c>
      <c r="O756" s="89">
        <v>1.6849000000000001</v>
      </c>
      <c r="P756" s="89">
        <v>2.3355000000000001</v>
      </c>
      <c r="Q756" s="89">
        <v>2.0474999999999999</v>
      </c>
      <c r="R756" s="77">
        <f t="shared" si="193"/>
        <v>1.9637</v>
      </c>
      <c r="S756" s="105">
        <f t="shared" si="194"/>
        <v>0</v>
      </c>
      <c r="T756" s="122">
        <f t="shared" si="197"/>
        <v>7202.16</v>
      </c>
      <c r="U756" s="116">
        <f t="shared" si="195"/>
        <v>4034.2</v>
      </c>
      <c r="V756" s="123">
        <f t="shared" si="196"/>
        <v>7317.16</v>
      </c>
      <c r="W756" s="41"/>
      <c r="X756" s="105">
        <v>719.32</v>
      </c>
      <c r="Y756" s="106"/>
      <c r="Z756" s="106">
        <v>537.07000000000005</v>
      </c>
      <c r="AA756" s="106">
        <v>182.25</v>
      </c>
      <c r="AB756" s="107"/>
    </row>
    <row r="757" spans="2:28" hidden="1" x14ac:dyDescent="0.2">
      <c r="B757" s="5">
        <v>41266</v>
      </c>
      <c r="C757" s="33">
        <v>0</v>
      </c>
      <c r="D757" s="40">
        <v>6088</v>
      </c>
      <c r="E757" s="40">
        <v>3298</v>
      </c>
      <c r="F757" s="40">
        <v>6223</v>
      </c>
      <c r="G757" s="41">
        <f t="shared" si="190"/>
        <v>15609</v>
      </c>
      <c r="H757" s="119">
        <v>1146.9000000000001</v>
      </c>
      <c r="I757" s="148">
        <v>1161.8599999999999</v>
      </c>
      <c r="J757" s="116">
        <v>1216.22</v>
      </c>
      <c r="K757" s="116">
        <v>1191.68</v>
      </c>
      <c r="L757" s="120">
        <f t="shared" si="191"/>
        <v>1185.23</v>
      </c>
      <c r="M757" s="121">
        <f t="shared" si="192"/>
        <v>18500.32</v>
      </c>
      <c r="N757" s="89">
        <v>0</v>
      </c>
      <c r="O757" s="89">
        <v>1.7346999999999999</v>
      </c>
      <c r="P757" s="89">
        <v>2.3355000000000001</v>
      </c>
      <c r="Q757" s="89">
        <v>2.0476999999999999</v>
      </c>
      <c r="R757" s="77">
        <f t="shared" si="193"/>
        <v>1.9863999999999999</v>
      </c>
      <c r="S757" s="105">
        <f t="shared" si="194"/>
        <v>0</v>
      </c>
      <c r="T757" s="122">
        <f t="shared" si="197"/>
        <v>7073.4</v>
      </c>
      <c r="U757" s="116">
        <f t="shared" si="195"/>
        <v>4011.09</v>
      </c>
      <c r="V757" s="123">
        <f t="shared" si="196"/>
        <v>7415.82</v>
      </c>
      <c r="W757" s="41"/>
      <c r="X757" s="105">
        <v>723.15</v>
      </c>
      <c r="Y757" s="106"/>
      <c r="Z757" s="106">
        <v>531.27</v>
      </c>
      <c r="AA757" s="106">
        <v>191.88</v>
      </c>
      <c r="AB757" s="107"/>
    </row>
    <row r="758" spans="2:28" hidden="1" x14ac:dyDescent="0.2">
      <c r="B758" s="5">
        <v>41267</v>
      </c>
      <c r="C758" s="33">
        <v>0</v>
      </c>
      <c r="D758" s="40">
        <v>6067</v>
      </c>
      <c r="E758" s="40">
        <v>3100</v>
      </c>
      <c r="F758" s="40">
        <v>6160</v>
      </c>
      <c r="G758" s="41">
        <f t="shared" si="190"/>
        <v>15327</v>
      </c>
      <c r="H758" s="119">
        <v>1146.9000000000001</v>
      </c>
      <c r="I758" s="148">
        <v>1159.8599999999999</v>
      </c>
      <c r="J758" s="116">
        <v>1216.22</v>
      </c>
      <c r="K758" s="116">
        <v>1191.45</v>
      </c>
      <c r="L758" s="120">
        <f t="shared" si="191"/>
        <v>1183.96</v>
      </c>
      <c r="M758" s="121">
        <f t="shared" si="192"/>
        <v>18146.48</v>
      </c>
      <c r="N758" s="89">
        <v>0</v>
      </c>
      <c r="O758" s="89">
        <v>1.7141999999999999</v>
      </c>
      <c r="P758" s="89">
        <v>2.3355000000000001</v>
      </c>
      <c r="Q758" s="89">
        <v>2.0436000000000001</v>
      </c>
      <c r="R758" s="77">
        <f t="shared" si="193"/>
        <v>1.9722999999999999</v>
      </c>
      <c r="S758" s="105">
        <f t="shared" si="194"/>
        <v>0</v>
      </c>
      <c r="T758" s="122">
        <f t="shared" si="197"/>
        <v>7036.87</v>
      </c>
      <c r="U758" s="116">
        <f t="shared" si="195"/>
        <v>3770.28</v>
      </c>
      <c r="V758" s="123">
        <f t="shared" si="196"/>
        <v>7339.33</v>
      </c>
      <c r="W758" s="41"/>
      <c r="X758" s="105">
        <v>702.06</v>
      </c>
      <c r="Y758" s="106"/>
      <c r="Z758" s="106">
        <v>525.5</v>
      </c>
      <c r="AA758" s="106">
        <v>176.56</v>
      </c>
      <c r="AB758" s="107"/>
    </row>
    <row r="759" spans="2:28" hidden="1" x14ac:dyDescent="0.2">
      <c r="B759" s="5">
        <v>41268</v>
      </c>
      <c r="C759" s="33">
        <v>0</v>
      </c>
      <c r="D759" s="40">
        <v>6041</v>
      </c>
      <c r="E759" s="40">
        <v>2900</v>
      </c>
      <c r="F759" s="40">
        <v>6227</v>
      </c>
      <c r="G759" s="41">
        <f t="shared" si="190"/>
        <v>15168</v>
      </c>
      <c r="H759" s="119">
        <v>1146.9000000000001</v>
      </c>
      <c r="I759" s="148">
        <v>1160.6500000000001</v>
      </c>
      <c r="J759" s="116">
        <v>1216.22</v>
      </c>
      <c r="K759" s="116">
        <v>1193.1099999999999</v>
      </c>
      <c r="L759" s="120">
        <f t="shared" si="191"/>
        <v>1184.5999999999999</v>
      </c>
      <c r="M759" s="121">
        <f t="shared" si="192"/>
        <v>17968.02</v>
      </c>
      <c r="N759" s="89">
        <v>0</v>
      </c>
      <c r="O759" s="89">
        <v>1.7235</v>
      </c>
      <c r="P759" s="89">
        <v>2.3355000000000001</v>
      </c>
      <c r="Q759" s="89">
        <v>2.0649999999999999</v>
      </c>
      <c r="R759" s="77">
        <f t="shared" si="193"/>
        <v>1.9806999999999999</v>
      </c>
      <c r="S759" s="105">
        <f t="shared" si="194"/>
        <v>0</v>
      </c>
      <c r="T759" s="122">
        <f t="shared" si="197"/>
        <v>7011.49</v>
      </c>
      <c r="U759" s="116">
        <f t="shared" si="195"/>
        <v>3527.04</v>
      </c>
      <c r="V759" s="123">
        <f t="shared" si="196"/>
        <v>7429.5</v>
      </c>
      <c r="W759" s="41"/>
      <c r="X759" s="105">
        <v>700.62</v>
      </c>
      <c r="Y759" s="106"/>
      <c r="Z759" s="106">
        <v>523.29999999999995</v>
      </c>
      <c r="AA759" s="106">
        <v>177.32</v>
      </c>
      <c r="AB759" s="107"/>
    </row>
    <row r="760" spans="2:28" hidden="1" x14ac:dyDescent="0.2">
      <c r="B760" s="5">
        <v>41269</v>
      </c>
      <c r="C760" s="33">
        <v>0</v>
      </c>
      <c r="D760" s="40">
        <v>6072</v>
      </c>
      <c r="E760" s="40">
        <v>3099</v>
      </c>
      <c r="F760" s="40">
        <v>6211</v>
      </c>
      <c r="G760" s="41">
        <f t="shared" si="190"/>
        <v>15382</v>
      </c>
      <c r="H760" s="119">
        <v>1146.9000000000001</v>
      </c>
      <c r="I760" s="148">
        <v>1157.6099999999999</v>
      </c>
      <c r="J760" s="116">
        <v>1216.22</v>
      </c>
      <c r="K760" s="116">
        <v>1190.93</v>
      </c>
      <c r="L760" s="120">
        <f t="shared" si="191"/>
        <v>1182.8699999999999</v>
      </c>
      <c r="M760" s="121">
        <f t="shared" si="192"/>
        <v>18194.939999999999</v>
      </c>
      <c r="N760" s="89">
        <v>0</v>
      </c>
      <c r="O760" s="89">
        <v>1.6901999999999999</v>
      </c>
      <c r="P760" s="89">
        <v>2.3355000000000001</v>
      </c>
      <c r="Q760" s="89">
        <v>2.0375999999999999</v>
      </c>
      <c r="R760" s="77">
        <f t="shared" si="193"/>
        <v>1.9604999999999999</v>
      </c>
      <c r="S760" s="105">
        <f t="shared" si="194"/>
        <v>0</v>
      </c>
      <c r="T760" s="122">
        <f t="shared" si="197"/>
        <v>7029.01</v>
      </c>
      <c r="U760" s="116">
        <f t="shared" si="195"/>
        <v>3769.07</v>
      </c>
      <c r="V760" s="123">
        <f t="shared" si="196"/>
        <v>7396.87</v>
      </c>
      <c r="W760" s="41"/>
      <c r="X760" s="105">
        <v>704.5</v>
      </c>
      <c r="Y760" s="106"/>
      <c r="Z760" s="106">
        <v>539.12</v>
      </c>
      <c r="AA760" s="106">
        <v>165.38</v>
      </c>
      <c r="AB760" s="107"/>
    </row>
    <row r="761" spans="2:28" hidden="1" x14ac:dyDescent="0.2">
      <c r="B761" s="5">
        <v>41270</v>
      </c>
      <c r="C761" s="33">
        <v>0</v>
      </c>
      <c r="D761" s="40">
        <v>6087</v>
      </c>
      <c r="E761" s="40">
        <v>3204</v>
      </c>
      <c r="F761" s="40">
        <v>6220</v>
      </c>
      <c r="G761" s="41">
        <f t="shared" si="190"/>
        <v>15511</v>
      </c>
      <c r="H761" s="119">
        <v>1146.9000000000001</v>
      </c>
      <c r="I761" s="148">
        <v>1158.1099999999999</v>
      </c>
      <c r="J761" s="116">
        <v>1216.5</v>
      </c>
      <c r="K761" s="116">
        <v>1192.06</v>
      </c>
      <c r="L761" s="120">
        <f t="shared" si="191"/>
        <v>1183.79</v>
      </c>
      <c r="M761" s="121">
        <f t="shared" si="192"/>
        <v>18361.689999999999</v>
      </c>
      <c r="N761" s="89">
        <v>0</v>
      </c>
      <c r="O761" s="89">
        <v>1.6838</v>
      </c>
      <c r="P761" s="89">
        <v>2.3723000000000001</v>
      </c>
      <c r="Q761" s="89">
        <v>2.0489999999999999</v>
      </c>
      <c r="R761" s="77">
        <f t="shared" si="193"/>
        <v>1.9724999999999999</v>
      </c>
      <c r="S761" s="105">
        <f t="shared" si="194"/>
        <v>0</v>
      </c>
      <c r="T761" s="122">
        <f t="shared" si="197"/>
        <v>7049.42</v>
      </c>
      <c r="U761" s="116">
        <f t="shared" si="195"/>
        <v>3897.67</v>
      </c>
      <c r="V761" s="123">
        <f t="shared" si="196"/>
        <v>7414.61</v>
      </c>
      <c r="W761" s="41"/>
      <c r="X761" s="105">
        <v>713.69</v>
      </c>
      <c r="Y761" s="106"/>
      <c r="Z761" s="106">
        <v>534.92999999999995</v>
      </c>
      <c r="AA761" s="106">
        <v>178.76</v>
      </c>
      <c r="AB761" s="107"/>
    </row>
    <row r="762" spans="2:28" hidden="1" x14ac:dyDescent="0.2">
      <c r="B762" s="5">
        <v>41271</v>
      </c>
      <c r="C762" s="33">
        <v>0</v>
      </c>
      <c r="D762" s="40">
        <v>6087</v>
      </c>
      <c r="E762" s="40">
        <v>3204</v>
      </c>
      <c r="F762" s="40">
        <v>6220</v>
      </c>
      <c r="G762" s="41">
        <f t="shared" si="190"/>
        <v>15511</v>
      </c>
      <c r="H762" s="119">
        <v>1146.9000000000001</v>
      </c>
      <c r="I762" s="148">
        <v>1158.1099999999999</v>
      </c>
      <c r="J762" s="116">
        <v>1216.5</v>
      </c>
      <c r="K762" s="116">
        <v>1192.06</v>
      </c>
      <c r="L762" s="120">
        <f t="shared" si="191"/>
        <v>1183.79</v>
      </c>
      <c r="M762" s="121">
        <f t="shared" si="192"/>
        <v>18361.689999999999</v>
      </c>
      <c r="N762" s="89">
        <v>0</v>
      </c>
      <c r="O762" s="89">
        <v>1.6838</v>
      </c>
      <c r="P762" s="89">
        <v>2.3723000000000001</v>
      </c>
      <c r="Q762" s="89">
        <v>2.0489999999999999</v>
      </c>
      <c r="R762" s="77">
        <f t="shared" si="193"/>
        <v>1.9724999999999999</v>
      </c>
      <c r="S762" s="105">
        <f t="shared" si="194"/>
        <v>0</v>
      </c>
      <c r="T762" s="122">
        <f t="shared" si="197"/>
        <v>7049.42</v>
      </c>
      <c r="U762" s="116">
        <f t="shared" si="195"/>
        <v>3897.67</v>
      </c>
      <c r="V762" s="123">
        <f t="shared" si="196"/>
        <v>7414.61</v>
      </c>
      <c r="W762" s="41"/>
      <c r="X762" s="105">
        <v>713.69</v>
      </c>
      <c r="Y762" s="106"/>
      <c r="Z762" s="106">
        <v>534.92999999999995</v>
      </c>
      <c r="AA762" s="106">
        <v>178.76</v>
      </c>
      <c r="AB762" s="107"/>
    </row>
    <row r="763" spans="2:28" hidden="1" x14ac:dyDescent="0.2">
      <c r="B763" s="5">
        <v>41272</v>
      </c>
      <c r="C763" s="33">
        <v>0</v>
      </c>
      <c r="D763" s="40">
        <v>6053</v>
      </c>
      <c r="E763" s="40">
        <v>3196</v>
      </c>
      <c r="F763" s="40">
        <v>6163</v>
      </c>
      <c r="G763" s="41">
        <f t="shared" si="190"/>
        <v>15412</v>
      </c>
      <c r="H763" s="119">
        <v>1146.9000000000001</v>
      </c>
      <c r="I763" s="148">
        <v>1166.01</v>
      </c>
      <c r="J763" s="116">
        <v>1216.5</v>
      </c>
      <c r="K763" s="116">
        <v>1192.6400000000001</v>
      </c>
      <c r="L763" s="120">
        <f t="shared" si="191"/>
        <v>1187.1300000000001</v>
      </c>
      <c r="M763" s="121">
        <f t="shared" si="192"/>
        <v>18296.03</v>
      </c>
      <c r="N763" s="89">
        <v>0</v>
      </c>
      <c r="O763" s="89">
        <v>1.7745</v>
      </c>
      <c r="P763" s="89">
        <v>2.3723000000000001</v>
      </c>
      <c r="Q763" s="89">
        <v>2.0526</v>
      </c>
      <c r="R763" s="77">
        <f t="shared" si="193"/>
        <v>2.0097</v>
      </c>
      <c r="S763" s="105">
        <f t="shared" si="194"/>
        <v>0</v>
      </c>
      <c r="T763" s="122">
        <f t="shared" si="197"/>
        <v>7057.86</v>
      </c>
      <c r="U763" s="116">
        <f t="shared" si="195"/>
        <v>3887.93</v>
      </c>
      <c r="V763" s="123">
        <f t="shared" si="196"/>
        <v>7350.24</v>
      </c>
      <c r="W763" s="41"/>
      <c r="X763" s="105">
        <v>723.16</v>
      </c>
      <c r="Y763" s="106"/>
      <c r="Z763" s="106">
        <v>614.29999999999995</v>
      </c>
      <c r="AA763" s="106">
        <v>108.86</v>
      </c>
      <c r="AB763" s="107"/>
    </row>
    <row r="764" spans="2:28" hidden="1" x14ac:dyDescent="0.2">
      <c r="B764" s="5">
        <v>41273</v>
      </c>
      <c r="C764" s="33"/>
      <c r="D764" s="40"/>
      <c r="E764" s="40"/>
      <c r="F764" s="40"/>
      <c r="G764" s="41">
        <f t="shared" si="190"/>
        <v>0</v>
      </c>
      <c r="H764" s="119"/>
      <c r="I764" s="148"/>
      <c r="J764" s="116"/>
      <c r="K764" s="116"/>
      <c r="L764" s="120" t="e">
        <f t="shared" si="191"/>
        <v>#DIV/0!</v>
      </c>
      <c r="M764" s="121">
        <f t="shared" si="192"/>
        <v>0</v>
      </c>
      <c r="N764" s="89"/>
      <c r="O764" s="89"/>
      <c r="P764" s="89"/>
      <c r="Q764" s="89"/>
      <c r="R764" s="77" t="e">
        <f t="shared" si="193"/>
        <v>#DIV/0!</v>
      </c>
      <c r="S764" s="105">
        <f>ROUND(+C764*H764/1000,2)</f>
        <v>0</v>
      </c>
      <c r="T764" s="122">
        <f t="shared" si="197"/>
        <v>0</v>
      </c>
      <c r="U764" s="116">
        <f t="shared" si="195"/>
        <v>0</v>
      </c>
      <c r="V764" s="123">
        <f t="shared" si="196"/>
        <v>0</v>
      </c>
      <c r="W764" s="41"/>
      <c r="X764" s="105"/>
      <c r="Y764" s="106"/>
      <c r="Z764" s="106"/>
      <c r="AA764" s="106"/>
      <c r="AB764" s="107"/>
    </row>
    <row r="765" spans="2:28" ht="13.5" hidden="1" thickBot="1" x14ac:dyDescent="0.25">
      <c r="B765" s="5">
        <v>41274</v>
      </c>
      <c r="C765" s="33"/>
      <c r="D765" s="40"/>
      <c r="E765" s="40"/>
      <c r="F765" s="40"/>
      <c r="G765" s="41">
        <f>SUM(C765:F765)</f>
        <v>0</v>
      </c>
      <c r="H765" s="119"/>
      <c r="I765" s="148"/>
      <c r="J765" s="116"/>
      <c r="K765" s="116"/>
      <c r="L765" s="120" t="e">
        <f>+ROUND((H765*C765+I765*D765+J765*E765+K765*F765)/G765,2)</f>
        <v>#DIV/0!</v>
      </c>
      <c r="M765" s="121">
        <f>+ROUND((C765*H765+D765*I765+E765*J765+F765*K765)/1000,2)</f>
        <v>0</v>
      </c>
      <c r="N765" s="89"/>
      <c r="O765" s="89"/>
      <c r="P765" s="89"/>
      <c r="Q765" s="89"/>
      <c r="R765" s="77" t="e">
        <f>+ROUND((N765*C765+O765*D765+P765*E765+Q765*F765)/G765,4)</f>
        <v>#DIV/0!</v>
      </c>
      <c r="S765" s="105">
        <f t="shared" si="194"/>
        <v>0</v>
      </c>
      <c r="T765" s="122">
        <f t="shared" si="197"/>
        <v>0</v>
      </c>
      <c r="U765" s="116">
        <f t="shared" si="195"/>
        <v>0</v>
      </c>
      <c r="V765" s="123">
        <f t="shared" si="196"/>
        <v>0</v>
      </c>
      <c r="W765" s="41"/>
      <c r="X765" s="105"/>
      <c r="Y765" s="106"/>
      <c r="Z765" s="106"/>
      <c r="AA765" s="106"/>
      <c r="AB765" s="107"/>
    </row>
    <row r="766" spans="2:28" ht="13.5" hidden="1" thickBot="1" x14ac:dyDescent="0.25">
      <c r="B766" s="10" t="s">
        <v>12</v>
      </c>
      <c r="C766" s="63">
        <f>SUM(C735:C765)</f>
        <v>67613</v>
      </c>
      <c r="D766" s="63">
        <f t="shared" ref="D766:AB766" si="198">SUM(D735:D765)</f>
        <v>178410</v>
      </c>
      <c r="E766" s="63">
        <f t="shared" si="198"/>
        <v>85465</v>
      </c>
      <c r="F766" s="63">
        <f t="shared" si="198"/>
        <v>131788</v>
      </c>
      <c r="G766" s="63">
        <f t="shared" si="198"/>
        <v>463276</v>
      </c>
      <c r="H766" s="63">
        <f t="shared" si="198"/>
        <v>29790.040000000019</v>
      </c>
      <c r="I766" s="63">
        <f t="shared" si="198"/>
        <v>33612.33</v>
      </c>
      <c r="J766" s="63">
        <f t="shared" si="198"/>
        <v>35300.420000000006</v>
      </c>
      <c r="K766" s="63">
        <f t="shared" si="198"/>
        <v>34661.78</v>
      </c>
      <c r="L766" s="115" t="e">
        <f t="shared" si="198"/>
        <v>#DIV/0!</v>
      </c>
      <c r="M766" s="115">
        <f t="shared" si="198"/>
        <v>545611.30000000016</v>
      </c>
      <c r="N766" s="97">
        <f t="shared" si="198"/>
        <v>24.861700000000003</v>
      </c>
      <c r="O766" s="97">
        <f t="shared" si="198"/>
        <v>49.376599999999989</v>
      </c>
      <c r="P766" s="97">
        <f t="shared" si="198"/>
        <v>68.12230000000001</v>
      </c>
      <c r="Q766" s="97">
        <f t="shared" si="198"/>
        <v>60.405499999999989</v>
      </c>
      <c r="R766" s="97" t="e">
        <f t="shared" si="198"/>
        <v>#DIV/0!</v>
      </c>
      <c r="S766" s="115">
        <f t="shared" si="198"/>
        <v>77409.850000000006</v>
      </c>
      <c r="T766" s="115">
        <f t="shared" si="198"/>
        <v>206781.24</v>
      </c>
      <c r="U766" s="115">
        <f t="shared" si="198"/>
        <v>104024.02999999998</v>
      </c>
      <c r="V766" s="115">
        <f t="shared" si="198"/>
        <v>157396.22999999995</v>
      </c>
      <c r="W766" s="63">
        <f t="shared" si="198"/>
        <v>0</v>
      </c>
      <c r="X766" s="115">
        <f t="shared" si="198"/>
        <v>19287.009999999995</v>
      </c>
      <c r="Y766" s="115">
        <f t="shared" si="198"/>
        <v>0</v>
      </c>
      <c r="Z766" s="115">
        <f t="shared" si="198"/>
        <v>14468.91</v>
      </c>
      <c r="AA766" s="115">
        <f t="shared" si="198"/>
        <v>4818.1000000000004</v>
      </c>
      <c r="AB766" s="115">
        <f t="shared" si="198"/>
        <v>0</v>
      </c>
    </row>
    <row r="767" spans="2:28" hidden="1" x14ac:dyDescent="0.2">
      <c r="B767" s="5">
        <v>41275</v>
      </c>
      <c r="C767" s="33"/>
      <c r="D767" s="40"/>
      <c r="E767" s="40"/>
      <c r="F767" s="40"/>
      <c r="G767" s="41">
        <f>SUM(C767:F767)</f>
        <v>0</v>
      </c>
      <c r="H767" s="39"/>
      <c r="I767" s="35"/>
      <c r="J767" s="35"/>
      <c r="K767" s="35"/>
      <c r="L767" s="43" t="e">
        <f t="shared" ref="L767:L797" si="199">+ROUND((H767*C767+I767*D767+J767*E767+K767*F767)/G767,2)</f>
        <v>#DIV/0!</v>
      </c>
      <c r="M767" s="44">
        <f t="shared" ref="M767:M797" si="200">+ROUND((C767*H767+D767*I767+E767*J767+F767*K767)/1000,2)</f>
        <v>0</v>
      </c>
      <c r="N767" s="89"/>
      <c r="O767" s="89"/>
      <c r="P767" s="89"/>
      <c r="Q767" s="89"/>
      <c r="R767" s="77" t="e">
        <f t="shared" ref="R767:R797" si="201">+ROUND((N767*C767+O767*D767+P767*E767+Q767*F767)/G767,4)</f>
        <v>#DIV/0!</v>
      </c>
      <c r="S767" s="105">
        <f>ROUND(+C767*H767/1000,2)</f>
        <v>0</v>
      </c>
      <c r="T767" s="122">
        <f>ROUND(+D767*I767/1000,2)</f>
        <v>0</v>
      </c>
      <c r="U767" s="116">
        <f>ROUND(+E767*J767/1000,2)</f>
        <v>0</v>
      </c>
      <c r="V767" s="123">
        <f>ROUND(+F767*K767/1000,2)</f>
        <v>0</v>
      </c>
      <c r="W767" s="41"/>
      <c r="X767" s="105"/>
      <c r="Y767" s="106"/>
      <c r="Z767" s="106"/>
      <c r="AA767" s="106"/>
      <c r="AB767" s="107"/>
    </row>
    <row r="768" spans="2:28" hidden="1" x14ac:dyDescent="0.2">
      <c r="B768" s="5">
        <v>41276</v>
      </c>
      <c r="C768" s="33"/>
      <c r="D768" s="40"/>
      <c r="E768" s="40"/>
      <c r="F768" s="40"/>
      <c r="G768" s="41">
        <f t="shared" ref="G768:G774" si="202">SUM(C768:F768)</f>
        <v>0</v>
      </c>
      <c r="H768" s="39"/>
      <c r="I768" s="35"/>
      <c r="J768" s="35"/>
      <c r="K768" s="35"/>
      <c r="L768" s="43" t="e">
        <f t="shared" si="199"/>
        <v>#DIV/0!</v>
      </c>
      <c r="M768" s="44">
        <f t="shared" si="200"/>
        <v>0</v>
      </c>
      <c r="N768" s="89"/>
      <c r="O768" s="89"/>
      <c r="P768" s="89"/>
      <c r="Q768" s="89"/>
      <c r="R768" s="77" t="e">
        <f t="shared" si="201"/>
        <v>#DIV/0!</v>
      </c>
      <c r="S768" s="105">
        <f t="shared" ref="S768:S797" si="203">ROUND(+C768*H768/1000,2)</f>
        <v>0</v>
      </c>
      <c r="T768" s="122">
        <f t="shared" ref="T768:T797" si="204">ROUND(+D768*I768/1000,2)</f>
        <v>0</v>
      </c>
      <c r="U768" s="116">
        <f t="shared" ref="U768:U797" si="205">ROUND(+E768*J768/1000,2)</f>
        <v>0</v>
      </c>
      <c r="V768" s="123">
        <f t="shared" ref="V768:V797" si="206">ROUND(+F768*K768/1000,2)</f>
        <v>0</v>
      </c>
      <c r="W768" s="41"/>
      <c r="X768" s="105"/>
      <c r="Y768" s="106"/>
      <c r="Z768" s="106"/>
      <c r="AA768" s="106"/>
      <c r="AB768" s="107"/>
    </row>
    <row r="769" spans="2:28" hidden="1" x14ac:dyDescent="0.2">
      <c r="B769" s="5">
        <v>41277</v>
      </c>
      <c r="C769" s="33"/>
      <c r="D769" s="40"/>
      <c r="E769" s="40"/>
      <c r="F769" s="40"/>
      <c r="G769" s="41">
        <f t="shared" si="202"/>
        <v>0</v>
      </c>
      <c r="H769" s="39"/>
      <c r="I769" s="35"/>
      <c r="J769" s="35"/>
      <c r="K769" s="35"/>
      <c r="L769" s="43" t="e">
        <f t="shared" si="199"/>
        <v>#DIV/0!</v>
      </c>
      <c r="M769" s="44">
        <f t="shared" si="200"/>
        <v>0</v>
      </c>
      <c r="N769" s="89"/>
      <c r="O769" s="89"/>
      <c r="P769" s="89"/>
      <c r="Q769" s="89"/>
      <c r="R769" s="77" t="e">
        <f t="shared" si="201"/>
        <v>#DIV/0!</v>
      </c>
      <c r="S769" s="105">
        <f t="shared" si="203"/>
        <v>0</v>
      </c>
      <c r="T769" s="122">
        <f t="shared" si="204"/>
        <v>0</v>
      </c>
      <c r="U769" s="116">
        <f t="shared" si="205"/>
        <v>0</v>
      </c>
      <c r="V769" s="123">
        <f t="shared" si="206"/>
        <v>0</v>
      </c>
      <c r="W769" s="41"/>
      <c r="X769" s="105"/>
      <c r="Y769" s="106"/>
      <c r="Z769" s="106"/>
      <c r="AA769" s="106"/>
      <c r="AB769" s="107"/>
    </row>
    <row r="770" spans="2:28" hidden="1" x14ac:dyDescent="0.2">
      <c r="B770" s="5">
        <v>41278</v>
      </c>
      <c r="C770" s="33"/>
      <c r="D770" s="40"/>
      <c r="E770" s="40"/>
      <c r="F770" s="40"/>
      <c r="G770" s="41">
        <f t="shared" si="202"/>
        <v>0</v>
      </c>
      <c r="H770" s="39"/>
      <c r="I770" s="35"/>
      <c r="J770" s="35"/>
      <c r="K770" s="35"/>
      <c r="L770" s="43" t="e">
        <f t="shared" si="199"/>
        <v>#DIV/0!</v>
      </c>
      <c r="M770" s="44">
        <f t="shared" si="200"/>
        <v>0</v>
      </c>
      <c r="N770" s="89"/>
      <c r="O770" s="89"/>
      <c r="P770" s="89"/>
      <c r="Q770" s="89"/>
      <c r="R770" s="77" t="e">
        <f t="shared" si="201"/>
        <v>#DIV/0!</v>
      </c>
      <c r="S770" s="105">
        <f t="shared" si="203"/>
        <v>0</v>
      </c>
      <c r="T770" s="122">
        <f t="shared" si="204"/>
        <v>0</v>
      </c>
      <c r="U770" s="116">
        <f t="shared" si="205"/>
        <v>0</v>
      </c>
      <c r="V770" s="123">
        <f t="shared" si="206"/>
        <v>0</v>
      </c>
      <c r="W770" s="41"/>
      <c r="X770" s="105"/>
      <c r="Y770" s="106"/>
      <c r="Z770" s="106"/>
      <c r="AA770" s="106"/>
      <c r="AB770" s="107"/>
    </row>
    <row r="771" spans="2:28" hidden="1" x14ac:dyDescent="0.2">
      <c r="B771" s="5">
        <v>41279</v>
      </c>
      <c r="C771" s="33"/>
      <c r="D771" s="40"/>
      <c r="E771" s="40"/>
      <c r="F771" s="40"/>
      <c r="G771" s="41">
        <f t="shared" si="202"/>
        <v>0</v>
      </c>
      <c r="H771" s="39"/>
      <c r="I771" s="35"/>
      <c r="J771" s="35"/>
      <c r="K771" s="35"/>
      <c r="L771" s="43" t="e">
        <f t="shared" si="199"/>
        <v>#DIV/0!</v>
      </c>
      <c r="M771" s="44">
        <f t="shared" si="200"/>
        <v>0</v>
      </c>
      <c r="N771" s="89"/>
      <c r="O771" s="89"/>
      <c r="P771" s="89"/>
      <c r="Q771" s="89"/>
      <c r="R771" s="77" t="e">
        <f t="shared" si="201"/>
        <v>#DIV/0!</v>
      </c>
      <c r="S771" s="105">
        <f t="shared" si="203"/>
        <v>0</v>
      </c>
      <c r="T771" s="122">
        <f t="shared" si="204"/>
        <v>0</v>
      </c>
      <c r="U771" s="116">
        <f t="shared" si="205"/>
        <v>0</v>
      </c>
      <c r="V771" s="123">
        <f t="shared" si="206"/>
        <v>0</v>
      </c>
      <c r="W771" s="41"/>
      <c r="X771" s="105"/>
      <c r="Y771" s="106"/>
      <c r="Z771" s="106"/>
      <c r="AA771" s="106"/>
      <c r="AB771" s="107"/>
    </row>
    <row r="772" spans="2:28" hidden="1" x14ac:dyDescent="0.2">
      <c r="B772" s="5">
        <v>41280</v>
      </c>
      <c r="C772" s="33"/>
      <c r="D772" s="40"/>
      <c r="E772" s="40"/>
      <c r="F772" s="40"/>
      <c r="G772" s="41">
        <f t="shared" si="202"/>
        <v>0</v>
      </c>
      <c r="H772" s="39"/>
      <c r="I772" s="35"/>
      <c r="J772" s="35"/>
      <c r="K772" s="35"/>
      <c r="L772" s="43" t="e">
        <f t="shared" si="199"/>
        <v>#DIV/0!</v>
      </c>
      <c r="M772" s="44">
        <f t="shared" si="200"/>
        <v>0</v>
      </c>
      <c r="N772" s="89"/>
      <c r="O772" s="89"/>
      <c r="P772" s="89"/>
      <c r="Q772" s="89"/>
      <c r="R772" s="77" t="e">
        <f t="shared" si="201"/>
        <v>#DIV/0!</v>
      </c>
      <c r="S772" s="105">
        <f t="shared" si="203"/>
        <v>0</v>
      </c>
      <c r="T772" s="122">
        <f t="shared" si="204"/>
        <v>0</v>
      </c>
      <c r="U772" s="116">
        <f t="shared" si="205"/>
        <v>0</v>
      </c>
      <c r="V772" s="123">
        <f t="shared" si="206"/>
        <v>0</v>
      </c>
      <c r="W772" s="41"/>
      <c r="X772" s="105"/>
      <c r="Y772" s="106"/>
      <c r="Z772" s="106"/>
      <c r="AA772" s="106"/>
      <c r="AB772" s="107"/>
    </row>
    <row r="773" spans="2:28" hidden="1" x14ac:dyDescent="0.2">
      <c r="B773" s="5">
        <v>41281</v>
      </c>
      <c r="C773" s="33"/>
      <c r="D773" s="40"/>
      <c r="E773" s="40"/>
      <c r="F773" s="40"/>
      <c r="G773" s="41">
        <f t="shared" si="202"/>
        <v>0</v>
      </c>
      <c r="H773" s="39"/>
      <c r="I773" s="35"/>
      <c r="J773" s="35"/>
      <c r="K773" s="35"/>
      <c r="L773" s="43" t="e">
        <f t="shared" si="199"/>
        <v>#DIV/0!</v>
      </c>
      <c r="M773" s="44">
        <f t="shared" si="200"/>
        <v>0</v>
      </c>
      <c r="N773" s="89"/>
      <c r="O773" s="89"/>
      <c r="P773" s="89"/>
      <c r="Q773" s="89"/>
      <c r="R773" s="77" t="e">
        <f t="shared" si="201"/>
        <v>#DIV/0!</v>
      </c>
      <c r="S773" s="105">
        <f t="shared" si="203"/>
        <v>0</v>
      </c>
      <c r="T773" s="122">
        <f t="shared" si="204"/>
        <v>0</v>
      </c>
      <c r="U773" s="116">
        <f t="shared" si="205"/>
        <v>0</v>
      </c>
      <c r="V773" s="123">
        <f t="shared" si="206"/>
        <v>0</v>
      </c>
      <c r="W773" s="41"/>
      <c r="X773" s="105"/>
      <c r="Y773" s="106"/>
      <c r="Z773" s="106"/>
      <c r="AA773" s="106"/>
      <c r="AB773" s="107"/>
    </row>
    <row r="774" spans="2:28" hidden="1" x14ac:dyDescent="0.2">
      <c r="B774" s="5">
        <v>41282</v>
      </c>
      <c r="C774" s="33"/>
      <c r="D774" s="40"/>
      <c r="E774" s="40"/>
      <c r="F774" s="40"/>
      <c r="G774" s="41">
        <f t="shared" si="202"/>
        <v>0</v>
      </c>
      <c r="H774" s="39"/>
      <c r="I774" s="35"/>
      <c r="J774" s="35"/>
      <c r="K774" s="35"/>
      <c r="L774" s="43" t="e">
        <f t="shared" si="199"/>
        <v>#DIV/0!</v>
      </c>
      <c r="M774" s="44">
        <f t="shared" si="200"/>
        <v>0</v>
      </c>
      <c r="N774" s="89"/>
      <c r="O774" s="89"/>
      <c r="P774" s="89"/>
      <c r="Q774" s="89"/>
      <c r="R774" s="77" t="e">
        <f t="shared" si="201"/>
        <v>#DIV/0!</v>
      </c>
      <c r="S774" s="105">
        <f t="shared" si="203"/>
        <v>0</v>
      </c>
      <c r="T774" s="122">
        <f t="shared" si="204"/>
        <v>0</v>
      </c>
      <c r="U774" s="116">
        <f t="shared" si="205"/>
        <v>0</v>
      </c>
      <c r="V774" s="123">
        <f t="shared" si="206"/>
        <v>0</v>
      </c>
      <c r="W774" s="41"/>
      <c r="X774" s="105"/>
      <c r="Y774" s="106"/>
      <c r="Z774" s="106"/>
      <c r="AA774" s="106"/>
      <c r="AB774" s="107"/>
    </row>
    <row r="775" spans="2:28" hidden="1" x14ac:dyDescent="0.2">
      <c r="B775" s="5">
        <v>41283</v>
      </c>
      <c r="C775" s="33"/>
      <c r="D775" s="40"/>
      <c r="E775" s="40"/>
      <c r="F775" s="40"/>
      <c r="G775" s="41">
        <f>SUM(C775:F775)</f>
        <v>0</v>
      </c>
      <c r="H775" s="39"/>
      <c r="I775" s="35"/>
      <c r="J775" s="35"/>
      <c r="K775" s="35"/>
      <c r="L775" s="43" t="e">
        <f t="shared" si="199"/>
        <v>#DIV/0!</v>
      </c>
      <c r="M775" s="44">
        <f t="shared" si="200"/>
        <v>0</v>
      </c>
      <c r="N775" s="89"/>
      <c r="O775" s="89"/>
      <c r="P775" s="89"/>
      <c r="Q775" s="89"/>
      <c r="R775" s="77" t="e">
        <f t="shared" si="201"/>
        <v>#DIV/0!</v>
      </c>
      <c r="S775" s="105">
        <f t="shared" si="203"/>
        <v>0</v>
      </c>
      <c r="T775" s="122">
        <f t="shared" si="204"/>
        <v>0</v>
      </c>
      <c r="U775" s="116">
        <f t="shared" si="205"/>
        <v>0</v>
      </c>
      <c r="V775" s="123">
        <f t="shared" si="206"/>
        <v>0</v>
      </c>
      <c r="W775" s="41"/>
      <c r="X775" s="105"/>
      <c r="Y775" s="106"/>
      <c r="Z775" s="106"/>
      <c r="AA775" s="106"/>
      <c r="AB775" s="107"/>
    </row>
    <row r="776" spans="2:28" hidden="1" x14ac:dyDescent="0.2">
      <c r="B776" s="5">
        <v>41284</v>
      </c>
      <c r="C776" s="33"/>
      <c r="D776" s="40"/>
      <c r="E776" s="40"/>
      <c r="F776" s="40"/>
      <c r="G776" s="41">
        <f t="shared" ref="G776:G797" si="207">SUM(C776:F776)</f>
        <v>0</v>
      </c>
      <c r="H776" s="39"/>
      <c r="I776" s="35"/>
      <c r="J776" s="35"/>
      <c r="K776" s="35"/>
      <c r="L776" s="43" t="e">
        <f t="shared" si="199"/>
        <v>#DIV/0!</v>
      </c>
      <c r="M776" s="44">
        <f t="shared" si="200"/>
        <v>0</v>
      </c>
      <c r="N776" s="89"/>
      <c r="O776" s="89"/>
      <c r="P776" s="89"/>
      <c r="Q776" s="89"/>
      <c r="R776" s="77" t="e">
        <f t="shared" si="201"/>
        <v>#DIV/0!</v>
      </c>
      <c r="S776" s="105">
        <f t="shared" si="203"/>
        <v>0</v>
      </c>
      <c r="T776" s="122">
        <f t="shared" si="204"/>
        <v>0</v>
      </c>
      <c r="U776" s="116">
        <f t="shared" si="205"/>
        <v>0</v>
      </c>
      <c r="V776" s="123">
        <f t="shared" si="206"/>
        <v>0</v>
      </c>
      <c r="W776" s="41"/>
      <c r="X776" s="105"/>
      <c r="Y776" s="106"/>
      <c r="Z776" s="106"/>
      <c r="AA776" s="106"/>
      <c r="AB776" s="107"/>
    </row>
    <row r="777" spans="2:28" hidden="1" x14ac:dyDescent="0.2">
      <c r="B777" s="5">
        <v>41285</v>
      </c>
      <c r="C777" s="33"/>
      <c r="D777" s="40"/>
      <c r="E777" s="40"/>
      <c r="F777" s="40"/>
      <c r="G777" s="41">
        <f t="shared" si="207"/>
        <v>0</v>
      </c>
      <c r="H777" s="39"/>
      <c r="I777" s="35"/>
      <c r="J777" s="35"/>
      <c r="K777" s="35"/>
      <c r="L777" s="43" t="e">
        <f t="shared" si="199"/>
        <v>#DIV/0!</v>
      </c>
      <c r="M777" s="44">
        <f t="shared" si="200"/>
        <v>0</v>
      </c>
      <c r="N777" s="89"/>
      <c r="O777" s="89"/>
      <c r="P777" s="89"/>
      <c r="Q777" s="89"/>
      <c r="R777" s="77" t="e">
        <f t="shared" si="201"/>
        <v>#DIV/0!</v>
      </c>
      <c r="S777" s="105">
        <f t="shared" si="203"/>
        <v>0</v>
      </c>
      <c r="T777" s="122">
        <f t="shared" si="204"/>
        <v>0</v>
      </c>
      <c r="U777" s="116">
        <f t="shared" si="205"/>
        <v>0</v>
      </c>
      <c r="V777" s="123">
        <f t="shared" si="206"/>
        <v>0</v>
      </c>
      <c r="W777" s="41"/>
      <c r="X777" s="105"/>
      <c r="Y777" s="106"/>
      <c r="Z777" s="106"/>
      <c r="AA777" s="106"/>
      <c r="AB777" s="107"/>
    </row>
    <row r="778" spans="2:28" hidden="1" x14ac:dyDescent="0.2">
      <c r="B778" s="5">
        <v>41286</v>
      </c>
      <c r="C778" s="33"/>
      <c r="D778" s="40"/>
      <c r="E778" s="40"/>
      <c r="F778" s="40"/>
      <c r="G778" s="41">
        <f t="shared" si="207"/>
        <v>0</v>
      </c>
      <c r="H778" s="39"/>
      <c r="I778" s="35"/>
      <c r="J778" s="35"/>
      <c r="K778" s="35"/>
      <c r="L778" s="43" t="e">
        <f t="shared" si="199"/>
        <v>#DIV/0!</v>
      </c>
      <c r="M778" s="44">
        <f t="shared" si="200"/>
        <v>0</v>
      </c>
      <c r="N778" s="89"/>
      <c r="O778" s="89"/>
      <c r="P778" s="89"/>
      <c r="Q778" s="89"/>
      <c r="R778" s="77" t="e">
        <f t="shared" si="201"/>
        <v>#DIV/0!</v>
      </c>
      <c r="S778" s="105">
        <f t="shared" si="203"/>
        <v>0</v>
      </c>
      <c r="T778" s="122">
        <f t="shared" si="204"/>
        <v>0</v>
      </c>
      <c r="U778" s="116">
        <f t="shared" si="205"/>
        <v>0</v>
      </c>
      <c r="V778" s="123">
        <f t="shared" si="206"/>
        <v>0</v>
      </c>
      <c r="W778" s="41"/>
      <c r="X778" s="105"/>
      <c r="Y778" s="106"/>
      <c r="Z778" s="106"/>
      <c r="AA778" s="106"/>
      <c r="AB778" s="107"/>
    </row>
    <row r="779" spans="2:28" hidden="1" x14ac:dyDescent="0.2">
      <c r="B779" s="5">
        <v>41287</v>
      </c>
      <c r="C779" s="33"/>
      <c r="D779" s="40"/>
      <c r="E779" s="40"/>
      <c r="F779" s="40"/>
      <c r="G779" s="41">
        <f t="shared" si="207"/>
        <v>0</v>
      </c>
      <c r="H779" s="39"/>
      <c r="I779" s="35"/>
      <c r="J779" s="35"/>
      <c r="K779" s="35"/>
      <c r="L779" s="43" t="e">
        <f t="shared" si="199"/>
        <v>#DIV/0!</v>
      </c>
      <c r="M779" s="44">
        <f t="shared" si="200"/>
        <v>0</v>
      </c>
      <c r="N779" s="89"/>
      <c r="O779" s="89"/>
      <c r="P779" s="89"/>
      <c r="Q779" s="89"/>
      <c r="R779" s="77" t="e">
        <f t="shared" si="201"/>
        <v>#DIV/0!</v>
      </c>
      <c r="S779" s="105">
        <f t="shared" si="203"/>
        <v>0</v>
      </c>
      <c r="T779" s="122">
        <f t="shared" si="204"/>
        <v>0</v>
      </c>
      <c r="U779" s="116">
        <f t="shared" si="205"/>
        <v>0</v>
      </c>
      <c r="V779" s="123">
        <f t="shared" si="206"/>
        <v>0</v>
      </c>
      <c r="W779" s="41"/>
      <c r="X779" s="105"/>
      <c r="Y779" s="106"/>
      <c r="Z779" s="106"/>
      <c r="AA779" s="106"/>
      <c r="AB779" s="107"/>
    </row>
    <row r="780" spans="2:28" hidden="1" x14ac:dyDescent="0.2">
      <c r="B780" s="5">
        <v>41288</v>
      </c>
      <c r="C780" s="33"/>
      <c r="D780" s="40"/>
      <c r="E780" s="40"/>
      <c r="F780" s="40"/>
      <c r="G780" s="41">
        <f t="shared" si="207"/>
        <v>0</v>
      </c>
      <c r="H780" s="39"/>
      <c r="I780" s="35"/>
      <c r="J780" s="35"/>
      <c r="K780" s="35"/>
      <c r="L780" s="43" t="e">
        <f t="shared" si="199"/>
        <v>#DIV/0!</v>
      </c>
      <c r="M780" s="44">
        <f t="shared" si="200"/>
        <v>0</v>
      </c>
      <c r="N780" s="89"/>
      <c r="O780" s="89"/>
      <c r="P780" s="89"/>
      <c r="Q780" s="89"/>
      <c r="R780" s="77" t="e">
        <f t="shared" si="201"/>
        <v>#DIV/0!</v>
      </c>
      <c r="S780" s="105">
        <f t="shared" si="203"/>
        <v>0</v>
      </c>
      <c r="T780" s="122">
        <f t="shared" si="204"/>
        <v>0</v>
      </c>
      <c r="U780" s="116">
        <f t="shared" si="205"/>
        <v>0</v>
      </c>
      <c r="V780" s="123">
        <f t="shared" si="206"/>
        <v>0</v>
      </c>
      <c r="W780" s="41"/>
      <c r="X780" s="105"/>
      <c r="Y780" s="106"/>
      <c r="Z780" s="106"/>
      <c r="AA780" s="106"/>
      <c r="AB780" s="107"/>
    </row>
    <row r="781" spans="2:28" hidden="1" x14ac:dyDescent="0.2">
      <c r="B781" s="5">
        <v>41289</v>
      </c>
      <c r="C781" s="33"/>
      <c r="D781" s="40"/>
      <c r="E781" s="40"/>
      <c r="F781" s="40"/>
      <c r="G781" s="41">
        <f t="shared" si="207"/>
        <v>0</v>
      </c>
      <c r="H781" s="39"/>
      <c r="I781" s="35"/>
      <c r="J781" s="35"/>
      <c r="K781" s="35"/>
      <c r="L781" s="43" t="e">
        <f t="shared" si="199"/>
        <v>#DIV/0!</v>
      </c>
      <c r="M781" s="44">
        <f t="shared" si="200"/>
        <v>0</v>
      </c>
      <c r="N781" s="89"/>
      <c r="O781" s="89"/>
      <c r="P781" s="89"/>
      <c r="Q781" s="89"/>
      <c r="R781" s="77" t="e">
        <f t="shared" si="201"/>
        <v>#DIV/0!</v>
      </c>
      <c r="S781" s="105">
        <f t="shared" si="203"/>
        <v>0</v>
      </c>
      <c r="T781" s="122">
        <f t="shared" si="204"/>
        <v>0</v>
      </c>
      <c r="U781" s="116">
        <f t="shared" si="205"/>
        <v>0</v>
      </c>
      <c r="V781" s="123">
        <f t="shared" si="206"/>
        <v>0</v>
      </c>
      <c r="W781" s="41"/>
      <c r="X781" s="105"/>
      <c r="Y781" s="106"/>
      <c r="Z781" s="106"/>
      <c r="AA781" s="106"/>
      <c r="AB781" s="107"/>
    </row>
    <row r="782" spans="2:28" hidden="1" x14ac:dyDescent="0.2">
      <c r="B782" s="5">
        <v>41290</v>
      </c>
      <c r="C782" s="33"/>
      <c r="D782" s="40"/>
      <c r="E782" s="40"/>
      <c r="F782" s="40"/>
      <c r="G782" s="41">
        <f t="shared" si="207"/>
        <v>0</v>
      </c>
      <c r="H782" s="39"/>
      <c r="I782" s="35"/>
      <c r="J782" s="35"/>
      <c r="K782" s="35"/>
      <c r="L782" s="43" t="e">
        <f t="shared" si="199"/>
        <v>#DIV/0!</v>
      </c>
      <c r="M782" s="44">
        <f t="shared" si="200"/>
        <v>0</v>
      </c>
      <c r="N782" s="89"/>
      <c r="O782" s="89"/>
      <c r="P782" s="89"/>
      <c r="Q782" s="89"/>
      <c r="R782" s="77" t="e">
        <f t="shared" si="201"/>
        <v>#DIV/0!</v>
      </c>
      <c r="S782" s="105">
        <f t="shared" si="203"/>
        <v>0</v>
      </c>
      <c r="T782" s="122">
        <f t="shared" si="204"/>
        <v>0</v>
      </c>
      <c r="U782" s="116">
        <f t="shared" si="205"/>
        <v>0</v>
      </c>
      <c r="V782" s="123">
        <f t="shared" si="206"/>
        <v>0</v>
      </c>
      <c r="W782" s="41"/>
      <c r="X782" s="105"/>
      <c r="Y782" s="106"/>
      <c r="Z782" s="106"/>
      <c r="AA782" s="106"/>
      <c r="AB782" s="107"/>
    </row>
    <row r="783" spans="2:28" hidden="1" x14ac:dyDescent="0.2">
      <c r="B783" s="5">
        <v>41291</v>
      </c>
      <c r="C783" s="33"/>
      <c r="D783" s="40"/>
      <c r="E783" s="40"/>
      <c r="F783" s="40"/>
      <c r="G783" s="41">
        <f t="shared" si="207"/>
        <v>0</v>
      </c>
      <c r="H783" s="39"/>
      <c r="I783" s="35"/>
      <c r="J783" s="35"/>
      <c r="K783" s="35"/>
      <c r="L783" s="43" t="e">
        <f t="shared" si="199"/>
        <v>#DIV/0!</v>
      </c>
      <c r="M783" s="44">
        <f t="shared" si="200"/>
        <v>0</v>
      </c>
      <c r="N783" s="89"/>
      <c r="O783" s="89"/>
      <c r="P783" s="89"/>
      <c r="Q783" s="89"/>
      <c r="R783" s="77" t="e">
        <f t="shared" si="201"/>
        <v>#DIV/0!</v>
      </c>
      <c r="S783" s="105">
        <f t="shared" si="203"/>
        <v>0</v>
      </c>
      <c r="T783" s="122">
        <f t="shared" si="204"/>
        <v>0</v>
      </c>
      <c r="U783" s="116">
        <f t="shared" si="205"/>
        <v>0</v>
      </c>
      <c r="V783" s="123">
        <f t="shared" si="206"/>
        <v>0</v>
      </c>
      <c r="W783" s="41"/>
      <c r="X783" s="105"/>
      <c r="Y783" s="106"/>
      <c r="Z783" s="106"/>
      <c r="AA783" s="106"/>
      <c r="AB783" s="107"/>
    </row>
    <row r="784" spans="2:28" hidden="1" x14ac:dyDescent="0.2">
      <c r="B784" s="5">
        <v>41292</v>
      </c>
      <c r="C784" s="33"/>
      <c r="D784" s="40"/>
      <c r="E784" s="40"/>
      <c r="F784" s="40"/>
      <c r="G784" s="41">
        <f t="shared" si="207"/>
        <v>0</v>
      </c>
      <c r="H784" s="39"/>
      <c r="I784" s="35"/>
      <c r="J784" s="35"/>
      <c r="K784" s="35"/>
      <c r="L784" s="43" t="e">
        <f t="shared" si="199"/>
        <v>#DIV/0!</v>
      </c>
      <c r="M784" s="44">
        <f t="shared" si="200"/>
        <v>0</v>
      </c>
      <c r="N784" s="89"/>
      <c r="O784" s="89"/>
      <c r="P784" s="89"/>
      <c r="Q784" s="89"/>
      <c r="R784" s="77" t="e">
        <f t="shared" si="201"/>
        <v>#DIV/0!</v>
      </c>
      <c r="S784" s="105">
        <f t="shared" si="203"/>
        <v>0</v>
      </c>
      <c r="T784" s="122">
        <f t="shared" si="204"/>
        <v>0</v>
      </c>
      <c r="U784" s="116">
        <f t="shared" si="205"/>
        <v>0</v>
      </c>
      <c r="V784" s="123">
        <f t="shared" si="206"/>
        <v>0</v>
      </c>
      <c r="W784" s="41"/>
      <c r="X784" s="105"/>
      <c r="Y784" s="106"/>
      <c r="Z784" s="106"/>
      <c r="AA784" s="106"/>
      <c r="AB784" s="107"/>
    </row>
    <row r="785" spans="2:28" hidden="1" x14ac:dyDescent="0.2">
      <c r="B785" s="5">
        <v>41293</v>
      </c>
      <c r="C785" s="33"/>
      <c r="D785" s="40"/>
      <c r="E785" s="40"/>
      <c r="F785" s="40"/>
      <c r="G785" s="41">
        <f t="shared" si="207"/>
        <v>0</v>
      </c>
      <c r="H785" s="39"/>
      <c r="I785" s="35"/>
      <c r="J785" s="35"/>
      <c r="K785" s="35"/>
      <c r="L785" s="43" t="e">
        <f t="shared" si="199"/>
        <v>#DIV/0!</v>
      </c>
      <c r="M785" s="44">
        <f t="shared" si="200"/>
        <v>0</v>
      </c>
      <c r="N785" s="89"/>
      <c r="O785" s="89"/>
      <c r="P785" s="89"/>
      <c r="Q785" s="89"/>
      <c r="R785" s="77" t="e">
        <f t="shared" si="201"/>
        <v>#DIV/0!</v>
      </c>
      <c r="S785" s="105">
        <f t="shared" si="203"/>
        <v>0</v>
      </c>
      <c r="T785" s="122">
        <f t="shared" si="204"/>
        <v>0</v>
      </c>
      <c r="U785" s="116">
        <f t="shared" si="205"/>
        <v>0</v>
      </c>
      <c r="V785" s="123">
        <f t="shared" si="206"/>
        <v>0</v>
      </c>
      <c r="W785" s="41"/>
      <c r="X785" s="105"/>
      <c r="Y785" s="106"/>
      <c r="Z785" s="106"/>
      <c r="AA785" s="106"/>
      <c r="AB785" s="107"/>
    </row>
    <row r="786" spans="2:28" hidden="1" x14ac:dyDescent="0.2">
      <c r="B786" s="5">
        <v>41294</v>
      </c>
      <c r="C786" s="33"/>
      <c r="D786" s="40"/>
      <c r="E786" s="40"/>
      <c r="F786" s="40"/>
      <c r="G786" s="41">
        <f t="shared" si="207"/>
        <v>0</v>
      </c>
      <c r="H786" s="39"/>
      <c r="I786" s="35"/>
      <c r="J786" s="35"/>
      <c r="K786" s="35"/>
      <c r="L786" s="43" t="e">
        <f t="shared" si="199"/>
        <v>#DIV/0!</v>
      </c>
      <c r="M786" s="44">
        <f t="shared" si="200"/>
        <v>0</v>
      </c>
      <c r="N786" s="89"/>
      <c r="O786" s="89"/>
      <c r="P786" s="89"/>
      <c r="Q786" s="89"/>
      <c r="R786" s="77" t="e">
        <f t="shared" si="201"/>
        <v>#DIV/0!</v>
      </c>
      <c r="S786" s="105">
        <f t="shared" si="203"/>
        <v>0</v>
      </c>
      <c r="T786" s="122">
        <f t="shared" si="204"/>
        <v>0</v>
      </c>
      <c r="U786" s="116">
        <f t="shared" si="205"/>
        <v>0</v>
      </c>
      <c r="V786" s="123">
        <f t="shared" si="206"/>
        <v>0</v>
      </c>
      <c r="W786" s="41"/>
      <c r="X786" s="105"/>
      <c r="Y786" s="106"/>
      <c r="Z786" s="106"/>
      <c r="AA786" s="106"/>
      <c r="AB786" s="107"/>
    </row>
    <row r="787" spans="2:28" hidden="1" x14ac:dyDescent="0.2">
      <c r="B787" s="5">
        <v>41295</v>
      </c>
      <c r="C787" s="33"/>
      <c r="D787" s="40"/>
      <c r="E787" s="40"/>
      <c r="F787" s="40"/>
      <c r="G787" s="41">
        <f t="shared" si="207"/>
        <v>0</v>
      </c>
      <c r="H787" s="39"/>
      <c r="I787" s="35"/>
      <c r="J787" s="35"/>
      <c r="K787" s="35"/>
      <c r="L787" s="43" t="e">
        <f t="shared" si="199"/>
        <v>#DIV/0!</v>
      </c>
      <c r="M787" s="44">
        <f t="shared" si="200"/>
        <v>0</v>
      </c>
      <c r="N787" s="89"/>
      <c r="O787" s="89"/>
      <c r="P787" s="89"/>
      <c r="Q787" s="89"/>
      <c r="R787" s="77" t="e">
        <f t="shared" si="201"/>
        <v>#DIV/0!</v>
      </c>
      <c r="S787" s="105">
        <f t="shared" si="203"/>
        <v>0</v>
      </c>
      <c r="T787" s="122">
        <f t="shared" si="204"/>
        <v>0</v>
      </c>
      <c r="U787" s="116">
        <f t="shared" si="205"/>
        <v>0</v>
      </c>
      <c r="V787" s="123">
        <f t="shared" si="206"/>
        <v>0</v>
      </c>
      <c r="W787" s="41"/>
      <c r="X787" s="105"/>
      <c r="Y787" s="106"/>
      <c r="Z787" s="106"/>
      <c r="AA787" s="106"/>
      <c r="AB787" s="107"/>
    </row>
    <row r="788" spans="2:28" hidden="1" x14ac:dyDescent="0.2">
      <c r="B788" s="5">
        <v>41296</v>
      </c>
      <c r="C788" s="33"/>
      <c r="D788" s="40"/>
      <c r="E788" s="40"/>
      <c r="F788" s="40"/>
      <c r="G788" s="41">
        <f t="shared" si="207"/>
        <v>0</v>
      </c>
      <c r="H788" s="39"/>
      <c r="I788" s="35"/>
      <c r="J788" s="35"/>
      <c r="K788" s="35"/>
      <c r="L788" s="43" t="e">
        <f t="shared" si="199"/>
        <v>#DIV/0!</v>
      </c>
      <c r="M788" s="44">
        <f t="shared" si="200"/>
        <v>0</v>
      </c>
      <c r="N788" s="89"/>
      <c r="O788" s="89"/>
      <c r="P788" s="89"/>
      <c r="Q788" s="89"/>
      <c r="R788" s="77" t="e">
        <f t="shared" si="201"/>
        <v>#DIV/0!</v>
      </c>
      <c r="S788" s="105">
        <f t="shared" si="203"/>
        <v>0</v>
      </c>
      <c r="T788" s="122">
        <f t="shared" si="204"/>
        <v>0</v>
      </c>
      <c r="U788" s="116">
        <f t="shared" si="205"/>
        <v>0</v>
      </c>
      <c r="V788" s="123">
        <f t="shared" si="206"/>
        <v>0</v>
      </c>
      <c r="W788" s="41"/>
      <c r="X788" s="105"/>
      <c r="Y788" s="106"/>
      <c r="Z788" s="106"/>
      <c r="AA788" s="106"/>
      <c r="AB788" s="107"/>
    </row>
    <row r="789" spans="2:28" hidden="1" x14ac:dyDescent="0.2">
      <c r="B789" s="5">
        <v>41297</v>
      </c>
      <c r="C789" s="33"/>
      <c r="D789" s="40"/>
      <c r="E789" s="40"/>
      <c r="F789" s="40"/>
      <c r="G789" s="41">
        <f t="shared" si="207"/>
        <v>0</v>
      </c>
      <c r="H789" s="39"/>
      <c r="I789" s="35"/>
      <c r="J789" s="35"/>
      <c r="K789" s="35"/>
      <c r="L789" s="43" t="e">
        <f t="shared" si="199"/>
        <v>#DIV/0!</v>
      </c>
      <c r="M789" s="44">
        <f t="shared" si="200"/>
        <v>0</v>
      </c>
      <c r="N789" s="89"/>
      <c r="O789" s="89"/>
      <c r="P789" s="89"/>
      <c r="Q789" s="89"/>
      <c r="R789" s="77" t="e">
        <f t="shared" si="201"/>
        <v>#DIV/0!</v>
      </c>
      <c r="S789" s="105">
        <f t="shared" si="203"/>
        <v>0</v>
      </c>
      <c r="T789" s="122">
        <f t="shared" si="204"/>
        <v>0</v>
      </c>
      <c r="U789" s="116">
        <f t="shared" si="205"/>
        <v>0</v>
      </c>
      <c r="V789" s="123">
        <f t="shared" si="206"/>
        <v>0</v>
      </c>
      <c r="W789" s="41"/>
      <c r="X789" s="105"/>
      <c r="Y789" s="106"/>
      <c r="Z789" s="106"/>
      <c r="AA789" s="106"/>
      <c r="AB789" s="107"/>
    </row>
    <row r="790" spans="2:28" hidden="1" x14ac:dyDescent="0.2">
      <c r="B790" s="5">
        <v>41298</v>
      </c>
      <c r="C790" s="33"/>
      <c r="D790" s="40"/>
      <c r="E790" s="40"/>
      <c r="F790" s="40"/>
      <c r="G790" s="41">
        <f t="shared" si="207"/>
        <v>0</v>
      </c>
      <c r="H790" s="39"/>
      <c r="I790" s="35"/>
      <c r="J790" s="35"/>
      <c r="K790" s="35"/>
      <c r="L790" s="43" t="e">
        <f t="shared" si="199"/>
        <v>#DIV/0!</v>
      </c>
      <c r="M790" s="44">
        <f t="shared" si="200"/>
        <v>0</v>
      </c>
      <c r="N790" s="89"/>
      <c r="O790" s="89"/>
      <c r="P790" s="89"/>
      <c r="Q790" s="89"/>
      <c r="R790" s="77" t="e">
        <f t="shared" si="201"/>
        <v>#DIV/0!</v>
      </c>
      <c r="S790" s="105">
        <f t="shared" si="203"/>
        <v>0</v>
      </c>
      <c r="T790" s="122">
        <f t="shared" si="204"/>
        <v>0</v>
      </c>
      <c r="U790" s="116">
        <f t="shared" si="205"/>
        <v>0</v>
      </c>
      <c r="V790" s="123">
        <f t="shared" si="206"/>
        <v>0</v>
      </c>
      <c r="W790" s="41"/>
      <c r="X790" s="105"/>
      <c r="Y790" s="106"/>
      <c r="Z790" s="106"/>
      <c r="AA790" s="106"/>
      <c r="AB790" s="107"/>
    </row>
    <row r="791" spans="2:28" hidden="1" x14ac:dyDescent="0.2">
      <c r="B791" s="5">
        <v>41299</v>
      </c>
      <c r="C791" s="33"/>
      <c r="D791" s="40"/>
      <c r="E791" s="40"/>
      <c r="F791" s="40"/>
      <c r="G791" s="41">
        <f t="shared" si="207"/>
        <v>0</v>
      </c>
      <c r="H791" s="39"/>
      <c r="I791" s="35"/>
      <c r="J791" s="35"/>
      <c r="K791" s="35"/>
      <c r="L791" s="43" t="e">
        <f t="shared" si="199"/>
        <v>#DIV/0!</v>
      </c>
      <c r="M791" s="44">
        <f t="shared" si="200"/>
        <v>0</v>
      </c>
      <c r="N791" s="89"/>
      <c r="O791" s="89"/>
      <c r="P791" s="89"/>
      <c r="Q791" s="89"/>
      <c r="R791" s="77" t="e">
        <f t="shared" si="201"/>
        <v>#DIV/0!</v>
      </c>
      <c r="S791" s="105">
        <f t="shared" si="203"/>
        <v>0</v>
      </c>
      <c r="T791" s="122">
        <f t="shared" si="204"/>
        <v>0</v>
      </c>
      <c r="U791" s="116">
        <f t="shared" si="205"/>
        <v>0</v>
      </c>
      <c r="V791" s="123">
        <f t="shared" si="206"/>
        <v>0</v>
      </c>
      <c r="W791" s="41"/>
      <c r="X791" s="105"/>
      <c r="Y791" s="106"/>
      <c r="Z791" s="106"/>
      <c r="AA791" s="106"/>
      <c r="AB791" s="107"/>
    </row>
    <row r="792" spans="2:28" hidden="1" x14ac:dyDescent="0.2">
      <c r="B792" s="5">
        <v>41300</v>
      </c>
      <c r="C792" s="33"/>
      <c r="D792" s="40"/>
      <c r="E792" s="40"/>
      <c r="F792" s="40"/>
      <c r="G792" s="41">
        <f t="shared" si="207"/>
        <v>0</v>
      </c>
      <c r="H792" s="39"/>
      <c r="I792" s="35"/>
      <c r="J792" s="35"/>
      <c r="K792" s="35"/>
      <c r="L792" s="43" t="e">
        <f t="shared" si="199"/>
        <v>#DIV/0!</v>
      </c>
      <c r="M792" s="44">
        <f t="shared" si="200"/>
        <v>0</v>
      </c>
      <c r="N792" s="89"/>
      <c r="O792" s="89"/>
      <c r="P792" s="89"/>
      <c r="Q792" s="89"/>
      <c r="R792" s="77" t="e">
        <f t="shared" si="201"/>
        <v>#DIV/0!</v>
      </c>
      <c r="S792" s="105">
        <f t="shared" si="203"/>
        <v>0</v>
      </c>
      <c r="T792" s="122">
        <f t="shared" si="204"/>
        <v>0</v>
      </c>
      <c r="U792" s="116">
        <f t="shared" si="205"/>
        <v>0</v>
      </c>
      <c r="V792" s="123">
        <f t="shared" si="206"/>
        <v>0</v>
      </c>
      <c r="W792" s="41"/>
      <c r="X792" s="105"/>
      <c r="Y792" s="106"/>
      <c r="Z792" s="106"/>
      <c r="AA792" s="106"/>
      <c r="AB792" s="107"/>
    </row>
    <row r="793" spans="2:28" hidden="1" x14ac:dyDescent="0.2">
      <c r="B793" s="5">
        <v>41301</v>
      </c>
      <c r="C793" s="33"/>
      <c r="D793" s="40"/>
      <c r="E793" s="40"/>
      <c r="F793" s="40"/>
      <c r="G793" s="41">
        <f t="shared" si="207"/>
        <v>0</v>
      </c>
      <c r="H793" s="39"/>
      <c r="I793" s="35"/>
      <c r="J793" s="35"/>
      <c r="K793" s="35"/>
      <c r="L793" s="43" t="e">
        <f t="shared" si="199"/>
        <v>#DIV/0!</v>
      </c>
      <c r="M793" s="44">
        <f t="shared" si="200"/>
        <v>0</v>
      </c>
      <c r="N793" s="89"/>
      <c r="O793" s="89"/>
      <c r="P793" s="89"/>
      <c r="Q793" s="89"/>
      <c r="R793" s="77" t="e">
        <f t="shared" si="201"/>
        <v>#DIV/0!</v>
      </c>
      <c r="S793" s="105">
        <f t="shared" si="203"/>
        <v>0</v>
      </c>
      <c r="T793" s="122">
        <f t="shared" si="204"/>
        <v>0</v>
      </c>
      <c r="U793" s="116">
        <f t="shared" si="205"/>
        <v>0</v>
      </c>
      <c r="V793" s="123">
        <f t="shared" si="206"/>
        <v>0</v>
      </c>
      <c r="W793" s="41"/>
      <c r="X793" s="105"/>
      <c r="Y793" s="106"/>
      <c r="Z793" s="106"/>
      <c r="AA793" s="106"/>
      <c r="AB793" s="107"/>
    </row>
    <row r="794" spans="2:28" hidden="1" x14ac:dyDescent="0.2">
      <c r="B794" s="5">
        <v>41302</v>
      </c>
      <c r="C794" s="33"/>
      <c r="D794" s="40"/>
      <c r="E794" s="40"/>
      <c r="F794" s="40"/>
      <c r="G794" s="41">
        <f t="shared" si="207"/>
        <v>0</v>
      </c>
      <c r="H794" s="39"/>
      <c r="I794" s="35"/>
      <c r="J794" s="35"/>
      <c r="K794" s="35"/>
      <c r="L794" s="43" t="e">
        <f t="shared" si="199"/>
        <v>#DIV/0!</v>
      </c>
      <c r="M794" s="44">
        <f t="shared" si="200"/>
        <v>0</v>
      </c>
      <c r="N794" s="89"/>
      <c r="O794" s="89"/>
      <c r="P794" s="89"/>
      <c r="Q794" s="89"/>
      <c r="R794" s="77" t="e">
        <f t="shared" si="201"/>
        <v>#DIV/0!</v>
      </c>
      <c r="S794" s="105">
        <f t="shared" si="203"/>
        <v>0</v>
      </c>
      <c r="T794" s="122">
        <f t="shared" si="204"/>
        <v>0</v>
      </c>
      <c r="U794" s="116">
        <f t="shared" si="205"/>
        <v>0</v>
      </c>
      <c r="V794" s="123">
        <f t="shared" si="206"/>
        <v>0</v>
      </c>
      <c r="W794" s="41"/>
      <c r="X794" s="105"/>
      <c r="Y794" s="106"/>
      <c r="Z794" s="106"/>
      <c r="AA794" s="106"/>
      <c r="AB794" s="107"/>
    </row>
    <row r="795" spans="2:28" hidden="1" x14ac:dyDescent="0.2">
      <c r="B795" s="5">
        <v>41303</v>
      </c>
      <c r="C795" s="33"/>
      <c r="D795" s="40"/>
      <c r="E795" s="40"/>
      <c r="F795" s="40"/>
      <c r="G795" s="41">
        <f t="shared" si="207"/>
        <v>0</v>
      </c>
      <c r="H795" s="39"/>
      <c r="I795" s="35"/>
      <c r="J795" s="35"/>
      <c r="K795" s="35"/>
      <c r="L795" s="43" t="e">
        <f t="shared" si="199"/>
        <v>#DIV/0!</v>
      </c>
      <c r="M795" s="44">
        <f t="shared" si="200"/>
        <v>0</v>
      </c>
      <c r="N795" s="89"/>
      <c r="O795" s="89"/>
      <c r="P795" s="89"/>
      <c r="Q795" s="89"/>
      <c r="R795" s="77" t="e">
        <f t="shared" si="201"/>
        <v>#DIV/0!</v>
      </c>
      <c r="S795" s="105">
        <f t="shared" si="203"/>
        <v>0</v>
      </c>
      <c r="T795" s="122">
        <f t="shared" si="204"/>
        <v>0</v>
      </c>
      <c r="U795" s="116">
        <f t="shared" si="205"/>
        <v>0</v>
      </c>
      <c r="V795" s="123">
        <f t="shared" si="206"/>
        <v>0</v>
      </c>
      <c r="W795" s="41"/>
      <c r="X795" s="105"/>
      <c r="Y795" s="106"/>
      <c r="Z795" s="106"/>
      <c r="AA795" s="106"/>
      <c r="AB795" s="107"/>
    </row>
    <row r="796" spans="2:28" hidden="1" x14ac:dyDescent="0.2">
      <c r="B796" s="5">
        <v>41304</v>
      </c>
      <c r="C796" s="33"/>
      <c r="D796" s="40"/>
      <c r="E796" s="40"/>
      <c r="F796" s="40"/>
      <c r="G796" s="41">
        <f t="shared" si="207"/>
        <v>0</v>
      </c>
      <c r="H796" s="39"/>
      <c r="I796" s="35"/>
      <c r="J796" s="35"/>
      <c r="K796" s="35"/>
      <c r="L796" s="43" t="e">
        <f t="shared" si="199"/>
        <v>#DIV/0!</v>
      </c>
      <c r="M796" s="44">
        <f t="shared" si="200"/>
        <v>0</v>
      </c>
      <c r="N796" s="89"/>
      <c r="O796" s="89"/>
      <c r="P796" s="89"/>
      <c r="Q796" s="89"/>
      <c r="R796" s="77" t="e">
        <f t="shared" si="201"/>
        <v>#DIV/0!</v>
      </c>
      <c r="S796" s="105">
        <f t="shared" si="203"/>
        <v>0</v>
      </c>
      <c r="T796" s="122">
        <f t="shared" si="204"/>
        <v>0</v>
      </c>
      <c r="U796" s="116">
        <f t="shared" si="205"/>
        <v>0</v>
      </c>
      <c r="V796" s="123">
        <f t="shared" si="206"/>
        <v>0</v>
      </c>
      <c r="W796" s="41"/>
      <c r="X796" s="105"/>
      <c r="Y796" s="106"/>
      <c r="Z796" s="106"/>
      <c r="AA796" s="106"/>
      <c r="AB796" s="107"/>
    </row>
    <row r="797" spans="2:28" ht="13.5" hidden="1" thickBot="1" x14ac:dyDescent="0.25">
      <c r="B797" s="5">
        <v>41305</v>
      </c>
      <c r="C797" s="33"/>
      <c r="D797" s="40"/>
      <c r="E797" s="40"/>
      <c r="F797" s="40"/>
      <c r="G797" s="41">
        <f t="shared" si="207"/>
        <v>0</v>
      </c>
      <c r="H797" s="39"/>
      <c r="I797" s="35"/>
      <c r="J797" s="35"/>
      <c r="K797" s="35"/>
      <c r="L797" s="43" t="e">
        <f t="shared" si="199"/>
        <v>#DIV/0!</v>
      </c>
      <c r="M797" s="44">
        <f t="shared" si="200"/>
        <v>0</v>
      </c>
      <c r="N797" s="89"/>
      <c r="O797" s="89"/>
      <c r="P797" s="89"/>
      <c r="Q797" s="89"/>
      <c r="R797" s="77" t="e">
        <f t="shared" si="201"/>
        <v>#DIV/0!</v>
      </c>
      <c r="S797" s="105">
        <f t="shared" si="203"/>
        <v>0</v>
      </c>
      <c r="T797" s="122">
        <f t="shared" si="204"/>
        <v>0</v>
      </c>
      <c r="U797" s="116">
        <f t="shared" si="205"/>
        <v>0</v>
      </c>
      <c r="V797" s="123">
        <f t="shared" si="206"/>
        <v>0</v>
      </c>
      <c r="W797" s="41"/>
      <c r="X797" s="105"/>
      <c r="Y797" s="106"/>
      <c r="Z797" s="106"/>
      <c r="AA797" s="106"/>
      <c r="AB797" s="107"/>
    </row>
    <row r="798" spans="2:28" ht="13.5" hidden="1" thickBot="1" x14ac:dyDescent="0.25">
      <c r="B798" s="10" t="s">
        <v>12</v>
      </c>
      <c r="C798" s="63">
        <f t="shared" ref="C798:AB798" si="208">SUM(C767:C797)</f>
        <v>0</v>
      </c>
      <c r="D798" s="63">
        <f t="shared" si="208"/>
        <v>0</v>
      </c>
      <c r="E798" s="63">
        <f t="shared" si="208"/>
        <v>0</v>
      </c>
      <c r="F798" s="63">
        <f t="shared" si="208"/>
        <v>0</v>
      </c>
      <c r="G798" s="63">
        <f t="shared" si="208"/>
        <v>0</v>
      </c>
      <c r="H798" s="63">
        <f t="shared" si="208"/>
        <v>0</v>
      </c>
      <c r="I798" s="63">
        <f t="shared" si="208"/>
        <v>0</v>
      </c>
      <c r="J798" s="63">
        <f t="shared" si="208"/>
        <v>0</v>
      </c>
      <c r="K798" s="63">
        <f t="shared" si="208"/>
        <v>0</v>
      </c>
      <c r="L798" s="63" t="e">
        <f t="shared" si="208"/>
        <v>#DIV/0!</v>
      </c>
      <c r="M798" s="63">
        <f t="shared" si="208"/>
        <v>0</v>
      </c>
      <c r="N798" s="97">
        <f t="shared" si="208"/>
        <v>0</v>
      </c>
      <c r="O798" s="97">
        <f t="shared" si="208"/>
        <v>0</v>
      </c>
      <c r="P798" s="97">
        <f t="shared" si="208"/>
        <v>0</v>
      </c>
      <c r="Q798" s="97">
        <f t="shared" si="208"/>
        <v>0</v>
      </c>
      <c r="R798" s="97" t="e">
        <f t="shared" si="208"/>
        <v>#DIV/0!</v>
      </c>
      <c r="S798" s="63">
        <f t="shared" si="208"/>
        <v>0</v>
      </c>
      <c r="T798" s="63">
        <f t="shared" si="208"/>
        <v>0</v>
      </c>
      <c r="U798" s="63">
        <f t="shared" si="208"/>
        <v>0</v>
      </c>
      <c r="V798" s="63">
        <f t="shared" si="208"/>
        <v>0</v>
      </c>
      <c r="W798" s="63">
        <f t="shared" si="208"/>
        <v>0</v>
      </c>
      <c r="X798" s="115">
        <f t="shared" si="208"/>
        <v>0</v>
      </c>
      <c r="Y798" s="115">
        <f t="shared" si="208"/>
        <v>0</v>
      </c>
      <c r="Z798" s="115">
        <f t="shared" si="208"/>
        <v>0</v>
      </c>
      <c r="AA798" s="115">
        <f t="shared" si="208"/>
        <v>0</v>
      </c>
      <c r="AB798" s="115">
        <f t="shared" si="208"/>
        <v>0</v>
      </c>
    </row>
    <row r="799" spans="2:28" hidden="1" x14ac:dyDescent="0.2">
      <c r="B799" s="5">
        <v>41306</v>
      </c>
      <c r="C799" s="33">
        <v>0</v>
      </c>
      <c r="D799" s="40">
        <v>6051</v>
      </c>
      <c r="E799" s="40">
        <v>3136</v>
      </c>
      <c r="F799" s="40">
        <v>6500</v>
      </c>
      <c r="G799" s="41">
        <f>SUM(C799:F799)</f>
        <v>15687</v>
      </c>
      <c r="H799" s="119">
        <v>0</v>
      </c>
      <c r="I799" s="116">
        <v>1155.75</v>
      </c>
      <c r="J799" s="116">
        <v>1227.3</v>
      </c>
      <c r="K799" s="116">
        <v>1194.47</v>
      </c>
      <c r="L799" s="43">
        <f>+ROUND((H799*C799+I799*D799+J799*E799+K799*F799)/G799,2)</f>
        <v>1186.0999999999999</v>
      </c>
      <c r="M799" s="121">
        <f>+ROUND((C799*H799+D799*I799+E799*J799+F799*K799)/1000,2)</f>
        <v>18606.310000000001</v>
      </c>
      <c r="N799" s="89">
        <v>0</v>
      </c>
      <c r="O799" s="89">
        <v>1.6558999999999999</v>
      </c>
      <c r="P799" s="89">
        <v>2.4996999999999998</v>
      </c>
      <c r="Q799" s="89">
        <v>2.0733999999999999</v>
      </c>
      <c r="R799" s="77">
        <f>+ROUND((N799*C799+O799*D799+P799*E799+Q799*F799)/G799,4)</f>
        <v>1.9976</v>
      </c>
      <c r="S799" s="105">
        <f>ROUND(+C799*H799/1000,2)</f>
        <v>0</v>
      </c>
      <c r="T799" s="122">
        <f>ROUND(+D799*I799/1000,2)</f>
        <v>6993.44</v>
      </c>
      <c r="U799" s="116">
        <f>ROUND(+E799*J799/1000,2)</f>
        <v>3848.81</v>
      </c>
      <c r="V799" s="123">
        <f>ROUND(+F799*K799/1000,2)</f>
        <v>7764.06</v>
      </c>
      <c r="W799" s="149">
        <f>SUM(S799:V799)</f>
        <v>18606.310000000001</v>
      </c>
      <c r="X799" s="105">
        <v>724.57</v>
      </c>
      <c r="Y799" s="106"/>
      <c r="Z799" s="106">
        <v>536.54999999999995</v>
      </c>
      <c r="AA799" s="106">
        <v>188.02</v>
      </c>
      <c r="AB799" s="107"/>
    </row>
    <row r="800" spans="2:28" hidden="1" x14ac:dyDescent="0.2">
      <c r="B800" s="5">
        <v>41307</v>
      </c>
      <c r="C800" s="33">
        <v>0</v>
      </c>
      <c r="D800" s="40">
        <v>6074</v>
      </c>
      <c r="E800" s="40">
        <v>3151</v>
      </c>
      <c r="F800" s="40">
        <v>6487</v>
      </c>
      <c r="G800" s="41">
        <f t="shared" ref="G800:G826" si="209">SUM(C800:F800)</f>
        <v>15712</v>
      </c>
      <c r="H800" s="119">
        <v>0</v>
      </c>
      <c r="I800" s="116">
        <v>1161.32</v>
      </c>
      <c r="J800" s="116">
        <v>1227.3</v>
      </c>
      <c r="K800" s="116">
        <v>1195.6400000000001</v>
      </c>
      <c r="L800" s="43">
        <f t="shared" ref="L800:L826" si="210">+ROUND((H800*C800+I800*D800+J800*E800+K800*F800)/G800,2)</f>
        <v>1188.72</v>
      </c>
      <c r="M800" s="121">
        <f t="shared" ref="M800:M826" si="211">+ROUND((C800*H800+D800*I800+E800*J800+F800*K800)/1000,2)</f>
        <v>18677.2</v>
      </c>
      <c r="N800" s="89">
        <v>0</v>
      </c>
      <c r="O800" s="89">
        <v>1.7256</v>
      </c>
      <c r="P800" s="89">
        <v>2.4996999999999998</v>
      </c>
      <c r="Q800" s="89">
        <v>2.0827</v>
      </c>
      <c r="R800" s="77">
        <f t="shared" ref="R800:R826" si="212">+ROUND((N800*C800+O800*D800+P800*E800+Q800*F800)/G800,4)</f>
        <v>2.0283000000000002</v>
      </c>
      <c r="S800" s="105">
        <f t="shared" ref="S800:S826" si="213">ROUND(+C800*H800/1000,2)</f>
        <v>0</v>
      </c>
      <c r="T800" s="122">
        <f t="shared" ref="T800:T826" si="214">ROUND(+D800*I800/1000,2)</f>
        <v>7053.86</v>
      </c>
      <c r="U800" s="116">
        <f t="shared" ref="U800:U826" si="215">ROUND(+E800*J800/1000,2)</f>
        <v>3867.22</v>
      </c>
      <c r="V800" s="123">
        <f t="shared" ref="V800:V826" si="216">ROUND(+F800*K800/1000,2)</f>
        <v>7756.12</v>
      </c>
      <c r="W800" s="149">
        <f t="shared" ref="W800:W826" si="217">SUM(S800:V800)</f>
        <v>18677.2</v>
      </c>
      <c r="X800" s="105">
        <v>739.99</v>
      </c>
      <c r="Y800" s="106"/>
      <c r="Z800" s="106">
        <v>552.20000000000005</v>
      </c>
      <c r="AA800" s="106">
        <v>187.79</v>
      </c>
      <c r="AB800" s="107"/>
    </row>
    <row r="801" spans="2:28" hidden="1" x14ac:dyDescent="0.2">
      <c r="B801" s="5">
        <v>41308</v>
      </c>
      <c r="C801" s="33">
        <v>0</v>
      </c>
      <c r="D801" s="40">
        <v>6057</v>
      </c>
      <c r="E801" s="40">
        <v>3227</v>
      </c>
      <c r="F801" s="40">
        <v>6499</v>
      </c>
      <c r="G801" s="41">
        <f t="shared" si="209"/>
        <v>15783</v>
      </c>
      <c r="H801" s="119">
        <v>0</v>
      </c>
      <c r="I801" s="116">
        <v>1155.23</v>
      </c>
      <c r="J801" s="116">
        <v>1227.3</v>
      </c>
      <c r="K801" s="116">
        <v>1194.58</v>
      </c>
      <c r="L801" s="43">
        <f t="shared" si="210"/>
        <v>1186.17</v>
      </c>
      <c r="M801" s="121">
        <f t="shared" si="211"/>
        <v>18721.3</v>
      </c>
      <c r="N801" s="89">
        <v>0</v>
      </c>
      <c r="O801" s="89">
        <v>1.6513</v>
      </c>
      <c r="P801" s="89">
        <v>2.4996999999999998</v>
      </c>
      <c r="Q801" s="89">
        <v>2.0733000000000001</v>
      </c>
      <c r="R801" s="77">
        <f t="shared" si="212"/>
        <v>1.9984999999999999</v>
      </c>
      <c r="S801" s="105">
        <f t="shared" si="213"/>
        <v>0</v>
      </c>
      <c r="T801" s="122">
        <f t="shared" si="214"/>
        <v>6997.23</v>
      </c>
      <c r="U801" s="116">
        <f t="shared" si="215"/>
        <v>3960.5</v>
      </c>
      <c r="V801" s="123">
        <f t="shared" si="216"/>
        <v>7763.58</v>
      </c>
      <c r="W801" s="149">
        <f t="shared" si="217"/>
        <v>18721.309999999998</v>
      </c>
      <c r="X801" s="105">
        <v>725.31</v>
      </c>
      <c r="Y801" s="106"/>
      <c r="Z801" s="106">
        <v>542.66999999999996</v>
      </c>
      <c r="AA801" s="106">
        <v>182.64</v>
      </c>
      <c r="AB801" s="107"/>
    </row>
    <row r="802" spans="2:28" hidden="1" x14ac:dyDescent="0.2">
      <c r="B802" s="5">
        <v>41309</v>
      </c>
      <c r="C802" s="33">
        <v>0</v>
      </c>
      <c r="D802" s="40">
        <v>6011</v>
      </c>
      <c r="E802" s="40">
        <v>3147</v>
      </c>
      <c r="F802" s="40">
        <v>6361</v>
      </c>
      <c r="G802" s="41">
        <f t="shared" si="209"/>
        <v>15519</v>
      </c>
      <c r="H802" s="119">
        <v>0</v>
      </c>
      <c r="I802" s="116">
        <v>1153.0899999999999</v>
      </c>
      <c r="J802" s="116">
        <v>1227.3</v>
      </c>
      <c r="K802" s="116">
        <v>1190.96</v>
      </c>
      <c r="L802" s="43">
        <f t="shared" si="210"/>
        <v>1183.6600000000001</v>
      </c>
      <c r="M802" s="121">
        <f t="shared" si="211"/>
        <v>18369.23</v>
      </c>
      <c r="N802" s="89">
        <v>0</v>
      </c>
      <c r="O802" s="89">
        <v>1.6263000000000001</v>
      </c>
      <c r="P802" s="89">
        <v>2.4996999999999998</v>
      </c>
      <c r="Q802" s="89">
        <v>2.0329000000000002</v>
      </c>
      <c r="R802" s="77">
        <f t="shared" si="212"/>
        <v>1.9701</v>
      </c>
      <c r="S802" s="105">
        <f t="shared" si="213"/>
        <v>0</v>
      </c>
      <c r="T802" s="122">
        <f t="shared" si="214"/>
        <v>6931.22</v>
      </c>
      <c r="U802" s="116">
        <f t="shared" si="215"/>
        <v>3862.31</v>
      </c>
      <c r="V802" s="123">
        <f t="shared" si="216"/>
        <v>7575.7</v>
      </c>
      <c r="W802" s="149">
        <f t="shared" si="217"/>
        <v>18369.23</v>
      </c>
      <c r="X802" s="105">
        <v>700.9</v>
      </c>
      <c r="Y802" s="106"/>
      <c r="Z802" s="106">
        <v>518.45000000000005</v>
      </c>
      <c r="AA802" s="106">
        <v>182.45</v>
      </c>
      <c r="AB802" s="107"/>
    </row>
    <row r="803" spans="2:28" hidden="1" x14ac:dyDescent="0.2">
      <c r="B803" s="5">
        <v>41310</v>
      </c>
      <c r="C803" s="33">
        <v>0</v>
      </c>
      <c r="D803" s="40">
        <v>6089</v>
      </c>
      <c r="E803" s="40">
        <v>3079</v>
      </c>
      <c r="F803" s="40">
        <v>6399</v>
      </c>
      <c r="G803" s="41">
        <f t="shared" si="209"/>
        <v>15567</v>
      </c>
      <c r="H803" s="119">
        <v>0</v>
      </c>
      <c r="I803" s="116">
        <v>1149.8499999999999</v>
      </c>
      <c r="J803" s="116">
        <v>1227.3</v>
      </c>
      <c r="K803" s="116">
        <v>1191.3599999999999</v>
      </c>
      <c r="L803" s="43">
        <f t="shared" si="210"/>
        <v>1182.23</v>
      </c>
      <c r="M803" s="121">
        <f t="shared" si="211"/>
        <v>18403.810000000001</v>
      </c>
      <c r="N803" s="89">
        <v>0</v>
      </c>
      <c r="O803" s="89">
        <v>1.5871999999999999</v>
      </c>
      <c r="P803" s="89">
        <v>2.4996999999999998</v>
      </c>
      <c r="Q803" s="89">
        <v>2.0421999999999998</v>
      </c>
      <c r="R803" s="77">
        <f t="shared" si="212"/>
        <v>1.9547000000000001</v>
      </c>
      <c r="S803" s="105">
        <f t="shared" si="213"/>
        <v>0</v>
      </c>
      <c r="T803" s="122">
        <f t="shared" si="214"/>
        <v>7001.44</v>
      </c>
      <c r="U803" s="116">
        <f t="shared" si="215"/>
        <v>3778.86</v>
      </c>
      <c r="V803" s="123">
        <f t="shared" si="216"/>
        <v>7623.51</v>
      </c>
      <c r="W803" s="149">
        <f t="shared" si="217"/>
        <v>18403.809999999998</v>
      </c>
      <c r="X803" s="105">
        <v>695.68</v>
      </c>
      <c r="Y803" s="106"/>
      <c r="Z803" s="106">
        <v>520.72</v>
      </c>
      <c r="AA803" s="106">
        <v>174.96</v>
      </c>
      <c r="AB803" s="107"/>
    </row>
    <row r="804" spans="2:28" hidden="1" x14ac:dyDescent="0.2">
      <c r="B804" s="5">
        <v>41311</v>
      </c>
      <c r="C804" s="33">
        <v>0</v>
      </c>
      <c r="D804" s="40">
        <v>6058</v>
      </c>
      <c r="E804" s="40">
        <v>3129</v>
      </c>
      <c r="F804" s="40">
        <v>6226</v>
      </c>
      <c r="G804" s="41">
        <f t="shared" si="209"/>
        <v>15413</v>
      </c>
      <c r="H804" s="119">
        <v>0</v>
      </c>
      <c r="I804" s="116">
        <v>1158.8599999999999</v>
      </c>
      <c r="J804" s="116">
        <v>1227.3</v>
      </c>
      <c r="K804" s="116">
        <v>1192.83</v>
      </c>
      <c r="L804" s="43">
        <f t="shared" si="210"/>
        <v>1186.48</v>
      </c>
      <c r="M804" s="121">
        <f t="shared" si="211"/>
        <v>18287.16</v>
      </c>
      <c r="N804" s="89">
        <v>0</v>
      </c>
      <c r="O804" s="89">
        <v>1.6999</v>
      </c>
      <c r="P804" s="89">
        <v>2.4996999999999998</v>
      </c>
      <c r="Q804" s="89">
        <v>2.0529999999999999</v>
      </c>
      <c r="R804" s="77">
        <f t="shared" si="212"/>
        <v>2.0049000000000001</v>
      </c>
      <c r="S804" s="105">
        <f t="shared" si="213"/>
        <v>0</v>
      </c>
      <c r="T804" s="122">
        <f t="shared" si="214"/>
        <v>7020.37</v>
      </c>
      <c r="U804" s="116">
        <f t="shared" si="215"/>
        <v>3840.22</v>
      </c>
      <c r="V804" s="123">
        <f t="shared" si="216"/>
        <v>7426.56</v>
      </c>
      <c r="W804" s="149">
        <f t="shared" si="217"/>
        <v>18287.150000000001</v>
      </c>
      <c r="X804" s="105">
        <v>540.14</v>
      </c>
      <c r="Y804" s="106"/>
      <c r="Z804" s="106">
        <v>540.14</v>
      </c>
      <c r="AA804" s="106">
        <v>0</v>
      </c>
      <c r="AB804" s="107"/>
    </row>
    <row r="805" spans="2:28" hidden="1" x14ac:dyDescent="0.2">
      <c r="B805" s="5">
        <v>41312</v>
      </c>
      <c r="C805" s="33">
        <v>7803</v>
      </c>
      <c r="D805" s="40">
        <v>6060</v>
      </c>
      <c r="E805" s="40">
        <v>3194</v>
      </c>
      <c r="F805" s="40">
        <v>5315</v>
      </c>
      <c r="G805" s="41">
        <f t="shared" si="209"/>
        <v>22372</v>
      </c>
      <c r="H805" s="119">
        <v>1146.8699999999999</v>
      </c>
      <c r="I805" s="116">
        <v>1156.31</v>
      </c>
      <c r="J805" s="116">
        <v>1213.3399999999999</v>
      </c>
      <c r="K805" s="116">
        <v>1186.74</v>
      </c>
      <c r="L805" s="43">
        <f t="shared" si="210"/>
        <v>1168.3900000000001</v>
      </c>
      <c r="M805" s="121">
        <f t="shared" si="211"/>
        <v>26139.200000000001</v>
      </c>
      <c r="N805" s="89">
        <v>1.4696</v>
      </c>
      <c r="O805" s="89">
        <v>1.6676</v>
      </c>
      <c r="P805" s="89">
        <v>2.2926000000000002</v>
      </c>
      <c r="Q805" s="89">
        <v>1.9650000000000001</v>
      </c>
      <c r="R805" s="77">
        <f t="shared" si="212"/>
        <v>1.7584</v>
      </c>
      <c r="S805" s="105">
        <f t="shared" si="213"/>
        <v>8949.0300000000007</v>
      </c>
      <c r="T805" s="122">
        <f t="shared" si="214"/>
        <v>7007.24</v>
      </c>
      <c r="U805" s="116">
        <f t="shared" si="215"/>
        <v>3875.41</v>
      </c>
      <c r="V805" s="123">
        <f t="shared" si="216"/>
        <v>6307.52</v>
      </c>
      <c r="W805" s="149">
        <f t="shared" si="217"/>
        <v>26139.200000000001</v>
      </c>
      <c r="X805" s="105">
        <v>919.11</v>
      </c>
      <c r="Y805" s="106"/>
      <c r="Z805" s="106">
        <v>687.24</v>
      </c>
      <c r="AA805" s="106">
        <v>231.87</v>
      </c>
      <c r="AB805" s="107"/>
    </row>
    <row r="806" spans="2:28" hidden="1" x14ac:dyDescent="0.2">
      <c r="B806" s="5">
        <v>41313</v>
      </c>
      <c r="C806" s="33">
        <v>7714</v>
      </c>
      <c r="D806" s="40">
        <v>6052</v>
      </c>
      <c r="E806" s="40">
        <v>3144</v>
      </c>
      <c r="F806" s="40">
        <v>6290</v>
      </c>
      <c r="G806" s="41">
        <f t="shared" si="209"/>
        <v>23200</v>
      </c>
      <c r="H806" s="119">
        <v>1147.1300000000001</v>
      </c>
      <c r="I806" s="116">
        <v>1156.21</v>
      </c>
      <c r="J806" s="116">
        <v>1213.3399999999999</v>
      </c>
      <c r="K806" s="116">
        <v>1191.29</v>
      </c>
      <c r="L806" s="43">
        <f t="shared" si="210"/>
        <v>1170.44</v>
      </c>
      <c r="M806" s="121">
        <f t="shared" si="211"/>
        <v>27154.3</v>
      </c>
      <c r="N806" s="89">
        <v>1.4693000000000001</v>
      </c>
      <c r="O806" s="89">
        <v>1.6660999999999999</v>
      </c>
      <c r="P806" s="89">
        <v>2.2926000000000002</v>
      </c>
      <c r="Q806" s="89">
        <v>2.0392000000000001</v>
      </c>
      <c r="R806" s="77">
        <f t="shared" si="212"/>
        <v>1.7867</v>
      </c>
      <c r="S806" s="105">
        <f t="shared" si="213"/>
        <v>8848.9599999999991</v>
      </c>
      <c r="T806" s="122">
        <f t="shared" si="214"/>
        <v>6997.38</v>
      </c>
      <c r="U806" s="116">
        <f t="shared" si="215"/>
        <v>3814.74</v>
      </c>
      <c r="V806" s="123">
        <f t="shared" si="216"/>
        <v>7493.21</v>
      </c>
      <c r="W806" s="149">
        <f t="shared" si="217"/>
        <v>27154.29</v>
      </c>
      <c r="X806" s="105">
        <v>967.93</v>
      </c>
      <c r="Y806" s="106"/>
      <c r="Z806" s="106">
        <v>713.08</v>
      </c>
      <c r="AA806" s="106">
        <v>254.85</v>
      </c>
      <c r="AB806" s="107"/>
    </row>
    <row r="807" spans="2:28" hidden="1" x14ac:dyDescent="0.2">
      <c r="B807" s="5">
        <v>41314</v>
      </c>
      <c r="C807" s="33">
        <v>0</v>
      </c>
      <c r="D807" s="40">
        <v>6011</v>
      </c>
      <c r="E807" s="40">
        <v>3083</v>
      </c>
      <c r="F807" s="40">
        <v>6399</v>
      </c>
      <c r="G807" s="41">
        <f t="shared" si="209"/>
        <v>15493</v>
      </c>
      <c r="H807" s="119">
        <v>1147.1300000000001</v>
      </c>
      <c r="I807" s="116">
        <v>1157.79</v>
      </c>
      <c r="J807" s="116">
        <v>1213.3399999999999</v>
      </c>
      <c r="K807" s="116">
        <v>1193.68</v>
      </c>
      <c r="L807" s="43">
        <f t="shared" si="210"/>
        <v>1183.67</v>
      </c>
      <c r="M807" s="121">
        <f t="shared" si="211"/>
        <v>18338.560000000001</v>
      </c>
      <c r="N807" s="89">
        <v>1.4693000000000001</v>
      </c>
      <c r="O807" s="89">
        <v>1.6854</v>
      </c>
      <c r="P807" s="89">
        <v>2.2926000000000002</v>
      </c>
      <c r="Q807" s="89">
        <v>2.0649000000000002</v>
      </c>
      <c r="R807" s="77">
        <f t="shared" si="212"/>
        <v>1.9630000000000001</v>
      </c>
      <c r="S807" s="105">
        <f t="shared" si="213"/>
        <v>0</v>
      </c>
      <c r="T807" s="122">
        <f t="shared" si="214"/>
        <v>6959.48</v>
      </c>
      <c r="U807" s="116">
        <f t="shared" si="215"/>
        <v>3740.73</v>
      </c>
      <c r="V807" s="123">
        <f t="shared" si="216"/>
        <v>7638.36</v>
      </c>
      <c r="W807" s="149">
        <f t="shared" si="217"/>
        <v>18338.57</v>
      </c>
      <c r="X807" s="105">
        <v>709.57</v>
      </c>
      <c r="Y807" s="106"/>
      <c r="Z807" s="106">
        <v>529.07000000000005</v>
      </c>
      <c r="AA807" s="106">
        <v>180.5</v>
      </c>
      <c r="AB807" s="107"/>
    </row>
    <row r="808" spans="2:28" hidden="1" x14ac:dyDescent="0.2">
      <c r="B808" s="5">
        <v>41315</v>
      </c>
      <c r="C808" s="33">
        <v>0</v>
      </c>
      <c r="D808" s="40">
        <v>6047</v>
      </c>
      <c r="E808" s="40">
        <v>3058</v>
      </c>
      <c r="F808" s="40">
        <v>6381</v>
      </c>
      <c r="G808" s="41">
        <f t="shared" si="209"/>
        <v>15486</v>
      </c>
      <c r="H808" s="119">
        <v>1147.1300000000001</v>
      </c>
      <c r="I808" s="116">
        <v>1162.93</v>
      </c>
      <c r="J808" s="116">
        <v>1213.3399999999999</v>
      </c>
      <c r="K808" s="116">
        <v>1192.6500000000001</v>
      </c>
      <c r="L808" s="43">
        <f t="shared" si="210"/>
        <v>1185.1300000000001</v>
      </c>
      <c r="M808" s="121">
        <f t="shared" si="211"/>
        <v>18352.93</v>
      </c>
      <c r="N808" s="89">
        <v>1.4693000000000001</v>
      </c>
      <c r="O808" s="89">
        <v>1.7453000000000001</v>
      </c>
      <c r="P808" s="89">
        <v>2.2926000000000002</v>
      </c>
      <c r="Q808" s="89">
        <v>2.0514999999999999</v>
      </c>
      <c r="R808" s="77">
        <f t="shared" si="212"/>
        <v>1.9795</v>
      </c>
      <c r="S808" s="105">
        <f t="shared" si="213"/>
        <v>0</v>
      </c>
      <c r="T808" s="122">
        <f t="shared" si="214"/>
        <v>7032.24</v>
      </c>
      <c r="U808" s="116">
        <f t="shared" si="215"/>
        <v>3710.39</v>
      </c>
      <c r="V808" s="123">
        <f t="shared" si="216"/>
        <v>7610.3</v>
      </c>
      <c r="W808" s="149">
        <f t="shared" si="217"/>
        <v>18352.93</v>
      </c>
      <c r="X808" s="105">
        <v>715</v>
      </c>
      <c r="Y808" s="106"/>
      <c r="Z808" s="106">
        <v>515.64</v>
      </c>
      <c r="AA808" s="106">
        <v>199.36</v>
      </c>
      <c r="AB808" s="107"/>
    </row>
    <row r="809" spans="2:28" hidden="1" x14ac:dyDescent="0.2">
      <c r="B809" s="5">
        <v>41316</v>
      </c>
      <c r="C809" s="33">
        <v>0</v>
      </c>
      <c r="D809" s="40">
        <v>6075</v>
      </c>
      <c r="E809" s="40">
        <v>2988</v>
      </c>
      <c r="F809" s="40">
        <v>6336</v>
      </c>
      <c r="G809" s="41">
        <f t="shared" si="209"/>
        <v>15399</v>
      </c>
      <c r="H809" s="119">
        <v>1147.1300000000001</v>
      </c>
      <c r="I809" s="116">
        <v>1160.81</v>
      </c>
      <c r="J809" s="116">
        <v>1213.3399999999999</v>
      </c>
      <c r="K809" s="116">
        <v>1196.07</v>
      </c>
      <c r="L809" s="43">
        <f t="shared" si="210"/>
        <v>1185.51</v>
      </c>
      <c r="M809" s="121">
        <f t="shared" si="211"/>
        <v>18255.68</v>
      </c>
      <c r="N809" s="89">
        <v>1.4693000000000001</v>
      </c>
      <c r="O809" s="89">
        <v>1.7141999999999999</v>
      </c>
      <c r="P809" s="89">
        <v>2.2926000000000002</v>
      </c>
      <c r="Q809" s="89">
        <v>2.0958999999999999</v>
      </c>
      <c r="R809" s="77">
        <f t="shared" si="212"/>
        <v>1.9835</v>
      </c>
      <c r="S809" s="105">
        <f t="shared" si="213"/>
        <v>0</v>
      </c>
      <c r="T809" s="122">
        <f t="shared" si="214"/>
        <v>7051.92</v>
      </c>
      <c r="U809" s="116">
        <f t="shared" si="215"/>
        <v>3625.46</v>
      </c>
      <c r="V809" s="123">
        <f t="shared" si="216"/>
        <v>7578.3</v>
      </c>
      <c r="W809" s="149">
        <f t="shared" si="217"/>
        <v>18255.68</v>
      </c>
      <c r="X809" s="105">
        <v>713.08</v>
      </c>
      <c r="Y809" s="106"/>
      <c r="Z809" s="106">
        <v>527.36</v>
      </c>
      <c r="AA809" s="106">
        <v>185.72</v>
      </c>
      <c r="AB809" s="107"/>
    </row>
    <row r="810" spans="2:28" hidden="1" x14ac:dyDescent="0.2">
      <c r="B810" s="5">
        <v>41317</v>
      </c>
      <c r="C810" s="33">
        <v>0</v>
      </c>
      <c r="D810" s="40">
        <v>6016</v>
      </c>
      <c r="E810" s="40">
        <v>3075</v>
      </c>
      <c r="F810" s="40">
        <v>6328</v>
      </c>
      <c r="G810" s="41">
        <f t="shared" si="209"/>
        <v>15419</v>
      </c>
      <c r="H810" s="119">
        <v>1147.1300000000001</v>
      </c>
      <c r="I810" s="116">
        <v>1158.94</v>
      </c>
      <c r="J810" s="116">
        <v>1213.3399999999999</v>
      </c>
      <c r="K810" s="116">
        <v>1197.6300000000001</v>
      </c>
      <c r="L810" s="43">
        <f t="shared" si="210"/>
        <v>1185.67</v>
      </c>
      <c r="M810" s="121">
        <f t="shared" si="211"/>
        <v>18281.810000000001</v>
      </c>
      <c r="N810" s="89">
        <v>1.4693000000000001</v>
      </c>
      <c r="O810" s="89">
        <v>1.7141999999999999</v>
      </c>
      <c r="P810" s="89">
        <v>2.2926000000000002</v>
      </c>
      <c r="Q810" s="89">
        <v>2.0958999999999999</v>
      </c>
      <c r="R810" s="77">
        <f t="shared" si="212"/>
        <v>1.9862</v>
      </c>
      <c r="S810" s="105">
        <f t="shared" si="213"/>
        <v>0</v>
      </c>
      <c r="T810" s="122">
        <f t="shared" si="214"/>
        <v>6972.18</v>
      </c>
      <c r="U810" s="116">
        <f t="shared" si="215"/>
        <v>3731.02</v>
      </c>
      <c r="V810" s="123">
        <f t="shared" si="216"/>
        <v>7578.6</v>
      </c>
      <c r="W810" s="149">
        <f t="shared" si="217"/>
        <v>18281.800000000003</v>
      </c>
      <c r="X810" s="105">
        <v>715.66</v>
      </c>
      <c r="Y810" s="106"/>
      <c r="Z810" s="106">
        <v>512.86</v>
      </c>
      <c r="AA810" s="106">
        <v>202.8</v>
      </c>
      <c r="AB810" s="107"/>
    </row>
    <row r="811" spans="2:28" hidden="1" x14ac:dyDescent="0.2">
      <c r="B811" s="5">
        <v>41318</v>
      </c>
      <c r="C811" s="33">
        <v>7766</v>
      </c>
      <c r="D811" s="40">
        <v>6041</v>
      </c>
      <c r="E811" s="40">
        <v>3059</v>
      </c>
      <c r="F811" s="40">
        <v>6397</v>
      </c>
      <c r="G811" s="41">
        <f t="shared" si="209"/>
        <v>23263</v>
      </c>
      <c r="H811" s="119">
        <v>1149.07</v>
      </c>
      <c r="I811" s="116">
        <v>1155.46</v>
      </c>
      <c r="J811" s="116">
        <v>1213.3399999999999</v>
      </c>
      <c r="K811" s="116">
        <v>1198.1199999999999</v>
      </c>
      <c r="L811" s="43">
        <f t="shared" si="210"/>
        <v>1172.67</v>
      </c>
      <c r="M811" s="121">
        <f t="shared" si="211"/>
        <v>27279.79</v>
      </c>
      <c r="N811" s="89">
        <v>1.5024</v>
      </c>
      <c r="O811" s="89">
        <v>1.6459999999999999</v>
      </c>
      <c r="P811" s="89">
        <v>2.2926000000000002</v>
      </c>
      <c r="Q811" s="89">
        <v>2.1331000000000002</v>
      </c>
      <c r="R811" s="77">
        <f t="shared" si="212"/>
        <v>1.8169999999999999</v>
      </c>
      <c r="S811" s="105">
        <f t="shared" si="213"/>
        <v>8923.68</v>
      </c>
      <c r="T811" s="122">
        <f t="shared" si="214"/>
        <v>6980.13</v>
      </c>
      <c r="U811" s="116">
        <f t="shared" si="215"/>
        <v>3711.61</v>
      </c>
      <c r="V811" s="123">
        <f t="shared" si="216"/>
        <v>7664.37</v>
      </c>
      <c r="W811" s="149">
        <f t="shared" si="217"/>
        <v>27279.79</v>
      </c>
      <c r="X811" s="105">
        <v>988.06</v>
      </c>
      <c r="Y811" s="106"/>
      <c r="Z811" s="106">
        <v>736.31</v>
      </c>
      <c r="AA811" s="106">
        <v>251.75</v>
      </c>
      <c r="AB811" s="107"/>
    </row>
    <row r="812" spans="2:28" hidden="1" x14ac:dyDescent="0.2">
      <c r="B812" s="5">
        <v>41319</v>
      </c>
      <c r="C812" s="33">
        <v>7822</v>
      </c>
      <c r="D812" s="40">
        <v>7010</v>
      </c>
      <c r="E812" s="40">
        <v>2999</v>
      </c>
      <c r="F812" s="40">
        <v>6403</v>
      </c>
      <c r="G812" s="41">
        <f t="shared" si="209"/>
        <v>24234</v>
      </c>
      <c r="H812" s="119">
        <v>1148.3699999999999</v>
      </c>
      <c r="I812" s="116">
        <v>1155.5999999999999</v>
      </c>
      <c r="J812" s="116">
        <v>1228.22</v>
      </c>
      <c r="K812" s="116">
        <v>1199.51</v>
      </c>
      <c r="L812" s="43">
        <f t="shared" si="210"/>
        <v>1173.8499999999999</v>
      </c>
      <c r="M812" s="121">
        <f t="shared" si="211"/>
        <v>28447.200000000001</v>
      </c>
      <c r="N812" s="89">
        <v>1.4945999999999999</v>
      </c>
      <c r="O812" s="89">
        <v>1.6672</v>
      </c>
      <c r="P812" s="89">
        <v>2.4698000000000002</v>
      </c>
      <c r="Q812" s="89">
        <v>2.1379000000000001</v>
      </c>
      <c r="R812" s="77">
        <f t="shared" si="212"/>
        <v>1.8351999999999999</v>
      </c>
      <c r="S812" s="105">
        <f t="shared" si="213"/>
        <v>8982.5499999999993</v>
      </c>
      <c r="T812" s="122">
        <f t="shared" si="214"/>
        <v>8100.76</v>
      </c>
      <c r="U812" s="116">
        <f t="shared" si="215"/>
        <v>3683.43</v>
      </c>
      <c r="V812" s="123">
        <f t="shared" si="216"/>
        <v>7680.46</v>
      </c>
      <c r="W812" s="149">
        <f t="shared" si="217"/>
        <v>28447.199999999997</v>
      </c>
      <c r="X812" s="105">
        <v>1037.6500000000001</v>
      </c>
      <c r="Y812" s="106"/>
      <c r="Z812" s="106">
        <v>790.97</v>
      </c>
      <c r="AA812" s="106">
        <v>246.68</v>
      </c>
      <c r="AB812" s="107"/>
    </row>
    <row r="813" spans="2:28" hidden="1" x14ac:dyDescent="0.2">
      <c r="B813" s="5">
        <v>41320</v>
      </c>
      <c r="C813" s="33">
        <v>7155</v>
      </c>
      <c r="D813" s="40">
        <v>6720</v>
      </c>
      <c r="E813" s="40">
        <v>3070</v>
      </c>
      <c r="F813" s="40">
        <v>6180</v>
      </c>
      <c r="G813" s="41">
        <f t="shared" si="209"/>
        <v>23125</v>
      </c>
      <c r="H813" s="119">
        <v>1148.54</v>
      </c>
      <c r="I813" s="116">
        <v>1163.31</v>
      </c>
      <c r="J813" s="116">
        <v>1228.22</v>
      </c>
      <c r="K813" s="116">
        <v>1197.22</v>
      </c>
      <c r="L813" s="43">
        <f t="shared" si="210"/>
        <v>1176.42</v>
      </c>
      <c r="M813" s="121">
        <f t="shared" si="211"/>
        <v>27204.7</v>
      </c>
      <c r="N813" s="89">
        <v>1.4867999999999999</v>
      </c>
      <c r="O813" s="89">
        <v>1.7432000000000001</v>
      </c>
      <c r="P813" s="89">
        <v>2.4698000000000002</v>
      </c>
      <c r="Q813" s="89">
        <v>2.1074999999999999</v>
      </c>
      <c r="R813" s="77">
        <f t="shared" si="212"/>
        <v>1.8576999999999999</v>
      </c>
      <c r="S813" s="105">
        <f t="shared" si="213"/>
        <v>8217.7999999999993</v>
      </c>
      <c r="T813" s="122">
        <f t="shared" si="214"/>
        <v>7817.44</v>
      </c>
      <c r="U813" s="116">
        <f t="shared" si="215"/>
        <v>3770.64</v>
      </c>
      <c r="V813" s="123">
        <f t="shared" si="216"/>
        <v>7398.82</v>
      </c>
      <c r="W813" s="149">
        <f t="shared" si="217"/>
        <v>27204.699999999997</v>
      </c>
      <c r="X813" s="105">
        <v>982.77</v>
      </c>
      <c r="Y813" s="106"/>
      <c r="Z813" s="106">
        <v>694.8</v>
      </c>
      <c r="AA813" s="106">
        <v>287.97000000000003</v>
      </c>
      <c r="AB813" s="107"/>
    </row>
    <row r="814" spans="2:28" hidden="1" x14ac:dyDescent="0.2">
      <c r="B814" s="5">
        <v>41321</v>
      </c>
      <c r="C814" s="33">
        <v>0</v>
      </c>
      <c r="D814" s="40">
        <v>6042</v>
      </c>
      <c r="E814" s="40">
        <v>3030</v>
      </c>
      <c r="F814" s="40">
        <v>6253</v>
      </c>
      <c r="G814" s="41">
        <f t="shared" si="209"/>
        <v>15325</v>
      </c>
      <c r="H814" s="119">
        <v>0</v>
      </c>
      <c r="I814" s="116">
        <v>1162.6600000000001</v>
      </c>
      <c r="J814" s="116">
        <v>1228.22</v>
      </c>
      <c r="K814" s="116">
        <v>1199.51</v>
      </c>
      <c r="L814" s="43">
        <f t="shared" si="210"/>
        <v>1190.6600000000001</v>
      </c>
      <c r="M814" s="121">
        <f t="shared" si="211"/>
        <v>18246.830000000002</v>
      </c>
      <c r="N814" s="89">
        <v>0</v>
      </c>
      <c r="O814" s="89">
        <v>1.728</v>
      </c>
      <c r="P814" s="89">
        <v>2.4698000000000002</v>
      </c>
      <c r="Q814" s="89">
        <v>2.1353</v>
      </c>
      <c r="R814" s="77">
        <f t="shared" si="212"/>
        <v>2.0409000000000002</v>
      </c>
      <c r="S814" s="105">
        <f t="shared" si="213"/>
        <v>0</v>
      </c>
      <c r="T814" s="122">
        <f t="shared" si="214"/>
        <v>7024.79</v>
      </c>
      <c r="U814" s="116">
        <f t="shared" si="215"/>
        <v>3721.51</v>
      </c>
      <c r="V814" s="123">
        <f t="shared" si="216"/>
        <v>7500.54</v>
      </c>
      <c r="W814" s="149">
        <f t="shared" si="217"/>
        <v>18246.84</v>
      </c>
      <c r="X814" s="105">
        <v>733.57</v>
      </c>
      <c r="Y814" s="106"/>
      <c r="Z814" s="106">
        <v>545.36</v>
      </c>
      <c r="AA814" s="106">
        <v>188.21</v>
      </c>
      <c r="AB814" s="107"/>
    </row>
    <row r="815" spans="2:28" hidden="1" x14ac:dyDescent="0.2">
      <c r="B815" s="5">
        <v>41322</v>
      </c>
      <c r="C815" s="33">
        <v>0</v>
      </c>
      <c r="D815" s="40">
        <v>6057</v>
      </c>
      <c r="E815" s="40">
        <v>3075</v>
      </c>
      <c r="F815" s="40">
        <v>5764</v>
      </c>
      <c r="G815" s="41">
        <f t="shared" si="209"/>
        <v>14896</v>
      </c>
      <c r="H815" s="119">
        <v>0</v>
      </c>
      <c r="I815" s="116">
        <v>1156.68</v>
      </c>
      <c r="J815" s="116">
        <v>1228.22</v>
      </c>
      <c r="K815" s="116">
        <v>1193.58</v>
      </c>
      <c r="L815" s="43">
        <f t="shared" si="210"/>
        <v>1185.73</v>
      </c>
      <c r="M815" s="121">
        <f t="shared" si="211"/>
        <v>17662.580000000002</v>
      </c>
      <c r="N815" s="89">
        <v>0</v>
      </c>
      <c r="O815" s="89">
        <v>1.6625000000000001</v>
      </c>
      <c r="P815" s="89">
        <v>2.4698000000000002</v>
      </c>
      <c r="Q815" s="89">
        <v>2.0659000000000001</v>
      </c>
      <c r="R815" s="77">
        <f t="shared" si="212"/>
        <v>1.9852000000000001</v>
      </c>
      <c r="S815" s="105">
        <f t="shared" si="213"/>
        <v>0</v>
      </c>
      <c r="T815" s="122">
        <f t="shared" si="214"/>
        <v>7006.01</v>
      </c>
      <c r="U815" s="116">
        <f t="shared" si="215"/>
        <v>3776.78</v>
      </c>
      <c r="V815" s="123">
        <f t="shared" si="216"/>
        <v>6879.8</v>
      </c>
      <c r="W815" s="149">
        <f t="shared" si="217"/>
        <v>17662.59</v>
      </c>
      <c r="X815" s="105">
        <v>666.39</v>
      </c>
      <c r="Y815" s="106"/>
      <c r="Z815" s="106">
        <v>524.74</v>
      </c>
      <c r="AA815" s="106">
        <v>141.65</v>
      </c>
      <c r="AB815" s="107"/>
    </row>
    <row r="816" spans="2:28" hidden="1" x14ac:dyDescent="0.2">
      <c r="B816" s="5">
        <v>41323</v>
      </c>
      <c r="C816" s="33">
        <v>0</v>
      </c>
      <c r="D816" s="40">
        <v>6097</v>
      </c>
      <c r="E816" s="40">
        <v>3048</v>
      </c>
      <c r="F816" s="40">
        <v>5963</v>
      </c>
      <c r="G816" s="41">
        <f t="shared" si="209"/>
        <v>15108</v>
      </c>
      <c r="H816" s="119">
        <v>0</v>
      </c>
      <c r="I816" s="116">
        <v>1159.75</v>
      </c>
      <c r="J816" s="116">
        <v>1228.22</v>
      </c>
      <c r="K816" s="116">
        <v>1197.68</v>
      </c>
      <c r="L816" s="43">
        <f t="shared" si="210"/>
        <v>1188.53</v>
      </c>
      <c r="M816" s="121">
        <f t="shared" si="211"/>
        <v>17956.38</v>
      </c>
      <c r="N816" s="89">
        <v>0</v>
      </c>
      <c r="O816" s="89">
        <v>1.6961999999999999</v>
      </c>
      <c r="P816" s="89">
        <v>2.4698000000000002</v>
      </c>
      <c r="Q816" s="89">
        <v>2.1181999999999999</v>
      </c>
      <c r="R816" s="77">
        <f t="shared" si="212"/>
        <v>2.0188000000000001</v>
      </c>
      <c r="S816" s="105">
        <f t="shared" si="213"/>
        <v>0</v>
      </c>
      <c r="T816" s="122">
        <f t="shared" si="214"/>
        <v>7071</v>
      </c>
      <c r="U816" s="116">
        <f t="shared" si="215"/>
        <v>3743.61</v>
      </c>
      <c r="V816" s="123">
        <f t="shared" si="216"/>
        <v>7141.77</v>
      </c>
      <c r="W816" s="149">
        <f t="shared" si="217"/>
        <v>17956.38</v>
      </c>
      <c r="X816" s="105">
        <v>712.26</v>
      </c>
      <c r="Y816" s="106"/>
      <c r="Z816" s="106">
        <v>506.47</v>
      </c>
      <c r="AA816" s="106">
        <v>205.79</v>
      </c>
      <c r="AB816" s="107"/>
    </row>
    <row r="817" spans="1:28" hidden="1" x14ac:dyDescent="0.2">
      <c r="A817" s="2" t="s">
        <v>29</v>
      </c>
      <c r="B817" s="5">
        <v>41324</v>
      </c>
      <c r="C817" s="33">
        <v>6377</v>
      </c>
      <c r="D817" s="40">
        <v>6088</v>
      </c>
      <c r="E817" s="40">
        <v>3018</v>
      </c>
      <c r="F817" s="40">
        <v>6233</v>
      </c>
      <c r="G817" s="41">
        <f t="shared" si="209"/>
        <v>21716</v>
      </c>
      <c r="H817" s="119">
        <v>1151.08</v>
      </c>
      <c r="I817" s="116">
        <v>1157.6600000000001</v>
      </c>
      <c r="J817" s="116">
        <v>1228.22</v>
      </c>
      <c r="K817" s="116">
        <v>1199.57</v>
      </c>
      <c r="L817" s="43">
        <f t="shared" si="210"/>
        <v>1177.56</v>
      </c>
      <c r="M817" s="121">
        <f t="shared" si="211"/>
        <v>25571.96</v>
      </c>
      <c r="N817" s="89">
        <v>1.5245</v>
      </c>
      <c r="O817" s="89">
        <v>1.6726000000000001</v>
      </c>
      <c r="P817" s="89">
        <v>2.4698000000000002</v>
      </c>
      <c r="Q817" s="89">
        <v>2.1408</v>
      </c>
      <c r="R817" s="77">
        <f t="shared" si="212"/>
        <v>1.8743000000000001</v>
      </c>
      <c r="S817" s="105">
        <f t="shared" si="213"/>
        <v>7340.44</v>
      </c>
      <c r="T817" s="122">
        <f t="shared" si="214"/>
        <v>7047.83</v>
      </c>
      <c r="U817" s="116">
        <f t="shared" si="215"/>
        <v>3706.77</v>
      </c>
      <c r="V817" s="123">
        <f t="shared" si="216"/>
        <v>7476.92</v>
      </c>
      <c r="W817" s="149">
        <f t="shared" si="217"/>
        <v>25571.96</v>
      </c>
      <c r="X817" s="105">
        <v>950.34</v>
      </c>
      <c r="Y817" s="106"/>
      <c r="Z817" s="106">
        <v>702.74</v>
      </c>
      <c r="AA817" s="106">
        <v>247.6</v>
      </c>
      <c r="AB817" s="107"/>
    </row>
    <row r="818" spans="1:28" hidden="1" x14ac:dyDescent="0.2">
      <c r="B818" s="5">
        <v>41325</v>
      </c>
      <c r="C818" s="33">
        <v>6001</v>
      </c>
      <c r="D818" s="40">
        <v>6003</v>
      </c>
      <c r="E818" s="40">
        <v>3040</v>
      </c>
      <c r="F818" s="40">
        <v>6255</v>
      </c>
      <c r="G818" s="41">
        <f t="shared" si="209"/>
        <v>21299</v>
      </c>
      <c r="H818" s="119">
        <v>1150.23</v>
      </c>
      <c r="I818" s="116">
        <v>1155.33</v>
      </c>
      <c r="J818" s="116">
        <v>1228.22</v>
      </c>
      <c r="K818" s="116">
        <v>1198.6199999999999</v>
      </c>
      <c r="L818" s="43">
        <f t="shared" si="210"/>
        <v>1177.01</v>
      </c>
      <c r="M818" s="121">
        <f t="shared" si="211"/>
        <v>25069.13</v>
      </c>
      <c r="N818" s="89">
        <v>1.5166999999999999</v>
      </c>
      <c r="O818" s="89">
        <v>1.647</v>
      </c>
      <c r="P818" s="89">
        <v>2.4698000000000002</v>
      </c>
      <c r="Q818" s="89">
        <v>2.1280000000000001</v>
      </c>
      <c r="R818" s="77">
        <f t="shared" si="212"/>
        <v>1.869</v>
      </c>
      <c r="S818" s="105">
        <f t="shared" si="213"/>
        <v>6902.53</v>
      </c>
      <c r="T818" s="122">
        <f t="shared" si="214"/>
        <v>6935.45</v>
      </c>
      <c r="U818" s="116">
        <f t="shared" si="215"/>
        <v>3733.79</v>
      </c>
      <c r="V818" s="123">
        <f t="shared" si="216"/>
        <v>7497.37</v>
      </c>
      <c r="W818" s="149">
        <f t="shared" si="217"/>
        <v>25069.14</v>
      </c>
      <c r="X818" s="105">
        <v>930.36</v>
      </c>
      <c r="Y818" s="106"/>
      <c r="Z818" s="106">
        <v>689.69</v>
      </c>
      <c r="AA818" s="106">
        <v>240.67</v>
      </c>
      <c r="AB818" s="107"/>
    </row>
    <row r="819" spans="1:28" hidden="1" x14ac:dyDescent="0.2">
      <c r="B819" s="5">
        <v>41326</v>
      </c>
      <c r="C819" s="33">
        <v>7088</v>
      </c>
      <c r="D819" s="40">
        <v>6007</v>
      </c>
      <c r="E819" s="40">
        <v>2952</v>
      </c>
      <c r="F819" s="40">
        <v>6247</v>
      </c>
      <c r="G819" s="41">
        <f t="shared" si="209"/>
        <v>22294</v>
      </c>
      <c r="H819" s="119">
        <v>1150.3499999999999</v>
      </c>
      <c r="I819" s="116">
        <v>1156.0899999999999</v>
      </c>
      <c r="J819" s="116">
        <v>1225.22</v>
      </c>
      <c r="K819" s="116">
        <v>1198.93</v>
      </c>
      <c r="L819" s="43">
        <f t="shared" si="210"/>
        <v>1175.42</v>
      </c>
      <c r="M819" s="121">
        <f t="shared" si="211"/>
        <v>26204.880000000001</v>
      </c>
      <c r="N819" s="89">
        <v>1.5152000000000001</v>
      </c>
      <c r="O819" s="89">
        <v>1.6558999999999999</v>
      </c>
      <c r="P819" s="89">
        <v>2.4459</v>
      </c>
      <c r="Q819" s="89">
        <v>2.1312000000000002</v>
      </c>
      <c r="R819" s="77">
        <f t="shared" si="212"/>
        <v>1.849</v>
      </c>
      <c r="S819" s="105">
        <f t="shared" si="213"/>
        <v>8153.68</v>
      </c>
      <c r="T819" s="122">
        <f t="shared" si="214"/>
        <v>6944.63</v>
      </c>
      <c r="U819" s="116">
        <f t="shared" si="215"/>
        <v>3616.85</v>
      </c>
      <c r="V819" s="123">
        <f t="shared" si="216"/>
        <v>7489.72</v>
      </c>
      <c r="W819" s="149">
        <f t="shared" si="217"/>
        <v>26204.880000000001</v>
      </c>
      <c r="X819" s="105">
        <v>952.45</v>
      </c>
      <c r="Y819" s="106"/>
      <c r="Z819" s="106">
        <v>719.32</v>
      </c>
      <c r="AA819" s="106">
        <v>233.13</v>
      </c>
      <c r="AB819" s="107"/>
    </row>
    <row r="820" spans="1:28" hidden="1" x14ac:dyDescent="0.2">
      <c r="B820" s="5">
        <v>41327</v>
      </c>
      <c r="C820" s="33">
        <v>7749</v>
      </c>
      <c r="D820" s="40">
        <v>9373</v>
      </c>
      <c r="E820" s="40">
        <v>3194</v>
      </c>
      <c r="F820" s="40">
        <v>6087</v>
      </c>
      <c r="G820" s="41">
        <f t="shared" si="209"/>
        <v>26403</v>
      </c>
      <c r="H820" s="119">
        <v>1151.08</v>
      </c>
      <c r="I820" s="116">
        <v>1152.79</v>
      </c>
      <c r="J820" s="116">
        <v>1225.22</v>
      </c>
      <c r="K820" s="116">
        <v>1200.01</v>
      </c>
      <c r="L820" s="43">
        <f t="shared" si="210"/>
        <v>1171.94</v>
      </c>
      <c r="M820" s="121">
        <f t="shared" si="211"/>
        <v>30942.63</v>
      </c>
      <c r="N820" s="89">
        <v>1.5185999999999999</v>
      </c>
      <c r="O820" s="89">
        <v>1.6158999999999999</v>
      </c>
      <c r="P820" s="89">
        <v>2.4459</v>
      </c>
      <c r="Q820" s="89">
        <v>2.1465000000000001</v>
      </c>
      <c r="R820" s="77">
        <f t="shared" si="212"/>
        <v>1.8101</v>
      </c>
      <c r="S820" s="105">
        <f t="shared" si="213"/>
        <v>8919.7199999999993</v>
      </c>
      <c r="T820" s="122">
        <f t="shared" si="214"/>
        <v>10805.1</v>
      </c>
      <c r="U820" s="116">
        <f t="shared" si="215"/>
        <v>3913.35</v>
      </c>
      <c r="V820" s="123">
        <f t="shared" si="216"/>
        <v>7304.46</v>
      </c>
      <c r="W820" s="149">
        <f t="shared" si="217"/>
        <v>30942.629999999997</v>
      </c>
      <c r="X820" s="105">
        <v>1061.5999999999999</v>
      </c>
      <c r="Y820" s="106"/>
      <c r="Z820" s="106">
        <v>788.39</v>
      </c>
      <c r="AA820" s="106">
        <v>273.20999999999998</v>
      </c>
      <c r="AB820" s="107"/>
    </row>
    <row r="821" spans="1:28" hidden="1" x14ac:dyDescent="0.2">
      <c r="B821" s="5">
        <v>41328</v>
      </c>
      <c r="C821" s="33">
        <v>7890</v>
      </c>
      <c r="D821" s="40">
        <v>11095</v>
      </c>
      <c r="E821" s="40">
        <v>3545</v>
      </c>
      <c r="F821" s="40">
        <v>6034</v>
      </c>
      <c r="G821" s="41">
        <f t="shared" si="209"/>
        <v>28564</v>
      </c>
      <c r="H821" s="119">
        <v>1150.22</v>
      </c>
      <c r="I821" s="116">
        <v>1153.71</v>
      </c>
      <c r="J821" s="116">
        <v>1225.22</v>
      </c>
      <c r="K821" s="116">
        <v>1197.67</v>
      </c>
      <c r="L821" s="43">
        <f t="shared" si="210"/>
        <v>1170.9100000000001</v>
      </c>
      <c r="M821" s="121">
        <f t="shared" si="211"/>
        <v>33445.79</v>
      </c>
      <c r="N821" s="89">
        <v>1.5098</v>
      </c>
      <c r="O821" s="89">
        <v>1.6281000000000001</v>
      </c>
      <c r="P821" s="89">
        <v>2.4459</v>
      </c>
      <c r="Q821" s="89">
        <v>2.1221000000000001</v>
      </c>
      <c r="R821" s="77">
        <f t="shared" si="212"/>
        <v>1.8012999999999999</v>
      </c>
      <c r="S821" s="105">
        <f t="shared" si="213"/>
        <v>9075.24</v>
      </c>
      <c r="T821" s="122">
        <f t="shared" si="214"/>
        <v>12800.41</v>
      </c>
      <c r="U821" s="116">
        <f t="shared" si="215"/>
        <v>4343.3999999999996</v>
      </c>
      <c r="V821" s="123">
        <f t="shared" si="216"/>
        <v>7226.74</v>
      </c>
      <c r="W821" s="149">
        <f t="shared" si="217"/>
        <v>33445.79</v>
      </c>
      <c r="X821" s="105">
        <v>1137.02</v>
      </c>
      <c r="Y821" s="106"/>
      <c r="Z821" s="106">
        <v>827.59</v>
      </c>
      <c r="AA821" s="106">
        <v>309.43</v>
      </c>
      <c r="AB821" s="107"/>
    </row>
    <row r="822" spans="1:28" hidden="1" x14ac:dyDescent="0.2">
      <c r="B822" s="5">
        <v>41329</v>
      </c>
      <c r="C822" s="33">
        <v>7865</v>
      </c>
      <c r="D822" s="40">
        <v>6229</v>
      </c>
      <c r="E822" s="40">
        <v>3589</v>
      </c>
      <c r="F822" s="40">
        <v>6169</v>
      </c>
      <c r="G822" s="41">
        <f t="shared" si="209"/>
        <v>23852</v>
      </c>
      <c r="H822" s="119">
        <v>1152.8900000000001</v>
      </c>
      <c r="I822" s="116">
        <v>1159.1400000000001</v>
      </c>
      <c r="J822" s="116">
        <v>1225.22</v>
      </c>
      <c r="K822" s="116">
        <v>1198.47</v>
      </c>
      <c r="L822" s="43">
        <f t="shared" si="210"/>
        <v>1177.19</v>
      </c>
      <c r="M822" s="121">
        <f t="shared" si="211"/>
        <v>28078.44</v>
      </c>
      <c r="N822" s="89">
        <v>1.548</v>
      </c>
      <c r="O822" s="89">
        <v>1.6845000000000001</v>
      </c>
      <c r="P822" s="89">
        <v>2.4459</v>
      </c>
      <c r="Q822" s="89">
        <v>2.1246</v>
      </c>
      <c r="R822" s="77">
        <f t="shared" si="212"/>
        <v>1.8678999999999999</v>
      </c>
      <c r="S822" s="105">
        <f t="shared" si="213"/>
        <v>9067.48</v>
      </c>
      <c r="T822" s="122">
        <f t="shared" si="214"/>
        <v>7220.28</v>
      </c>
      <c r="U822" s="116">
        <f t="shared" si="215"/>
        <v>4397.3100000000004</v>
      </c>
      <c r="V822" s="123">
        <f t="shared" si="216"/>
        <v>7393.36</v>
      </c>
      <c r="W822" s="149">
        <f t="shared" si="217"/>
        <v>28078.43</v>
      </c>
      <c r="X822" s="105">
        <v>1034.57</v>
      </c>
      <c r="Y822" s="106"/>
      <c r="Z822" s="106">
        <v>754.13</v>
      </c>
      <c r="AA822" s="106">
        <v>280.44</v>
      </c>
      <c r="AB822" s="107"/>
    </row>
    <row r="823" spans="1:28" hidden="1" x14ac:dyDescent="0.2">
      <c r="B823" s="5">
        <v>41330</v>
      </c>
      <c r="C823" s="33">
        <v>9286</v>
      </c>
      <c r="D823" s="40">
        <v>12070</v>
      </c>
      <c r="E823" s="40">
        <v>3537</v>
      </c>
      <c r="F823" s="40">
        <v>5983</v>
      </c>
      <c r="G823" s="41">
        <f t="shared" si="209"/>
        <v>30876</v>
      </c>
      <c r="H823" s="119">
        <v>1150.8699999999999</v>
      </c>
      <c r="I823" s="116">
        <v>1152.48</v>
      </c>
      <c r="J823" s="116">
        <v>1225.22</v>
      </c>
      <c r="K823" s="116">
        <v>1197.27</v>
      </c>
      <c r="L823" s="43">
        <f t="shared" si="210"/>
        <v>1169.01</v>
      </c>
      <c r="M823" s="121">
        <f t="shared" si="211"/>
        <v>36094.28</v>
      </c>
      <c r="N823" s="89">
        <v>1.5227999999999999</v>
      </c>
      <c r="O823" s="89">
        <v>1.6182000000000001</v>
      </c>
      <c r="P823" s="89">
        <v>2.4459</v>
      </c>
      <c r="Q823" s="89">
        <v>2.1128</v>
      </c>
      <c r="R823" s="77">
        <f t="shared" si="212"/>
        <v>1.7802</v>
      </c>
      <c r="S823" s="105">
        <f t="shared" si="213"/>
        <v>10686.98</v>
      </c>
      <c r="T823" s="122">
        <f t="shared" si="214"/>
        <v>13910.43</v>
      </c>
      <c r="U823" s="116">
        <f t="shared" si="215"/>
        <v>4333.6000000000004</v>
      </c>
      <c r="V823" s="123">
        <f t="shared" si="216"/>
        <v>7163.27</v>
      </c>
      <c r="W823" s="149">
        <f t="shared" si="217"/>
        <v>36094.28</v>
      </c>
      <c r="X823" s="105">
        <v>1249.53</v>
      </c>
      <c r="Y823" s="106"/>
      <c r="Z823" s="106">
        <v>918.75</v>
      </c>
      <c r="AA823" s="106">
        <v>330.78</v>
      </c>
      <c r="AB823" s="107"/>
    </row>
    <row r="824" spans="1:28" hidden="1" x14ac:dyDescent="0.2">
      <c r="B824" s="5">
        <v>41331</v>
      </c>
      <c r="C824" s="33">
        <v>8629</v>
      </c>
      <c r="D824" s="40">
        <v>13474</v>
      </c>
      <c r="E824" s="40">
        <v>3456</v>
      </c>
      <c r="F824" s="40">
        <v>6012</v>
      </c>
      <c r="G824" s="41">
        <f t="shared" si="209"/>
        <v>31571</v>
      </c>
      <c r="H824" s="119">
        <v>1147.92</v>
      </c>
      <c r="I824" s="116">
        <v>1156.1500000000001</v>
      </c>
      <c r="J824" s="116">
        <v>1225.22</v>
      </c>
      <c r="K824" s="116">
        <v>1196.0899999999999</v>
      </c>
      <c r="L824" s="43">
        <f t="shared" si="210"/>
        <v>1169.07</v>
      </c>
      <c r="M824" s="121">
        <f t="shared" si="211"/>
        <v>36908.620000000003</v>
      </c>
      <c r="N824" s="89">
        <v>1.486</v>
      </c>
      <c r="O824" s="89">
        <v>1.6637</v>
      </c>
      <c r="P824" s="89">
        <v>2.4459</v>
      </c>
      <c r="Q824" s="89">
        <v>2.1017999999999999</v>
      </c>
      <c r="R824" s="77">
        <f t="shared" si="212"/>
        <v>1.7842</v>
      </c>
      <c r="S824" s="105">
        <f t="shared" si="213"/>
        <v>9905.4</v>
      </c>
      <c r="T824" s="122">
        <f t="shared" si="214"/>
        <v>15577.97</v>
      </c>
      <c r="U824" s="116">
        <f t="shared" si="215"/>
        <v>4234.3599999999997</v>
      </c>
      <c r="V824" s="123">
        <f t="shared" si="216"/>
        <v>7190.89</v>
      </c>
      <c r="W824" s="149">
        <f t="shared" si="217"/>
        <v>36908.620000000003</v>
      </c>
      <c r="X824" s="105">
        <v>1266.54</v>
      </c>
      <c r="Y824" s="106"/>
      <c r="Z824" s="106">
        <v>922.8</v>
      </c>
      <c r="AA824" s="106">
        <v>343.74</v>
      </c>
      <c r="AB824" s="107"/>
    </row>
    <row r="825" spans="1:28" hidden="1" x14ac:dyDescent="0.2">
      <c r="B825" s="5">
        <v>41332</v>
      </c>
      <c r="C825" s="33">
        <v>8026</v>
      </c>
      <c r="D825" s="40">
        <v>12140</v>
      </c>
      <c r="E825" s="40">
        <v>3456</v>
      </c>
      <c r="F825" s="40">
        <v>6221</v>
      </c>
      <c r="G825" s="41">
        <f t="shared" si="209"/>
        <v>29843</v>
      </c>
      <c r="H825" s="119">
        <v>1146.3499999999999</v>
      </c>
      <c r="I825" s="116">
        <v>1157.8</v>
      </c>
      <c r="J825" s="116">
        <v>1225.22</v>
      </c>
      <c r="K825" s="116">
        <v>1196.7</v>
      </c>
      <c r="L825" s="43">
        <f t="shared" si="210"/>
        <v>1170.6400000000001</v>
      </c>
      <c r="M825" s="121">
        <f t="shared" si="211"/>
        <v>34935.33</v>
      </c>
      <c r="N825" s="89">
        <v>1.4669000000000001</v>
      </c>
      <c r="O825" s="89">
        <v>1.6772</v>
      </c>
      <c r="P825" s="89">
        <v>2.4459</v>
      </c>
      <c r="Q825" s="89">
        <v>2.1057000000000001</v>
      </c>
      <c r="R825" s="77">
        <f t="shared" si="212"/>
        <v>1.7989999999999999</v>
      </c>
      <c r="S825" s="105">
        <f t="shared" si="213"/>
        <v>9200.61</v>
      </c>
      <c r="T825" s="122">
        <f t="shared" si="214"/>
        <v>14055.69</v>
      </c>
      <c r="U825" s="116">
        <f t="shared" si="215"/>
        <v>4234.3599999999997</v>
      </c>
      <c r="V825" s="123">
        <f t="shared" si="216"/>
        <v>7444.67</v>
      </c>
      <c r="W825" s="149">
        <f t="shared" si="217"/>
        <v>34935.33</v>
      </c>
      <c r="X825" s="105">
        <v>1059.82</v>
      </c>
      <c r="Y825" s="106"/>
      <c r="Z825" s="106">
        <v>796.9</v>
      </c>
      <c r="AA825" s="106">
        <v>262.92</v>
      </c>
      <c r="AB825" s="107"/>
    </row>
    <row r="826" spans="1:28" ht="13.5" hidden="1" thickBot="1" x14ac:dyDescent="0.25">
      <c r="B826" s="5">
        <v>41333</v>
      </c>
      <c r="C826" s="33">
        <v>6813</v>
      </c>
      <c r="D826" s="40">
        <v>6278</v>
      </c>
      <c r="E826" s="40">
        <v>3176</v>
      </c>
      <c r="F826" s="40">
        <v>5287</v>
      </c>
      <c r="G826" s="41">
        <f t="shared" si="209"/>
        <v>21554</v>
      </c>
      <c r="H826" s="119">
        <v>1146.6199999999999</v>
      </c>
      <c r="I826" s="116">
        <v>1161.67</v>
      </c>
      <c r="J826" s="116">
        <v>1203.5999999999999</v>
      </c>
      <c r="K826" s="116">
        <v>1192.8</v>
      </c>
      <c r="L826" s="43">
        <f t="shared" si="210"/>
        <v>1170.73</v>
      </c>
      <c r="M826" s="121">
        <f t="shared" si="211"/>
        <v>25233.85</v>
      </c>
      <c r="N826" s="89">
        <v>1.4663999999999999</v>
      </c>
      <c r="O826" s="89">
        <v>1.7285999999999999</v>
      </c>
      <c r="P826" s="89">
        <v>2.1890999999999998</v>
      </c>
      <c r="Q826" s="89">
        <v>2.0474000000000001</v>
      </c>
      <c r="R826" s="77">
        <f t="shared" si="212"/>
        <v>1.7918000000000001</v>
      </c>
      <c r="S826" s="105">
        <f t="shared" si="213"/>
        <v>7811.92</v>
      </c>
      <c r="T826" s="122">
        <f t="shared" si="214"/>
        <v>7292.96</v>
      </c>
      <c r="U826" s="116">
        <f t="shared" si="215"/>
        <v>3822.63</v>
      </c>
      <c r="V826" s="123">
        <f t="shared" si="216"/>
        <v>6306.33</v>
      </c>
      <c r="W826" s="149">
        <f t="shared" si="217"/>
        <v>25233.840000000004</v>
      </c>
      <c r="X826" s="105">
        <v>1266.54</v>
      </c>
      <c r="Y826" s="106"/>
      <c r="Z826" s="106">
        <v>922.8</v>
      </c>
      <c r="AA826" s="106">
        <v>343.74</v>
      </c>
      <c r="AB826" s="107"/>
    </row>
    <row r="827" spans="1:28" ht="13.5" hidden="1" thickBot="1" x14ac:dyDescent="0.25">
      <c r="B827" s="10" t="s">
        <v>12</v>
      </c>
      <c r="C827" s="63">
        <f t="shared" ref="C827:AB827" si="218">SUM(C799:C826)</f>
        <v>113984</v>
      </c>
      <c r="D827" s="63">
        <f t="shared" si="218"/>
        <v>199325</v>
      </c>
      <c r="E827" s="63">
        <f t="shared" si="218"/>
        <v>88655</v>
      </c>
      <c r="F827" s="63">
        <f t="shared" si="218"/>
        <v>173009</v>
      </c>
      <c r="G827" s="63">
        <f t="shared" si="218"/>
        <v>574973</v>
      </c>
      <c r="H827" s="115">
        <f t="shared" si="218"/>
        <v>21826.109999999997</v>
      </c>
      <c r="I827" s="115">
        <f t="shared" si="218"/>
        <v>32403.370000000003</v>
      </c>
      <c r="J827" s="115">
        <f t="shared" si="218"/>
        <v>34234.860000000015</v>
      </c>
      <c r="K827" s="115">
        <f t="shared" si="218"/>
        <v>33479.649999999994</v>
      </c>
      <c r="L827" s="63">
        <f t="shared" si="218"/>
        <v>33009.509999999995</v>
      </c>
      <c r="M827" s="115">
        <f t="shared" si="218"/>
        <v>676869.88</v>
      </c>
      <c r="N827" s="97">
        <f t="shared" si="218"/>
        <v>28.374799999999997</v>
      </c>
      <c r="O827" s="97">
        <f t="shared" si="218"/>
        <v>46.87380000000001</v>
      </c>
      <c r="P827" s="97">
        <f t="shared" si="218"/>
        <v>67.645400000000009</v>
      </c>
      <c r="Q827" s="97">
        <f t="shared" si="218"/>
        <v>58.528700000000008</v>
      </c>
      <c r="R827" s="97">
        <f t="shared" si="218"/>
        <v>53.192999999999991</v>
      </c>
      <c r="S827" s="115">
        <f t="shared" si="218"/>
        <v>130986.02</v>
      </c>
      <c r="T827" s="115">
        <f t="shared" si="218"/>
        <v>230608.88</v>
      </c>
      <c r="U827" s="115">
        <f t="shared" si="218"/>
        <v>108399.67000000001</v>
      </c>
      <c r="V827" s="115">
        <f t="shared" si="218"/>
        <v>206875.30999999997</v>
      </c>
      <c r="W827" s="115">
        <f t="shared" si="218"/>
        <v>676869.88000000012</v>
      </c>
      <c r="X827" s="115">
        <f t="shared" si="218"/>
        <v>24896.41</v>
      </c>
      <c r="Y827" s="115">
        <f t="shared" si="218"/>
        <v>0</v>
      </c>
      <c r="Z827" s="115">
        <f t="shared" si="218"/>
        <v>18537.739999999998</v>
      </c>
      <c r="AA827" s="115">
        <f t="shared" si="218"/>
        <v>6358.6699999999992</v>
      </c>
      <c r="AB827" s="115">
        <f t="shared" si="218"/>
        <v>0</v>
      </c>
    </row>
    <row r="828" spans="1:28" hidden="1" x14ac:dyDescent="0.2">
      <c r="B828" s="5">
        <v>41334</v>
      </c>
      <c r="C828" s="150">
        <v>0</v>
      </c>
      <c r="D828" s="151">
        <v>6039</v>
      </c>
      <c r="E828" s="151">
        <v>2997</v>
      </c>
      <c r="F828" s="151">
        <v>5830</v>
      </c>
      <c r="G828" s="41">
        <f>SUM(C828:F828)</f>
        <v>14866</v>
      </c>
      <c r="H828" s="154">
        <v>0</v>
      </c>
      <c r="I828" s="155">
        <v>1154.73</v>
      </c>
      <c r="J828" s="155">
        <v>1203.5999999999999</v>
      </c>
      <c r="K828" s="155">
        <v>1197.73</v>
      </c>
      <c r="L828" s="43">
        <f>+ROUND((H828*C828+I828*D828+J828*E828+K828*F828)/G828,2)</f>
        <v>1181.45</v>
      </c>
      <c r="M828" s="44">
        <f>+ROUND((C828*H828+D828*I828+E828*J828+F828*K828)/1000,2)</f>
        <v>17563.37</v>
      </c>
      <c r="N828" s="89">
        <v>1.4663999999999999</v>
      </c>
      <c r="O828" s="89">
        <v>1.6678999999999999</v>
      </c>
      <c r="P828" s="89">
        <v>2.1890999999999998</v>
      </c>
      <c r="Q828" s="89">
        <v>2.1023999999999998</v>
      </c>
      <c r="R828" s="77">
        <f>+ROUND((N828*C828+O828*D828+P828*E828+Q828*F828)/G828,4)</f>
        <v>1.9434</v>
      </c>
      <c r="S828" s="105">
        <f>ROUND(+C828*H828/1000,2)</f>
        <v>0</v>
      </c>
      <c r="T828" s="122">
        <f>ROUND(+D828*I828/1000,2)</f>
        <v>6973.41</v>
      </c>
      <c r="U828" s="116">
        <f>ROUND(+E828*J828/1000,2)</f>
        <v>3607.19</v>
      </c>
      <c r="V828" s="123">
        <f>ROUND(+F828*K828/1000,2)</f>
        <v>6982.77</v>
      </c>
      <c r="W828" s="41"/>
      <c r="X828" s="105">
        <v>613.67999999999995</v>
      </c>
      <c r="Y828" s="106"/>
      <c r="Z828" s="106">
        <v>431.68</v>
      </c>
      <c r="AA828" s="106">
        <v>182</v>
      </c>
      <c r="AB828" s="107"/>
    </row>
    <row r="829" spans="1:28" hidden="1" x14ac:dyDescent="0.2">
      <c r="B829" s="5">
        <v>41335</v>
      </c>
      <c r="C829" s="150">
        <v>0</v>
      </c>
      <c r="D829" s="151">
        <v>5971</v>
      </c>
      <c r="E829" s="151">
        <v>2898</v>
      </c>
      <c r="F829" s="151">
        <v>5613</v>
      </c>
      <c r="G829" s="41">
        <f t="shared" ref="G829:G858" si="219">SUM(C829:F829)</f>
        <v>14482</v>
      </c>
      <c r="H829" s="154">
        <v>0</v>
      </c>
      <c r="I829" s="155">
        <v>1158.2</v>
      </c>
      <c r="J829" s="155">
        <v>1203.5999999999999</v>
      </c>
      <c r="K829" s="155">
        <v>1196.94</v>
      </c>
      <c r="L829" s="43">
        <f t="shared" ref="L829:L858" si="220">+ROUND((H829*C829+I829*D829+J829*E829+K829*F829)/G829,2)</f>
        <v>1182.3</v>
      </c>
      <c r="M829" s="44">
        <f t="shared" ref="M829:M858" si="221">+ROUND((C829*H829+D829*I829+E829*J829+F829*K829)/1000,2)</f>
        <v>17122.07</v>
      </c>
      <c r="N829" s="89">
        <v>1.5651999999999999</v>
      </c>
      <c r="O829" s="89">
        <v>1.9966999999999999</v>
      </c>
      <c r="P829" s="89">
        <v>2.1764000000000001</v>
      </c>
      <c r="Q829" s="89">
        <v>2.1082000000000001</v>
      </c>
      <c r="R829" s="77">
        <f t="shared" ref="R829:R858" si="222">+ROUND((N829*C829+O829*D829+P829*E829+Q829*F829)/G829,4)</f>
        <v>2.0758999999999999</v>
      </c>
      <c r="S829" s="105">
        <f t="shared" ref="S829:S858" si="223">ROUND(+C829*H829/1000,2)</f>
        <v>0</v>
      </c>
      <c r="T829" s="122">
        <f t="shared" ref="T829:T858" si="224">ROUND(+D829*I829/1000,2)</f>
        <v>6915.61</v>
      </c>
      <c r="U829" s="116">
        <f t="shared" ref="U829:U858" si="225">ROUND(+E829*J829/1000,2)</f>
        <v>3488.03</v>
      </c>
      <c r="V829" s="123">
        <f t="shared" ref="V829:V858" si="226">ROUND(+F829*K829/1000,2)</f>
        <v>6718.42</v>
      </c>
      <c r="W829" s="41"/>
      <c r="X829" s="105">
        <f>SUM(Z829:AA829)</f>
        <v>658.53</v>
      </c>
      <c r="Y829" s="106"/>
      <c r="Z829" s="106">
        <v>480.24</v>
      </c>
      <c r="AA829" s="106">
        <v>178.29</v>
      </c>
      <c r="AB829" s="107"/>
    </row>
    <row r="830" spans="1:28" hidden="1" x14ac:dyDescent="0.2">
      <c r="B830" s="5">
        <v>41336</v>
      </c>
      <c r="C830" s="150">
        <v>0</v>
      </c>
      <c r="D830" s="151">
        <v>6245</v>
      </c>
      <c r="E830" s="151">
        <v>1954</v>
      </c>
      <c r="F830" s="151">
        <v>4022</v>
      </c>
      <c r="G830" s="41">
        <f t="shared" si="219"/>
        <v>12221</v>
      </c>
      <c r="H830" s="154">
        <v>0</v>
      </c>
      <c r="I830" s="155">
        <v>1157.97</v>
      </c>
      <c r="J830" s="155">
        <v>1203.5999999999999</v>
      </c>
      <c r="K830" s="155">
        <v>1201.55</v>
      </c>
      <c r="L830" s="43">
        <f t="shared" si="220"/>
        <v>1179.6099999999999</v>
      </c>
      <c r="M830" s="44">
        <f t="shared" si="221"/>
        <v>14415.99</v>
      </c>
      <c r="N830" s="89"/>
      <c r="O830" s="89"/>
      <c r="P830" s="89"/>
      <c r="Q830" s="89"/>
      <c r="R830" s="77">
        <f t="shared" si="222"/>
        <v>0</v>
      </c>
      <c r="S830" s="105">
        <f t="shared" si="223"/>
        <v>0</v>
      </c>
      <c r="T830" s="122">
        <f t="shared" si="224"/>
        <v>7231.52</v>
      </c>
      <c r="U830" s="116">
        <f t="shared" si="225"/>
        <v>2351.83</v>
      </c>
      <c r="V830" s="123">
        <f t="shared" si="226"/>
        <v>4832.63</v>
      </c>
      <c r="W830" s="41"/>
      <c r="X830" s="105">
        <f>SUM(Z830:AA830)</f>
        <v>550.17999999999995</v>
      </c>
      <c r="Y830" s="106"/>
      <c r="Z830" s="106">
        <v>487.52</v>
      </c>
      <c r="AA830" s="106">
        <v>62.66</v>
      </c>
      <c r="AB830" s="107"/>
    </row>
    <row r="831" spans="1:28" hidden="1" x14ac:dyDescent="0.2">
      <c r="B831" s="5">
        <v>41337</v>
      </c>
      <c r="C831" s="150">
        <v>0</v>
      </c>
      <c r="D831" s="151">
        <v>6096</v>
      </c>
      <c r="E831" s="151">
        <v>1138</v>
      </c>
      <c r="F831" s="151">
        <v>0</v>
      </c>
      <c r="G831" s="41">
        <f t="shared" si="219"/>
        <v>7234</v>
      </c>
      <c r="H831" s="154">
        <v>0</v>
      </c>
      <c r="I831" s="155">
        <v>1157.97</v>
      </c>
      <c r="J831" s="155">
        <v>1203.5999999999999</v>
      </c>
      <c r="K831" s="155">
        <v>0</v>
      </c>
      <c r="L831" s="43">
        <f t="shared" si="220"/>
        <v>1165.1500000000001</v>
      </c>
      <c r="M831" s="44">
        <f t="shared" si="221"/>
        <v>8428.68</v>
      </c>
      <c r="N831" s="89"/>
      <c r="O831" s="89"/>
      <c r="P831" s="89"/>
      <c r="Q831" s="89"/>
      <c r="R831" s="77">
        <f t="shared" si="222"/>
        <v>0</v>
      </c>
      <c r="S831" s="105">
        <f t="shared" si="223"/>
        <v>0</v>
      </c>
      <c r="T831" s="122">
        <f t="shared" si="224"/>
        <v>7058.99</v>
      </c>
      <c r="U831" s="116">
        <f t="shared" si="225"/>
        <v>1369.7</v>
      </c>
      <c r="V831" s="123">
        <f t="shared" si="226"/>
        <v>0</v>
      </c>
      <c r="W831" s="41"/>
      <c r="X831" s="105">
        <f t="shared" ref="X831:X858" si="227">SUM(Z831:AA831)</f>
        <v>0</v>
      </c>
      <c r="Y831" s="106"/>
      <c r="Z831" s="106"/>
      <c r="AA831" s="106"/>
      <c r="AB831" s="107"/>
    </row>
    <row r="832" spans="1:28" hidden="1" x14ac:dyDescent="0.2">
      <c r="B832" s="5">
        <v>41338</v>
      </c>
      <c r="C832" s="150">
        <v>0</v>
      </c>
      <c r="D832" s="151">
        <v>6076</v>
      </c>
      <c r="E832" s="151">
        <v>977</v>
      </c>
      <c r="F832" s="151">
        <v>0</v>
      </c>
      <c r="G832" s="41">
        <f t="shared" si="219"/>
        <v>7053</v>
      </c>
      <c r="H832" s="154">
        <v>0</v>
      </c>
      <c r="I832" s="155">
        <v>1157.97</v>
      </c>
      <c r="J832" s="155">
        <v>1203.5999999999999</v>
      </c>
      <c r="K832" s="155">
        <v>0</v>
      </c>
      <c r="L832" s="43">
        <f t="shared" si="220"/>
        <v>1164.29</v>
      </c>
      <c r="M832" s="44">
        <f t="shared" si="221"/>
        <v>8211.74</v>
      </c>
      <c r="N832" s="89"/>
      <c r="O832" s="89"/>
      <c r="P832" s="89"/>
      <c r="Q832" s="89"/>
      <c r="R832" s="77">
        <f t="shared" si="222"/>
        <v>0</v>
      </c>
      <c r="S832" s="105">
        <f t="shared" si="223"/>
        <v>0</v>
      </c>
      <c r="T832" s="122">
        <f t="shared" si="224"/>
        <v>7035.83</v>
      </c>
      <c r="U832" s="116">
        <f t="shared" si="225"/>
        <v>1175.92</v>
      </c>
      <c r="V832" s="123">
        <f t="shared" si="226"/>
        <v>0</v>
      </c>
      <c r="W832" s="41"/>
      <c r="X832" s="105">
        <f t="shared" si="227"/>
        <v>0</v>
      </c>
      <c r="Y832" s="106"/>
      <c r="Z832" s="106"/>
      <c r="AA832" s="106"/>
      <c r="AB832" s="107"/>
    </row>
    <row r="833" spans="2:28" hidden="1" x14ac:dyDescent="0.2">
      <c r="B833" s="5">
        <v>41339</v>
      </c>
      <c r="C833" s="150">
        <v>1145</v>
      </c>
      <c r="D833" s="151">
        <v>6055</v>
      </c>
      <c r="E833" s="151">
        <v>0</v>
      </c>
      <c r="F833" s="151">
        <v>0</v>
      </c>
      <c r="G833" s="41">
        <f t="shared" si="219"/>
        <v>7200</v>
      </c>
      <c r="H833" s="154">
        <v>1144.1400000000001</v>
      </c>
      <c r="I833" s="155">
        <v>1157.97</v>
      </c>
      <c r="J833" s="155">
        <v>0</v>
      </c>
      <c r="K833" s="155">
        <v>0</v>
      </c>
      <c r="L833" s="43">
        <f t="shared" si="220"/>
        <v>1155.77</v>
      </c>
      <c r="M833" s="44">
        <f t="shared" si="221"/>
        <v>8321.5499999999993</v>
      </c>
      <c r="N833" s="89"/>
      <c r="O833" s="89"/>
      <c r="P833" s="89"/>
      <c r="Q833" s="89"/>
      <c r="R833" s="77">
        <f t="shared" si="222"/>
        <v>0</v>
      </c>
      <c r="S833" s="105">
        <f t="shared" si="223"/>
        <v>1310.04</v>
      </c>
      <c r="T833" s="122">
        <f t="shared" si="224"/>
        <v>7011.51</v>
      </c>
      <c r="U833" s="116">
        <f t="shared" si="225"/>
        <v>0</v>
      </c>
      <c r="V833" s="123">
        <f t="shared" si="226"/>
        <v>0</v>
      </c>
      <c r="W833" s="41"/>
      <c r="X833" s="105">
        <f t="shared" si="227"/>
        <v>0</v>
      </c>
      <c r="Y833" s="106"/>
      <c r="Z833" s="106"/>
      <c r="AA833" s="106"/>
      <c r="AB833" s="107"/>
    </row>
    <row r="834" spans="2:28" hidden="1" x14ac:dyDescent="0.2">
      <c r="B834" s="5">
        <v>41340</v>
      </c>
      <c r="C834" s="150">
        <v>3178</v>
      </c>
      <c r="D834" s="151">
        <v>6037</v>
      </c>
      <c r="E834" s="151">
        <v>0</v>
      </c>
      <c r="F834" s="151">
        <v>0</v>
      </c>
      <c r="G834" s="41">
        <f t="shared" si="219"/>
        <v>9215</v>
      </c>
      <c r="H834" s="155">
        <v>1149.48</v>
      </c>
      <c r="I834" s="156">
        <v>1161.75</v>
      </c>
      <c r="J834" s="155">
        <v>0</v>
      </c>
      <c r="K834" s="155">
        <v>0</v>
      </c>
      <c r="L834" s="43">
        <f t="shared" si="220"/>
        <v>1157.52</v>
      </c>
      <c r="M834" s="44">
        <f t="shared" si="221"/>
        <v>10666.53</v>
      </c>
      <c r="N834" s="89"/>
      <c r="O834" s="89"/>
      <c r="P834" s="89"/>
      <c r="Q834" s="89"/>
      <c r="R834" s="77">
        <f t="shared" si="222"/>
        <v>0</v>
      </c>
      <c r="S834" s="105">
        <f t="shared" si="223"/>
        <v>3653.05</v>
      </c>
      <c r="T834" s="122">
        <f t="shared" si="224"/>
        <v>7013.48</v>
      </c>
      <c r="U834" s="116">
        <f t="shared" si="225"/>
        <v>0</v>
      </c>
      <c r="V834" s="123">
        <f t="shared" si="226"/>
        <v>0</v>
      </c>
      <c r="W834" s="41"/>
      <c r="X834" s="105">
        <f t="shared" si="227"/>
        <v>0</v>
      </c>
      <c r="Y834" s="106"/>
      <c r="Z834" s="106"/>
      <c r="AA834" s="106"/>
      <c r="AB834" s="107"/>
    </row>
    <row r="835" spans="2:28" hidden="1" x14ac:dyDescent="0.2">
      <c r="B835" s="5">
        <v>41341</v>
      </c>
      <c r="C835" s="150">
        <v>1535</v>
      </c>
      <c r="D835" s="151">
        <v>6067</v>
      </c>
      <c r="E835" s="151">
        <v>0</v>
      </c>
      <c r="F835" s="151">
        <v>0</v>
      </c>
      <c r="G835" s="41">
        <f t="shared" si="219"/>
        <v>7602</v>
      </c>
      <c r="H835" s="157">
        <v>1148.31</v>
      </c>
      <c r="I835" s="155">
        <v>1172.22</v>
      </c>
      <c r="J835" s="155">
        <v>0</v>
      </c>
      <c r="K835" s="155">
        <v>0</v>
      </c>
      <c r="L835" s="43">
        <f t="shared" si="220"/>
        <v>1167.3900000000001</v>
      </c>
      <c r="M835" s="44">
        <f t="shared" si="221"/>
        <v>8874.51</v>
      </c>
      <c r="N835" s="89"/>
      <c r="O835" s="89"/>
      <c r="P835" s="89"/>
      <c r="Q835" s="89"/>
      <c r="R835" s="77">
        <f t="shared" si="222"/>
        <v>0</v>
      </c>
      <c r="S835" s="105">
        <f t="shared" si="223"/>
        <v>1762.66</v>
      </c>
      <c r="T835" s="122">
        <f t="shared" si="224"/>
        <v>7111.86</v>
      </c>
      <c r="U835" s="116">
        <f t="shared" si="225"/>
        <v>0</v>
      </c>
      <c r="V835" s="123">
        <f t="shared" si="226"/>
        <v>0</v>
      </c>
      <c r="W835" s="41"/>
      <c r="X835" s="105">
        <f t="shared" si="227"/>
        <v>0</v>
      </c>
      <c r="Y835" s="106"/>
      <c r="Z835" s="106"/>
      <c r="AA835" s="106"/>
      <c r="AB835" s="107"/>
    </row>
    <row r="836" spans="2:28" hidden="1" x14ac:dyDescent="0.2">
      <c r="B836" s="5">
        <v>41342</v>
      </c>
      <c r="C836" s="150">
        <v>1400</v>
      </c>
      <c r="D836" s="151">
        <v>6036</v>
      </c>
      <c r="E836" s="151">
        <v>0</v>
      </c>
      <c r="F836" s="151">
        <v>0</v>
      </c>
      <c r="G836" s="41">
        <f t="shared" si="219"/>
        <v>7436</v>
      </c>
      <c r="H836" s="154">
        <v>1145.17</v>
      </c>
      <c r="I836" s="155">
        <v>1167.03</v>
      </c>
      <c r="J836" s="155">
        <v>0</v>
      </c>
      <c r="K836" s="155">
        <v>0</v>
      </c>
      <c r="L836" s="43">
        <f t="shared" si="220"/>
        <v>1162.9100000000001</v>
      </c>
      <c r="M836" s="44">
        <f t="shared" si="221"/>
        <v>8647.43</v>
      </c>
      <c r="N836" s="89"/>
      <c r="O836" s="89"/>
      <c r="P836" s="89"/>
      <c r="Q836" s="89"/>
      <c r="R836" s="77">
        <f t="shared" si="222"/>
        <v>0</v>
      </c>
      <c r="S836" s="105">
        <f t="shared" si="223"/>
        <v>1603.24</v>
      </c>
      <c r="T836" s="122">
        <f t="shared" si="224"/>
        <v>7044.19</v>
      </c>
      <c r="U836" s="116">
        <f t="shared" si="225"/>
        <v>0</v>
      </c>
      <c r="V836" s="123">
        <f t="shared" si="226"/>
        <v>0</v>
      </c>
      <c r="W836" s="41"/>
      <c r="X836" s="105">
        <f t="shared" si="227"/>
        <v>0</v>
      </c>
      <c r="Y836" s="106"/>
      <c r="Z836" s="106"/>
      <c r="AA836" s="106"/>
      <c r="AB836" s="107"/>
    </row>
    <row r="837" spans="2:28" hidden="1" x14ac:dyDescent="0.2">
      <c r="B837" s="5">
        <v>41343</v>
      </c>
      <c r="C837" s="150">
        <v>381</v>
      </c>
      <c r="D837" s="151">
        <v>6047</v>
      </c>
      <c r="E837" s="151">
        <v>0</v>
      </c>
      <c r="F837" s="151">
        <v>0</v>
      </c>
      <c r="G837" s="41">
        <f t="shared" si="219"/>
        <v>6428</v>
      </c>
      <c r="H837" s="154">
        <v>1147.57</v>
      </c>
      <c r="I837" s="155">
        <v>1146.52</v>
      </c>
      <c r="J837" s="155">
        <v>0</v>
      </c>
      <c r="K837" s="155">
        <v>0</v>
      </c>
      <c r="L837" s="43">
        <f t="shared" si="220"/>
        <v>1146.58</v>
      </c>
      <c r="M837" s="44">
        <f t="shared" si="221"/>
        <v>7370.23</v>
      </c>
      <c r="N837" s="89"/>
      <c r="O837" s="89"/>
      <c r="P837" s="89"/>
      <c r="Q837" s="89"/>
      <c r="R837" s="77">
        <f t="shared" si="222"/>
        <v>0</v>
      </c>
      <c r="S837" s="105">
        <f t="shared" si="223"/>
        <v>437.22</v>
      </c>
      <c r="T837" s="122">
        <f t="shared" si="224"/>
        <v>6933.01</v>
      </c>
      <c r="U837" s="116">
        <f t="shared" si="225"/>
        <v>0</v>
      </c>
      <c r="V837" s="123">
        <f t="shared" si="226"/>
        <v>0</v>
      </c>
      <c r="W837" s="41"/>
      <c r="X837" s="105">
        <f t="shared" si="227"/>
        <v>0</v>
      </c>
      <c r="Y837" s="106"/>
      <c r="Z837" s="106"/>
      <c r="AA837" s="106"/>
      <c r="AB837" s="107"/>
    </row>
    <row r="838" spans="2:28" hidden="1" x14ac:dyDescent="0.2">
      <c r="B838" s="5">
        <v>41344</v>
      </c>
      <c r="C838" s="150">
        <v>0</v>
      </c>
      <c r="D838" s="152">
        <v>6075</v>
      </c>
      <c r="E838" s="151">
        <v>0</v>
      </c>
      <c r="F838" s="151">
        <v>0</v>
      </c>
      <c r="G838" s="41">
        <f t="shared" si="219"/>
        <v>6075</v>
      </c>
      <c r="H838" s="154">
        <v>0</v>
      </c>
      <c r="I838" s="158">
        <v>1153.73</v>
      </c>
      <c r="J838" s="155">
        <v>0</v>
      </c>
      <c r="K838" s="155">
        <v>0</v>
      </c>
      <c r="L838" s="43">
        <f t="shared" si="220"/>
        <v>1153.73</v>
      </c>
      <c r="M838" s="44">
        <f t="shared" si="221"/>
        <v>7008.91</v>
      </c>
      <c r="N838" s="89"/>
      <c r="O838" s="89"/>
      <c r="P838" s="89"/>
      <c r="Q838" s="89"/>
      <c r="R838" s="77">
        <f t="shared" si="222"/>
        <v>0</v>
      </c>
      <c r="S838" s="105">
        <f t="shared" si="223"/>
        <v>0</v>
      </c>
      <c r="T838" s="122">
        <f t="shared" si="224"/>
        <v>7008.91</v>
      </c>
      <c r="U838" s="116">
        <f t="shared" si="225"/>
        <v>0</v>
      </c>
      <c r="V838" s="123">
        <f t="shared" si="226"/>
        <v>0</v>
      </c>
      <c r="W838" s="41"/>
      <c r="X838" s="105">
        <f t="shared" si="227"/>
        <v>0</v>
      </c>
      <c r="Y838" s="106"/>
      <c r="Z838" s="106"/>
      <c r="AA838" s="106"/>
      <c r="AB838" s="107"/>
    </row>
    <row r="839" spans="2:28" hidden="1" x14ac:dyDescent="0.2">
      <c r="B839" s="5">
        <v>41345</v>
      </c>
      <c r="C839" s="150">
        <v>0</v>
      </c>
      <c r="D839" s="151">
        <v>6058</v>
      </c>
      <c r="E839" s="151">
        <v>0</v>
      </c>
      <c r="F839" s="151">
        <v>0</v>
      </c>
      <c r="G839" s="41">
        <f t="shared" si="219"/>
        <v>6058</v>
      </c>
      <c r="H839" s="159">
        <v>0</v>
      </c>
      <c r="I839" s="156">
        <v>1177.25</v>
      </c>
      <c r="J839" s="155">
        <v>0</v>
      </c>
      <c r="K839" s="155">
        <v>0</v>
      </c>
      <c r="L839" s="43">
        <f t="shared" si="220"/>
        <v>1177.25</v>
      </c>
      <c r="M839" s="44">
        <f t="shared" si="221"/>
        <v>7131.78</v>
      </c>
      <c r="N839" s="89"/>
      <c r="O839" s="89"/>
      <c r="P839" s="89"/>
      <c r="Q839" s="89"/>
      <c r="R839" s="77">
        <f t="shared" si="222"/>
        <v>0</v>
      </c>
      <c r="S839" s="105">
        <f t="shared" si="223"/>
        <v>0</v>
      </c>
      <c r="T839" s="122">
        <f t="shared" si="224"/>
        <v>7131.78</v>
      </c>
      <c r="U839" s="116">
        <f t="shared" si="225"/>
        <v>0</v>
      </c>
      <c r="V839" s="123">
        <f t="shared" si="226"/>
        <v>0</v>
      </c>
      <c r="W839" s="41"/>
      <c r="X839" s="105">
        <f t="shared" si="227"/>
        <v>0</v>
      </c>
      <c r="Y839" s="106"/>
      <c r="Z839" s="106"/>
      <c r="AA839" s="106"/>
      <c r="AB839" s="107"/>
    </row>
    <row r="840" spans="2:28" hidden="1" x14ac:dyDescent="0.2">
      <c r="B840" s="5">
        <v>41346</v>
      </c>
      <c r="C840" s="150">
        <v>0</v>
      </c>
      <c r="D840" s="151">
        <v>6047</v>
      </c>
      <c r="E840" s="151">
        <v>0</v>
      </c>
      <c r="F840" s="151">
        <v>0</v>
      </c>
      <c r="G840" s="41">
        <f t="shared" si="219"/>
        <v>6047</v>
      </c>
      <c r="H840" s="159">
        <v>0</v>
      </c>
      <c r="I840" s="156">
        <v>1157.71</v>
      </c>
      <c r="J840" s="155">
        <v>0</v>
      </c>
      <c r="K840" s="155">
        <v>0</v>
      </c>
      <c r="L840" s="43">
        <f t="shared" si="220"/>
        <v>1157.71</v>
      </c>
      <c r="M840" s="44">
        <f t="shared" si="221"/>
        <v>7000.67</v>
      </c>
      <c r="N840" s="89"/>
      <c r="O840" s="89"/>
      <c r="P840" s="89"/>
      <c r="Q840" s="89"/>
      <c r="R840" s="77">
        <f t="shared" si="222"/>
        <v>0</v>
      </c>
      <c r="S840" s="105">
        <f t="shared" si="223"/>
        <v>0</v>
      </c>
      <c r="T840" s="122">
        <f t="shared" si="224"/>
        <v>7000.67</v>
      </c>
      <c r="U840" s="116">
        <f t="shared" si="225"/>
        <v>0</v>
      </c>
      <c r="V840" s="123">
        <f t="shared" si="226"/>
        <v>0</v>
      </c>
      <c r="W840" s="41"/>
      <c r="X840" s="105">
        <f t="shared" si="227"/>
        <v>0</v>
      </c>
      <c r="Y840" s="106"/>
      <c r="Z840" s="106"/>
      <c r="AA840" s="106"/>
      <c r="AB840" s="107"/>
    </row>
    <row r="841" spans="2:28" hidden="1" x14ac:dyDescent="0.2">
      <c r="B841" s="5">
        <v>41347</v>
      </c>
      <c r="C841" s="150">
        <v>0</v>
      </c>
      <c r="D841" s="151">
        <v>6175</v>
      </c>
      <c r="E841" s="151">
        <v>0</v>
      </c>
      <c r="F841" s="151">
        <v>0</v>
      </c>
      <c r="G841" s="41">
        <f t="shared" si="219"/>
        <v>6175</v>
      </c>
      <c r="H841" s="159">
        <v>0</v>
      </c>
      <c r="I841" s="156">
        <v>1157.69</v>
      </c>
      <c r="J841" s="155">
        <v>0</v>
      </c>
      <c r="K841" s="155">
        <v>0</v>
      </c>
      <c r="L841" s="43">
        <f t="shared" si="220"/>
        <v>1157.69</v>
      </c>
      <c r="M841" s="44">
        <f t="shared" si="221"/>
        <v>7148.74</v>
      </c>
      <c r="N841" s="89"/>
      <c r="O841" s="89"/>
      <c r="P841" s="89"/>
      <c r="Q841" s="89"/>
      <c r="R841" s="77">
        <f t="shared" si="222"/>
        <v>0</v>
      </c>
      <c r="S841" s="105">
        <f t="shared" si="223"/>
        <v>0</v>
      </c>
      <c r="T841" s="122">
        <f t="shared" si="224"/>
        <v>7148.74</v>
      </c>
      <c r="U841" s="116">
        <f t="shared" si="225"/>
        <v>0</v>
      </c>
      <c r="V841" s="123">
        <f t="shared" si="226"/>
        <v>0</v>
      </c>
      <c r="W841" s="41"/>
      <c r="X841" s="105">
        <f t="shared" si="227"/>
        <v>0</v>
      </c>
      <c r="Y841" s="106"/>
      <c r="Z841" s="106"/>
      <c r="AA841" s="106"/>
      <c r="AB841" s="107"/>
    </row>
    <row r="842" spans="2:28" hidden="1" x14ac:dyDescent="0.2">
      <c r="B842" s="5">
        <v>41348</v>
      </c>
      <c r="C842" s="150">
        <v>0</v>
      </c>
      <c r="D842" s="151">
        <v>6076</v>
      </c>
      <c r="E842" s="151">
        <v>0</v>
      </c>
      <c r="F842" s="151">
        <v>0</v>
      </c>
      <c r="G842" s="41">
        <f t="shared" si="219"/>
        <v>6076</v>
      </c>
      <c r="H842" s="159">
        <v>0</v>
      </c>
      <c r="I842" s="156">
        <v>1159.73</v>
      </c>
      <c r="J842" s="155">
        <v>0</v>
      </c>
      <c r="K842" s="155">
        <v>0</v>
      </c>
      <c r="L842" s="43">
        <f t="shared" si="220"/>
        <v>1159.73</v>
      </c>
      <c r="M842" s="44">
        <f t="shared" si="221"/>
        <v>7046.52</v>
      </c>
      <c r="N842" s="89"/>
      <c r="O842" s="89"/>
      <c r="P842" s="89"/>
      <c r="Q842" s="89"/>
      <c r="R842" s="77">
        <f t="shared" si="222"/>
        <v>0</v>
      </c>
      <c r="S842" s="105">
        <f t="shared" si="223"/>
        <v>0</v>
      </c>
      <c r="T842" s="122">
        <f t="shared" si="224"/>
        <v>7046.52</v>
      </c>
      <c r="U842" s="116">
        <f t="shared" si="225"/>
        <v>0</v>
      </c>
      <c r="V842" s="123">
        <f t="shared" si="226"/>
        <v>0</v>
      </c>
      <c r="W842" s="41"/>
      <c r="X842" s="105">
        <f t="shared" si="227"/>
        <v>0</v>
      </c>
      <c r="Y842" s="106"/>
      <c r="Z842" s="106"/>
      <c r="AA842" s="106"/>
      <c r="AB842" s="107"/>
    </row>
    <row r="843" spans="2:28" hidden="1" x14ac:dyDescent="0.2">
      <c r="B843" s="5">
        <v>41349</v>
      </c>
      <c r="C843" s="150">
        <v>1093</v>
      </c>
      <c r="D843" s="151">
        <v>6124</v>
      </c>
      <c r="E843" s="151">
        <v>0</v>
      </c>
      <c r="F843" s="151">
        <v>0</v>
      </c>
      <c r="G843" s="41">
        <f t="shared" si="219"/>
        <v>7217</v>
      </c>
      <c r="H843" s="159">
        <v>1150.43</v>
      </c>
      <c r="I843" s="156">
        <v>1166.3599999999999</v>
      </c>
      <c r="J843" s="155">
        <v>0</v>
      </c>
      <c r="K843" s="155">
        <v>0</v>
      </c>
      <c r="L843" s="43">
        <f t="shared" si="220"/>
        <v>1163.95</v>
      </c>
      <c r="M843" s="44">
        <f t="shared" si="221"/>
        <v>8400.2099999999991</v>
      </c>
      <c r="N843" s="89"/>
      <c r="O843" s="89"/>
      <c r="P843" s="89"/>
      <c r="Q843" s="89"/>
      <c r="R843" s="77">
        <f t="shared" si="222"/>
        <v>0</v>
      </c>
      <c r="S843" s="105">
        <f t="shared" si="223"/>
        <v>1257.42</v>
      </c>
      <c r="T843" s="122">
        <f t="shared" si="224"/>
        <v>7142.79</v>
      </c>
      <c r="U843" s="116">
        <f t="shared" si="225"/>
        <v>0</v>
      </c>
      <c r="V843" s="123">
        <f t="shared" si="226"/>
        <v>0</v>
      </c>
      <c r="W843" s="41"/>
      <c r="X843" s="105">
        <f t="shared" si="227"/>
        <v>0</v>
      </c>
      <c r="Y843" s="106"/>
      <c r="Z843" s="106"/>
      <c r="AA843" s="106"/>
      <c r="AB843" s="107"/>
    </row>
    <row r="844" spans="2:28" hidden="1" x14ac:dyDescent="0.2">
      <c r="B844" s="5">
        <v>41350</v>
      </c>
      <c r="C844" s="150">
        <v>731</v>
      </c>
      <c r="D844" s="151">
        <v>6056</v>
      </c>
      <c r="E844" s="151">
        <v>0</v>
      </c>
      <c r="F844" s="151">
        <v>0</v>
      </c>
      <c r="G844" s="41">
        <f t="shared" si="219"/>
        <v>6787</v>
      </c>
      <c r="H844" s="159">
        <v>1147.55</v>
      </c>
      <c r="I844" s="156">
        <v>1161.08</v>
      </c>
      <c r="J844" s="155">
        <v>0</v>
      </c>
      <c r="K844" s="155">
        <v>0</v>
      </c>
      <c r="L844" s="43">
        <f t="shared" si="220"/>
        <v>1159.6199999999999</v>
      </c>
      <c r="M844" s="44">
        <f t="shared" si="221"/>
        <v>7870.36</v>
      </c>
      <c r="N844" s="89"/>
      <c r="O844" s="89"/>
      <c r="P844" s="89"/>
      <c r="Q844" s="89"/>
      <c r="R844" s="77">
        <f t="shared" si="222"/>
        <v>0</v>
      </c>
      <c r="S844" s="105">
        <f t="shared" si="223"/>
        <v>838.86</v>
      </c>
      <c r="T844" s="122">
        <f t="shared" si="224"/>
        <v>7031.5</v>
      </c>
      <c r="U844" s="116">
        <f t="shared" si="225"/>
        <v>0</v>
      </c>
      <c r="V844" s="123">
        <f t="shared" si="226"/>
        <v>0</v>
      </c>
      <c r="W844" s="41"/>
      <c r="X844" s="105">
        <f t="shared" si="227"/>
        <v>0</v>
      </c>
      <c r="Y844" s="106"/>
      <c r="Z844" s="106"/>
      <c r="AA844" s="106"/>
      <c r="AB844" s="107"/>
    </row>
    <row r="845" spans="2:28" hidden="1" x14ac:dyDescent="0.2">
      <c r="B845" s="5">
        <v>41351</v>
      </c>
      <c r="C845" s="150">
        <v>1389</v>
      </c>
      <c r="D845" s="151">
        <v>5968</v>
      </c>
      <c r="E845" s="151">
        <v>0</v>
      </c>
      <c r="F845" s="151">
        <v>0</v>
      </c>
      <c r="G845" s="41">
        <f t="shared" si="219"/>
        <v>7357</v>
      </c>
      <c r="H845" s="159">
        <v>1147.95</v>
      </c>
      <c r="I845" s="156">
        <v>1165.8900000000001</v>
      </c>
      <c r="J845" s="155">
        <v>0</v>
      </c>
      <c r="K845" s="155">
        <v>0</v>
      </c>
      <c r="L845" s="43">
        <f t="shared" si="220"/>
        <v>1162.5</v>
      </c>
      <c r="M845" s="44">
        <f t="shared" si="221"/>
        <v>8552.5300000000007</v>
      </c>
      <c r="N845" s="89"/>
      <c r="O845" s="89"/>
      <c r="P845" s="89"/>
      <c r="Q845" s="89"/>
      <c r="R845" s="77">
        <f t="shared" si="222"/>
        <v>0</v>
      </c>
      <c r="S845" s="105">
        <f t="shared" si="223"/>
        <v>1594.5</v>
      </c>
      <c r="T845" s="122">
        <f t="shared" si="224"/>
        <v>6958.03</v>
      </c>
      <c r="U845" s="116">
        <f t="shared" si="225"/>
        <v>0</v>
      </c>
      <c r="V845" s="123">
        <f t="shared" si="226"/>
        <v>0</v>
      </c>
      <c r="W845" s="41"/>
      <c r="X845" s="105">
        <f t="shared" si="227"/>
        <v>0</v>
      </c>
      <c r="Y845" s="106"/>
      <c r="Z845" s="106"/>
      <c r="AA845" s="106"/>
      <c r="AB845" s="107"/>
    </row>
    <row r="846" spans="2:28" hidden="1" x14ac:dyDescent="0.2">
      <c r="B846" s="5">
        <v>41352</v>
      </c>
      <c r="C846" s="150">
        <v>2720</v>
      </c>
      <c r="D846" s="151">
        <v>6090</v>
      </c>
      <c r="E846" s="151">
        <v>0</v>
      </c>
      <c r="F846" s="151">
        <v>0</v>
      </c>
      <c r="G846" s="41">
        <f t="shared" si="219"/>
        <v>8810</v>
      </c>
      <c r="H846" s="159">
        <v>1150.1199999999999</v>
      </c>
      <c r="I846" s="156">
        <v>1159.45</v>
      </c>
      <c r="J846" s="155">
        <v>0</v>
      </c>
      <c r="K846" s="155">
        <v>0</v>
      </c>
      <c r="L846" s="43">
        <f t="shared" si="220"/>
        <v>1156.57</v>
      </c>
      <c r="M846" s="44">
        <f t="shared" si="221"/>
        <v>10189.379999999999</v>
      </c>
      <c r="N846" s="89"/>
      <c r="O846" s="89"/>
      <c r="P846" s="89"/>
      <c r="Q846" s="89"/>
      <c r="R846" s="77">
        <f t="shared" si="222"/>
        <v>0</v>
      </c>
      <c r="S846" s="105">
        <f t="shared" si="223"/>
        <v>3128.33</v>
      </c>
      <c r="T846" s="122">
        <f t="shared" si="224"/>
        <v>7061.05</v>
      </c>
      <c r="U846" s="116">
        <f t="shared" si="225"/>
        <v>0</v>
      </c>
      <c r="V846" s="123">
        <f t="shared" si="226"/>
        <v>0</v>
      </c>
      <c r="W846" s="41"/>
      <c r="X846" s="105">
        <f t="shared" si="227"/>
        <v>0</v>
      </c>
      <c r="Y846" s="106"/>
      <c r="Z846" s="106"/>
      <c r="AA846" s="106"/>
      <c r="AB846" s="107"/>
    </row>
    <row r="847" spans="2:28" hidden="1" x14ac:dyDescent="0.2">
      <c r="B847" s="5">
        <v>41353</v>
      </c>
      <c r="C847" s="150">
        <v>3288</v>
      </c>
      <c r="D847" s="151">
        <v>6059</v>
      </c>
      <c r="E847" s="151">
        <v>0</v>
      </c>
      <c r="F847" s="151">
        <v>0</v>
      </c>
      <c r="G847" s="41">
        <f t="shared" si="219"/>
        <v>9347</v>
      </c>
      <c r="H847" s="159">
        <v>1152.3399999999999</v>
      </c>
      <c r="I847" s="156">
        <v>1162.5</v>
      </c>
      <c r="J847" s="155">
        <v>0</v>
      </c>
      <c r="K847" s="155">
        <v>0</v>
      </c>
      <c r="L847" s="43">
        <f t="shared" si="220"/>
        <v>1158.93</v>
      </c>
      <c r="M847" s="44">
        <f t="shared" si="221"/>
        <v>10832.48</v>
      </c>
      <c r="N847" s="89"/>
      <c r="O847" s="89"/>
      <c r="P847" s="89"/>
      <c r="Q847" s="89"/>
      <c r="R847" s="77">
        <f t="shared" si="222"/>
        <v>0</v>
      </c>
      <c r="S847" s="105">
        <f t="shared" si="223"/>
        <v>3788.89</v>
      </c>
      <c r="T847" s="122">
        <f t="shared" si="224"/>
        <v>7043.59</v>
      </c>
      <c r="U847" s="116">
        <f t="shared" si="225"/>
        <v>0</v>
      </c>
      <c r="V847" s="123">
        <f t="shared" si="226"/>
        <v>0</v>
      </c>
      <c r="W847" s="41"/>
      <c r="X847" s="105">
        <f t="shared" si="227"/>
        <v>0</v>
      </c>
      <c r="Y847" s="106"/>
      <c r="Z847" s="106"/>
      <c r="AA847" s="106"/>
      <c r="AB847" s="107"/>
    </row>
    <row r="848" spans="2:28" hidden="1" x14ac:dyDescent="0.2">
      <c r="B848" s="5">
        <v>41354</v>
      </c>
      <c r="C848" s="150">
        <v>2285</v>
      </c>
      <c r="D848" s="151">
        <v>6030</v>
      </c>
      <c r="E848" s="151">
        <v>0</v>
      </c>
      <c r="F848" s="151">
        <v>0</v>
      </c>
      <c r="G848" s="41">
        <f t="shared" si="219"/>
        <v>8315</v>
      </c>
      <c r="H848" s="159">
        <v>1151.6199999999999</v>
      </c>
      <c r="I848" s="156">
        <v>1162.5</v>
      </c>
      <c r="J848" s="155">
        <v>0</v>
      </c>
      <c r="K848" s="155">
        <v>0</v>
      </c>
      <c r="L848" s="43">
        <f t="shared" si="220"/>
        <v>1159.51</v>
      </c>
      <c r="M848" s="44">
        <f t="shared" si="221"/>
        <v>9641.33</v>
      </c>
      <c r="N848" s="89"/>
      <c r="O848" s="89"/>
      <c r="P848" s="89"/>
      <c r="Q848" s="89"/>
      <c r="R848" s="77">
        <f t="shared" si="222"/>
        <v>0</v>
      </c>
      <c r="S848" s="105">
        <f t="shared" si="223"/>
        <v>2631.45</v>
      </c>
      <c r="T848" s="122">
        <f t="shared" si="224"/>
        <v>7009.88</v>
      </c>
      <c r="U848" s="116">
        <f t="shared" si="225"/>
        <v>0</v>
      </c>
      <c r="V848" s="123">
        <f t="shared" si="226"/>
        <v>0</v>
      </c>
      <c r="W848" s="41"/>
      <c r="X848" s="105">
        <f t="shared" si="227"/>
        <v>0</v>
      </c>
      <c r="Y848" s="106"/>
      <c r="Z848" s="106"/>
      <c r="AA848" s="106"/>
      <c r="AB848" s="107"/>
    </row>
    <row r="849" spans="2:28" hidden="1" x14ac:dyDescent="0.2">
      <c r="B849" s="5">
        <v>41355</v>
      </c>
      <c r="C849" s="153"/>
      <c r="D849" s="151">
        <v>6165</v>
      </c>
      <c r="E849" s="151">
        <v>0</v>
      </c>
      <c r="F849" s="151">
        <v>0</v>
      </c>
      <c r="G849" s="19">
        <f t="shared" si="219"/>
        <v>6165</v>
      </c>
      <c r="H849" s="162"/>
      <c r="I849" s="161">
        <v>1163.46</v>
      </c>
      <c r="J849" s="161">
        <v>0</v>
      </c>
      <c r="K849" s="161">
        <v>1197.01</v>
      </c>
      <c r="L849" s="43">
        <f t="shared" si="220"/>
        <v>1163.46</v>
      </c>
      <c r="M849" s="44">
        <f t="shared" si="221"/>
        <v>7172.73</v>
      </c>
      <c r="N849" s="89"/>
      <c r="O849" s="89"/>
      <c r="P849" s="89"/>
      <c r="Q849" s="89"/>
      <c r="R849" s="77">
        <f t="shared" si="222"/>
        <v>0</v>
      </c>
      <c r="S849" s="105">
        <f t="shared" si="223"/>
        <v>0</v>
      </c>
      <c r="T849" s="122">
        <f t="shared" si="224"/>
        <v>7172.73</v>
      </c>
      <c r="U849" s="116">
        <f t="shared" si="225"/>
        <v>0</v>
      </c>
      <c r="V849" s="123">
        <f t="shared" si="226"/>
        <v>0</v>
      </c>
      <c r="W849" s="41"/>
      <c r="X849" s="105">
        <f t="shared" si="227"/>
        <v>0</v>
      </c>
      <c r="Y849" s="106"/>
      <c r="Z849" s="106"/>
      <c r="AA849" s="106"/>
      <c r="AB849" s="107"/>
    </row>
    <row r="850" spans="2:28" hidden="1" x14ac:dyDescent="0.2">
      <c r="B850" s="5">
        <v>41356</v>
      </c>
      <c r="C850" s="153"/>
      <c r="D850" s="151">
        <v>6025</v>
      </c>
      <c r="E850" s="151">
        <v>0</v>
      </c>
      <c r="F850" s="151">
        <v>1221</v>
      </c>
      <c r="G850" s="19">
        <f t="shared" si="219"/>
        <v>7246</v>
      </c>
      <c r="H850" s="162"/>
      <c r="I850" s="161">
        <v>1166.53</v>
      </c>
      <c r="J850" s="161">
        <v>0</v>
      </c>
      <c r="K850" s="161">
        <v>1197.01</v>
      </c>
      <c r="L850" s="43">
        <f t="shared" si="220"/>
        <v>1171.67</v>
      </c>
      <c r="M850" s="44">
        <f t="shared" si="221"/>
        <v>8489.89</v>
      </c>
      <c r="N850" s="89"/>
      <c r="O850" s="89"/>
      <c r="P850" s="89"/>
      <c r="Q850" s="89"/>
      <c r="R850" s="77">
        <f t="shared" si="222"/>
        <v>0</v>
      </c>
      <c r="S850" s="105">
        <f t="shared" si="223"/>
        <v>0</v>
      </c>
      <c r="T850" s="122">
        <f t="shared" si="224"/>
        <v>7028.34</v>
      </c>
      <c r="U850" s="116">
        <f t="shared" si="225"/>
        <v>0</v>
      </c>
      <c r="V850" s="123">
        <f t="shared" si="226"/>
        <v>1461.55</v>
      </c>
      <c r="W850" s="41"/>
      <c r="X850" s="105">
        <f t="shared" si="227"/>
        <v>0</v>
      </c>
      <c r="Y850" s="106"/>
      <c r="Z850" s="106"/>
      <c r="AA850" s="106"/>
      <c r="AB850" s="107"/>
    </row>
    <row r="851" spans="2:28" hidden="1" x14ac:dyDescent="0.2">
      <c r="B851" s="5">
        <v>41357</v>
      </c>
      <c r="C851" s="153"/>
      <c r="D851" s="151">
        <v>6120</v>
      </c>
      <c r="E851" s="151">
        <v>1578</v>
      </c>
      <c r="F851" s="151">
        <v>5746</v>
      </c>
      <c r="G851" s="19">
        <f t="shared" si="219"/>
        <v>13444</v>
      </c>
      <c r="H851" s="162"/>
      <c r="I851" s="161">
        <v>1161.79</v>
      </c>
      <c r="J851" s="161">
        <v>1203.5999999999999</v>
      </c>
      <c r="K851" s="161">
        <v>1197.01</v>
      </c>
      <c r="L851" s="43">
        <f t="shared" si="220"/>
        <v>1181.75</v>
      </c>
      <c r="M851" s="44">
        <f t="shared" si="221"/>
        <v>15887.46</v>
      </c>
      <c r="N851" s="89"/>
      <c r="O851" s="89"/>
      <c r="P851" s="89"/>
      <c r="Q851" s="89"/>
      <c r="R851" s="77">
        <f t="shared" si="222"/>
        <v>0</v>
      </c>
      <c r="S851" s="105">
        <f t="shared" si="223"/>
        <v>0</v>
      </c>
      <c r="T851" s="122">
        <f t="shared" si="224"/>
        <v>7110.15</v>
      </c>
      <c r="U851" s="116">
        <f t="shared" si="225"/>
        <v>1899.28</v>
      </c>
      <c r="V851" s="123">
        <f t="shared" si="226"/>
        <v>6878.02</v>
      </c>
      <c r="W851" s="41"/>
      <c r="X851" s="105">
        <f t="shared" si="227"/>
        <v>133.25</v>
      </c>
      <c r="Y851" s="106"/>
      <c r="Z851" s="106">
        <v>133.25</v>
      </c>
      <c r="AA851" s="106">
        <v>0</v>
      </c>
      <c r="AB851" s="107"/>
    </row>
    <row r="852" spans="2:28" hidden="1" x14ac:dyDescent="0.2">
      <c r="B852" s="5">
        <v>41358</v>
      </c>
      <c r="C852" s="153"/>
      <c r="D852" s="151">
        <v>6025</v>
      </c>
      <c r="E852" s="151">
        <v>3198</v>
      </c>
      <c r="F852" s="151">
        <v>5709</v>
      </c>
      <c r="G852" s="19">
        <f t="shared" si="219"/>
        <v>14932</v>
      </c>
      <c r="H852" s="162"/>
      <c r="I852" s="161">
        <v>1161.1099999999999</v>
      </c>
      <c r="J852" s="161">
        <v>1213.76</v>
      </c>
      <c r="K852" s="161">
        <v>1197.01</v>
      </c>
      <c r="L852" s="43">
        <f t="shared" si="220"/>
        <v>1186.1099999999999</v>
      </c>
      <c r="M852" s="44">
        <f t="shared" si="221"/>
        <v>17711.02</v>
      </c>
      <c r="N852" s="89"/>
      <c r="O852" s="89"/>
      <c r="P852" s="89"/>
      <c r="Q852" s="89"/>
      <c r="R852" s="77">
        <f t="shared" si="222"/>
        <v>0</v>
      </c>
      <c r="S852" s="105">
        <f t="shared" si="223"/>
        <v>0</v>
      </c>
      <c r="T852" s="122">
        <f t="shared" si="224"/>
        <v>6995.69</v>
      </c>
      <c r="U852" s="116">
        <f t="shared" si="225"/>
        <v>3881.6</v>
      </c>
      <c r="V852" s="123">
        <f t="shared" si="226"/>
        <v>6833.73</v>
      </c>
      <c r="W852" s="41"/>
      <c r="X852" s="105">
        <f t="shared" si="227"/>
        <v>499.59</v>
      </c>
      <c r="Y852" s="106"/>
      <c r="Z852" s="106">
        <v>499.59</v>
      </c>
      <c r="AA852" s="106">
        <v>0</v>
      </c>
      <c r="AB852" s="107"/>
    </row>
    <row r="853" spans="2:28" hidden="1" x14ac:dyDescent="0.2">
      <c r="B853" s="5">
        <v>41359</v>
      </c>
      <c r="C853" s="153"/>
      <c r="D853" s="151">
        <v>6140</v>
      </c>
      <c r="E853" s="151">
        <v>3386</v>
      </c>
      <c r="F853" s="151">
        <v>5619</v>
      </c>
      <c r="G853" s="19">
        <f t="shared" si="219"/>
        <v>15145</v>
      </c>
      <c r="H853" s="162"/>
      <c r="I853" s="161">
        <v>1163.6400000000001</v>
      </c>
      <c r="J853" s="161">
        <v>1213.76</v>
      </c>
      <c r="K853" s="161">
        <v>1197.01</v>
      </c>
      <c r="L853" s="43">
        <f t="shared" si="220"/>
        <v>1187.23</v>
      </c>
      <c r="M853" s="44">
        <f t="shared" si="221"/>
        <v>17980.54</v>
      </c>
      <c r="N853" s="89"/>
      <c r="O853" s="89"/>
      <c r="P853" s="89"/>
      <c r="Q853" s="89"/>
      <c r="R853" s="77">
        <f t="shared" si="222"/>
        <v>0</v>
      </c>
      <c r="S853" s="105">
        <f t="shared" si="223"/>
        <v>0</v>
      </c>
      <c r="T853" s="122">
        <f t="shared" si="224"/>
        <v>7144.75</v>
      </c>
      <c r="U853" s="116">
        <f t="shared" si="225"/>
        <v>4109.79</v>
      </c>
      <c r="V853" s="123">
        <f t="shared" si="226"/>
        <v>6726</v>
      </c>
      <c r="W853" s="41"/>
      <c r="X853" s="105">
        <f t="shared" si="227"/>
        <v>425.40999999999997</v>
      </c>
      <c r="Y853" s="106"/>
      <c r="Z853" s="106">
        <v>384.75</v>
      </c>
      <c r="AA853" s="106">
        <v>40.659999999999997</v>
      </c>
      <c r="AB853" s="107"/>
    </row>
    <row r="854" spans="2:28" hidden="1" x14ac:dyDescent="0.2">
      <c r="B854" s="5">
        <v>41360</v>
      </c>
      <c r="C854" s="153"/>
      <c r="D854" s="151">
        <v>6083</v>
      </c>
      <c r="E854" s="151">
        <v>3201</v>
      </c>
      <c r="F854" s="151">
        <v>5981</v>
      </c>
      <c r="G854" s="19">
        <f t="shared" si="219"/>
        <v>15265</v>
      </c>
      <c r="H854" s="162"/>
      <c r="I854" s="161">
        <v>1159.8599999999999</v>
      </c>
      <c r="J854" s="161">
        <v>1213.76</v>
      </c>
      <c r="K854" s="161">
        <v>1197.01</v>
      </c>
      <c r="L854" s="43">
        <f t="shared" si="220"/>
        <v>1185.72</v>
      </c>
      <c r="M854" s="44">
        <f t="shared" si="221"/>
        <v>18099.990000000002</v>
      </c>
      <c r="N854" s="89"/>
      <c r="O854" s="89"/>
      <c r="P854" s="89"/>
      <c r="Q854" s="89"/>
      <c r="R854" s="77">
        <f t="shared" si="222"/>
        <v>0</v>
      </c>
      <c r="S854" s="105">
        <f t="shared" si="223"/>
        <v>0</v>
      </c>
      <c r="T854" s="122">
        <f t="shared" si="224"/>
        <v>7055.43</v>
      </c>
      <c r="U854" s="116">
        <f t="shared" si="225"/>
        <v>3885.25</v>
      </c>
      <c r="V854" s="123">
        <f t="shared" si="226"/>
        <v>7159.32</v>
      </c>
      <c r="W854" s="41"/>
      <c r="X854" s="105">
        <f t="shared" si="227"/>
        <v>683.73</v>
      </c>
      <c r="Y854" s="106"/>
      <c r="Z854" s="106">
        <v>539.95000000000005</v>
      </c>
      <c r="AA854" s="106">
        <v>143.78</v>
      </c>
      <c r="AB854" s="107"/>
    </row>
    <row r="855" spans="2:28" hidden="1" x14ac:dyDescent="0.2">
      <c r="B855" s="5">
        <v>41361</v>
      </c>
      <c r="C855" s="153"/>
      <c r="D855" s="151">
        <v>6125</v>
      </c>
      <c r="E855" s="151">
        <v>3601</v>
      </c>
      <c r="F855" s="151">
        <v>5996</v>
      </c>
      <c r="G855" s="19">
        <f t="shared" si="219"/>
        <v>15722</v>
      </c>
      <c r="H855" s="162"/>
      <c r="I855" s="161">
        <v>1169.75</v>
      </c>
      <c r="J855" s="161">
        <v>1202.1600000000001</v>
      </c>
      <c r="K855" s="161">
        <v>1197.01</v>
      </c>
      <c r="L855" s="43">
        <f t="shared" si="220"/>
        <v>1187.57</v>
      </c>
      <c r="M855" s="44">
        <f t="shared" si="221"/>
        <v>18670.97</v>
      </c>
      <c r="N855" s="89"/>
      <c r="O855" s="89"/>
      <c r="P855" s="89"/>
      <c r="Q855" s="89"/>
      <c r="R855" s="77">
        <f t="shared" si="222"/>
        <v>0</v>
      </c>
      <c r="S855" s="105">
        <f t="shared" si="223"/>
        <v>0</v>
      </c>
      <c r="T855" s="122">
        <f t="shared" si="224"/>
        <v>7164.72</v>
      </c>
      <c r="U855" s="116">
        <f t="shared" si="225"/>
        <v>4328.9799999999996</v>
      </c>
      <c r="V855" s="123">
        <f t="shared" si="226"/>
        <v>7177.27</v>
      </c>
      <c r="W855" s="41"/>
      <c r="X855" s="105">
        <f t="shared" si="227"/>
        <v>690.56000000000006</v>
      </c>
      <c r="Y855" s="106"/>
      <c r="Z855" s="106">
        <v>549.72</v>
      </c>
      <c r="AA855" s="106">
        <v>140.84</v>
      </c>
      <c r="AB855" s="107"/>
    </row>
    <row r="856" spans="2:28" hidden="1" x14ac:dyDescent="0.2">
      <c r="B856" s="5">
        <v>41362</v>
      </c>
      <c r="C856" s="153"/>
      <c r="D856" s="151">
        <v>6105</v>
      </c>
      <c r="E856" s="151">
        <v>3629</v>
      </c>
      <c r="F856" s="151">
        <v>4909</v>
      </c>
      <c r="G856" s="19">
        <f t="shared" si="219"/>
        <v>14643</v>
      </c>
      <c r="H856" s="162"/>
      <c r="I856" s="161">
        <v>1170.47</v>
      </c>
      <c r="J856" s="161">
        <v>1202.1600000000001</v>
      </c>
      <c r="K856" s="161">
        <v>1197.01</v>
      </c>
      <c r="L856" s="43">
        <f t="shared" si="220"/>
        <v>1187.22</v>
      </c>
      <c r="M856" s="44">
        <f t="shared" si="221"/>
        <v>17384.48</v>
      </c>
      <c r="N856" s="89"/>
      <c r="O856" s="89"/>
      <c r="P856" s="89"/>
      <c r="Q856" s="89"/>
      <c r="R856" s="77">
        <f t="shared" si="222"/>
        <v>0</v>
      </c>
      <c r="S856" s="105">
        <f t="shared" si="223"/>
        <v>0</v>
      </c>
      <c r="T856" s="122">
        <f t="shared" si="224"/>
        <v>7145.72</v>
      </c>
      <c r="U856" s="116">
        <f t="shared" si="225"/>
        <v>4362.6400000000003</v>
      </c>
      <c r="V856" s="123">
        <f t="shared" si="226"/>
        <v>5876.12</v>
      </c>
      <c r="W856" s="41"/>
      <c r="X856" s="105">
        <f t="shared" si="227"/>
        <v>672.43</v>
      </c>
      <c r="Y856" s="106"/>
      <c r="Z856" s="106">
        <v>521.55999999999995</v>
      </c>
      <c r="AA856" s="106">
        <v>150.87</v>
      </c>
      <c r="AB856" s="107"/>
    </row>
    <row r="857" spans="2:28" hidden="1" x14ac:dyDescent="0.2">
      <c r="B857" s="5">
        <v>41363</v>
      </c>
      <c r="C857" s="153"/>
      <c r="D857" s="151">
        <v>6056</v>
      </c>
      <c r="E857" s="151">
        <v>3432</v>
      </c>
      <c r="F857" s="151">
        <v>4963</v>
      </c>
      <c r="G857" s="19">
        <f t="shared" si="219"/>
        <v>14451</v>
      </c>
      <c r="H857" s="162"/>
      <c r="I857" s="161">
        <v>1182.1099999999999</v>
      </c>
      <c r="J857" s="161">
        <v>1202.1600000000001</v>
      </c>
      <c r="K857" s="161">
        <v>1197.01</v>
      </c>
      <c r="L857" s="43">
        <f t="shared" si="220"/>
        <v>1191.99</v>
      </c>
      <c r="M857" s="44">
        <f t="shared" si="221"/>
        <v>17225.43</v>
      </c>
      <c r="N857" s="89"/>
      <c r="O857" s="89"/>
      <c r="P857" s="89"/>
      <c r="Q857" s="89"/>
      <c r="R857" s="77">
        <f t="shared" si="222"/>
        <v>0</v>
      </c>
      <c r="S857" s="105">
        <f t="shared" si="223"/>
        <v>0</v>
      </c>
      <c r="T857" s="122">
        <f t="shared" si="224"/>
        <v>7158.86</v>
      </c>
      <c r="U857" s="116">
        <f t="shared" si="225"/>
        <v>4125.8100000000004</v>
      </c>
      <c r="V857" s="123">
        <f t="shared" si="226"/>
        <v>5940.76</v>
      </c>
      <c r="W857" s="41"/>
      <c r="X857" s="105">
        <f t="shared" si="227"/>
        <v>715.19999999999993</v>
      </c>
      <c r="Y857" s="106"/>
      <c r="Z857" s="106">
        <v>574.42999999999995</v>
      </c>
      <c r="AA857" s="106">
        <v>140.77000000000001</v>
      </c>
      <c r="AB857" s="107"/>
    </row>
    <row r="858" spans="2:28" ht="13.5" hidden="1" thickBot="1" x14ac:dyDescent="0.25">
      <c r="B858" s="5">
        <v>41364</v>
      </c>
      <c r="C858" s="153"/>
      <c r="D858" s="151">
        <v>6059</v>
      </c>
      <c r="E858" s="151">
        <v>3452</v>
      </c>
      <c r="F858" s="151">
        <v>5722</v>
      </c>
      <c r="G858" s="19">
        <f t="shared" si="219"/>
        <v>15233</v>
      </c>
      <c r="H858" s="162"/>
      <c r="I858" s="161">
        <v>1183.8499999999999</v>
      </c>
      <c r="J858" s="161">
        <v>1202.1600000000001</v>
      </c>
      <c r="K858" s="161">
        <v>1197.01</v>
      </c>
      <c r="L858" s="43">
        <f t="shared" si="220"/>
        <v>1192.94</v>
      </c>
      <c r="M858" s="44">
        <f t="shared" si="221"/>
        <v>18172.09</v>
      </c>
      <c r="N858" s="89"/>
      <c r="O858" s="89"/>
      <c r="P858" s="89"/>
      <c r="Q858" s="89"/>
      <c r="R858" s="77">
        <f t="shared" si="222"/>
        <v>0</v>
      </c>
      <c r="S858" s="105">
        <f t="shared" si="223"/>
        <v>0</v>
      </c>
      <c r="T858" s="122">
        <f t="shared" si="224"/>
        <v>7172.95</v>
      </c>
      <c r="U858" s="116">
        <f t="shared" si="225"/>
        <v>4149.8599999999997</v>
      </c>
      <c r="V858" s="123">
        <f t="shared" si="226"/>
        <v>6849.29</v>
      </c>
      <c r="W858" s="41"/>
      <c r="X858" s="105">
        <f t="shared" si="227"/>
        <v>618.79999999999995</v>
      </c>
      <c r="Y858" s="106"/>
      <c r="Z858" s="106">
        <v>470.34</v>
      </c>
      <c r="AA858" s="106">
        <v>148.46</v>
      </c>
      <c r="AB858" s="107"/>
    </row>
    <row r="859" spans="2:28" ht="13.5" hidden="1" thickBot="1" x14ac:dyDescent="0.25">
      <c r="B859" s="10" t="s">
        <v>12</v>
      </c>
      <c r="C859" s="63">
        <f t="shared" ref="C859:AB859" si="228">SUM(C830:C858)</f>
        <v>19145</v>
      </c>
      <c r="D859" s="63">
        <f>SUM(D828:D858)</f>
        <v>188330</v>
      </c>
      <c r="E859" s="63">
        <f>SUM(E828:E858)</f>
        <v>35441</v>
      </c>
      <c r="F859" s="63">
        <f>SUM(F828:F858)</f>
        <v>61331</v>
      </c>
      <c r="G859" s="63">
        <f t="shared" si="228"/>
        <v>274899</v>
      </c>
      <c r="H859" s="160">
        <f t="shared" si="228"/>
        <v>12634.68</v>
      </c>
      <c r="I859" s="160">
        <f t="shared" si="228"/>
        <v>33745.86</v>
      </c>
      <c r="J859" s="160">
        <f t="shared" si="228"/>
        <v>13264.32</v>
      </c>
      <c r="K859" s="160">
        <f t="shared" si="228"/>
        <v>13171.650000000001</v>
      </c>
      <c r="L859" s="63">
        <f t="shared" si="228"/>
        <v>33902.070000000007</v>
      </c>
      <c r="M859" s="63">
        <f t="shared" si="228"/>
        <v>322554.17</v>
      </c>
      <c r="N859" s="97">
        <f t="shared" si="228"/>
        <v>0</v>
      </c>
      <c r="O859" s="97">
        <f t="shared" si="228"/>
        <v>0</v>
      </c>
      <c r="P859" s="97">
        <f t="shared" si="228"/>
        <v>0</v>
      </c>
      <c r="Q859" s="97">
        <f t="shared" si="228"/>
        <v>0</v>
      </c>
      <c r="R859" s="97">
        <f t="shared" si="228"/>
        <v>0</v>
      </c>
      <c r="S859" s="115">
        <f t="shared" si="228"/>
        <v>22005.66</v>
      </c>
      <c r="T859" s="115">
        <f>SUM(T828:T858)</f>
        <v>219062.21</v>
      </c>
      <c r="U859" s="115">
        <f>SUM(U828:U858)</f>
        <v>42735.88</v>
      </c>
      <c r="V859" s="115">
        <f>SUM(V828:V858)</f>
        <v>73435.87999999999</v>
      </c>
      <c r="W859" s="115">
        <f t="shared" si="228"/>
        <v>0</v>
      </c>
      <c r="X859" s="115">
        <f>SUM(X828:X858)</f>
        <v>6261.3600000000006</v>
      </c>
      <c r="Y859" s="115">
        <f t="shared" si="228"/>
        <v>0</v>
      </c>
      <c r="Z859" s="115">
        <f t="shared" si="228"/>
        <v>4161.1099999999997</v>
      </c>
      <c r="AA859" s="115">
        <f t="shared" si="228"/>
        <v>828.04</v>
      </c>
      <c r="AB859" s="115">
        <f t="shared" si="228"/>
        <v>0</v>
      </c>
    </row>
    <row r="860" spans="2:28" hidden="1" x14ac:dyDescent="0.2">
      <c r="B860" s="5">
        <v>41365</v>
      </c>
      <c r="C860" s="163">
        <v>1310</v>
      </c>
      <c r="D860" s="164">
        <v>6085</v>
      </c>
      <c r="E860" s="164">
        <v>3357</v>
      </c>
      <c r="F860" s="164">
        <v>5413</v>
      </c>
      <c r="G860" s="41">
        <f t="shared" ref="G860:G889" si="229">SUM(C860:F860)</f>
        <v>16165</v>
      </c>
      <c r="H860" s="166">
        <v>1143.94</v>
      </c>
      <c r="I860" s="167">
        <v>1161.3699999999999</v>
      </c>
      <c r="J860" s="167">
        <v>1202.1600000000001</v>
      </c>
      <c r="K860" s="167">
        <v>1176.04</v>
      </c>
      <c r="L860" s="43">
        <f t="shared" ref="L860:L889" si="230">+ROUND((H860*C860+I860*D860+J860*E860+K860*F860)/G860,2)</f>
        <v>1173.3399999999999</v>
      </c>
      <c r="M860" s="44">
        <f t="shared" ref="M860:M889" si="231">+ROUND((C860*H860+D860*I860+E860*J860+F860*K860)/1000,2)</f>
        <v>18967.05</v>
      </c>
      <c r="N860" s="89">
        <v>1.4470000000000001</v>
      </c>
      <c r="O860" s="89">
        <v>1.7219</v>
      </c>
      <c r="P860" s="89">
        <v>2.1764000000000001</v>
      </c>
      <c r="Q860" s="89">
        <v>1.8334999999999999</v>
      </c>
      <c r="R860" s="77">
        <f t="shared" ref="R860:R889" si="232">+ROUND((N860*C860+O860*D860+P860*E860+Q860*F860)/G860,4)</f>
        <v>1.8313999999999999</v>
      </c>
      <c r="S860" s="105">
        <f>ROUND(+C860*H860/1000,2)</f>
        <v>1498.56</v>
      </c>
      <c r="T860" s="122">
        <f>ROUND(+D860*I860/1000,2)</f>
        <v>7066.94</v>
      </c>
      <c r="U860" s="116">
        <f>ROUND(+E860*J860/1000,2)</f>
        <v>4035.65</v>
      </c>
      <c r="V860" s="123">
        <f>ROUND(+F860*K860/1000,2)</f>
        <v>6365.9</v>
      </c>
      <c r="W860" s="41"/>
      <c r="X860" s="105">
        <v>696.49</v>
      </c>
      <c r="Y860" s="106"/>
      <c r="Z860" s="106">
        <v>543.34</v>
      </c>
      <c r="AA860" s="106">
        <v>153.15</v>
      </c>
      <c r="AB860" s="107"/>
    </row>
    <row r="861" spans="2:28" hidden="1" x14ac:dyDescent="0.2">
      <c r="B861" s="5">
        <v>41366</v>
      </c>
      <c r="C861" s="163">
        <v>1142</v>
      </c>
      <c r="D861" s="164">
        <v>6103</v>
      </c>
      <c r="E861" s="164">
        <v>3321</v>
      </c>
      <c r="F861" s="164">
        <v>5315</v>
      </c>
      <c r="G861" s="41">
        <f t="shared" si="229"/>
        <v>15881</v>
      </c>
      <c r="H861" s="166">
        <v>1140.9100000000001</v>
      </c>
      <c r="I861" s="167">
        <v>1160.25</v>
      </c>
      <c r="J861" s="167">
        <v>1202.1600000000001</v>
      </c>
      <c r="K861" s="167">
        <v>1176.04</v>
      </c>
      <c r="L861" s="43">
        <f t="shared" si="230"/>
        <v>1172.9100000000001</v>
      </c>
      <c r="M861" s="44">
        <f t="shared" si="231"/>
        <v>18626.95</v>
      </c>
      <c r="N861" s="89">
        <v>1.413</v>
      </c>
      <c r="O861" s="89">
        <v>1.7118</v>
      </c>
      <c r="P861" s="89">
        <v>2.1764000000000001</v>
      </c>
      <c r="Q861" s="89">
        <v>1.8334999999999999</v>
      </c>
      <c r="R861" s="77">
        <f t="shared" si="232"/>
        <v>1.8282</v>
      </c>
      <c r="S861" s="105">
        <f t="shared" ref="S861:S889" si="233">ROUND(+C861*H861/1000,2)</f>
        <v>1302.92</v>
      </c>
      <c r="T861" s="122">
        <f t="shared" ref="T861:T889" si="234">ROUND(+D861*I861/1000,2)</f>
        <v>7081.01</v>
      </c>
      <c r="U861" s="116">
        <f t="shared" ref="U861:U889" si="235">ROUND(+E861*J861/1000,2)</f>
        <v>3992.37</v>
      </c>
      <c r="V861" s="123">
        <f t="shared" ref="V861:V889" si="236">ROUND(+F861*K861/1000,2)</f>
        <v>6250.65</v>
      </c>
      <c r="W861" s="41"/>
      <c r="X861" s="105">
        <v>663.89</v>
      </c>
      <c r="Y861" s="106"/>
      <c r="Z861" s="106">
        <v>520.15</v>
      </c>
      <c r="AA861" s="106">
        <v>143.74</v>
      </c>
      <c r="AB861" s="107"/>
    </row>
    <row r="862" spans="2:28" hidden="1" x14ac:dyDescent="0.2">
      <c r="B862" s="5">
        <v>41367</v>
      </c>
      <c r="C862" s="163">
        <v>79</v>
      </c>
      <c r="D862" s="164">
        <v>6069</v>
      </c>
      <c r="E862" s="164">
        <v>3114</v>
      </c>
      <c r="F862" s="164">
        <v>6042</v>
      </c>
      <c r="G862" s="41">
        <f t="shared" si="229"/>
        <v>15304</v>
      </c>
      <c r="H862" s="166">
        <v>1139.81</v>
      </c>
      <c r="I862" s="167">
        <v>1160.68</v>
      </c>
      <c r="J862" s="167">
        <v>1202.1600000000001</v>
      </c>
      <c r="K862" s="167">
        <v>1176.04</v>
      </c>
      <c r="L862" s="43">
        <f t="shared" si="230"/>
        <v>1175.08</v>
      </c>
      <c r="M862" s="44">
        <f t="shared" si="231"/>
        <v>17983.37</v>
      </c>
      <c r="N862" s="89">
        <v>1.397</v>
      </c>
      <c r="O862" s="89">
        <v>1.7179</v>
      </c>
      <c r="P862" s="89">
        <v>2.1764000000000001</v>
      </c>
      <c r="Q862" s="89">
        <v>1.8334999999999999</v>
      </c>
      <c r="R862" s="77">
        <f t="shared" si="232"/>
        <v>1.8552</v>
      </c>
      <c r="S862" s="105">
        <f t="shared" si="233"/>
        <v>90.04</v>
      </c>
      <c r="T862" s="122">
        <f t="shared" si="234"/>
        <v>7044.17</v>
      </c>
      <c r="U862" s="116">
        <f t="shared" si="235"/>
        <v>3743.53</v>
      </c>
      <c r="V862" s="123">
        <f t="shared" si="236"/>
        <v>7105.63</v>
      </c>
      <c r="W862" s="41"/>
      <c r="X862" s="105">
        <v>665.32</v>
      </c>
      <c r="Y862" s="106"/>
      <c r="Z862" s="106">
        <v>519.44000000000005</v>
      </c>
      <c r="AA862" s="106">
        <v>145.88</v>
      </c>
      <c r="AB862" s="107"/>
    </row>
    <row r="863" spans="2:28" hidden="1" x14ac:dyDescent="0.2">
      <c r="B863" s="5">
        <v>41368</v>
      </c>
      <c r="C863" s="163">
        <v>725</v>
      </c>
      <c r="D863" s="164">
        <v>6024</v>
      </c>
      <c r="E863" s="164">
        <v>2224</v>
      </c>
      <c r="F863" s="164">
        <v>5341</v>
      </c>
      <c r="G863" s="41">
        <f t="shared" si="229"/>
        <v>14314</v>
      </c>
      <c r="H863" s="166">
        <v>1136.05</v>
      </c>
      <c r="I863" s="167">
        <v>1156.6500000000001</v>
      </c>
      <c r="J863" s="167">
        <v>1211.1400000000001</v>
      </c>
      <c r="K863" s="167">
        <v>1176.04</v>
      </c>
      <c r="L863" s="43">
        <f t="shared" si="230"/>
        <v>1171.31</v>
      </c>
      <c r="M863" s="44">
        <f t="shared" si="231"/>
        <v>16766.099999999999</v>
      </c>
      <c r="N863" s="89">
        <v>1.397</v>
      </c>
      <c r="O863" s="89">
        <v>1.7179</v>
      </c>
      <c r="P863" s="89">
        <v>2.1764000000000001</v>
      </c>
      <c r="Q863" s="89">
        <v>1.8334999999999999</v>
      </c>
      <c r="R863" s="77">
        <f t="shared" si="232"/>
        <v>1.8160000000000001</v>
      </c>
      <c r="S863" s="105">
        <f t="shared" si="233"/>
        <v>823.64</v>
      </c>
      <c r="T863" s="122">
        <f t="shared" si="234"/>
        <v>6967.66</v>
      </c>
      <c r="U863" s="116">
        <f t="shared" si="235"/>
        <v>2693.58</v>
      </c>
      <c r="V863" s="123">
        <f t="shared" si="236"/>
        <v>6281.23</v>
      </c>
      <c r="W863" s="41"/>
      <c r="X863" s="105">
        <v>610.78</v>
      </c>
      <c r="Y863" s="106"/>
      <c r="Z863" s="106">
        <v>478.61</v>
      </c>
      <c r="AA863" s="106">
        <v>132.16999999999999</v>
      </c>
      <c r="AB863" s="107"/>
    </row>
    <row r="864" spans="2:28" hidden="1" x14ac:dyDescent="0.2">
      <c r="B864" s="5">
        <v>41369</v>
      </c>
      <c r="C864" s="163">
        <v>4495</v>
      </c>
      <c r="D864" s="164">
        <v>6182</v>
      </c>
      <c r="E864" s="164">
        <v>1677</v>
      </c>
      <c r="F864" s="164">
        <v>4109</v>
      </c>
      <c r="G864" s="41">
        <f t="shared" si="229"/>
        <v>16463</v>
      </c>
      <c r="H864" s="166">
        <v>1150.5</v>
      </c>
      <c r="I864" s="167">
        <v>1157.6600000000001</v>
      </c>
      <c r="J864" s="167">
        <v>1211.1400000000001</v>
      </c>
      <c r="K864" s="167">
        <v>1176.04</v>
      </c>
      <c r="L864" s="43">
        <f t="shared" si="230"/>
        <v>1165.74</v>
      </c>
      <c r="M864" s="44">
        <f t="shared" si="231"/>
        <v>19191.580000000002</v>
      </c>
      <c r="N864" s="89"/>
      <c r="O864" s="89"/>
      <c r="P864" s="89"/>
      <c r="Q864" s="89"/>
      <c r="R864" s="77">
        <f t="shared" si="232"/>
        <v>0</v>
      </c>
      <c r="S864" s="105">
        <f t="shared" si="233"/>
        <v>5171.5</v>
      </c>
      <c r="T864" s="122">
        <f t="shared" si="234"/>
        <v>7156.65</v>
      </c>
      <c r="U864" s="116">
        <f t="shared" si="235"/>
        <v>2031.08</v>
      </c>
      <c r="V864" s="123">
        <f t="shared" si="236"/>
        <v>4832.3500000000004</v>
      </c>
      <c r="W864" s="41"/>
      <c r="X864" s="105"/>
      <c r="Y864" s="106"/>
      <c r="Z864" s="106"/>
      <c r="AA864" s="106"/>
      <c r="AB864" s="107"/>
    </row>
    <row r="865" spans="2:28" hidden="1" x14ac:dyDescent="0.2">
      <c r="B865" s="5">
        <v>41370</v>
      </c>
      <c r="C865" s="163">
        <v>1642</v>
      </c>
      <c r="D865" s="164">
        <v>6072</v>
      </c>
      <c r="E865" s="164">
        <v>3342</v>
      </c>
      <c r="F865" s="164">
        <v>4927</v>
      </c>
      <c r="G865" s="41">
        <f t="shared" si="229"/>
        <v>15983</v>
      </c>
      <c r="H865" s="166">
        <v>1147.3399999999999</v>
      </c>
      <c r="I865" s="167">
        <v>1165.06</v>
      </c>
      <c r="J865" s="167">
        <v>1211.1400000000001</v>
      </c>
      <c r="K865" s="167">
        <v>1176.04</v>
      </c>
      <c r="L865" s="43">
        <f t="shared" si="230"/>
        <v>1176.26</v>
      </c>
      <c r="M865" s="44">
        <f t="shared" si="231"/>
        <v>18800.16</v>
      </c>
      <c r="N865" s="89"/>
      <c r="O865" s="89"/>
      <c r="P865" s="89"/>
      <c r="Q865" s="89"/>
      <c r="R865" s="77">
        <f t="shared" si="232"/>
        <v>0</v>
      </c>
      <c r="S865" s="105">
        <f t="shared" si="233"/>
        <v>1883.93</v>
      </c>
      <c r="T865" s="122">
        <f t="shared" si="234"/>
        <v>7074.24</v>
      </c>
      <c r="U865" s="116">
        <f t="shared" si="235"/>
        <v>4047.63</v>
      </c>
      <c r="V865" s="123">
        <f t="shared" si="236"/>
        <v>5794.35</v>
      </c>
      <c r="W865" s="41"/>
      <c r="X865" s="105"/>
      <c r="Y865" s="106"/>
      <c r="Z865" s="106"/>
      <c r="AA865" s="106"/>
      <c r="AB865" s="107"/>
    </row>
    <row r="866" spans="2:28" hidden="1" x14ac:dyDescent="0.2">
      <c r="B866" s="5">
        <v>41371</v>
      </c>
      <c r="C866" s="163">
        <v>0</v>
      </c>
      <c r="D866" s="164">
        <v>6027</v>
      </c>
      <c r="E866" s="164">
        <v>3421</v>
      </c>
      <c r="F866" s="164">
        <v>6129</v>
      </c>
      <c r="G866" s="41">
        <f t="shared" si="229"/>
        <v>15577</v>
      </c>
      <c r="H866" s="167">
        <v>0</v>
      </c>
      <c r="I866" s="168">
        <v>1163.3699999999999</v>
      </c>
      <c r="J866" s="167">
        <v>1211.1400000000001</v>
      </c>
      <c r="K866" s="167">
        <v>1176.04</v>
      </c>
      <c r="L866" s="43">
        <f t="shared" si="230"/>
        <v>1178.8499999999999</v>
      </c>
      <c r="M866" s="44">
        <f t="shared" si="231"/>
        <v>18362.89</v>
      </c>
      <c r="N866" s="89"/>
      <c r="O866" s="89"/>
      <c r="P866" s="89"/>
      <c r="Q866" s="89"/>
      <c r="R866" s="77">
        <f t="shared" si="232"/>
        <v>0</v>
      </c>
      <c r="S866" s="105">
        <f t="shared" si="233"/>
        <v>0</v>
      </c>
      <c r="T866" s="122">
        <f t="shared" si="234"/>
        <v>7011.63</v>
      </c>
      <c r="U866" s="116">
        <f t="shared" si="235"/>
        <v>4143.3100000000004</v>
      </c>
      <c r="V866" s="123">
        <f t="shared" si="236"/>
        <v>7207.95</v>
      </c>
      <c r="W866" s="41"/>
      <c r="X866" s="105"/>
      <c r="Y866" s="106"/>
      <c r="Z866" s="106"/>
      <c r="AA866" s="106"/>
      <c r="AB866" s="107"/>
    </row>
    <row r="867" spans="2:28" hidden="1" x14ac:dyDescent="0.2">
      <c r="B867" s="5">
        <v>41372</v>
      </c>
      <c r="C867" s="163">
        <v>1075</v>
      </c>
      <c r="D867" s="164">
        <v>6153</v>
      </c>
      <c r="E867" s="164">
        <v>3419</v>
      </c>
      <c r="F867" s="164">
        <v>5630</v>
      </c>
      <c r="G867" s="41">
        <f t="shared" si="229"/>
        <v>16277</v>
      </c>
      <c r="H867" s="169">
        <v>1148.67</v>
      </c>
      <c r="I867" s="167">
        <v>1164.18</v>
      </c>
      <c r="J867" s="167">
        <v>1211.1400000000001</v>
      </c>
      <c r="K867" s="167">
        <v>1200.3499999999999</v>
      </c>
      <c r="L867" s="43">
        <f t="shared" si="230"/>
        <v>1185.53</v>
      </c>
      <c r="M867" s="44">
        <f t="shared" si="231"/>
        <v>19296.88</v>
      </c>
      <c r="N867" s="89"/>
      <c r="O867" s="89"/>
      <c r="P867" s="89"/>
      <c r="Q867" s="89"/>
      <c r="R867" s="77">
        <f t="shared" si="232"/>
        <v>0</v>
      </c>
      <c r="S867" s="105">
        <f t="shared" si="233"/>
        <v>1234.82</v>
      </c>
      <c r="T867" s="122">
        <f t="shared" si="234"/>
        <v>7163.2</v>
      </c>
      <c r="U867" s="116">
        <f t="shared" si="235"/>
        <v>4140.8900000000003</v>
      </c>
      <c r="V867" s="123">
        <f t="shared" si="236"/>
        <v>6757.97</v>
      </c>
      <c r="W867" s="41"/>
      <c r="X867" s="105"/>
      <c r="Y867" s="106"/>
      <c r="Z867" s="106"/>
      <c r="AA867" s="106"/>
      <c r="AB867" s="107"/>
    </row>
    <row r="868" spans="2:28" hidden="1" x14ac:dyDescent="0.2">
      <c r="B868" s="5">
        <v>41373</v>
      </c>
      <c r="C868" s="163">
        <v>0</v>
      </c>
      <c r="D868" s="164">
        <v>6006</v>
      </c>
      <c r="E868" s="164">
        <v>3434</v>
      </c>
      <c r="F868" s="164">
        <v>6108</v>
      </c>
      <c r="G868" s="41">
        <f t="shared" si="229"/>
        <v>15548</v>
      </c>
      <c r="H868" s="166">
        <v>0</v>
      </c>
      <c r="I868" s="167">
        <v>1162.5999999999999</v>
      </c>
      <c r="J868" s="167">
        <v>1211.1400000000001</v>
      </c>
      <c r="K868" s="167">
        <v>1200.3499999999999</v>
      </c>
      <c r="L868" s="43">
        <f t="shared" si="230"/>
        <v>1188.1500000000001</v>
      </c>
      <c r="M868" s="44">
        <f t="shared" si="231"/>
        <v>18473.37</v>
      </c>
      <c r="N868" s="89"/>
      <c r="O868" s="89"/>
      <c r="P868" s="89"/>
      <c r="Q868" s="89"/>
      <c r="R868" s="77">
        <f t="shared" si="232"/>
        <v>0</v>
      </c>
      <c r="S868" s="105">
        <f t="shared" si="233"/>
        <v>0</v>
      </c>
      <c r="T868" s="122">
        <f t="shared" si="234"/>
        <v>6982.58</v>
      </c>
      <c r="U868" s="116">
        <f t="shared" si="235"/>
        <v>4159.05</v>
      </c>
      <c r="V868" s="123">
        <f t="shared" si="236"/>
        <v>7331.74</v>
      </c>
      <c r="W868" s="41"/>
      <c r="X868" s="105"/>
      <c r="Y868" s="106"/>
      <c r="Z868" s="106"/>
      <c r="AA868" s="106"/>
      <c r="AB868" s="107"/>
    </row>
    <row r="869" spans="2:28" hidden="1" x14ac:dyDescent="0.2">
      <c r="B869" s="5">
        <v>41374</v>
      </c>
      <c r="C869" s="163">
        <v>0</v>
      </c>
      <c r="D869" s="164">
        <v>6061</v>
      </c>
      <c r="E869" s="164">
        <v>3393</v>
      </c>
      <c r="F869" s="164">
        <v>6418</v>
      </c>
      <c r="G869" s="41">
        <f t="shared" si="229"/>
        <v>15872</v>
      </c>
      <c r="H869" s="166">
        <v>0</v>
      </c>
      <c r="I869" s="167">
        <v>1159.0999999999999</v>
      </c>
      <c r="J869" s="167">
        <v>1211.1400000000001</v>
      </c>
      <c r="K869" s="167">
        <v>1200.3499999999999</v>
      </c>
      <c r="L869" s="43">
        <f t="shared" si="230"/>
        <v>1186.9000000000001</v>
      </c>
      <c r="M869" s="44">
        <f t="shared" si="231"/>
        <v>18838.55</v>
      </c>
      <c r="N869" s="89"/>
      <c r="O869" s="89"/>
      <c r="P869" s="89"/>
      <c r="Q869" s="89"/>
      <c r="R869" s="77">
        <f t="shared" si="232"/>
        <v>0</v>
      </c>
      <c r="S869" s="105">
        <f t="shared" si="233"/>
        <v>0</v>
      </c>
      <c r="T869" s="122">
        <f t="shared" si="234"/>
        <v>7025.31</v>
      </c>
      <c r="U869" s="116">
        <f t="shared" si="235"/>
        <v>4109.3999999999996</v>
      </c>
      <c r="V869" s="123">
        <f t="shared" si="236"/>
        <v>7703.85</v>
      </c>
      <c r="W869" s="41"/>
      <c r="X869" s="105"/>
      <c r="Y869" s="106"/>
      <c r="Z869" s="106"/>
      <c r="AA869" s="106"/>
      <c r="AB869" s="107"/>
    </row>
    <row r="870" spans="2:28" hidden="1" x14ac:dyDescent="0.2">
      <c r="B870" s="5">
        <v>41375</v>
      </c>
      <c r="C870" s="163">
        <v>0</v>
      </c>
      <c r="D870" s="165">
        <v>6079</v>
      </c>
      <c r="E870" s="164">
        <v>3442</v>
      </c>
      <c r="F870" s="164">
        <v>6380</v>
      </c>
      <c r="G870" s="41">
        <f t="shared" si="229"/>
        <v>15901</v>
      </c>
      <c r="H870" s="166">
        <v>0</v>
      </c>
      <c r="I870" s="170">
        <v>1156.49</v>
      </c>
      <c r="J870" s="167">
        <v>1201.23</v>
      </c>
      <c r="K870" s="167">
        <v>1200.3499999999999</v>
      </c>
      <c r="L870" s="43">
        <f t="shared" si="230"/>
        <v>1183.77</v>
      </c>
      <c r="M870" s="44">
        <f t="shared" si="231"/>
        <v>18823.169999999998</v>
      </c>
      <c r="N870" s="89"/>
      <c r="O870" s="89"/>
      <c r="P870" s="89"/>
      <c r="Q870" s="89"/>
      <c r="R870" s="77">
        <f t="shared" si="232"/>
        <v>0</v>
      </c>
      <c r="S870" s="105">
        <f t="shared" si="233"/>
        <v>0</v>
      </c>
      <c r="T870" s="122">
        <f t="shared" si="234"/>
        <v>7030.3</v>
      </c>
      <c r="U870" s="116">
        <f t="shared" si="235"/>
        <v>4134.63</v>
      </c>
      <c r="V870" s="123">
        <f t="shared" si="236"/>
        <v>7658.23</v>
      </c>
      <c r="W870" s="41"/>
      <c r="X870" s="105"/>
      <c r="Y870" s="106"/>
      <c r="Z870" s="106"/>
      <c r="AA870" s="106"/>
      <c r="AB870" s="107"/>
    </row>
    <row r="871" spans="2:28" hidden="1" x14ac:dyDescent="0.2">
      <c r="B871" s="5">
        <v>41376</v>
      </c>
      <c r="C871" s="163">
        <v>0</v>
      </c>
      <c r="D871" s="164">
        <v>6119</v>
      </c>
      <c r="E871" s="164">
        <v>3166</v>
      </c>
      <c r="F871" s="164">
        <v>6086</v>
      </c>
      <c r="G871" s="41">
        <f t="shared" si="229"/>
        <v>15371</v>
      </c>
      <c r="H871" s="171">
        <v>0</v>
      </c>
      <c r="I871" s="168">
        <v>1160.54</v>
      </c>
      <c r="J871" s="167">
        <v>1201.23</v>
      </c>
      <c r="K871" s="167">
        <v>1200.3499999999999</v>
      </c>
      <c r="L871" s="43">
        <f t="shared" si="230"/>
        <v>1184.68</v>
      </c>
      <c r="M871" s="44">
        <f t="shared" si="231"/>
        <v>18209.77</v>
      </c>
      <c r="N871" s="89"/>
      <c r="O871" s="89"/>
      <c r="P871" s="89"/>
      <c r="Q871" s="89"/>
      <c r="R871" s="77">
        <f t="shared" si="232"/>
        <v>0</v>
      </c>
      <c r="S871" s="105">
        <f t="shared" si="233"/>
        <v>0</v>
      </c>
      <c r="T871" s="122">
        <f t="shared" si="234"/>
        <v>7101.34</v>
      </c>
      <c r="U871" s="116">
        <f t="shared" si="235"/>
        <v>3803.09</v>
      </c>
      <c r="V871" s="123">
        <f t="shared" si="236"/>
        <v>7305.33</v>
      </c>
      <c r="W871" s="41"/>
      <c r="X871" s="105"/>
      <c r="Y871" s="106"/>
      <c r="Z871" s="106"/>
      <c r="AA871" s="106"/>
      <c r="AB871" s="107"/>
    </row>
    <row r="872" spans="2:28" hidden="1" x14ac:dyDescent="0.2">
      <c r="B872" s="5">
        <v>41377</v>
      </c>
      <c r="C872" s="163">
        <v>1487</v>
      </c>
      <c r="D872" s="164">
        <v>6095</v>
      </c>
      <c r="E872" s="164">
        <v>3032</v>
      </c>
      <c r="F872" s="164">
        <v>5553</v>
      </c>
      <c r="G872" s="41">
        <f t="shared" si="229"/>
        <v>16167</v>
      </c>
      <c r="H872" s="171">
        <v>1143.8900000000001</v>
      </c>
      <c r="I872" s="168">
        <v>1160.22</v>
      </c>
      <c r="J872" s="167">
        <v>1201.23</v>
      </c>
      <c r="K872" s="167">
        <v>1200.3499999999999</v>
      </c>
      <c r="L872" s="43">
        <f t="shared" si="230"/>
        <v>1180.19</v>
      </c>
      <c r="M872" s="44">
        <f t="shared" si="231"/>
        <v>19080.18</v>
      </c>
      <c r="N872" s="89"/>
      <c r="O872" s="89"/>
      <c r="P872" s="89"/>
      <c r="Q872" s="89"/>
      <c r="R872" s="77">
        <f t="shared" si="232"/>
        <v>0</v>
      </c>
      <c r="S872" s="105">
        <f t="shared" si="233"/>
        <v>1700.96</v>
      </c>
      <c r="T872" s="122">
        <f t="shared" si="234"/>
        <v>7071.54</v>
      </c>
      <c r="U872" s="116">
        <f t="shared" si="235"/>
        <v>3642.13</v>
      </c>
      <c r="V872" s="123">
        <f t="shared" si="236"/>
        <v>6665.54</v>
      </c>
      <c r="W872" s="41"/>
      <c r="X872" s="105"/>
      <c r="Y872" s="106"/>
      <c r="Z872" s="106"/>
      <c r="AA872" s="106"/>
      <c r="AB872" s="107"/>
    </row>
    <row r="873" spans="2:28" hidden="1" x14ac:dyDescent="0.2">
      <c r="B873" s="5">
        <v>41378</v>
      </c>
      <c r="C873" s="163">
        <v>0</v>
      </c>
      <c r="D873" s="164">
        <v>6011</v>
      </c>
      <c r="E873" s="164">
        <v>3026</v>
      </c>
      <c r="F873" s="164">
        <v>6123</v>
      </c>
      <c r="G873" s="41">
        <f t="shared" si="229"/>
        <v>15160</v>
      </c>
      <c r="H873" s="171">
        <v>0</v>
      </c>
      <c r="I873" s="168">
        <v>1158.8800000000001</v>
      </c>
      <c r="J873" s="167">
        <v>1201.23</v>
      </c>
      <c r="K873" s="167">
        <v>1200.3499999999999</v>
      </c>
      <c r="L873" s="43">
        <f t="shared" si="230"/>
        <v>1184.08</v>
      </c>
      <c r="M873" s="44">
        <f t="shared" si="231"/>
        <v>17950.689999999999</v>
      </c>
      <c r="N873" s="89"/>
      <c r="O873" s="89"/>
      <c r="P873" s="89"/>
      <c r="Q873" s="89"/>
      <c r="R873" s="77">
        <f t="shared" si="232"/>
        <v>0</v>
      </c>
      <c r="S873" s="105">
        <f t="shared" si="233"/>
        <v>0</v>
      </c>
      <c r="T873" s="122">
        <f t="shared" si="234"/>
        <v>6966.03</v>
      </c>
      <c r="U873" s="116">
        <f t="shared" si="235"/>
        <v>3634.92</v>
      </c>
      <c r="V873" s="123">
        <f t="shared" si="236"/>
        <v>7349.74</v>
      </c>
      <c r="W873" s="41"/>
      <c r="X873" s="105"/>
      <c r="Y873" s="106"/>
      <c r="Z873" s="106"/>
      <c r="AA873" s="106"/>
      <c r="AB873" s="107"/>
    </row>
    <row r="874" spans="2:28" hidden="1" x14ac:dyDescent="0.2">
      <c r="B874" s="5">
        <v>41379</v>
      </c>
      <c r="C874" s="163">
        <v>0</v>
      </c>
      <c r="D874" s="164">
        <v>6156</v>
      </c>
      <c r="E874" s="164">
        <v>3028</v>
      </c>
      <c r="F874" s="164">
        <v>5936</v>
      </c>
      <c r="G874" s="41">
        <f t="shared" si="229"/>
        <v>15120</v>
      </c>
      <c r="H874" s="171">
        <v>0</v>
      </c>
      <c r="I874" s="168">
        <v>1154.71</v>
      </c>
      <c r="J874" s="167">
        <v>1201.23</v>
      </c>
      <c r="K874" s="167">
        <v>1197.17</v>
      </c>
      <c r="L874" s="43">
        <f t="shared" si="230"/>
        <v>1180.7</v>
      </c>
      <c r="M874" s="44">
        <f t="shared" si="231"/>
        <v>17852.12</v>
      </c>
      <c r="N874" s="89"/>
      <c r="O874" s="89"/>
      <c r="P874" s="89"/>
      <c r="Q874" s="89"/>
      <c r="R874" s="77">
        <f t="shared" si="232"/>
        <v>0</v>
      </c>
      <c r="S874" s="105">
        <f t="shared" si="233"/>
        <v>0</v>
      </c>
      <c r="T874" s="122">
        <f t="shared" si="234"/>
        <v>7108.39</v>
      </c>
      <c r="U874" s="116">
        <f t="shared" si="235"/>
        <v>3637.32</v>
      </c>
      <c r="V874" s="123">
        <f t="shared" si="236"/>
        <v>7106.4</v>
      </c>
      <c r="W874" s="41"/>
      <c r="X874" s="105"/>
      <c r="Y874" s="106"/>
      <c r="Z874" s="106"/>
      <c r="AA874" s="106"/>
      <c r="AB874" s="107"/>
    </row>
    <row r="875" spans="2:28" hidden="1" x14ac:dyDescent="0.2">
      <c r="B875" s="5">
        <v>41380</v>
      </c>
      <c r="C875" s="163">
        <v>0</v>
      </c>
      <c r="D875" s="164">
        <v>6128</v>
      </c>
      <c r="E875" s="164">
        <v>2971</v>
      </c>
      <c r="F875" s="164">
        <v>6041</v>
      </c>
      <c r="G875" s="41">
        <f t="shared" si="229"/>
        <v>15140</v>
      </c>
      <c r="H875" s="171">
        <v>0</v>
      </c>
      <c r="I875" s="168">
        <v>1151.17</v>
      </c>
      <c r="J875" s="167">
        <v>1201.23</v>
      </c>
      <c r="K875" s="167">
        <v>1197.17</v>
      </c>
      <c r="L875" s="43">
        <f t="shared" si="230"/>
        <v>1179.3499999999999</v>
      </c>
      <c r="M875" s="44">
        <f t="shared" si="231"/>
        <v>17855.330000000002</v>
      </c>
      <c r="N875" s="89"/>
      <c r="O875" s="89"/>
      <c r="P875" s="89"/>
      <c r="Q875" s="89"/>
      <c r="R875" s="77">
        <f t="shared" si="232"/>
        <v>0</v>
      </c>
      <c r="S875" s="105">
        <f t="shared" si="233"/>
        <v>0</v>
      </c>
      <c r="T875" s="122">
        <f t="shared" si="234"/>
        <v>7054.37</v>
      </c>
      <c r="U875" s="116">
        <f t="shared" si="235"/>
        <v>3568.85</v>
      </c>
      <c r="V875" s="123">
        <f t="shared" si="236"/>
        <v>7232.1</v>
      </c>
      <c r="W875" s="41"/>
      <c r="X875" s="105"/>
      <c r="Y875" s="106"/>
      <c r="Z875" s="106"/>
      <c r="AA875" s="106"/>
      <c r="AB875" s="107"/>
    </row>
    <row r="876" spans="2:28" hidden="1" x14ac:dyDescent="0.2">
      <c r="B876" s="5">
        <v>41381</v>
      </c>
      <c r="C876" s="163">
        <v>0</v>
      </c>
      <c r="D876" s="164">
        <v>6255</v>
      </c>
      <c r="E876" s="164">
        <v>1744</v>
      </c>
      <c r="F876" s="164">
        <v>3808</v>
      </c>
      <c r="G876" s="41">
        <f t="shared" si="229"/>
        <v>11807</v>
      </c>
      <c r="H876" s="171">
        <v>0</v>
      </c>
      <c r="I876" s="168">
        <v>1159.6500000000001</v>
      </c>
      <c r="J876" s="167">
        <v>1201.23</v>
      </c>
      <c r="K876" s="167">
        <v>1197.17</v>
      </c>
      <c r="L876" s="43">
        <f t="shared" si="230"/>
        <v>1177.8900000000001</v>
      </c>
      <c r="M876" s="44">
        <f t="shared" si="231"/>
        <v>13907.38</v>
      </c>
      <c r="N876" s="89"/>
      <c r="O876" s="89"/>
      <c r="P876" s="89"/>
      <c r="Q876" s="89"/>
      <c r="R876" s="77">
        <f t="shared" si="232"/>
        <v>0</v>
      </c>
      <c r="S876" s="105">
        <f t="shared" si="233"/>
        <v>0</v>
      </c>
      <c r="T876" s="122">
        <f t="shared" si="234"/>
        <v>7253.61</v>
      </c>
      <c r="U876" s="116">
        <f t="shared" si="235"/>
        <v>2094.9499999999998</v>
      </c>
      <c r="V876" s="123">
        <f t="shared" si="236"/>
        <v>4558.82</v>
      </c>
      <c r="W876" s="41"/>
      <c r="X876" s="105"/>
      <c r="Y876" s="106"/>
      <c r="Z876" s="106"/>
      <c r="AA876" s="106"/>
      <c r="AB876" s="107"/>
    </row>
    <row r="877" spans="2:28" hidden="1" x14ac:dyDescent="0.2">
      <c r="B877" s="5">
        <v>41382</v>
      </c>
      <c r="C877" s="163">
        <v>0</v>
      </c>
      <c r="D877" s="164">
        <v>6045</v>
      </c>
      <c r="E877" s="164">
        <v>1236</v>
      </c>
      <c r="F877" s="164">
        <v>2611</v>
      </c>
      <c r="G877" s="41">
        <f t="shared" si="229"/>
        <v>9892</v>
      </c>
      <c r="H877" s="171">
        <v>0</v>
      </c>
      <c r="I877" s="168">
        <v>1163.3399999999999</v>
      </c>
      <c r="J877" s="167">
        <v>1201.1300000000001</v>
      </c>
      <c r="K877" s="167">
        <v>1197.17</v>
      </c>
      <c r="L877" s="43">
        <f t="shared" si="230"/>
        <v>1176.99</v>
      </c>
      <c r="M877" s="44">
        <f t="shared" si="231"/>
        <v>11642.8</v>
      </c>
      <c r="N877" s="89"/>
      <c r="O877" s="89"/>
      <c r="P877" s="89"/>
      <c r="Q877" s="89"/>
      <c r="R877" s="77">
        <f t="shared" si="232"/>
        <v>0</v>
      </c>
      <c r="S877" s="105">
        <f t="shared" si="233"/>
        <v>0</v>
      </c>
      <c r="T877" s="122">
        <f t="shared" si="234"/>
        <v>7032.39</v>
      </c>
      <c r="U877" s="116">
        <f t="shared" si="235"/>
        <v>1484.6</v>
      </c>
      <c r="V877" s="123">
        <f t="shared" si="236"/>
        <v>3125.81</v>
      </c>
      <c r="W877" s="41"/>
      <c r="X877" s="105"/>
      <c r="Y877" s="106"/>
      <c r="Z877" s="106"/>
      <c r="AA877" s="106"/>
      <c r="AB877" s="107"/>
    </row>
    <row r="878" spans="2:28" hidden="1" x14ac:dyDescent="0.2">
      <c r="B878" s="5">
        <v>41383</v>
      </c>
      <c r="C878" s="163">
        <v>0</v>
      </c>
      <c r="D878" s="164">
        <v>6063</v>
      </c>
      <c r="E878" s="164">
        <v>3074</v>
      </c>
      <c r="F878" s="164">
        <v>6263</v>
      </c>
      <c r="G878" s="41">
        <f t="shared" si="229"/>
        <v>15400</v>
      </c>
      <c r="H878" s="171">
        <v>0</v>
      </c>
      <c r="I878" s="168">
        <v>1160.69</v>
      </c>
      <c r="J878" s="167">
        <v>1225.54</v>
      </c>
      <c r="K878" s="167">
        <v>1197.17</v>
      </c>
      <c r="L878" s="43">
        <f t="shared" si="230"/>
        <v>1188.47</v>
      </c>
      <c r="M878" s="44">
        <f t="shared" si="231"/>
        <v>18302.45</v>
      </c>
      <c r="N878" s="89"/>
      <c r="O878" s="89"/>
      <c r="P878" s="89"/>
      <c r="Q878" s="89"/>
      <c r="R878" s="77">
        <f t="shared" si="232"/>
        <v>0</v>
      </c>
      <c r="S878" s="105">
        <f t="shared" si="233"/>
        <v>0</v>
      </c>
      <c r="T878" s="122">
        <f t="shared" si="234"/>
        <v>7037.26</v>
      </c>
      <c r="U878" s="116">
        <f t="shared" si="235"/>
        <v>3767.31</v>
      </c>
      <c r="V878" s="123">
        <f t="shared" si="236"/>
        <v>7497.88</v>
      </c>
      <c r="W878" s="41"/>
      <c r="X878" s="105"/>
      <c r="Y878" s="106"/>
      <c r="Z878" s="106"/>
      <c r="AA878" s="106"/>
      <c r="AB878" s="107"/>
    </row>
    <row r="879" spans="2:28" hidden="1" x14ac:dyDescent="0.2">
      <c r="B879" s="5">
        <v>41384</v>
      </c>
      <c r="C879" s="163">
        <v>0</v>
      </c>
      <c r="D879" s="164">
        <v>5999</v>
      </c>
      <c r="E879" s="164">
        <v>3166</v>
      </c>
      <c r="F879" s="164">
        <v>5928</v>
      </c>
      <c r="G879" s="41">
        <f t="shared" si="229"/>
        <v>15093</v>
      </c>
      <c r="H879" s="171">
        <v>0</v>
      </c>
      <c r="I879" s="168">
        <v>1154.6300000000001</v>
      </c>
      <c r="J879" s="167">
        <v>1225.54</v>
      </c>
      <c r="K879" s="167">
        <v>1197.17</v>
      </c>
      <c r="L879" s="43">
        <f t="shared" si="230"/>
        <v>1186.21</v>
      </c>
      <c r="M879" s="44">
        <f t="shared" si="231"/>
        <v>17903.509999999998</v>
      </c>
      <c r="N879" s="89"/>
      <c r="O879" s="89"/>
      <c r="P879" s="89"/>
      <c r="Q879" s="89"/>
      <c r="R879" s="77">
        <f t="shared" si="232"/>
        <v>0</v>
      </c>
      <c r="S879" s="105">
        <f t="shared" si="233"/>
        <v>0</v>
      </c>
      <c r="T879" s="122">
        <f t="shared" si="234"/>
        <v>6926.63</v>
      </c>
      <c r="U879" s="116">
        <f t="shared" si="235"/>
        <v>3880.06</v>
      </c>
      <c r="V879" s="123">
        <f t="shared" si="236"/>
        <v>7096.82</v>
      </c>
      <c r="W879" s="41"/>
      <c r="X879" s="105"/>
      <c r="Y879" s="106"/>
      <c r="Z879" s="106"/>
      <c r="AA879" s="106"/>
      <c r="AB879" s="107"/>
    </row>
    <row r="880" spans="2:28" hidden="1" x14ac:dyDescent="0.2">
      <c r="B880" s="5">
        <v>41385</v>
      </c>
      <c r="C880" s="163">
        <v>0</v>
      </c>
      <c r="D880" s="164">
        <v>6033</v>
      </c>
      <c r="E880" s="164">
        <v>3182</v>
      </c>
      <c r="F880" s="164">
        <v>6399</v>
      </c>
      <c r="G880" s="41">
        <f t="shared" si="229"/>
        <v>15614</v>
      </c>
      <c r="H880" s="171">
        <v>0</v>
      </c>
      <c r="I880" s="168">
        <v>1156.72</v>
      </c>
      <c r="J880" s="167">
        <v>1225.54</v>
      </c>
      <c r="K880" s="167">
        <v>1197.17</v>
      </c>
      <c r="L880" s="43">
        <f t="shared" si="230"/>
        <v>1187.32</v>
      </c>
      <c r="M880" s="44">
        <f t="shared" si="231"/>
        <v>18538.849999999999</v>
      </c>
      <c r="N880" s="89"/>
      <c r="O880" s="89"/>
      <c r="P880" s="89"/>
      <c r="Q880" s="89"/>
      <c r="R880" s="77">
        <f t="shared" si="232"/>
        <v>0</v>
      </c>
      <c r="S880" s="105">
        <f t="shared" si="233"/>
        <v>0</v>
      </c>
      <c r="T880" s="122">
        <f t="shared" si="234"/>
        <v>6978.49</v>
      </c>
      <c r="U880" s="116">
        <f t="shared" si="235"/>
        <v>3899.67</v>
      </c>
      <c r="V880" s="123">
        <f t="shared" si="236"/>
        <v>7660.69</v>
      </c>
      <c r="W880" s="41"/>
      <c r="X880" s="105"/>
      <c r="Y880" s="106"/>
      <c r="Z880" s="106"/>
      <c r="AA880" s="106"/>
      <c r="AB880" s="107"/>
    </row>
    <row r="881" spans="2:28" hidden="1" x14ac:dyDescent="0.2">
      <c r="B881" s="5">
        <v>41386</v>
      </c>
      <c r="C881" s="163">
        <v>0</v>
      </c>
      <c r="D881" s="164">
        <v>6048</v>
      </c>
      <c r="E881" s="164">
        <v>3263</v>
      </c>
      <c r="F881" s="164">
        <v>6549</v>
      </c>
      <c r="G881" s="41">
        <f t="shared" si="229"/>
        <v>15860</v>
      </c>
      <c r="H881" s="171">
        <v>0</v>
      </c>
      <c r="I881" s="168">
        <v>1153.9100000000001</v>
      </c>
      <c r="J881" s="167">
        <v>1225.54</v>
      </c>
      <c r="K881" s="167">
        <v>1197.17</v>
      </c>
      <c r="L881" s="43">
        <f t="shared" si="230"/>
        <v>1186.51</v>
      </c>
      <c r="M881" s="44">
        <f t="shared" si="231"/>
        <v>18818.05</v>
      </c>
      <c r="N881" s="89">
        <v>0</v>
      </c>
      <c r="O881" s="89">
        <v>1.7209000000000001</v>
      </c>
      <c r="P881" s="89">
        <v>2.4721000000000002</v>
      </c>
      <c r="Q881" s="89">
        <v>2.0697999999999999</v>
      </c>
      <c r="R881" s="77">
        <f t="shared" si="232"/>
        <v>2.0194999999999999</v>
      </c>
      <c r="S881" s="105">
        <f t="shared" si="233"/>
        <v>0</v>
      </c>
      <c r="T881" s="122">
        <f t="shared" si="234"/>
        <v>6978.85</v>
      </c>
      <c r="U881" s="116">
        <f t="shared" si="235"/>
        <v>3998.94</v>
      </c>
      <c r="V881" s="123">
        <f t="shared" si="236"/>
        <v>7840.27</v>
      </c>
      <c r="W881" s="41"/>
      <c r="X881" s="105">
        <v>576.49</v>
      </c>
      <c r="Y881" s="106"/>
      <c r="Z881" s="106">
        <v>485.95</v>
      </c>
      <c r="AA881" s="106">
        <v>90.54</v>
      </c>
      <c r="AB881" s="107"/>
    </row>
    <row r="882" spans="2:28" hidden="1" x14ac:dyDescent="0.2">
      <c r="B882" s="5">
        <v>41387</v>
      </c>
      <c r="C882" s="163">
        <v>0</v>
      </c>
      <c r="D882" s="164">
        <v>6043</v>
      </c>
      <c r="E882" s="164">
        <v>3290</v>
      </c>
      <c r="F882" s="164">
        <v>6643</v>
      </c>
      <c r="G882" s="41">
        <f t="shared" si="229"/>
        <v>15976</v>
      </c>
      <c r="H882" s="171">
        <v>0</v>
      </c>
      <c r="I882" s="168">
        <v>1155.8800000000001</v>
      </c>
      <c r="J882" s="167">
        <v>1225.54</v>
      </c>
      <c r="K882" s="167">
        <v>1197.17</v>
      </c>
      <c r="L882" s="43">
        <f t="shared" si="230"/>
        <v>1187.3900000000001</v>
      </c>
      <c r="M882" s="44">
        <f t="shared" si="231"/>
        <v>18969.810000000001</v>
      </c>
      <c r="N882" s="89"/>
      <c r="O882" s="89"/>
      <c r="P882" s="89"/>
      <c r="Q882" s="89"/>
      <c r="R882" s="77">
        <f t="shared" si="232"/>
        <v>0</v>
      </c>
      <c r="S882" s="105">
        <f t="shared" si="233"/>
        <v>0</v>
      </c>
      <c r="T882" s="122">
        <f t="shared" si="234"/>
        <v>6984.98</v>
      </c>
      <c r="U882" s="116">
        <f t="shared" si="235"/>
        <v>4032.03</v>
      </c>
      <c r="V882" s="123">
        <f t="shared" si="236"/>
        <v>7952.8</v>
      </c>
      <c r="W882" s="41"/>
      <c r="X882" s="105"/>
      <c r="Y882" s="106"/>
      <c r="Z882" s="106"/>
      <c r="AA882" s="106"/>
      <c r="AB882" s="107"/>
    </row>
    <row r="883" spans="2:28" hidden="1" x14ac:dyDescent="0.2">
      <c r="B883" s="5">
        <v>41388</v>
      </c>
      <c r="C883" s="163">
        <v>0</v>
      </c>
      <c r="D883" s="164">
        <v>6046</v>
      </c>
      <c r="E883" s="164">
        <v>3151</v>
      </c>
      <c r="F883" s="164">
        <v>6572</v>
      </c>
      <c r="G883" s="41">
        <f t="shared" si="229"/>
        <v>15769</v>
      </c>
      <c r="H883" s="171">
        <v>0</v>
      </c>
      <c r="I883" s="168">
        <v>1152.26</v>
      </c>
      <c r="J883" s="167">
        <v>1225.54</v>
      </c>
      <c r="K883" s="167">
        <v>1197.17</v>
      </c>
      <c r="L883" s="43">
        <f t="shared" si="230"/>
        <v>1185.6199999999999</v>
      </c>
      <c r="M883" s="44">
        <f t="shared" si="231"/>
        <v>18696.04</v>
      </c>
      <c r="N883" s="89"/>
      <c r="O883" s="89"/>
      <c r="P883" s="89"/>
      <c r="Q883" s="89"/>
      <c r="R883" s="77">
        <f t="shared" si="232"/>
        <v>0</v>
      </c>
      <c r="S883" s="105">
        <f t="shared" si="233"/>
        <v>0</v>
      </c>
      <c r="T883" s="122">
        <f t="shared" si="234"/>
        <v>6966.56</v>
      </c>
      <c r="U883" s="116">
        <f t="shared" si="235"/>
        <v>3861.68</v>
      </c>
      <c r="V883" s="123">
        <f t="shared" si="236"/>
        <v>7867.8</v>
      </c>
      <c r="W883" s="41"/>
      <c r="X883" s="105"/>
      <c r="Y883" s="106"/>
      <c r="Z883" s="106"/>
      <c r="AA883" s="106"/>
      <c r="AB883" s="107"/>
    </row>
    <row r="884" spans="2:28" hidden="1" x14ac:dyDescent="0.2">
      <c r="B884" s="5">
        <v>41389</v>
      </c>
      <c r="C884" s="163">
        <v>0</v>
      </c>
      <c r="D884" s="164">
        <v>6121</v>
      </c>
      <c r="E884" s="164">
        <v>3296</v>
      </c>
      <c r="F884" s="164">
        <v>6689</v>
      </c>
      <c r="G884" s="41">
        <f t="shared" si="229"/>
        <v>16106</v>
      </c>
      <c r="H884" s="171">
        <v>0</v>
      </c>
      <c r="I884" s="168">
        <v>1154.21</v>
      </c>
      <c r="J884" s="167">
        <v>1222.6099999999999</v>
      </c>
      <c r="K884" s="167">
        <v>1197.17</v>
      </c>
      <c r="L884" s="43">
        <f t="shared" si="230"/>
        <v>1186.05</v>
      </c>
      <c r="M884" s="44">
        <f t="shared" si="231"/>
        <v>19102.509999999998</v>
      </c>
      <c r="N884" s="89"/>
      <c r="O884" s="89"/>
      <c r="P884" s="89"/>
      <c r="Q884" s="89"/>
      <c r="R884" s="77">
        <f t="shared" si="232"/>
        <v>0</v>
      </c>
      <c r="S884" s="105">
        <f t="shared" si="233"/>
        <v>0</v>
      </c>
      <c r="T884" s="122">
        <f t="shared" si="234"/>
        <v>7064.92</v>
      </c>
      <c r="U884" s="116">
        <f t="shared" si="235"/>
        <v>4029.72</v>
      </c>
      <c r="V884" s="123">
        <f t="shared" si="236"/>
        <v>8007.87</v>
      </c>
      <c r="W884" s="41"/>
      <c r="X884" s="105"/>
      <c r="Y884" s="106"/>
      <c r="Z884" s="106"/>
      <c r="AA884" s="106"/>
      <c r="AB884" s="107"/>
    </row>
    <row r="885" spans="2:28" hidden="1" x14ac:dyDescent="0.2">
      <c r="B885" s="5">
        <v>41390</v>
      </c>
      <c r="C885" s="163">
        <v>0</v>
      </c>
      <c r="D885" s="164">
        <v>6145</v>
      </c>
      <c r="E885" s="164">
        <v>2744</v>
      </c>
      <c r="F885" s="164">
        <v>4518</v>
      </c>
      <c r="G885" s="41">
        <f t="shared" si="229"/>
        <v>13407</v>
      </c>
      <c r="H885" s="171">
        <v>0</v>
      </c>
      <c r="I885" s="168">
        <v>1152.5</v>
      </c>
      <c r="J885" s="167">
        <v>1222.6099999999999</v>
      </c>
      <c r="K885" s="167">
        <v>1197.17</v>
      </c>
      <c r="L885" s="43">
        <f t="shared" si="230"/>
        <v>1181.9000000000001</v>
      </c>
      <c r="M885" s="44">
        <f t="shared" si="231"/>
        <v>15845.77</v>
      </c>
      <c r="N885" s="89"/>
      <c r="O885" s="89"/>
      <c r="P885" s="89"/>
      <c r="Q885" s="89"/>
      <c r="R885" s="77">
        <f t="shared" si="232"/>
        <v>0</v>
      </c>
      <c r="S885" s="105">
        <f t="shared" si="233"/>
        <v>0</v>
      </c>
      <c r="T885" s="122">
        <f t="shared" si="234"/>
        <v>7082.11</v>
      </c>
      <c r="U885" s="116">
        <f t="shared" si="235"/>
        <v>3354.84</v>
      </c>
      <c r="V885" s="123">
        <f t="shared" si="236"/>
        <v>5408.81</v>
      </c>
      <c r="W885" s="41"/>
      <c r="X885" s="105"/>
      <c r="Y885" s="106"/>
      <c r="Z885" s="106"/>
      <c r="AA885" s="106"/>
      <c r="AB885" s="107"/>
    </row>
    <row r="886" spans="2:28" hidden="1" x14ac:dyDescent="0.2">
      <c r="B886" s="5">
        <v>41391</v>
      </c>
      <c r="C886" s="163">
        <v>0</v>
      </c>
      <c r="D886" s="164">
        <v>6111</v>
      </c>
      <c r="E886" s="164">
        <v>1518</v>
      </c>
      <c r="F886" s="164">
        <v>573</v>
      </c>
      <c r="G886" s="41">
        <f t="shared" si="229"/>
        <v>8202</v>
      </c>
      <c r="H886" s="171">
        <v>0</v>
      </c>
      <c r="I886" s="168">
        <v>1157.5999999999999</v>
      </c>
      <c r="J886" s="167">
        <v>1222.6099999999999</v>
      </c>
      <c r="K886" s="167">
        <v>1197.17</v>
      </c>
      <c r="L886" s="43">
        <f t="shared" si="230"/>
        <v>1172.4000000000001</v>
      </c>
      <c r="M886" s="44">
        <f t="shared" si="231"/>
        <v>9615.99</v>
      </c>
      <c r="N886" s="89"/>
      <c r="O886" s="89"/>
      <c r="P886" s="89"/>
      <c r="Q886" s="89"/>
      <c r="R886" s="77">
        <f t="shared" si="232"/>
        <v>0</v>
      </c>
      <c r="S886" s="105">
        <f t="shared" si="233"/>
        <v>0</v>
      </c>
      <c r="T886" s="122">
        <f t="shared" si="234"/>
        <v>7074.09</v>
      </c>
      <c r="U886" s="116">
        <f t="shared" si="235"/>
        <v>1855.92</v>
      </c>
      <c r="V886" s="123">
        <f t="shared" si="236"/>
        <v>685.98</v>
      </c>
      <c r="W886" s="41"/>
      <c r="X886" s="105"/>
      <c r="Y886" s="106"/>
      <c r="Z886" s="106"/>
      <c r="AA886" s="106"/>
      <c r="AB886" s="107"/>
    </row>
    <row r="887" spans="2:28" hidden="1" x14ac:dyDescent="0.2">
      <c r="B887" s="5">
        <v>41392</v>
      </c>
      <c r="C887" s="163">
        <v>0</v>
      </c>
      <c r="D887" s="164">
        <v>6069</v>
      </c>
      <c r="E887" s="164">
        <v>3235</v>
      </c>
      <c r="F887" s="164">
        <v>6180</v>
      </c>
      <c r="G887" s="41">
        <f t="shared" si="229"/>
        <v>15484</v>
      </c>
      <c r="H887" s="171">
        <v>0</v>
      </c>
      <c r="I887" s="168">
        <v>1151.4000000000001</v>
      </c>
      <c r="J887" s="167">
        <v>1222.6099999999999</v>
      </c>
      <c r="K887" s="167">
        <v>1197.17</v>
      </c>
      <c r="L887" s="43">
        <f t="shared" si="230"/>
        <v>1184.55</v>
      </c>
      <c r="M887" s="44">
        <f t="shared" si="231"/>
        <v>18341.5</v>
      </c>
      <c r="N887" s="89"/>
      <c r="O887" s="89"/>
      <c r="P887" s="89"/>
      <c r="Q887" s="89"/>
      <c r="R887" s="77">
        <f t="shared" si="232"/>
        <v>0</v>
      </c>
      <c r="S887" s="105">
        <f t="shared" si="233"/>
        <v>0</v>
      </c>
      <c r="T887" s="122">
        <f t="shared" si="234"/>
        <v>6987.85</v>
      </c>
      <c r="U887" s="116">
        <f t="shared" si="235"/>
        <v>3955.14</v>
      </c>
      <c r="V887" s="123">
        <f t="shared" si="236"/>
        <v>7398.51</v>
      </c>
      <c r="W887" s="41"/>
      <c r="X887" s="105"/>
      <c r="Y887" s="106"/>
      <c r="Z887" s="106"/>
      <c r="AA887" s="106"/>
      <c r="AB887" s="107"/>
    </row>
    <row r="888" spans="2:28" hidden="1" x14ac:dyDescent="0.2">
      <c r="B888" s="5">
        <v>41393</v>
      </c>
      <c r="C888" s="163">
        <v>0</v>
      </c>
      <c r="D888" s="164">
        <v>6083</v>
      </c>
      <c r="E888" s="164">
        <v>3290</v>
      </c>
      <c r="F888" s="164">
        <v>6608</v>
      </c>
      <c r="G888" s="41">
        <f t="shared" si="229"/>
        <v>15981</v>
      </c>
      <c r="H888" s="171">
        <v>0</v>
      </c>
      <c r="I888" s="168">
        <v>1148.68</v>
      </c>
      <c r="J888" s="167">
        <v>1222.6099999999999</v>
      </c>
      <c r="K888" s="167">
        <v>1197.17</v>
      </c>
      <c r="L888" s="43">
        <f t="shared" si="230"/>
        <v>1183.95</v>
      </c>
      <c r="M888" s="44">
        <f t="shared" si="231"/>
        <v>18920.71</v>
      </c>
      <c r="N888" s="89"/>
      <c r="O888" s="89"/>
      <c r="P888" s="89"/>
      <c r="Q888" s="89"/>
      <c r="R888" s="77">
        <f t="shared" si="232"/>
        <v>0</v>
      </c>
      <c r="S888" s="105">
        <f t="shared" si="233"/>
        <v>0</v>
      </c>
      <c r="T888" s="122">
        <f t="shared" si="234"/>
        <v>6987.42</v>
      </c>
      <c r="U888" s="116">
        <f t="shared" si="235"/>
        <v>4022.39</v>
      </c>
      <c r="V888" s="123">
        <f t="shared" si="236"/>
        <v>7910.9</v>
      </c>
      <c r="W888" s="41"/>
      <c r="X888" s="105"/>
      <c r="Y888" s="106"/>
      <c r="Z888" s="106"/>
      <c r="AA888" s="106"/>
      <c r="AB888" s="107"/>
    </row>
    <row r="889" spans="2:28" ht="13.5" hidden="1" thickBot="1" x14ac:dyDescent="0.25">
      <c r="B889" s="5">
        <v>41394</v>
      </c>
      <c r="C889" s="163">
        <v>0</v>
      </c>
      <c r="D889" s="164">
        <v>6108</v>
      </c>
      <c r="E889" s="164">
        <v>3305</v>
      </c>
      <c r="F889" s="164">
        <v>6492</v>
      </c>
      <c r="G889" s="41">
        <f t="shared" si="229"/>
        <v>15905</v>
      </c>
      <c r="H889" s="171">
        <v>0</v>
      </c>
      <c r="I889" s="168">
        <v>1146.78</v>
      </c>
      <c r="J889" s="167">
        <v>1222.6099999999999</v>
      </c>
      <c r="K889" s="167">
        <v>1197.17</v>
      </c>
      <c r="L889" s="43">
        <f t="shared" si="230"/>
        <v>1183.1099999999999</v>
      </c>
      <c r="M889" s="44">
        <f t="shared" si="231"/>
        <v>18817.29</v>
      </c>
      <c r="N889" s="89">
        <v>0</v>
      </c>
      <c r="O889" s="89">
        <v>1.5624</v>
      </c>
      <c r="P889" s="89">
        <v>2.4241000000000001</v>
      </c>
      <c r="Q889" s="89">
        <v>2.0697999999999999</v>
      </c>
      <c r="R889" s="77">
        <f t="shared" si="232"/>
        <v>1.9486000000000001</v>
      </c>
      <c r="S889" s="105">
        <f t="shared" si="233"/>
        <v>0</v>
      </c>
      <c r="T889" s="122">
        <f t="shared" si="234"/>
        <v>7004.53</v>
      </c>
      <c r="U889" s="116">
        <f t="shared" si="235"/>
        <v>4040.73</v>
      </c>
      <c r="V889" s="123">
        <f t="shared" si="236"/>
        <v>7772.03</v>
      </c>
      <c r="W889" s="41"/>
      <c r="X889" s="105">
        <v>701.06</v>
      </c>
      <c r="Y889" s="106"/>
      <c r="Z889" s="106">
        <v>539.38</v>
      </c>
      <c r="AA889" s="106">
        <v>161.68</v>
      </c>
      <c r="AB889" s="107"/>
    </row>
    <row r="890" spans="2:28" ht="13.5" hidden="1" thickBot="1" x14ac:dyDescent="0.25">
      <c r="B890" s="10" t="s">
        <v>12</v>
      </c>
      <c r="C890" s="63">
        <f>SUM(C860:C889)</f>
        <v>11955</v>
      </c>
      <c r="D890" s="63">
        <f t="shared" ref="D890:AB890" si="237">SUM(D860:D889)</f>
        <v>182539</v>
      </c>
      <c r="E890" s="63">
        <f t="shared" si="237"/>
        <v>88861</v>
      </c>
      <c r="F890" s="63">
        <f t="shared" si="237"/>
        <v>167384</v>
      </c>
      <c r="G890" s="63">
        <f t="shared" si="237"/>
        <v>450739</v>
      </c>
      <c r="H890" s="115">
        <f t="shared" si="237"/>
        <v>9151.11</v>
      </c>
      <c r="I890" s="115">
        <f t="shared" si="237"/>
        <v>34721.18</v>
      </c>
      <c r="J890" s="115">
        <f t="shared" si="237"/>
        <v>36383.100000000006</v>
      </c>
      <c r="K890" s="172">
        <f>AVERAGE(K860:K889)</f>
        <v>1192.9816666666659</v>
      </c>
      <c r="L890" s="63">
        <f t="shared" si="237"/>
        <v>35435.199999999997</v>
      </c>
      <c r="M890" s="63">
        <f t="shared" si="237"/>
        <v>532500.82000000007</v>
      </c>
      <c r="N890" s="97">
        <f t="shared" si="237"/>
        <v>5.6540000000000008</v>
      </c>
      <c r="O890" s="97">
        <f t="shared" si="237"/>
        <v>10.152800000000001</v>
      </c>
      <c r="P890" s="97">
        <f t="shared" si="237"/>
        <v>13.601800000000001</v>
      </c>
      <c r="Q890" s="97">
        <f t="shared" si="237"/>
        <v>11.473600000000001</v>
      </c>
      <c r="R890" s="97">
        <f t="shared" si="237"/>
        <v>11.298900000000001</v>
      </c>
      <c r="S890" s="63">
        <f t="shared" si="237"/>
        <v>13706.369999999999</v>
      </c>
      <c r="T890" s="115">
        <f t="shared" si="237"/>
        <v>211265.05000000002</v>
      </c>
      <c r="U890" s="63">
        <f t="shared" si="237"/>
        <v>107795.40999999997</v>
      </c>
      <c r="V890" s="63">
        <f t="shared" si="237"/>
        <v>199733.94999999998</v>
      </c>
      <c r="W890" s="63">
        <f t="shared" si="237"/>
        <v>0</v>
      </c>
      <c r="X890" s="115">
        <f t="shared" si="237"/>
        <v>3914.03</v>
      </c>
      <c r="Y890" s="115">
        <f t="shared" si="237"/>
        <v>0</v>
      </c>
      <c r="Z890" s="115">
        <f t="shared" si="237"/>
        <v>3086.87</v>
      </c>
      <c r="AA890" s="115">
        <f t="shared" si="237"/>
        <v>827.15999999999985</v>
      </c>
      <c r="AB890" s="115">
        <f t="shared" si="237"/>
        <v>0</v>
      </c>
    </row>
    <row r="891" spans="2:28" hidden="1" x14ac:dyDescent="0.2">
      <c r="B891" s="5">
        <v>41395</v>
      </c>
      <c r="C891" s="33">
        <v>4903</v>
      </c>
      <c r="D891" s="40">
        <v>6035</v>
      </c>
      <c r="E891" s="40">
        <v>3367</v>
      </c>
      <c r="F891" s="40">
        <v>6373</v>
      </c>
      <c r="G891" s="19">
        <f t="shared" ref="G891:G920" si="238">SUM(C891:F891)</f>
        <v>20678</v>
      </c>
      <c r="H891" s="105">
        <v>1147.69</v>
      </c>
      <c r="I891" s="106">
        <v>1153.1199999999999</v>
      </c>
      <c r="J891" s="106">
        <v>1222.6099999999999</v>
      </c>
      <c r="K891" s="106">
        <v>1197.17</v>
      </c>
      <c r="L891" s="19">
        <f t="shared" ref="L891:L920" si="239">+ROUND((H891*C891+I891*D891+J891*E891+K891*F891)/G891,2)</f>
        <v>1176.72</v>
      </c>
      <c r="M891" s="44">
        <f t="shared" ref="M891:M920" si="240">+ROUND((C891*H891+D891*I891+E891*J891+F891*K891)/1000,2)</f>
        <v>24332.3</v>
      </c>
      <c r="N891" s="89">
        <v>1.4542999999999999</v>
      </c>
      <c r="O891" s="89">
        <v>1.6356999999999999</v>
      </c>
      <c r="P891" s="89">
        <v>2.4241000000000001</v>
      </c>
      <c r="Q891" s="89">
        <v>2.0697999999999999</v>
      </c>
      <c r="R891" s="77">
        <f t="shared" ref="R891:R920" si="241">+ROUND((N891*C891+O891*D891+P891*E891+Q891*F891)/G891,4)</f>
        <v>1.8549</v>
      </c>
      <c r="S891" s="173">
        <f>ROUND(+C891*H891/1000,2)</f>
        <v>5627.12</v>
      </c>
      <c r="T891" s="90">
        <f>ROUND(+D891*I891/1000,2)</f>
        <v>6959.08</v>
      </c>
      <c r="U891" s="88">
        <f>ROUND(+E891*J891/1000,2)</f>
        <v>4116.53</v>
      </c>
      <c r="V891" s="87">
        <f>ROUND(+F891*K891/1000,2)</f>
        <v>7629.56</v>
      </c>
      <c r="W891" s="41"/>
      <c r="X891" s="105">
        <v>862.05</v>
      </c>
      <c r="Y891" s="106"/>
      <c r="Z891" s="106">
        <v>661.68</v>
      </c>
      <c r="AA891" s="106">
        <v>200.37</v>
      </c>
      <c r="AB891" s="107"/>
    </row>
    <row r="892" spans="2:28" hidden="1" x14ac:dyDescent="0.2">
      <c r="B892" s="5">
        <v>41396</v>
      </c>
      <c r="C892" s="33">
        <v>4898</v>
      </c>
      <c r="D892" s="40">
        <v>6039</v>
      </c>
      <c r="E892" s="40">
        <v>3372</v>
      </c>
      <c r="F892" s="40">
        <v>6509</v>
      </c>
      <c r="G892" s="19">
        <f t="shared" si="238"/>
        <v>20818</v>
      </c>
      <c r="H892" s="105">
        <v>1149.54</v>
      </c>
      <c r="I892" s="106">
        <v>1153.0999999999999</v>
      </c>
      <c r="J892" s="106">
        <v>1230.56</v>
      </c>
      <c r="K892" s="106">
        <v>1197.17</v>
      </c>
      <c r="L892" s="19">
        <f t="shared" si="239"/>
        <v>1178.5899999999999</v>
      </c>
      <c r="M892" s="44">
        <f t="shared" si="240"/>
        <v>24535.85</v>
      </c>
      <c r="N892" s="89">
        <v>1.5051000000000001</v>
      </c>
      <c r="O892" s="89">
        <v>1.6374</v>
      </c>
      <c r="P892" s="89">
        <v>2.5213999999999999</v>
      </c>
      <c r="Q892" s="89">
        <v>2.0697999999999999</v>
      </c>
      <c r="R892" s="77">
        <f t="shared" si="241"/>
        <v>1.8847</v>
      </c>
      <c r="S892" s="173">
        <f t="shared" ref="S892:S921" si="242">ROUND(+C892*H892/1000,2)</f>
        <v>5630.45</v>
      </c>
      <c r="T892" s="90">
        <f t="shared" ref="T892:T921" si="243">ROUND(+D892*I892/1000,2)</f>
        <v>6963.57</v>
      </c>
      <c r="U892" s="88">
        <f t="shared" ref="U892:U921" si="244">ROUND(+E892*J892/1000,2)</f>
        <v>4149.45</v>
      </c>
      <c r="V892" s="87">
        <f t="shared" ref="V892:V921" si="245">ROUND(+F892*K892/1000,2)</f>
        <v>7792.38</v>
      </c>
      <c r="W892" s="41"/>
      <c r="X892" s="105">
        <v>883.49</v>
      </c>
      <c r="Y892" s="106"/>
      <c r="Z892" s="106">
        <v>669.51</v>
      </c>
      <c r="AA892" s="106">
        <v>213.98</v>
      </c>
      <c r="AB892" s="107"/>
    </row>
    <row r="893" spans="2:28" hidden="1" x14ac:dyDescent="0.2">
      <c r="B893" s="5">
        <v>41397</v>
      </c>
      <c r="C893" s="33">
        <v>0</v>
      </c>
      <c r="D893" s="40">
        <v>6020</v>
      </c>
      <c r="E893" s="40">
        <v>3339</v>
      </c>
      <c r="F893" s="40">
        <v>6579</v>
      </c>
      <c r="G893" s="19">
        <f t="shared" si="238"/>
        <v>15938</v>
      </c>
      <c r="H893" s="105">
        <v>0</v>
      </c>
      <c r="I893" s="106">
        <v>1152.51</v>
      </c>
      <c r="J893" s="106">
        <v>1230.56</v>
      </c>
      <c r="K893" s="106">
        <v>1195.75</v>
      </c>
      <c r="L893" s="19">
        <f t="shared" si="239"/>
        <v>1186.71</v>
      </c>
      <c r="M893" s="44">
        <f t="shared" si="240"/>
        <v>18913.79</v>
      </c>
      <c r="N893" s="89">
        <v>0</v>
      </c>
      <c r="O893" s="89">
        <v>1.6281000000000001</v>
      </c>
      <c r="P893" s="89">
        <v>2.5213999999999999</v>
      </c>
      <c r="Q893" s="89">
        <v>2.0905999999999998</v>
      </c>
      <c r="R893" s="77">
        <f t="shared" si="241"/>
        <v>2.0062000000000002</v>
      </c>
      <c r="S893" s="173">
        <f t="shared" si="242"/>
        <v>0</v>
      </c>
      <c r="T893" s="90">
        <f t="shared" si="243"/>
        <v>6938.11</v>
      </c>
      <c r="U893" s="88">
        <f t="shared" si="244"/>
        <v>4108.84</v>
      </c>
      <c r="V893" s="87">
        <f t="shared" si="245"/>
        <v>7866.84</v>
      </c>
      <c r="W893" s="41"/>
      <c r="X893" s="105">
        <v>717</v>
      </c>
      <c r="Y893" s="106"/>
      <c r="Z893" s="106">
        <v>552.03</v>
      </c>
      <c r="AA893" s="106">
        <v>164.97</v>
      </c>
      <c r="AB893" s="107"/>
    </row>
    <row r="894" spans="2:28" hidden="1" x14ac:dyDescent="0.2">
      <c r="B894" s="5">
        <v>41398</v>
      </c>
      <c r="C894" s="33">
        <v>4502</v>
      </c>
      <c r="D894" s="40">
        <v>10077</v>
      </c>
      <c r="E894" s="40">
        <v>3360</v>
      </c>
      <c r="F894" s="40">
        <v>6737</v>
      </c>
      <c r="G894" s="19">
        <f t="shared" si="238"/>
        <v>24676</v>
      </c>
      <c r="H894" s="105">
        <v>1141.05</v>
      </c>
      <c r="I894" s="106">
        <v>1147.3399999999999</v>
      </c>
      <c r="J894" s="106">
        <v>1230.56</v>
      </c>
      <c r="K894" s="106">
        <v>1195.75</v>
      </c>
      <c r="L894" s="19">
        <f t="shared" si="239"/>
        <v>1170.74</v>
      </c>
      <c r="M894" s="44">
        <f t="shared" si="240"/>
        <v>28889.200000000001</v>
      </c>
      <c r="N894" s="89">
        <v>1.4073</v>
      </c>
      <c r="O894" s="89">
        <v>1.5736000000000001</v>
      </c>
      <c r="P894" s="89">
        <v>2.5213999999999999</v>
      </c>
      <c r="Q894" s="89">
        <v>2.0905999999999998</v>
      </c>
      <c r="R894" s="77">
        <f t="shared" si="241"/>
        <v>1.8134999999999999</v>
      </c>
      <c r="S894" s="173">
        <f t="shared" si="242"/>
        <v>5137.01</v>
      </c>
      <c r="T894" s="90">
        <f t="shared" si="243"/>
        <v>11561.75</v>
      </c>
      <c r="U894" s="88">
        <f t="shared" si="244"/>
        <v>4134.68</v>
      </c>
      <c r="V894" s="87">
        <f t="shared" si="245"/>
        <v>8055.77</v>
      </c>
      <c r="W894" s="41"/>
      <c r="X894" s="105">
        <v>887.95</v>
      </c>
      <c r="Y894" s="106"/>
      <c r="Z894" s="106">
        <v>656.54</v>
      </c>
      <c r="AA894" s="106">
        <v>231.41</v>
      </c>
      <c r="AB894" s="107"/>
    </row>
    <row r="895" spans="2:28" hidden="1" x14ac:dyDescent="0.2">
      <c r="B895" s="5">
        <v>41399</v>
      </c>
      <c r="C895" s="33">
        <v>0</v>
      </c>
      <c r="D895" s="40">
        <v>6036</v>
      </c>
      <c r="E895" s="40">
        <v>3254</v>
      </c>
      <c r="F895" s="40">
        <v>6796</v>
      </c>
      <c r="G895" s="19">
        <f t="shared" si="238"/>
        <v>16086</v>
      </c>
      <c r="H895" s="105">
        <v>0</v>
      </c>
      <c r="I895" s="106">
        <v>1156.3800000000001</v>
      </c>
      <c r="J895" s="106">
        <v>1230.56</v>
      </c>
      <c r="K895" s="106">
        <v>1195.75</v>
      </c>
      <c r="L895" s="19">
        <f t="shared" si="239"/>
        <v>1188.02</v>
      </c>
      <c r="M895" s="44">
        <f t="shared" si="240"/>
        <v>19110.47</v>
      </c>
      <c r="N895" s="89">
        <v>0</v>
      </c>
      <c r="O895" s="89">
        <v>1.6766000000000001</v>
      </c>
      <c r="P895" s="89">
        <v>2.5213999999999999</v>
      </c>
      <c r="Q895" s="89">
        <v>2.0905999999999998</v>
      </c>
      <c r="R895" s="77">
        <f t="shared" si="241"/>
        <v>2.0224000000000002</v>
      </c>
      <c r="S895" s="173">
        <f t="shared" si="242"/>
        <v>0</v>
      </c>
      <c r="T895" s="90">
        <f t="shared" si="243"/>
        <v>6979.91</v>
      </c>
      <c r="U895" s="88">
        <f t="shared" si="244"/>
        <v>4004.24</v>
      </c>
      <c r="V895" s="87">
        <f t="shared" si="245"/>
        <v>8126.32</v>
      </c>
      <c r="W895" s="41"/>
      <c r="X895" s="105">
        <v>722.63</v>
      </c>
      <c r="Y895" s="106"/>
      <c r="Z895" s="106">
        <v>551.52</v>
      </c>
      <c r="AA895" s="106">
        <v>171.11</v>
      </c>
      <c r="AB895" s="107"/>
    </row>
    <row r="896" spans="2:28" hidden="1" x14ac:dyDescent="0.2">
      <c r="B896" s="5">
        <v>41400</v>
      </c>
      <c r="C896" s="33">
        <v>0</v>
      </c>
      <c r="D896" s="40">
        <v>6085</v>
      </c>
      <c r="E896" s="40">
        <v>3370</v>
      </c>
      <c r="F896" s="40">
        <v>6415</v>
      </c>
      <c r="G896" s="19">
        <f t="shared" si="238"/>
        <v>15870</v>
      </c>
      <c r="H896" s="33">
        <v>0</v>
      </c>
      <c r="I896" s="106">
        <v>1149.82</v>
      </c>
      <c r="J896" s="106">
        <v>1230.56</v>
      </c>
      <c r="K896" s="106">
        <v>1195.75</v>
      </c>
      <c r="L896" s="19">
        <f t="shared" si="239"/>
        <v>1185.53</v>
      </c>
      <c r="M896" s="44">
        <f t="shared" si="240"/>
        <v>18814.38</v>
      </c>
      <c r="N896" s="89">
        <v>0</v>
      </c>
      <c r="O896" s="89">
        <v>1.5987</v>
      </c>
      <c r="P896" s="89">
        <v>2.5213999999999999</v>
      </c>
      <c r="Q896" s="89">
        <v>2.0905999999999998</v>
      </c>
      <c r="R896" s="77">
        <f t="shared" si="241"/>
        <v>1.9935</v>
      </c>
      <c r="S896" s="173">
        <f t="shared" si="242"/>
        <v>0</v>
      </c>
      <c r="T896" s="90">
        <f t="shared" si="243"/>
        <v>6996.65</v>
      </c>
      <c r="U896" s="88">
        <f t="shared" si="244"/>
        <v>4146.99</v>
      </c>
      <c r="V896" s="87">
        <f t="shared" si="245"/>
        <v>7670.74</v>
      </c>
      <c r="W896" s="41"/>
      <c r="X896" s="105">
        <v>681.91</v>
      </c>
      <c r="Y896" s="106"/>
      <c r="Z896" s="106">
        <v>529.16999999999996</v>
      </c>
      <c r="AA896" s="106">
        <v>152.74</v>
      </c>
      <c r="AB896" s="107"/>
    </row>
    <row r="897" spans="2:28" hidden="1" x14ac:dyDescent="0.2">
      <c r="B897" s="5">
        <v>41401</v>
      </c>
      <c r="C897" s="33">
        <v>0</v>
      </c>
      <c r="D897" s="40">
        <v>6025</v>
      </c>
      <c r="E897" s="40">
        <v>3395</v>
      </c>
      <c r="F897" s="40">
        <v>6361</v>
      </c>
      <c r="G897" s="19">
        <f t="shared" si="238"/>
        <v>15781</v>
      </c>
      <c r="H897" s="33">
        <v>0</v>
      </c>
      <c r="I897" s="106">
        <v>1140.07</v>
      </c>
      <c r="J897" s="106">
        <v>1230.56</v>
      </c>
      <c r="K897" s="106">
        <v>1195.75</v>
      </c>
      <c r="L897" s="19">
        <f t="shared" si="239"/>
        <v>1181.98</v>
      </c>
      <c r="M897" s="44">
        <f t="shared" si="240"/>
        <v>18652.84</v>
      </c>
      <c r="N897" s="89">
        <v>0</v>
      </c>
      <c r="O897" s="89">
        <v>1.4937</v>
      </c>
      <c r="P897" s="89">
        <v>2.5213999999999999</v>
      </c>
      <c r="Q897" s="89">
        <v>2.0905999999999998</v>
      </c>
      <c r="R897" s="77">
        <f t="shared" si="241"/>
        <v>1.9554</v>
      </c>
      <c r="S897" s="173">
        <f t="shared" si="242"/>
        <v>0</v>
      </c>
      <c r="T897" s="90">
        <f t="shared" si="243"/>
        <v>6868.92</v>
      </c>
      <c r="U897" s="88">
        <f t="shared" si="244"/>
        <v>4177.75</v>
      </c>
      <c r="V897" s="87">
        <f t="shared" si="245"/>
        <v>7606.17</v>
      </c>
      <c r="W897" s="41"/>
      <c r="X897" s="105">
        <v>679.3</v>
      </c>
      <c r="Y897" s="106"/>
      <c r="Z897" s="106">
        <v>530.44000000000005</v>
      </c>
      <c r="AA897" s="106">
        <v>148.86000000000001</v>
      </c>
      <c r="AB897" s="107"/>
    </row>
    <row r="898" spans="2:28" hidden="1" x14ac:dyDescent="0.2">
      <c r="B898" s="5">
        <v>41402</v>
      </c>
      <c r="C898" s="33">
        <v>0</v>
      </c>
      <c r="D898" s="40">
        <v>6095</v>
      </c>
      <c r="E898" s="40">
        <v>3180</v>
      </c>
      <c r="F898" s="40">
        <v>6652</v>
      </c>
      <c r="G898" s="19">
        <f t="shared" si="238"/>
        <v>15927</v>
      </c>
      <c r="H898" s="33">
        <v>0</v>
      </c>
      <c r="I898" s="106">
        <v>1149.57</v>
      </c>
      <c r="J898" s="106">
        <v>1230.56</v>
      </c>
      <c r="K898" s="106">
        <v>1195.75</v>
      </c>
      <c r="L898" s="19">
        <f t="shared" si="239"/>
        <v>1185.03</v>
      </c>
      <c r="M898" s="44">
        <f t="shared" si="240"/>
        <v>18873.939999999999</v>
      </c>
      <c r="N898" s="89">
        <v>0</v>
      </c>
      <c r="O898" s="89">
        <v>1.5986</v>
      </c>
      <c r="P898" s="89">
        <v>2.5213999999999999</v>
      </c>
      <c r="Q898" s="89">
        <v>2.0905999999999998</v>
      </c>
      <c r="R898" s="77">
        <f t="shared" si="241"/>
        <v>1.9883</v>
      </c>
      <c r="S898" s="173">
        <f t="shared" si="242"/>
        <v>0</v>
      </c>
      <c r="T898" s="90">
        <f t="shared" si="243"/>
        <v>7006.63</v>
      </c>
      <c r="U898" s="88">
        <f t="shared" si="244"/>
        <v>3913.18</v>
      </c>
      <c r="V898" s="87">
        <f t="shared" si="245"/>
        <v>7954.13</v>
      </c>
      <c r="W898" s="41"/>
      <c r="X898" s="105">
        <v>726.07</v>
      </c>
      <c r="Y898" s="106"/>
      <c r="Z898" s="106">
        <v>543.26</v>
      </c>
      <c r="AA898" s="106">
        <v>182.81</v>
      </c>
      <c r="AB898" s="107"/>
    </row>
    <row r="899" spans="2:28" hidden="1" x14ac:dyDescent="0.2">
      <c r="B899" s="5">
        <v>41403</v>
      </c>
      <c r="C899" s="33">
        <v>0</v>
      </c>
      <c r="D899" s="40">
        <v>6100</v>
      </c>
      <c r="E899" s="40">
        <v>3316</v>
      </c>
      <c r="F899" s="40">
        <v>6835</v>
      </c>
      <c r="G899" s="19">
        <f t="shared" si="238"/>
        <v>16251</v>
      </c>
      <c r="H899" s="33">
        <v>0</v>
      </c>
      <c r="I899" s="106">
        <v>1148.25</v>
      </c>
      <c r="J899" s="106">
        <v>1214.56</v>
      </c>
      <c r="K899" s="106">
        <v>1195.75</v>
      </c>
      <c r="L899" s="19">
        <f t="shared" si="239"/>
        <v>1181.76</v>
      </c>
      <c r="M899" s="44">
        <f t="shared" si="240"/>
        <v>19204.759999999998</v>
      </c>
      <c r="N899" s="89">
        <v>0</v>
      </c>
      <c r="O899" s="89">
        <v>1.5834999999999999</v>
      </c>
      <c r="P899" s="89">
        <v>2.3025000000000002</v>
      </c>
      <c r="Q899" s="89">
        <v>2.0905999999999998</v>
      </c>
      <c r="R899" s="77">
        <f t="shared" si="241"/>
        <v>1.9435</v>
      </c>
      <c r="S899" s="173">
        <f t="shared" si="242"/>
        <v>0</v>
      </c>
      <c r="T899" s="90">
        <f t="shared" si="243"/>
        <v>7004.33</v>
      </c>
      <c r="U899" s="88">
        <f t="shared" si="244"/>
        <v>4027.48</v>
      </c>
      <c r="V899" s="87">
        <f t="shared" si="245"/>
        <v>8172.95</v>
      </c>
      <c r="W899" s="41"/>
      <c r="X899" s="105">
        <v>712.14</v>
      </c>
      <c r="Y899" s="106"/>
      <c r="Z899" s="106">
        <v>532.34</v>
      </c>
      <c r="AA899" s="106">
        <v>179.8</v>
      </c>
      <c r="AB899" s="107"/>
    </row>
    <row r="900" spans="2:28" hidden="1" x14ac:dyDescent="0.2">
      <c r="B900" s="5">
        <v>41404</v>
      </c>
      <c r="C900" s="33">
        <v>0</v>
      </c>
      <c r="D900" s="40">
        <v>6080</v>
      </c>
      <c r="E900" s="40">
        <v>3269</v>
      </c>
      <c r="F900" s="40">
        <v>6716</v>
      </c>
      <c r="G900" s="41">
        <f t="shared" si="238"/>
        <v>16065</v>
      </c>
      <c r="H900" s="33">
        <v>0</v>
      </c>
      <c r="I900" s="106">
        <v>1152.51</v>
      </c>
      <c r="J900" s="106">
        <v>1214.56</v>
      </c>
      <c r="K900" s="106">
        <v>1195.75</v>
      </c>
      <c r="L900" s="43">
        <f t="shared" si="239"/>
        <v>1183.21</v>
      </c>
      <c r="M900" s="44">
        <f t="shared" si="240"/>
        <v>19008.310000000001</v>
      </c>
      <c r="N900" s="89">
        <v>0</v>
      </c>
      <c r="O900" s="89">
        <v>1.6319999999999999</v>
      </c>
      <c r="P900" s="89">
        <v>2.3025000000000002</v>
      </c>
      <c r="Q900" s="89">
        <v>2.0905999999999998</v>
      </c>
      <c r="R900" s="77">
        <f t="shared" si="241"/>
        <v>1.9601999999999999</v>
      </c>
      <c r="S900" s="173">
        <f t="shared" si="242"/>
        <v>0</v>
      </c>
      <c r="T900" s="90">
        <f t="shared" si="243"/>
        <v>7007.26</v>
      </c>
      <c r="U900" s="88">
        <f t="shared" si="244"/>
        <v>3970.4</v>
      </c>
      <c r="V900" s="87">
        <f t="shared" si="245"/>
        <v>8030.66</v>
      </c>
      <c r="W900" s="41"/>
      <c r="X900" s="105">
        <v>736.73</v>
      </c>
      <c r="Y900" s="106"/>
      <c r="Z900" s="106">
        <v>540.08000000000004</v>
      </c>
      <c r="AA900" s="106">
        <v>196.65</v>
      </c>
      <c r="AB900" s="107"/>
    </row>
    <row r="901" spans="2:28" hidden="1" x14ac:dyDescent="0.2">
      <c r="B901" s="5">
        <v>41405</v>
      </c>
      <c r="C901" s="33">
        <v>0</v>
      </c>
      <c r="D901" s="40">
        <v>6073</v>
      </c>
      <c r="E901" s="40">
        <v>3267</v>
      </c>
      <c r="F901" s="40">
        <v>5860</v>
      </c>
      <c r="G901" s="41">
        <f t="shared" si="238"/>
        <v>15200</v>
      </c>
      <c r="H901" s="33">
        <v>0</v>
      </c>
      <c r="I901" s="106">
        <v>1149.06</v>
      </c>
      <c r="J901" s="106">
        <v>1214.56</v>
      </c>
      <c r="K901" s="106">
        <v>1195.75</v>
      </c>
      <c r="L901" s="43">
        <f t="shared" si="239"/>
        <v>1181.1400000000001</v>
      </c>
      <c r="M901" s="44">
        <f t="shared" si="240"/>
        <v>17953.3</v>
      </c>
      <c r="N901" s="89">
        <v>0</v>
      </c>
      <c r="O901" s="89">
        <v>1.5911999999999999</v>
      </c>
      <c r="P901" s="89">
        <v>2.3025000000000002</v>
      </c>
      <c r="Q901" s="89">
        <v>2.0905999999999998</v>
      </c>
      <c r="R901" s="77">
        <f t="shared" si="241"/>
        <v>1.9366000000000001</v>
      </c>
      <c r="S901" s="173">
        <f t="shared" si="242"/>
        <v>0</v>
      </c>
      <c r="T901" s="90">
        <f t="shared" si="243"/>
        <v>6978.24</v>
      </c>
      <c r="U901" s="88">
        <f t="shared" si="244"/>
        <v>3967.97</v>
      </c>
      <c r="V901" s="87">
        <f t="shared" si="245"/>
        <v>7007.1</v>
      </c>
      <c r="W901" s="41"/>
      <c r="X901" s="105">
        <v>682.89</v>
      </c>
      <c r="Y901" s="106"/>
      <c r="Z901" s="106">
        <v>523.99</v>
      </c>
      <c r="AA901" s="106">
        <v>158.9</v>
      </c>
      <c r="AB901" s="107"/>
    </row>
    <row r="902" spans="2:28" hidden="1" x14ac:dyDescent="0.2">
      <c r="B902" s="5">
        <v>41406</v>
      </c>
      <c r="C902" s="33">
        <v>0</v>
      </c>
      <c r="D902" s="40">
        <v>6044</v>
      </c>
      <c r="E902" s="40">
        <v>3224</v>
      </c>
      <c r="F902" s="40">
        <v>5864</v>
      </c>
      <c r="G902" s="41">
        <f t="shared" si="238"/>
        <v>15132</v>
      </c>
      <c r="H902" s="33">
        <v>0</v>
      </c>
      <c r="I902" s="106">
        <v>1150.68</v>
      </c>
      <c r="J902" s="106">
        <v>1214.56</v>
      </c>
      <c r="K902" s="106">
        <v>1195.75</v>
      </c>
      <c r="L902" s="43">
        <f t="shared" si="239"/>
        <v>1181.76</v>
      </c>
      <c r="M902" s="44">
        <f t="shared" si="240"/>
        <v>17882.330000000002</v>
      </c>
      <c r="N902" s="89">
        <v>0</v>
      </c>
      <c r="O902" s="89">
        <v>1.6135999999999999</v>
      </c>
      <c r="P902" s="89">
        <v>2.3025000000000002</v>
      </c>
      <c r="Q902" s="89">
        <v>2.0905999999999998</v>
      </c>
      <c r="R902" s="77">
        <f t="shared" si="241"/>
        <v>1.9452</v>
      </c>
      <c r="S902" s="173">
        <f t="shared" si="242"/>
        <v>0</v>
      </c>
      <c r="T902" s="90">
        <f t="shared" si="243"/>
        <v>6954.71</v>
      </c>
      <c r="U902" s="88">
        <f t="shared" si="244"/>
        <v>3915.74</v>
      </c>
      <c r="V902" s="87">
        <f t="shared" si="245"/>
        <v>7011.88</v>
      </c>
      <c r="W902" s="41"/>
      <c r="X902" s="105">
        <v>676.91</v>
      </c>
      <c r="Y902" s="106"/>
      <c r="Z902" s="106">
        <v>505.77</v>
      </c>
      <c r="AA902" s="106">
        <v>171.14</v>
      </c>
      <c r="AB902" s="107"/>
    </row>
    <row r="903" spans="2:28" hidden="1" x14ac:dyDescent="0.2">
      <c r="B903" s="5">
        <v>41407</v>
      </c>
      <c r="C903" s="33">
        <v>0</v>
      </c>
      <c r="D903" s="40">
        <v>6080</v>
      </c>
      <c r="E903" s="40">
        <v>3232</v>
      </c>
      <c r="F903" s="40">
        <v>6105</v>
      </c>
      <c r="G903" s="41">
        <f t="shared" si="238"/>
        <v>15417</v>
      </c>
      <c r="H903" s="39">
        <v>0</v>
      </c>
      <c r="I903" s="106">
        <v>1150.8699999999999</v>
      </c>
      <c r="J903" s="106">
        <v>1214.56</v>
      </c>
      <c r="K903" s="106">
        <v>1195.75</v>
      </c>
      <c r="L903" s="43">
        <f t="shared" si="239"/>
        <v>1181.99</v>
      </c>
      <c r="M903" s="44">
        <f t="shared" si="240"/>
        <v>18222.8</v>
      </c>
      <c r="N903" s="89">
        <v>0</v>
      </c>
      <c r="O903" s="89">
        <v>1.611</v>
      </c>
      <c r="P903" s="89">
        <v>2.3025000000000002</v>
      </c>
      <c r="Q903" s="89">
        <v>2.0905999999999998</v>
      </c>
      <c r="R903" s="77">
        <f t="shared" si="241"/>
        <v>1.9459</v>
      </c>
      <c r="S903" s="173">
        <f t="shared" si="242"/>
        <v>0</v>
      </c>
      <c r="T903" s="90">
        <f t="shared" si="243"/>
        <v>6997.29</v>
      </c>
      <c r="U903" s="88">
        <f t="shared" si="244"/>
        <v>3925.46</v>
      </c>
      <c r="V903" s="87">
        <f t="shared" si="245"/>
        <v>7300.05</v>
      </c>
      <c r="W903" s="41"/>
      <c r="X903" s="105">
        <v>686.85</v>
      </c>
      <c r="Y903" s="106"/>
      <c r="Z903" s="106">
        <v>522.22</v>
      </c>
      <c r="AA903" s="106">
        <v>164.63</v>
      </c>
      <c r="AB903" s="107"/>
    </row>
    <row r="904" spans="2:28" hidden="1" x14ac:dyDescent="0.2">
      <c r="B904" s="5">
        <v>41408</v>
      </c>
      <c r="C904" s="33">
        <v>0</v>
      </c>
      <c r="D904" s="40">
        <v>6088</v>
      </c>
      <c r="E904" s="40">
        <v>3269</v>
      </c>
      <c r="F904" s="40">
        <v>6549</v>
      </c>
      <c r="G904" s="41">
        <f t="shared" si="238"/>
        <v>15906</v>
      </c>
      <c r="H904" s="39">
        <v>0</v>
      </c>
      <c r="I904" s="106">
        <v>1150.27</v>
      </c>
      <c r="J904" s="106">
        <v>1214.56</v>
      </c>
      <c r="K904" s="106">
        <v>1195.75</v>
      </c>
      <c r="L904" s="43">
        <f t="shared" si="239"/>
        <v>1182.21</v>
      </c>
      <c r="M904" s="44">
        <f t="shared" si="240"/>
        <v>18804.21</v>
      </c>
      <c r="N904" s="89">
        <v>0</v>
      </c>
      <c r="O904" s="89">
        <v>1.6135999999999999</v>
      </c>
      <c r="P904" s="89">
        <v>2.3025000000000002</v>
      </c>
      <c r="Q904" s="89">
        <v>2.0905999999999998</v>
      </c>
      <c r="R904" s="77">
        <f t="shared" si="241"/>
        <v>1.9516</v>
      </c>
      <c r="S904" s="173">
        <f t="shared" si="242"/>
        <v>0</v>
      </c>
      <c r="T904" s="90">
        <f t="shared" si="243"/>
        <v>7002.84</v>
      </c>
      <c r="U904" s="88">
        <f t="shared" si="244"/>
        <v>3970.4</v>
      </c>
      <c r="V904" s="87">
        <f t="shared" si="245"/>
        <v>7830.97</v>
      </c>
      <c r="W904" s="41"/>
      <c r="X904" s="105">
        <v>462.1</v>
      </c>
      <c r="Y904" s="106"/>
      <c r="Z904" s="106">
        <v>410.17</v>
      </c>
      <c r="AA904" s="106">
        <v>51.93</v>
      </c>
      <c r="AB904" s="107"/>
    </row>
    <row r="905" spans="2:28" hidden="1" x14ac:dyDescent="0.2">
      <c r="B905" s="5">
        <v>41409</v>
      </c>
      <c r="C905" s="33">
        <v>0</v>
      </c>
      <c r="D905" s="40">
        <v>6040</v>
      </c>
      <c r="E905" s="40">
        <v>3273</v>
      </c>
      <c r="F905" s="40">
        <v>6865</v>
      </c>
      <c r="G905" s="41">
        <f t="shared" si="238"/>
        <v>16178</v>
      </c>
      <c r="H905" s="39">
        <v>0</v>
      </c>
      <c r="I905" s="106">
        <v>1157.5</v>
      </c>
      <c r="J905" s="106">
        <v>1214.56</v>
      </c>
      <c r="K905" s="106">
        <v>1195.75</v>
      </c>
      <c r="L905" s="43">
        <f t="shared" si="239"/>
        <v>1185.27</v>
      </c>
      <c r="M905" s="44">
        <f t="shared" si="240"/>
        <v>19175.38</v>
      </c>
      <c r="N905" s="89">
        <v>0</v>
      </c>
      <c r="O905" s="89">
        <v>1.6813</v>
      </c>
      <c r="P905" s="89">
        <v>2.3025000000000002</v>
      </c>
      <c r="Q905" s="89">
        <v>2.0905999999999998</v>
      </c>
      <c r="R905" s="77">
        <f t="shared" si="241"/>
        <v>1.9806999999999999</v>
      </c>
      <c r="S905" s="173">
        <f t="shared" si="242"/>
        <v>0</v>
      </c>
      <c r="T905" s="90">
        <f t="shared" si="243"/>
        <v>6991.3</v>
      </c>
      <c r="U905" s="88">
        <f t="shared" si="244"/>
        <v>3975.25</v>
      </c>
      <c r="V905" s="87">
        <f t="shared" si="245"/>
        <v>8208.82</v>
      </c>
      <c r="W905" s="41"/>
      <c r="X905" s="105">
        <v>710.36</v>
      </c>
      <c r="Y905" s="106"/>
      <c r="Z905" s="106">
        <v>587.22</v>
      </c>
      <c r="AA905" s="106">
        <v>123.14</v>
      </c>
      <c r="AB905" s="107"/>
    </row>
    <row r="906" spans="2:28" hidden="1" x14ac:dyDescent="0.2">
      <c r="B906" s="5">
        <v>41410</v>
      </c>
      <c r="C906" s="33">
        <v>0</v>
      </c>
      <c r="D906" s="40">
        <v>6171</v>
      </c>
      <c r="E906" s="40">
        <v>3224</v>
      </c>
      <c r="F906" s="40">
        <v>6854</v>
      </c>
      <c r="G906" s="41">
        <f t="shared" si="238"/>
        <v>16249</v>
      </c>
      <c r="H906" s="39">
        <v>0</v>
      </c>
      <c r="I906" s="106">
        <v>1157.77</v>
      </c>
      <c r="J906" s="106">
        <v>1222.05</v>
      </c>
      <c r="K906" s="106">
        <v>1183.8</v>
      </c>
      <c r="L906" s="43">
        <f t="shared" si="239"/>
        <v>1181.5</v>
      </c>
      <c r="M906" s="44">
        <f t="shared" si="240"/>
        <v>19198.25</v>
      </c>
      <c r="N906" s="89">
        <v>0</v>
      </c>
      <c r="O906" s="89">
        <v>1.6872</v>
      </c>
      <c r="P906" s="89">
        <v>2.4049999999999998</v>
      </c>
      <c r="Q906" s="89">
        <v>1.9309000000000001</v>
      </c>
      <c r="R906" s="77">
        <f t="shared" si="241"/>
        <v>1.9323999999999999</v>
      </c>
      <c r="S906" s="173">
        <f t="shared" si="242"/>
        <v>0</v>
      </c>
      <c r="T906" s="90">
        <f t="shared" si="243"/>
        <v>7144.6</v>
      </c>
      <c r="U906" s="88">
        <f t="shared" si="244"/>
        <v>3939.89</v>
      </c>
      <c r="V906" s="87">
        <f t="shared" si="245"/>
        <v>8113.77</v>
      </c>
      <c r="W906" s="41"/>
      <c r="X906" s="105">
        <v>737.90238095238101</v>
      </c>
      <c r="Y906" s="106"/>
      <c r="Z906" s="106">
        <v>569.32000000000005</v>
      </c>
      <c r="AA906" s="106">
        <v>168.58238095238096</v>
      </c>
      <c r="AB906" s="107"/>
    </row>
    <row r="907" spans="2:28" hidden="1" x14ac:dyDescent="0.2">
      <c r="B907" s="5">
        <v>41411</v>
      </c>
      <c r="C907" s="33">
        <v>4028</v>
      </c>
      <c r="D907" s="40">
        <v>6001</v>
      </c>
      <c r="E907" s="40">
        <v>3234</v>
      </c>
      <c r="F907" s="40">
        <v>6830</v>
      </c>
      <c r="G907" s="41">
        <f t="shared" si="238"/>
        <v>20093</v>
      </c>
      <c r="H907" s="39">
        <v>1163.6099999999999</v>
      </c>
      <c r="I907" s="106">
        <v>1152.79</v>
      </c>
      <c r="J907" s="106">
        <v>1222.05</v>
      </c>
      <c r="K907" s="106">
        <v>1183.8</v>
      </c>
      <c r="L907" s="43">
        <f t="shared" si="239"/>
        <v>1176.6500000000001</v>
      </c>
      <c r="M907" s="44">
        <f t="shared" si="240"/>
        <v>23642.38</v>
      </c>
      <c r="N907" s="89">
        <v>1.6812</v>
      </c>
      <c r="O907" s="89">
        <v>1.6301000000000001</v>
      </c>
      <c r="P907" s="89">
        <v>2.4049999999999998</v>
      </c>
      <c r="Q907" s="89">
        <v>1.9309000000000001</v>
      </c>
      <c r="R907" s="77">
        <f t="shared" si="241"/>
        <v>1.8673</v>
      </c>
      <c r="S907" s="173">
        <f t="shared" si="242"/>
        <v>4687.0200000000004</v>
      </c>
      <c r="T907" s="90">
        <f t="shared" si="243"/>
        <v>6917.89</v>
      </c>
      <c r="U907" s="88">
        <f t="shared" si="244"/>
        <v>3952.11</v>
      </c>
      <c r="V907" s="87">
        <f t="shared" si="245"/>
        <v>8085.35</v>
      </c>
      <c r="W907" s="41"/>
      <c r="X907" s="105">
        <v>247</v>
      </c>
      <c r="Y907" s="106"/>
      <c r="Z907" s="106">
        <v>190.93</v>
      </c>
      <c r="AA907" s="106">
        <v>56.07</v>
      </c>
      <c r="AB907" s="107"/>
    </row>
    <row r="908" spans="2:28" hidden="1" x14ac:dyDescent="0.2">
      <c r="B908" s="5">
        <v>41412</v>
      </c>
      <c r="C908" s="33">
        <v>0</v>
      </c>
      <c r="D908" s="40">
        <v>6030</v>
      </c>
      <c r="E908" s="40">
        <v>3236</v>
      </c>
      <c r="F908" s="40">
        <v>6529</v>
      </c>
      <c r="G908" s="41">
        <f t="shared" si="238"/>
        <v>15795</v>
      </c>
      <c r="H908" s="39">
        <v>0</v>
      </c>
      <c r="I908" s="106">
        <v>1149.94</v>
      </c>
      <c r="J908" s="106">
        <v>1222.05</v>
      </c>
      <c r="K908" s="106">
        <v>1183.8</v>
      </c>
      <c r="L908" s="43">
        <f t="shared" si="239"/>
        <v>1178.71</v>
      </c>
      <c r="M908" s="44">
        <f t="shared" si="240"/>
        <v>18617.72</v>
      </c>
      <c r="N908" s="89">
        <v>0</v>
      </c>
      <c r="O908" s="89">
        <v>1.5972</v>
      </c>
      <c r="P908" s="89">
        <v>2.4049999999999998</v>
      </c>
      <c r="Q908" s="89">
        <v>1.9309000000000001</v>
      </c>
      <c r="R908" s="77">
        <f t="shared" si="241"/>
        <v>1.9006000000000001</v>
      </c>
      <c r="S908" s="173">
        <f t="shared" si="242"/>
        <v>0</v>
      </c>
      <c r="T908" s="90">
        <f t="shared" si="243"/>
        <v>6934.14</v>
      </c>
      <c r="U908" s="88">
        <f t="shared" si="244"/>
        <v>3954.55</v>
      </c>
      <c r="V908" s="87">
        <f t="shared" si="245"/>
        <v>7729.03</v>
      </c>
      <c r="W908" s="41"/>
      <c r="X908" s="105">
        <v>706.34</v>
      </c>
      <c r="Y908" s="106"/>
      <c r="Z908" s="106">
        <v>499.31</v>
      </c>
      <c r="AA908" s="106">
        <v>207.03</v>
      </c>
      <c r="AB908" s="107"/>
    </row>
    <row r="909" spans="2:28" hidden="1" x14ac:dyDescent="0.2">
      <c r="B909" s="5">
        <v>41413</v>
      </c>
      <c r="C909" s="33">
        <v>0</v>
      </c>
      <c r="D909" s="40">
        <v>6082</v>
      </c>
      <c r="E909" s="40">
        <v>3232</v>
      </c>
      <c r="F909" s="40">
        <v>6903</v>
      </c>
      <c r="G909" s="41">
        <f t="shared" si="238"/>
        <v>16217</v>
      </c>
      <c r="H909" s="39">
        <v>0</v>
      </c>
      <c r="I909" s="106">
        <v>1149.28</v>
      </c>
      <c r="J909" s="106">
        <v>1222.05</v>
      </c>
      <c r="K909" s="106">
        <v>1183.8</v>
      </c>
      <c r="L909" s="43">
        <f t="shared" si="239"/>
        <v>1178.48</v>
      </c>
      <c r="M909" s="44">
        <f t="shared" si="240"/>
        <v>19111.36</v>
      </c>
      <c r="N909" s="89">
        <v>0</v>
      </c>
      <c r="O909" s="89">
        <v>1.593</v>
      </c>
      <c r="P909" s="89">
        <v>2.4049999999999998</v>
      </c>
      <c r="Q909" s="89">
        <v>1.9309000000000001</v>
      </c>
      <c r="R909" s="77">
        <f t="shared" si="241"/>
        <v>1.8987000000000001</v>
      </c>
      <c r="S909" s="173">
        <f t="shared" si="242"/>
        <v>0</v>
      </c>
      <c r="T909" s="90">
        <f t="shared" si="243"/>
        <v>6989.92</v>
      </c>
      <c r="U909" s="88">
        <f t="shared" si="244"/>
        <v>3949.67</v>
      </c>
      <c r="V909" s="87">
        <f t="shared" si="245"/>
        <v>8171.77</v>
      </c>
      <c r="W909" s="41"/>
      <c r="X909" s="105">
        <v>722.99</v>
      </c>
      <c r="Y909" s="106"/>
      <c r="Z909" s="106">
        <v>670.44</v>
      </c>
      <c r="AA909" s="106">
        <v>52.55</v>
      </c>
      <c r="AB909" s="107"/>
    </row>
    <row r="910" spans="2:28" hidden="1" x14ac:dyDescent="0.2">
      <c r="B910" s="5">
        <v>41414</v>
      </c>
      <c r="C910" s="33">
        <v>0</v>
      </c>
      <c r="D910" s="40">
        <v>6049</v>
      </c>
      <c r="E910" s="40">
        <v>3235</v>
      </c>
      <c r="F910" s="40">
        <v>6847</v>
      </c>
      <c r="G910" s="41">
        <f t="shared" si="238"/>
        <v>16131</v>
      </c>
      <c r="H910" s="39">
        <v>0</v>
      </c>
      <c r="I910" s="106">
        <v>1148.19</v>
      </c>
      <c r="J910" s="106">
        <v>1222.05</v>
      </c>
      <c r="K910" s="106">
        <v>1183.8</v>
      </c>
      <c r="L910" s="43">
        <f t="shared" si="239"/>
        <v>1178.1199999999999</v>
      </c>
      <c r="M910" s="44">
        <f t="shared" si="240"/>
        <v>19004.21</v>
      </c>
      <c r="N910" s="89">
        <v>0</v>
      </c>
      <c r="O910" s="89">
        <v>1.5801000000000001</v>
      </c>
      <c r="P910" s="89">
        <v>2.4049999999999998</v>
      </c>
      <c r="Q910" s="89">
        <v>1.9309000000000001</v>
      </c>
      <c r="R910" s="77">
        <f t="shared" si="241"/>
        <v>1.8944000000000001</v>
      </c>
      <c r="S910" s="173">
        <f t="shared" si="242"/>
        <v>0</v>
      </c>
      <c r="T910" s="90">
        <f t="shared" si="243"/>
        <v>6945.4</v>
      </c>
      <c r="U910" s="88">
        <f t="shared" si="244"/>
        <v>3953.33</v>
      </c>
      <c r="V910" s="87">
        <f t="shared" si="245"/>
        <v>8105.48</v>
      </c>
      <c r="W910" s="41"/>
      <c r="X910" s="105">
        <v>719.01</v>
      </c>
      <c r="Y910" s="106"/>
      <c r="Z910" s="106">
        <v>441.58</v>
      </c>
      <c r="AA910" s="106">
        <v>277.43</v>
      </c>
      <c r="AB910" s="107"/>
    </row>
    <row r="911" spans="2:28" hidden="1" x14ac:dyDescent="0.2">
      <c r="B911" s="5">
        <v>41415</v>
      </c>
      <c r="C911" s="33">
        <v>0</v>
      </c>
      <c r="D911" s="40">
        <v>6069</v>
      </c>
      <c r="E911" s="40">
        <v>3248</v>
      </c>
      <c r="F911" s="40">
        <v>6700</v>
      </c>
      <c r="G911" s="41">
        <f t="shared" si="238"/>
        <v>16017</v>
      </c>
      <c r="H911" s="39">
        <v>0</v>
      </c>
      <c r="I911" s="106">
        <v>1148.32</v>
      </c>
      <c r="J911" s="106">
        <v>1222.05</v>
      </c>
      <c r="K911" s="106">
        <v>1183.8</v>
      </c>
      <c r="L911" s="43">
        <f t="shared" si="239"/>
        <v>1178.1099999999999</v>
      </c>
      <c r="M911" s="44">
        <f t="shared" si="240"/>
        <v>18869.830000000002</v>
      </c>
      <c r="N911" s="89">
        <v>0</v>
      </c>
      <c r="O911" s="89">
        <v>1.5839000000000001</v>
      </c>
      <c r="P911" s="89">
        <v>2.4049999999999998</v>
      </c>
      <c r="Q911" s="89">
        <v>1.9309000000000001</v>
      </c>
      <c r="R911" s="77">
        <f t="shared" si="241"/>
        <v>1.8956</v>
      </c>
      <c r="S911" s="173">
        <f t="shared" si="242"/>
        <v>0</v>
      </c>
      <c r="T911" s="90">
        <f t="shared" si="243"/>
        <v>6969.15</v>
      </c>
      <c r="U911" s="88">
        <f t="shared" si="244"/>
        <v>3969.22</v>
      </c>
      <c r="V911" s="87">
        <f t="shared" si="245"/>
        <v>7931.46</v>
      </c>
      <c r="W911" s="41"/>
      <c r="X911" s="105">
        <v>714.13</v>
      </c>
      <c r="Y911" s="106"/>
      <c r="Z911" s="106">
        <v>564.39</v>
      </c>
      <c r="AA911" s="106">
        <v>149.74</v>
      </c>
      <c r="AB911" s="107"/>
    </row>
    <row r="912" spans="2:28" hidden="1" x14ac:dyDescent="0.2">
      <c r="B912" s="5">
        <v>41416</v>
      </c>
      <c r="C912" s="33">
        <v>0</v>
      </c>
      <c r="D912" s="40">
        <v>6042</v>
      </c>
      <c r="E912" s="40">
        <v>3180</v>
      </c>
      <c r="F912" s="40">
        <v>6841</v>
      </c>
      <c r="G912" s="41">
        <f t="shared" si="238"/>
        <v>16063</v>
      </c>
      <c r="H912" s="39">
        <v>0</v>
      </c>
      <c r="I912" s="106">
        <v>1158.06</v>
      </c>
      <c r="J912" s="106">
        <v>1222.05</v>
      </c>
      <c r="K912" s="106">
        <v>1183.8</v>
      </c>
      <c r="L912" s="43">
        <f t="shared" si="239"/>
        <v>1181.69</v>
      </c>
      <c r="M912" s="44">
        <f t="shared" si="240"/>
        <v>18981.490000000002</v>
      </c>
      <c r="N912" s="89">
        <v>0</v>
      </c>
      <c r="O912" s="89">
        <v>1.6971000000000001</v>
      </c>
      <c r="P912" s="89">
        <v>2.4049999999999998</v>
      </c>
      <c r="Q912" s="89">
        <v>1.9309000000000001</v>
      </c>
      <c r="R912" s="77">
        <f t="shared" si="241"/>
        <v>1.9368000000000001</v>
      </c>
      <c r="S912" s="173">
        <f t="shared" si="242"/>
        <v>0</v>
      </c>
      <c r="T912" s="90">
        <f t="shared" si="243"/>
        <v>6997</v>
      </c>
      <c r="U912" s="88">
        <f t="shared" si="244"/>
        <v>3886.12</v>
      </c>
      <c r="V912" s="87">
        <f t="shared" si="245"/>
        <v>8098.38</v>
      </c>
      <c r="W912" s="41"/>
      <c r="X912" s="105">
        <v>731.95190476190476</v>
      </c>
      <c r="Y912" s="106"/>
      <c r="Z912" s="106">
        <v>562.19000000000005</v>
      </c>
      <c r="AA912" s="106">
        <v>169.76190476190482</v>
      </c>
      <c r="AB912" s="107"/>
    </row>
    <row r="913" spans="2:28" hidden="1" x14ac:dyDescent="0.2">
      <c r="B913" s="5">
        <v>41417</v>
      </c>
      <c r="C913" s="33">
        <v>0</v>
      </c>
      <c r="D913" s="40">
        <v>6015</v>
      </c>
      <c r="E913" s="40">
        <v>3189</v>
      </c>
      <c r="F913" s="40">
        <v>6961</v>
      </c>
      <c r="G913" s="41">
        <f t="shared" si="238"/>
        <v>16165</v>
      </c>
      <c r="H913" s="39">
        <v>0</v>
      </c>
      <c r="I913" s="106">
        <v>1156.1099999999999</v>
      </c>
      <c r="J913" s="106">
        <v>1230.58</v>
      </c>
      <c r="K913" s="106">
        <v>1183.8</v>
      </c>
      <c r="L913" s="43">
        <f t="shared" si="239"/>
        <v>1182.73</v>
      </c>
      <c r="M913" s="44">
        <f t="shared" si="240"/>
        <v>19118.75</v>
      </c>
      <c r="N913" s="89">
        <v>0</v>
      </c>
      <c r="O913" s="89">
        <v>1.6754</v>
      </c>
      <c r="P913" s="89">
        <v>2.5198</v>
      </c>
      <c r="Q913" s="89">
        <v>1.9309000000000001</v>
      </c>
      <c r="R913" s="77">
        <f t="shared" si="241"/>
        <v>1.952</v>
      </c>
      <c r="S913" s="173">
        <f t="shared" si="242"/>
        <v>0</v>
      </c>
      <c r="T913" s="90">
        <f t="shared" si="243"/>
        <v>6954</v>
      </c>
      <c r="U913" s="88">
        <f t="shared" si="244"/>
        <v>3924.32</v>
      </c>
      <c r="V913" s="87">
        <f t="shared" si="245"/>
        <v>8240.43</v>
      </c>
      <c r="W913" s="41"/>
      <c r="X913" s="105">
        <v>802.75</v>
      </c>
      <c r="Y913" s="106"/>
      <c r="Z913" s="106">
        <v>637.49</v>
      </c>
      <c r="AA913" s="106">
        <v>165.26</v>
      </c>
      <c r="AB913" s="107"/>
    </row>
    <row r="914" spans="2:28" hidden="1" x14ac:dyDescent="0.2">
      <c r="B914" s="5">
        <v>41418</v>
      </c>
      <c r="C914" s="33">
        <v>0</v>
      </c>
      <c r="D914" s="40">
        <v>6046</v>
      </c>
      <c r="E914" s="40">
        <v>3230</v>
      </c>
      <c r="F914" s="40">
        <v>6994</v>
      </c>
      <c r="G914" s="41">
        <f t="shared" si="238"/>
        <v>16270</v>
      </c>
      <c r="H914" s="39">
        <v>0</v>
      </c>
      <c r="I914" s="106">
        <v>1154.45</v>
      </c>
      <c r="J914" s="106">
        <v>1230.58</v>
      </c>
      <c r="K914" s="106">
        <v>1183.8</v>
      </c>
      <c r="L914" s="43">
        <f t="shared" si="239"/>
        <v>1182.18</v>
      </c>
      <c r="M914" s="44">
        <f t="shared" si="240"/>
        <v>19234.080000000002</v>
      </c>
      <c r="N914" s="89">
        <v>0</v>
      </c>
      <c r="O914" s="89">
        <v>1.653</v>
      </c>
      <c r="P914" s="89">
        <v>2.5198</v>
      </c>
      <c r="Q914" s="89">
        <v>1.9309000000000001</v>
      </c>
      <c r="R914" s="77">
        <f t="shared" si="241"/>
        <v>1.9444999999999999</v>
      </c>
      <c r="S914" s="173">
        <f t="shared" si="242"/>
        <v>0</v>
      </c>
      <c r="T914" s="90">
        <f t="shared" si="243"/>
        <v>6979.8</v>
      </c>
      <c r="U914" s="88">
        <f t="shared" si="244"/>
        <v>3974.77</v>
      </c>
      <c r="V914" s="87">
        <f t="shared" si="245"/>
        <v>8279.5</v>
      </c>
      <c r="W914" s="41"/>
      <c r="X914" s="105">
        <v>743.01</v>
      </c>
      <c r="Y914" s="106"/>
      <c r="Z914" s="106">
        <v>515.34</v>
      </c>
      <c r="AA914" s="106">
        <v>227.67</v>
      </c>
      <c r="AB914" s="107"/>
    </row>
    <row r="915" spans="2:28" hidden="1" x14ac:dyDescent="0.2">
      <c r="B915" s="5">
        <v>41419</v>
      </c>
      <c r="C915" s="33">
        <v>0</v>
      </c>
      <c r="D915" s="40">
        <v>6071</v>
      </c>
      <c r="E915" s="40">
        <v>3211</v>
      </c>
      <c r="F915" s="40">
        <v>6534</v>
      </c>
      <c r="G915" s="41">
        <f t="shared" si="238"/>
        <v>15816</v>
      </c>
      <c r="H915" s="39">
        <v>0</v>
      </c>
      <c r="I915" s="106">
        <v>1157.23</v>
      </c>
      <c r="J915" s="106">
        <v>1230.58</v>
      </c>
      <c r="K915" s="106">
        <v>1183.8</v>
      </c>
      <c r="L915" s="43">
        <f t="shared" si="239"/>
        <v>1183.0999999999999</v>
      </c>
      <c r="M915" s="44">
        <f t="shared" si="240"/>
        <v>18711.88</v>
      </c>
      <c r="N915" s="89">
        <v>0</v>
      </c>
      <c r="O915" s="89">
        <v>1.6846000000000001</v>
      </c>
      <c r="P915" s="89">
        <v>2.5198</v>
      </c>
      <c r="Q915" s="89">
        <v>1.9309000000000001</v>
      </c>
      <c r="R915" s="77">
        <f t="shared" si="241"/>
        <v>1.9559</v>
      </c>
      <c r="S915" s="173">
        <f t="shared" si="242"/>
        <v>0</v>
      </c>
      <c r="T915" s="90">
        <f t="shared" si="243"/>
        <v>7025.54</v>
      </c>
      <c r="U915" s="88">
        <f t="shared" si="244"/>
        <v>3951.39</v>
      </c>
      <c r="V915" s="87">
        <f t="shared" si="245"/>
        <v>7734.95</v>
      </c>
      <c r="W915" s="41"/>
      <c r="X915" s="105">
        <v>727.75714285714298</v>
      </c>
      <c r="Y915" s="106"/>
      <c r="Z915" s="106">
        <v>601.51</v>
      </c>
      <c r="AA915" s="106">
        <v>126.24714285714293</v>
      </c>
      <c r="AB915" s="107"/>
    </row>
    <row r="916" spans="2:28" hidden="1" x14ac:dyDescent="0.2">
      <c r="B916" s="5">
        <v>41420</v>
      </c>
      <c r="C916" s="33">
        <v>0</v>
      </c>
      <c r="D916" s="40">
        <v>6045</v>
      </c>
      <c r="E916" s="40">
        <v>3157</v>
      </c>
      <c r="F916" s="40">
        <v>6572</v>
      </c>
      <c r="G916" s="41">
        <f t="shared" si="238"/>
        <v>15774</v>
      </c>
      <c r="H916" s="39">
        <v>0</v>
      </c>
      <c r="I916" s="106">
        <v>1156.58</v>
      </c>
      <c r="J916" s="106">
        <v>1230.58</v>
      </c>
      <c r="K916" s="106">
        <v>1183.8</v>
      </c>
      <c r="L916" s="43">
        <f t="shared" si="239"/>
        <v>1182.73</v>
      </c>
      <c r="M916" s="44">
        <f t="shared" si="240"/>
        <v>18656.400000000001</v>
      </c>
      <c r="N916" s="89">
        <v>0</v>
      </c>
      <c r="O916" s="89">
        <v>1.6775</v>
      </c>
      <c r="P916" s="89">
        <v>2.5198</v>
      </c>
      <c r="Q916" s="89">
        <v>1.9309000000000001</v>
      </c>
      <c r="R916" s="77">
        <f t="shared" si="241"/>
        <v>1.9517</v>
      </c>
      <c r="S916" s="173">
        <f t="shared" si="242"/>
        <v>0</v>
      </c>
      <c r="T916" s="90">
        <f t="shared" si="243"/>
        <v>6991.53</v>
      </c>
      <c r="U916" s="88">
        <f t="shared" si="244"/>
        <v>3884.94</v>
      </c>
      <c r="V916" s="87">
        <f t="shared" si="245"/>
        <v>7779.93</v>
      </c>
      <c r="W916" s="41"/>
      <c r="X916" s="105">
        <v>724.36</v>
      </c>
      <c r="Y916" s="106"/>
      <c r="Z916" s="106">
        <v>544.27</v>
      </c>
      <c r="AA916" s="106">
        <v>180.09</v>
      </c>
      <c r="AB916" s="107"/>
    </row>
    <row r="917" spans="2:28" hidden="1" x14ac:dyDescent="0.2">
      <c r="B917" s="5">
        <v>41421</v>
      </c>
      <c r="C917" s="33">
        <v>0</v>
      </c>
      <c r="D917" s="40">
        <v>6088</v>
      </c>
      <c r="E917" s="40">
        <v>3205</v>
      </c>
      <c r="F917" s="40">
        <v>6722</v>
      </c>
      <c r="G917" s="41">
        <f t="shared" si="238"/>
        <v>16015</v>
      </c>
      <c r="H917" s="39">
        <v>0</v>
      </c>
      <c r="I917" s="106">
        <v>1154.33</v>
      </c>
      <c r="J917" s="106">
        <v>1230.58</v>
      </c>
      <c r="K917" s="106">
        <v>1183.8</v>
      </c>
      <c r="L917" s="43">
        <f t="shared" si="239"/>
        <v>1181.96</v>
      </c>
      <c r="M917" s="44">
        <f t="shared" si="240"/>
        <v>18929.07</v>
      </c>
      <c r="N917" s="89">
        <v>0</v>
      </c>
      <c r="O917" s="89">
        <v>1.6498999999999999</v>
      </c>
      <c r="P917" s="89">
        <v>2.5198</v>
      </c>
      <c r="Q917" s="89">
        <v>1.9309000000000001</v>
      </c>
      <c r="R917" s="77">
        <f t="shared" si="241"/>
        <v>1.9419</v>
      </c>
      <c r="S917" s="173">
        <f t="shared" si="242"/>
        <v>0</v>
      </c>
      <c r="T917" s="90">
        <f t="shared" si="243"/>
        <v>7027.56</v>
      </c>
      <c r="U917" s="88">
        <f t="shared" si="244"/>
        <v>3944.01</v>
      </c>
      <c r="V917" s="87">
        <f t="shared" si="245"/>
        <v>7957.5</v>
      </c>
      <c r="W917" s="41"/>
      <c r="X917" s="105">
        <v>685.4347619047619</v>
      </c>
      <c r="Y917" s="106"/>
      <c r="Z917" s="106">
        <v>488.07</v>
      </c>
      <c r="AA917" s="106">
        <v>197.36476190476188</v>
      </c>
      <c r="AB917" s="107"/>
    </row>
    <row r="918" spans="2:28" hidden="1" x14ac:dyDescent="0.2">
      <c r="B918" s="5">
        <v>41422</v>
      </c>
      <c r="C918" s="33">
        <v>0</v>
      </c>
      <c r="D918" s="40">
        <v>6062</v>
      </c>
      <c r="E918" s="40">
        <v>3143</v>
      </c>
      <c r="F918" s="40">
        <v>6734</v>
      </c>
      <c r="G918" s="41">
        <f t="shared" si="238"/>
        <v>15939</v>
      </c>
      <c r="H918" s="39">
        <v>0</v>
      </c>
      <c r="I918" s="106">
        <v>1151.92</v>
      </c>
      <c r="J918" s="106">
        <v>1230.58</v>
      </c>
      <c r="K918" s="106">
        <v>1183.8</v>
      </c>
      <c r="L918" s="43">
        <f t="shared" si="239"/>
        <v>1180.9000000000001</v>
      </c>
      <c r="M918" s="44">
        <f t="shared" si="240"/>
        <v>18822.36</v>
      </c>
      <c r="N918" s="89">
        <v>0</v>
      </c>
      <c r="O918" s="89">
        <v>1.6249</v>
      </c>
      <c r="P918" s="89">
        <v>2.5198</v>
      </c>
      <c r="Q918" s="89">
        <v>1.9309000000000001</v>
      </c>
      <c r="R918" s="77">
        <f t="shared" si="241"/>
        <v>1.9306000000000001</v>
      </c>
      <c r="S918" s="173">
        <f t="shared" si="242"/>
        <v>0</v>
      </c>
      <c r="T918" s="90">
        <f t="shared" si="243"/>
        <v>6982.94</v>
      </c>
      <c r="U918" s="88">
        <f t="shared" si="244"/>
        <v>3867.71</v>
      </c>
      <c r="V918" s="87">
        <f t="shared" si="245"/>
        <v>7971.71</v>
      </c>
      <c r="W918" s="41"/>
      <c r="X918" s="105">
        <v>720.08</v>
      </c>
      <c r="Y918" s="106"/>
      <c r="Z918" s="106">
        <v>559.09</v>
      </c>
      <c r="AA918" s="106">
        <v>160.99</v>
      </c>
      <c r="AB918" s="107"/>
    </row>
    <row r="919" spans="2:28" hidden="1" x14ac:dyDescent="0.2">
      <c r="B919" s="5">
        <v>41423</v>
      </c>
      <c r="C919" s="33">
        <v>0</v>
      </c>
      <c r="D919" s="40">
        <v>6022</v>
      </c>
      <c r="E919" s="40">
        <v>3180</v>
      </c>
      <c r="F919" s="40">
        <v>6773</v>
      </c>
      <c r="G919" s="41">
        <f t="shared" si="238"/>
        <v>15975</v>
      </c>
      <c r="H919" s="39">
        <v>0</v>
      </c>
      <c r="I919" s="106">
        <v>1153.04</v>
      </c>
      <c r="J919" s="106">
        <v>1230.58</v>
      </c>
      <c r="K919" s="106">
        <v>1183.8</v>
      </c>
      <c r="L919" s="43">
        <f t="shared" si="239"/>
        <v>1181.52</v>
      </c>
      <c r="M919" s="44">
        <f t="shared" si="240"/>
        <v>18874.73</v>
      </c>
      <c r="N919" s="89">
        <v>0</v>
      </c>
      <c r="O919" s="89">
        <v>1.6347</v>
      </c>
      <c r="P919" s="89">
        <v>2.5198</v>
      </c>
      <c r="Q919" s="89">
        <v>1.9309000000000001</v>
      </c>
      <c r="R919" s="77">
        <f t="shared" si="241"/>
        <v>1.9365000000000001</v>
      </c>
      <c r="S919" s="173">
        <f t="shared" si="242"/>
        <v>0</v>
      </c>
      <c r="T919" s="90">
        <f t="shared" si="243"/>
        <v>6943.61</v>
      </c>
      <c r="U919" s="88">
        <f t="shared" si="244"/>
        <v>3913.24</v>
      </c>
      <c r="V919" s="87">
        <f t="shared" si="245"/>
        <v>8017.88</v>
      </c>
      <c r="W919" s="41"/>
      <c r="X919" s="105">
        <v>683.46</v>
      </c>
      <c r="Y919" s="106"/>
      <c r="Z919" s="106">
        <v>533.98</v>
      </c>
      <c r="AA919" s="106">
        <v>149.47999999999999</v>
      </c>
      <c r="AB919" s="107"/>
    </row>
    <row r="920" spans="2:28" hidden="1" x14ac:dyDescent="0.2">
      <c r="B920" s="5">
        <v>41424</v>
      </c>
      <c r="C920" s="33">
        <v>0</v>
      </c>
      <c r="D920" s="40">
        <v>6092</v>
      </c>
      <c r="E920" s="40">
        <v>3259</v>
      </c>
      <c r="F920" s="40">
        <v>6825</v>
      </c>
      <c r="G920" s="41">
        <f t="shared" si="238"/>
        <v>16176</v>
      </c>
      <c r="H920" s="39">
        <v>0</v>
      </c>
      <c r="I920" s="106">
        <v>1153.51</v>
      </c>
      <c r="J920" s="106">
        <v>1223.67</v>
      </c>
      <c r="K920" s="106">
        <v>1183.8</v>
      </c>
      <c r="L920" s="43">
        <f t="shared" si="239"/>
        <v>1180.43</v>
      </c>
      <c r="M920" s="44">
        <f t="shared" si="240"/>
        <v>19094.560000000001</v>
      </c>
      <c r="N920" s="89">
        <v>0</v>
      </c>
      <c r="O920" s="89">
        <v>1.6465000000000001</v>
      </c>
      <c r="P920" s="89">
        <v>2.4049</v>
      </c>
      <c r="Q920" s="89">
        <v>1.9309000000000001</v>
      </c>
      <c r="R920" s="77">
        <f t="shared" si="241"/>
        <v>1.9193</v>
      </c>
      <c r="S920" s="173">
        <f t="shared" si="242"/>
        <v>0</v>
      </c>
      <c r="T920" s="90">
        <f t="shared" si="243"/>
        <v>7027.18</v>
      </c>
      <c r="U920" s="88">
        <f t="shared" si="244"/>
        <v>3987.94</v>
      </c>
      <c r="V920" s="87">
        <f t="shared" si="245"/>
        <v>8079.44</v>
      </c>
      <c r="W920" s="41"/>
      <c r="X920" s="105">
        <v>699.12</v>
      </c>
      <c r="Y920" s="106"/>
      <c r="Z920" s="106">
        <v>542.32000000000005</v>
      </c>
      <c r="AA920" s="106">
        <v>156.80000000000001</v>
      </c>
      <c r="AB920" s="107"/>
    </row>
    <row r="921" spans="2:28" ht="13.5" hidden="1" thickBot="1" x14ac:dyDescent="0.25">
      <c r="B921" s="5">
        <v>41425</v>
      </c>
      <c r="C921" s="33">
        <v>0</v>
      </c>
      <c r="D921" s="40">
        <v>6084</v>
      </c>
      <c r="E921" s="40">
        <v>3185</v>
      </c>
      <c r="F921" s="40">
        <v>6985</v>
      </c>
      <c r="G921" s="41">
        <f>SUM(C921:F921)</f>
        <v>16254</v>
      </c>
      <c r="H921" s="39">
        <v>0</v>
      </c>
      <c r="I921" s="106">
        <v>1151.32</v>
      </c>
      <c r="J921" s="106">
        <v>1223.67</v>
      </c>
      <c r="K921" s="106">
        <v>1183.8</v>
      </c>
      <c r="L921" s="43">
        <f>+ROUND((H921*C921+I921*D921+J921*E921+K921*F921)/G921,2)</f>
        <v>1179.46</v>
      </c>
      <c r="M921" s="44">
        <f>+ROUND((C921*H921+D921*I921+E921*J921+F921*K921)/1000,2)</f>
        <v>19170.86</v>
      </c>
      <c r="N921" s="89">
        <v>0</v>
      </c>
      <c r="O921" s="89">
        <v>1.6194999999999999</v>
      </c>
      <c r="P921" s="89">
        <v>2.4049</v>
      </c>
      <c r="Q921" s="89">
        <v>1.9309000000000001</v>
      </c>
      <c r="R921" s="77">
        <f>+ROUND((N921*C921+O921*D921+P921*E921+Q921*F921)/G921,4)</f>
        <v>1.9072</v>
      </c>
      <c r="S921" s="173">
        <f t="shared" si="242"/>
        <v>0</v>
      </c>
      <c r="T921" s="90">
        <f t="shared" si="243"/>
        <v>7004.63</v>
      </c>
      <c r="U921" s="88">
        <f t="shared" si="244"/>
        <v>3897.39</v>
      </c>
      <c r="V921" s="87">
        <f t="shared" si="245"/>
        <v>8268.84</v>
      </c>
      <c r="W921" s="41"/>
      <c r="X921" s="105">
        <v>670.18</v>
      </c>
      <c r="Y921" s="106"/>
      <c r="Z921" s="106">
        <v>529.13</v>
      </c>
      <c r="AA921" s="106">
        <v>141.05000000000001</v>
      </c>
      <c r="AB921" s="107"/>
    </row>
    <row r="922" spans="2:28" ht="13.5" hidden="1" thickBot="1" x14ac:dyDescent="0.25">
      <c r="B922" s="10" t="s">
        <v>12</v>
      </c>
      <c r="C922" s="63">
        <f>SUM(C891:C921)</f>
        <v>18331</v>
      </c>
      <c r="D922" s="63">
        <f t="shared" ref="D922:AB922" si="246">SUM(D891:D921)</f>
        <v>191886</v>
      </c>
      <c r="E922" s="63">
        <f t="shared" si="246"/>
        <v>100835</v>
      </c>
      <c r="F922" s="63">
        <f t="shared" si="246"/>
        <v>205820</v>
      </c>
      <c r="G922" s="63">
        <f t="shared" si="246"/>
        <v>516872</v>
      </c>
      <c r="H922" s="115">
        <f t="shared" si="246"/>
        <v>4601.8899999999994</v>
      </c>
      <c r="I922" s="115">
        <f t="shared" si="246"/>
        <v>35713.89</v>
      </c>
      <c r="J922" s="115">
        <f t="shared" si="246"/>
        <v>37954.199999999997</v>
      </c>
      <c r="K922" s="115">
        <f t="shared" si="246"/>
        <v>36879.89</v>
      </c>
      <c r="L922" s="63">
        <f t="shared" si="246"/>
        <v>36618.929999999993</v>
      </c>
      <c r="M922" s="63">
        <f t="shared" si="246"/>
        <v>610411.79</v>
      </c>
      <c r="N922" s="97">
        <f t="shared" si="246"/>
        <v>6.0479000000000003</v>
      </c>
      <c r="O922" s="97">
        <f t="shared" si="246"/>
        <v>50.40320000000002</v>
      </c>
      <c r="P922" s="97">
        <f t="shared" si="246"/>
        <v>75.47480000000003</v>
      </c>
      <c r="Q922" s="97">
        <f t="shared" si="246"/>
        <v>62.211800000000004</v>
      </c>
      <c r="R922" s="97">
        <f t="shared" si="246"/>
        <v>59.947999999999993</v>
      </c>
      <c r="S922" s="63">
        <f t="shared" si="246"/>
        <v>21081.600000000002</v>
      </c>
      <c r="T922" s="115">
        <f t="shared" si="246"/>
        <v>221045.47999999998</v>
      </c>
      <c r="U922" s="115">
        <f t="shared" si="246"/>
        <v>123454.96000000002</v>
      </c>
      <c r="V922" s="115">
        <f t="shared" si="246"/>
        <v>244829.75999999998</v>
      </c>
      <c r="W922" s="63">
        <f t="shared" si="246"/>
        <v>0</v>
      </c>
      <c r="X922" s="115">
        <f t="shared" si="246"/>
        <v>21863.856190476192</v>
      </c>
      <c r="Y922" s="115">
        <f t="shared" si="246"/>
        <v>0</v>
      </c>
      <c r="Z922" s="115">
        <f t="shared" si="246"/>
        <v>16765.3</v>
      </c>
      <c r="AA922" s="115">
        <f t="shared" si="246"/>
        <v>5098.5561904761898</v>
      </c>
      <c r="AB922" s="115">
        <f t="shared" si="246"/>
        <v>0</v>
      </c>
    </row>
    <row r="923" spans="2:28" hidden="1" x14ac:dyDescent="0.2">
      <c r="B923" s="5">
        <v>41426</v>
      </c>
      <c r="C923" s="33">
        <v>0</v>
      </c>
      <c r="D923" s="40">
        <v>6070</v>
      </c>
      <c r="E923" s="40">
        <v>3198</v>
      </c>
      <c r="F923" s="40">
        <v>6999</v>
      </c>
      <c r="G923" s="41">
        <f t="shared" ref="G923:G952" si="247">SUM(C923:F923)</f>
        <v>16267</v>
      </c>
      <c r="H923" s="119">
        <v>0</v>
      </c>
      <c r="I923" s="116">
        <v>1152.47</v>
      </c>
      <c r="J923" s="116">
        <v>1223.67</v>
      </c>
      <c r="K923" s="116">
        <v>1183.8</v>
      </c>
      <c r="L923" s="43">
        <f t="shared" ref="L923:L952" si="248">+ROUND((H923*C923+I923*D923+J923*E923+K923*F923)/G923,2)</f>
        <v>1179.95</v>
      </c>
      <c r="M923" s="44">
        <f t="shared" ref="M923:M952" si="249">+ROUND((C923*H923+D923*I923+E923*J923+F923*K923)/1000,2)</f>
        <v>19194.21</v>
      </c>
      <c r="N923" s="89">
        <v>0</v>
      </c>
      <c r="O923" s="89">
        <v>1.63</v>
      </c>
      <c r="P923" s="89">
        <v>2.4049</v>
      </c>
      <c r="Q923" s="89">
        <v>1.9309000000000001</v>
      </c>
      <c r="R923" s="77">
        <f t="shared" ref="R923:R952" si="250">+ROUND((N923*C923+O923*D923+P923*E923+Q923*F923)/G923,4)</f>
        <v>1.9117999999999999</v>
      </c>
      <c r="S923" s="105">
        <f t="shared" ref="S923:S952" si="251">ROUND(+C923*H923/1000,2)</f>
        <v>0</v>
      </c>
      <c r="T923" s="122">
        <f t="shared" ref="T923:T952" si="252">ROUND(+D923*I923/1000,2)</f>
        <v>6995.49</v>
      </c>
      <c r="U923" s="116">
        <f t="shared" ref="U923:U952" si="253">ROUND(+E923*J923/1000,2)</f>
        <v>3913.3</v>
      </c>
      <c r="V923" s="123">
        <f t="shared" ref="V923:V952" si="254">ROUND(+F923*K923/1000,2)</f>
        <v>8285.42</v>
      </c>
      <c r="W923" s="37">
        <f t="shared" ref="W923:W952" si="255">SUM(S923:V923)</f>
        <v>19194.21</v>
      </c>
      <c r="X923" s="105">
        <v>711.6</v>
      </c>
      <c r="Y923" s="106"/>
      <c r="Z923" s="106">
        <v>553.52</v>
      </c>
      <c r="AA923" s="106">
        <v>158.08000000000001</v>
      </c>
      <c r="AB923" s="107"/>
    </row>
    <row r="924" spans="2:28" hidden="1" x14ac:dyDescent="0.2">
      <c r="B924" s="5">
        <v>41427</v>
      </c>
      <c r="C924" s="33">
        <v>0</v>
      </c>
      <c r="D924" s="40">
        <v>6008</v>
      </c>
      <c r="E924" s="40">
        <v>3198</v>
      </c>
      <c r="F924" s="40">
        <v>6927</v>
      </c>
      <c r="G924" s="41">
        <f t="shared" si="247"/>
        <v>16133</v>
      </c>
      <c r="H924" s="119">
        <v>0</v>
      </c>
      <c r="I924" s="116">
        <v>1152.82</v>
      </c>
      <c r="J924" s="116">
        <v>1223.67</v>
      </c>
      <c r="K924" s="116">
        <v>1183.8</v>
      </c>
      <c r="L924" s="43">
        <f t="shared" si="248"/>
        <v>1180.17</v>
      </c>
      <c r="M924" s="44">
        <f t="shared" si="249"/>
        <v>19039.62</v>
      </c>
      <c r="N924" s="89">
        <v>0</v>
      </c>
      <c r="O924" s="89">
        <v>1.63</v>
      </c>
      <c r="P924" s="89">
        <v>2.4049</v>
      </c>
      <c r="Q924" s="89">
        <v>1.9309000000000001</v>
      </c>
      <c r="R924" s="77">
        <f t="shared" si="250"/>
        <v>1.9128000000000001</v>
      </c>
      <c r="S924" s="105">
        <f t="shared" si="251"/>
        <v>0</v>
      </c>
      <c r="T924" s="122">
        <f t="shared" si="252"/>
        <v>6926.14</v>
      </c>
      <c r="U924" s="116">
        <f t="shared" si="253"/>
        <v>3913.3</v>
      </c>
      <c r="V924" s="123">
        <f t="shared" si="254"/>
        <v>8200.18</v>
      </c>
      <c r="W924" s="37">
        <f t="shared" si="255"/>
        <v>19039.620000000003</v>
      </c>
      <c r="X924" s="105">
        <v>719.4</v>
      </c>
      <c r="Y924" s="106"/>
      <c r="Z924" s="106">
        <v>557.54999999999995</v>
      </c>
      <c r="AA924" s="106">
        <v>161.85</v>
      </c>
      <c r="AB924" s="107"/>
    </row>
    <row r="925" spans="2:28" hidden="1" x14ac:dyDescent="0.2">
      <c r="B925" s="5">
        <v>41428</v>
      </c>
      <c r="C925" s="33">
        <v>0</v>
      </c>
      <c r="D925" s="40">
        <v>6065</v>
      </c>
      <c r="E925" s="40">
        <v>3011</v>
      </c>
      <c r="F925" s="40">
        <v>6328</v>
      </c>
      <c r="G925" s="41">
        <f t="shared" si="247"/>
        <v>15404</v>
      </c>
      <c r="H925" s="119">
        <v>0</v>
      </c>
      <c r="I925" s="116">
        <v>1154.57</v>
      </c>
      <c r="J925" s="116">
        <v>1223.67</v>
      </c>
      <c r="K925" s="116">
        <v>1183.8</v>
      </c>
      <c r="L925" s="43">
        <f t="shared" si="248"/>
        <v>1180.08</v>
      </c>
      <c r="M925" s="44">
        <f t="shared" si="249"/>
        <v>18178.02</v>
      </c>
      <c r="N925" s="89">
        <v>0</v>
      </c>
      <c r="O925" s="89">
        <v>1.6482000000000001</v>
      </c>
      <c r="P925" s="89">
        <v>2.4049</v>
      </c>
      <c r="Q925" s="89">
        <v>1.9309000000000001</v>
      </c>
      <c r="R925" s="77">
        <f t="shared" si="250"/>
        <v>1.9121999999999999</v>
      </c>
      <c r="S925" s="105">
        <f t="shared" si="251"/>
        <v>0</v>
      </c>
      <c r="T925" s="122">
        <f t="shared" si="252"/>
        <v>7002.47</v>
      </c>
      <c r="U925" s="116">
        <f t="shared" si="253"/>
        <v>3684.47</v>
      </c>
      <c r="V925" s="123">
        <f t="shared" si="254"/>
        <v>7491.09</v>
      </c>
      <c r="W925" s="37">
        <f t="shared" si="255"/>
        <v>18178.03</v>
      </c>
      <c r="X925" s="105">
        <v>685.47</v>
      </c>
      <c r="Y925" s="106"/>
      <c r="Z925" s="106">
        <v>534.32000000000005</v>
      </c>
      <c r="AA925" s="106">
        <v>151.15</v>
      </c>
      <c r="AB925" s="107"/>
    </row>
    <row r="926" spans="2:28" hidden="1" x14ac:dyDescent="0.2">
      <c r="B926" s="5">
        <v>41429</v>
      </c>
      <c r="C926" s="33">
        <v>0</v>
      </c>
      <c r="D926" s="40">
        <v>6029</v>
      </c>
      <c r="E926" s="40">
        <v>3053</v>
      </c>
      <c r="F926" s="40">
        <v>4910</v>
      </c>
      <c r="G926" s="41">
        <f t="shared" si="247"/>
        <v>13992</v>
      </c>
      <c r="H926" s="119">
        <v>0</v>
      </c>
      <c r="I926" s="116">
        <v>1154.33</v>
      </c>
      <c r="J926" s="116">
        <v>1223.67</v>
      </c>
      <c r="K926" s="116">
        <v>1183.8</v>
      </c>
      <c r="L926" s="43">
        <f t="shared" si="248"/>
        <v>1179.8</v>
      </c>
      <c r="M926" s="44">
        <f t="shared" si="249"/>
        <v>16507.78</v>
      </c>
      <c r="N926" s="89">
        <v>0</v>
      </c>
      <c r="O926" s="89">
        <v>1.6482000000000001</v>
      </c>
      <c r="P926" s="89">
        <v>2.4049</v>
      </c>
      <c r="Q926" s="89">
        <v>1.9309000000000001</v>
      </c>
      <c r="R926" s="77">
        <f t="shared" si="250"/>
        <v>1.9125000000000001</v>
      </c>
      <c r="S926" s="105">
        <f t="shared" si="251"/>
        <v>0</v>
      </c>
      <c r="T926" s="122">
        <f t="shared" si="252"/>
        <v>6959.46</v>
      </c>
      <c r="U926" s="116">
        <f t="shared" si="253"/>
        <v>3735.86</v>
      </c>
      <c r="V926" s="123">
        <f t="shared" si="254"/>
        <v>5812.46</v>
      </c>
      <c r="W926" s="37">
        <f t="shared" si="255"/>
        <v>16507.78</v>
      </c>
      <c r="X926" s="105">
        <v>597.03</v>
      </c>
      <c r="Y926" s="106"/>
      <c r="Z926" s="106">
        <v>484.41</v>
      </c>
      <c r="AA926" s="106">
        <v>112.62</v>
      </c>
      <c r="AB926" s="107"/>
    </row>
    <row r="927" spans="2:28" hidden="1" x14ac:dyDescent="0.2">
      <c r="B927" s="5">
        <v>41430</v>
      </c>
      <c r="C927" s="33">
        <v>0</v>
      </c>
      <c r="D927" s="40">
        <v>6032</v>
      </c>
      <c r="E927" s="40">
        <v>3115</v>
      </c>
      <c r="F927" s="40">
        <v>4948</v>
      </c>
      <c r="G927" s="41">
        <f t="shared" si="247"/>
        <v>14095</v>
      </c>
      <c r="H927" s="119">
        <v>0</v>
      </c>
      <c r="I927" s="116">
        <v>1157.3699999999999</v>
      </c>
      <c r="J927" s="116">
        <v>1223.67</v>
      </c>
      <c r="K927" s="116">
        <v>1183.8</v>
      </c>
      <c r="L927" s="43">
        <f t="shared" si="248"/>
        <v>1181.3</v>
      </c>
      <c r="M927" s="44">
        <f t="shared" si="249"/>
        <v>16650.43</v>
      </c>
      <c r="N927" s="89">
        <v>0</v>
      </c>
      <c r="O927" s="89">
        <v>1.6815</v>
      </c>
      <c r="P927" s="89">
        <v>2.4049</v>
      </c>
      <c r="Q927" s="89">
        <v>1.9309000000000001</v>
      </c>
      <c r="R927" s="77">
        <f t="shared" si="250"/>
        <v>1.9289000000000001</v>
      </c>
      <c r="S927" s="105">
        <f t="shared" si="251"/>
        <v>0</v>
      </c>
      <c r="T927" s="122">
        <f t="shared" si="252"/>
        <v>6981.26</v>
      </c>
      <c r="U927" s="116">
        <f t="shared" si="253"/>
        <v>3811.73</v>
      </c>
      <c r="V927" s="123">
        <f t="shared" si="254"/>
        <v>5857.44</v>
      </c>
      <c r="W927" s="37">
        <f t="shared" si="255"/>
        <v>16650.43</v>
      </c>
      <c r="X927" s="105">
        <v>639.91095238095238</v>
      </c>
      <c r="Y927" s="106"/>
      <c r="Z927" s="106">
        <v>502.23</v>
      </c>
      <c r="AA927" s="106">
        <v>137.68095238095239</v>
      </c>
      <c r="AB927" s="107"/>
    </row>
    <row r="928" spans="2:28" hidden="1" x14ac:dyDescent="0.2">
      <c r="B928" s="5">
        <v>41431</v>
      </c>
      <c r="C928" s="33">
        <v>0</v>
      </c>
      <c r="D928" s="40">
        <v>6022</v>
      </c>
      <c r="E928" s="40">
        <v>3074</v>
      </c>
      <c r="F928" s="40">
        <v>4952</v>
      </c>
      <c r="G928" s="41">
        <f t="shared" si="247"/>
        <v>14048</v>
      </c>
      <c r="H928" s="119">
        <v>0</v>
      </c>
      <c r="I928" s="116">
        <v>1154.46</v>
      </c>
      <c r="J928" s="116">
        <v>1231.05</v>
      </c>
      <c r="K928" s="116">
        <v>1183.8</v>
      </c>
      <c r="L928" s="43">
        <f t="shared" si="248"/>
        <v>1181.56</v>
      </c>
      <c r="M928" s="44">
        <f t="shared" si="249"/>
        <v>16598.580000000002</v>
      </c>
      <c r="N928" s="89">
        <v>0</v>
      </c>
      <c r="O928" s="89">
        <v>1.6468</v>
      </c>
      <c r="P928" s="89">
        <v>2.5323000000000002</v>
      </c>
      <c r="Q928" s="89">
        <v>1.9309000000000001</v>
      </c>
      <c r="R928" s="77">
        <f t="shared" si="250"/>
        <v>1.9407000000000001</v>
      </c>
      <c r="S928" s="105">
        <f t="shared" si="251"/>
        <v>0</v>
      </c>
      <c r="T928" s="122">
        <f t="shared" si="252"/>
        <v>6952.16</v>
      </c>
      <c r="U928" s="116">
        <f t="shared" si="253"/>
        <v>3784.25</v>
      </c>
      <c r="V928" s="123">
        <f t="shared" si="254"/>
        <v>5862.18</v>
      </c>
      <c r="W928" s="37">
        <f t="shared" si="255"/>
        <v>16598.59</v>
      </c>
      <c r="X928" s="105">
        <v>615.47</v>
      </c>
      <c r="Y928" s="106"/>
      <c r="Z928" s="106">
        <v>481.69</v>
      </c>
      <c r="AA928" s="106">
        <v>133.78</v>
      </c>
      <c r="AB928" s="107"/>
    </row>
    <row r="929" spans="2:28" hidden="1" x14ac:dyDescent="0.2">
      <c r="B929" s="5">
        <v>41432</v>
      </c>
      <c r="C929" s="33">
        <v>2045</v>
      </c>
      <c r="D929" s="40">
        <v>6106</v>
      </c>
      <c r="E929" s="40">
        <v>3256</v>
      </c>
      <c r="F929" s="40">
        <v>4813</v>
      </c>
      <c r="G929" s="41">
        <f t="shared" si="247"/>
        <v>16220</v>
      </c>
      <c r="H929" s="119">
        <v>1149.8900000000001</v>
      </c>
      <c r="I929" s="116">
        <v>1155.44</v>
      </c>
      <c r="J929" s="116">
        <v>1231.05</v>
      </c>
      <c r="K929" s="116">
        <v>1183.8</v>
      </c>
      <c r="L929" s="43">
        <f t="shared" si="248"/>
        <v>1178.33</v>
      </c>
      <c r="M929" s="44">
        <f t="shared" si="249"/>
        <v>19112.57</v>
      </c>
      <c r="N929" s="89">
        <v>1.5286999999999999</v>
      </c>
      <c r="O929" s="89">
        <v>1.6578999999999999</v>
      </c>
      <c r="P929" s="89">
        <v>2.5323000000000002</v>
      </c>
      <c r="Q929" s="89">
        <v>1.9309000000000001</v>
      </c>
      <c r="R929" s="77">
        <f t="shared" si="250"/>
        <v>1.8980999999999999</v>
      </c>
      <c r="S929" s="105">
        <f t="shared" si="251"/>
        <v>2351.5300000000002</v>
      </c>
      <c r="T929" s="122">
        <f t="shared" si="252"/>
        <v>7055.12</v>
      </c>
      <c r="U929" s="116">
        <f t="shared" si="253"/>
        <v>4008.3</v>
      </c>
      <c r="V929" s="123">
        <f t="shared" si="254"/>
        <v>5697.63</v>
      </c>
      <c r="W929" s="37">
        <f t="shared" si="255"/>
        <v>19112.580000000002</v>
      </c>
      <c r="X929" s="105">
        <v>612.62</v>
      </c>
      <c r="Y929" s="106"/>
      <c r="Z929" s="106">
        <v>503.89</v>
      </c>
      <c r="AA929" s="106">
        <v>108.73</v>
      </c>
      <c r="AB929" s="107"/>
    </row>
    <row r="930" spans="2:28" hidden="1" x14ac:dyDescent="0.2">
      <c r="B930" s="5">
        <v>41433</v>
      </c>
      <c r="C930" s="33">
        <v>3058</v>
      </c>
      <c r="D930" s="40">
        <v>6035</v>
      </c>
      <c r="E930" s="40">
        <v>3250</v>
      </c>
      <c r="F930" s="40">
        <v>4526</v>
      </c>
      <c r="G930" s="41">
        <f t="shared" si="247"/>
        <v>16869</v>
      </c>
      <c r="H930" s="119">
        <v>1153.45</v>
      </c>
      <c r="I930" s="116">
        <v>1156.49</v>
      </c>
      <c r="J930" s="116">
        <v>1231.05</v>
      </c>
      <c r="K930" s="116">
        <v>1183.8</v>
      </c>
      <c r="L930" s="43">
        <f t="shared" si="248"/>
        <v>1177.6300000000001</v>
      </c>
      <c r="M930" s="44">
        <f t="shared" si="249"/>
        <v>19865.46</v>
      </c>
      <c r="N930" s="89">
        <v>1.5688</v>
      </c>
      <c r="O930" s="89">
        <v>1.6717</v>
      </c>
      <c r="P930" s="89">
        <v>2.5323000000000002</v>
      </c>
      <c r="Q930" s="89">
        <v>1.9309000000000001</v>
      </c>
      <c r="R930" s="77">
        <f t="shared" si="250"/>
        <v>1.8884000000000001</v>
      </c>
      <c r="S930" s="105">
        <f t="shared" si="251"/>
        <v>3527.25</v>
      </c>
      <c r="T930" s="122">
        <f t="shared" si="252"/>
        <v>6979.42</v>
      </c>
      <c r="U930" s="116">
        <f t="shared" si="253"/>
        <v>4000.91</v>
      </c>
      <c r="V930" s="123">
        <f t="shared" si="254"/>
        <v>5357.88</v>
      </c>
      <c r="W930" s="37">
        <f t="shared" si="255"/>
        <v>19865.46</v>
      </c>
      <c r="X930" s="105">
        <v>724.38</v>
      </c>
      <c r="Y930" s="106"/>
      <c r="Z930" s="106">
        <v>567.12</v>
      </c>
      <c r="AA930" s="106">
        <v>157.26</v>
      </c>
      <c r="AB930" s="107"/>
    </row>
    <row r="931" spans="2:28" hidden="1" x14ac:dyDescent="0.2">
      <c r="B931" s="5">
        <v>41434</v>
      </c>
      <c r="C931" s="33">
        <v>3058</v>
      </c>
      <c r="D931" s="40">
        <v>6029</v>
      </c>
      <c r="E931" s="40">
        <v>3102</v>
      </c>
      <c r="F931" s="40">
        <v>4338</v>
      </c>
      <c r="G931" s="41">
        <f t="shared" si="247"/>
        <v>16527</v>
      </c>
      <c r="H931" s="119">
        <v>1152.1400000000001</v>
      </c>
      <c r="I931" s="116">
        <v>1155.95</v>
      </c>
      <c r="J931" s="116">
        <v>1231.05</v>
      </c>
      <c r="K931" s="116">
        <v>1183.8</v>
      </c>
      <c r="L931" s="43">
        <f t="shared" si="248"/>
        <v>1176.6500000000001</v>
      </c>
      <c r="M931" s="44">
        <f t="shared" si="249"/>
        <v>19446.509999999998</v>
      </c>
      <c r="N931" s="89">
        <v>1.5513999999999999</v>
      </c>
      <c r="O931" s="89">
        <v>1.6651</v>
      </c>
      <c r="P931" s="89">
        <v>2.5323000000000002</v>
      </c>
      <c r="Q931" s="89">
        <v>1.9309000000000001</v>
      </c>
      <c r="R931" s="77">
        <f t="shared" si="250"/>
        <v>1.8766</v>
      </c>
      <c r="S931" s="105">
        <f t="shared" si="251"/>
        <v>3523.24</v>
      </c>
      <c r="T931" s="122">
        <f t="shared" si="252"/>
        <v>6969.22</v>
      </c>
      <c r="U931" s="116">
        <f t="shared" si="253"/>
        <v>3818.72</v>
      </c>
      <c r="V931" s="123">
        <f t="shared" si="254"/>
        <v>5135.32</v>
      </c>
      <c r="W931" s="37">
        <f t="shared" si="255"/>
        <v>19446.5</v>
      </c>
      <c r="X931" s="105">
        <v>702.42</v>
      </c>
      <c r="Y931" s="106"/>
      <c r="Z931" s="106">
        <v>558.91999999999996</v>
      </c>
      <c r="AA931" s="106">
        <v>143.5</v>
      </c>
      <c r="AB931" s="107"/>
    </row>
    <row r="932" spans="2:28" hidden="1" x14ac:dyDescent="0.2">
      <c r="B932" s="5">
        <v>41435</v>
      </c>
      <c r="C932" s="33">
        <v>3057</v>
      </c>
      <c r="D932" s="40">
        <v>6051</v>
      </c>
      <c r="E932" s="40">
        <v>3061</v>
      </c>
      <c r="F932" s="40">
        <v>4139</v>
      </c>
      <c r="G932" s="41">
        <f t="shared" si="247"/>
        <v>16308</v>
      </c>
      <c r="H932" s="119">
        <v>1152.2</v>
      </c>
      <c r="I932" s="116">
        <v>1157.83</v>
      </c>
      <c r="J932" s="116">
        <v>1231.05</v>
      </c>
      <c r="K932" s="116">
        <v>1183.8</v>
      </c>
      <c r="L932" s="43">
        <f t="shared" si="248"/>
        <v>1177.1099999999999</v>
      </c>
      <c r="M932" s="44">
        <f t="shared" si="249"/>
        <v>19196.3</v>
      </c>
      <c r="N932" s="89">
        <v>1.5504</v>
      </c>
      <c r="O932" s="89">
        <v>1.6870000000000001</v>
      </c>
      <c r="P932" s="89">
        <v>2.5323000000000002</v>
      </c>
      <c r="Q932" s="89">
        <v>1.9309000000000001</v>
      </c>
      <c r="R932" s="77">
        <f t="shared" si="250"/>
        <v>1.8819999999999999</v>
      </c>
      <c r="S932" s="105">
        <f t="shared" si="251"/>
        <v>3522.28</v>
      </c>
      <c r="T932" s="122">
        <f t="shared" si="252"/>
        <v>7006.03</v>
      </c>
      <c r="U932" s="116">
        <f t="shared" si="253"/>
        <v>3768.24</v>
      </c>
      <c r="V932" s="123">
        <f t="shared" si="254"/>
        <v>4899.75</v>
      </c>
      <c r="W932" s="37">
        <f t="shared" si="255"/>
        <v>19196.3</v>
      </c>
      <c r="X932" s="105">
        <v>696.53</v>
      </c>
      <c r="Y932" s="106"/>
      <c r="Z932" s="106">
        <v>539.1</v>
      </c>
      <c r="AA932" s="106">
        <v>157.43</v>
      </c>
      <c r="AB932" s="107"/>
    </row>
    <row r="933" spans="2:28" hidden="1" x14ac:dyDescent="0.2">
      <c r="B933" s="5">
        <v>41436</v>
      </c>
      <c r="C933" s="33">
        <v>3056</v>
      </c>
      <c r="D933" s="40">
        <v>6025</v>
      </c>
      <c r="E933" s="40">
        <v>3042</v>
      </c>
      <c r="F933" s="40">
        <v>4128</v>
      </c>
      <c r="G933" s="41">
        <f t="shared" si="247"/>
        <v>16251</v>
      </c>
      <c r="H933" s="119">
        <v>1151.48</v>
      </c>
      <c r="I933" s="116">
        <v>1156.99</v>
      </c>
      <c r="J933" s="116">
        <v>1231.05</v>
      </c>
      <c r="K933" s="116">
        <v>1183.8</v>
      </c>
      <c r="L933" s="43">
        <f t="shared" si="248"/>
        <v>1176.6300000000001</v>
      </c>
      <c r="M933" s="44">
        <f t="shared" si="249"/>
        <v>19121.37</v>
      </c>
      <c r="N933" s="89">
        <v>1.5392999999999999</v>
      </c>
      <c r="O933" s="89">
        <v>1.6746000000000001</v>
      </c>
      <c r="P933" s="89">
        <v>2.5323000000000002</v>
      </c>
      <c r="Q933" s="89">
        <v>1.9309000000000001</v>
      </c>
      <c r="R933" s="77">
        <f t="shared" si="250"/>
        <v>1.8748</v>
      </c>
      <c r="S933" s="105">
        <f t="shared" si="251"/>
        <v>3518.92</v>
      </c>
      <c r="T933" s="122">
        <f t="shared" si="252"/>
        <v>6970.86</v>
      </c>
      <c r="U933" s="116">
        <f t="shared" si="253"/>
        <v>3744.85</v>
      </c>
      <c r="V933" s="123">
        <f t="shared" si="254"/>
        <v>4886.7299999999996</v>
      </c>
      <c r="W933" s="37">
        <f t="shared" si="255"/>
        <v>19121.36</v>
      </c>
      <c r="X933" s="105">
        <v>680.72</v>
      </c>
      <c r="Y933" s="106"/>
      <c r="Z933" s="106">
        <v>523.82000000000005</v>
      </c>
      <c r="AA933" s="106">
        <v>156.9</v>
      </c>
      <c r="AB933" s="107"/>
    </row>
    <row r="934" spans="2:28" hidden="1" x14ac:dyDescent="0.2">
      <c r="B934" s="5">
        <v>41437</v>
      </c>
      <c r="C934" s="33">
        <v>3053</v>
      </c>
      <c r="D934" s="40">
        <v>6089</v>
      </c>
      <c r="E934" s="40">
        <v>3058</v>
      </c>
      <c r="F934" s="40">
        <v>4282</v>
      </c>
      <c r="G934" s="41">
        <f t="shared" si="247"/>
        <v>16482</v>
      </c>
      <c r="H934" s="119">
        <v>1152.58</v>
      </c>
      <c r="I934" s="116">
        <v>1157.99</v>
      </c>
      <c r="J934" s="116">
        <v>1231.05</v>
      </c>
      <c r="K934" s="116">
        <v>1183.8</v>
      </c>
      <c r="L934" s="43">
        <f t="shared" si="248"/>
        <v>1177.25</v>
      </c>
      <c r="M934" s="44">
        <f t="shared" si="249"/>
        <v>19403.41</v>
      </c>
      <c r="N934" s="89">
        <v>1.5575000000000001</v>
      </c>
      <c r="O934" s="89">
        <v>1.6888000000000001</v>
      </c>
      <c r="P934" s="89">
        <v>2.5323000000000002</v>
      </c>
      <c r="Q934" s="89">
        <v>1.9309000000000001</v>
      </c>
      <c r="R934" s="77">
        <f t="shared" si="250"/>
        <v>1.8838999999999999</v>
      </c>
      <c r="S934" s="105">
        <f t="shared" si="251"/>
        <v>3518.83</v>
      </c>
      <c r="T934" s="122">
        <f t="shared" si="252"/>
        <v>7051</v>
      </c>
      <c r="U934" s="116">
        <f t="shared" si="253"/>
        <v>3764.55</v>
      </c>
      <c r="V934" s="123">
        <f t="shared" si="254"/>
        <v>5069.03</v>
      </c>
      <c r="W934" s="37">
        <f t="shared" si="255"/>
        <v>19403.41</v>
      </c>
      <c r="X934" s="105">
        <v>711.15</v>
      </c>
      <c r="Y934" s="106"/>
      <c r="Z934" s="106">
        <v>556.30999999999995</v>
      </c>
      <c r="AA934" s="106">
        <v>154.84</v>
      </c>
      <c r="AB934" s="107"/>
    </row>
    <row r="935" spans="2:28" hidden="1" x14ac:dyDescent="0.2">
      <c r="B935" s="5">
        <v>41438</v>
      </c>
      <c r="C935" s="33">
        <v>3062</v>
      </c>
      <c r="D935" s="40">
        <v>6014</v>
      </c>
      <c r="E935" s="40">
        <v>3092</v>
      </c>
      <c r="F935" s="40">
        <v>4073</v>
      </c>
      <c r="G935" s="41">
        <f t="shared" si="247"/>
        <v>16241</v>
      </c>
      <c r="H935" s="119">
        <v>1151.4100000000001</v>
      </c>
      <c r="I935" s="116">
        <v>1156.21</v>
      </c>
      <c r="J935" s="116">
        <v>1231.1099999999999</v>
      </c>
      <c r="K935" s="116">
        <v>1183.8</v>
      </c>
      <c r="L935" s="43">
        <f t="shared" si="248"/>
        <v>1176.48</v>
      </c>
      <c r="M935" s="44">
        <f t="shared" si="249"/>
        <v>19107.27</v>
      </c>
      <c r="N935" s="89">
        <v>1.5443</v>
      </c>
      <c r="O935" s="89">
        <v>1.6665000000000001</v>
      </c>
      <c r="P935" s="89">
        <v>2.4651999999999998</v>
      </c>
      <c r="Q935" s="89">
        <v>1.9309000000000001</v>
      </c>
      <c r="R935" s="77">
        <f t="shared" si="250"/>
        <v>1.8617999999999999</v>
      </c>
      <c r="S935" s="105">
        <f t="shared" si="251"/>
        <v>3525.62</v>
      </c>
      <c r="T935" s="122">
        <f t="shared" si="252"/>
        <v>6953.45</v>
      </c>
      <c r="U935" s="116">
        <f t="shared" si="253"/>
        <v>3806.59</v>
      </c>
      <c r="V935" s="123">
        <f t="shared" si="254"/>
        <v>4821.62</v>
      </c>
      <c r="W935" s="37">
        <f t="shared" si="255"/>
        <v>19107.28</v>
      </c>
      <c r="X935" s="105">
        <v>653.41999999999996</v>
      </c>
      <c r="Y935" s="106"/>
      <c r="Z935" s="106">
        <v>527.42999999999995</v>
      </c>
      <c r="AA935" s="106">
        <v>125.99</v>
      </c>
      <c r="AB935" s="107"/>
    </row>
    <row r="936" spans="2:28" hidden="1" x14ac:dyDescent="0.2">
      <c r="B936" s="5">
        <v>41439</v>
      </c>
      <c r="C936" s="33">
        <v>3062</v>
      </c>
      <c r="D936" s="40">
        <v>6049</v>
      </c>
      <c r="E936" s="40">
        <v>3079</v>
      </c>
      <c r="F936" s="40">
        <v>4094</v>
      </c>
      <c r="G936" s="41">
        <f t="shared" si="247"/>
        <v>16284</v>
      </c>
      <c r="H936" s="119">
        <v>1166.0899999999999</v>
      </c>
      <c r="I936" s="116">
        <v>1153.7</v>
      </c>
      <c r="J936" s="116">
        <v>1231.1099999999999</v>
      </c>
      <c r="K936" s="116">
        <v>1183.8</v>
      </c>
      <c r="L936" s="43">
        <f t="shared" si="248"/>
        <v>1178.23</v>
      </c>
      <c r="M936" s="44">
        <f t="shared" si="249"/>
        <v>19186.36</v>
      </c>
      <c r="N936" s="89">
        <v>1.7283999999999999</v>
      </c>
      <c r="O936" s="89">
        <v>1.6372</v>
      </c>
      <c r="P936" s="89">
        <v>2.4651999999999998</v>
      </c>
      <c r="Q936" s="89">
        <v>1.9309000000000001</v>
      </c>
      <c r="R936" s="77">
        <f t="shared" si="250"/>
        <v>1.8847</v>
      </c>
      <c r="S936" s="105">
        <f t="shared" si="251"/>
        <v>3570.57</v>
      </c>
      <c r="T936" s="122">
        <f t="shared" si="252"/>
        <v>6978.73</v>
      </c>
      <c r="U936" s="116">
        <f t="shared" si="253"/>
        <v>3790.59</v>
      </c>
      <c r="V936" s="123">
        <f t="shared" si="254"/>
        <v>4846.4799999999996</v>
      </c>
      <c r="W936" s="37">
        <f t="shared" si="255"/>
        <v>19186.37</v>
      </c>
      <c r="X936" s="105">
        <v>696.3</v>
      </c>
      <c r="Y936" s="106"/>
      <c r="Z936" s="106">
        <v>547.94000000000005</v>
      </c>
      <c r="AA936" s="106">
        <v>148.36000000000001</v>
      </c>
      <c r="AB936" s="107"/>
    </row>
    <row r="937" spans="2:28" hidden="1" x14ac:dyDescent="0.2">
      <c r="B937" s="5">
        <v>41440</v>
      </c>
      <c r="C937" s="33">
        <v>3068</v>
      </c>
      <c r="D937" s="40">
        <v>6031</v>
      </c>
      <c r="E937" s="40">
        <v>3084</v>
      </c>
      <c r="F937" s="40">
        <v>4064</v>
      </c>
      <c r="G937" s="41">
        <f t="shared" si="247"/>
        <v>16247</v>
      </c>
      <c r="H937" s="119">
        <v>1150.3699999999999</v>
      </c>
      <c r="I937" s="116">
        <v>1151.55</v>
      </c>
      <c r="J937" s="116">
        <v>1231.1099999999999</v>
      </c>
      <c r="K937" s="116">
        <v>1183.8</v>
      </c>
      <c r="L937" s="43">
        <f t="shared" si="248"/>
        <v>1174.5</v>
      </c>
      <c r="M937" s="44">
        <f t="shared" si="249"/>
        <v>19082.04</v>
      </c>
      <c r="N937" s="89">
        <v>1.5268999999999999</v>
      </c>
      <c r="O937" s="89">
        <v>1.6102000000000001</v>
      </c>
      <c r="P937" s="89">
        <v>2.4651999999999998</v>
      </c>
      <c r="Q937" s="89">
        <v>1.9309000000000001</v>
      </c>
      <c r="R937" s="77">
        <f t="shared" si="250"/>
        <v>1.837</v>
      </c>
      <c r="S937" s="105">
        <f t="shared" si="251"/>
        <v>3529.34</v>
      </c>
      <c r="T937" s="122">
        <f t="shared" si="252"/>
        <v>6945</v>
      </c>
      <c r="U937" s="116">
        <f t="shared" si="253"/>
        <v>3796.74</v>
      </c>
      <c r="V937" s="123">
        <f t="shared" si="254"/>
        <v>4810.96</v>
      </c>
      <c r="W937" s="37">
        <f t="shared" si="255"/>
        <v>19082.04</v>
      </c>
      <c r="X937" s="105">
        <v>686.77</v>
      </c>
      <c r="Y937" s="106"/>
      <c r="Z937" s="106">
        <v>538.83000000000004</v>
      </c>
      <c r="AA937" s="106">
        <v>147.94</v>
      </c>
      <c r="AB937" s="107"/>
    </row>
    <row r="938" spans="2:28" hidden="1" x14ac:dyDescent="0.2">
      <c r="B938" s="5">
        <v>41441</v>
      </c>
      <c r="C938" s="33">
        <v>3069</v>
      </c>
      <c r="D938" s="40">
        <v>6018</v>
      </c>
      <c r="E938" s="40">
        <v>3081</v>
      </c>
      <c r="F938" s="40">
        <v>4140</v>
      </c>
      <c r="G938" s="41">
        <f t="shared" si="247"/>
        <v>16308</v>
      </c>
      <c r="H938" s="119">
        <v>1147.96</v>
      </c>
      <c r="I938" s="116">
        <v>1155.03</v>
      </c>
      <c r="J938" s="116">
        <v>1231.1099999999999</v>
      </c>
      <c r="K938" s="116">
        <v>1195.54</v>
      </c>
      <c r="L938" s="43">
        <f t="shared" si="248"/>
        <v>1178.3599999999999</v>
      </c>
      <c r="M938" s="44">
        <f t="shared" si="249"/>
        <v>19216.650000000001</v>
      </c>
      <c r="N938" s="89">
        <v>1.5113000000000001</v>
      </c>
      <c r="O938" s="89">
        <v>1.6545000000000001</v>
      </c>
      <c r="P938" s="89">
        <v>2.4651999999999998</v>
      </c>
      <c r="Q938" s="89">
        <v>2.0832999999999999</v>
      </c>
      <c r="R938" s="77">
        <f t="shared" si="250"/>
        <v>1.8895999999999999</v>
      </c>
      <c r="S938" s="105">
        <f t="shared" si="251"/>
        <v>3523.09</v>
      </c>
      <c r="T938" s="122">
        <f t="shared" si="252"/>
        <v>6950.97</v>
      </c>
      <c r="U938" s="116">
        <f t="shared" si="253"/>
        <v>3793.05</v>
      </c>
      <c r="V938" s="123">
        <f t="shared" si="254"/>
        <v>4949.54</v>
      </c>
      <c r="W938" s="37">
        <f t="shared" si="255"/>
        <v>19216.650000000001</v>
      </c>
      <c r="X938" s="105">
        <v>693.32</v>
      </c>
      <c r="Y938" s="106"/>
      <c r="Z938" s="106">
        <v>542.45000000000005</v>
      </c>
      <c r="AA938" s="106">
        <v>150.87</v>
      </c>
      <c r="AB938" s="107"/>
    </row>
    <row r="939" spans="2:28" hidden="1" x14ac:dyDescent="0.2">
      <c r="B939" s="5">
        <v>41442</v>
      </c>
      <c r="C939" s="33">
        <v>3069</v>
      </c>
      <c r="D939" s="40">
        <v>6045</v>
      </c>
      <c r="E939" s="40">
        <v>3098</v>
      </c>
      <c r="F939" s="40">
        <v>4515</v>
      </c>
      <c r="G939" s="41">
        <f t="shared" si="247"/>
        <v>16727</v>
      </c>
      <c r="H939" s="119">
        <v>1148.81</v>
      </c>
      <c r="I939" s="116">
        <v>1154.18</v>
      </c>
      <c r="J939" s="116">
        <v>1231.1099999999999</v>
      </c>
      <c r="K939" s="116">
        <v>1195.54</v>
      </c>
      <c r="L939" s="43">
        <f t="shared" si="248"/>
        <v>1178.6099999999999</v>
      </c>
      <c r="M939" s="44">
        <f t="shared" si="249"/>
        <v>19714.560000000001</v>
      </c>
      <c r="N939" s="89">
        <v>1.5114000000000001</v>
      </c>
      <c r="O939" s="89">
        <v>1.6431</v>
      </c>
      <c r="P939" s="89">
        <v>2.4651999999999998</v>
      </c>
      <c r="Q939" s="89">
        <v>2.0832999999999999</v>
      </c>
      <c r="R939" s="77">
        <f t="shared" si="250"/>
        <v>1.89</v>
      </c>
      <c r="S939" s="105">
        <f t="shared" si="251"/>
        <v>3525.7</v>
      </c>
      <c r="T939" s="122">
        <f t="shared" si="252"/>
        <v>6977.02</v>
      </c>
      <c r="U939" s="116">
        <f t="shared" si="253"/>
        <v>3813.98</v>
      </c>
      <c r="V939" s="123">
        <f t="shared" si="254"/>
        <v>5397.86</v>
      </c>
      <c r="W939" s="37">
        <f t="shared" si="255"/>
        <v>19714.560000000001</v>
      </c>
      <c r="X939" s="105">
        <v>695.25</v>
      </c>
      <c r="Y939" s="106"/>
      <c r="Z939" s="106">
        <v>540.97</v>
      </c>
      <c r="AA939" s="106">
        <v>154.28</v>
      </c>
      <c r="AB939" s="107"/>
    </row>
    <row r="940" spans="2:28" hidden="1" x14ac:dyDescent="0.2">
      <c r="B940" s="5">
        <v>41443</v>
      </c>
      <c r="C940" s="33">
        <v>3806</v>
      </c>
      <c r="D940" s="40">
        <v>6146</v>
      </c>
      <c r="E940" s="40">
        <v>2028</v>
      </c>
      <c r="F940" s="40">
        <v>4995</v>
      </c>
      <c r="G940" s="41">
        <f t="shared" si="247"/>
        <v>16975</v>
      </c>
      <c r="H940" s="119">
        <v>1149.67</v>
      </c>
      <c r="I940" s="116">
        <v>1154.6099999999999</v>
      </c>
      <c r="J940" s="116">
        <v>1231.1099999999999</v>
      </c>
      <c r="K940" s="116">
        <v>1195.54</v>
      </c>
      <c r="L940" s="43">
        <f t="shared" si="248"/>
        <v>1174.69</v>
      </c>
      <c r="M940" s="44">
        <f t="shared" si="249"/>
        <v>19940.29</v>
      </c>
      <c r="N940" s="89">
        <v>1.5310999999999999</v>
      </c>
      <c r="O940" s="89">
        <v>1.65</v>
      </c>
      <c r="P940" s="89">
        <v>2.4651999999999998</v>
      </c>
      <c r="Q940" s="89">
        <v>2.0832999999999999</v>
      </c>
      <c r="R940" s="77">
        <f t="shared" si="250"/>
        <v>1.8482000000000001</v>
      </c>
      <c r="S940" s="105">
        <f t="shared" si="251"/>
        <v>4375.6400000000003</v>
      </c>
      <c r="T940" s="122">
        <f t="shared" si="252"/>
        <v>7096.23</v>
      </c>
      <c r="U940" s="116">
        <f t="shared" si="253"/>
        <v>2496.69</v>
      </c>
      <c r="V940" s="123">
        <f t="shared" si="254"/>
        <v>5971.72</v>
      </c>
      <c r="W940" s="37">
        <f t="shared" si="255"/>
        <v>19940.28</v>
      </c>
      <c r="X940" s="105">
        <v>690.56</v>
      </c>
      <c r="Y940" s="106"/>
      <c r="Z940" s="106">
        <v>537.46</v>
      </c>
      <c r="AA940" s="106">
        <v>153.1</v>
      </c>
      <c r="AB940" s="107"/>
    </row>
    <row r="941" spans="2:28" hidden="1" x14ac:dyDescent="0.2">
      <c r="B941" s="5">
        <v>41444</v>
      </c>
      <c r="C941" s="33">
        <v>3062</v>
      </c>
      <c r="D941" s="40">
        <v>6002</v>
      </c>
      <c r="E941" s="40">
        <v>3162</v>
      </c>
      <c r="F941" s="40">
        <v>4932</v>
      </c>
      <c r="G941" s="41">
        <f t="shared" si="247"/>
        <v>17158</v>
      </c>
      <c r="H941" s="119">
        <v>1151.6099999999999</v>
      </c>
      <c r="I941" s="116">
        <v>1151.78</v>
      </c>
      <c r="J941" s="116">
        <v>1231.1099999999999</v>
      </c>
      <c r="K941" s="116">
        <v>1195.54</v>
      </c>
      <c r="L941" s="43">
        <f t="shared" si="248"/>
        <v>1178.95</v>
      </c>
      <c r="M941" s="44">
        <f t="shared" si="249"/>
        <v>20228.39</v>
      </c>
      <c r="N941" s="89">
        <v>1.544</v>
      </c>
      <c r="O941" s="89">
        <v>1.6147</v>
      </c>
      <c r="P941" s="89">
        <v>2.4651999999999998</v>
      </c>
      <c r="Q941" s="89">
        <v>2.0832999999999999</v>
      </c>
      <c r="R941" s="77">
        <f t="shared" si="250"/>
        <v>1.8935</v>
      </c>
      <c r="S941" s="105">
        <f t="shared" si="251"/>
        <v>3526.23</v>
      </c>
      <c r="T941" s="122">
        <f t="shared" si="252"/>
        <v>6912.98</v>
      </c>
      <c r="U941" s="116">
        <f t="shared" si="253"/>
        <v>3892.77</v>
      </c>
      <c r="V941" s="123">
        <f t="shared" si="254"/>
        <v>5896.4</v>
      </c>
      <c r="W941" s="37">
        <f t="shared" si="255"/>
        <v>20228.379999999997</v>
      </c>
      <c r="X941" s="105">
        <v>709.72</v>
      </c>
      <c r="Y941" s="106"/>
      <c r="Z941" s="106">
        <v>567.46</v>
      </c>
      <c r="AA941" s="106">
        <v>142.26</v>
      </c>
      <c r="AB941" s="107"/>
    </row>
    <row r="942" spans="2:28" hidden="1" x14ac:dyDescent="0.2">
      <c r="B942" s="5">
        <v>41445</v>
      </c>
      <c r="C942" s="33">
        <v>3096</v>
      </c>
      <c r="D942" s="40">
        <v>6028</v>
      </c>
      <c r="E942" s="40">
        <v>3070</v>
      </c>
      <c r="F942" s="40">
        <v>4970</v>
      </c>
      <c r="G942" s="41">
        <f t="shared" si="247"/>
        <v>17164</v>
      </c>
      <c r="H942" s="119">
        <v>1153.3499999999999</v>
      </c>
      <c r="I942" s="116">
        <v>1153.45</v>
      </c>
      <c r="J942" s="116">
        <v>1219.3499999999999</v>
      </c>
      <c r="K942" s="116">
        <v>1195.54</v>
      </c>
      <c r="L942" s="43">
        <f t="shared" si="248"/>
        <v>1177.4100000000001</v>
      </c>
      <c r="M942" s="44">
        <f t="shared" si="249"/>
        <v>20209.009999999998</v>
      </c>
      <c r="N942" s="89">
        <v>1.56</v>
      </c>
      <c r="O942" s="89">
        <v>1.6367</v>
      </c>
      <c r="P942" s="89">
        <v>2.3915999999999999</v>
      </c>
      <c r="Q942" s="89">
        <v>2.0832999999999999</v>
      </c>
      <c r="R942" s="77">
        <f t="shared" si="250"/>
        <v>1.8872</v>
      </c>
      <c r="S942" s="105">
        <f t="shared" si="251"/>
        <v>3570.77</v>
      </c>
      <c r="T942" s="122">
        <f t="shared" si="252"/>
        <v>6953</v>
      </c>
      <c r="U942" s="116">
        <f t="shared" si="253"/>
        <v>3743.4</v>
      </c>
      <c r="V942" s="123">
        <f t="shared" si="254"/>
        <v>5941.83</v>
      </c>
      <c r="W942" s="37">
        <f t="shared" si="255"/>
        <v>20209</v>
      </c>
      <c r="X942" s="105">
        <v>724.06</v>
      </c>
      <c r="Y942" s="106"/>
      <c r="Z942" s="106">
        <v>560.04</v>
      </c>
      <c r="AA942" s="106">
        <v>164.02</v>
      </c>
      <c r="AB942" s="107"/>
    </row>
    <row r="943" spans="2:28" hidden="1" x14ac:dyDescent="0.2">
      <c r="B943" s="5">
        <v>41446</v>
      </c>
      <c r="C943" s="33">
        <v>3091</v>
      </c>
      <c r="D943" s="40">
        <v>6060</v>
      </c>
      <c r="E943" s="40">
        <v>3058</v>
      </c>
      <c r="F943" s="40">
        <v>4795</v>
      </c>
      <c r="G943" s="41">
        <f t="shared" si="247"/>
        <v>17004</v>
      </c>
      <c r="H943" s="119">
        <v>1151.75</v>
      </c>
      <c r="I943" s="116">
        <v>1152.76</v>
      </c>
      <c r="J943" s="116">
        <v>1219.3499999999999</v>
      </c>
      <c r="K943" s="116">
        <v>1195.54</v>
      </c>
      <c r="L943" s="43">
        <f t="shared" si="248"/>
        <v>1176.6199999999999</v>
      </c>
      <c r="M943" s="44">
        <f t="shared" si="249"/>
        <v>20007.169999999998</v>
      </c>
      <c r="N943" s="89">
        <v>1.5578000000000001</v>
      </c>
      <c r="O943" s="89">
        <v>1.6279999999999999</v>
      </c>
      <c r="P943" s="89">
        <v>2.3915999999999999</v>
      </c>
      <c r="Q943" s="89">
        <v>2.0832999999999999</v>
      </c>
      <c r="R943" s="77">
        <f t="shared" si="250"/>
        <v>1.881</v>
      </c>
      <c r="S943" s="105">
        <f t="shared" si="251"/>
        <v>3560.06</v>
      </c>
      <c r="T943" s="122">
        <f t="shared" si="252"/>
        <v>6985.73</v>
      </c>
      <c r="U943" s="116">
        <f t="shared" si="253"/>
        <v>3728.77</v>
      </c>
      <c r="V943" s="123">
        <f t="shared" si="254"/>
        <v>5732.61</v>
      </c>
      <c r="W943" s="37">
        <f t="shared" si="255"/>
        <v>20007.169999999998</v>
      </c>
      <c r="X943" s="105">
        <v>710.69</v>
      </c>
      <c r="Y943" s="106"/>
      <c r="Z943" s="106">
        <v>570.32000000000005</v>
      </c>
      <c r="AA943" s="106">
        <v>140.37</v>
      </c>
      <c r="AB943" s="107"/>
    </row>
    <row r="944" spans="2:28" hidden="1" x14ac:dyDescent="0.2">
      <c r="B944" s="5">
        <v>41447</v>
      </c>
      <c r="C944" s="33">
        <v>3072</v>
      </c>
      <c r="D944" s="40">
        <v>6049</v>
      </c>
      <c r="E944" s="40">
        <v>3063</v>
      </c>
      <c r="F944" s="40">
        <v>4591</v>
      </c>
      <c r="G944" s="41">
        <f t="shared" si="247"/>
        <v>16775</v>
      </c>
      <c r="H944" s="119">
        <v>1149.44</v>
      </c>
      <c r="I944" s="116">
        <v>1153.0899999999999</v>
      </c>
      <c r="J944" s="116">
        <v>1219.3499999999999</v>
      </c>
      <c r="K944" s="116">
        <v>1195.54</v>
      </c>
      <c r="L944" s="43">
        <f t="shared" si="248"/>
        <v>1176.1400000000001</v>
      </c>
      <c r="M944" s="44">
        <f t="shared" si="249"/>
        <v>19729.71</v>
      </c>
      <c r="N944" s="89">
        <v>1.5269999999999999</v>
      </c>
      <c r="O944" s="89">
        <v>1.6282000000000001</v>
      </c>
      <c r="P944" s="89">
        <v>2.3915999999999999</v>
      </c>
      <c r="Q944" s="89">
        <v>2.0832999999999999</v>
      </c>
      <c r="R944" s="77">
        <f t="shared" si="250"/>
        <v>1.8735999999999999</v>
      </c>
      <c r="S944" s="105">
        <f t="shared" si="251"/>
        <v>3531.08</v>
      </c>
      <c r="T944" s="122">
        <f t="shared" si="252"/>
        <v>6975.04</v>
      </c>
      <c r="U944" s="116">
        <f t="shared" si="253"/>
        <v>3734.87</v>
      </c>
      <c r="V944" s="123">
        <f t="shared" si="254"/>
        <v>5488.72</v>
      </c>
      <c r="W944" s="37">
        <f t="shared" si="255"/>
        <v>19729.71</v>
      </c>
      <c r="X944" s="105">
        <v>680.02</v>
      </c>
      <c r="Y944" s="106"/>
      <c r="Z944" s="106">
        <v>549.66999999999996</v>
      </c>
      <c r="AA944" s="106">
        <v>130.35</v>
      </c>
      <c r="AB944" s="107"/>
    </row>
    <row r="945" spans="2:28" hidden="1" x14ac:dyDescent="0.2">
      <c r="B945" s="5">
        <v>41448</v>
      </c>
      <c r="C945" s="33">
        <v>3094</v>
      </c>
      <c r="D945" s="40">
        <v>6051</v>
      </c>
      <c r="E945" s="40">
        <v>3046</v>
      </c>
      <c r="F945" s="40">
        <v>4932</v>
      </c>
      <c r="G945" s="41">
        <f t="shared" si="247"/>
        <v>17123</v>
      </c>
      <c r="H945" s="119">
        <v>1150.48</v>
      </c>
      <c r="I945" s="116">
        <v>1154.06</v>
      </c>
      <c r="J945" s="116">
        <v>1219.3499999999999</v>
      </c>
      <c r="K945" s="116">
        <v>1195.54</v>
      </c>
      <c r="L945" s="43">
        <f t="shared" si="248"/>
        <v>1176.98</v>
      </c>
      <c r="M945" s="44">
        <f t="shared" si="249"/>
        <v>20153.349999999999</v>
      </c>
      <c r="N945" s="89">
        <v>1.5189999999999999</v>
      </c>
      <c r="O945" s="89">
        <v>1.6409</v>
      </c>
      <c r="P945" s="89">
        <v>2.3915999999999999</v>
      </c>
      <c r="Q945" s="89">
        <v>2.0832999999999999</v>
      </c>
      <c r="R945" s="77">
        <f t="shared" si="250"/>
        <v>1.8797999999999999</v>
      </c>
      <c r="S945" s="105">
        <f t="shared" si="251"/>
        <v>3559.59</v>
      </c>
      <c r="T945" s="122">
        <f t="shared" si="252"/>
        <v>6983.22</v>
      </c>
      <c r="U945" s="116">
        <f t="shared" si="253"/>
        <v>3714.14</v>
      </c>
      <c r="V945" s="123">
        <f t="shared" si="254"/>
        <v>5896.4</v>
      </c>
      <c r="W945" s="37">
        <f t="shared" si="255"/>
        <v>20153.349999999999</v>
      </c>
      <c r="X945" s="105">
        <v>710.38</v>
      </c>
      <c r="Y945" s="106"/>
      <c r="Z945" s="106">
        <v>566.55999999999995</v>
      </c>
      <c r="AA945" s="106">
        <v>143.82</v>
      </c>
      <c r="AB945" s="107"/>
    </row>
    <row r="946" spans="2:28" hidden="1" x14ac:dyDescent="0.2">
      <c r="B946" s="5">
        <v>41449</v>
      </c>
      <c r="C946" s="33">
        <v>3067</v>
      </c>
      <c r="D946" s="40">
        <v>6034</v>
      </c>
      <c r="E946" s="40">
        <v>3067</v>
      </c>
      <c r="F946" s="40">
        <v>4976</v>
      </c>
      <c r="G946" s="41">
        <f t="shared" si="247"/>
        <v>17144</v>
      </c>
      <c r="H946" s="119">
        <v>1149.5</v>
      </c>
      <c r="I946" s="116">
        <v>1145.73</v>
      </c>
      <c r="J946" s="116">
        <v>1219.3499999999999</v>
      </c>
      <c r="K946" s="116">
        <v>1195.54</v>
      </c>
      <c r="L946" s="43">
        <f t="shared" si="248"/>
        <v>1174.03</v>
      </c>
      <c r="M946" s="44">
        <f t="shared" si="249"/>
        <v>20127.599999999999</v>
      </c>
      <c r="N946" s="89">
        <v>1.5013000000000001</v>
      </c>
      <c r="O946" s="89">
        <v>1.5371999999999999</v>
      </c>
      <c r="P946" s="89">
        <v>2.3915999999999999</v>
      </c>
      <c r="Q946" s="89">
        <v>2.0832999999999999</v>
      </c>
      <c r="R946" s="77">
        <f t="shared" si="250"/>
        <v>1.8421000000000001</v>
      </c>
      <c r="S946" s="105">
        <f t="shared" si="251"/>
        <v>3525.52</v>
      </c>
      <c r="T946" s="122">
        <f t="shared" si="252"/>
        <v>6913.33</v>
      </c>
      <c r="U946" s="116">
        <f t="shared" si="253"/>
        <v>3739.75</v>
      </c>
      <c r="V946" s="123">
        <f t="shared" si="254"/>
        <v>5949.01</v>
      </c>
      <c r="W946" s="37">
        <f t="shared" si="255"/>
        <v>20127.61</v>
      </c>
      <c r="X946" s="105">
        <v>689.63</v>
      </c>
      <c r="Y946" s="106"/>
      <c r="Z946" s="106">
        <v>545.16</v>
      </c>
      <c r="AA946" s="106">
        <v>144.47</v>
      </c>
      <c r="AB946" s="107"/>
    </row>
    <row r="947" spans="2:28" hidden="1" x14ac:dyDescent="0.2">
      <c r="B947" s="5">
        <v>41450</v>
      </c>
      <c r="C947" s="33">
        <v>3074</v>
      </c>
      <c r="D947" s="40">
        <v>6080</v>
      </c>
      <c r="E947" s="40">
        <v>3050</v>
      </c>
      <c r="F947" s="40">
        <v>5073</v>
      </c>
      <c r="G947" s="41">
        <f t="shared" si="247"/>
        <v>17277</v>
      </c>
      <c r="H947" s="119">
        <v>1149.6300000000001</v>
      </c>
      <c r="I947" s="116">
        <v>1151.82</v>
      </c>
      <c r="J947" s="116">
        <v>1219.3499999999999</v>
      </c>
      <c r="K947" s="116">
        <v>1195.54</v>
      </c>
      <c r="L947" s="43">
        <f t="shared" si="248"/>
        <v>1176.19</v>
      </c>
      <c r="M947" s="44">
        <f t="shared" si="249"/>
        <v>20321.02</v>
      </c>
      <c r="N947" s="89">
        <v>1.4932000000000001</v>
      </c>
      <c r="O947" s="89">
        <v>1.6147</v>
      </c>
      <c r="P947" s="89">
        <v>2.3915999999999999</v>
      </c>
      <c r="Q947" s="89">
        <v>2.0832999999999999</v>
      </c>
      <c r="R947" s="77">
        <f t="shared" si="250"/>
        <v>1.8677999999999999</v>
      </c>
      <c r="S947" s="105">
        <f t="shared" si="251"/>
        <v>3533.96</v>
      </c>
      <c r="T947" s="122">
        <f t="shared" si="252"/>
        <v>7003.07</v>
      </c>
      <c r="U947" s="116">
        <f t="shared" si="253"/>
        <v>3719.02</v>
      </c>
      <c r="V947" s="123">
        <f t="shared" si="254"/>
        <v>6064.97</v>
      </c>
      <c r="W947" s="37">
        <f t="shared" si="255"/>
        <v>20321.02</v>
      </c>
      <c r="X947" s="105">
        <v>553.32000000000005</v>
      </c>
      <c r="Y947" s="106"/>
      <c r="Z947" s="106">
        <v>450.24</v>
      </c>
      <c r="AA947" s="106">
        <v>103.08</v>
      </c>
      <c r="AB947" s="107"/>
    </row>
    <row r="948" spans="2:28" hidden="1" x14ac:dyDescent="0.2">
      <c r="B948" s="5">
        <v>41451</v>
      </c>
      <c r="C948" s="33">
        <v>3057</v>
      </c>
      <c r="D948" s="40">
        <v>6090</v>
      </c>
      <c r="E948" s="40">
        <v>2966</v>
      </c>
      <c r="F948" s="40">
        <v>5132</v>
      </c>
      <c r="G948" s="41">
        <f t="shared" si="247"/>
        <v>17245</v>
      </c>
      <c r="H948" s="119">
        <v>1150.51</v>
      </c>
      <c r="I948" s="116">
        <v>1151.45</v>
      </c>
      <c r="J948" s="116">
        <v>1219.3499999999999</v>
      </c>
      <c r="K948" s="116">
        <v>1195.54</v>
      </c>
      <c r="L948" s="43">
        <f t="shared" si="248"/>
        <v>1176.08</v>
      </c>
      <c r="M948" s="44">
        <f t="shared" si="249"/>
        <v>20281.54</v>
      </c>
      <c r="N948" s="89">
        <v>1.512</v>
      </c>
      <c r="O948" s="89">
        <v>1.6121000000000001</v>
      </c>
      <c r="P948" s="89">
        <v>2.3915999999999999</v>
      </c>
      <c r="Q948" s="89">
        <v>2.0832999999999999</v>
      </c>
      <c r="R948" s="77">
        <f t="shared" si="250"/>
        <v>1.8686</v>
      </c>
      <c r="S948" s="105">
        <f t="shared" si="251"/>
        <v>3517.11</v>
      </c>
      <c r="T948" s="122">
        <f t="shared" si="252"/>
        <v>7012.33</v>
      </c>
      <c r="U948" s="116">
        <f t="shared" si="253"/>
        <v>3616.59</v>
      </c>
      <c r="V948" s="123">
        <f t="shared" si="254"/>
        <v>6135.51</v>
      </c>
      <c r="W948" s="37">
        <f t="shared" si="255"/>
        <v>20281.54</v>
      </c>
      <c r="X948" s="105">
        <v>705.47</v>
      </c>
      <c r="Y948" s="106"/>
      <c r="Z948" s="106">
        <v>564.52</v>
      </c>
      <c r="AA948" s="106">
        <v>140.94999999999999</v>
      </c>
      <c r="AB948" s="107"/>
    </row>
    <row r="949" spans="2:28" hidden="1" x14ac:dyDescent="0.2">
      <c r="B949" s="5">
        <v>41452</v>
      </c>
      <c r="C949" s="33">
        <v>3263</v>
      </c>
      <c r="D949" s="40">
        <v>6098</v>
      </c>
      <c r="E949" s="40">
        <v>3037</v>
      </c>
      <c r="F949" s="40">
        <v>4723</v>
      </c>
      <c r="G949" s="41">
        <f t="shared" si="247"/>
        <v>17121</v>
      </c>
      <c r="H949" s="119">
        <v>1150.8499999999999</v>
      </c>
      <c r="I949" s="116">
        <v>1150.94</v>
      </c>
      <c r="J949" s="116">
        <v>1229.46</v>
      </c>
      <c r="K949" s="116">
        <v>1195.54</v>
      </c>
      <c r="L949" s="43">
        <f t="shared" si="248"/>
        <v>1177.1500000000001</v>
      </c>
      <c r="M949" s="44">
        <f t="shared" si="249"/>
        <v>20154.060000000001</v>
      </c>
      <c r="N949" s="89">
        <v>1.518</v>
      </c>
      <c r="O949" s="89">
        <v>1.6165</v>
      </c>
      <c r="P949" s="89">
        <v>2.5143</v>
      </c>
      <c r="Q949" s="89">
        <v>2.0832999999999999</v>
      </c>
      <c r="R949" s="77">
        <f t="shared" si="250"/>
        <v>1.8857999999999999</v>
      </c>
      <c r="S949" s="105">
        <f t="shared" si="251"/>
        <v>3755.22</v>
      </c>
      <c r="T949" s="122">
        <f t="shared" si="252"/>
        <v>7018.43</v>
      </c>
      <c r="U949" s="116">
        <f t="shared" si="253"/>
        <v>3733.87</v>
      </c>
      <c r="V949" s="123">
        <f t="shared" si="254"/>
        <v>5646.54</v>
      </c>
      <c r="W949" s="37">
        <f t="shared" si="255"/>
        <v>20154.060000000001</v>
      </c>
      <c r="X949" s="105">
        <v>683.47380952380945</v>
      </c>
      <c r="Y949" s="106"/>
      <c r="Z949" s="106">
        <v>547.86</v>
      </c>
      <c r="AA949" s="106">
        <v>135.61380952380949</v>
      </c>
      <c r="AB949" s="107"/>
    </row>
    <row r="950" spans="2:28" hidden="1" x14ac:dyDescent="0.2">
      <c r="B950" s="5">
        <v>41453</v>
      </c>
      <c r="C950" s="33">
        <v>3094</v>
      </c>
      <c r="D950" s="40">
        <v>6046</v>
      </c>
      <c r="E950" s="40">
        <v>3040</v>
      </c>
      <c r="F950" s="40">
        <v>4932</v>
      </c>
      <c r="G950" s="41">
        <f t="shared" si="247"/>
        <v>17112</v>
      </c>
      <c r="H950" s="119">
        <v>1147.6500000000001</v>
      </c>
      <c r="I950" s="116">
        <v>1150.31</v>
      </c>
      <c r="J950" s="116">
        <v>1229.46</v>
      </c>
      <c r="K950" s="116">
        <v>1195.54</v>
      </c>
      <c r="L950" s="43">
        <f t="shared" si="248"/>
        <v>1176.93</v>
      </c>
      <c r="M950" s="44">
        <f t="shared" si="249"/>
        <v>20139.57</v>
      </c>
      <c r="N950" s="89">
        <v>1.4992000000000001</v>
      </c>
      <c r="O950" s="89">
        <v>1.5973999999999999</v>
      </c>
      <c r="P950" s="89">
        <v>2.5143</v>
      </c>
      <c r="Q950" s="89">
        <v>2.0832999999999999</v>
      </c>
      <c r="R950" s="77">
        <f t="shared" si="250"/>
        <v>1.8826000000000001</v>
      </c>
      <c r="S950" s="105">
        <f t="shared" si="251"/>
        <v>3550.83</v>
      </c>
      <c r="T950" s="122">
        <f t="shared" si="252"/>
        <v>6954.77</v>
      </c>
      <c r="U950" s="116">
        <f t="shared" si="253"/>
        <v>3737.56</v>
      </c>
      <c r="V950" s="123">
        <f t="shared" si="254"/>
        <v>5896.4</v>
      </c>
      <c r="W950" s="37">
        <f t="shared" si="255"/>
        <v>20139.559999999998</v>
      </c>
      <c r="X950" s="105">
        <v>717.35</v>
      </c>
      <c r="Y950" s="106"/>
      <c r="Z950" s="106">
        <v>560.96</v>
      </c>
      <c r="AA950" s="106">
        <v>156.38999999999999</v>
      </c>
      <c r="AB950" s="107"/>
    </row>
    <row r="951" spans="2:28" hidden="1" x14ac:dyDescent="0.2">
      <c r="B951" s="5">
        <v>41454</v>
      </c>
      <c r="C951" s="33">
        <v>3126</v>
      </c>
      <c r="D951" s="40">
        <v>6058</v>
      </c>
      <c r="E951" s="40">
        <v>3098</v>
      </c>
      <c r="F951" s="40">
        <v>4938</v>
      </c>
      <c r="G951" s="41">
        <f t="shared" si="247"/>
        <v>17220</v>
      </c>
      <c r="H951" s="119">
        <v>1145.7</v>
      </c>
      <c r="I951" s="116">
        <v>1145.3599999999999</v>
      </c>
      <c r="J951" s="116">
        <v>1229.46</v>
      </c>
      <c r="K951" s="116">
        <v>1195.54</v>
      </c>
      <c r="L951" s="43">
        <f t="shared" si="248"/>
        <v>1174.94</v>
      </c>
      <c r="M951" s="44">
        <f t="shared" si="249"/>
        <v>20232.490000000002</v>
      </c>
      <c r="N951" s="89">
        <v>1.474</v>
      </c>
      <c r="O951" s="89">
        <v>1.5445</v>
      </c>
      <c r="P951" s="89">
        <v>2.5143</v>
      </c>
      <c r="Q951" s="89">
        <v>2.0832999999999999</v>
      </c>
      <c r="R951" s="77">
        <f t="shared" si="250"/>
        <v>1.8607</v>
      </c>
      <c r="S951" s="105">
        <f t="shared" si="251"/>
        <v>3581.46</v>
      </c>
      <c r="T951" s="122">
        <f t="shared" si="252"/>
        <v>6938.59</v>
      </c>
      <c r="U951" s="116">
        <f t="shared" si="253"/>
        <v>3808.87</v>
      </c>
      <c r="V951" s="123">
        <f t="shared" si="254"/>
        <v>5903.58</v>
      </c>
      <c r="W951" s="37">
        <f t="shared" si="255"/>
        <v>20232.5</v>
      </c>
      <c r="X951" s="105">
        <v>699.18</v>
      </c>
      <c r="Y951" s="106"/>
      <c r="Z951" s="106">
        <v>563.91999999999996</v>
      </c>
      <c r="AA951" s="106">
        <v>135.26</v>
      </c>
      <c r="AB951" s="107"/>
    </row>
    <row r="952" spans="2:28" ht="13.5" hidden="1" thickBot="1" x14ac:dyDescent="0.25">
      <c r="B952" s="5">
        <v>41455</v>
      </c>
      <c r="C952" s="33">
        <v>3093</v>
      </c>
      <c r="D952" s="40">
        <v>6043</v>
      </c>
      <c r="E952" s="40">
        <v>3098</v>
      </c>
      <c r="F952" s="40">
        <v>4481</v>
      </c>
      <c r="G952" s="41">
        <f t="shared" si="247"/>
        <v>16715</v>
      </c>
      <c r="H952" s="119">
        <v>1147.43</v>
      </c>
      <c r="I952" s="116">
        <v>1145.95</v>
      </c>
      <c r="J952" s="116">
        <v>1229.46</v>
      </c>
      <c r="K952" s="116">
        <v>1195.54</v>
      </c>
      <c r="L952" s="43">
        <f t="shared" si="248"/>
        <v>1175</v>
      </c>
      <c r="M952" s="44">
        <f t="shared" si="249"/>
        <v>19640.060000000001</v>
      </c>
      <c r="N952" s="89">
        <v>1.4943</v>
      </c>
      <c r="O952" s="89">
        <v>1.5498000000000001</v>
      </c>
      <c r="P952" s="89">
        <v>2.5143</v>
      </c>
      <c r="Q952" s="89">
        <v>2.0832999999999999</v>
      </c>
      <c r="R952" s="77">
        <f t="shared" si="250"/>
        <v>1.8613</v>
      </c>
      <c r="S952" s="105">
        <f t="shared" si="251"/>
        <v>3549</v>
      </c>
      <c r="T952" s="122">
        <f t="shared" si="252"/>
        <v>6924.98</v>
      </c>
      <c r="U952" s="116">
        <f t="shared" si="253"/>
        <v>3808.87</v>
      </c>
      <c r="V952" s="123">
        <f t="shared" si="254"/>
        <v>5357.21</v>
      </c>
      <c r="W952" s="37">
        <f t="shared" si="255"/>
        <v>19640.059999999998</v>
      </c>
      <c r="X952" s="105">
        <v>699.18</v>
      </c>
      <c r="Y952" s="106"/>
      <c r="Z952" s="106">
        <v>563.91999999999996</v>
      </c>
      <c r="AA952" s="106">
        <v>135.26</v>
      </c>
      <c r="AB952" s="107"/>
    </row>
    <row r="953" spans="2:28" ht="13.5" hidden="1" thickBot="1" x14ac:dyDescent="0.25">
      <c r="B953" s="10" t="s">
        <v>12</v>
      </c>
      <c r="C953" s="63">
        <f t="shared" ref="C953:AB953" si="256">SUM(C923:C952)</f>
        <v>73652</v>
      </c>
      <c r="D953" s="63">
        <f t="shared" si="256"/>
        <v>181503</v>
      </c>
      <c r="E953" s="63">
        <f t="shared" si="256"/>
        <v>91635</v>
      </c>
      <c r="F953" s="63">
        <f t="shared" si="256"/>
        <v>145646</v>
      </c>
      <c r="G953" s="63">
        <f t="shared" si="256"/>
        <v>492436</v>
      </c>
      <c r="H953" s="115">
        <f t="shared" si="256"/>
        <v>27623.95</v>
      </c>
      <c r="I953" s="115">
        <f t="shared" si="256"/>
        <v>34598.689999999995</v>
      </c>
      <c r="J953" s="115">
        <f t="shared" si="256"/>
        <v>36806.759999999987</v>
      </c>
      <c r="K953" s="115">
        <f t="shared" si="256"/>
        <v>35690.100000000006</v>
      </c>
      <c r="L953" s="63">
        <f t="shared" si="256"/>
        <v>35323.75</v>
      </c>
      <c r="M953" s="63">
        <f t="shared" si="256"/>
        <v>579785.39999999991</v>
      </c>
      <c r="N953" s="97">
        <f t="shared" si="256"/>
        <v>36.849299999999999</v>
      </c>
      <c r="O953" s="97">
        <f t="shared" si="256"/>
        <v>49.011999999999993</v>
      </c>
      <c r="P953" s="97">
        <f t="shared" si="256"/>
        <v>73.805400000000006</v>
      </c>
      <c r="Q953" s="97">
        <f t="shared" si="256"/>
        <v>60.213000000000022</v>
      </c>
      <c r="R953" s="97">
        <f t="shared" si="256"/>
        <v>56.518000000000022</v>
      </c>
      <c r="S953" s="115">
        <f t="shared" si="256"/>
        <v>84772.84</v>
      </c>
      <c r="T953" s="115">
        <f t="shared" si="256"/>
        <v>209325.5</v>
      </c>
      <c r="U953" s="115">
        <f t="shared" si="256"/>
        <v>112424.59999999998</v>
      </c>
      <c r="V953" s="115">
        <f t="shared" si="256"/>
        <v>173262.46999999997</v>
      </c>
      <c r="W953" s="63">
        <f t="shared" si="256"/>
        <v>579785.40999999992</v>
      </c>
      <c r="X953" s="115">
        <f t="shared" si="256"/>
        <v>20494.794761904759</v>
      </c>
      <c r="Y953" s="115">
        <f t="shared" si="256"/>
        <v>0</v>
      </c>
      <c r="Z953" s="115">
        <f t="shared" si="256"/>
        <v>16208.59</v>
      </c>
      <c r="AA953" s="115">
        <f t="shared" si="256"/>
        <v>4286.2047619047607</v>
      </c>
      <c r="AB953" s="115">
        <f t="shared" si="256"/>
        <v>0</v>
      </c>
    </row>
    <row r="954" spans="2:28" hidden="1" x14ac:dyDescent="0.2">
      <c r="B954" s="5">
        <v>41456</v>
      </c>
      <c r="C954" s="33">
        <v>3115</v>
      </c>
      <c r="D954" s="40">
        <v>6056</v>
      </c>
      <c r="E954" s="40">
        <v>3011</v>
      </c>
      <c r="F954" s="40">
        <v>4857</v>
      </c>
      <c r="G954" s="41">
        <f t="shared" ref="G954:G981" si="257">SUM(C954:F954)</f>
        <v>17039</v>
      </c>
      <c r="H954" s="119">
        <v>1148.7</v>
      </c>
      <c r="I954" s="116">
        <v>1155.3399999999999</v>
      </c>
      <c r="J954" s="116">
        <v>1229.46</v>
      </c>
      <c r="K954" s="116">
        <v>1177.58</v>
      </c>
      <c r="L954" s="120">
        <f t="shared" ref="L954:L966" si="258">+ROUND((H954*C954+I954*D954+J954*E954+K954*F954)/G954,2)</f>
        <v>1173.56</v>
      </c>
      <c r="M954" s="121">
        <f t="shared" ref="M954:M983" si="259">+ROUND((C954*H954+D954*I954+E954*J954+F954*K954)/1000,2)</f>
        <v>19996.349999999999</v>
      </c>
      <c r="N954" s="89">
        <v>1.5053000000000001</v>
      </c>
      <c r="O954" s="89">
        <v>1.6575</v>
      </c>
      <c r="P954" s="89">
        <v>2.5143</v>
      </c>
      <c r="Q954" s="117">
        <v>1.7975000000000001</v>
      </c>
      <c r="R954" s="77">
        <f t="shared" ref="R954:R983" si="260">+ROUND((N954*C954+O954*D954+P954*E954+Q954*F954)/G954,4)</f>
        <v>1.821</v>
      </c>
      <c r="S954" s="105">
        <f t="shared" ref="S954:S984" si="261">ROUND(+C954*H954/1000,2)</f>
        <v>3578.2</v>
      </c>
      <c r="T954" s="122">
        <f t="shared" ref="T954:T984" si="262">ROUND(+D954*I954/1000,2)</f>
        <v>6996.74</v>
      </c>
      <c r="U954" s="116">
        <f t="shared" ref="U954:U984" si="263">ROUND(+E954*J954/1000,2)</f>
        <v>3701.9</v>
      </c>
      <c r="V954" s="123">
        <f t="shared" ref="V954:V984" si="264">ROUND(+F954*K954/1000,2)</f>
        <v>5719.51</v>
      </c>
      <c r="W954" s="37">
        <f t="shared" ref="W954:W984" si="265">SUM(S954:V954)</f>
        <v>19996.349999999999</v>
      </c>
      <c r="X954" s="105">
        <v>681.49</v>
      </c>
      <c r="Y954" s="106"/>
      <c r="Z954" s="106">
        <v>540.4</v>
      </c>
      <c r="AA954" s="106">
        <v>141.09</v>
      </c>
      <c r="AB954" s="107"/>
    </row>
    <row r="955" spans="2:28" hidden="1" x14ac:dyDescent="0.2">
      <c r="B955" s="5">
        <v>41457</v>
      </c>
      <c r="C955" s="33">
        <v>3121</v>
      </c>
      <c r="D955" s="40">
        <v>6120</v>
      </c>
      <c r="E955" s="40">
        <v>3078</v>
      </c>
      <c r="F955" s="40">
        <v>4840</v>
      </c>
      <c r="G955" s="41">
        <f t="shared" si="257"/>
        <v>17159</v>
      </c>
      <c r="H955" s="119">
        <v>1150.3599999999999</v>
      </c>
      <c r="I955" s="116">
        <v>1154.8599999999999</v>
      </c>
      <c r="J955" s="116">
        <v>1229.46</v>
      </c>
      <c r="K955" s="116">
        <v>1177.58</v>
      </c>
      <c r="L955" s="120">
        <f t="shared" si="258"/>
        <v>1173.83</v>
      </c>
      <c r="M955" s="121">
        <f t="shared" si="259"/>
        <v>20141.78</v>
      </c>
      <c r="N955" s="89">
        <v>1.5368999999999999</v>
      </c>
      <c r="O955" s="89">
        <v>1.6536</v>
      </c>
      <c r="P955" s="89">
        <v>2.5143</v>
      </c>
      <c r="Q955" s="117">
        <v>1.7975000000000001</v>
      </c>
      <c r="R955" s="77">
        <f t="shared" si="260"/>
        <v>1.8273999999999999</v>
      </c>
      <c r="S955" s="105">
        <f t="shared" si="261"/>
        <v>3590.27</v>
      </c>
      <c r="T955" s="122">
        <f t="shared" si="262"/>
        <v>7067.74</v>
      </c>
      <c r="U955" s="116">
        <f t="shared" si="263"/>
        <v>3784.28</v>
      </c>
      <c r="V955" s="123">
        <f t="shared" si="264"/>
        <v>5699.49</v>
      </c>
      <c r="W955" s="37">
        <f t="shared" si="265"/>
        <v>20141.78</v>
      </c>
      <c r="X955" s="105">
        <v>722.27</v>
      </c>
      <c r="Y955" s="106"/>
      <c r="Z955" s="106">
        <v>565.37</v>
      </c>
      <c r="AA955" s="106">
        <v>156.9</v>
      </c>
      <c r="AB955" s="107"/>
    </row>
    <row r="956" spans="2:28" hidden="1" x14ac:dyDescent="0.2">
      <c r="B956" s="5">
        <v>41458</v>
      </c>
      <c r="C956" s="33">
        <v>3133</v>
      </c>
      <c r="D956" s="40">
        <v>6041</v>
      </c>
      <c r="E956" s="40">
        <v>2995</v>
      </c>
      <c r="F956" s="40">
        <v>4715</v>
      </c>
      <c r="G956" s="41">
        <f t="shared" si="257"/>
        <v>16884</v>
      </c>
      <c r="H956" s="119">
        <v>1146.43</v>
      </c>
      <c r="I956" s="116">
        <v>1153.95</v>
      </c>
      <c r="J956" s="116">
        <v>1229.46</v>
      </c>
      <c r="K956" s="116">
        <v>1177.58</v>
      </c>
      <c r="L956" s="120">
        <f t="shared" si="258"/>
        <v>1172.55</v>
      </c>
      <c r="M956" s="121">
        <f t="shared" si="259"/>
        <v>19797.3</v>
      </c>
      <c r="N956" s="89">
        <v>1.5132000000000001</v>
      </c>
      <c r="O956" s="89">
        <v>1.6448</v>
      </c>
      <c r="P956" s="89">
        <v>2.5143</v>
      </c>
      <c r="Q956" s="117">
        <v>1.7975000000000001</v>
      </c>
      <c r="R956" s="77">
        <f t="shared" si="260"/>
        <v>1.8172999999999999</v>
      </c>
      <c r="S956" s="105">
        <f t="shared" si="261"/>
        <v>3591.77</v>
      </c>
      <c r="T956" s="122">
        <f t="shared" si="262"/>
        <v>6971.01</v>
      </c>
      <c r="U956" s="116">
        <f t="shared" si="263"/>
        <v>3682.23</v>
      </c>
      <c r="V956" s="123">
        <f t="shared" si="264"/>
        <v>5552.29</v>
      </c>
      <c r="W956" s="37">
        <f t="shared" si="265"/>
        <v>19797.3</v>
      </c>
      <c r="X956" s="105">
        <v>667.65</v>
      </c>
      <c r="Y956" s="106"/>
      <c r="Z956" s="106">
        <v>520.28</v>
      </c>
      <c r="AA956" s="106">
        <v>147.37</v>
      </c>
      <c r="AB956" s="107"/>
    </row>
    <row r="957" spans="2:28" hidden="1" x14ac:dyDescent="0.2">
      <c r="B957" s="5">
        <v>41459</v>
      </c>
      <c r="C957" s="33">
        <v>2996</v>
      </c>
      <c r="D957" s="40">
        <v>6004</v>
      </c>
      <c r="E957" s="40">
        <v>3065</v>
      </c>
      <c r="F957" s="40">
        <v>4959</v>
      </c>
      <c r="G957" s="41">
        <f t="shared" si="257"/>
        <v>17024</v>
      </c>
      <c r="H957" s="119">
        <v>1144.8699999999999</v>
      </c>
      <c r="I957" s="116">
        <v>1151.43</v>
      </c>
      <c r="J957" s="116">
        <v>1222.44</v>
      </c>
      <c r="K957" s="116">
        <v>1177.58</v>
      </c>
      <c r="L957" s="120">
        <f t="shared" si="258"/>
        <v>1170.68</v>
      </c>
      <c r="M957" s="121">
        <f t="shared" si="259"/>
        <v>19929.61</v>
      </c>
      <c r="N957" s="89">
        <v>1.4921</v>
      </c>
      <c r="O957" s="89">
        <v>1.6143000000000001</v>
      </c>
      <c r="P957" s="89">
        <v>2.3889</v>
      </c>
      <c r="Q957" s="117">
        <v>1.7975000000000001</v>
      </c>
      <c r="R957" s="77">
        <f t="shared" si="260"/>
        <v>1.7856000000000001</v>
      </c>
      <c r="S957" s="105">
        <f t="shared" si="261"/>
        <v>3430.03</v>
      </c>
      <c r="T957" s="122">
        <f t="shared" si="262"/>
        <v>6913.19</v>
      </c>
      <c r="U957" s="116">
        <f t="shared" si="263"/>
        <v>3746.78</v>
      </c>
      <c r="V957" s="123">
        <f t="shared" si="264"/>
        <v>5839.62</v>
      </c>
      <c r="W957" s="37">
        <f t="shared" si="265"/>
        <v>19929.62</v>
      </c>
      <c r="X957" s="105">
        <v>691.91</v>
      </c>
      <c r="Y957" s="106"/>
      <c r="Z957" s="106">
        <v>549.79</v>
      </c>
      <c r="AA957" s="106">
        <v>142.12</v>
      </c>
      <c r="AB957" s="107"/>
    </row>
    <row r="958" spans="2:28" hidden="1" x14ac:dyDescent="0.2">
      <c r="B958" s="5">
        <v>41460</v>
      </c>
      <c r="C958" s="33">
        <v>3029</v>
      </c>
      <c r="D958" s="40">
        <v>6037</v>
      </c>
      <c r="E958" s="40">
        <v>3053</v>
      </c>
      <c r="F958" s="40">
        <v>4877</v>
      </c>
      <c r="G958" s="41">
        <f t="shared" si="257"/>
        <v>16996</v>
      </c>
      <c r="H958" s="119">
        <v>1142.93</v>
      </c>
      <c r="I958" s="116">
        <v>1145.2</v>
      </c>
      <c r="J958" s="116">
        <v>1222.44</v>
      </c>
      <c r="K958" s="116">
        <v>1177.58</v>
      </c>
      <c r="L958" s="120">
        <f t="shared" si="258"/>
        <v>1167.96</v>
      </c>
      <c r="M958" s="121">
        <f t="shared" si="259"/>
        <v>19850.669999999998</v>
      </c>
      <c r="N958" s="89">
        <v>1.4683999999999999</v>
      </c>
      <c r="O958" s="89">
        <v>1.5432999999999999</v>
      </c>
      <c r="P958" s="89">
        <v>2.3889</v>
      </c>
      <c r="Q958" s="117">
        <v>1.7975000000000001</v>
      </c>
      <c r="R958" s="77">
        <f t="shared" si="260"/>
        <v>1.7547999999999999</v>
      </c>
      <c r="S958" s="105">
        <f t="shared" si="261"/>
        <v>3461.93</v>
      </c>
      <c r="T958" s="122">
        <f t="shared" si="262"/>
        <v>6913.57</v>
      </c>
      <c r="U958" s="116">
        <f t="shared" si="263"/>
        <v>3732.11</v>
      </c>
      <c r="V958" s="123">
        <f t="shared" si="264"/>
        <v>5743.06</v>
      </c>
      <c r="W958" s="37">
        <f t="shared" si="265"/>
        <v>19850.670000000002</v>
      </c>
      <c r="X958" s="105">
        <v>677.05</v>
      </c>
      <c r="Y958" s="106"/>
      <c r="Z958" s="106">
        <v>551.11</v>
      </c>
      <c r="AA958" s="106">
        <v>125.94</v>
      </c>
      <c r="AB958" s="107"/>
    </row>
    <row r="959" spans="2:28" hidden="1" x14ac:dyDescent="0.2">
      <c r="B959" s="5">
        <v>41461</v>
      </c>
      <c r="C959" s="33">
        <v>3025</v>
      </c>
      <c r="D959" s="40">
        <v>6020</v>
      </c>
      <c r="E959" s="40">
        <v>3085</v>
      </c>
      <c r="F959" s="40">
        <v>4872</v>
      </c>
      <c r="G959" s="41">
        <f t="shared" si="257"/>
        <v>17002</v>
      </c>
      <c r="H959" s="119">
        <v>1141.02</v>
      </c>
      <c r="I959" s="116">
        <v>1149.21</v>
      </c>
      <c r="J959" s="116">
        <v>1222.44</v>
      </c>
      <c r="K959" s="116">
        <v>1177.58</v>
      </c>
      <c r="L959" s="120">
        <f t="shared" si="258"/>
        <v>1169.17</v>
      </c>
      <c r="M959" s="121">
        <f t="shared" si="259"/>
        <v>19878.23</v>
      </c>
      <c r="N959" s="89">
        <v>1.4335</v>
      </c>
      <c r="O959" s="89">
        <v>1.5891</v>
      </c>
      <c r="P959" s="89">
        <v>2.3889</v>
      </c>
      <c r="Q959" s="117">
        <v>1.7975000000000001</v>
      </c>
      <c r="R959" s="77">
        <f t="shared" si="260"/>
        <v>1.7663</v>
      </c>
      <c r="S959" s="105">
        <f t="shared" si="261"/>
        <v>3451.59</v>
      </c>
      <c r="T959" s="122">
        <f t="shared" si="262"/>
        <v>6918.24</v>
      </c>
      <c r="U959" s="116">
        <f t="shared" si="263"/>
        <v>3771.23</v>
      </c>
      <c r="V959" s="123">
        <f t="shared" si="264"/>
        <v>5737.17</v>
      </c>
      <c r="W959" s="37">
        <f t="shared" si="265"/>
        <v>19878.23</v>
      </c>
      <c r="X959" s="105">
        <v>682.64476190476194</v>
      </c>
      <c r="Y959" s="106"/>
      <c r="Z959" s="106">
        <v>542.28</v>
      </c>
      <c r="AA959" s="106">
        <v>140.36476190476193</v>
      </c>
      <c r="AB959" s="107"/>
    </row>
    <row r="960" spans="2:28" hidden="1" x14ac:dyDescent="0.2">
      <c r="B960" s="5">
        <v>41462</v>
      </c>
      <c r="C960" s="33">
        <v>2996</v>
      </c>
      <c r="D960" s="40">
        <v>6040</v>
      </c>
      <c r="E960" s="40">
        <v>3086</v>
      </c>
      <c r="F960" s="40">
        <v>4969</v>
      </c>
      <c r="G960" s="41">
        <f t="shared" si="257"/>
        <v>17091</v>
      </c>
      <c r="H960" s="119">
        <v>1144.54</v>
      </c>
      <c r="I960" s="116">
        <v>1149.48</v>
      </c>
      <c r="J960" s="116">
        <v>1222.44</v>
      </c>
      <c r="K960" s="116">
        <v>1177.58</v>
      </c>
      <c r="L960" s="120">
        <f t="shared" si="258"/>
        <v>1169.96</v>
      </c>
      <c r="M960" s="121">
        <f t="shared" si="259"/>
        <v>19995.75</v>
      </c>
      <c r="N960" s="89">
        <v>1.4733000000000001</v>
      </c>
      <c r="O960" s="89">
        <v>1.5912999999999999</v>
      </c>
      <c r="P960" s="89">
        <v>2.3889</v>
      </c>
      <c r="Q960" s="117">
        <v>1.7975000000000001</v>
      </c>
      <c r="R960" s="77">
        <f t="shared" si="260"/>
        <v>1.7746</v>
      </c>
      <c r="S960" s="105">
        <f t="shared" si="261"/>
        <v>3429.04</v>
      </c>
      <c r="T960" s="122">
        <f t="shared" si="262"/>
        <v>6942.86</v>
      </c>
      <c r="U960" s="116">
        <f t="shared" si="263"/>
        <v>3772.45</v>
      </c>
      <c r="V960" s="123">
        <f t="shared" si="264"/>
        <v>5851.4</v>
      </c>
      <c r="W960" s="37">
        <f t="shared" si="265"/>
        <v>19995.75</v>
      </c>
      <c r="X960" s="105">
        <v>696.67</v>
      </c>
      <c r="Y960" s="106"/>
      <c r="Z960" s="106">
        <v>547.12</v>
      </c>
      <c r="AA960" s="106">
        <v>149.55000000000001</v>
      </c>
      <c r="AB960" s="107"/>
    </row>
    <row r="961" spans="2:28" hidden="1" x14ac:dyDescent="0.2">
      <c r="B961" s="5">
        <v>41463</v>
      </c>
      <c r="C961" s="33">
        <v>2971</v>
      </c>
      <c r="D961" s="40">
        <v>6120</v>
      </c>
      <c r="E961" s="40">
        <v>3051</v>
      </c>
      <c r="F961" s="40">
        <v>4635</v>
      </c>
      <c r="G961" s="41">
        <f t="shared" si="257"/>
        <v>16777</v>
      </c>
      <c r="H961" s="119">
        <v>1145.46</v>
      </c>
      <c r="I961" s="116">
        <v>1151.95</v>
      </c>
      <c r="J961" s="116">
        <v>1222.44</v>
      </c>
      <c r="K961" s="116">
        <v>1171.44</v>
      </c>
      <c r="L961" s="120">
        <f t="shared" si="258"/>
        <v>1169</v>
      </c>
      <c r="M961" s="121">
        <f t="shared" si="259"/>
        <v>19612.38</v>
      </c>
      <c r="N961" s="89">
        <v>1.4846999999999999</v>
      </c>
      <c r="O961" s="89">
        <v>1.6214</v>
      </c>
      <c r="P961" s="89">
        <v>2.3889</v>
      </c>
      <c r="Q961" s="117">
        <v>1.7596000000000001</v>
      </c>
      <c r="R961" s="77">
        <f t="shared" si="260"/>
        <v>1.7748999999999999</v>
      </c>
      <c r="S961" s="105">
        <f t="shared" si="261"/>
        <v>3403.16</v>
      </c>
      <c r="T961" s="122">
        <f t="shared" si="262"/>
        <v>7049.93</v>
      </c>
      <c r="U961" s="116">
        <f t="shared" si="263"/>
        <v>3729.66</v>
      </c>
      <c r="V961" s="123">
        <f t="shared" si="264"/>
        <v>5429.62</v>
      </c>
      <c r="W961" s="37">
        <f t="shared" si="265"/>
        <v>19612.37</v>
      </c>
      <c r="X961" s="105">
        <v>538.15</v>
      </c>
      <c r="Y961" s="106"/>
      <c r="Z961" s="106">
        <v>441.64</v>
      </c>
      <c r="AA961" s="106">
        <v>96.51</v>
      </c>
      <c r="AB961" s="107"/>
    </row>
    <row r="962" spans="2:28" hidden="1" x14ac:dyDescent="0.2">
      <c r="B962" s="5">
        <v>41464</v>
      </c>
      <c r="C962" s="33">
        <v>3076</v>
      </c>
      <c r="D962" s="40">
        <v>6044</v>
      </c>
      <c r="E962" s="40">
        <v>3049</v>
      </c>
      <c r="F962" s="40">
        <v>4895</v>
      </c>
      <c r="G962" s="41">
        <f t="shared" si="257"/>
        <v>17064</v>
      </c>
      <c r="H962" s="119">
        <v>1146.2</v>
      </c>
      <c r="I962" s="116">
        <v>1146.68</v>
      </c>
      <c r="J962" s="116">
        <v>1222.44</v>
      </c>
      <c r="K962" s="116">
        <v>1171.44</v>
      </c>
      <c r="L962" s="120">
        <f t="shared" si="258"/>
        <v>1167.23</v>
      </c>
      <c r="M962" s="121">
        <f t="shared" si="259"/>
        <v>19917.66</v>
      </c>
      <c r="N962" s="89">
        <v>1.4964999999999999</v>
      </c>
      <c r="O962" s="89">
        <v>1.5645</v>
      </c>
      <c r="P962" s="89">
        <v>2.3889</v>
      </c>
      <c r="Q962" s="117">
        <v>1.7596000000000001</v>
      </c>
      <c r="R962" s="77">
        <f t="shared" si="260"/>
        <v>1.7555000000000001</v>
      </c>
      <c r="S962" s="105">
        <f t="shared" si="261"/>
        <v>3525.71</v>
      </c>
      <c r="T962" s="122">
        <f t="shared" si="262"/>
        <v>6930.53</v>
      </c>
      <c r="U962" s="116">
        <f t="shared" si="263"/>
        <v>3727.22</v>
      </c>
      <c r="V962" s="123">
        <f t="shared" si="264"/>
        <v>5734.2</v>
      </c>
      <c r="W962" s="37">
        <f t="shared" si="265"/>
        <v>19917.66</v>
      </c>
      <c r="X962" s="105">
        <v>663.29</v>
      </c>
      <c r="Y962" s="106"/>
      <c r="Z962" s="106">
        <v>531.74</v>
      </c>
      <c r="AA962" s="106">
        <v>131.55000000000001</v>
      </c>
      <c r="AB962" s="107"/>
    </row>
    <row r="963" spans="2:28" hidden="1" x14ac:dyDescent="0.2">
      <c r="B963" s="5">
        <v>41465</v>
      </c>
      <c r="C963" s="33">
        <v>3040</v>
      </c>
      <c r="D963" s="40">
        <v>6031</v>
      </c>
      <c r="E963" s="40">
        <v>3002</v>
      </c>
      <c r="F963" s="40">
        <v>5085</v>
      </c>
      <c r="G963" s="41">
        <f t="shared" si="257"/>
        <v>17158</v>
      </c>
      <c r="H963" s="119">
        <v>1139.82</v>
      </c>
      <c r="I963" s="116">
        <v>1153.2</v>
      </c>
      <c r="J963" s="116">
        <v>1222.44</v>
      </c>
      <c r="K963" s="116">
        <v>1171.44</v>
      </c>
      <c r="L963" s="120">
        <f t="shared" si="258"/>
        <v>1168.3499999999999</v>
      </c>
      <c r="M963" s="121">
        <f t="shared" si="259"/>
        <v>20046.54</v>
      </c>
      <c r="N963" s="89">
        <v>1.4053</v>
      </c>
      <c r="O963" s="89">
        <v>1.6352</v>
      </c>
      <c r="P963" s="89">
        <v>2.3889</v>
      </c>
      <c r="Q963" s="117">
        <v>1.7596000000000001</v>
      </c>
      <c r="R963" s="77">
        <f t="shared" si="260"/>
        <v>1.7632000000000001</v>
      </c>
      <c r="S963" s="105">
        <f t="shared" si="261"/>
        <v>3465.05</v>
      </c>
      <c r="T963" s="122">
        <f t="shared" si="262"/>
        <v>6954.95</v>
      </c>
      <c r="U963" s="116">
        <f t="shared" si="263"/>
        <v>3669.76</v>
      </c>
      <c r="V963" s="123">
        <f t="shared" si="264"/>
        <v>5956.77</v>
      </c>
      <c r="W963" s="37">
        <f t="shared" si="265"/>
        <v>20046.53</v>
      </c>
      <c r="X963" s="105">
        <v>680.17</v>
      </c>
      <c r="Y963" s="106"/>
      <c r="Z963" s="106">
        <v>534.67999999999995</v>
      </c>
      <c r="AA963" s="106">
        <v>145.49</v>
      </c>
      <c r="AB963" s="107"/>
    </row>
    <row r="964" spans="2:28" hidden="1" x14ac:dyDescent="0.2">
      <c r="B964" s="5">
        <v>41466</v>
      </c>
      <c r="C964" s="33">
        <v>8515</v>
      </c>
      <c r="D964" s="40">
        <v>11472</v>
      </c>
      <c r="E964" s="40">
        <v>3498</v>
      </c>
      <c r="F964" s="40">
        <v>5288</v>
      </c>
      <c r="G964" s="41">
        <f t="shared" si="257"/>
        <v>28773</v>
      </c>
      <c r="H964" s="119">
        <v>1138.32</v>
      </c>
      <c r="I964" s="116">
        <v>1141.55</v>
      </c>
      <c r="J964" s="116">
        <v>1217.54</v>
      </c>
      <c r="K964" s="116">
        <v>1171.44</v>
      </c>
      <c r="L964" s="120">
        <f t="shared" si="258"/>
        <v>1155.33</v>
      </c>
      <c r="M964" s="121">
        <f t="shared" si="259"/>
        <v>33242.19</v>
      </c>
      <c r="N964" s="89">
        <v>1.3821000000000001</v>
      </c>
      <c r="O964" s="89">
        <v>1.5012000000000001</v>
      </c>
      <c r="P964" s="89">
        <v>2.3485999999999998</v>
      </c>
      <c r="Q964" s="117">
        <v>1.7596000000000001</v>
      </c>
      <c r="R964" s="77">
        <f t="shared" si="260"/>
        <v>1.6165</v>
      </c>
      <c r="S964" s="105">
        <f t="shared" si="261"/>
        <v>9692.7900000000009</v>
      </c>
      <c r="T964" s="122">
        <f t="shared" si="262"/>
        <v>13095.86</v>
      </c>
      <c r="U964" s="116">
        <f t="shared" si="263"/>
        <v>4258.95</v>
      </c>
      <c r="V964" s="123">
        <f t="shared" si="264"/>
        <v>6194.57</v>
      </c>
      <c r="W964" s="37">
        <f t="shared" si="265"/>
        <v>33242.17</v>
      </c>
      <c r="X964" s="105">
        <v>1057.27</v>
      </c>
      <c r="Y964" s="106"/>
      <c r="Z964" s="106">
        <v>818.33</v>
      </c>
      <c r="AA964" s="106">
        <v>238.94</v>
      </c>
      <c r="AB964" s="107"/>
    </row>
    <row r="965" spans="2:28" hidden="1" x14ac:dyDescent="0.2">
      <c r="B965" s="5">
        <v>41467</v>
      </c>
      <c r="C965" s="33">
        <v>3071</v>
      </c>
      <c r="D965" s="40">
        <v>6999</v>
      </c>
      <c r="E965" s="40">
        <v>3541</v>
      </c>
      <c r="F965" s="40">
        <v>6053</v>
      </c>
      <c r="G965" s="41">
        <f t="shared" si="257"/>
        <v>19664</v>
      </c>
      <c r="H965" s="119">
        <v>1138.1600000000001</v>
      </c>
      <c r="I965" s="116">
        <v>1137.79</v>
      </c>
      <c r="J965" s="116">
        <v>1217.54</v>
      </c>
      <c r="K965" s="116">
        <v>1171.44</v>
      </c>
      <c r="L965" s="120">
        <f t="shared" si="258"/>
        <v>1162.57</v>
      </c>
      <c r="M965" s="121">
        <f t="shared" si="259"/>
        <v>22860.720000000001</v>
      </c>
      <c r="N965" s="89">
        <v>1.3808</v>
      </c>
      <c r="O965" s="89">
        <v>1.4543999999999999</v>
      </c>
      <c r="P965" s="89">
        <v>2.3485999999999998</v>
      </c>
      <c r="Q965" s="117">
        <v>1.7596000000000001</v>
      </c>
      <c r="R965" s="77">
        <f t="shared" si="260"/>
        <v>1.6979</v>
      </c>
      <c r="S965" s="105">
        <f t="shared" si="261"/>
        <v>3495.29</v>
      </c>
      <c r="T965" s="122">
        <f t="shared" si="262"/>
        <v>7963.39</v>
      </c>
      <c r="U965" s="116">
        <f t="shared" si="263"/>
        <v>4311.3100000000004</v>
      </c>
      <c r="V965" s="123">
        <f t="shared" si="264"/>
        <v>7090.73</v>
      </c>
      <c r="W965" s="37">
        <f t="shared" si="265"/>
        <v>22860.720000000001</v>
      </c>
      <c r="X965" s="105">
        <v>703.88</v>
      </c>
      <c r="Y965" s="106"/>
      <c r="Z965" s="106">
        <v>556.83000000000004</v>
      </c>
      <c r="AA965" s="106">
        <v>147.05000000000001</v>
      </c>
      <c r="AB965" s="107"/>
    </row>
    <row r="966" spans="2:28" hidden="1" x14ac:dyDescent="0.2">
      <c r="B966" s="5">
        <v>41468</v>
      </c>
      <c r="C966" s="33">
        <v>7246</v>
      </c>
      <c r="D966" s="40">
        <v>7293</v>
      </c>
      <c r="E966" s="40">
        <v>3600</v>
      </c>
      <c r="F966" s="40">
        <v>5956</v>
      </c>
      <c r="G966" s="41">
        <f t="shared" si="257"/>
        <v>24095</v>
      </c>
      <c r="H966" s="119">
        <v>1141.93</v>
      </c>
      <c r="I966" s="116">
        <v>1139.96</v>
      </c>
      <c r="J966" s="116">
        <v>1217.54</v>
      </c>
      <c r="K966" s="116">
        <v>1171.44</v>
      </c>
      <c r="L966" s="120">
        <f t="shared" si="258"/>
        <v>1159.93</v>
      </c>
      <c r="M966" s="121">
        <f t="shared" si="259"/>
        <v>27948.39</v>
      </c>
      <c r="N966" s="89">
        <v>1.4073</v>
      </c>
      <c r="O966" s="89">
        <v>1.4765999999999999</v>
      </c>
      <c r="P966" s="89">
        <v>2.3485999999999998</v>
      </c>
      <c r="Q966" s="117">
        <v>1.7596000000000001</v>
      </c>
      <c r="R966" s="77">
        <f t="shared" si="260"/>
        <v>1.6559999999999999</v>
      </c>
      <c r="S966" s="105">
        <f t="shared" si="261"/>
        <v>8274.42</v>
      </c>
      <c r="T966" s="122">
        <f t="shared" si="262"/>
        <v>8313.73</v>
      </c>
      <c r="U966" s="116">
        <f t="shared" si="263"/>
        <v>4383.1400000000003</v>
      </c>
      <c r="V966" s="123">
        <f t="shared" si="264"/>
        <v>6977.1</v>
      </c>
      <c r="W966" s="37">
        <f t="shared" si="265"/>
        <v>27948.39</v>
      </c>
      <c r="X966" s="105">
        <v>890.03</v>
      </c>
      <c r="Y966" s="106"/>
      <c r="Z966" s="106">
        <v>700.21</v>
      </c>
      <c r="AA966" s="106">
        <v>189.82</v>
      </c>
      <c r="AB966" s="107"/>
    </row>
    <row r="967" spans="2:28" hidden="1" x14ac:dyDescent="0.2">
      <c r="B967" s="5">
        <v>41469</v>
      </c>
      <c r="C967" s="33">
        <v>3121</v>
      </c>
      <c r="D967" s="40">
        <v>6126</v>
      </c>
      <c r="E967" s="40">
        <v>3615</v>
      </c>
      <c r="F967" s="40">
        <v>5946</v>
      </c>
      <c r="G967" s="41">
        <f t="shared" si="257"/>
        <v>18808</v>
      </c>
      <c r="H967" s="119">
        <v>1142.0999999999999</v>
      </c>
      <c r="I967" s="116">
        <v>1147.81</v>
      </c>
      <c r="J967" s="116">
        <v>1217.54</v>
      </c>
      <c r="K967" s="116">
        <v>1171.44</v>
      </c>
      <c r="L967" s="120">
        <f t="shared" ref="L967:L983" si="266">+ROUND((H967*C967+I967*D967+J967*E967+K967*F967)/G967,2)</f>
        <v>1167.74</v>
      </c>
      <c r="M967" s="121">
        <f t="shared" si="259"/>
        <v>21962.77</v>
      </c>
      <c r="N967" s="89">
        <v>1.4191</v>
      </c>
      <c r="O967" s="89">
        <v>1.5754999999999999</v>
      </c>
      <c r="P967" s="89">
        <v>2.3485999999999998</v>
      </c>
      <c r="Q967" s="117">
        <v>1.7596000000000001</v>
      </c>
      <c r="R967" s="77">
        <f t="shared" si="260"/>
        <v>1.7563</v>
      </c>
      <c r="S967" s="105">
        <f t="shared" si="261"/>
        <v>3564.49</v>
      </c>
      <c r="T967" s="122">
        <f t="shared" si="262"/>
        <v>7031.48</v>
      </c>
      <c r="U967" s="116">
        <f t="shared" si="263"/>
        <v>4401.41</v>
      </c>
      <c r="V967" s="123">
        <f t="shared" si="264"/>
        <v>6965.38</v>
      </c>
      <c r="W967" s="37">
        <f t="shared" si="265"/>
        <v>21962.76</v>
      </c>
      <c r="X967" s="105">
        <v>721.89</v>
      </c>
      <c r="Y967" s="106"/>
      <c r="Z967" s="106">
        <v>581.22</v>
      </c>
      <c r="AA967" s="106">
        <v>140.66999999999999</v>
      </c>
      <c r="AB967" s="107"/>
    </row>
    <row r="968" spans="2:28" hidden="1" x14ac:dyDescent="0.2">
      <c r="B968" s="5">
        <v>41470</v>
      </c>
      <c r="C968" s="33">
        <v>5035</v>
      </c>
      <c r="D968" s="40">
        <v>6032</v>
      </c>
      <c r="E968" s="40">
        <v>3277</v>
      </c>
      <c r="F968" s="40">
        <v>5970</v>
      </c>
      <c r="G968" s="41">
        <f t="shared" si="257"/>
        <v>20314</v>
      </c>
      <c r="H968" s="119">
        <v>1140.02</v>
      </c>
      <c r="I968" s="116">
        <v>1147.33</v>
      </c>
      <c r="J968" s="116">
        <v>1217.54</v>
      </c>
      <c r="K968" s="116">
        <v>1171.44</v>
      </c>
      <c r="L968" s="120">
        <f t="shared" si="266"/>
        <v>1163.93</v>
      </c>
      <c r="M968" s="121">
        <f t="shared" si="259"/>
        <v>23644.07</v>
      </c>
      <c r="N968" s="89">
        <v>1.3958999999999999</v>
      </c>
      <c r="O968" s="89">
        <v>1.5684</v>
      </c>
      <c r="P968" s="89">
        <v>2.3485999999999998</v>
      </c>
      <c r="Q968" s="117">
        <v>1.7596000000000001</v>
      </c>
      <c r="R968" s="77">
        <f t="shared" si="260"/>
        <v>1.7077</v>
      </c>
      <c r="S968" s="105">
        <f t="shared" si="261"/>
        <v>5740</v>
      </c>
      <c r="T968" s="122">
        <f t="shared" si="262"/>
        <v>6920.69</v>
      </c>
      <c r="U968" s="116">
        <f t="shared" si="263"/>
        <v>3989.88</v>
      </c>
      <c r="V968" s="123">
        <f t="shared" si="264"/>
        <v>6993.5</v>
      </c>
      <c r="W968" s="37">
        <f t="shared" si="265"/>
        <v>23644.07</v>
      </c>
      <c r="X968" s="105">
        <v>799.34</v>
      </c>
      <c r="Y968" s="106"/>
      <c r="Z968" s="106">
        <v>626.47</v>
      </c>
      <c r="AA968" s="106">
        <v>172.87</v>
      </c>
      <c r="AB968" s="107"/>
    </row>
    <row r="969" spans="2:28" hidden="1" x14ac:dyDescent="0.2">
      <c r="B969" s="5">
        <v>41471</v>
      </c>
      <c r="C969" s="33">
        <v>3027</v>
      </c>
      <c r="D969" s="40">
        <v>6076</v>
      </c>
      <c r="E969" s="40">
        <v>3212</v>
      </c>
      <c r="F969" s="40">
        <v>5125</v>
      </c>
      <c r="G969" s="41">
        <f t="shared" si="257"/>
        <v>17440</v>
      </c>
      <c r="H969" s="119">
        <v>1142.31</v>
      </c>
      <c r="I969" s="116">
        <v>1147.92</v>
      </c>
      <c r="J969" s="116">
        <v>1217.54</v>
      </c>
      <c r="K969" s="116">
        <v>1176.46</v>
      </c>
      <c r="L969" s="120">
        <f t="shared" si="266"/>
        <v>1168.1600000000001</v>
      </c>
      <c r="M969" s="121">
        <f t="shared" si="259"/>
        <v>20372.63</v>
      </c>
      <c r="N969" s="89">
        <v>1.4251</v>
      </c>
      <c r="O969" s="89">
        <v>1.5745</v>
      </c>
      <c r="P969" s="89">
        <v>2.3485999999999998</v>
      </c>
      <c r="Q969" s="117">
        <v>1.7596000000000001</v>
      </c>
      <c r="R969" s="77">
        <f t="shared" si="260"/>
        <v>1.7455000000000001</v>
      </c>
      <c r="S969" s="105">
        <f t="shared" si="261"/>
        <v>3457.77</v>
      </c>
      <c r="T969" s="122">
        <f t="shared" si="262"/>
        <v>6974.76</v>
      </c>
      <c r="U969" s="116">
        <f t="shared" si="263"/>
        <v>3910.74</v>
      </c>
      <c r="V969" s="123">
        <f t="shared" si="264"/>
        <v>6029.36</v>
      </c>
      <c r="W969" s="37">
        <f t="shared" si="265"/>
        <v>20372.63</v>
      </c>
      <c r="X969" s="105">
        <v>695.77</v>
      </c>
      <c r="Y969" s="106"/>
      <c r="Z969" s="106">
        <v>540.54999999999995</v>
      </c>
      <c r="AA969" s="106">
        <v>155.22</v>
      </c>
      <c r="AB969" s="107"/>
    </row>
    <row r="970" spans="2:28" hidden="1" x14ac:dyDescent="0.2">
      <c r="B970" s="5">
        <v>41472</v>
      </c>
      <c r="C970" s="33">
        <v>4810</v>
      </c>
      <c r="D970" s="40">
        <v>6094</v>
      </c>
      <c r="E970" s="40">
        <v>3250</v>
      </c>
      <c r="F970" s="40">
        <v>5425</v>
      </c>
      <c r="G970" s="41">
        <f t="shared" si="257"/>
        <v>19579</v>
      </c>
      <c r="H970" s="119">
        <v>1143.69</v>
      </c>
      <c r="I970" s="116">
        <v>1148.9100000000001</v>
      </c>
      <c r="J970" s="116">
        <v>1217.54</v>
      </c>
      <c r="K970" s="116">
        <v>1176.46</v>
      </c>
      <c r="L970" s="120">
        <f t="shared" si="266"/>
        <v>1166.6500000000001</v>
      </c>
      <c r="M970" s="121">
        <f t="shared" si="259"/>
        <v>22841.91</v>
      </c>
      <c r="N970" s="89">
        <v>1.4419</v>
      </c>
      <c r="O970" s="89">
        <v>1.5865</v>
      </c>
      <c r="P970" s="89">
        <v>2.3485999999999998</v>
      </c>
      <c r="Q970" s="117">
        <v>1.7835000000000001</v>
      </c>
      <c r="R970" s="77">
        <f t="shared" si="260"/>
        <v>1.7321</v>
      </c>
      <c r="S970" s="105">
        <f t="shared" si="261"/>
        <v>5501.15</v>
      </c>
      <c r="T970" s="122">
        <f t="shared" si="262"/>
        <v>7001.46</v>
      </c>
      <c r="U970" s="116">
        <f t="shared" si="263"/>
        <v>3957.01</v>
      </c>
      <c r="V970" s="123">
        <f t="shared" si="264"/>
        <v>6382.3</v>
      </c>
      <c r="W970" s="37">
        <f t="shared" si="265"/>
        <v>22841.920000000002</v>
      </c>
      <c r="X970" s="105">
        <v>796.1</v>
      </c>
      <c r="Y970" s="106"/>
      <c r="Z970" s="106">
        <v>612.69000000000005</v>
      </c>
      <c r="AA970" s="106">
        <v>183.41</v>
      </c>
      <c r="AB970" s="107"/>
    </row>
    <row r="971" spans="2:28" hidden="1" x14ac:dyDescent="0.2">
      <c r="B971" s="5">
        <v>41473</v>
      </c>
      <c r="C971" s="33">
        <v>3625</v>
      </c>
      <c r="D971" s="40">
        <v>6049</v>
      </c>
      <c r="E971" s="40">
        <v>3133</v>
      </c>
      <c r="F971" s="40">
        <v>5836</v>
      </c>
      <c r="G971" s="41">
        <f t="shared" si="257"/>
        <v>18643</v>
      </c>
      <c r="H971" s="119">
        <v>1146.97</v>
      </c>
      <c r="I971" s="116">
        <v>1146.33</v>
      </c>
      <c r="J971" s="116">
        <v>1226.3499999999999</v>
      </c>
      <c r="K971" s="116">
        <v>1176.46</v>
      </c>
      <c r="L971" s="120">
        <f t="shared" si="266"/>
        <v>1169.33</v>
      </c>
      <c r="M971" s="121">
        <f t="shared" si="259"/>
        <v>21799.89</v>
      </c>
      <c r="N971" s="89">
        <v>1.4962</v>
      </c>
      <c r="O971" s="89">
        <v>1.5605</v>
      </c>
      <c r="P971" s="89">
        <v>2.4746000000000001</v>
      </c>
      <c r="Q971" s="117">
        <v>1.7835000000000001</v>
      </c>
      <c r="R971" s="77">
        <f t="shared" si="260"/>
        <v>1.7714000000000001</v>
      </c>
      <c r="S971" s="105">
        <f t="shared" si="261"/>
        <v>4157.7700000000004</v>
      </c>
      <c r="T971" s="122">
        <f t="shared" si="262"/>
        <v>6934.15</v>
      </c>
      <c r="U971" s="116">
        <f t="shared" si="263"/>
        <v>3842.15</v>
      </c>
      <c r="V971" s="123">
        <f t="shared" si="264"/>
        <v>6865.82</v>
      </c>
      <c r="W971" s="37">
        <f t="shared" si="265"/>
        <v>21799.89</v>
      </c>
      <c r="X971" s="105">
        <v>752.39</v>
      </c>
      <c r="Y971" s="106"/>
      <c r="Z971" s="106">
        <v>576.75</v>
      </c>
      <c r="AA971" s="106">
        <v>175.64</v>
      </c>
      <c r="AB971" s="107"/>
    </row>
    <row r="972" spans="2:28" hidden="1" x14ac:dyDescent="0.2">
      <c r="B972" s="5">
        <v>41474</v>
      </c>
      <c r="C972" s="33">
        <v>10645</v>
      </c>
      <c r="D972" s="40">
        <v>11510</v>
      </c>
      <c r="E972" s="40">
        <v>3360</v>
      </c>
      <c r="F972" s="40">
        <v>5861</v>
      </c>
      <c r="G972" s="41">
        <f t="shared" si="257"/>
        <v>31376</v>
      </c>
      <c r="H972" s="119">
        <v>1147.3399999999999</v>
      </c>
      <c r="I972" s="116">
        <v>1138.8599999999999</v>
      </c>
      <c r="J972" s="116">
        <v>1226.3499999999999</v>
      </c>
      <c r="K972" s="116">
        <v>1176.46</v>
      </c>
      <c r="L972" s="120">
        <f t="shared" si="266"/>
        <v>1158.1300000000001</v>
      </c>
      <c r="M972" s="121">
        <f t="shared" si="259"/>
        <v>36337.480000000003</v>
      </c>
      <c r="N972" s="89">
        <v>1.4992000000000001</v>
      </c>
      <c r="O972" s="89">
        <v>1.466</v>
      </c>
      <c r="P972" s="89">
        <v>2.4746000000000001</v>
      </c>
      <c r="Q972" s="117">
        <v>1.7835000000000001</v>
      </c>
      <c r="R972" s="77">
        <f t="shared" si="260"/>
        <v>1.6446000000000001</v>
      </c>
      <c r="S972" s="105">
        <f t="shared" si="261"/>
        <v>12213.43</v>
      </c>
      <c r="T972" s="122">
        <f t="shared" si="262"/>
        <v>13108.28</v>
      </c>
      <c r="U972" s="116">
        <f t="shared" si="263"/>
        <v>4120.54</v>
      </c>
      <c r="V972" s="123">
        <f t="shared" si="264"/>
        <v>6895.23</v>
      </c>
      <c r="W972" s="37">
        <f t="shared" si="265"/>
        <v>36337.479999999996</v>
      </c>
      <c r="X972" s="105">
        <v>1143.32</v>
      </c>
      <c r="Y972" s="106"/>
      <c r="Z972" s="106">
        <v>912.84</v>
      </c>
      <c r="AA972" s="106">
        <v>230.48</v>
      </c>
      <c r="AB972" s="107"/>
    </row>
    <row r="973" spans="2:28" hidden="1" x14ac:dyDescent="0.2">
      <c r="B973" s="5">
        <v>41475</v>
      </c>
      <c r="C973" s="33">
        <v>11018</v>
      </c>
      <c r="D973" s="40">
        <v>14107</v>
      </c>
      <c r="E973" s="40">
        <v>3625</v>
      </c>
      <c r="F973" s="40">
        <v>5954</v>
      </c>
      <c r="G973" s="41">
        <f t="shared" si="257"/>
        <v>34704</v>
      </c>
      <c r="H973" s="119">
        <v>1146.05</v>
      </c>
      <c r="I973" s="116">
        <v>1145.27</v>
      </c>
      <c r="J973" s="116">
        <v>1226.3499999999999</v>
      </c>
      <c r="K973" s="116">
        <v>1176.46</v>
      </c>
      <c r="L973" s="120">
        <f t="shared" si="266"/>
        <v>1159.3399999999999</v>
      </c>
      <c r="M973" s="121">
        <f t="shared" si="259"/>
        <v>40233.660000000003</v>
      </c>
      <c r="N973" s="89">
        <v>1.4621999999999999</v>
      </c>
      <c r="O973" s="89">
        <v>1.5461</v>
      </c>
      <c r="P973" s="89">
        <v>2.4746000000000001</v>
      </c>
      <c r="Q973" s="117">
        <v>1.7835000000000001</v>
      </c>
      <c r="R973" s="77">
        <f t="shared" si="260"/>
        <v>1.6572</v>
      </c>
      <c r="S973" s="105">
        <f t="shared" si="261"/>
        <v>12627.18</v>
      </c>
      <c r="T973" s="122">
        <f t="shared" si="262"/>
        <v>16156.32</v>
      </c>
      <c r="U973" s="116">
        <f t="shared" si="263"/>
        <v>4445.5200000000004</v>
      </c>
      <c r="V973" s="123">
        <f t="shared" si="264"/>
        <v>7004.64</v>
      </c>
      <c r="W973" s="37">
        <f t="shared" si="265"/>
        <v>40233.660000000003</v>
      </c>
      <c r="X973" s="105">
        <v>1107.94</v>
      </c>
      <c r="Y973" s="106"/>
      <c r="Z973" s="106">
        <v>870.35</v>
      </c>
      <c r="AA973" s="106">
        <v>237.59</v>
      </c>
      <c r="AB973" s="107"/>
    </row>
    <row r="974" spans="2:28" hidden="1" x14ac:dyDescent="0.2">
      <c r="B974" s="5">
        <v>41476</v>
      </c>
      <c r="C974" s="33">
        <v>5784</v>
      </c>
      <c r="D974" s="40">
        <v>7898</v>
      </c>
      <c r="E974" s="40">
        <v>3673</v>
      </c>
      <c r="F974" s="40">
        <v>6093</v>
      </c>
      <c r="G974" s="41">
        <f t="shared" si="257"/>
        <v>23448</v>
      </c>
      <c r="H974" s="119">
        <v>1145.23</v>
      </c>
      <c r="I974" s="116">
        <v>1148.8499999999999</v>
      </c>
      <c r="J974" s="116">
        <v>1226.3499999999999</v>
      </c>
      <c r="K974" s="116">
        <v>1176.46</v>
      </c>
      <c r="L974" s="120">
        <f t="shared" si="266"/>
        <v>1167.27</v>
      </c>
      <c r="M974" s="121">
        <f t="shared" si="259"/>
        <v>27370.18</v>
      </c>
      <c r="N974" s="89">
        <v>1.4569000000000001</v>
      </c>
      <c r="O974" s="89">
        <v>1.5883</v>
      </c>
      <c r="P974" s="89">
        <v>2.4746000000000001</v>
      </c>
      <c r="Q974" s="117">
        <v>1.7835000000000001</v>
      </c>
      <c r="R974" s="77">
        <f t="shared" si="260"/>
        <v>1.7454000000000001</v>
      </c>
      <c r="S974" s="105">
        <f t="shared" si="261"/>
        <v>6624.01</v>
      </c>
      <c r="T974" s="122">
        <f t="shared" si="262"/>
        <v>9073.6200000000008</v>
      </c>
      <c r="U974" s="116">
        <f t="shared" si="263"/>
        <v>4504.38</v>
      </c>
      <c r="V974" s="123">
        <f t="shared" si="264"/>
        <v>7168.17</v>
      </c>
      <c r="W974" s="37">
        <f t="shared" si="265"/>
        <v>27370.18</v>
      </c>
      <c r="X974" s="105">
        <v>890.49</v>
      </c>
      <c r="Y974" s="106"/>
      <c r="Z974" s="106">
        <v>698.4</v>
      </c>
      <c r="AA974" s="106">
        <v>192.09</v>
      </c>
      <c r="AB974" s="107"/>
    </row>
    <row r="975" spans="2:28" hidden="1" x14ac:dyDescent="0.2">
      <c r="B975" s="5">
        <v>41477</v>
      </c>
      <c r="C975" s="33">
        <v>8179</v>
      </c>
      <c r="D975" s="40">
        <v>12329</v>
      </c>
      <c r="E975" s="40">
        <v>3641</v>
      </c>
      <c r="F975" s="40">
        <v>6061</v>
      </c>
      <c r="G975" s="41">
        <f t="shared" si="257"/>
        <v>30210</v>
      </c>
      <c r="H975" s="119">
        <v>1144.52</v>
      </c>
      <c r="I975" s="116">
        <v>1143.17</v>
      </c>
      <c r="J975" s="116">
        <v>1226.3499999999999</v>
      </c>
      <c r="K975" s="116">
        <v>1176.46</v>
      </c>
      <c r="L975" s="120">
        <f t="shared" si="266"/>
        <v>1160.24</v>
      </c>
      <c r="M975" s="121">
        <f t="shared" si="259"/>
        <v>35050.839999999997</v>
      </c>
      <c r="N975" s="89">
        <v>1.4733000000000001</v>
      </c>
      <c r="O975" s="89">
        <v>1.5169999999999999</v>
      </c>
      <c r="P975" s="89">
        <v>2.4746000000000001</v>
      </c>
      <c r="Q975" s="117">
        <v>1.7835000000000001</v>
      </c>
      <c r="R975" s="77">
        <f t="shared" si="260"/>
        <v>1.6739999999999999</v>
      </c>
      <c r="S975" s="105">
        <f t="shared" si="261"/>
        <v>9361.0300000000007</v>
      </c>
      <c r="T975" s="122">
        <f t="shared" si="262"/>
        <v>14094.14</v>
      </c>
      <c r="U975" s="116">
        <f t="shared" si="263"/>
        <v>4465.1400000000003</v>
      </c>
      <c r="V975" s="123">
        <f t="shared" si="264"/>
        <v>7130.52</v>
      </c>
      <c r="W975" s="37">
        <f t="shared" si="265"/>
        <v>35050.83</v>
      </c>
      <c r="X975" s="105">
        <v>1105.06</v>
      </c>
      <c r="Y975" s="106"/>
      <c r="Z975" s="106">
        <v>859.17</v>
      </c>
      <c r="AA975" s="106">
        <v>245.89</v>
      </c>
      <c r="AB975" s="107"/>
    </row>
    <row r="976" spans="2:28" hidden="1" x14ac:dyDescent="0.2">
      <c r="B976" s="5">
        <v>41478</v>
      </c>
      <c r="C976" s="33">
        <v>10254</v>
      </c>
      <c r="D976" s="40">
        <v>13332</v>
      </c>
      <c r="E976" s="40">
        <v>3673</v>
      </c>
      <c r="F976" s="40">
        <v>6111</v>
      </c>
      <c r="G976" s="41">
        <f t="shared" si="257"/>
        <v>33370</v>
      </c>
      <c r="H976" s="119">
        <v>1144.52</v>
      </c>
      <c r="I976" s="116">
        <v>1142.92</v>
      </c>
      <c r="J976" s="116">
        <v>1226.3499999999999</v>
      </c>
      <c r="K976" s="116">
        <v>1176.46</v>
      </c>
      <c r="L976" s="120">
        <f t="shared" si="266"/>
        <v>1158.74</v>
      </c>
      <c r="M976" s="121">
        <f t="shared" si="259"/>
        <v>38667.050000000003</v>
      </c>
      <c r="N976" s="89">
        <v>1.4733000000000001</v>
      </c>
      <c r="O976" s="89">
        <v>1.5172000000000001</v>
      </c>
      <c r="P976" s="89">
        <v>2.4746000000000001</v>
      </c>
      <c r="Q976" s="117">
        <v>1.7835000000000001</v>
      </c>
      <c r="R976" s="77">
        <f t="shared" si="260"/>
        <v>1.6578999999999999</v>
      </c>
      <c r="S976" s="105">
        <f t="shared" si="261"/>
        <v>11735.91</v>
      </c>
      <c r="T976" s="122">
        <f t="shared" si="262"/>
        <v>15237.41</v>
      </c>
      <c r="U976" s="116">
        <f t="shared" si="263"/>
        <v>4504.38</v>
      </c>
      <c r="V976" s="123">
        <f t="shared" si="264"/>
        <v>7189.35</v>
      </c>
      <c r="W976" s="37">
        <f t="shared" si="265"/>
        <v>38667.050000000003</v>
      </c>
      <c r="X976" s="105">
        <v>1226</v>
      </c>
      <c r="Y976" s="106"/>
      <c r="Z976" s="106">
        <v>951.49</v>
      </c>
      <c r="AA976" s="106">
        <v>274.51</v>
      </c>
      <c r="AB976" s="107"/>
    </row>
    <row r="977" spans="2:28" hidden="1" x14ac:dyDescent="0.2">
      <c r="B977" s="5">
        <v>41479</v>
      </c>
      <c r="C977" s="33">
        <v>10003</v>
      </c>
      <c r="D977" s="40">
        <v>12620</v>
      </c>
      <c r="E977" s="40">
        <v>3511</v>
      </c>
      <c r="F977" s="40">
        <v>6122</v>
      </c>
      <c r="G977" s="41">
        <f t="shared" si="257"/>
        <v>32256</v>
      </c>
      <c r="H977" s="119">
        <v>1146.74</v>
      </c>
      <c r="I977" s="116">
        <v>1145.95</v>
      </c>
      <c r="J977" s="116">
        <v>1226.3499999999999</v>
      </c>
      <c r="K977" s="116">
        <v>1176.46</v>
      </c>
      <c r="L977" s="120">
        <f t="shared" si="266"/>
        <v>1160.74</v>
      </c>
      <c r="M977" s="121">
        <f t="shared" si="259"/>
        <v>37440.730000000003</v>
      </c>
      <c r="N977" s="89">
        <v>1.4833000000000001</v>
      </c>
      <c r="O977" s="89">
        <v>1.5556000000000001</v>
      </c>
      <c r="P977" s="89">
        <v>2.4746000000000001</v>
      </c>
      <c r="Q977" s="117">
        <v>1.7835000000000001</v>
      </c>
      <c r="R977" s="77">
        <f t="shared" si="260"/>
        <v>1.6765000000000001</v>
      </c>
      <c r="S977" s="105">
        <f t="shared" si="261"/>
        <v>11470.84</v>
      </c>
      <c r="T977" s="122">
        <f t="shared" si="262"/>
        <v>14461.89</v>
      </c>
      <c r="U977" s="116">
        <f t="shared" si="263"/>
        <v>4305.71</v>
      </c>
      <c r="V977" s="123">
        <f t="shared" si="264"/>
        <v>7202.29</v>
      </c>
      <c r="W977" s="37">
        <f t="shared" si="265"/>
        <v>37440.729999999996</v>
      </c>
      <c r="X977" s="105">
        <v>1210.5</v>
      </c>
      <c r="Y977" s="106"/>
      <c r="Z977" s="106">
        <v>941.76</v>
      </c>
      <c r="AA977" s="106">
        <v>268.74</v>
      </c>
      <c r="AB977" s="107"/>
    </row>
    <row r="978" spans="2:28" hidden="1" x14ac:dyDescent="0.2">
      <c r="B978" s="5">
        <v>41480</v>
      </c>
      <c r="C978" s="33">
        <v>9114</v>
      </c>
      <c r="D978" s="40">
        <v>11562</v>
      </c>
      <c r="E978" s="40">
        <v>3664</v>
      </c>
      <c r="F978" s="40">
        <v>4892</v>
      </c>
      <c r="G978" s="41">
        <f t="shared" si="257"/>
        <v>29232</v>
      </c>
      <c r="H978" s="119">
        <v>1145.56</v>
      </c>
      <c r="I978" s="116">
        <v>1140.7</v>
      </c>
      <c r="J978" s="116">
        <v>1230.73</v>
      </c>
      <c r="K978" s="116">
        <v>1176.46</v>
      </c>
      <c r="L978" s="120">
        <f t="shared" si="266"/>
        <v>1159.48</v>
      </c>
      <c r="M978" s="121">
        <f t="shared" si="259"/>
        <v>33894.04</v>
      </c>
      <c r="N978" s="89">
        <v>1.4846999999999999</v>
      </c>
      <c r="O978" s="89">
        <v>1.4765999999999999</v>
      </c>
      <c r="P978" s="89">
        <v>2.5198</v>
      </c>
      <c r="Q978" s="117">
        <v>1.7835000000000001</v>
      </c>
      <c r="R978" s="77">
        <f t="shared" si="260"/>
        <v>1.6612</v>
      </c>
      <c r="S978" s="105">
        <f t="shared" si="261"/>
        <v>10440.629999999999</v>
      </c>
      <c r="T978" s="122">
        <f t="shared" si="262"/>
        <v>13188.77</v>
      </c>
      <c r="U978" s="116">
        <f t="shared" si="263"/>
        <v>4509.3900000000003</v>
      </c>
      <c r="V978" s="123">
        <f t="shared" si="264"/>
        <v>5755.24</v>
      </c>
      <c r="W978" s="37">
        <f t="shared" si="265"/>
        <v>33894.03</v>
      </c>
      <c r="X978" s="105">
        <v>1045.81</v>
      </c>
      <c r="Y978" s="106"/>
      <c r="Z978" s="106">
        <v>834.07</v>
      </c>
      <c r="AA978" s="106">
        <v>211.74</v>
      </c>
      <c r="AB978" s="107"/>
    </row>
    <row r="979" spans="2:28" hidden="1" x14ac:dyDescent="0.2">
      <c r="B979" s="5">
        <v>41481</v>
      </c>
      <c r="C979" s="33">
        <v>8532</v>
      </c>
      <c r="D979" s="40">
        <v>11174</v>
      </c>
      <c r="E979" s="40">
        <v>3549</v>
      </c>
      <c r="F979" s="40">
        <v>5109</v>
      </c>
      <c r="G979" s="41">
        <f t="shared" si="257"/>
        <v>28364</v>
      </c>
      <c r="H979" s="119">
        <v>1145.92</v>
      </c>
      <c r="I979" s="116">
        <v>1148.8699999999999</v>
      </c>
      <c r="J979" s="116">
        <v>1230.73</v>
      </c>
      <c r="K979" s="116">
        <v>1176.46</v>
      </c>
      <c r="L979" s="120">
        <f t="shared" si="266"/>
        <v>1163.19</v>
      </c>
      <c r="M979" s="121">
        <f t="shared" si="259"/>
        <v>32992.86</v>
      </c>
      <c r="N979" s="89">
        <v>1.4694</v>
      </c>
      <c r="O979" s="89">
        <v>1.5889</v>
      </c>
      <c r="P979" s="89">
        <v>2.5752999999999999</v>
      </c>
      <c r="Q979" s="117">
        <v>1.7835000000000001</v>
      </c>
      <c r="R979" s="77">
        <f t="shared" si="260"/>
        <v>1.7114</v>
      </c>
      <c r="S979" s="105">
        <f t="shared" si="261"/>
        <v>9776.99</v>
      </c>
      <c r="T979" s="122">
        <f t="shared" si="262"/>
        <v>12837.47</v>
      </c>
      <c r="U979" s="116">
        <f t="shared" si="263"/>
        <v>4367.8599999999997</v>
      </c>
      <c r="V979" s="123">
        <f t="shared" si="264"/>
        <v>6010.53</v>
      </c>
      <c r="W979" s="37">
        <f t="shared" si="265"/>
        <v>32992.85</v>
      </c>
      <c r="X979" s="105">
        <v>1026.1500000000001</v>
      </c>
      <c r="Y979" s="106"/>
      <c r="Z979" s="106">
        <v>813.84</v>
      </c>
      <c r="AA979" s="106">
        <v>212.31</v>
      </c>
      <c r="AB979" s="107"/>
    </row>
    <row r="980" spans="2:28" hidden="1" x14ac:dyDescent="0.2">
      <c r="B980" s="5">
        <v>41482</v>
      </c>
      <c r="C980" s="33">
        <v>8323</v>
      </c>
      <c r="D980" s="40">
        <v>10717</v>
      </c>
      <c r="E980" s="40">
        <v>3573</v>
      </c>
      <c r="F980" s="40">
        <v>5007</v>
      </c>
      <c r="G980" s="41">
        <f t="shared" si="257"/>
        <v>27620</v>
      </c>
      <c r="H980" s="119">
        <v>1146.8</v>
      </c>
      <c r="I980" s="116">
        <v>1151.01</v>
      </c>
      <c r="J980" s="116">
        <v>1230.73</v>
      </c>
      <c r="K980" s="116">
        <v>1176.46</v>
      </c>
      <c r="L980" s="120">
        <f t="shared" si="266"/>
        <v>1164.67</v>
      </c>
      <c r="M980" s="121">
        <f t="shared" si="259"/>
        <v>32168.12</v>
      </c>
      <c r="N980" s="89">
        <v>1.4861</v>
      </c>
      <c r="O980" s="89">
        <v>1.6165</v>
      </c>
      <c r="P980" s="89">
        <v>2.5752999999999999</v>
      </c>
      <c r="Q980" s="117">
        <v>1.7835000000000001</v>
      </c>
      <c r="R980" s="77">
        <f t="shared" si="260"/>
        <v>1.7315</v>
      </c>
      <c r="S980" s="105">
        <f t="shared" si="261"/>
        <v>9544.82</v>
      </c>
      <c r="T980" s="122">
        <f t="shared" si="262"/>
        <v>12335.37</v>
      </c>
      <c r="U980" s="116">
        <f t="shared" si="263"/>
        <v>4397.3999999999996</v>
      </c>
      <c r="V980" s="123">
        <f t="shared" si="264"/>
        <v>5890.54</v>
      </c>
      <c r="W980" s="37">
        <f t="shared" si="265"/>
        <v>32168.130000000005</v>
      </c>
      <c r="X980" s="105">
        <v>836.64857142857147</v>
      </c>
      <c r="Y980" s="106"/>
      <c r="Z980" s="106">
        <v>637.5</v>
      </c>
      <c r="AA980" s="106">
        <v>199.14857142857144</v>
      </c>
      <c r="AB980" s="107"/>
    </row>
    <row r="981" spans="2:28" hidden="1" x14ac:dyDescent="0.2">
      <c r="B981" s="5">
        <v>41483</v>
      </c>
      <c r="C981" s="33">
        <v>3460</v>
      </c>
      <c r="D981" s="40">
        <v>6003</v>
      </c>
      <c r="E981" s="40">
        <v>3415</v>
      </c>
      <c r="F981" s="40">
        <v>5429</v>
      </c>
      <c r="G981" s="41">
        <f t="shared" si="257"/>
        <v>18307</v>
      </c>
      <c r="H981" s="119">
        <v>1146.04</v>
      </c>
      <c r="I981" s="116">
        <v>1152.56</v>
      </c>
      <c r="J981" s="116">
        <v>1230.73</v>
      </c>
      <c r="K981" s="116">
        <v>1176.46</v>
      </c>
      <c r="L981" s="120">
        <f t="shared" si="266"/>
        <v>1173</v>
      </c>
      <c r="M981" s="121">
        <f t="shared" si="259"/>
        <v>21474.06</v>
      </c>
      <c r="N981" s="89">
        <v>1.4744999999999999</v>
      </c>
      <c r="O981" s="89">
        <v>1.6324000000000001</v>
      </c>
      <c r="P981" s="89">
        <v>2.5752999999999999</v>
      </c>
      <c r="Q981" s="117">
        <v>1.7835000000000001</v>
      </c>
      <c r="R981" s="77">
        <f t="shared" si="260"/>
        <v>1.8232999999999999</v>
      </c>
      <c r="S981" s="105">
        <f t="shared" si="261"/>
        <v>3965.3</v>
      </c>
      <c r="T981" s="122">
        <f t="shared" si="262"/>
        <v>6918.82</v>
      </c>
      <c r="U981" s="116">
        <f t="shared" si="263"/>
        <v>4202.9399999999996</v>
      </c>
      <c r="V981" s="123">
        <f t="shared" si="264"/>
        <v>6387</v>
      </c>
      <c r="W981" s="37">
        <f t="shared" si="265"/>
        <v>21474.059999999998</v>
      </c>
      <c r="X981" s="105">
        <v>721.61</v>
      </c>
      <c r="Y981" s="106"/>
      <c r="Z981" s="106">
        <v>566.58000000000004</v>
      </c>
      <c r="AA981" s="106">
        <v>155.03</v>
      </c>
      <c r="AB981" s="107"/>
    </row>
    <row r="982" spans="2:28" hidden="1" x14ac:dyDescent="0.2">
      <c r="B982" s="5">
        <v>41484</v>
      </c>
      <c r="C982" s="33">
        <v>8804</v>
      </c>
      <c r="D982" s="40">
        <v>6117</v>
      </c>
      <c r="E982" s="40">
        <v>3056</v>
      </c>
      <c r="F982" s="40">
        <v>5921</v>
      </c>
      <c r="G982" s="41">
        <f>SUM(C982:F982)</f>
        <v>23898</v>
      </c>
      <c r="H982" s="119">
        <v>1147.76</v>
      </c>
      <c r="I982" s="116">
        <v>1145.97</v>
      </c>
      <c r="J982" s="116">
        <v>1230.73</v>
      </c>
      <c r="K982" s="116">
        <v>1176.46</v>
      </c>
      <c r="L982" s="120">
        <f t="shared" si="266"/>
        <v>1165.02</v>
      </c>
      <c r="M982" s="121">
        <f t="shared" si="259"/>
        <v>27841.71</v>
      </c>
      <c r="N982" s="89">
        <v>1.4863</v>
      </c>
      <c r="O982" s="89">
        <v>1.5519000000000001</v>
      </c>
      <c r="P982" s="89">
        <v>2.5752999999999999</v>
      </c>
      <c r="Q982" s="117">
        <v>1.7835000000000001</v>
      </c>
      <c r="R982" s="77">
        <f t="shared" si="260"/>
        <v>1.716</v>
      </c>
      <c r="S982" s="105">
        <f t="shared" si="261"/>
        <v>10104.879999999999</v>
      </c>
      <c r="T982" s="122">
        <f t="shared" si="262"/>
        <v>7009.9</v>
      </c>
      <c r="U982" s="116">
        <f t="shared" si="263"/>
        <v>3761.11</v>
      </c>
      <c r="V982" s="123">
        <f t="shared" si="264"/>
        <v>6965.82</v>
      </c>
      <c r="W982" s="37">
        <f t="shared" si="265"/>
        <v>27841.71</v>
      </c>
      <c r="X982" s="105">
        <v>882.33</v>
      </c>
      <c r="Y982" s="106"/>
      <c r="Z982" s="106">
        <v>698.13</v>
      </c>
      <c r="AA982" s="106">
        <v>184.2</v>
      </c>
      <c r="AB982" s="107"/>
    </row>
    <row r="983" spans="2:28" hidden="1" x14ac:dyDescent="0.2">
      <c r="B983" s="5">
        <v>41485</v>
      </c>
      <c r="C983" s="33">
        <v>10657</v>
      </c>
      <c r="D983" s="40">
        <v>14159</v>
      </c>
      <c r="E983" s="40">
        <v>3586</v>
      </c>
      <c r="F983" s="40">
        <v>5457</v>
      </c>
      <c r="G983" s="41">
        <f>SUM(C983:F983)</f>
        <v>33859</v>
      </c>
      <c r="H983" s="119">
        <v>1148.05</v>
      </c>
      <c r="I983" s="116">
        <v>1145.0899999999999</v>
      </c>
      <c r="J983" s="116">
        <v>1230.73</v>
      </c>
      <c r="K983" s="116">
        <v>1176.46</v>
      </c>
      <c r="L983" s="120">
        <f t="shared" si="266"/>
        <v>1160.1500000000001</v>
      </c>
      <c r="M983" s="121">
        <f t="shared" si="259"/>
        <v>39281.440000000002</v>
      </c>
      <c r="N983" s="89">
        <v>1.4913000000000001</v>
      </c>
      <c r="O983" s="89">
        <v>1.5359</v>
      </c>
      <c r="P983" s="89">
        <v>2.5752999999999999</v>
      </c>
      <c r="Q983" s="117">
        <v>1.7835000000000001</v>
      </c>
      <c r="R983" s="77">
        <f t="shared" si="260"/>
        <v>1.6718999999999999</v>
      </c>
      <c r="S983" s="105">
        <f t="shared" si="261"/>
        <v>12234.77</v>
      </c>
      <c r="T983" s="122">
        <f t="shared" si="262"/>
        <v>16213.33</v>
      </c>
      <c r="U983" s="116">
        <f t="shared" si="263"/>
        <v>4413.3999999999996</v>
      </c>
      <c r="V983" s="123">
        <f t="shared" si="264"/>
        <v>6419.94</v>
      </c>
      <c r="W983" s="37">
        <f t="shared" si="265"/>
        <v>39281.440000000002</v>
      </c>
      <c r="X983" s="105">
        <v>1224.57</v>
      </c>
      <c r="Y983" s="106"/>
      <c r="Z983" s="106">
        <v>955.21</v>
      </c>
      <c r="AA983" s="106">
        <v>269.36</v>
      </c>
      <c r="AB983" s="107"/>
    </row>
    <row r="984" spans="2:28" ht="13.5" hidden="1" thickBot="1" x14ac:dyDescent="0.25">
      <c r="B984" s="5">
        <v>41486</v>
      </c>
      <c r="C984" s="33">
        <v>7794</v>
      </c>
      <c r="D984" s="40">
        <v>14717</v>
      </c>
      <c r="E984" s="40">
        <v>3611</v>
      </c>
      <c r="F984" s="40">
        <v>5519</v>
      </c>
      <c r="G984" s="41">
        <f>SUM(C984:F984)</f>
        <v>31641</v>
      </c>
      <c r="H984" s="119">
        <v>1146.22</v>
      </c>
      <c r="I984" s="116">
        <v>1143.93</v>
      </c>
      <c r="J984" s="116">
        <v>1230.73</v>
      </c>
      <c r="K984" s="116">
        <v>1176.46</v>
      </c>
      <c r="L984" s="120">
        <f>+ROUND((H984*C984+I984*D984+J984*E984+K984*F984)/G984,2)</f>
        <v>1160.07</v>
      </c>
      <c r="M984" s="121">
        <f>+ROUND((C984*H984+D984*I984+E984*J984+F984*K984)/1000,2)</f>
        <v>36705.910000000003</v>
      </c>
      <c r="N984" s="89">
        <v>1.4703999999999999</v>
      </c>
      <c r="O984" s="89">
        <v>1.5277000000000001</v>
      </c>
      <c r="P984" s="89">
        <v>2.5752999999999999</v>
      </c>
      <c r="Q984" s="117">
        <v>1.7835000000000001</v>
      </c>
      <c r="R984" s="77">
        <f>+ROUND((N984*C984+O984*D984+P984*E984+Q984*F984)/G984,4)</f>
        <v>1.6778</v>
      </c>
      <c r="S984" s="105">
        <f t="shared" si="261"/>
        <v>8933.64</v>
      </c>
      <c r="T984" s="122">
        <f t="shared" si="262"/>
        <v>16835.22</v>
      </c>
      <c r="U984" s="116">
        <f t="shared" si="263"/>
        <v>4444.17</v>
      </c>
      <c r="V984" s="123">
        <f t="shared" si="264"/>
        <v>6492.88</v>
      </c>
      <c r="W984" s="37">
        <f t="shared" si="265"/>
        <v>36705.909999999996</v>
      </c>
      <c r="X984" s="105">
        <v>1150.79</v>
      </c>
      <c r="Y984" s="106"/>
      <c r="Z984" s="106">
        <v>896.66</v>
      </c>
      <c r="AA984" s="106">
        <v>254.13</v>
      </c>
      <c r="AB984" s="107"/>
    </row>
    <row r="985" spans="2:28" ht="13.5" hidden="1" thickBot="1" x14ac:dyDescent="0.25">
      <c r="B985" s="10" t="s">
        <v>12</v>
      </c>
      <c r="C985" s="63">
        <f>SUM(C954:C984)</f>
        <v>181519</v>
      </c>
      <c r="D985" s="63">
        <f t="shared" ref="D985:AB985" si="267">SUM(D954:D984)</f>
        <v>262899</v>
      </c>
      <c r="E985" s="63">
        <f t="shared" si="267"/>
        <v>103538</v>
      </c>
      <c r="F985" s="63">
        <f t="shared" si="267"/>
        <v>167839</v>
      </c>
      <c r="G985" s="63">
        <f t="shared" si="267"/>
        <v>715795</v>
      </c>
      <c r="H985" s="115">
        <f t="shared" si="267"/>
        <v>35484.580000000009</v>
      </c>
      <c r="I985" s="115">
        <f t="shared" si="267"/>
        <v>35562.049999999988</v>
      </c>
      <c r="J985" s="115">
        <f t="shared" si="267"/>
        <v>37967.80000000001</v>
      </c>
      <c r="K985" s="115">
        <f t="shared" si="267"/>
        <v>36437.939999999988</v>
      </c>
      <c r="L985" s="63">
        <f t="shared" si="267"/>
        <v>36125.97</v>
      </c>
      <c r="M985" s="63">
        <f t="shared" si="267"/>
        <v>833296.92</v>
      </c>
      <c r="N985" s="97">
        <f t="shared" si="267"/>
        <v>45.368500000000004</v>
      </c>
      <c r="O985" s="97">
        <f t="shared" si="267"/>
        <v>48.532700000000013</v>
      </c>
      <c r="P985" s="97">
        <f t="shared" si="267"/>
        <v>75.999200000000002</v>
      </c>
      <c r="Q985" s="118">
        <f t="shared" si="267"/>
        <v>55.171400000000034</v>
      </c>
      <c r="R985" s="97">
        <f t="shared" si="267"/>
        <v>53.572699999999998</v>
      </c>
      <c r="S985" s="115">
        <f t="shared" si="267"/>
        <v>207843.85999999993</v>
      </c>
      <c r="T985" s="115">
        <f t="shared" si="267"/>
        <v>301364.82000000007</v>
      </c>
      <c r="U985" s="115">
        <f t="shared" si="267"/>
        <v>126814.14999999998</v>
      </c>
      <c r="V985" s="115">
        <f t="shared" si="267"/>
        <v>197274.04000000004</v>
      </c>
      <c r="W985" s="63">
        <f t="shared" si="267"/>
        <v>833296.87</v>
      </c>
      <c r="X985" s="115">
        <f t="shared" si="267"/>
        <v>26689.183333333338</v>
      </c>
      <c r="Y985" s="115">
        <f t="shared" si="267"/>
        <v>0</v>
      </c>
      <c r="Z985" s="115">
        <f t="shared" si="267"/>
        <v>20973.460000000003</v>
      </c>
      <c r="AA985" s="115">
        <f t="shared" si="267"/>
        <v>5715.7233333333324</v>
      </c>
      <c r="AB985" s="115">
        <f t="shared" si="267"/>
        <v>0</v>
      </c>
    </row>
    <row r="986" spans="2:28" hidden="1" x14ac:dyDescent="0.2">
      <c r="B986" s="5">
        <v>41487</v>
      </c>
      <c r="C986" s="33">
        <v>7431</v>
      </c>
      <c r="D986" s="40">
        <v>10043</v>
      </c>
      <c r="E986" s="40">
        <v>3596</v>
      </c>
      <c r="F986" s="40">
        <v>5903</v>
      </c>
      <c r="G986" s="41">
        <f t="shared" ref="G986:G1016" si="268">SUM(C986:F986)</f>
        <v>26973</v>
      </c>
      <c r="H986" s="119">
        <v>1146.32</v>
      </c>
      <c r="I986" s="116">
        <v>1151.75</v>
      </c>
      <c r="J986" s="116">
        <v>1205.45</v>
      </c>
      <c r="K986" s="116">
        <v>1173.55</v>
      </c>
      <c r="L986" s="43">
        <f t="shared" ref="L986:L1016" si="269">+ROUND((H986*C986+I986*D986+J986*E986+K986*F986)/G986,2)</f>
        <v>1162.18</v>
      </c>
      <c r="M986" s="44">
        <f t="shared" ref="M986:M1016" si="270">+ROUND((C986*H986+D986*I986+E986*J986+F986*K986)/1000,2)</f>
        <v>31347.59</v>
      </c>
      <c r="N986" s="89">
        <v>1.4716</v>
      </c>
      <c r="O986" s="89">
        <v>1.6168</v>
      </c>
      <c r="P986" s="89">
        <v>2.2206000000000001</v>
      </c>
      <c r="Q986" s="89">
        <v>1.7419</v>
      </c>
      <c r="R986" s="77">
        <f t="shared" ref="R986:R1016" si="271">+ROUND((N986*C986+O986*D986+P986*E986+Q986*F986)/G986,4)</f>
        <v>1.6847000000000001</v>
      </c>
      <c r="S986" s="105">
        <f>ROUND(+C986*H986/1000,2)</f>
        <v>8518.2999999999993</v>
      </c>
      <c r="T986" s="122">
        <f>ROUND(+D986*I986/1000,2)</f>
        <v>11567.03</v>
      </c>
      <c r="U986" s="116">
        <f>ROUND(+E986*J986/1000,2)</f>
        <v>4334.8</v>
      </c>
      <c r="V986" s="123">
        <f>ROUND(+F986*K986/1000,2)</f>
        <v>6927.47</v>
      </c>
      <c r="W986" s="37">
        <f>SUM(S986:V986)</f>
        <v>31347.600000000002</v>
      </c>
      <c r="X986" s="105">
        <v>234.36</v>
      </c>
      <c r="Y986" s="106"/>
      <c r="Z986" s="106">
        <v>165.4</v>
      </c>
      <c r="AA986" s="106">
        <v>68.959999999999994</v>
      </c>
      <c r="AB986" s="107">
        <f>+Z986+AA986</f>
        <v>234.36</v>
      </c>
    </row>
    <row r="987" spans="2:28" hidden="1" x14ac:dyDescent="0.2">
      <c r="B987" s="5">
        <v>41488</v>
      </c>
      <c r="C987" s="33">
        <v>7992</v>
      </c>
      <c r="D987" s="40">
        <v>6584</v>
      </c>
      <c r="E987" s="40">
        <v>3598</v>
      </c>
      <c r="F987" s="40">
        <v>5821</v>
      </c>
      <c r="G987" s="41">
        <f t="shared" si="268"/>
        <v>23995</v>
      </c>
      <c r="H987" s="119">
        <v>1148.02</v>
      </c>
      <c r="I987" s="116">
        <v>1152.83</v>
      </c>
      <c r="J987" s="116">
        <v>1205.45</v>
      </c>
      <c r="K987" s="116">
        <v>1173.55</v>
      </c>
      <c r="L987" s="43">
        <f t="shared" si="269"/>
        <v>1164.1400000000001</v>
      </c>
      <c r="M987" s="44">
        <f t="shared" si="270"/>
        <v>27933.65</v>
      </c>
      <c r="N987" s="89">
        <v>1.4847999999999999</v>
      </c>
      <c r="O987" s="89">
        <v>1.6281000000000001</v>
      </c>
      <c r="P987" s="89">
        <v>2.2206000000000001</v>
      </c>
      <c r="Q987" s="89">
        <v>1.7419</v>
      </c>
      <c r="R987" s="77">
        <f t="shared" si="271"/>
        <v>1.6968000000000001</v>
      </c>
      <c r="S987" s="105">
        <f t="shared" ref="S987:S1016" si="272">ROUND(+C987*H987/1000,2)</f>
        <v>9174.98</v>
      </c>
      <c r="T987" s="122">
        <f t="shared" ref="T987:T1016" si="273">ROUND(+D987*I987/1000,2)</f>
        <v>7590.23</v>
      </c>
      <c r="U987" s="116">
        <f t="shared" ref="U987:U1016" si="274">ROUND(+E987*J987/1000,2)</f>
        <v>4337.21</v>
      </c>
      <c r="V987" s="123">
        <f t="shared" ref="V987:V1016" si="275">ROUND(+F987*K987/1000,2)</f>
        <v>6831.23</v>
      </c>
      <c r="W987" s="37">
        <f t="shared" ref="W987:W1016" si="276">SUM(S987:V987)</f>
        <v>27933.649999999998</v>
      </c>
      <c r="X987" s="105">
        <v>146.78</v>
      </c>
      <c r="Y987" s="106"/>
      <c r="Z987" s="106">
        <v>110.35</v>
      </c>
      <c r="AA987" s="106">
        <v>36.43</v>
      </c>
      <c r="AB987" s="107">
        <f t="shared" ref="AB987:AB1047" si="277">+Z987+AA987</f>
        <v>146.78</v>
      </c>
    </row>
    <row r="988" spans="2:28" hidden="1" x14ac:dyDescent="0.2">
      <c r="B988" s="5">
        <v>41489</v>
      </c>
      <c r="C988" s="33">
        <v>7844</v>
      </c>
      <c r="D988" s="40">
        <v>8671</v>
      </c>
      <c r="E988" s="40">
        <v>3577</v>
      </c>
      <c r="F988" s="40">
        <v>5276</v>
      </c>
      <c r="G988" s="41">
        <f t="shared" si="268"/>
        <v>25368</v>
      </c>
      <c r="H988" s="119">
        <v>1149.98</v>
      </c>
      <c r="I988" s="116">
        <v>1148.44</v>
      </c>
      <c r="J988" s="116">
        <v>1205.45</v>
      </c>
      <c r="K988" s="116">
        <v>1173.55</v>
      </c>
      <c r="L988" s="43">
        <f t="shared" si="269"/>
        <v>1162.18</v>
      </c>
      <c r="M988" s="44">
        <f t="shared" si="270"/>
        <v>29482.11</v>
      </c>
      <c r="N988" s="89">
        <v>1.5168999999999999</v>
      </c>
      <c r="O988" s="89">
        <v>1.577</v>
      </c>
      <c r="P988" s="89">
        <v>2.2206000000000001</v>
      </c>
      <c r="Q988" s="89">
        <v>1.7419</v>
      </c>
      <c r="R988" s="77">
        <f t="shared" si="271"/>
        <v>1.6835</v>
      </c>
      <c r="S988" s="105">
        <f t="shared" si="272"/>
        <v>9020.44</v>
      </c>
      <c r="T988" s="122">
        <f t="shared" si="273"/>
        <v>9958.1200000000008</v>
      </c>
      <c r="U988" s="116">
        <f t="shared" si="274"/>
        <v>4311.8900000000003</v>
      </c>
      <c r="V988" s="123">
        <f t="shared" si="275"/>
        <v>6191.65</v>
      </c>
      <c r="W988" s="37">
        <f t="shared" si="276"/>
        <v>29482.1</v>
      </c>
      <c r="X988" s="105">
        <v>979.95</v>
      </c>
      <c r="Y988" s="106"/>
      <c r="Z988" s="106">
        <v>768.46</v>
      </c>
      <c r="AA988" s="106">
        <v>211.49</v>
      </c>
      <c r="AB988" s="107">
        <f t="shared" si="277"/>
        <v>979.95</v>
      </c>
    </row>
    <row r="989" spans="2:28" hidden="1" x14ac:dyDescent="0.2">
      <c r="B989" s="5">
        <v>41490</v>
      </c>
      <c r="C989" s="33">
        <v>5500</v>
      </c>
      <c r="D989" s="40">
        <v>6129</v>
      </c>
      <c r="E989" s="40">
        <v>3573</v>
      </c>
      <c r="F989" s="40">
        <v>4849</v>
      </c>
      <c r="G989" s="41">
        <f t="shared" si="268"/>
        <v>20051</v>
      </c>
      <c r="H989" s="119">
        <v>1148.6199999999999</v>
      </c>
      <c r="I989" s="116">
        <v>1149.44</v>
      </c>
      <c r="J989" s="116">
        <v>1205.45</v>
      </c>
      <c r="K989" s="116">
        <v>1173.55</v>
      </c>
      <c r="L989" s="43">
        <f t="shared" si="269"/>
        <v>1165.03</v>
      </c>
      <c r="M989" s="44">
        <f t="shared" si="270"/>
        <v>23359.94</v>
      </c>
      <c r="N989" s="89">
        <v>1.4971000000000001</v>
      </c>
      <c r="O989" s="89">
        <v>1.5931</v>
      </c>
      <c r="P989" s="89">
        <v>2.2206000000000001</v>
      </c>
      <c r="Q989" s="89">
        <v>1.7419</v>
      </c>
      <c r="R989" s="77">
        <f t="shared" si="271"/>
        <v>1.7145999999999999</v>
      </c>
      <c r="S989" s="105">
        <f t="shared" si="272"/>
        <v>6317.41</v>
      </c>
      <c r="T989" s="122">
        <f t="shared" si="273"/>
        <v>7044.92</v>
      </c>
      <c r="U989" s="116">
        <f t="shared" si="274"/>
        <v>4307.07</v>
      </c>
      <c r="V989" s="123">
        <f t="shared" si="275"/>
        <v>5690.54</v>
      </c>
      <c r="W989" s="37">
        <f t="shared" si="276"/>
        <v>23359.940000000002</v>
      </c>
      <c r="X989" s="105">
        <v>778.46</v>
      </c>
      <c r="Y989" s="106"/>
      <c r="Z989" s="106">
        <v>619.24</v>
      </c>
      <c r="AA989" s="106">
        <v>159.22</v>
      </c>
      <c r="AB989" s="107">
        <f t="shared" si="277"/>
        <v>778.46</v>
      </c>
    </row>
    <row r="990" spans="2:28" hidden="1" x14ac:dyDescent="0.2">
      <c r="B990" s="5">
        <v>41491</v>
      </c>
      <c r="C990" s="33">
        <v>9207</v>
      </c>
      <c r="D990" s="40">
        <v>12511</v>
      </c>
      <c r="E990" s="40">
        <v>3581</v>
      </c>
      <c r="F990" s="40">
        <v>4602</v>
      </c>
      <c r="G990" s="41">
        <f t="shared" si="268"/>
        <v>29901</v>
      </c>
      <c r="H990" s="119">
        <v>1149.8699999999999</v>
      </c>
      <c r="I990" s="116">
        <v>1143.9000000000001</v>
      </c>
      <c r="J990" s="116">
        <v>1205.45</v>
      </c>
      <c r="K990" s="116">
        <v>1173.55</v>
      </c>
      <c r="L990" s="43">
        <f t="shared" si="269"/>
        <v>1157.67</v>
      </c>
      <c r="M990" s="44">
        <f t="shared" si="270"/>
        <v>34615.58</v>
      </c>
      <c r="N990" s="89">
        <v>1.5057</v>
      </c>
      <c r="O990" s="89">
        <v>1.5251999999999999</v>
      </c>
      <c r="P990" s="89">
        <v>2.2206000000000001</v>
      </c>
      <c r="Q990" s="89">
        <v>1.7419</v>
      </c>
      <c r="R990" s="77">
        <f t="shared" si="271"/>
        <v>1.6357999999999999</v>
      </c>
      <c r="S990" s="105">
        <f t="shared" si="272"/>
        <v>10586.85</v>
      </c>
      <c r="T990" s="122">
        <f t="shared" si="273"/>
        <v>14311.33</v>
      </c>
      <c r="U990" s="116">
        <f t="shared" si="274"/>
        <v>4316.72</v>
      </c>
      <c r="V990" s="123">
        <f t="shared" si="275"/>
        <v>5400.68</v>
      </c>
      <c r="W990" s="37">
        <f t="shared" si="276"/>
        <v>34615.58</v>
      </c>
      <c r="X990" s="105">
        <v>1091.5</v>
      </c>
      <c r="Y990" s="106"/>
      <c r="Z990" s="106">
        <v>863.78</v>
      </c>
      <c r="AA990" s="106">
        <v>227.72</v>
      </c>
      <c r="AB990" s="107">
        <f t="shared" si="277"/>
        <v>1091.5</v>
      </c>
    </row>
    <row r="991" spans="2:28" hidden="1" x14ac:dyDescent="0.2">
      <c r="B991" s="5">
        <v>41492</v>
      </c>
      <c r="C991" s="33">
        <v>10753</v>
      </c>
      <c r="D991" s="40">
        <v>13586</v>
      </c>
      <c r="E991" s="40">
        <v>3548</v>
      </c>
      <c r="F991" s="40">
        <v>4685</v>
      </c>
      <c r="G991" s="41">
        <f t="shared" si="268"/>
        <v>32572</v>
      </c>
      <c r="H991" s="119">
        <v>1149.83</v>
      </c>
      <c r="I991" s="116">
        <v>1146.3399999999999</v>
      </c>
      <c r="J991" s="116">
        <v>1205.45</v>
      </c>
      <c r="K991" s="116">
        <v>1173.55</v>
      </c>
      <c r="L991" s="43">
        <f t="shared" si="269"/>
        <v>1157.8399999999999</v>
      </c>
      <c r="M991" s="44">
        <f t="shared" si="270"/>
        <v>37713.32</v>
      </c>
      <c r="N991" s="89">
        <v>1.5057</v>
      </c>
      <c r="O991" s="89">
        <v>1.5602</v>
      </c>
      <c r="P991" s="89">
        <v>2.2206000000000001</v>
      </c>
      <c r="Q991" s="89">
        <v>1.7419</v>
      </c>
      <c r="R991" s="77">
        <f t="shared" si="271"/>
        <v>1.6403000000000001</v>
      </c>
      <c r="S991" s="105">
        <f t="shared" si="272"/>
        <v>12364.12</v>
      </c>
      <c r="T991" s="122">
        <f t="shared" si="273"/>
        <v>15574.18</v>
      </c>
      <c r="U991" s="116">
        <f t="shared" si="274"/>
        <v>4276.9399999999996</v>
      </c>
      <c r="V991" s="123">
        <f t="shared" si="275"/>
        <v>5498.08</v>
      </c>
      <c r="W991" s="37">
        <f t="shared" si="276"/>
        <v>37713.32</v>
      </c>
      <c r="X991" s="105">
        <v>1206.5147619047618</v>
      </c>
      <c r="Y991" s="106"/>
      <c r="Z991" s="106">
        <v>946.73</v>
      </c>
      <c r="AA991" s="106">
        <v>259.78476190476192</v>
      </c>
      <c r="AB991" s="107">
        <f t="shared" si="277"/>
        <v>1206.5147619047621</v>
      </c>
    </row>
    <row r="992" spans="2:28" hidden="1" x14ac:dyDescent="0.2">
      <c r="B992" s="5">
        <v>41493</v>
      </c>
      <c r="C992" s="33">
        <v>8564</v>
      </c>
      <c r="D992" s="40">
        <v>12801</v>
      </c>
      <c r="E992" s="40">
        <v>3579</v>
      </c>
      <c r="F992" s="40">
        <v>4668</v>
      </c>
      <c r="G992" s="41">
        <f t="shared" si="268"/>
        <v>29612</v>
      </c>
      <c r="H992" s="119">
        <v>1149.6199999999999</v>
      </c>
      <c r="I992" s="116">
        <v>1146.93</v>
      </c>
      <c r="J992" s="116">
        <v>1205.45</v>
      </c>
      <c r="K992" s="116">
        <v>1173.55</v>
      </c>
      <c r="L992" s="43">
        <f t="shared" si="269"/>
        <v>1158.98</v>
      </c>
      <c r="M992" s="44">
        <f t="shared" si="270"/>
        <v>34319.629999999997</v>
      </c>
      <c r="N992" s="89">
        <v>1.5026999999999999</v>
      </c>
      <c r="O992" s="89">
        <v>1.5681</v>
      </c>
      <c r="P992" s="89">
        <v>2.2206000000000001</v>
      </c>
      <c r="Q992" s="89">
        <v>1.7419</v>
      </c>
      <c r="R992" s="77">
        <f t="shared" si="271"/>
        <v>1.6554</v>
      </c>
      <c r="S992" s="105">
        <f t="shared" si="272"/>
        <v>9845.35</v>
      </c>
      <c r="T992" s="122">
        <f t="shared" si="273"/>
        <v>14681.85</v>
      </c>
      <c r="U992" s="116">
        <f t="shared" si="274"/>
        <v>4314.3100000000004</v>
      </c>
      <c r="V992" s="123">
        <f t="shared" si="275"/>
        <v>5478.13</v>
      </c>
      <c r="W992" s="37">
        <f t="shared" si="276"/>
        <v>34319.64</v>
      </c>
      <c r="X992" s="105">
        <v>1110.0999999999999</v>
      </c>
      <c r="Y992" s="106"/>
      <c r="Z992" s="106">
        <v>870.38</v>
      </c>
      <c r="AA992" s="106">
        <v>239.72</v>
      </c>
      <c r="AB992" s="107">
        <f t="shared" si="277"/>
        <v>1110.0999999999999</v>
      </c>
    </row>
    <row r="993" spans="2:28" hidden="1" x14ac:dyDescent="0.2">
      <c r="B993" s="5">
        <v>41494</v>
      </c>
      <c r="C993" s="33">
        <v>8184</v>
      </c>
      <c r="D993" s="40">
        <v>12520</v>
      </c>
      <c r="E993" s="40">
        <v>3570</v>
      </c>
      <c r="F993" s="40">
        <v>4592</v>
      </c>
      <c r="G993" s="41">
        <f t="shared" si="268"/>
        <v>28866</v>
      </c>
      <c r="H993" s="119">
        <v>1148.3399999999999</v>
      </c>
      <c r="I993" s="116">
        <v>1145.81</v>
      </c>
      <c r="J993" s="116">
        <v>1206.99</v>
      </c>
      <c r="K993" s="116">
        <v>1172.82</v>
      </c>
      <c r="L993" s="43">
        <f t="shared" si="269"/>
        <v>1158.3900000000001</v>
      </c>
      <c r="M993" s="44">
        <f t="shared" si="270"/>
        <v>33438.1</v>
      </c>
      <c r="N993" s="89">
        <v>1.4886999999999999</v>
      </c>
      <c r="O993" s="89">
        <v>1.5488</v>
      </c>
      <c r="P993" s="89">
        <v>2.226</v>
      </c>
      <c r="Q993" s="89">
        <v>1.7419</v>
      </c>
      <c r="R993" s="77">
        <f t="shared" si="271"/>
        <v>1.6462000000000001</v>
      </c>
      <c r="S993" s="105">
        <f t="shared" si="272"/>
        <v>9398.01</v>
      </c>
      <c r="T993" s="122">
        <f t="shared" si="273"/>
        <v>14345.54</v>
      </c>
      <c r="U993" s="116">
        <f t="shared" si="274"/>
        <v>4308.95</v>
      </c>
      <c r="V993" s="123">
        <f t="shared" si="275"/>
        <v>5385.59</v>
      </c>
      <c r="W993" s="37">
        <f t="shared" si="276"/>
        <v>33438.090000000004</v>
      </c>
      <c r="X993" s="105">
        <v>716.29</v>
      </c>
      <c r="Y993" s="106"/>
      <c r="Z993" s="106">
        <v>570.86</v>
      </c>
      <c r="AA993" s="106">
        <v>145.43</v>
      </c>
      <c r="AB993" s="107">
        <f t="shared" si="277"/>
        <v>716.29</v>
      </c>
    </row>
    <row r="994" spans="2:28" hidden="1" x14ac:dyDescent="0.2">
      <c r="B994" s="5">
        <v>41495</v>
      </c>
      <c r="C994" s="33">
        <v>8935</v>
      </c>
      <c r="D994" s="40">
        <v>10629</v>
      </c>
      <c r="E994" s="40">
        <v>2931</v>
      </c>
      <c r="F994" s="40">
        <v>4505</v>
      </c>
      <c r="G994" s="41">
        <f t="shared" si="268"/>
        <v>27000</v>
      </c>
      <c r="H994" s="119">
        <v>1147.81</v>
      </c>
      <c r="I994" s="116">
        <v>1147.3800000000001</v>
      </c>
      <c r="J994" s="116">
        <v>1206.99</v>
      </c>
      <c r="K994" s="116">
        <v>1176.29</v>
      </c>
      <c r="L994" s="43">
        <f t="shared" si="269"/>
        <v>1158.82</v>
      </c>
      <c r="M994" s="44">
        <f t="shared" si="270"/>
        <v>31288.06</v>
      </c>
      <c r="N994" s="89">
        <v>1.4822</v>
      </c>
      <c r="O994" s="89">
        <v>1.5698000000000001</v>
      </c>
      <c r="P994" s="89">
        <v>2.226</v>
      </c>
      <c r="Q994" s="89">
        <v>1.8455999999999999</v>
      </c>
      <c r="R994" s="77">
        <f t="shared" si="271"/>
        <v>1.6580999999999999</v>
      </c>
      <c r="S994" s="105">
        <f t="shared" si="272"/>
        <v>10255.68</v>
      </c>
      <c r="T994" s="122">
        <f t="shared" si="273"/>
        <v>12195.5</v>
      </c>
      <c r="U994" s="116">
        <f t="shared" si="274"/>
        <v>3537.69</v>
      </c>
      <c r="V994" s="123">
        <f t="shared" si="275"/>
        <v>5299.19</v>
      </c>
      <c r="W994" s="37">
        <f t="shared" si="276"/>
        <v>31288.059999999998</v>
      </c>
      <c r="X994" s="105">
        <v>998.7</v>
      </c>
      <c r="Y994" s="106"/>
      <c r="Z994" s="106">
        <v>789.29</v>
      </c>
      <c r="AA994" s="106">
        <v>209.41</v>
      </c>
      <c r="AB994" s="107">
        <f t="shared" si="277"/>
        <v>998.69999999999993</v>
      </c>
    </row>
    <row r="995" spans="2:28" hidden="1" x14ac:dyDescent="0.2">
      <c r="B995" s="5">
        <v>41496</v>
      </c>
      <c r="C995" s="33">
        <v>3032</v>
      </c>
      <c r="D995" s="40">
        <v>6025</v>
      </c>
      <c r="E995" s="40">
        <v>3588</v>
      </c>
      <c r="F995" s="40">
        <v>4737</v>
      </c>
      <c r="G995" s="41">
        <f t="shared" si="268"/>
        <v>17382</v>
      </c>
      <c r="H995" s="119">
        <v>1147.1600000000001</v>
      </c>
      <c r="I995" s="116">
        <v>1148.68</v>
      </c>
      <c r="J995" s="116">
        <v>1206.99</v>
      </c>
      <c r="K995" s="116">
        <v>1170.18</v>
      </c>
      <c r="L995" s="43">
        <f t="shared" si="269"/>
        <v>1166.31</v>
      </c>
      <c r="M995" s="44">
        <f t="shared" si="270"/>
        <v>20272.810000000001</v>
      </c>
      <c r="N995" s="89">
        <v>1.4762</v>
      </c>
      <c r="O995" s="89">
        <v>1.5874999999999999</v>
      </c>
      <c r="P995" s="89">
        <v>2.226</v>
      </c>
      <c r="Q995" s="89">
        <v>1.7699</v>
      </c>
      <c r="R995" s="77">
        <f t="shared" si="271"/>
        <v>1.7496</v>
      </c>
      <c r="S995" s="105">
        <f t="shared" si="272"/>
        <v>3478.19</v>
      </c>
      <c r="T995" s="122">
        <f t="shared" si="273"/>
        <v>6920.8</v>
      </c>
      <c r="U995" s="116">
        <f t="shared" si="274"/>
        <v>4330.68</v>
      </c>
      <c r="V995" s="123">
        <f t="shared" si="275"/>
        <v>5543.14</v>
      </c>
      <c r="W995" s="37">
        <f t="shared" si="276"/>
        <v>20272.810000000001</v>
      </c>
      <c r="X995" s="105">
        <v>698.4</v>
      </c>
      <c r="Y995" s="106"/>
      <c r="Z995" s="106">
        <v>539.83000000000004</v>
      </c>
      <c r="AA995" s="106">
        <v>158.57</v>
      </c>
      <c r="AB995" s="107">
        <f t="shared" si="277"/>
        <v>698.40000000000009</v>
      </c>
    </row>
    <row r="996" spans="2:28" hidden="1" x14ac:dyDescent="0.2">
      <c r="B996" s="5">
        <v>41497</v>
      </c>
      <c r="C996" s="33">
        <v>3094</v>
      </c>
      <c r="D996" s="40">
        <v>6081</v>
      </c>
      <c r="E996" s="40">
        <v>3697</v>
      </c>
      <c r="F996" s="40">
        <v>4327</v>
      </c>
      <c r="G996" s="41">
        <f t="shared" si="268"/>
        <v>17199</v>
      </c>
      <c r="H996" s="119">
        <v>1147.83</v>
      </c>
      <c r="I996" s="116">
        <v>1147.79</v>
      </c>
      <c r="J996" s="116">
        <v>1206.99</v>
      </c>
      <c r="K996" s="116">
        <v>1170.3599999999999</v>
      </c>
      <c r="L996" s="43">
        <f t="shared" si="269"/>
        <v>1166.2</v>
      </c>
      <c r="M996" s="44">
        <f t="shared" si="270"/>
        <v>20057.490000000002</v>
      </c>
      <c r="N996" s="89">
        <v>1.4810000000000001</v>
      </c>
      <c r="O996" s="89">
        <v>1.5722</v>
      </c>
      <c r="P996" s="89">
        <v>2.226</v>
      </c>
      <c r="Q996" s="89">
        <v>1.7796000000000001</v>
      </c>
      <c r="R996" s="77">
        <f t="shared" si="271"/>
        <v>1.7484999999999999</v>
      </c>
      <c r="S996" s="105">
        <f t="shared" si="272"/>
        <v>3551.39</v>
      </c>
      <c r="T996" s="122">
        <f t="shared" si="273"/>
        <v>6979.71</v>
      </c>
      <c r="U996" s="116">
        <f t="shared" si="274"/>
        <v>4462.24</v>
      </c>
      <c r="V996" s="123">
        <f t="shared" si="275"/>
        <v>5064.1499999999996</v>
      </c>
      <c r="W996" s="37">
        <f t="shared" si="276"/>
        <v>20057.489999999998</v>
      </c>
      <c r="X996" s="105">
        <v>657.91</v>
      </c>
      <c r="Y996" s="106"/>
      <c r="Z996" s="106">
        <v>536.95000000000005</v>
      </c>
      <c r="AA996" s="106">
        <v>120.96</v>
      </c>
      <c r="AB996" s="107">
        <f t="shared" si="277"/>
        <v>657.91000000000008</v>
      </c>
    </row>
    <row r="997" spans="2:28" hidden="1" x14ac:dyDescent="0.2">
      <c r="B997" s="5">
        <v>41498</v>
      </c>
      <c r="C997" s="33">
        <v>7770</v>
      </c>
      <c r="D997" s="40">
        <v>7375</v>
      </c>
      <c r="E997" s="40">
        <v>3656</v>
      </c>
      <c r="F997" s="40">
        <v>4544</v>
      </c>
      <c r="G997" s="41">
        <f t="shared" si="268"/>
        <v>23345</v>
      </c>
      <c r="H997" s="119">
        <v>1148.04</v>
      </c>
      <c r="I997" s="116">
        <v>1140.81</v>
      </c>
      <c r="J997" s="116">
        <v>1206.99</v>
      </c>
      <c r="K997" s="116">
        <v>1163.95</v>
      </c>
      <c r="L997" s="43">
        <f t="shared" si="269"/>
        <v>1158.08</v>
      </c>
      <c r="M997" s="44">
        <f t="shared" si="270"/>
        <v>27035.49</v>
      </c>
      <c r="N997" s="89">
        <v>1.4838</v>
      </c>
      <c r="O997" s="89">
        <v>1.4883</v>
      </c>
      <c r="P997" s="89">
        <v>2.226</v>
      </c>
      <c r="Q997" s="89">
        <v>1.7010000000000001</v>
      </c>
      <c r="R997" s="77">
        <f t="shared" si="271"/>
        <v>1.6436999999999999</v>
      </c>
      <c r="S997" s="105">
        <f t="shared" si="272"/>
        <v>8920.27</v>
      </c>
      <c r="T997" s="122">
        <f t="shared" si="273"/>
        <v>8413.4699999999993</v>
      </c>
      <c r="U997" s="116">
        <f t="shared" si="274"/>
        <v>4412.76</v>
      </c>
      <c r="V997" s="123">
        <f t="shared" si="275"/>
        <v>5288.99</v>
      </c>
      <c r="W997" s="37">
        <f t="shared" si="276"/>
        <v>27035.489999999998</v>
      </c>
      <c r="X997" s="105">
        <v>852.16</v>
      </c>
      <c r="Y997" s="106"/>
      <c r="Z997" s="106">
        <v>702.56</v>
      </c>
      <c r="AA997" s="106">
        <v>149.6</v>
      </c>
      <c r="AB997" s="107">
        <f t="shared" si="277"/>
        <v>852.16</v>
      </c>
    </row>
    <row r="998" spans="2:28" hidden="1" x14ac:dyDescent="0.2">
      <c r="B998" s="5">
        <v>41499</v>
      </c>
      <c r="C998" s="33">
        <v>6463</v>
      </c>
      <c r="D998" s="40">
        <v>7422</v>
      </c>
      <c r="E998" s="40">
        <v>3444</v>
      </c>
      <c r="F998" s="40">
        <v>5477</v>
      </c>
      <c r="G998" s="41">
        <f t="shared" si="268"/>
        <v>22806</v>
      </c>
      <c r="H998" s="119">
        <v>1150.0999999999999</v>
      </c>
      <c r="I998" s="116">
        <v>1145.7</v>
      </c>
      <c r="J998" s="116">
        <v>1206.99</v>
      </c>
      <c r="K998" s="116">
        <v>1154.8399999999999</v>
      </c>
      <c r="L998" s="43">
        <f t="shared" si="269"/>
        <v>1158.4000000000001</v>
      </c>
      <c r="M998" s="44">
        <f t="shared" si="270"/>
        <v>26418.41</v>
      </c>
      <c r="N998" s="89">
        <v>1.5103</v>
      </c>
      <c r="O998" s="89">
        <v>1.5458000000000001</v>
      </c>
      <c r="P998" s="89">
        <v>2.226</v>
      </c>
      <c r="Q998" s="89">
        <v>1.6161000000000001</v>
      </c>
      <c r="R998" s="77">
        <f t="shared" si="271"/>
        <v>1.6553</v>
      </c>
      <c r="S998" s="105">
        <f t="shared" si="272"/>
        <v>7433.1</v>
      </c>
      <c r="T998" s="122">
        <f t="shared" si="273"/>
        <v>8503.39</v>
      </c>
      <c r="U998" s="116">
        <f t="shared" si="274"/>
        <v>4156.87</v>
      </c>
      <c r="V998" s="123">
        <f t="shared" si="275"/>
        <v>6325.06</v>
      </c>
      <c r="W998" s="37">
        <f t="shared" si="276"/>
        <v>26418.420000000002</v>
      </c>
      <c r="X998" s="105">
        <v>849.63</v>
      </c>
      <c r="Y998" s="106"/>
      <c r="Z998" s="106">
        <v>682.25</v>
      </c>
      <c r="AA998" s="106">
        <v>167.38</v>
      </c>
      <c r="AB998" s="107">
        <f t="shared" si="277"/>
        <v>849.63</v>
      </c>
    </row>
    <row r="999" spans="2:28" hidden="1" x14ac:dyDescent="0.2">
      <c r="B999" s="5">
        <v>41500</v>
      </c>
      <c r="C999" s="33">
        <v>3089</v>
      </c>
      <c r="D999" s="40">
        <v>6225</v>
      </c>
      <c r="E999" s="40">
        <v>3255</v>
      </c>
      <c r="F999" s="40">
        <v>5713</v>
      </c>
      <c r="G999" s="41">
        <f t="shared" si="268"/>
        <v>18282</v>
      </c>
      <c r="H999" s="119">
        <v>1149.54</v>
      </c>
      <c r="I999" s="116">
        <v>1147.92</v>
      </c>
      <c r="J999" s="116">
        <v>1206.99</v>
      </c>
      <c r="K999" s="116">
        <v>1153.6600000000001</v>
      </c>
      <c r="L999" s="43">
        <f t="shared" si="269"/>
        <v>1160.5</v>
      </c>
      <c r="M999" s="44">
        <f t="shared" si="270"/>
        <v>21216.34</v>
      </c>
      <c r="N999" s="89">
        <v>1.5074000000000001</v>
      </c>
      <c r="O999" s="89">
        <v>1.5701000000000001</v>
      </c>
      <c r="P999" s="89">
        <v>2.226</v>
      </c>
      <c r="Q999" s="89">
        <v>1.6040000000000001</v>
      </c>
      <c r="R999" s="77">
        <f t="shared" si="271"/>
        <v>1.6869000000000001</v>
      </c>
      <c r="S999" s="105">
        <f t="shared" si="272"/>
        <v>3550.93</v>
      </c>
      <c r="T999" s="122">
        <f t="shared" si="273"/>
        <v>7145.8</v>
      </c>
      <c r="U999" s="116">
        <f t="shared" si="274"/>
        <v>3928.75</v>
      </c>
      <c r="V999" s="123">
        <f t="shared" si="275"/>
        <v>6590.86</v>
      </c>
      <c r="W999" s="37">
        <f t="shared" si="276"/>
        <v>21216.34</v>
      </c>
      <c r="X999" s="105">
        <v>695.66</v>
      </c>
      <c r="Y999" s="106"/>
      <c r="Z999" s="106">
        <v>570.89</v>
      </c>
      <c r="AA999" s="106">
        <v>124.77</v>
      </c>
      <c r="AB999" s="107">
        <f t="shared" si="277"/>
        <v>695.66</v>
      </c>
    </row>
    <row r="1000" spans="2:28" hidden="1" x14ac:dyDescent="0.2">
      <c r="B1000" s="5">
        <v>41501</v>
      </c>
      <c r="C1000" s="33">
        <v>3088</v>
      </c>
      <c r="D1000" s="40">
        <v>6103</v>
      </c>
      <c r="E1000" s="40">
        <v>3305</v>
      </c>
      <c r="F1000" s="40">
        <v>5872</v>
      </c>
      <c r="G1000" s="41">
        <f t="shared" si="268"/>
        <v>18368</v>
      </c>
      <c r="H1000" s="119">
        <v>1148.82</v>
      </c>
      <c r="I1000" s="116">
        <v>1145.92</v>
      </c>
      <c r="J1000" s="116">
        <v>1222.55</v>
      </c>
      <c r="K1000" s="116">
        <v>1154.6199999999999</v>
      </c>
      <c r="L1000" s="43">
        <f t="shared" si="269"/>
        <v>1162.98</v>
      </c>
      <c r="M1000" s="44">
        <f t="shared" si="270"/>
        <v>21361.56</v>
      </c>
      <c r="N1000" s="89">
        <v>1.4943</v>
      </c>
      <c r="O1000" s="89">
        <v>1.5509999999999999</v>
      </c>
      <c r="P1000" s="89">
        <v>2.4239000000000002</v>
      </c>
      <c r="Q1000" s="89">
        <v>1.6173</v>
      </c>
      <c r="R1000" s="77">
        <f t="shared" si="271"/>
        <v>1.7197</v>
      </c>
      <c r="S1000" s="105">
        <f t="shared" si="272"/>
        <v>3547.56</v>
      </c>
      <c r="T1000" s="122">
        <f t="shared" si="273"/>
        <v>6993.55</v>
      </c>
      <c r="U1000" s="116">
        <f t="shared" si="274"/>
        <v>4040.53</v>
      </c>
      <c r="V1000" s="123">
        <f t="shared" si="275"/>
        <v>6779.93</v>
      </c>
      <c r="W1000" s="37">
        <f t="shared" si="276"/>
        <v>21361.57</v>
      </c>
      <c r="X1000" s="105">
        <v>731.27</v>
      </c>
      <c r="Y1000" s="106"/>
      <c r="Z1000" s="106">
        <v>578.78</v>
      </c>
      <c r="AA1000" s="106">
        <v>152.49</v>
      </c>
      <c r="AB1000" s="107">
        <f t="shared" si="277"/>
        <v>731.27</v>
      </c>
    </row>
    <row r="1001" spans="2:28" hidden="1" x14ac:dyDescent="0.2">
      <c r="B1001" s="5">
        <v>41502</v>
      </c>
      <c r="C1001" s="33">
        <v>7454</v>
      </c>
      <c r="D1001" s="40">
        <v>6196</v>
      </c>
      <c r="E1001" s="40">
        <v>3306</v>
      </c>
      <c r="F1001" s="40">
        <v>5837</v>
      </c>
      <c r="G1001" s="41">
        <f t="shared" si="268"/>
        <v>22793</v>
      </c>
      <c r="H1001" s="119">
        <v>1150.08</v>
      </c>
      <c r="I1001" s="116">
        <v>1143.3900000000001</v>
      </c>
      <c r="J1001" s="116">
        <v>1222.55</v>
      </c>
      <c r="K1001" s="116">
        <v>1152.75</v>
      </c>
      <c r="L1001" s="43">
        <f t="shared" si="269"/>
        <v>1159.46</v>
      </c>
      <c r="M1001" s="44">
        <f t="shared" si="270"/>
        <v>26427.49</v>
      </c>
      <c r="N1001" s="89">
        <v>1.5145</v>
      </c>
      <c r="O1001" s="89">
        <v>1.5248999999999999</v>
      </c>
      <c r="P1001" s="89">
        <v>2.4239000000000002</v>
      </c>
      <c r="Q1001" s="89">
        <v>1.5809</v>
      </c>
      <c r="R1001" s="77">
        <f t="shared" si="271"/>
        <v>1.6661999999999999</v>
      </c>
      <c r="S1001" s="105">
        <f t="shared" si="272"/>
        <v>8572.7000000000007</v>
      </c>
      <c r="T1001" s="122">
        <f t="shared" si="273"/>
        <v>7084.44</v>
      </c>
      <c r="U1001" s="116">
        <f t="shared" si="274"/>
        <v>4041.75</v>
      </c>
      <c r="V1001" s="123">
        <f t="shared" si="275"/>
        <v>6728.6</v>
      </c>
      <c r="W1001" s="37">
        <f t="shared" si="276"/>
        <v>26427.489999999998</v>
      </c>
      <c r="X1001" s="105">
        <v>888.57</v>
      </c>
      <c r="Y1001" s="106"/>
      <c r="Z1001" s="106">
        <v>744.47</v>
      </c>
      <c r="AA1001" s="106">
        <v>144.1</v>
      </c>
      <c r="AB1001" s="107">
        <f t="shared" si="277"/>
        <v>888.57</v>
      </c>
    </row>
    <row r="1002" spans="2:28" hidden="1" x14ac:dyDescent="0.2">
      <c r="B1002" s="5">
        <v>41503</v>
      </c>
      <c r="C1002" s="33">
        <v>5876</v>
      </c>
      <c r="D1002" s="40">
        <v>6158</v>
      </c>
      <c r="E1002" s="40">
        <v>3221</v>
      </c>
      <c r="F1002" s="40">
        <v>5979</v>
      </c>
      <c r="G1002" s="41">
        <f t="shared" si="268"/>
        <v>21234</v>
      </c>
      <c r="H1002" s="119">
        <v>1149.0999999999999</v>
      </c>
      <c r="I1002" s="116">
        <v>1144.69</v>
      </c>
      <c r="J1002" s="116">
        <v>1222.55</v>
      </c>
      <c r="K1002" s="116">
        <v>1152.56</v>
      </c>
      <c r="L1002" s="43">
        <f t="shared" si="269"/>
        <v>1159.94</v>
      </c>
      <c r="M1002" s="44">
        <f t="shared" si="270"/>
        <v>24630.1</v>
      </c>
      <c r="N1002" s="89">
        <v>1.5004999999999999</v>
      </c>
      <c r="O1002" s="89">
        <v>1.5389999999999999</v>
      </c>
      <c r="P1002" s="89">
        <v>2.4239000000000002</v>
      </c>
      <c r="Q1002" s="89">
        <v>1.5809</v>
      </c>
      <c r="R1002" s="77">
        <f t="shared" si="271"/>
        <v>1.6744000000000001</v>
      </c>
      <c r="S1002" s="105">
        <f t="shared" si="272"/>
        <v>6752.11</v>
      </c>
      <c r="T1002" s="122">
        <f t="shared" si="273"/>
        <v>7049</v>
      </c>
      <c r="U1002" s="116">
        <f t="shared" si="274"/>
        <v>3937.83</v>
      </c>
      <c r="V1002" s="123">
        <f t="shared" si="275"/>
        <v>6891.16</v>
      </c>
      <c r="W1002" s="37">
        <f t="shared" si="276"/>
        <v>24630.100000000002</v>
      </c>
      <c r="X1002" s="124">
        <v>771.21</v>
      </c>
      <c r="Y1002" s="125"/>
      <c r="Z1002" s="125">
        <v>590.98</v>
      </c>
      <c r="AA1002" s="125">
        <v>180.23</v>
      </c>
      <c r="AB1002" s="107">
        <f t="shared" si="277"/>
        <v>771.21</v>
      </c>
    </row>
    <row r="1003" spans="2:28" hidden="1" x14ac:dyDescent="0.2">
      <c r="B1003" s="5">
        <v>41504</v>
      </c>
      <c r="C1003" s="33">
        <v>3063</v>
      </c>
      <c r="D1003" s="40">
        <v>6094</v>
      </c>
      <c r="E1003" s="40">
        <v>3260</v>
      </c>
      <c r="F1003" s="40">
        <v>5920</v>
      </c>
      <c r="G1003" s="41">
        <f t="shared" si="268"/>
        <v>18337</v>
      </c>
      <c r="H1003" s="119">
        <v>1148.72</v>
      </c>
      <c r="I1003" s="116">
        <v>1144.17</v>
      </c>
      <c r="J1003" s="116">
        <v>1222.55</v>
      </c>
      <c r="K1003" s="116">
        <v>1162.5999999999999</v>
      </c>
      <c r="L1003" s="43">
        <f t="shared" si="269"/>
        <v>1164.81</v>
      </c>
      <c r="M1003" s="44">
        <f t="shared" si="270"/>
        <v>21359.21</v>
      </c>
      <c r="N1003" s="89">
        <v>1.4927999999999999</v>
      </c>
      <c r="O1003" s="89">
        <v>1.5281</v>
      </c>
      <c r="P1003" s="89">
        <v>2.4239000000000002</v>
      </c>
      <c r="Q1003" s="89">
        <v>1.6861999999999999</v>
      </c>
      <c r="R1003" s="77">
        <f t="shared" si="271"/>
        <v>1.7324999999999999</v>
      </c>
      <c r="S1003" s="105">
        <f t="shared" si="272"/>
        <v>3518.53</v>
      </c>
      <c r="T1003" s="122">
        <f t="shared" si="273"/>
        <v>6972.57</v>
      </c>
      <c r="U1003" s="116">
        <f t="shared" si="274"/>
        <v>3985.51</v>
      </c>
      <c r="V1003" s="123">
        <f t="shared" si="275"/>
        <v>6882.59</v>
      </c>
      <c r="W1003" s="37">
        <f t="shared" si="276"/>
        <v>21359.200000000001</v>
      </c>
      <c r="X1003" s="124">
        <v>730.06</v>
      </c>
      <c r="Y1003" s="125"/>
      <c r="Z1003" s="125">
        <v>548.07000000000005</v>
      </c>
      <c r="AA1003" s="125">
        <v>181.99</v>
      </c>
      <c r="AB1003" s="107">
        <f t="shared" si="277"/>
        <v>730.06000000000006</v>
      </c>
    </row>
    <row r="1004" spans="2:28" hidden="1" x14ac:dyDescent="0.2">
      <c r="B1004" s="5">
        <v>41505</v>
      </c>
      <c r="C1004" s="33">
        <v>3078</v>
      </c>
      <c r="D1004" s="40">
        <v>6057</v>
      </c>
      <c r="E1004" s="40">
        <v>3221</v>
      </c>
      <c r="F1004" s="40">
        <v>5443</v>
      </c>
      <c r="G1004" s="41">
        <f t="shared" si="268"/>
        <v>17799</v>
      </c>
      <c r="H1004" s="119">
        <v>1147.6400000000001</v>
      </c>
      <c r="I1004" s="116">
        <v>1141.6400000000001</v>
      </c>
      <c r="J1004" s="116">
        <v>1222.55</v>
      </c>
      <c r="K1004" s="116">
        <v>1163.3499999999999</v>
      </c>
      <c r="L1004" s="43">
        <f t="shared" si="269"/>
        <v>1163.96</v>
      </c>
      <c r="M1004" s="44">
        <f t="shared" si="270"/>
        <v>20717.3</v>
      </c>
      <c r="N1004" s="89">
        <v>1.4742999999999999</v>
      </c>
      <c r="O1004" s="89">
        <v>1.5004</v>
      </c>
      <c r="P1004" s="89">
        <v>2.4239000000000002</v>
      </c>
      <c r="Q1004" s="89">
        <v>1.6871</v>
      </c>
      <c r="R1004" s="77">
        <f t="shared" si="271"/>
        <v>1.7201</v>
      </c>
      <c r="S1004" s="105">
        <f t="shared" si="272"/>
        <v>3532.44</v>
      </c>
      <c r="T1004" s="122">
        <f t="shared" si="273"/>
        <v>6914.91</v>
      </c>
      <c r="U1004" s="116">
        <f t="shared" si="274"/>
        <v>3937.83</v>
      </c>
      <c r="V1004" s="123">
        <f t="shared" si="275"/>
        <v>6332.11</v>
      </c>
      <c r="W1004" s="37">
        <f t="shared" si="276"/>
        <v>20717.29</v>
      </c>
      <c r="X1004" s="124">
        <v>716.17</v>
      </c>
      <c r="Y1004" s="125"/>
      <c r="Z1004" s="125">
        <v>573.63</v>
      </c>
      <c r="AA1004" s="125">
        <v>142.54</v>
      </c>
      <c r="AB1004" s="107">
        <f t="shared" si="277"/>
        <v>716.17</v>
      </c>
    </row>
    <row r="1005" spans="2:28" hidden="1" x14ac:dyDescent="0.2">
      <c r="B1005" s="5">
        <v>41506</v>
      </c>
      <c r="C1005" s="33">
        <v>4977</v>
      </c>
      <c r="D1005" s="40">
        <v>6061</v>
      </c>
      <c r="E1005" s="40">
        <v>3040</v>
      </c>
      <c r="F1005" s="40">
        <v>5635</v>
      </c>
      <c r="G1005" s="41">
        <f t="shared" si="268"/>
        <v>19713</v>
      </c>
      <c r="H1005" s="119">
        <v>1147.67</v>
      </c>
      <c r="I1005" s="116">
        <v>1141.19</v>
      </c>
      <c r="J1005" s="116">
        <v>1222.55</v>
      </c>
      <c r="K1005" s="116">
        <v>1170.71</v>
      </c>
      <c r="L1005" s="43">
        <f t="shared" si="269"/>
        <v>1163.81</v>
      </c>
      <c r="M1005" s="44">
        <f t="shared" si="270"/>
        <v>22942.21</v>
      </c>
      <c r="N1005" s="89">
        <v>1.4750000000000001</v>
      </c>
      <c r="O1005" s="89">
        <v>1.4995000000000001</v>
      </c>
      <c r="P1005" s="89">
        <v>2.4239000000000002</v>
      </c>
      <c r="Q1005" s="89">
        <v>1.7898000000000001</v>
      </c>
      <c r="R1005" s="77">
        <f t="shared" si="271"/>
        <v>1.7189000000000001</v>
      </c>
      <c r="S1005" s="105">
        <f t="shared" si="272"/>
        <v>5711.95</v>
      </c>
      <c r="T1005" s="122">
        <f t="shared" si="273"/>
        <v>6916.75</v>
      </c>
      <c r="U1005" s="116">
        <f t="shared" si="274"/>
        <v>3716.55</v>
      </c>
      <c r="V1005" s="123">
        <f t="shared" si="275"/>
        <v>6596.95</v>
      </c>
      <c r="W1005" s="37">
        <f t="shared" si="276"/>
        <v>22942.2</v>
      </c>
      <c r="X1005" s="105">
        <v>779.47</v>
      </c>
      <c r="Y1005" s="106"/>
      <c r="Z1005" s="106">
        <v>620.14</v>
      </c>
      <c r="AA1005" s="106">
        <v>159.33000000000001</v>
      </c>
      <c r="AB1005" s="107">
        <f t="shared" si="277"/>
        <v>779.47</v>
      </c>
    </row>
    <row r="1006" spans="2:28" hidden="1" x14ac:dyDescent="0.2">
      <c r="B1006" s="5">
        <v>41507</v>
      </c>
      <c r="C1006" s="33">
        <v>3225</v>
      </c>
      <c r="D1006" s="40">
        <v>6076</v>
      </c>
      <c r="E1006" s="40">
        <v>3014</v>
      </c>
      <c r="F1006" s="40">
        <v>5798</v>
      </c>
      <c r="G1006" s="41">
        <f t="shared" si="268"/>
        <v>18113</v>
      </c>
      <c r="H1006" s="119">
        <v>1145.33</v>
      </c>
      <c r="I1006" s="116">
        <v>1138.6400000000001</v>
      </c>
      <c r="J1006" s="116">
        <v>1217.3699999999999</v>
      </c>
      <c r="K1006" s="116">
        <v>1169.0899999999999</v>
      </c>
      <c r="L1006" s="43">
        <f t="shared" si="269"/>
        <v>1162.68</v>
      </c>
      <c r="M1006" s="44">
        <f t="shared" si="270"/>
        <v>21059.599999999999</v>
      </c>
      <c r="N1006" s="89">
        <v>1.4427000000000001</v>
      </c>
      <c r="O1006" s="89">
        <v>1.4984999999999999</v>
      </c>
      <c r="P1006" s="89">
        <v>2.3532000000000002</v>
      </c>
      <c r="Q1006" s="89">
        <v>1.7998000000000001</v>
      </c>
      <c r="R1006" s="77">
        <f t="shared" si="271"/>
        <v>1.7272000000000001</v>
      </c>
      <c r="S1006" s="105">
        <f t="shared" si="272"/>
        <v>3693.69</v>
      </c>
      <c r="T1006" s="122">
        <f t="shared" si="273"/>
        <v>6918.38</v>
      </c>
      <c r="U1006" s="116">
        <f t="shared" si="274"/>
        <v>3669.15</v>
      </c>
      <c r="V1006" s="123">
        <f t="shared" si="275"/>
        <v>6778.38</v>
      </c>
      <c r="W1006" s="37">
        <f t="shared" si="276"/>
        <v>21059.599999999999</v>
      </c>
      <c r="X1006" s="105">
        <v>712.25</v>
      </c>
      <c r="Y1006" s="106"/>
      <c r="Z1006" s="106">
        <v>560.92999999999995</v>
      </c>
      <c r="AA1006" s="106">
        <v>151.32</v>
      </c>
      <c r="AB1006" s="107">
        <f t="shared" si="277"/>
        <v>712.25</v>
      </c>
    </row>
    <row r="1007" spans="2:28" hidden="1" x14ac:dyDescent="0.2">
      <c r="B1007" s="5">
        <v>41508</v>
      </c>
      <c r="C1007" s="33">
        <v>3098</v>
      </c>
      <c r="D1007" s="40">
        <v>6068</v>
      </c>
      <c r="E1007" s="40">
        <v>3242</v>
      </c>
      <c r="F1007" s="40">
        <v>5819</v>
      </c>
      <c r="G1007" s="41">
        <f t="shared" si="268"/>
        <v>18227</v>
      </c>
      <c r="H1007" s="119">
        <v>1145.07</v>
      </c>
      <c r="I1007" s="116">
        <v>1140.32</v>
      </c>
      <c r="J1007" s="116">
        <v>1217.3699999999999</v>
      </c>
      <c r="K1007" s="116">
        <v>1171.6099999999999</v>
      </c>
      <c r="L1007" s="43">
        <f t="shared" si="269"/>
        <v>1164.82</v>
      </c>
      <c r="M1007" s="44">
        <f t="shared" si="270"/>
        <v>21231.200000000001</v>
      </c>
      <c r="N1007" s="89">
        <v>1.4427000000000001</v>
      </c>
      <c r="O1007" s="89">
        <v>1.4984999999999999</v>
      </c>
      <c r="P1007" s="89">
        <v>2.3532000000000002</v>
      </c>
      <c r="Q1007" s="89">
        <v>1.7998000000000001</v>
      </c>
      <c r="R1007" s="77">
        <f t="shared" si="271"/>
        <v>1.7372000000000001</v>
      </c>
      <c r="S1007" s="105">
        <f t="shared" si="272"/>
        <v>3547.43</v>
      </c>
      <c r="T1007" s="122">
        <f t="shared" si="273"/>
        <v>6919.46</v>
      </c>
      <c r="U1007" s="116">
        <f t="shared" si="274"/>
        <v>3946.71</v>
      </c>
      <c r="V1007" s="123">
        <f t="shared" si="275"/>
        <v>6817.6</v>
      </c>
      <c r="W1007" s="37">
        <f t="shared" si="276"/>
        <v>21231.199999999997</v>
      </c>
      <c r="X1007" s="105">
        <v>744.43</v>
      </c>
      <c r="Y1007" s="106"/>
      <c r="Z1007" s="106">
        <v>579.23</v>
      </c>
      <c r="AA1007" s="106">
        <v>165.2</v>
      </c>
      <c r="AB1007" s="107">
        <f t="shared" si="277"/>
        <v>744.43000000000006</v>
      </c>
    </row>
    <row r="1008" spans="2:28" hidden="1" x14ac:dyDescent="0.2">
      <c r="B1008" s="5">
        <v>41509</v>
      </c>
      <c r="C1008" s="33">
        <v>8065</v>
      </c>
      <c r="D1008" s="40">
        <v>9214</v>
      </c>
      <c r="E1008" s="40">
        <v>2984</v>
      </c>
      <c r="F1008" s="40">
        <v>5539</v>
      </c>
      <c r="G1008" s="41">
        <f t="shared" si="268"/>
        <v>25802</v>
      </c>
      <c r="H1008" s="119">
        <v>1148.05</v>
      </c>
      <c r="I1008" s="116">
        <v>1140.19</v>
      </c>
      <c r="J1008" s="116">
        <v>1217.3699999999999</v>
      </c>
      <c r="K1008" s="116">
        <v>1166.69</v>
      </c>
      <c r="L1008" s="43">
        <f t="shared" si="269"/>
        <v>1157.26</v>
      </c>
      <c r="M1008" s="44">
        <f t="shared" si="270"/>
        <v>29859.66</v>
      </c>
      <c r="N1008" s="89">
        <v>1.4801</v>
      </c>
      <c r="O1008" s="89">
        <v>1.4977</v>
      </c>
      <c r="P1008" s="89">
        <v>2.3532000000000002</v>
      </c>
      <c r="Q1008" s="89">
        <v>1.7445999999999999</v>
      </c>
      <c r="R1008" s="77">
        <f t="shared" si="271"/>
        <v>1.6440999999999999</v>
      </c>
      <c r="S1008" s="105">
        <f t="shared" si="272"/>
        <v>9259.02</v>
      </c>
      <c r="T1008" s="122">
        <f t="shared" si="273"/>
        <v>10505.71</v>
      </c>
      <c r="U1008" s="116">
        <f t="shared" si="274"/>
        <v>3632.63</v>
      </c>
      <c r="V1008" s="123">
        <f t="shared" si="275"/>
        <v>6462.3</v>
      </c>
      <c r="W1008" s="37">
        <f t="shared" si="276"/>
        <v>29859.66</v>
      </c>
      <c r="X1008" s="105">
        <v>949.13</v>
      </c>
      <c r="Y1008" s="106"/>
      <c r="Z1008" s="106">
        <v>743.72</v>
      </c>
      <c r="AA1008" s="106">
        <v>205.41</v>
      </c>
      <c r="AB1008" s="107">
        <f t="shared" si="277"/>
        <v>949.13</v>
      </c>
    </row>
    <row r="1009" spans="2:28" hidden="1" x14ac:dyDescent="0.2">
      <c r="B1009" s="5">
        <v>41510</v>
      </c>
      <c r="C1009" s="33">
        <v>10175</v>
      </c>
      <c r="D1009" s="40">
        <v>8096</v>
      </c>
      <c r="E1009" s="40">
        <v>3180</v>
      </c>
      <c r="F1009" s="40">
        <v>5759</v>
      </c>
      <c r="G1009" s="41">
        <f t="shared" si="268"/>
        <v>27210</v>
      </c>
      <c r="H1009" s="119">
        <v>1147.49</v>
      </c>
      <c r="I1009" s="116">
        <v>1140.4000000000001</v>
      </c>
      <c r="J1009" s="116">
        <v>1217.3699999999999</v>
      </c>
      <c r="K1009" s="116">
        <v>1161.47</v>
      </c>
      <c r="L1009" s="43">
        <f t="shared" si="269"/>
        <v>1156.51</v>
      </c>
      <c r="M1009" s="44">
        <f t="shared" si="270"/>
        <v>31468.53</v>
      </c>
      <c r="N1009" s="89">
        <v>1.4755</v>
      </c>
      <c r="O1009" s="89">
        <v>1.4984999999999999</v>
      </c>
      <c r="P1009" s="89">
        <v>2.3532000000000002</v>
      </c>
      <c r="Q1009" s="89">
        <v>1.6858</v>
      </c>
      <c r="R1009" s="77">
        <f t="shared" si="271"/>
        <v>1.6294</v>
      </c>
      <c r="S1009" s="105">
        <f t="shared" si="272"/>
        <v>11675.71</v>
      </c>
      <c r="T1009" s="122">
        <f t="shared" si="273"/>
        <v>9232.68</v>
      </c>
      <c r="U1009" s="116">
        <f t="shared" si="274"/>
        <v>3871.24</v>
      </c>
      <c r="V1009" s="123">
        <f t="shared" si="275"/>
        <v>6688.91</v>
      </c>
      <c r="W1009" s="37">
        <f t="shared" si="276"/>
        <v>31468.539999999997</v>
      </c>
      <c r="X1009" s="105">
        <v>783.6</v>
      </c>
      <c r="Y1009" s="106"/>
      <c r="Z1009" s="106">
        <v>597.48</v>
      </c>
      <c r="AA1009" s="106">
        <v>186.12</v>
      </c>
      <c r="AB1009" s="107">
        <f t="shared" si="277"/>
        <v>783.6</v>
      </c>
    </row>
    <row r="1010" spans="2:28" hidden="1" x14ac:dyDescent="0.2">
      <c r="B1010" s="5">
        <v>41511</v>
      </c>
      <c r="C1010" s="33">
        <v>11404</v>
      </c>
      <c r="D1010" s="40">
        <v>10801</v>
      </c>
      <c r="E1010" s="40">
        <v>3049</v>
      </c>
      <c r="F1010" s="40">
        <v>5770</v>
      </c>
      <c r="G1010" s="41">
        <f t="shared" si="268"/>
        <v>31024</v>
      </c>
      <c r="H1010" s="119">
        <v>1148.72</v>
      </c>
      <c r="I1010" s="116">
        <v>1144.8399999999999</v>
      </c>
      <c r="J1010" s="116">
        <v>1217.3699999999999</v>
      </c>
      <c r="K1010" s="116">
        <v>1160.3399999999999</v>
      </c>
      <c r="L1010" s="43">
        <f t="shared" si="269"/>
        <v>1156.28</v>
      </c>
      <c r="M1010" s="44">
        <f t="shared" si="270"/>
        <v>35872.339999999997</v>
      </c>
      <c r="N1010" s="89">
        <v>1.49</v>
      </c>
      <c r="O1010" s="89">
        <v>1.5779000000000001</v>
      </c>
      <c r="P1010" s="89">
        <v>2.3532000000000002</v>
      </c>
      <c r="Q1010" s="89">
        <v>1.6704000000000001</v>
      </c>
      <c r="R1010" s="77">
        <f t="shared" si="271"/>
        <v>1.639</v>
      </c>
      <c r="S1010" s="105">
        <f t="shared" si="272"/>
        <v>13100</v>
      </c>
      <c r="T1010" s="122">
        <f t="shared" si="273"/>
        <v>12365.42</v>
      </c>
      <c r="U1010" s="116">
        <f t="shared" si="274"/>
        <v>3711.76</v>
      </c>
      <c r="V1010" s="123">
        <f t="shared" si="275"/>
        <v>6695.16</v>
      </c>
      <c r="W1010" s="37">
        <f t="shared" si="276"/>
        <v>35872.339999999997</v>
      </c>
      <c r="X1010" s="105">
        <v>1158.0899999999999</v>
      </c>
      <c r="Y1010" s="106"/>
      <c r="Z1010" s="106">
        <v>892.35</v>
      </c>
      <c r="AA1010" s="106">
        <v>265.74</v>
      </c>
      <c r="AB1010" s="107">
        <f t="shared" si="277"/>
        <v>1158.0900000000001</v>
      </c>
    </row>
    <row r="1011" spans="2:28" hidden="1" x14ac:dyDescent="0.2">
      <c r="B1011" s="5">
        <v>41512</v>
      </c>
      <c r="C1011" s="33">
        <v>2753</v>
      </c>
      <c r="D1011" s="40">
        <v>6085</v>
      </c>
      <c r="E1011" s="40">
        <v>3036</v>
      </c>
      <c r="F1011" s="40">
        <v>5837</v>
      </c>
      <c r="G1011" s="41">
        <f t="shared" si="268"/>
        <v>17711</v>
      </c>
      <c r="H1011" s="119">
        <v>1147.77</v>
      </c>
      <c r="I1011" s="116">
        <v>1144.46</v>
      </c>
      <c r="J1011" s="116">
        <v>1217.3699999999999</v>
      </c>
      <c r="K1011" s="116">
        <v>1160.3699999999999</v>
      </c>
      <c r="L1011" s="43">
        <f t="shared" si="269"/>
        <v>1162.72</v>
      </c>
      <c r="M1011" s="44">
        <f t="shared" si="270"/>
        <v>20592.86</v>
      </c>
      <c r="N1011" s="89">
        <v>1.4822</v>
      </c>
      <c r="O1011" s="89">
        <v>1.5351999999999999</v>
      </c>
      <c r="P1011" s="89">
        <v>2.3532000000000002</v>
      </c>
      <c r="Q1011" s="89">
        <v>1.6707000000000001</v>
      </c>
      <c r="R1011" s="77">
        <f t="shared" si="271"/>
        <v>1.7118</v>
      </c>
      <c r="S1011" s="105">
        <f t="shared" si="272"/>
        <v>3159.81</v>
      </c>
      <c r="T1011" s="122">
        <f t="shared" si="273"/>
        <v>6964.04</v>
      </c>
      <c r="U1011" s="116">
        <f t="shared" si="274"/>
        <v>3695.94</v>
      </c>
      <c r="V1011" s="123">
        <f t="shared" si="275"/>
        <v>6773.08</v>
      </c>
      <c r="W1011" s="37">
        <f t="shared" si="276"/>
        <v>20592.870000000003</v>
      </c>
      <c r="X1011" s="105">
        <v>708.64</v>
      </c>
      <c r="Y1011" s="106"/>
      <c r="Z1011" s="106">
        <v>547.79</v>
      </c>
      <c r="AA1011" s="106">
        <v>160.85</v>
      </c>
      <c r="AB1011" s="107">
        <f t="shared" si="277"/>
        <v>708.64</v>
      </c>
    </row>
    <row r="1012" spans="2:28" hidden="1" x14ac:dyDescent="0.2">
      <c r="B1012" s="5">
        <v>41513</v>
      </c>
      <c r="C1012" s="33">
        <v>2998</v>
      </c>
      <c r="D1012" s="40">
        <v>6117</v>
      </c>
      <c r="E1012" s="40">
        <v>2970</v>
      </c>
      <c r="F1012" s="40">
        <v>5844</v>
      </c>
      <c r="G1012" s="41">
        <f t="shared" si="268"/>
        <v>17929</v>
      </c>
      <c r="H1012" s="119">
        <v>1145.51</v>
      </c>
      <c r="I1012" s="116">
        <v>1142.1500000000001</v>
      </c>
      <c r="J1012" s="116">
        <v>1217.3699999999999</v>
      </c>
      <c r="K1012" s="116">
        <v>1168.1400000000001</v>
      </c>
      <c r="L1012" s="43">
        <f t="shared" si="269"/>
        <v>1163.6400000000001</v>
      </c>
      <c r="M1012" s="44">
        <f t="shared" si="270"/>
        <v>20862.97</v>
      </c>
      <c r="N1012" s="89">
        <v>1.4519</v>
      </c>
      <c r="O1012" s="89">
        <v>1.5076000000000001</v>
      </c>
      <c r="P1012" s="89">
        <v>2.3532000000000002</v>
      </c>
      <c r="Q1012" s="89">
        <v>1.7769999999999999</v>
      </c>
      <c r="R1012" s="77">
        <f t="shared" si="271"/>
        <v>1.7262</v>
      </c>
      <c r="S1012" s="105">
        <f t="shared" si="272"/>
        <v>3434.24</v>
      </c>
      <c r="T1012" s="122">
        <f t="shared" si="273"/>
        <v>6986.53</v>
      </c>
      <c r="U1012" s="116">
        <f t="shared" si="274"/>
        <v>3615.59</v>
      </c>
      <c r="V1012" s="123">
        <f t="shared" si="275"/>
        <v>6826.61</v>
      </c>
      <c r="W1012" s="37">
        <f t="shared" si="276"/>
        <v>20862.97</v>
      </c>
      <c r="X1012" s="105">
        <v>721.38</v>
      </c>
      <c r="Y1012" s="106"/>
      <c r="Z1012" s="106">
        <v>558.07000000000005</v>
      </c>
      <c r="AA1012" s="106">
        <v>163.31</v>
      </c>
      <c r="AB1012" s="107">
        <f t="shared" si="277"/>
        <v>721.38000000000011</v>
      </c>
    </row>
    <row r="1013" spans="2:28" hidden="1" x14ac:dyDescent="0.2">
      <c r="B1013" s="5">
        <v>41514</v>
      </c>
      <c r="C1013" s="33">
        <v>3113</v>
      </c>
      <c r="D1013" s="40">
        <v>6077</v>
      </c>
      <c r="E1013" s="40">
        <v>3078</v>
      </c>
      <c r="F1013" s="40">
        <v>5798</v>
      </c>
      <c r="G1013" s="41">
        <f t="shared" si="268"/>
        <v>18066</v>
      </c>
      <c r="H1013" s="119">
        <v>1147.48</v>
      </c>
      <c r="I1013" s="116">
        <v>1140.3</v>
      </c>
      <c r="J1013" s="116">
        <v>1217.3699999999999</v>
      </c>
      <c r="K1013" s="116">
        <v>1165.5999999999999</v>
      </c>
      <c r="L1013" s="43">
        <f t="shared" si="269"/>
        <v>1162.79</v>
      </c>
      <c r="M1013" s="44">
        <f t="shared" si="270"/>
        <v>21006.92</v>
      </c>
      <c r="N1013" s="89">
        <v>1.4726999999999999</v>
      </c>
      <c r="O1013" s="89">
        <v>1.4874000000000001</v>
      </c>
      <c r="P1013" s="89">
        <v>2.3532000000000002</v>
      </c>
      <c r="Q1013" s="89">
        <v>1.74</v>
      </c>
      <c r="R1013" s="77">
        <f t="shared" si="271"/>
        <v>1.7134</v>
      </c>
      <c r="S1013" s="105">
        <f t="shared" si="272"/>
        <v>3572.11</v>
      </c>
      <c r="T1013" s="122">
        <f t="shared" si="273"/>
        <v>6929.6</v>
      </c>
      <c r="U1013" s="116">
        <f t="shared" si="274"/>
        <v>3747.06</v>
      </c>
      <c r="V1013" s="123">
        <f t="shared" si="275"/>
        <v>6758.15</v>
      </c>
      <c r="W1013" s="37">
        <f t="shared" si="276"/>
        <v>21006.92</v>
      </c>
      <c r="X1013" s="105">
        <v>723.52</v>
      </c>
      <c r="Y1013" s="106"/>
      <c r="Z1013" s="106">
        <v>561.07000000000005</v>
      </c>
      <c r="AA1013" s="106">
        <v>162.44999999999999</v>
      </c>
      <c r="AB1013" s="107">
        <f t="shared" si="277"/>
        <v>723.52</v>
      </c>
    </row>
    <row r="1014" spans="2:28" hidden="1" x14ac:dyDescent="0.2">
      <c r="B1014" s="5">
        <v>41515</v>
      </c>
      <c r="C1014" s="33">
        <v>3145</v>
      </c>
      <c r="D1014" s="40">
        <v>6052</v>
      </c>
      <c r="E1014" s="40">
        <v>3162</v>
      </c>
      <c r="F1014" s="40">
        <v>5090</v>
      </c>
      <c r="G1014" s="41">
        <f t="shared" si="268"/>
        <v>17449</v>
      </c>
      <c r="H1014" s="119">
        <v>1145.95</v>
      </c>
      <c r="I1014" s="116">
        <v>1135.67</v>
      </c>
      <c r="J1014" s="116">
        <v>1222.6600000000001</v>
      </c>
      <c r="K1014" s="116">
        <v>1159.27</v>
      </c>
      <c r="L1014" s="43">
        <f t="shared" si="269"/>
        <v>1160.17</v>
      </c>
      <c r="M1014" s="44">
        <f t="shared" si="270"/>
        <v>20243.82</v>
      </c>
      <c r="N1014" s="89">
        <v>1.4525999999999999</v>
      </c>
      <c r="O1014" s="89">
        <v>1.4323999999999999</v>
      </c>
      <c r="P1014" s="89">
        <v>2.452</v>
      </c>
      <c r="Q1014" s="89">
        <v>1.6596</v>
      </c>
      <c r="R1014" s="77">
        <f t="shared" si="271"/>
        <v>1.6871</v>
      </c>
      <c r="S1014" s="105">
        <f t="shared" si="272"/>
        <v>3604.01</v>
      </c>
      <c r="T1014" s="122">
        <f t="shared" si="273"/>
        <v>6873.07</v>
      </c>
      <c r="U1014" s="116">
        <f t="shared" si="274"/>
        <v>3866.05</v>
      </c>
      <c r="V1014" s="123">
        <f t="shared" si="275"/>
        <v>5900.68</v>
      </c>
      <c r="W1014" s="37">
        <f t="shared" si="276"/>
        <v>20243.810000000001</v>
      </c>
      <c r="X1014" s="105">
        <v>659.84</v>
      </c>
      <c r="Y1014" s="106"/>
      <c r="Z1014" s="106">
        <v>526.98</v>
      </c>
      <c r="AA1014" s="106">
        <v>132.86000000000001</v>
      </c>
      <c r="AB1014" s="107">
        <f t="shared" si="277"/>
        <v>659.84</v>
      </c>
    </row>
    <row r="1015" spans="2:28" hidden="1" x14ac:dyDescent="0.2">
      <c r="B1015" s="5">
        <v>41516</v>
      </c>
      <c r="C1015" s="33">
        <v>3144</v>
      </c>
      <c r="D1015" s="40">
        <v>6034</v>
      </c>
      <c r="E1015" s="40">
        <v>3109</v>
      </c>
      <c r="F1015" s="40">
        <v>4972</v>
      </c>
      <c r="G1015" s="41">
        <f t="shared" si="268"/>
        <v>17259</v>
      </c>
      <c r="H1015" s="119">
        <v>1146.79</v>
      </c>
      <c r="I1015" s="116">
        <v>1137.18</v>
      </c>
      <c r="J1015" s="116">
        <v>1222.6600000000001</v>
      </c>
      <c r="K1015" s="116">
        <v>1162.01</v>
      </c>
      <c r="L1015" s="43">
        <f t="shared" si="269"/>
        <v>1161.48</v>
      </c>
      <c r="M1015" s="44">
        <f t="shared" si="270"/>
        <v>20046.02</v>
      </c>
      <c r="N1015" s="89">
        <v>1.464</v>
      </c>
      <c r="O1015" s="89">
        <v>1.4533</v>
      </c>
      <c r="P1015" s="89">
        <v>2.452</v>
      </c>
      <c r="Q1015" s="89">
        <v>1.7040999999999999</v>
      </c>
      <c r="R1015" s="77">
        <f t="shared" si="271"/>
        <v>1.7074</v>
      </c>
      <c r="S1015" s="105">
        <f t="shared" si="272"/>
        <v>3605.51</v>
      </c>
      <c r="T1015" s="122">
        <f t="shared" si="273"/>
        <v>6861.74</v>
      </c>
      <c r="U1015" s="116">
        <f t="shared" si="274"/>
        <v>3801.25</v>
      </c>
      <c r="V1015" s="123">
        <f t="shared" si="275"/>
        <v>5777.51</v>
      </c>
      <c r="W1015" s="37">
        <f t="shared" si="276"/>
        <v>20046.010000000002</v>
      </c>
      <c r="X1015" s="105">
        <v>619.83000000000004</v>
      </c>
      <c r="Y1015" s="106"/>
      <c r="Z1015" s="106">
        <v>473.95</v>
      </c>
      <c r="AA1015" s="106">
        <v>145.88</v>
      </c>
      <c r="AB1015" s="107">
        <f t="shared" si="277"/>
        <v>619.82999999999993</v>
      </c>
    </row>
    <row r="1016" spans="2:28" ht="13.5" hidden="1" thickBot="1" x14ac:dyDescent="0.25">
      <c r="B1016" s="5">
        <v>41517</v>
      </c>
      <c r="C1016" s="33">
        <v>3115</v>
      </c>
      <c r="D1016" s="40">
        <v>6132</v>
      </c>
      <c r="E1016" s="40">
        <v>3146</v>
      </c>
      <c r="F1016" s="40">
        <v>5327</v>
      </c>
      <c r="G1016" s="41">
        <f t="shared" si="268"/>
        <v>17720</v>
      </c>
      <c r="H1016" s="119">
        <v>1144.0899999999999</v>
      </c>
      <c r="I1016" s="116">
        <v>1136.3499999999999</v>
      </c>
      <c r="J1016" s="116">
        <v>1222.6600000000001</v>
      </c>
      <c r="K1016" s="116">
        <v>1161.5</v>
      </c>
      <c r="L1016" s="43">
        <f t="shared" si="269"/>
        <v>1160.5899999999999</v>
      </c>
      <c r="M1016" s="44">
        <f t="shared" si="270"/>
        <v>20565.740000000002</v>
      </c>
      <c r="N1016" s="89">
        <v>1.464</v>
      </c>
      <c r="O1016" s="89">
        <v>1.4533</v>
      </c>
      <c r="P1016" s="89">
        <v>2.452</v>
      </c>
      <c r="Q1016" s="89">
        <v>1.7040999999999999</v>
      </c>
      <c r="R1016" s="77">
        <f t="shared" si="271"/>
        <v>1.7079</v>
      </c>
      <c r="S1016" s="105">
        <f t="shared" si="272"/>
        <v>3563.84</v>
      </c>
      <c r="T1016" s="122">
        <f t="shared" si="273"/>
        <v>6968.1</v>
      </c>
      <c r="U1016" s="116">
        <f t="shared" si="274"/>
        <v>3846.49</v>
      </c>
      <c r="V1016" s="123">
        <f t="shared" si="275"/>
        <v>6187.31</v>
      </c>
      <c r="W1016" s="37">
        <f t="shared" si="276"/>
        <v>20565.740000000002</v>
      </c>
      <c r="X1016" s="105">
        <v>531.49</v>
      </c>
      <c r="Y1016" s="106"/>
      <c r="Z1016" s="106">
        <v>409.58</v>
      </c>
      <c r="AA1016" s="106">
        <v>121.91</v>
      </c>
      <c r="AB1016" s="107">
        <f t="shared" si="277"/>
        <v>531.49</v>
      </c>
    </row>
    <row r="1017" spans="2:28" ht="13.5" hidden="1" thickBot="1" x14ac:dyDescent="0.25">
      <c r="B1017" s="10" t="s">
        <v>12</v>
      </c>
      <c r="C1017" s="63">
        <f t="shared" ref="C1017:AB1017" si="278">SUM(C986:C1016)</f>
        <v>179629</v>
      </c>
      <c r="D1017" s="63">
        <f t="shared" si="278"/>
        <v>240023</v>
      </c>
      <c r="E1017" s="63">
        <f t="shared" si="278"/>
        <v>102516</v>
      </c>
      <c r="F1017" s="63">
        <f t="shared" si="278"/>
        <v>165938</v>
      </c>
      <c r="G1017" s="63">
        <f t="shared" si="278"/>
        <v>688106</v>
      </c>
      <c r="H1017" s="115">
        <f t="shared" si="278"/>
        <v>35585.359999999993</v>
      </c>
      <c r="I1017" s="115">
        <f t="shared" si="278"/>
        <v>35465.219999999994</v>
      </c>
      <c r="J1017" s="115">
        <f t="shared" si="278"/>
        <v>37629.32</v>
      </c>
      <c r="K1017" s="115">
        <f t="shared" si="278"/>
        <v>36139.629999999997</v>
      </c>
      <c r="L1017" s="63">
        <f t="shared" si="278"/>
        <v>35998.619999999995</v>
      </c>
      <c r="M1017" s="63">
        <f t="shared" si="278"/>
        <v>798746.04999999993</v>
      </c>
      <c r="N1017" s="97">
        <f t="shared" si="278"/>
        <v>45.983899999999991</v>
      </c>
      <c r="O1017" s="97">
        <f t="shared" si="278"/>
        <v>47.534200000000006</v>
      </c>
      <c r="P1017" s="97">
        <f t="shared" si="278"/>
        <v>71.85120000000002</v>
      </c>
      <c r="Q1017" s="97">
        <f t="shared" si="278"/>
        <v>53.149499999999982</v>
      </c>
      <c r="R1017" s="97">
        <f t="shared" si="278"/>
        <v>52.361900000000006</v>
      </c>
      <c r="S1017" s="115">
        <f t="shared" si="278"/>
        <v>206265.68</v>
      </c>
      <c r="T1017" s="115">
        <f t="shared" si="278"/>
        <v>274687.82</v>
      </c>
      <c r="U1017" s="115">
        <f t="shared" si="278"/>
        <v>124400.75000000001</v>
      </c>
      <c r="V1017" s="115">
        <f t="shared" si="278"/>
        <v>193391.78999999998</v>
      </c>
      <c r="W1017" s="115">
        <f t="shared" si="278"/>
        <v>798746.03999999992</v>
      </c>
      <c r="X1017" s="115">
        <f t="shared" si="278"/>
        <v>23945.364761904762</v>
      </c>
      <c r="Y1017" s="115">
        <f t="shared" si="278"/>
        <v>0</v>
      </c>
      <c r="Z1017" s="115">
        <f t="shared" si="278"/>
        <v>18844.189999999999</v>
      </c>
      <c r="AA1017" s="115">
        <f t="shared" si="278"/>
        <v>5101.1747619047619</v>
      </c>
      <c r="AB1017" s="115">
        <f t="shared" si="278"/>
        <v>23945.364761904759</v>
      </c>
    </row>
    <row r="1018" spans="2:28" hidden="1" x14ac:dyDescent="0.2">
      <c r="B1018" s="5">
        <v>41518</v>
      </c>
      <c r="C1018" s="33">
        <v>8243</v>
      </c>
      <c r="D1018" s="40">
        <v>6043</v>
      </c>
      <c r="E1018" s="40">
        <v>3098</v>
      </c>
      <c r="F1018" s="40">
        <v>4935</v>
      </c>
      <c r="G1018" s="41">
        <f t="shared" ref="G1018:G1047" si="279">SUM(C1018:F1018)</f>
        <v>22319</v>
      </c>
      <c r="H1018" s="119">
        <v>1146.1199999999999</v>
      </c>
      <c r="I1018" s="116">
        <v>1144.72</v>
      </c>
      <c r="J1018" s="116">
        <v>1222.6600000000001</v>
      </c>
      <c r="K1018" s="116">
        <v>1172.26</v>
      </c>
      <c r="L1018" s="116">
        <f t="shared" ref="L1018:L1047" si="280">+ROUND((H1018*C1018+I1018*D1018+J1018*E1018+K1018*F1018)/G1018,2)</f>
        <v>1162.1400000000001</v>
      </c>
      <c r="M1018" s="44">
        <f t="shared" ref="M1018:M1047" si="281">+ROUND((C1018*H1018+D1018*I1018+E1018*J1018+F1018*K1018)/1000,2)</f>
        <v>25937.91</v>
      </c>
      <c r="N1018" s="89">
        <v>1.4571000000000001</v>
      </c>
      <c r="O1018" s="89">
        <v>1.5398000000000001</v>
      </c>
      <c r="P1018" s="89">
        <v>2.452</v>
      </c>
      <c r="Q1018" s="89">
        <v>1.8137000000000001</v>
      </c>
      <c r="R1018" s="77">
        <f t="shared" ref="R1018:R1047" si="282">+ROUND((N1018*C1018+O1018*D1018+P1018*E1018+Q1018*F1018)/G1018,4)</f>
        <v>1.6963999999999999</v>
      </c>
      <c r="S1018" s="105">
        <f>ROUND(+C1018*H1018/1000,2)</f>
        <v>9447.4699999999993</v>
      </c>
      <c r="T1018" s="122">
        <f>ROUND(+D1018*I1018/1000,2)</f>
        <v>6917.54</v>
      </c>
      <c r="U1018" s="116">
        <f>ROUND(+E1018*J1018/1000,2)</f>
        <v>3787.8</v>
      </c>
      <c r="V1018" s="123">
        <f>ROUND(+F1018*K1018/1000,2)</f>
        <v>5785.1</v>
      </c>
      <c r="W1018" s="37">
        <f>SUM(S1018:V1018)</f>
        <v>25937.909999999996</v>
      </c>
      <c r="X1018" s="105">
        <v>687.66</v>
      </c>
      <c r="Y1018" s="106"/>
      <c r="Z1018" s="106">
        <v>601.87</v>
      </c>
      <c r="AA1018" s="106">
        <v>85.790000000000077</v>
      </c>
      <c r="AB1018" s="107">
        <f t="shared" si="277"/>
        <v>687.66000000000008</v>
      </c>
    </row>
    <row r="1019" spans="2:28" hidden="1" x14ac:dyDescent="0.2">
      <c r="B1019" s="5">
        <v>41519</v>
      </c>
      <c r="C1019" s="33">
        <v>4380</v>
      </c>
      <c r="D1019" s="40">
        <v>6091</v>
      </c>
      <c r="E1019" s="40">
        <v>3158</v>
      </c>
      <c r="F1019" s="40">
        <v>5301</v>
      </c>
      <c r="G1019" s="41">
        <f t="shared" si="279"/>
        <v>18930</v>
      </c>
      <c r="H1019" s="119">
        <v>1144.94</v>
      </c>
      <c r="I1019" s="116">
        <v>1146.27</v>
      </c>
      <c r="J1019" s="116">
        <v>1222.6600000000001</v>
      </c>
      <c r="K1019" s="116">
        <v>1172.96</v>
      </c>
      <c r="L1019" s="116">
        <f t="shared" si="280"/>
        <v>1166.18</v>
      </c>
      <c r="M1019" s="44">
        <f t="shared" si="281"/>
        <v>22075.79</v>
      </c>
      <c r="N1019" s="89">
        <v>1.4440999999999999</v>
      </c>
      <c r="O1019" s="89">
        <v>1.5605</v>
      </c>
      <c r="P1019" s="89">
        <v>2.452</v>
      </c>
      <c r="Q1019" s="89">
        <v>1.8329</v>
      </c>
      <c r="R1019" s="77">
        <f t="shared" si="282"/>
        <v>1.7585999999999999</v>
      </c>
      <c r="S1019" s="105">
        <f t="shared" ref="S1019:S1047" si="283">ROUND(+C1019*H1019/1000,2)</f>
        <v>5014.84</v>
      </c>
      <c r="T1019" s="122">
        <f t="shared" ref="T1019:T1047" si="284">ROUND(+D1019*I1019/1000,2)</f>
        <v>6981.93</v>
      </c>
      <c r="U1019" s="116">
        <f t="shared" ref="U1019:U1047" si="285">ROUND(+E1019*J1019/1000,2)</f>
        <v>3861.16</v>
      </c>
      <c r="V1019" s="123">
        <f t="shared" ref="V1019:V1047" si="286">ROUND(+F1019*K1019/1000,2)</f>
        <v>6217.86</v>
      </c>
      <c r="W1019" s="37">
        <f t="shared" ref="W1019:W1047" si="287">SUM(S1019:V1019)</f>
        <v>22075.79</v>
      </c>
      <c r="X1019" s="105">
        <v>748.69</v>
      </c>
      <c r="Y1019" s="106"/>
      <c r="Z1019" s="106">
        <v>576.46</v>
      </c>
      <c r="AA1019" s="106">
        <v>172.23</v>
      </c>
      <c r="AB1019" s="107">
        <f t="shared" si="277"/>
        <v>748.69</v>
      </c>
    </row>
    <row r="1020" spans="2:28" hidden="1" x14ac:dyDescent="0.2">
      <c r="B1020" s="5">
        <v>41520</v>
      </c>
      <c r="C1020" s="33">
        <v>3038</v>
      </c>
      <c r="D1020" s="40">
        <v>6062</v>
      </c>
      <c r="E1020" s="40">
        <v>3049</v>
      </c>
      <c r="F1020" s="40">
        <v>5860</v>
      </c>
      <c r="G1020" s="41">
        <f t="shared" si="279"/>
        <v>18009</v>
      </c>
      <c r="H1020" s="119">
        <v>1145.17</v>
      </c>
      <c r="I1020" s="116">
        <v>1143.76</v>
      </c>
      <c r="J1020" s="116">
        <v>1222.6600000000001</v>
      </c>
      <c r="K1020" s="116">
        <v>1175.3599999999999</v>
      </c>
      <c r="L1020" s="116">
        <f t="shared" si="280"/>
        <v>1167.6400000000001</v>
      </c>
      <c r="M1020" s="44">
        <f t="shared" si="281"/>
        <v>21028</v>
      </c>
      <c r="N1020" s="89">
        <v>1.4473</v>
      </c>
      <c r="O1020" s="89">
        <v>1.5289999999999999</v>
      </c>
      <c r="P1020" s="89">
        <v>2.452</v>
      </c>
      <c r="Q1020" s="89">
        <v>1.8789</v>
      </c>
      <c r="R1020" s="77">
        <f t="shared" si="282"/>
        <v>1.7853000000000001</v>
      </c>
      <c r="S1020" s="105">
        <f t="shared" si="283"/>
        <v>3479.03</v>
      </c>
      <c r="T1020" s="122">
        <f t="shared" si="284"/>
        <v>6933.47</v>
      </c>
      <c r="U1020" s="116">
        <f t="shared" si="285"/>
        <v>3727.89</v>
      </c>
      <c r="V1020" s="123">
        <f t="shared" si="286"/>
        <v>6887.61</v>
      </c>
      <c r="W1020" s="37">
        <f t="shared" si="287"/>
        <v>21028</v>
      </c>
      <c r="X1020" s="105">
        <v>752.36</v>
      </c>
      <c r="Y1020" s="106"/>
      <c r="Z1020" s="106">
        <v>582.08000000000004</v>
      </c>
      <c r="AA1020" s="106">
        <v>170.28</v>
      </c>
      <c r="AB1020" s="107">
        <f t="shared" si="277"/>
        <v>752.36</v>
      </c>
    </row>
    <row r="1021" spans="2:28" hidden="1" x14ac:dyDescent="0.2">
      <c r="B1021" s="5">
        <v>41521</v>
      </c>
      <c r="C1021" s="33">
        <v>3037</v>
      </c>
      <c r="D1021" s="40">
        <v>6075</v>
      </c>
      <c r="E1021" s="40">
        <v>3135</v>
      </c>
      <c r="F1021" s="40">
        <v>5820</v>
      </c>
      <c r="G1021" s="41">
        <f t="shared" si="279"/>
        <v>18067</v>
      </c>
      <c r="H1021" s="119">
        <v>1144.8599999999999</v>
      </c>
      <c r="I1021" s="116">
        <v>1140.82</v>
      </c>
      <c r="J1021" s="116">
        <v>1222.6600000000001</v>
      </c>
      <c r="K1021" s="116">
        <v>1171.95</v>
      </c>
      <c r="L1021" s="116">
        <f t="shared" si="280"/>
        <v>1165.73</v>
      </c>
      <c r="M1021" s="44">
        <f t="shared" si="281"/>
        <v>21061.21</v>
      </c>
      <c r="N1021" s="89">
        <v>1.4379999999999999</v>
      </c>
      <c r="O1021" s="89">
        <v>1.4932000000000001</v>
      </c>
      <c r="P1021" s="89">
        <v>2.452</v>
      </c>
      <c r="Q1021" s="89">
        <v>1.8165</v>
      </c>
      <c r="R1021" s="77">
        <f t="shared" si="282"/>
        <v>1.7544</v>
      </c>
      <c r="S1021" s="105">
        <f t="shared" si="283"/>
        <v>3476.94</v>
      </c>
      <c r="T1021" s="122">
        <f t="shared" si="284"/>
        <v>6930.48</v>
      </c>
      <c r="U1021" s="116">
        <f t="shared" si="285"/>
        <v>3833.04</v>
      </c>
      <c r="V1021" s="123">
        <f t="shared" si="286"/>
        <v>6820.75</v>
      </c>
      <c r="W1021" s="37">
        <f t="shared" si="287"/>
        <v>21061.21</v>
      </c>
      <c r="X1021" s="105">
        <v>735.53</v>
      </c>
      <c r="Y1021" s="106"/>
      <c r="Z1021" s="106">
        <v>575.67999999999995</v>
      </c>
      <c r="AA1021" s="106">
        <v>159.85</v>
      </c>
      <c r="AB1021" s="107">
        <f t="shared" si="277"/>
        <v>735.53</v>
      </c>
    </row>
    <row r="1022" spans="2:28" hidden="1" x14ac:dyDescent="0.2">
      <c r="B1022" s="5">
        <v>41522</v>
      </c>
      <c r="C1022" s="33">
        <v>3039</v>
      </c>
      <c r="D1022" s="40">
        <v>6027</v>
      </c>
      <c r="E1022" s="40">
        <v>3052</v>
      </c>
      <c r="F1022" s="40">
        <v>6356</v>
      </c>
      <c r="G1022" s="41">
        <f t="shared" si="279"/>
        <v>18474</v>
      </c>
      <c r="H1022" s="119">
        <v>1143.74</v>
      </c>
      <c r="I1022" s="116">
        <v>1145.26</v>
      </c>
      <c r="J1022" s="116">
        <v>1225.5</v>
      </c>
      <c r="K1022" s="116">
        <v>1176.27</v>
      </c>
      <c r="L1022" s="116">
        <f t="shared" si="280"/>
        <v>1168.94</v>
      </c>
      <c r="M1022" s="44">
        <f t="shared" si="281"/>
        <v>21594.91</v>
      </c>
      <c r="N1022" s="89">
        <v>1.4239999999999999</v>
      </c>
      <c r="O1022" s="89">
        <v>1.5633999999999999</v>
      </c>
      <c r="P1022" s="89">
        <v>2.4948000000000001</v>
      </c>
      <c r="Q1022" s="89">
        <v>1.8644000000000001</v>
      </c>
      <c r="R1022" s="77">
        <f t="shared" si="282"/>
        <v>1.7979000000000001</v>
      </c>
      <c r="S1022" s="105">
        <f t="shared" si="283"/>
        <v>3475.83</v>
      </c>
      <c r="T1022" s="122">
        <f t="shared" si="284"/>
        <v>6902.48</v>
      </c>
      <c r="U1022" s="116">
        <f t="shared" si="285"/>
        <v>3740.23</v>
      </c>
      <c r="V1022" s="123">
        <f t="shared" si="286"/>
        <v>7476.37</v>
      </c>
      <c r="W1022" s="37">
        <f t="shared" si="287"/>
        <v>21594.91</v>
      </c>
      <c r="X1022" s="105">
        <v>778.14</v>
      </c>
      <c r="Y1022" s="106"/>
      <c r="Z1022" s="106">
        <v>604.29</v>
      </c>
      <c r="AA1022" s="106">
        <v>173.85</v>
      </c>
      <c r="AB1022" s="107">
        <f t="shared" si="277"/>
        <v>778.14</v>
      </c>
    </row>
    <row r="1023" spans="2:28" hidden="1" x14ac:dyDescent="0.2">
      <c r="B1023" s="5">
        <v>41523</v>
      </c>
      <c r="C1023" s="33">
        <v>3042</v>
      </c>
      <c r="D1023" s="40">
        <v>6033</v>
      </c>
      <c r="E1023" s="40">
        <v>3039</v>
      </c>
      <c r="F1023" s="40">
        <v>6364</v>
      </c>
      <c r="G1023" s="41">
        <f t="shared" si="279"/>
        <v>18478</v>
      </c>
      <c r="H1023" s="174">
        <v>1144.98</v>
      </c>
      <c r="I1023" s="116">
        <v>1138.78</v>
      </c>
      <c r="J1023" s="116">
        <v>1225.5</v>
      </c>
      <c r="K1023" s="116">
        <v>1175.48</v>
      </c>
      <c r="L1023" s="116">
        <f t="shared" si="280"/>
        <v>1166.7</v>
      </c>
      <c r="M1023" s="44">
        <f t="shared" si="281"/>
        <v>21558.34</v>
      </c>
      <c r="N1023" s="89">
        <v>1.44</v>
      </c>
      <c r="O1023" s="89">
        <v>1.4730000000000001</v>
      </c>
      <c r="P1023" s="89">
        <v>2.4948000000000001</v>
      </c>
      <c r="Q1023" s="89">
        <v>1.8644000000000001</v>
      </c>
      <c r="R1023" s="77">
        <f t="shared" si="282"/>
        <v>1.7704</v>
      </c>
      <c r="S1023" s="105">
        <f t="shared" si="283"/>
        <v>3483.03</v>
      </c>
      <c r="T1023" s="122">
        <f t="shared" si="284"/>
        <v>6870.26</v>
      </c>
      <c r="U1023" s="116">
        <f t="shared" si="285"/>
        <v>3724.29</v>
      </c>
      <c r="V1023" s="123">
        <f t="shared" si="286"/>
        <v>7480.75</v>
      </c>
      <c r="W1023" s="37">
        <f t="shared" si="287"/>
        <v>21558.33</v>
      </c>
      <c r="X1023" s="105">
        <v>762.47</v>
      </c>
      <c r="Y1023" s="106"/>
      <c r="Z1023" s="106">
        <v>599.89</v>
      </c>
      <c r="AA1023" s="106">
        <v>162.58000000000001</v>
      </c>
      <c r="AB1023" s="107">
        <f t="shared" si="277"/>
        <v>762.47</v>
      </c>
    </row>
    <row r="1024" spans="2:28" hidden="1" x14ac:dyDescent="0.2">
      <c r="B1024" s="5">
        <v>41524</v>
      </c>
      <c r="C1024" s="33">
        <v>3042</v>
      </c>
      <c r="D1024" s="40">
        <v>6098</v>
      </c>
      <c r="E1024" s="40">
        <v>3053</v>
      </c>
      <c r="F1024" s="40">
        <v>6361</v>
      </c>
      <c r="G1024" s="41">
        <f t="shared" si="279"/>
        <v>18554</v>
      </c>
      <c r="H1024" s="119">
        <v>1143.58</v>
      </c>
      <c r="I1024" s="116">
        <v>1135.79</v>
      </c>
      <c r="J1024" s="116">
        <v>1225.5</v>
      </c>
      <c r="K1024" s="116">
        <v>1164.45</v>
      </c>
      <c r="L1024" s="116">
        <f t="shared" si="280"/>
        <v>1161.6500000000001</v>
      </c>
      <c r="M1024" s="44">
        <f t="shared" si="281"/>
        <v>21553.34</v>
      </c>
      <c r="N1024" s="89">
        <v>1.4226000000000001</v>
      </c>
      <c r="O1024" s="89">
        <v>1.4346000000000001</v>
      </c>
      <c r="P1024" s="89">
        <v>2.4948000000000001</v>
      </c>
      <c r="Q1024" s="89">
        <v>1.7379</v>
      </c>
      <c r="R1024" s="77">
        <f t="shared" si="282"/>
        <v>1.7111000000000001</v>
      </c>
      <c r="S1024" s="105">
        <f t="shared" si="283"/>
        <v>3478.77</v>
      </c>
      <c r="T1024" s="122">
        <f t="shared" si="284"/>
        <v>6926.05</v>
      </c>
      <c r="U1024" s="116">
        <f t="shared" si="285"/>
        <v>3741.45</v>
      </c>
      <c r="V1024" s="123">
        <f t="shared" si="286"/>
        <v>7407.07</v>
      </c>
      <c r="W1024" s="37">
        <f t="shared" si="287"/>
        <v>21553.34</v>
      </c>
      <c r="X1024" s="105">
        <v>740.92</v>
      </c>
      <c r="Y1024" s="106"/>
      <c r="Z1024" s="106">
        <v>571.16999999999996</v>
      </c>
      <c r="AA1024" s="106">
        <v>169.75</v>
      </c>
      <c r="AB1024" s="107">
        <f t="shared" si="277"/>
        <v>740.92</v>
      </c>
    </row>
    <row r="1025" spans="2:28" hidden="1" x14ac:dyDescent="0.2">
      <c r="B1025" s="5">
        <v>41525</v>
      </c>
      <c r="C1025" s="33">
        <v>3042</v>
      </c>
      <c r="D1025" s="40">
        <v>6051</v>
      </c>
      <c r="E1025" s="40">
        <v>3042</v>
      </c>
      <c r="F1025" s="40">
        <v>6428</v>
      </c>
      <c r="G1025" s="41">
        <f t="shared" si="279"/>
        <v>18563</v>
      </c>
      <c r="H1025" s="119">
        <v>1145.32</v>
      </c>
      <c r="I1025" s="116">
        <v>1140.33</v>
      </c>
      <c r="J1025" s="116">
        <v>1225.5</v>
      </c>
      <c r="K1025" s="116">
        <v>1164.8</v>
      </c>
      <c r="L1025" s="116">
        <f t="shared" si="280"/>
        <v>1163.58</v>
      </c>
      <c r="M1025" s="44">
        <f t="shared" si="281"/>
        <v>21599.51</v>
      </c>
      <c r="N1025" s="89">
        <v>1.4435</v>
      </c>
      <c r="O1025" s="89">
        <v>1.4946999999999999</v>
      </c>
      <c r="P1025" s="89">
        <v>2.4948000000000001</v>
      </c>
      <c r="Q1025" s="89">
        <v>1.7383999999999999</v>
      </c>
      <c r="R1025" s="77">
        <f t="shared" si="282"/>
        <v>1.7345999999999999</v>
      </c>
      <c r="S1025" s="105">
        <f t="shared" si="283"/>
        <v>3484.06</v>
      </c>
      <c r="T1025" s="122">
        <f t="shared" si="284"/>
        <v>6900.14</v>
      </c>
      <c r="U1025" s="116">
        <f t="shared" si="285"/>
        <v>3727.97</v>
      </c>
      <c r="V1025" s="123">
        <f t="shared" si="286"/>
        <v>7487.33</v>
      </c>
      <c r="W1025" s="37">
        <f t="shared" si="287"/>
        <v>21599.5</v>
      </c>
      <c r="X1025" s="105">
        <v>753.23</v>
      </c>
      <c r="Y1025" s="106"/>
      <c r="Z1025" s="106">
        <v>579.66</v>
      </c>
      <c r="AA1025" s="106">
        <v>173.57</v>
      </c>
      <c r="AB1025" s="107">
        <f t="shared" si="277"/>
        <v>753.23</v>
      </c>
    </row>
    <row r="1026" spans="2:28" hidden="1" x14ac:dyDescent="0.2">
      <c r="B1026" s="5">
        <v>41526</v>
      </c>
      <c r="C1026" s="33">
        <v>3039</v>
      </c>
      <c r="D1026" s="40">
        <v>6068</v>
      </c>
      <c r="E1026" s="40">
        <v>2737</v>
      </c>
      <c r="F1026" s="40">
        <v>5951</v>
      </c>
      <c r="G1026" s="41">
        <f t="shared" si="279"/>
        <v>17795</v>
      </c>
      <c r="H1026" s="119">
        <v>1144.78</v>
      </c>
      <c r="I1026" s="116">
        <v>1140.54</v>
      </c>
      <c r="J1026" s="116">
        <v>1225.5</v>
      </c>
      <c r="K1026" s="116">
        <v>1164.8</v>
      </c>
      <c r="L1026" s="116">
        <f t="shared" si="280"/>
        <v>1162.44</v>
      </c>
      <c r="M1026" s="44">
        <f t="shared" si="281"/>
        <v>20685.7</v>
      </c>
      <c r="N1026" s="89">
        <v>1.4387000000000001</v>
      </c>
      <c r="O1026" s="89">
        <v>1.4946999999999999</v>
      </c>
      <c r="P1026" s="89">
        <v>2.4948000000000001</v>
      </c>
      <c r="Q1026" s="89">
        <v>1.7608999999999999</v>
      </c>
      <c r="R1026" s="77">
        <f t="shared" si="282"/>
        <v>1.728</v>
      </c>
      <c r="S1026" s="105">
        <f t="shared" si="283"/>
        <v>3478.99</v>
      </c>
      <c r="T1026" s="122">
        <f t="shared" si="284"/>
        <v>6920.8</v>
      </c>
      <c r="U1026" s="116">
        <f t="shared" si="285"/>
        <v>3354.19</v>
      </c>
      <c r="V1026" s="123">
        <f t="shared" si="286"/>
        <v>6931.72</v>
      </c>
      <c r="W1026" s="37">
        <f t="shared" si="287"/>
        <v>20685.7</v>
      </c>
      <c r="X1026" s="105">
        <v>677.07</v>
      </c>
      <c r="Y1026" s="106"/>
      <c r="Z1026" s="106">
        <v>528.52</v>
      </c>
      <c r="AA1026" s="106">
        <v>148.55000000000001</v>
      </c>
      <c r="AB1026" s="107">
        <f t="shared" si="277"/>
        <v>677.06999999999994</v>
      </c>
    </row>
    <row r="1027" spans="2:28" hidden="1" x14ac:dyDescent="0.2">
      <c r="B1027" s="5">
        <v>41527</v>
      </c>
      <c r="C1027" s="33">
        <v>3038</v>
      </c>
      <c r="D1027" s="40">
        <v>6165</v>
      </c>
      <c r="E1027" s="40">
        <v>2992</v>
      </c>
      <c r="F1027" s="40">
        <v>6314</v>
      </c>
      <c r="G1027" s="41">
        <f t="shared" si="279"/>
        <v>18509</v>
      </c>
      <c r="H1027" s="119">
        <v>1145.08</v>
      </c>
      <c r="I1027" s="116">
        <v>1142.96</v>
      </c>
      <c r="J1027" s="116">
        <v>1225.5</v>
      </c>
      <c r="K1027" s="116">
        <v>1169.8</v>
      </c>
      <c r="L1027" s="116">
        <f t="shared" si="280"/>
        <v>1165.81</v>
      </c>
      <c r="M1027" s="44">
        <f t="shared" si="281"/>
        <v>21577.91</v>
      </c>
      <c r="N1027" s="89">
        <v>1.4406000000000001</v>
      </c>
      <c r="O1027" s="89">
        <v>1.5207999999999999</v>
      </c>
      <c r="P1027" s="89">
        <v>2.4948000000000001</v>
      </c>
      <c r="Q1027" s="89">
        <v>1.8029999999999999</v>
      </c>
      <c r="R1027" s="77">
        <f t="shared" si="282"/>
        <v>1.7614000000000001</v>
      </c>
      <c r="S1027" s="105">
        <f t="shared" si="283"/>
        <v>3478.75</v>
      </c>
      <c r="T1027" s="122">
        <f t="shared" si="284"/>
        <v>7046.35</v>
      </c>
      <c r="U1027" s="116">
        <f t="shared" si="285"/>
        <v>3666.7</v>
      </c>
      <c r="V1027" s="123">
        <f t="shared" si="286"/>
        <v>7386.12</v>
      </c>
      <c r="W1027" s="37">
        <f t="shared" si="287"/>
        <v>21577.919999999998</v>
      </c>
      <c r="X1027" s="105">
        <v>742.75</v>
      </c>
      <c r="Y1027" s="106"/>
      <c r="Z1027" s="106">
        <v>582.35</v>
      </c>
      <c r="AA1027" s="106">
        <v>160.4</v>
      </c>
      <c r="AB1027" s="107">
        <f t="shared" si="277"/>
        <v>742.75</v>
      </c>
    </row>
    <row r="1028" spans="2:28" hidden="1" x14ac:dyDescent="0.2">
      <c r="B1028" s="5">
        <v>41528</v>
      </c>
      <c r="C1028" s="33">
        <v>6641</v>
      </c>
      <c r="D1028" s="40">
        <v>6071</v>
      </c>
      <c r="E1028" s="40">
        <v>1191</v>
      </c>
      <c r="F1028" s="40">
        <v>5926</v>
      </c>
      <c r="G1028" s="41">
        <f t="shared" si="279"/>
        <v>19829</v>
      </c>
      <c r="H1028" s="119">
        <v>1147.04</v>
      </c>
      <c r="I1028" s="116">
        <v>1141.81</v>
      </c>
      <c r="J1028" s="116">
        <v>1225.5</v>
      </c>
      <c r="K1028" s="116">
        <v>1176.3399999999999</v>
      </c>
      <c r="L1028" s="116">
        <f t="shared" si="280"/>
        <v>1158.9100000000001</v>
      </c>
      <c r="M1028" s="44">
        <f t="shared" si="281"/>
        <v>22979.98</v>
      </c>
      <c r="N1028" s="89">
        <v>1.4683999999999999</v>
      </c>
      <c r="O1028" s="89">
        <v>1.5379</v>
      </c>
      <c r="P1028" s="89">
        <v>2.4948000000000001</v>
      </c>
      <c r="Q1028" s="89">
        <v>1.8586</v>
      </c>
      <c r="R1028" s="77">
        <f t="shared" si="282"/>
        <v>1.6678999999999999</v>
      </c>
      <c r="S1028" s="105">
        <f t="shared" si="283"/>
        <v>7617.49</v>
      </c>
      <c r="T1028" s="122">
        <f t="shared" si="284"/>
        <v>6931.93</v>
      </c>
      <c r="U1028" s="116">
        <f t="shared" si="285"/>
        <v>1459.57</v>
      </c>
      <c r="V1028" s="123">
        <f t="shared" si="286"/>
        <v>6970.99</v>
      </c>
      <c r="W1028" s="37">
        <f t="shared" si="287"/>
        <v>22979.98</v>
      </c>
      <c r="X1028" s="105">
        <v>766.5</v>
      </c>
      <c r="Y1028" s="106"/>
      <c r="Z1028" s="106">
        <v>611.67999999999995</v>
      </c>
      <c r="AA1028" s="106">
        <v>154.82</v>
      </c>
      <c r="AB1028" s="107">
        <f t="shared" si="277"/>
        <v>766.5</v>
      </c>
    </row>
    <row r="1029" spans="2:28" hidden="1" x14ac:dyDescent="0.2">
      <c r="B1029" s="5">
        <v>41529</v>
      </c>
      <c r="C1029" s="33">
        <v>7822</v>
      </c>
      <c r="D1029" s="40">
        <v>8148</v>
      </c>
      <c r="E1029" s="40">
        <v>1784</v>
      </c>
      <c r="F1029" s="40">
        <v>5487</v>
      </c>
      <c r="G1029" s="41">
        <f t="shared" si="279"/>
        <v>23241</v>
      </c>
      <c r="H1029" s="119">
        <v>1146.94</v>
      </c>
      <c r="I1029" s="116">
        <v>1142.8</v>
      </c>
      <c r="J1029" s="116">
        <v>1224.6600000000001</v>
      </c>
      <c r="K1029" s="116">
        <v>1176.3499999999999</v>
      </c>
      <c r="L1029" s="116">
        <f t="shared" si="280"/>
        <v>1158.4000000000001</v>
      </c>
      <c r="M1029" s="44">
        <f t="shared" si="281"/>
        <v>26922.32</v>
      </c>
      <c r="N1029" s="89">
        <v>1.4643999999999999</v>
      </c>
      <c r="O1029" s="89">
        <v>1.524</v>
      </c>
      <c r="P1029" s="89">
        <v>2.4369000000000001</v>
      </c>
      <c r="Q1029" s="89">
        <v>1.8625</v>
      </c>
      <c r="R1029" s="77">
        <f t="shared" si="282"/>
        <v>1.6538999999999999</v>
      </c>
      <c r="S1029" s="105">
        <f t="shared" si="283"/>
        <v>8971.36</v>
      </c>
      <c r="T1029" s="122">
        <f t="shared" si="284"/>
        <v>9311.5300000000007</v>
      </c>
      <c r="U1029" s="116">
        <f t="shared" si="285"/>
        <v>2184.79</v>
      </c>
      <c r="V1029" s="123">
        <f t="shared" si="286"/>
        <v>6454.63</v>
      </c>
      <c r="W1029" s="37">
        <f t="shared" si="287"/>
        <v>26922.31</v>
      </c>
      <c r="X1029" s="105">
        <v>867.27</v>
      </c>
      <c r="Y1029" s="106"/>
      <c r="Z1029" s="106">
        <v>674.39</v>
      </c>
      <c r="AA1029" s="106">
        <v>192.88</v>
      </c>
      <c r="AB1029" s="107">
        <f t="shared" si="277"/>
        <v>867.27</v>
      </c>
    </row>
    <row r="1030" spans="2:28" hidden="1" x14ac:dyDescent="0.2">
      <c r="B1030" s="5">
        <v>41530</v>
      </c>
      <c r="C1030" s="33">
        <v>3057</v>
      </c>
      <c r="D1030" s="40">
        <v>5994</v>
      </c>
      <c r="E1030" s="40">
        <v>3125</v>
      </c>
      <c r="F1030" s="40">
        <v>4971</v>
      </c>
      <c r="G1030" s="41">
        <f t="shared" si="279"/>
        <v>17147</v>
      </c>
      <c r="H1030" s="119">
        <v>1143.5999999999999</v>
      </c>
      <c r="I1030" s="116">
        <v>1141.55</v>
      </c>
      <c r="J1030" s="116">
        <v>1224.6600000000001</v>
      </c>
      <c r="K1030" s="116">
        <v>1165.68</v>
      </c>
      <c r="L1030" s="116">
        <f t="shared" si="280"/>
        <v>1164.06</v>
      </c>
      <c r="M1030" s="44">
        <f t="shared" si="281"/>
        <v>19960.09</v>
      </c>
      <c r="N1030" s="89">
        <v>1.423</v>
      </c>
      <c r="O1030" s="89">
        <v>1.5047999999999999</v>
      </c>
      <c r="P1030" s="89">
        <v>2.4369000000000001</v>
      </c>
      <c r="Q1030" s="89">
        <v>1.7148000000000001</v>
      </c>
      <c r="R1030" s="77">
        <f t="shared" si="282"/>
        <v>1.7210000000000001</v>
      </c>
      <c r="S1030" s="105">
        <f t="shared" si="283"/>
        <v>3495.99</v>
      </c>
      <c r="T1030" s="122">
        <f t="shared" si="284"/>
        <v>6842.45</v>
      </c>
      <c r="U1030" s="116">
        <f t="shared" si="285"/>
        <v>3827.06</v>
      </c>
      <c r="V1030" s="123">
        <f t="shared" si="286"/>
        <v>5794.6</v>
      </c>
      <c r="W1030" s="37">
        <f t="shared" si="287"/>
        <v>19960.099999999999</v>
      </c>
      <c r="X1030" s="105">
        <v>635.30999999999995</v>
      </c>
      <c r="Y1030" s="106"/>
      <c r="Z1030" s="106">
        <v>509.05</v>
      </c>
      <c r="AA1030" s="106">
        <v>126.26</v>
      </c>
      <c r="AB1030" s="107">
        <f t="shared" si="277"/>
        <v>635.31000000000006</v>
      </c>
    </row>
    <row r="1031" spans="2:28" hidden="1" x14ac:dyDescent="0.2">
      <c r="B1031" s="5">
        <v>41531</v>
      </c>
      <c r="C1031" s="33">
        <v>3006</v>
      </c>
      <c r="D1031" s="40">
        <v>6050</v>
      </c>
      <c r="E1031" s="40">
        <v>3180</v>
      </c>
      <c r="F1031" s="40">
        <v>4972</v>
      </c>
      <c r="G1031" s="41">
        <f t="shared" si="279"/>
        <v>17208</v>
      </c>
      <c r="H1031" s="119">
        <v>1143.58</v>
      </c>
      <c r="I1031" s="116">
        <v>1144.78</v>
      </c>
      <c r="J1031" s="116">
        <v>1224.6600000000001</v>
      </c>
      <c r="K1031" s="116">
        <v>1163.72</v>
      </c>
      <c r="L1031" s="116">
        <f t="shared" si="280"/>
        <v>1164.8</v>
      </c>
      <c r="M1031" s="44">
        <f t="shared" si="281"/>
        <v>20043.96</v>
      </c>
      <c r="N1031" s="89">
        <v>1.4213</v>
      </c>
      <c r="O1031" s="89">
        <v>1.5396000000000001</v>
      </c>
      <c r="P1031" s="89">
        <v>2.4369000000000001</v>
      </c>
      <c r="Q1031" s="89">
        <v>1.6870000000000001</v>
      </c>
      <c r="R1031" s="77">
        <f t="shared" si="282"/>
        <v>1.7273000000000001</v>
      </c>
      <c r="S1031" s="105">
        <f t="shared" si="283"/>
        <v>3437.6</v>
      </c>
      <c r="T1031" s="122">
        <f t="shared" si="284"/>
        <v>6925.92</v>
      </c>
      <c r="U1031" s="116">
        <f t="shared" si="285"/>
        <v>3894.42</v>
      </c>
      <c r="V1031" s="123">
        <f t="shared" si="286"/>
        <v>5786.02</v>
      </c>
      <c r="W1031" s="37">
        <f t="shared" si="287"/>
        <v>20043.96</v>
      </c>
      <c r="X1031" s="105">
        <v>666.29</v>
      </c>
      <c r="Y1031" s="106"/>
      <c r="Z1031" s="106">
        <v>524.21</v>
      </c>
      <c r="AA1031" s="106">
        <v>142.08000000000001</v>
      </c>
      <c r="AB1031" s="107">
        <f t="shared" si="277"/>
        <v>666.29000000000008</v>
      </c>
    </row>
    <row r="1032" spans="2:28" hidden="1" x14ac:dyDescent="0.2">
      <c r="B1032" s="5">
        <v>41532</v>
      </c>
      <c r="C1032" s="33">
        <v>3053</v>
      </c>
      <c r="D1032" s="40">
        <v>6097</v>
      </c>
      <c r="E1032" s="40">
        <v>3030</v>
      </c>
      <c r="F1032" s="40">
        <v>4955</v>
      </c>
      <c r="G1032" s="41">
        <f t="shared" si="279"/>
        <v>17135</v>
      </c>
      <c r="H1032" s="119">
        <v>1146.0899999999999</v>
      </c>
      <c r="I1032" s="116">
        <v>1154.22</v>
      </c>
      <c r="J1032" s="116">
        <v>1224.6600000000001</v>
      </c>
      <c r="K1032" s="116">
        <v>1160.69</v>
      </c>
      <c r="L1032" s="116">
        <f t="shared" si="280"/>
        <v>1167.0999999999999</v>
      </c>
      <c r="M1032" s="44">
        <f t="shared" si="281"/>
        <v>19998.23</v>
      </c>
      <c r="N1032" s="89">
        <v>1.4520999999999999</v>
      </c>
      <c r="O1032" s="89">
        <v>1.6467000000000001</v>
      </c>
      <c r="P1032" s="89">
        <v>2.4369000000000001</v>
      </c>
      <c r="Q1032" s="89">
        <v>1.6482000000000001</v>
      </c>
      <c r="R1032" s="77">
        <f t="shared" si="282"/>
        <v>1.7522</v>
      </c>
      <c r="S1032" s="105">
        <f t="shared" si="283"/>
        <v>3499.01</v>
      </c>
      <c r="T1032" s="122">
        <f t="shared" si="284"/>
        <v>7037.28</v>
      </c>
      <c r="U1032" s="116">
        <f t="shared" si="285"/>
        <v>3710.72</v>
      </c>
      <c r="V1032" s="123">
        <f t="shared" si="286"/>
        <v>5751.22</v>
      </c>
      <c r="W1032" s="37">
        <f t="shared" si="287"/>
        <v>19998.23</v>
      </c>
      <c r="X1032" s="105">
        <v>686.77</v>
      </c>
      <c r="Y1032" s="106"/>
      <c r="Z1032" s="106">
        <v>538.98</v>
      </c>
      <c r="AA1032" s="106">
        <v>147.79</v>
      </c>
      <c r="AB1032" s="107">
        <f t="shared" si="277"/>
        <v>686.77</v>
      </c>
    </row>
    <row r="1033" spans="2:28" hidden="1" x14ac:dyDescent="0.2">
      <c r="B1033" s="5">
        <v>41533</v>
      </c>
      <c r="C1033" s="33">
        <v>8573</v>
      </c>
      <c r="D1033" s="40">
        <v>8051</v>
      </c>
      <c r="E1033" s="40">
        <v>2989</v>
      </c>
      <c r="F1033" s="40">
        <v>4976</v>
      </c>
      <c r="G1033" s="41">
        <f t="shared" si="279"/>
        <v>24589</v>
      </c>
      <c r="H1033" s="119">
        <v>1147.3699999999999</v>
      </c>
      <c r="I1033" s="116">
        <v>1149.8900000000001</v>
      </c>
      <c r="J1033" s="116">
        <v>1224.6600000000001</v>
      </c>
      <c r="K1033" s="116">
        <v>1161.54</v>
      </c>
      <c r="L1033" s="116">
        <f t="shared" si="280"/>
        <v>1160.46</v>
      </c>
      <c r="M1033" s="44">
        <f t="shared" si="281"/>
        <v>28534.5</v>
      </c>
      <c r="N1033" s="89">
        <v>1.4729000000000001</v>
      </c>
      <c r="O1033" s="89">
        <v>1.5965</v>
      </c>
      <c r="P1033" s="89">
        <v>2.4369000000000001</v>
      </c>
      <c r="Q1033" s="89">
        <v>1.66</v>
      </c>
      <c r="R1033" s="77">
        <f t="shared" si="282"/>
        <v>1.6684000000000001</v>
      </c>
      <c r="S1033" s="105">
        <f t="shared" si="283"/>
        <v>9836.4</v>
      </c>
      <c r="T1033" s="122">
        <f t="shared" si="284"/>
        <v>9257.76</v>
      </c>
      <c r="U1033" s="116">
        <f t="shared" si="285"/>
        <v>3660.51</v>
      </c>
      <c r="V1033" s="123">
        <f t="shared" si="286"/>
        <v>5779.82</v>
      </c>
      <c r="W1033" s="37">
        <f t="shared" si="287"/>
        <v>28534.489999999998</v>
      </c>
      <c r="X1033" s="105">
        <v>763.42</v>
      </c>
      <c r="Y1033" s="106"/>
      <c r="Z1033" s="106">
        <v>610.21</v>
      </c>
      <c r="AA1033" s="106">
        <v>153.21</v>
      </c>
      <c r="AB1033" s="107">
        <f t="shared" si="277"/>
        <v>763.42000000000007</v>
      </c>
    </row>
    <row r="1034" spans="2:28" hidden="1" x14ac:dyDescent="0.2">
      <c r="B1034" s="5">
        <v>41534</v>
      </c>
      <c r="C1034" s="33">
        <v>3335</v>
      </c>
      <c r="D1034" s="40">
        <v>6110</v>
      </c>
      <c r="E1034" s="40">
        <v>3001</v>
      </c>
      <c r="F1034" s="40">
        <v>4958</v>
      </c>
      <c r="G1034" s="41">
        <f t="shared" si="279"/>
        <v>17404</v>
      </c>
      <c r="H1034" s="119">
        <v>1145.76</v>
      </c>
      <c r="I1034" s="116">
        <v>1150.49</v>
      </c>
      <c r="J1034" s="116">
        <v>1224.6600000000001</v>
      </c>
      <c r="K1034" s="116">
        <v>1163.19</v>
      </c>
      <c r="L1034" s="116">
        <f t="shared" si="280"/>
        <v>1165.99</v>
      </c>
      <c r="M1034" s="44">
        <f t="shared" si="281"/>
        <v>20292.900000000001</v>
      </c>
      <c r="N1034" s="89">
        <v>1.4729000000000001</v>
      </c>
      <c r="O1034" s="89">
        <v>1.5965</v>
      </c>
      <c r="P1034" s="89">
        <v>2.4369000000000001</v>
      </c>
      <c r="Q1034" s="89">
        <v>1.66</v>
      </c>
      <c r="R1034" s="77">
        <f t="shared" si="282"/>
        <v>1.7358</v>
      </c>
      <c r="S1034" s="105">
        <f t="shared" si="283"/>
        <v>3821.11</v>
      </c>
      <c r="T1034" s="122">
        <f t="shared" si="284"/>
        <v>7029.49</v>
      </c>
      <c r="U1034" s="116">
        <f t="shared" si="285"/>
        <v>3675.2</v>
      </c>
      <c r="V1034" s="123">
        <f t="shared" si="286"/>
        <v>5767.1</v>
      </c>
      <c r="W1034" s="37">
        <f t="shared" si="287"/>
        <v>20292.900000000001</v>
      </c>
      <c r="X1034" s="105">
        <v>628.9</v>
      </c>
      <c r="Y1034" s="106"/>
      <c r="Z1034" s="106">
        <v>485.13</v>
      </c>
      <c r="AA1034" s="106">
        <v>143.77000000000001</v>
      </c>
      <c r="AB1034" s="107">
        <f t="shared" si="277"/>
        <v>628.9</v>
      </c>
    </row>
    <row r="1035" spans="2:28" hidden="1" x14ac:dyDescent="0.2">
      <c r="B1035" s="5">
        <v>41535</v>
      </c>
      <c r="C1035" s="33">
        <v>8265</v>
      </c>
      <c r="D1035" s="40">
        <v>8741</v>
      </c>
      <c r="E1035" s="40">
        <v>3057</v>
      </c>
      <c r="F1035" s="40">
        <v>4834</v>
      </c>
      <c r="G1035" s="41">
        <f t="shared" si="279"/>
        <v>24897</v>
      </c>
      <c r="H1035" s="119">
        <v>1146.8900000000001</v>
      </c>
      <c r="I1035" s="116">
        <v>1151.03</v>
      </c>
      <c r="J1035" s="116">
        <v>1224.6600000000001</v>
      </c>
      <c r="K1035" s="116">
        <v>1160.49</v>
      </c>
      <c r="L1035" s="116">
        <f t="shared" si="280"/>
        <v>1160.53</v>
      </c>
      <c r="M1035" s="44">
        <f t="shared" si="281"/>
        <v>28893.79</v>
      </c>
      <c r="N1035" s="89">
        <v>1.472</v>
      </c>
      <c r="O1035" s="89">
        <v>1.6079000000000001</v>
      </c>
      <c r="P1035" s="89">
        <v>2.4369000000000001</v>
      </c>
      <c r="Q1035" s="89">
        <v>1.6476</v>
      </c>
      <c r="R1035" s="77">
        <f t="shared" si="282"/>
        <v>1.6722999999999999</v>
      </c>
      <c r="S1035" s="105">
        <f t="shared" si="283"/>
        <v>9479.0499999999993</v>
      </c>
      <c r="T1035" s="122">
        <f t="shared" si="284"/>
        <v>10061.15</v>
      </c>
      <c r="U1035" s="116">
        <f t="shared" si="285"/>
        <v>3743.79</v>
      </c>
      <c r="V1035" s="123">
        <f t="shared" si="286"/>
        <v>5609.81</v>
      </c>
      <c r="W1035" s="37">
        <f t="shared" si="287"/>
        <v>28893.8</v>
      </c>
      <c r="X1035" s="105">
        <v>949.38</v>
      </c>
      <c r="Y1035" s="106"/>
      <c r="Z1035" s="106">
        <v>745.57</v>
      </c>
      <c r="AA1035" s="106">
        <v>203.81</v>
      </c>
      <c r="AB1035" s="107">
        <f t="shared" si="277"/>
        <v>949.38000000000011</v>
      </c>
    </row>
    <row r="1036" spans="2:28" hidden="1" x14ac:dyDescent="0.2">
      <c r="B1036" s="5">
        <v>41536</v>
      </c>
      <c r="C1036" s="33">
        <v>3103</v>
      </c>
      <c r="D1036" s="40">
        <v>6053</v>
      </c>
      <c r="E1036" s="40">
        <v>3088</v>
      </c>
      <c r="F1036" s="40">
        <v>4895</v>
      </c>
      <c r="G1036" s="41">
        <f t="shared" si="279"/>
        <v>17139</v>
      </c>
      <c r="H1036" s="119">
        <v>1146</v>
      </c>
      <c r="I1036" s="116">
        <v>1152.79</v>
      </c>
      <c r="J1036" s="116">
        <v>1220.17</v>
      </c>
      <c r="K1036" s="116">
        <v>1162.25</v>
      </c>
      <c r="L1036" s="116">
        <f t="shared" si="280"/>
        <v>1166.4000000000001</v>
      </c>
      <c r="M1036" s="44">
        <f t="shared" si="281"/>
        <v>19990.97</v>
      </c>
      <c r="N1036" s="89">
        <v>1.4593</v>
      </c>
      <c r="O1036" s="89">
        <v>1.6294</v>
      </c>
      <c r="P1036" s="89">
        <v>2.3883999999999999</v>
      </c>
      <c r="Q1036" s="89">
        <v>1.6678999999999999</v>
      </c>
      <c r="R1036" s="77">
        <f t="shared" si="282"/>
        <v>1.7464</v>
      </c>
      <c r="S1036" s="105">
        <f t="shared" si="283"/>
        <v>3556.04</v>
      </c>
      <c r="T1036" s="122">
        <f t="shared" si="284"/>
        <v>6977.84</v>
      </c>
      <c r="U1036" s="116">
        <f t="shared" si="285"/>
        <v>3767.88</v>
      </c>
      <c r="V1036" s="123">
        <f t="shared" si="286"/>
        <v>5689.21</v>
      </c>
      <c r="W1036" s="37">
        <f t="shared" si="287"/>
        <v>19990.97</v>
      </c>
      <c r="X1036" s="105">
        <v>618.46</v>
      </c>
      <c r="Y1036" s="106"/>
      <c r="Z1036" s="106">
        <v>494.77</v>
      </c>
      <c r="AA1036" s="106">
        <v>123.69</v>
      </c>
      <c r="AB1036" s="107">
        <f t="shared" si="277"/>
        <v>618.46</v>
      </c>
    </row>
    <row r="1037" spans="2:28" hidden="1" x14ac:dyDescent="0.2">
      <c r="B1037" s="5">
        <v>41537</v>
      </c>
      <c r="C1037" s="33">
        <v>3089</v>
      </c>
      <c r="D1037" s="40">
        <v>6087</v>
      </c>
      <c r="E1037" s="40">
        <v>3082</v>
      </c>
      <c r="F1037" s="40">
        <v>4886</v>
      </c>
      <c r="G1037" s="41">
        <f t="shared" si="279"/>
        <v>17144</v>
      </c>
      <c r="H1037" s="119">
        <v>1145.94</v>
      </c>
      <c r="I1037" s="116">
        <v>1156.05</v>
      </c>
      <c r="J1037" s="116">
        <v>1220.17</v>
      </c>
      <c r="K1037" s="116">
        <v>1162.51</v>
      </c>
      <c r="L1037" s="116">
        <f t="shared" si="280"/>
        <v>1167.5999999999999</v>
      </c>
      <c r="M1037" s="44">
        <f t="shared" si="281"/>
        <v>20017.27</v>
      </c>
      <c r="N1037" s="89">
        <v>1.4484999999999999</v>
      </c>
      <c r="O1037" s="89">
        <v>1.6653</v>
      </c>
      <c r="P1037" s="89">
        <v>2.3883999999999999</v>
      </c>
      <c r="Q1037" s="89">
        <v>1.6694</v>
      </c>
      <c r="R1037" s="77">
        <f t="shared" si="282"/>
        <v>1.7574000000000001</v>
      </c>
      <c r="S1037" s="105">
        <f t="shared" si="283"/>
        <v>3539.81</v>
      </c>
      <c r="T1037" s="122">
        <f t="shared" si="284"/>
        <v>7036.88</v>
      </c>
      <c r="U1037" s="116">
        <f t="shared" si="285"/>
        <v>3760.56</v>
      </c>
      <c r="V1037" s="123">
        <f t="shared" si="286"/>
        <v>5680.02</v>
      </c>
      <c r="W1037" s="37">
        <f t="shared" si="287"/>
        <v>20017.27</v>
      </c>
      <c r="X1037" s="105">
        <v>684.27</v>
      </c>
      <c r="Y1037" s="106"/>
      <c r="Z1037" s="106">
        <v>549.19000000000005</v>
      </c>
      <c r="AA1037" s="106">
        <v>135.08000000000001</v>
      </c>
      <c r="AB1037" s="107">
        <f t="shared" si="277"/>
        <v>684.2700000000001</v>
      </c>
    </row>
    <row r="1038" spans="2:28" hidden="1" x14ac:dyDescent="0.2">
      <c r="B1038" s="5">
        <v>41538</v>
      </c>
      <c r="C1038" s="33">
        <v>4206</v>
      </c>
      <c r="D1038" s="40">
        <v>6053</v>
      </c>
      <c r="E1038" s="40">
        <v>3097</v>
      </c>
      <c r="F1038" s="40">
        <v>4800</v>
      </c>
      <c r="G1038" s="41">
        <f t="shared" si="279"/>
        <v>18156</v>
      </c>
      <c r="H1038" s="119">
        <v>1144.22</v>
      </c>
      <c r="I1038" s="116">
        <v>1153.83</v>
      </c>
      <c r="J1038" s="116">
        <v>1220.17</v>
      </c>
      <c r="K1038" s="116">
        <v>1164.06</v>
      </c>
      <c r="L1038" s="116">
        <f t="shared" si="280"/>
        <v>1165.6199999999999</v>
      </c>
      <c r="M1038" s="44">
        <f t="shared" si="281"/>
        <v>21163.08</v>
      </c>
      <c r="N1038" s="89">
        <v>1.4319999999999999</v>
      </c>
      <c r="O1038" s="89">
        <v>1.6391</v>
      </c>
      <c r="P1038" s="89">
        <v>2.3883999999999999</v>
      </c>
      <c r="Q1038" s="89">
        <v>1.6908000000000001</v>
      </c>
      <c r="R1038" s="77">
        <f t="shared" si="282"/>
        <v>1.7325999999999999</v>
      </c>
      <c r="S1038" s="105">
        <f t="shared" si="283"/>
        <v>4812.59</v>
      </c>
      <c r="T1038" s="122">
        <f t="shared" si="284"/>
        <v>6984.13</v>
      </c>
      <c r="U1038" s="116">
        <f t="shared" si="285"/>
        <v>3778.87</v>
      </c>
      <c r="V1038" s="123">
        <f t="shared" si="286"/>
        <v>5587.49</v>
      </c>
      <c r="W1038" s="37">
        <f t="shared" si="287"/>
        <v>21163.08</v>
      </c>
      <c r="X1038" s="105">
        <v>720.04</v>
      </c>
      <c r="Y1038" s="106"/>
      <c r="Z1038" s="106">
        <v>562.91999999999996</v>
      </c>
      <c r="AA1038" s="106">
        <v>157.12</v>
      </c>
      <c r="AB1038" s="107">
        <f t="shared" si="277"/>
        <v>720.04</v>
      </c>
    </row>
    <row r="1039" spans="2:28" hidden="1" x14ac:dyDescent="0.2">
      <c r="B1039" s="5">
        <v>41539</v>
      </c>
      <c r="C1039" s="33">
        <v>3059</v>
      </c>
      <c r="D1039" s="40">
        <v>6054</v>
      </c>
      <c r="E1039" s="40">
        <v>3035</v>
      </c>
      <c r="F1039" s="40">
        <v>4814</v>
      </c>
      <c r="G1039" s="41">
        <f t="shared" si="279"/>
        <v>16962</v>
      </c>
      <c r="H1039" s="119">
        <v>1143.44</v>
      </c>
      <c r="I1039" s="116">
        <v>1154.3800000000001</v>
      </c>
      <c r="J1039" s="116">
        <v>1220.17</v>
      </c>
      <c r="K1039" s="116">
        <v>1161.98</v>
      </c>
      <c r="L1039" s="116">
        <f t="shared" si="280"/>
        <v>1166.3399999999999</v>
      </c>
      <c r="M1039" s="44">
        <f t="shared" si="281"/>
        <v>19783.39</v>
      </c>
      <c r="N1039" s="89">
        <v>1.4177</v>
      </c>
      <c r="O1039" s="89">
        <v>1.6472</v>
      </c>
      <c r="P1039" s="89">
        <v>2.3883999999999999</v>
      </c>
      <c r="Q1039" s="89">
        <v>1.6636</v>
      </c>
      <c r="R1039" s="77">
        <f t="shared" si="282"/>
        <v>1.7431000000000001</v>
      </c>
      <c r="S1039" s="105">
        <f t="shared" si="283"/>
        <v>3497.78</v>
      </c>
      <c r="T1039" s="122">
        <f t="shared" si="284"/>
        <v>6988.62</v>
      </c>
      <c r="U1039" s="116">
        <f t="shared" si="285"/>
        <v>3703.22</v>
      </c>
      <c r="V1039" s="123">
        <f t="shared" si="286"/>
        <v>5593.77</v>
      </c>
      <c r="W1039" s="37">
        <f t="shared" si="287"/>
        <v>19783.39</v>
      </c>
      <c r="X1039" s="105">
        <v>681.11</v>
      </c>
      <c r="Y1039" s="106"/>
      <c r="Z1039" s="106">
        <v>544.73</v>
      </c>
      <c r="AA1039" s="106">
        <v>136.38</v>
      </c>
      <c r="AB1039" s="107">
        <f t="shared" si="277"/>
        <v>681.11</v>
      </c>
    </row>
    <row r="1040" spans="2:28" hidden="1" x14ac:dyDescent="0.2">
      <c r="B1040" s="5">
        <v>41540</v>
      </c>
      <c r="C1040" s="33">
        <v>3055</v>
      </c>
      <c r="D1040" s="40">
        <v>6044</v>
      </c>
      <c r="E1040" s="40">
        <v>3177</v>
      </c>
      <c r="F1040" s="40">
        <v>4712</v>
      </c>
      <c r="G1040" s="41">
        <f t="shared" si="279"/>
        <v>16988</v>
      </c>
      <c r="H1040" s="119">
        <v>1145.6600000000001</v>
      </c>
      <c r="I1040" s="116">
        <v>1154.54</v>
      </c>
      <c r="J1040" s="116">
        <v>1220.17</v>
      </c>
      <c r="K1040" s="116">
        <v>1162.4100000000001</v>
      </c>
      <c r="L1040" s="116">
        <f t="shared" si="280"/>
        <v>1167.4000000000001</v>
      </c>
      <c r="M1040" s="44">
        <f t="shared" si="281"/>
        <v>19831.79</v>
      </c>
      <c r="N1040" s="89">
        <v>1.4581999999999999</v>
      </c>
      <c r="O1040" s="89">
        <v>1.6509</v>
      </c>
      <c r="P1040" s="89">
        <v>2.3883999999999999</v>
      </c>
      <c r="Q1040" s="89">
        <v>1.667</v>
      </c>
      <c r="R1040" s="77">
        <f t="shared" si="282"/>
        <v>1.7585999999999999</v>
      </c>
      <c r="S1040" s="105">
        <f t="shared" si="283"/>
        <v>3499.99</v>
      </c>
      <c r="T1040" s="122">
        <f t="shared" si="284"/>
        <v>6978.04</v>
      </c>
      <c r="U1040" s="116">
        <f t="shared" si="285"/>
        <v>3876.48</v>
      </c>
      <c r="V1040" s="123">
        <f t="shared" si="286"/>
        <v>5477.28</v>
      </c>
      <c r="W1040" s="37">
        <f t="shared" si="287"/>
        <v>19831.789999999997</v>
      </c>
      <c r="X1040" s="105">
        <v>683.96</v>
      </c>
      <c r="Y1040" s="106"/>
      <c r="Z1040" s="106">
        <v>536.61</v>
      </c>
      <c r="AA1040" s="106">
        <v>147.35</v>
      </c>
      <c r="AB1040" s="107">
        <f t="shared" si="277"/>
        <v>683.96</v>
      </c>
    </row>
    <row r="1041" spans="2:28" hidden="1" x14ac:dyDescent="0.2">
      <c r="B1041" s="5">
        <v>41541</v>
      </c>
      <c r="C1041" s="33">
        <v>6385</v>
      </c>
      <c r="D1041" s="40">
        <v>6134</v>
      </c>
      <c r="E1041" s="40">
        <v>3180</v>
      </c>
      <c r="F1041" s="40">
        <v>4712</v>
      </c>
      <c r="G1041" s="41">
        <f t="shared" si="279"/>
        <v>20411</v>
      </c>
      <c r="H1041" s="119">
        <v>1146.3</v>
      </c>
      <c r="I1041" s="116">
        <v>1153.6400000000001</v>
      </c>
      <c r="J1041" s="116">
        <v>1220.17</v>
      </c>
      <c r="K1041" s="116">
        <v>1163.7</v>
      </c>
      <c r="L1041" s="116">
        <f t="shared" si="280"/>
        <v>1164.03</v>
      </c>
      <c r="M1041" s="44">
        <f t="shared" si="281"/>
        <v>23759.05</v>
      </c>
      <c r="N1041" s="89">
        <v>1.4522999999999999</v>
      </c>
      <c r="O1041" s="89">
        <v>1.641</v>
      </c>
      <c r="P1041" s="89">
        <v>2.3883999999999999</v>
      </c>
      <c r="Q1041" s="89">
        <v>1.6839</v>
      </c>
      <c r="R1041" s="77">
        <f t="shared" si="282"/>
        <v>1.7082999999999999</v>
      </c>
      <c r="S1041" s="105">
        <f t="shared" si="283"/>
        <v>7319.13</v>
      </c>
      <c r="T1041" s="122">
        <f t="shared" si="284"/>
        <v>7076.43</v>
      </c>
      <c r="U1041" s="116">
        <f t="shared" si="285"/>
        <v>3880.14</v>
      </c>
      <c r="V1041" s="123">
        <f t="shared" si="286"/>
        <v>5483.35</v>
      </c>
      <c r="W1041" s="37">
        <f t="shared" si="287"/>
        <v>23759.050000000003</v>
      </c>
      <c r="X1041" s="105">
        <v>793.77</v>
      </c>
      <c r="Y1041" s="106"/>
      <c r="Z1041" s="106">
        <v>643.07000000000005</v>
      </c>
      <c r="AA1041" s="106">
        <v>150.69999999999999</v>
      </c>
      <c r="AB1041" s="107">
        <f t="shared" si="277"/>
        <v>793.77</v>
      </c>
    </row>
    <row r="1042" spans="2:28" hidden="1" x14ac:dyDescent="0.2">
      <c r="B1042" s="5">
        <v>41542</v>
      </c>
      <c r="C1042" s="33">
        <v>3212</v>
      </c>
      <c r="D1042" s="40">
        <v>6028</v>
      </c>
      <c r="E1042" s="40">
        <v>3193</v>
      </c>
      <c r="F1042" s="40">
        <v>4788</v>
      </c>
      <c r="G1042" s="41">
        <f t="shared" si="279"/>
        <v>17221</v>
      </c>
      <c r="H1042" s="119">
        <v>1146.01</v>
      </c>
      <c r="I1042" s="116">
        <v>1153.99</v>
      </c>
      <c r="J1042" s="116">
        <v>1220.17</v>
      </c>
      <c r="K1042" s="116">
        <v>1164.71</v>
      </c>
      <c r="L1042" s="116">
        <f t="shared" si="280"/>
        <v>1167.75</v>
      </c>
      <c r="M1042" s="44">
        <f t="shared" si="281"/>
        <v>20109.87</v>
      </c>
      <c r="N1042" s="89">
        <v>1.45</v>
      </c>
      <c r="O1042" s="89">
        <v>1.6447000000000001</v>
      </c>
      <c r="P1042" s="89">
        <v>2.3883999999999999</v>
      </c>
      <c r="Q1042" s="89">
        <v>1.6977</v>
      </c>
      <c r="R1042" s="77">
        <f t="shared" si="282"/>
        <v>1.7609999999999999</v>
      </c>
      <c r="S1042" s="105">
        <f t="shared" si="283"/>
        <v>3680.98</v>
      </c>
      <c r="T1042" s="122">
        <f t="shared" si="284"/>
        <v>6956.25</v>
      </c>
      <c r="U1042" s="116">
        <f t="shared" si="285"/>
        <v>3896</v>
      </c>
      <c r="V1042" s="123">
        <f t="shared" si="286"/>
        <v>5576.63</v>
      </c>
      <c r="W1042" s="37">
        <f t="shared" si="287"/>
        <v>20109.86</v>
      </c>
      <c r="X1042" s="105">
        <v>562.02</v>
      </c>
      <c r="Y1042" s="106"/>
      <c r="Z1042" s="106">
        <v>475.98</v>
      </c>
      <c r="AA1042" s="106">
        <v>86.04</v>
      </c>
      <c r="AB1042" s="107">
        <f t="shared" si="277"/>
        <v>562.02</v>
      </c>
    </row>
    <row r="1043" spans="2:28" hidden="1" x14ac:dyDescent="0.2">
      <c r="B1043" s="5">
        <v>41543</v>
      </c>
      <c r="C1043" s="33">
        <v>3081</v>
      </c>
      <c r="D1043" s="40">
        <v>6088</v>
      </c>
      <c r="E1043" s="40">
        <v>3180</v>
      </c>
      <c r="F1043" s="40">
        <v>4736</v>
      </c>
      <c r="G1043" s="41">
        <f t="shared" si="279"/>
        <v>17085</v>
      </c>
      <c r="H1043" s="119">
        <v>1146.49</v>
      </c>
      <c r="I1043" s="116">
        <v>1155.6500000000001</v>
      </c>
      <c r="J1043" s="116">
        <v>1214.3599999999999</v>
      </c>
      <c r="K1043" s="116">
        <v>1164.51</v>
      </c>
      <c r="L1043" s="116">
        <f t="shared" si="280"/>
        <v>1167.3800000000001</v>
      </c>
      <c r="M1043" s="44">
        <f t="shared" si="281"/>
        <v>19944.72</v>
      </c>
      <c r="N1043" s="89">
        <v>1.4513</v>
      </c>
      <c r="O1043" s="89">
        <v>1.6609</v>
      </c>
      <c r="P1043" s="89">
        <v>2.3346</v>
      </c>
      <c r="Q1043" s="89">
        <v>1.6974</v>
      </c>
      <c r="R1043" s="77">
        <f t="shared" si="282"/>
        <v>1.7585999999999999</v>
      </c>
      <c r="S1043" s="105">
        <f t="shared" si="283"/>
        <v>3532.34</v>
      </c>
      <c r="T1043" s="122">
        <f t="shared" si="284"/>
        <v>7035.6</v>
      </c>
      <c r="U1043" s="116">
        <f t="shared" si="285"/>
        <v>3861.66</v>
      </c>
      <c r="V1043" s="123">
        <f t="shared" si="286"/>
        <v>5515.12</v>
      </c>
      <c r="W1043" s="37">
        <f t="shared" si="287"/>
        <v>19944.72</v>
      </c>
      <c r="X1043" s="105">
        <v>683.03</v>
      </c>
      <c r="Y1043" s="106"/>
      <c r="Z1043" s="106">
        <v>533.33000000000004</v>
      </c>
      <c r="AA1043" s="106">
        <v>149.69999999999999</v>
      </c>
      <c r="AB1043" s="107">
        <f t="shared" si="277"/>
        <v>683.03</v>
      </c>
    </row>
    <row r="1044" spans="2:28" hidden="1" x14ac:dyDescent="0.2">
      <c r="B1044" s="5">
        <v>41544</v>
      </c>
      <c r="C1044" s="33">
        <v>3080</v>
      </c>
      <c r="D1044" s="40">
        <v>6088</v>
      </c>
      <c r="E1044" s="40">
        <v>2702</v>
      </c>
      <c r="F1044" s="40">
        <v>4805</v>
      </c>
      <c r="G1044" s="41">
        <f t="shared" si="279"/>
        <v>16675</v>
      </c>
      <c r="H1044" s="119">
        <v>1147.1400000000001</v>
      </c>
      <c r="I1044" s="116">
        <v>1150.77</v>
      </c>
      <c r="J1044" s="116">
        <v>1214.3599999999999</v>
      </c>
      <c r="K1044" s="116">
        <v>1164.32</v>
      </c>
      <c r="L1044" s="116">
        <f t="shared" si="280"/>
        <v>1164.31</v>
      </c>
      <c r="M1044" s="44">
        <f t="shared" si="281"/>
        <v>19414.84</v>
      </c>
      <c r="N1044" s="89">
        <v>1.4661</v>
      </c>
      <c r="O1044" s="89">
        <v>1.6053999999999999</v>
      </c>
      <c r="P1044" s="89">
        <v>2.3346</v>
      </c>
      <c r="Q1044" s="89">
        <v>1.6935</v>
      </c>
      <c r="R1044" s="77">
        <f t="shared" si="282"/>
        <v>1.7232000000000001</v>
      </c>
      <c r="S1044" s="105">
        <f t="shared" si="283"/>
        <v>3533.19</v>
      </c>
      <c r="T1044" s="122">
        <f t="shared" si="284"/>
        <v>7005.89</v>
      </c>
      <c r="U1044" s="116">
        <f t="shared" si="285"/>
        <v>3281.2</v>
      </c>
      <c r="V1044" s="123">
        <f t="shared" si="286"/>
        <v>5594.56</v>
      </c>
      <c r="W1044" s="37">
        <f t="shared" si="287"/>
        <v>19414.84</v>
      </c>
      <c r="X1044" s="105">
        <v>647.41999999999996</v>
      </c>
      <c r="Y1044" s="106"/>
      <c r="Z1044" s="106">
        <v>517.87</v>
      </c>
      <c r="AA1044" s="106">
        <v>129.55000000000001</v>
      </c>
      <c r="AB1044" s="107">
        <f t="shared" si="277"/>
        <v>647.42000000000007</v>
      </c>
    </row>
    <row r="1045" spans="2:28" hidden="1" x14ac:dyDescent="0.2">
      <c r="B1045" s="5">
        <v>41545</v>
      </c>
      <c r="C1045" s="33">
        <v>3075</v>
      </c>
      <c r="D1045" s="40">
        <v>6066</v>
      </c>
      <c r="E1045" s="40">
        <v>3068</v>
      </c>
      <c r="F1045" s="40">
        <v>4796</v>
      </c>
      <c r="G1045" s="41">
        <f t="shared" si="279"/>
        <v>17005</v>
      </c>
      <c r="H1045" s="119">
        <v>1142.1500000000001</v>
      </c>
      <c r="I1045" s="116">
        <v>1155.1199999999999</v>
      </c>
      <c r="J1045" s="116">
        <v>1214.3599999999999</v>
      </c>
      <c r="K1045" s="116">
        <v>1166.08</v>
      </c>
      <c r="L1045" s="116">
        <f t="shared" si="280"/>
        <v>1166.55</v>
      </c>
      <c r="M1045" s="44">
        <f t="shared" si="281"/>
        <v>19837.25</v>
      </c>
      <c r="N1045" s="89">
        <v>1.4092</v>
      </c>
      <c r="O1045" s="89">
        <v>1.6637999999999999</v>
      </c>
      <c r="P1045" s="89">
        <v>2.3346</v>
      </c>
      <c r="Q1045" s="89">
        <v>1.7158</v>
      </c>
      <c r="R1045" s="77">
        <f t="shared" si="282"/>
        <v>1.7535000000000001</v>
      </c>
      <c r="S1045" s="105">
        <f t="shared" si="283"/>
        <v>3512.11</v>
      </c>
      <c r="T1045" s="122">
        <f t="shared" si="284"/>
        <v>7006.96</v>
      </c>
      <c r="U1045" s="116">
        <f t="shared" si="285"/>
        <v>3725.66</v>
      </c>
      <c r="V1045" s="123">
        <f t="shared" si="286"/>
        <v>5592.52</v>
      </c>
      <c r="W1045" s="37">
        <f t="shared" si="287"/>
        <v>19837.25</v>
      </c>
      <c r="X1045" s="105">
        <v>674.48</v>
      </c>
      <c r="Y1045" s="106"/>
      <c r="Z1045" s="106">
        <v>535.39</v>
      </c>
      <c r="AA1045" s="106">
        <v>139.09</v>
      </c>
      <c r="AB1045" s="107">
        <f t="shared" si="277"/>
        <v>674.48</v>
      </c>
    </row>
    <row r="1046" spans="2:28" hidden="1" x14ac:dyDescent="0.2">
      <c r="B1046" s="5">
        <v>41546</v>
      </c>
      <c r="C1046" s="33">
        <v>3076</v>
      </c>
      <c r="D1046" s="40">
        <v>6086</v>
      </c>
      <c r="E1046" s="40">
        <v>2999</v>
      </c>
      <c r="F1046" s="40">
        <v>4782</v>
      </c>
      <c r="G1046" s="41">
        <f t="shared" si="279"/>
        <v>16943</v>
      </c>
      <c r="H1046" s="119">
        <v>1143.83</v>
      </c>
      <c r="I1046" s="116">
        <v>1156.8399999999999</v>
      </c>
      <c r="J1046" s="116">
        <v>1214.3599999999999</v>
      </c>
      <c r="K1046" s="116">
        <v>1164.95</v>
      </c>
      <c r="L1046" s="116">
        <f t="shared" si="280"/>
        <v>1166.95</v>
      </c>
      <c r="M1046" s="44">
        <f t="shared" si="281"/>
        <v>19771.61</v>
      </c>
      <c r="N1046" s="89">
        <v>1.4266000000000001</v>
      </c>
      <c r="O1046" s="89">
        <v>1.6816</v>
      </c>
      <c r="P1046" s="89">
        <v>2.3346</v>
      </c>
      <c r="Q1046" s="89">
        <v>1.7010000000000001</v>
      </c>
      <c r="R1046" s="77">
        <f t="shared" si="282"/>
        <v>1.7564</v>
      </c>
      <c r="S1046" s="105">
        <f t="shared" si="283"/>
        <v>3518.42</v>
      </c>
      <c r="T1046" s="122">
        <f t="shared" si="284"/>
        <v>7040.53</v>
      </c>
      <c r="U1046" s="116">
        <f t="shared" si="285"/>
        <v>3641.87</v>
      </c>
      <c r="V1046" s="123">
        <f t="shared" si="286"/>
        <v>5570.79</v>
      </c>
      <c r="W1046" s="37">
        <f t="shared" si="287"/>
        <v>19771.61</v>
      </c>
      <c r="X1046" s="105">
        <v>670.53</v>
      </c>
      <c r="Y1046" s="106"/>
      <c r="Z1046" s="106">
        <v>527.4</v>
      </c>
      <c r="AA1046" s="106">
        <v>143.13</v>
      </c>
      <c r="AB1046" s="107">
        <f t="shared" si="277"/>
        <v>670.53</v>
      </c>
    </row>
    <row r="1047" spans="2:28" ht="13.5" hidden="1" thickBot="1" x14ac:dyDescent="0.25">
      <c r="B1047" s="5">
        <v>41547</v>
      </c>
      <c r="C1047" s="33"/>
      <c r="D1047" s="40"/>
      <c r="E1047" s="40"/>
      <c r="F1047" s="40"/>
      <c r="G1047" s="41">
        <f t="shared" si="279"/>
        <v>0</v>
      </c>
      <c r="H1047" s="119"/>
      <c r="I1047" s="116"/>
      <c r="J1047" s="116"/>
      <c r="K1047" s="116"/>
      <c r="L1047" s="116" t="e">
        <f t="shared" si="280"/>
        <v>#DIV/0!</v>
      </c>
      <c r="M1047" s="44">
        <f t="shared" si="281"/>
        <v>0</v>
      </c>
      <c r="N1047" s="89"/>
      <c r="O1047" s="89"/>
      <c r="P1047" s="89"/>
      <c r="Q1047" s="89"/>
      <c r="R1047" s="77" t="e">
        <f t="shared" si="282"/>
        <v>#DIV/0!</v>
      </c>
      <c r="S1047" s="105">
        <f t="shared" si="283"/>
        <v>0</v>
      </c>
      <c r="T1047" s="122">
        <f t="shared" si="284"/>
        <v>0</v>
      </c>
      <c r="U1047" s="116">
        <f t="shared" si="285"/>
        <v>0</v>
      </c>
      <c r="V1047" s="123">
        <f t="shared" si="286"/>
        <v>0</v>
      </c>
      <c r="W1047" s="37">
        <f t="shared" si="287"/>
        <v>0</v>
      </c>
      <c r="X1047" s="105"/>
      <c r="Y1047" s="106"/>
      <c r="Z1047" s="106"/>
      <c r="AA1047" s="106"/>
      <c r="AB1047" s="107">
        <f t="shared" si="277"/>
        <v>0</v>
      </c>
    </row>
    <row r="1048" spans="2:28" ht="13.5" hidden="1" thickBot="1" x14ac:dyDescent="0.25">
      <c r="B1048" s="10" t="s">
        <v>12</v>
      </c>
      <c r="C1048" s="63">
        <f t="shared" ref="C1048:AB1048" si="288">SUM(C1018:C1047)</f>
        <v>119113</v>
      </c>
      <c r="D1048" s="63">
        <f t="shared" si="288"/>
        <v>182756</v>
      </c>
      <c r="E1048" s="63">
        <f t="shared" si="288"/>
        <v>85513</v>
      </c>
      <c r="F1048" s="63">
        <f t="shared" si="288"/>
        <v>153495</v>
      </c>
      <c r="G1048" s="63">
        <f t="shared" si="288"/>
        <v>540877</v>
      </c>
      <c r="H1048" s="128">
        <f t="shared" si="288"/>
        <v>33213.019999999997</v>
      </c>
      <c r="I1048" s="129">
        <f t="shared" si="288"/>
        <v>33293.4</v>
      </c>
      <c r="J1048" s="129">
        <f t="shared" si="288"/>
        <v>35440.389999999992</v>
      </c>
      <c r="K1048" s="130">
        <f t="shared" si="288"/>
        <v>33837.609999999993</v>
      </c>
      <c r="L1048" s="63" t="e">
        <f t="shared" si="288"/>
        <v>#DIV/0!</v>
      </c>
      <c r="M1048" s="63">
        <f t="shared" si="288"/>
        <v>629922.2300000001</v>
      </c>
      <c r="N1048" s="97">
        <f t="shared" si="288"/>
        <v>41.914099999999998</v>
      </c>
      <c r="O1048" s="97">
        <f t="shared" si="288"/>
        <v>45.786899999999996</v>
      </c>
      <c r="P1048" s="97">
        <f t="shared" si="288"/>
        <v>70.38709999999999</v>
      </c>
      <c r="Q1048" s="97">
        <f t="shared" si="288"/>
        <v>50.397700000000015</v>
      </c>
      <c r="R1048" s="97" t="e">
        <f t="shared" si="288"/>
        <v>#DIV/0!</v>
      </c>
      <c r="S1048" s="115">
        <f t="shared" si="288"/>
        <v>136458.09999999998</v>
      </c>
      <c r="T1048" s="115">
        <f t="shared" si="288"/>
        <v>209814.18000000002</v>
      </c>
      <c r="U1048" s="115">
        <f t="shared" si="288"/>
        <v>104494.31999999999</v>
      </c>
      <c r="V1048" s="115">
        <f t="shared" si="288"/>
        <v>179155.61000000002</v>
      </c>
      <c r="W1048" s="115">
        <f t="shared" si="288"/>
        <v>629922.21000000008</v>
      </c>
      <c r="X1048" s="115">
        <f t="shared" si="288"/>
        <v>20761.749999999996</v>
      </c>
      <c r="Y1048" s="115">
        <f t="shared" si="288"/>
        <v>0</v>
      </c>
      <c r="Z1048" s="115">
        <f t="shared" si="288"/>
        <v>16422.45</v>
      </c>
      <c r="AA1048" s="115">
        <f t="shared" si="288"/>
        <v>4339.3</v>
      </c>
      <c r="AB1048" s="115">
        <f t="shared" si="288"/>
        <v>20761.749999999996</v>
      </c>
    </row>
    <row r="1049" spans="2:28" hidden="1" x14ac:dyDescent="0.2">
      <c r="B1049" s="5">
        <v>41548</v>
      </c>
      <c r="C1049" s="33">
        <v>3102</v>
      </c>
      <c r="D1049" s="40">
        <v>6087</v>
      </c>
      <c r="E1049" s="40">
        <v>3374</v>
      </c>
      <c r="F1049" s="40">
        <v>4843</v>
      </c>
      <c r="G1049" s="41">
        <f t="shared" ref="G1049:G1078" si="289">SUM(C1049:F1049)</f>
        <v>17406</v>
      </c>
      <c r="H1049" s="119">
        <v>1146.25</v>
      </c>
      <c r="I1049" s="116">
        <v>1155.4000000000001</v>
      </c>
      <c r="J1049" s="116">
        <v>1214.3599999999999</v>
      </c>
      <c r="K1049" s="116">
        <v>1161.19</v>
      </c>
      <c r="L1049" s="120">
        <f t="shared" ref="L1049:L1078" si="290">+ROUND((H1049*C1049+I1049*D1049+J1049*E1049+K1049*F1049)/G1049,2)</f>
        <v>1166.81</v>
      </c>
      <c r="M1049" s="44">
        <f t="shared" ref="M1049:M1078" si="291">+ROUND((C1049*H1049+D1049*I1049+E1049*J1049+F1049*K1049)/1000,2)</f>
        <v>20309.48</v>
      </c>
      <c r="N1049" s="89">
        <v>1.4581</v>
      </c>
      <c r="O1049" s="89">
        <v>1.6657</v>
      </c>
      <c r="P1049" s="89">
        <v>2.3346</v>
      </c>
      <c r="Q1049" s="89">
        <v>1.6642999999999999</v>
      </c>
      <c r="R1049" s="77">
        <f t="shared" ref="R1049:R1078" si="292">+ROUND((N1049*C1049+O1049*D1049+P1049*E1049+Q1049*F1049)/G1049,4)</f>
        <v>1.758</v>
      </c>
      <c r="S1049" s="105">
        <f t="shared" ref="S1049:S1079" si="293">ROUND(+C1049*H1049/1000,2)</f>
        <v>3555.67</v>
      </c>
      <c r="T1049" s="122">
        <f t="shared" ref="T1049:T1079" si="294">ROUND(+D1049*I1049/1000,2)</f>
        <v>7032.92</v>
      </c>
      <c r="U1049" s="116">
        <f t="shared" ref="U1049:U1079" si="295">ROUND(+E1049*J1049/1000,2)</f>
        <v>4097.25</v>
      </c>
      <c r="V1049" s="123">
        <f t="shared" ref="V1049:V1079" si="296">ROUND(+F1049*K1049/1000,2)</f>
        <v>5623.64</v>
      </c>
      <c r="W1049" s="37">
        <f t="shared" ref="W1049:W1079" si="297">SUM(S1049:V1049)</f>
        <v>20309.48</v>
      </c>
      <c r="X1049" s="105">
        <v>672.13</v>
      </c>
      <c r="Y1049" s="106"/>
      <c r="Z1049" s="106">
        <v>540.23</v>
      </c>
      <c r="AA1049" s="106">
        <v>131.9</v>
      </c>
      <c r="AB1049" s="107"/>
    </row>
    <row r="1050" spans="2:28" hidden="1" x14ac:dyDescent="0.2">
      <c r="B1050" s="5">
        <v>41549</v>
      </c>
      <c r="C1050" s="33">
        <v>3082</v>
      </c>
      <c r="D1050" s="40">
        <v>6104</v>
      </c>
      <c r="E1050" s="40">
        <v>3446</v>
      </c>
      <c r="F1050" s="40">
        <v>4933</v>
      </c>
      <c r="G1050" s="41">
        <f t="shared" si="289"/>
        <v>17565</v>
      </c>
      <c r="H1050" s="119">
        <v>1147.01</v>
      </c>
      <c r="I1050" s="116">
        <v>1153.6300000000001</v>
      </c>
      <c r="J1050" s="116">
        <v>1214.3599999999999</v>
      </c>
      <c r="K1050" s="116">
        <v>1164.03</v>
      </c>
      <c r="L1050" s="120">
        <f t="shared" si="290"/>
        <v>1167.3</v>
      </c>
      <c r="M1050" s="44">
        <f t="shared" si="291"/>
        <v>20503.689999999999</v>
      </c>
      <c r="N1050" s="89">
        <v>1.4716</v>
      </c>
      <c r="O1050" s="89">
        <v>1.6465000000000001</v>
      </c>
      <c r="P1050" s="89">
        <v>2.3346</v>
      </c>
      <c r="Q1050" s="89">
        <v>1.5928</v>
      </c>
      <c r="R1050" s="77">
        <f t="shared" si="292"/>
        <v>1.7357</v>
      </c>
      <c r="S1050" s="105">
        <f t="shared" si="293"/>
        <v>3535.08</v>
      </c>
      <c r="T1050" s="122">
        <f t="shared" si="294"/>
        <v>7041.76</v>
      </c>
      <c r="U1050" s="116">
        <f t="shared" si="295"/>
        <v>4184.68</v>
      </c>
      <c r="V1050" s="123">
        <f t="shared" si="296"/>
        <v>5742.16</v>
      </c>
      <c r="W1050" s="37">
        <f t="shared" si="297"/>
        <v>20503.68</v>
      </c>
      <c r="X1050" s="105">
        <v>692.81</v>
      </c>
      <c r="Y1050" s="106"/>
      <c r="Z1050" s="106">
        <v>539.64</v>
      </c>
      <c r="AA1050" s="106">
        <v>153.16999999999999</v>
      </c>
      <c r="AB1050" s="107"/>
    </row>
    <row r="1051" spans="2:28" hidden="1" x14ac:dyDescent="0.2">
      <c r="B1051" s="5">
        <v>41550</v>
      </c>
      <c r="C1051" s="33">
        <v>3079</v>
      </c>
      <c r="D1051" s="40">
        <v>6090</v>
      </c>
      <c r="E1051" s="40">
        <v>3011</v>
      </c>
      <c r="F1051" s="40">
        <v>4989</v>
      </c>
      <c r="G1051" s="41">
        <f t="shared" si="289"/>
        <v>17169</v>
      </c>
      <c r="H1051" s="119">
        <v>1146.3</v>
      </c>
      <c r="I1051" s="116">
        <v>1152.3</v>
      </c>
      <c r="J1051" s="116">
        <v>1197.99</v>
      </c>
      <c r="K1051" s="116">
        <v>1160.9000000000001</v>
      </c>
      <c r="L1051" s="120">
        <f t="shared" si="290"/>
        <v>1161.74</v>
      </c>
      <c r="M1051" s="44">
        <f t="shared" si="291"/>
        <v>19945.84</v>
      </c>
      <c r="N1051" s="89">
        <v>1.4544999999999999</v>
      </c>
      <c r="O1051" s="89">
        <v>1.6279999999999999</v>
      </c>
      <c r="P1051" s="89">
        <v>2.1604000000000001</v>
      </c>
      <c r="Q1051" s="89">
        <v>1.6854</v>
      </c>
      <c r="R1051" s="77">
        <f t="shared" si="292"/>
        <v>1.7069000000000001</v>
      </c>
      <c r="S1051" s="105">
        <f t="shared" si="293"/>
        <v>3529.46</v>
      </c>
      <c r="T1051" s="122">
        <f t="shared" si="294"/>
        <v>7017.51</v>
      </c>
      <c r="U1051" s="116">
        <f t="shared" si="295"/>
        <v>3607.15</v>
      </c>
      <c r="V1051" s="123">
        <f t="shared" si="296"/>
        <v>5791.73</v>
      </c>
      <c r="W1051" s="37">
        <f t="shared" si="297"/>
        <v>19945.849999999999</v>
      </c>
      <c r="X1051" s="105">
        <v>678.92</v>
      </c>
      <c r="Y1051" s="106"/>
      <c r="Z1051" s="106">
        <v>540.5</v>
      </c>
      <c r="AA1051" s="106">
        <v>138.41999999999999</v>
      </c>
      <c r="AB1051" s="107"/>
    </row>
    <row r="1052" spans="2:28" hidden="1" x14ac:dyDescent="0.2">
      <c r="B1052" s="5">
        <v>41551</v>
      </c>
      <c r="C1052" s="33">
        <v>3078</v>
      </c>
      <c r="D1052" s="40">
        <v>6123</v>
      </c>
      <c r="E1052" s="40">
        <v>2889</v>
      </c>
      <c r="F1052" s="40">
        <v>4965</v>
      </c>
      <c r="G1052" s="41">
        <f t="shared" si="289"/>
        <v>17055</v>
      </c>
      <c r="H1052" s="119">
        <v>1145.68</v>
      </c>
      <c r="I1052" s="116">
        <v>1152.52</v>
      </c>
      <c r="J1052" s="116">
        <v>1197.99</v>
      </c>
      <c r="K1052" s="116">
        <v>1173.17</v>
      </c>
      <c r="L1052" s="120">
        <f t="shared" si="290"/>
        <v>1165</v>
      </c>
      <c r="M1052" s="44">
        <f t="shared" si="291"/>
        <v>19869.07</v>
      </c>
      <c r="N1052" s="89">
        <v>1.4523999999999999</v>
      </c>
      <c r="O1052" s="89">
        <v>1.6314</v>
      </c>
      <c r="P1052" s="89">
        <v>2.1604000000000001</v>
      </c>
      <c r="Q1052" s="89">
        <v>1.8214999999999999</v>
      </c>
      <c r="R1052" s="77">
        <f t="shared" si="292"/>
        <v>1.744</v>
      </c>
      <c r="S1052" s="105">
        <f t="shared" si="293"/>
        <v>3526.4</v>
      </c>
      <c r="T1052" s="122">
        <f t="shared" si="294"/>
        <v>7056.88</v>
      </c>
      <c r="U1052" s="116">
        <f t="shared" si="295"/>
        <v>3460.99</v>
      </c>
      <c r="V1052" s="123">
        <f t="shared" si="296"/>
        <v>5824.79</v>
      </c>
      <c r="W1052" s="37">
        <f t="shared" si="297"/>
        <v>19869.060000000001</v>
      </c>
      <c r="X1052" s="105">
        <v>696.12</v>
      </c>
      <c r="Y1052" s="106"/>
      <c r="Z1052" s="106">
        <v>546.65</v>
      </c>
      <c r="AA1052" s="106">
        <v>149.47</v>
      </c>
      <c r="AB1052" s="107"/>
    </row>
    <row r="1053" spans="2:28" hidden="1" x14ac:dyDescent="0.2">
      <c r="B1053" s="5">
        <v>41552</v>
      </c>
      <c r="C1053" s="33">
        <v>3074</v>
      </c>
      <c r="D1053" s="40">
        <v>6034</v>
      </c>
      <c r="E1053" s="40">
        <v>2891</v>
      </c>
      <c r="F1053" s="40">
        <v>4922</v>
      </c>
      <c r="G1053" s="41">
        <f t="shared" si="289"/>
        <v>16921</v>
      </c>
      <c r="H1053" s="119">
        <v>1142.73</v>
      </c>
      <c r="I1053" s="116">
        <v>1156.55</v>
      </c>
      <c r="J1053" s="116">
        <v>1197.99</v>
      </c>
      <c r="K1053" s="116">
        <v>1173.6600000000001</v>
      </c>
      <c r="L1053" s="120">
        <f t="shared" si="290"/>
        <v>1166.0999999999999</v>
      </c>
      <c r="M1053" s="44">
        <f t="shared" si="291"/>
        <v>19731.52</v>
      </c>
      <c r="N1053" s="89">
        <v>1.4189000000000001</v>
      </c>
      <c r="O1053" s="89">
        <v>1.6817</v>
      </c>
      <c r="P1053" s="89">
        <v>2.1604000000000001</v>
      </c>
      <c r="Q1053" s="89">
        <v>1.8257000000000001</v>
      </c>
      <c r="R1053" s="77">
        <f t="shared" si="292"/>
        <v>1.7576000000000001</v>
      </c>
      <c r="S1053" s="105">
        <f t="shared" si="293"/>
        <v>3512.75</v>
      </c>
      <c r="T1053" s="122">
        <f t="shared" si="294"/>
        <v>6978.62</v>
      </c>
      <c r="U1053" s="116">
        <f t="shared" si="295"/>
        <v>3463.39</v>
      </c>
      <c r="V1053" s="123">
        <f t="shared" si="296"/>
        <v>5776.75</v>
      </c>
      <c r="W1053" s="37">
        <f t="shared" si="297"/>
        <v>19731.509999999998</v>
      </c>
      <c r="X1053" s="105">
        <v>698.52</v>
      </c>
      <c r="Y1053" s="106"/>
      <c r="Z1053" s="106">
        <v>545.07000000000005</v>
      </c>
      <c r="AA1053" s="106">
        <v>153.44999999999999</v>
      </c>
      <c r="AB1053" s="107"/>
    </row>
    <row r="1054" spans="2:28" hidden="1" x14ac:dyDescent="0.2">
      <c r="B1054" s="5">
        <v>41553</v>
      </c>
      <c r="C1054" s="33">
        <v>3068</v>
      </c>
      <c r="D1054" s="40">
        <v>6090</v>
      </c>
      <c r="E1054" s="40">
        <v>2877</v>
      </c>
      <c r="F1054" s="40">
        <v>4892</v>
      </c>
      <c r="G1054" s="41">
        <f t="shared" si="289"/>
        <v>16927</v>
      </c>
      <c r="H1054" s="119">
        <v>1142.8599999999999</v>
      </c>
      <c r="I1054" s="116">
        <v>1154.68</v>
      </c>
      <c r="J1054" s="116">
        <v>1197.99</v>
      </c>
      <c r="K1054" s="116">
        <v>1172.03</v>
      </c>
      <c r="L1054" s="120">
        <f t="shared" si="290"/>
        <v>1164.9100000000001</v>
      </c>
      <c r="M1054" s="44">
        <f t="shared" si="291"/>
        <v>19718.48</v>
      </c>
      <c r="N1054" s="89">
        <v>1.413</v>
      </c>
      <c r="O1054" s="89">
        <v>1.7004999999999999</v>
      </c>
      <c r="P1054" s="89">
        <v>2.1604000000000001</v>
      </c>
      <c r="Q1054" s="89">
        <v>1.8035000000000001</v>
      </c>
      <c r="R1054" s="77">
        <f t="shared" si="292"/>
        <v>1.7563</v>
      </c>
      <c r="S1054" s="105">
        <f t="shared" si="293"/>
        <v>3506.29</v>
      </c>
      <c r="T1054" s="122">
        <f t="shared" si="294"/>
        <v>7032</v>
      </c>
      <c r="U1054" s="116">
        <f t="shared" si="295"/>
        <v>3446.62</v>
      </c>
      <c r="V1054" s="123">
        <f t="shared" si="296"/>
        <v>5733.57</v>
      </c>
      <c r="W1054" s="37">
        <f t="shared" si="297"/>
        <v>19718.48</v>
      </c>
      <c r="X1054" s="105">
        <v>675.53</v>
      </c>
      <c r="Y1054" s="106"/>
      <c r="Z1054" s="106">
        <v>534.76</v>
      </c>
      <c r="AA1054" s="106">
        <v>140.77000000000001</v>
      </c>
      <c r="AB1054" s="107"/>
    </row>
    <row r="1055" spans="2:28" hidden="1" x14ac:dyDescent="0.2">
      <c r="B1055" s="5">
        <v>41554</v>
      </c>
      <c r="C1055" s="33">
        <v>3073</v>
      </c>
      <c r="D1055" s="40">
        <v>6079</v>
      </c>
      <c r="E1055" s="40">
        <v>3030</v>
      </c>
      <c r="F1055" s="40">
        <v>4933</v>
      </c>
      <c r="G1055" s="41">
        <f t="shared" si="289"/>
        <v>17115</v>
      </c>
      <c r="H1055" s="119">
        <v>1141.68</v>
      </c>
      <c r="I1055" s="116">
        <v>1153.1500000000001</v>
      </c>
      <c r="J1055" s="116">
        <v>1197.99</v>
      </c>
      <c r="K1055" s="116">
        <v>1173.47</v>
      </c>
      <c r="L1055" s="120">
        <f t="shared" si="290"/>
        <v>1164.8900000000001</v>
      </c>
      <c r="M1055" s="44">
        <f t="shared" si="291"/>
        <v>19937.02</v>
      </c>
      <c r="N1055" s="89">
        <v>1.3976</v>
      </c>
      <c r="O1055" s="89">
        <v>1.6373</v>
      </c>
      <c r="P1055" s="89">
        <v>2.1604000000000001</v>
      </c>
      <c r="Q1055" s="89">
        <v>1.8205</v>
      </c>
      <c r="R1055" s="77">
        <f t="shared" si="292"/>
        <v>1.7397</v>
      </c>
      <c r="S1055" s="105">
        <f t="shared" si="293"/>
        <v>3508.38</v>
      </c>
      <c r="T1055" s="122">
        <f t="shared" si="294"/>
        <v>7010</v>
      </c>
      <c r="U1055" s="116">
        <f t="shared" si="295"/>
        <v>3629.91</v>
      </c>
      <c r="V1055" s="123">
        <f t="shared" si="296"/>
        <v>5788.73</v>
      </c>
      <c r="W1055" s="37">
        <f t="shared" si="297"/>
        <v>19937.02</v>
      </c>
      <c r="X1055" s="105">
        <v>610.75</v>
      </c>
      <c r="Y1055" s="106"/>
      <c r="Z1055" s="106">
        <v>468.05</v>
      </c>
      <c r="AA1055" s="106">
        <v>142.69999999999999</v>
      </c>
      <c r="AB1055" s="107"/>
    </row>
    <row r="1056" spans="2:28" hidden="1" x14ac:dyDescent="0.2">
      <c r="B1056" s="5">
        <v>41555</v>
      </c>
      <c r="C1056" s="33">
        <v>3079</v>
      </c>
      <c r="D1056" s="40">
        <v>6043</v>
      </c>
      <c r="E1056" s="40">
        <v>2839</v>
      </c>
      <c r="F1056" s="40">
        <v>4967</v>
      </c>
      <c r="G1056" s="41">
        <f t="shared" si="289"/>
        <v>16928</v>
      </c>
      <c r="H1056" s="119">
        <v>1140.5</v>
      </c>
      <c r="I1056" s="116">
        <v>1144.44</v>
      </c>
      <c r="J1056" s="116">
        <v>1197.99</v>
      </c>
      <c r="K1056" s="116">
        <v>1173.83</v>
      </c>
      <c r="L1056" s="120">
        <f t="shared" si="290"/>
        <v>1161.33</v>
      </c>
      <c r="M1056" s="44">
        <f t="shared" si="291"/>
        <v>19658.96</v>
      </c>
      <c r="N1056" s="89">
        <v>1.3913</v>
      </c>
      <c r="O1056" s="89">
        <v>1.5324</v>
      </c>
      <c r="P1056" s="89">
        <v>2.1604000000000001</v>
      </c>
      <c r="Q1056" s="89">
        <v>1.8234999999999999</v>
      </c>
      <c r="R1056" s="77">
        <f t="shared" si="292"/>
        <v>1.6975</v>
      </c>
      <c r="S1056" s="105">
        <f t="shared" si="293"/>
        <v>3511.6</v>
      </c>
      <c r="T1056" s="122">
        <f t="shared" si="294"/>
        <v>6915.85</v>
      </c>
      <c r="U1056" s="116">
        <f t="shared" si="295"/>
        <v>3401.09</v>
      </c>
      <c r="V1056" s="123">
        <f t="shared" si="296"/>
        <v>5830.41</v>
      </c>
      <c r="W1056" s="37">
        <f t="shared" si="297"/>
        <v>19658.95</v>
      </c>
      <c r="X1056" s="105">
        <v>638.41</v>
      </c>
      <c r="Y1056" s="106"/>
      <c r="Z1056" s="106">
        <v>524.79</v>
      </c>
      <c r="AA1056" s="106">
        <v>113.62</v>
      </c>
      <c r="AB1056" s="107"/>
    </row>
    <row r="1057" spans="2:28" hidden="1" x14ac:dyDescent="0.2">
      <c r="B1057" s="5">
        <v>41556</v>
      </c>
      <c r="C1057" s="33">
        <v>3079</v>
      </c>
      <c r="D1057" s="40">
        <v>6058</v>
      </c>
      <c r="E1057" s="40">
        <v>3072</v>
      </c>
      <c r="F1057" s="40">
        <v>4975</v>
      </c>
      <c r="G1057" s="41">
        <f t="shared" si="289"/>
        <v>17184</v>
      </c>
      <c r="H1057" s="119">
        <v>1144.32</v>
      </c>
      <c r="I1057" s="116">
        <v>1157.6600000000001</v>
      </c>
      <c r="J1057" s="116">
        <v>1197.99</v>
      </c>
      <c r="K1057" s="116">
        <v>1179.6099999999999</v>
      </c>
      <c r="L1057" s="120">
        <f t="shared" si="290"/>
        <v>1168.83</v>
      </c>
      <c r="M1057" s="44">
        <f t="shared" si="291"/>
        <v>20085.25</v>
      </c>
      <c r="N1057" s="89">
        <v>1.4278999999999999</v>
      </c>
      <c r="O1057" s="89">
        <v>1.6884999999999999</v>
      </c>
      <c r="P1057" s="89">
        <v>2.1604000000000001</v>
      </c>
      <c r="Q1057" s="89">
        <v>1.9041999999999999</v>
      </c>
      <c r="R1057" s="77">
        <f t="shared" si="292"/>
        <v>1.7886</v>
      </c>
      <c r="S1057" s="105">
        <f t="shared" si="293"/>
        <v>3523.36</v>
      </c>
      <c r="T1057" s="122">
        <f t="shared" si="294"/>
        <v>7013.1</v>
      </c>
      <c r="U1057" s="116">
        <f t="shared" si="295"/>
        <v>3680.23</v>
      </c>
      <c r="V1057" s="123">
        <f t="shared" si="296"/>
        <v>5868.56</v>
      </c>
      <c r="W1057" s="37">
        <f t="shared" si="297"/>
        <v>20085.25</v>
      </c>
      <c r="X1057" s="105">
        <v>694.98</v>
      </c>
      <c r="Y1057" s="106"/>
      <c r="Z1057" s="106">
        <v>549.36</v>
      </c>
      <c r="AA1057" s="106">
        <v>145.62</v>
      </c>
      <c r="AB1057" s="107"/>
    </row>
    <row r="1058" spans="2:28" hidden="1" x14ac:dyDescent="0.2">
      <c r="B1058" s="5">
        <v>41557</v>
      </c>
      <c r="C1058" s="33">
        <v>3075</v>
      </c>
      <c r="D1058" s="40">
        <v>6083</v>
      </c>
      <c r="E1058" s="40">
        <v>3163</v>
      </c>
      <c r="F1058" s="40">
        <v>4960</v>
      </c>
      <c r="G1058" s="41">
        <f t="shared" si="289"/>
        <v>17281</v>
      </c>
      <c r="H1058" s="119">
        <v>1142.79</v>
      </c>
      <c r="I1058" s="116">
        <v>1155.32</v>
      </c>
      <c r="J1058" s="116">
        <v>1201.1500000000001</v>
      </c>
      <c r="K1058" s="116">
        <v>1183.96</v>
      </c>
      <c r="L1058" s="120">
        <f t="shared" si="290"/>
        <v>1169.7</v>
      </c>
      <c r="M1058" s="44">
        <f t="shared" si="291"/>
        <v>20213.57</v>
      </c>
      <c r="N1058" s="89">
        <v>1.4093</v>
      </c>
      <c r="O1058" s="89">
        <v>1.6649</v>
      </c>
      <c r="P1058" s="89">
        <v>2.1613000000000002</v>
      </c>
      <c r="Q1058" s="89">
        <v>1.9659</v>
      </c>
      <c r="R1058" s="77">
        <f t="shared" si="292"/>
        <v>1.7967</v>
      </c>
      <c r="S1058" s="105">
        <f t="shared" si="293"/>
        <v>3514.08</v>
      </c>
      <c r="T1058" s="122">
        <f t="shared" si="294"/>
        <v>7027.81</v>
      </c>
      <c r="U1058" s="116">
        <f t="shared" si="295"/>
        <v>3799.24</v>
      </c>
      <c r="V1058" s="123">
        <f t="shared" si="296"/>
        <v>5872.44</v>
      </c>
      <c r="W1058" s="37">
        <f t="shared" si="297"/>
        <v>20213.57</v>
      </c>
      <c r="X1058" s="105">
        <v>704.18</v>
      </c>
      <c r="Y1058" s="106"/>
      <c r="Z1058" s="106">
        <v>559.16999999999996</v>
      </c>
      <c r="AA1058" s="106">
        <v>145.01</v>
      </c>
      <c r="AB1058" s="107"/>
    </row>
    <row r="1059" spans="2:28" hidden="1" x14ac:dyDescent="0.2">
      <c r="B1059" s="5">
        <v>41558</v>
      </c>
      <c r="C1059" s="33">
        <v>3074</v>
      </c>
      <c r="D1059" s="40">
        <v>6103</v>
      </c>
      <c r="E1059" s="40">
        <v>3022</v>
      </c>
      <c r="F1059" s="40">
        <v>5735</v>
      </c>
      <c r="G1059" s="41">
        <f t="shared" si="289"/>
        <v>17934</v>
      </c>
      <c r="H1059" s="119">
        <v>1142.26</v>
      </c>
      <c r="I1059" s="116">
        <v>1152.0999999999999</v>
      </c>
      <c r="J1059" s="116">
        <v>1201.1500000000001</v>
      </c>
      <c r="K1059" s="116">
        <v>1185.23</v>
      </c>
      <c r="L1059" s="120">
        <f t="shared" si="290"/>
        <v>1169.27</v>
      </c>
      <c r="M1059" s="44">
        <f t="shared" si="291"/>
        <v>20969.740000000002</v>
      </c>
      <c r="N1059" s="89">
        <v>1.4078999999999999</v>
      </c>
      <c r="O1059" s="89">
        <v>1.6357999999999999</v>
      </c>
      <c r="P1059" s="89">
        <v>2.1613000000000002</v>
      </c>
      <c r="Q1059" s="89">
        <v>1.9898</v>
      </c>
      <c r="R1059" s="77">
        <f t="shared" si="292"/>
        <v>1.7985</v>
      </c>
      <c r="S1059" s="105">
        <f t="shared" si="293"/>
        <v>3511.31</v>
      </c>
      <c r="T1059" s="122">
        <f t="shared" si="294"/>
        <v>7031.27</v>
      </c>
      <c r="U1059" s="116">
        <f t="shared" si="295"/>
        <v>3629.88</v>
      </c>
      <c r="V1059" s="123">
        <f t="shared" si="296"/>
        <v>6797.29</v>
      </c>
      <c r="W1059" s="37">
        <f t="shared" si="297"/>
        <v>20969.75</v>
      </c>
      <c r="X1059" s="105">
        <v>757.33</v>
      </c>
      <c r="Y1059" s="106"/>
      <c r="Z1059" s="106">
        <v>602.21</v>
      </c>
      <c r="AA1059" s="106">
        <v>155.12</v>
      </c>
      <c r="AB1059" s="107"/>
    </row>
    <row r="1060" spans="2:28" hidden="1" x14ac:dyDescent="0.2">
      <c r="B1060" s="5">
        <v>41559</v>
      </c>
      <c r="C1060" s="33">
        <v>3077</v>
      </c>
      <c r="D1060" s="40">
        <v>6068</v>
      </c>
      <c r="E1060" s="40">
        <v>3049</v>
      </c>
      <c r="F1060" s="40">
        <v>6160</v>
      </c>
      <c r="G1060" s="41">
        <f t="shared" si="289"/>
        <v>18354</v>
      </c>
      <c r="H1060" s="119">
        <v>1142.6199999999999</v>
      </c>
      <c r="I1060" s="116">
        <v>1151.3699999999999</v>
      </c>
      <c r="J1060" s="116">
        <v>1201.1500000000001</v>
      </c>
      <c r="K1060" s="116">
        <v>1187.03</v>
      </c>
      <c r="L1060" s="120">
        <f t="shared" si="290"/>
        <v>1170.1400000000001</v>
      </c>
      <c r="M1060" s="44">
        <f t="shared" si="291"/>
        <v>21476.77</v>
      </c>
      <c r="N1060" s="89">
        <v>1.4125000000000001</v>
      </c>
      <c r="O1060" s="89">
        <v>1.6207</v>
      </c>
      <c r="P1060" s="89">
        <v>2.1613000000000002</v>
      </c>
      <c r="Q1060" s="89">
        <v>2.0125999999999999</v>
      </c>
      <c r="R1060" s="77">
        <f t="shared" si="292"/>
        <v>1.8070999999999999</v>
      </c>
      <c r="S1060" s="105">
        <f t="shared" si="293"/>
        <v>3515.84</v>
      </c>
      <c r="T1060" s="122">
        <f t="shared" si="294"/>
        <v>6986.51</v>
      </c>
      <c r="U1060" s="116">
        <f t="shared" si="295"/>
        <v>3662.31</v>
      </c>
      <c r="V1060" s="123">
        <f t="shared" si="296"/>
        <v>7312.1</v>
      </c>
      <c r="W1060" s="37">
        <f t="shared" si="297"/>
        <v>21476.760000000002</v>
      </c>
      <c r="X1060" s="105">
        <v>771.04</v>
      </c>
      <c r="Y1060" s="106"/>
      <c r="Z1060" s="106">
        <v>605.77</v>
      </c>
      <c r="AA1060" s="106">
        <v>165.27</v>
      </c>
      <c r="AB1060" s="107"/>
    </row>
    <row r="1061" spans="2:28" hidden="1" x14ac:dyDescent="0.2">
      <c r="B1061" s="5">
        <v>41560</v>
      </c>
      <c r="C1061" s="33">
        <v>3079</v>
      </c>
      <c r="D1061" s="40">
        <v>6050</v>
      </c>
      <c r="E1061" s="40">
        <v>3043</v>
      </c>
      <c r="F1061" s="40">
        <v>6261</v>
      </c>
      <c r="G1061" s="41">
        <f t="shared" si="289"/>
        <v>18433</v>
      </c>
      <c r="H1061" s="119">
        <v>1141.4100000000001</v>
      </c>
      <c r="I1061" s="116">
        <v>1151.07</v>
      </c>
      <c r="J1061" s="116">
        <v>1201.1500000000001</v>
      </c>
      <c r="K1061" s="116">
        <v>1180.96</v>
      </c>
      <c r="L1061" s="120">
        <f t="shared" si="290"/>
        <v>1167.8800000000001</v>
      </c>
      <c r="M1061" s="44">
        <f t="shared" si="291"/>
        <v>21527.46</v>
      </c>
      <c r="N1061" s="89">
        <v>1.3988</v>
      </c>
      <c r="O1061" s="89">
        <v>1.6203000000000001</v>
      </c>
      <c r="P1061" s="89">
        <v>2.1613000000000002</v>
      </c>
      <c r="Q1061" s="89">
        <v>1.9396</v>
      </c>
      <c r="R1061" s="77">
        <f t="shared" si="292"/>
        <v>1.7810999999999999</v>
      </c>
      <c r="S1061" s="105">
        <f t="shared" si="293"/>
        <v>3514.4</v>
      </c>
      <c r="T1061" s="122">
        <f t="shared" si="294"/>
        <v>6963.97</v>
      </c>
      <c r="U1061" s="116">
        <f t="shared" si="295"/>
        <v>3655.1</v>
      </c>
      <c r="V1061" s="123">
        <f t="shared" si="296"/>
        <v>7393.99</v>
      </c>
      <c r="W1061" s="37">
        <f t="shared" si="297"/>
        <v>21527.46</v>
      </c>
      <c r="X1061" s="105">
        <v>763.08</v>
      </c>
      <c r="Y1061" s="106"/>
      <c r="Z1061" s="106">
        <v>606.85</v>
      </c>
      <c r="AA1061" s="106">
        <v>156.22999999999999</v>
      </c>
      <c r="AB1061" s="107"/>
    </row>
    <row r="1062" spans="2:28" hidden="1" x14ac:dyDescent="0.2">
      <c r="B1062" s="5">
        <v>41561</v>
      </c>
      <c r="C1062" s="33">
        <v>3079</v>
      </c>
      <c r="D1062" s="40">
        <v>6080</v>
      </c>
      <c r="E1062" s="40">
        <v>3038</v>
      </c>
      <c r="F1062" s="40">
        <v>5178</v>
      </c>
      <c r="G1062" s="41">
        <f t="shared" si="289"/>
        <v>17375</v>
      </c>
      <c r="H1062" s="119">
        <v>1143.25</v>
      </c>
      <c r="I1062" s="116">
        <v>1155.92</v>
      </c>
      <c r="J1062" s="116">
        <v>1201.1500000000001</v>
      </c>
      <c r="K1062" s="116">
        <v>1178.58</v>
      </c>
      <c r="L1062" s="120">
        <f t="shared" si="290"/>
        <v>1168.3399999999999</v>
      </c>
      <c r="M1062" s="44">
        <f t="shared" si="291"/>
        <v>20299.84</v>
      </c>
      <c r="N1062" s="89">
        <v>1.4191</v>
      </c>
      <c r="O1062" s="89">
        <v>1.6719999999999999</v>
      </c>
      <c r="P1062" s="89">
        <v>2.1613000000000002</v>
      </c>
      <c r="Q1062" s="89">
        <v>1.8976</v>
      </c>
      <c r="R1062" s="77">
        <f t="shared" si="292"/>
        <v>1.78</v>
      </c>
      <c r="S1062" s="105">
        <f t="shared" si="293"/>
        <v>3520.07</v>
      </c>
      <c r="T1062" s="122">
        <f t="shared" si="294"/>
        <v>7027.99</v>
      </c>
      <c r="U1062" s="116">
        <f t="shared" si="295"/>
        <v>3649.09</v>
      </c>
      <c r="V1062" s="123">
        <f t="shared" si="296"/>
        <v>6102.69</v>
      </c>
      <c r="W1062" s="37">
        <f t="shared" si="297"/>
        <v>20299.84</v>
      </c>
      <c r="X1062" s="105">
        <v>713.5</v>
      </c>
      <c r="Y1062" s="106"/>
      <c r="Z1062" s="106">
        <v>571.59</v>
      </c>
      <c r="AA1062" s="106">
        <v>141.91</v>
      </c>
      <c r="AB1062" s="107"/>
    </row>
    <row r="1063" spans="2:28" hidden="1" x14ac:dyDescent="0.2">
      <c r="B1063" s="5">
        <v>41562</v>
      </c>
      <c r="C1063" s="33">
        <v>3078</v>
      </c>
      <c r="D1063" s="40">
        <v>6032</v>
      </c>
      <c r="E1063" s="40">
        <v>3080</v>
      </c>
      <c r="F1063" s="40">
        <v>6389</v>
      </c>
      <c r="G1063" s="41">
        <f t="shared" si="289"/>
        <v>18579</v>
      </c>
      <c r="H1063" s="119">
        <v>1141.04</v>
      </c>
      <c r="I1063" s="116">
        <v>1151.97</v>
      </c>
      <c r="J1063" s="116">
        <v>1201.1500000000001</v>
      </c>
      <c r="K1063" s="116">
        <v>1171.22</v>
      </c>
      <c r="L1063" s="120">
        <f t="shared" si="290"/>
        <v>1164.93</v>
      </c>
      <c r="M1063" s="44">
        <f t="shared" si="291"/>
        <v>21643.27</v>
      </c>
      <c r="N1063" s="89">
        <v>1.4191</v>
      </c>
      <c r="O1063" s="89">
        <v>1.6719999999999999</v>
      </c>
      <c r="P1063" s="89">
        <v>2.1613000000000002</v>
      </c>
      <c r="Q1063" s="89">
        <v>1.8976</v>
      </c>
      <c r="R1063" s="77">
        <f t="shared" si="292"/>
        <v>1.7887999999999999</v>
      </c>
      <c r="S1063" s="105">
        <f t="shared" si="293"/>
        <v>3512.12</v>
      </c>
      <c r="T1063" s="122">
        <f t="shared" si="294"/>
        <v>6948.68</v>
      </c>
      <c r="U1063" s="116">
        <f t="shared" si="295"/>
        <v>3699.54</v>
      </c>
      <c r="V1063" s="123">
        <f t="shared" si="296"/>
        <v>7482.92</v>
      </c>
      <c r="W1063" s="37">
        <f t="shared" si="297"/>
        <v>21643.260000000002</v>
      </c>
      <c r="X1063" s="105">
        <v>698.19</v>
      </c>
      <c r="Y1063" s="106"/>
      <c r="Z1063" s="106">
        <v>555.42999999999995</v>
      </c>
      <c r="AA1063" s="106">
        <v>142.76</v>
      </c>
      <c r="AB1063" s="107"/>
    </row>
    <row r="1064" spans="2:28" hidden="1" x14ac:dyDescent="0.2">
      <c r="B1064" s="5">
        <v>41563</v>
      </c>
      <c r="C1064" s="33">
        <v>3058</v>
      </c>
      <c r="D1064" s="40">
        <v>6085</v>
      </c>
      <c r="E1064" s="40">
        <v>3197</v>
      </c>
      <c r="F1064" s="40">
        <v>5049</v>
      </c>
      <c r="G1064" s="41">
        <f t="shared" si="289"/>
        <v>17389</v>
      </c>
      <c r="H1064" s="119">
        <v>1140.3</v>
      </c>
      <c r="I1064" s="116">
        <v>1159.03</v>
      </c>
      <c r="J1064" s="116">
        <v>1201.1500000000001</v>
      </c>
      <c r="K1064" s="116">
        <v>1174.28</v>
      </c>
      <c r="L1064" s="120">
        <f t="shared" si="290"/>
        <v>1167.9100000000001</v>
      </c>
      <c r="M1064" s="44">
        <f t="shared" si="291"/>
        <v>20308.75</v>
      </c>
      <c r="N1064" s="89">
        <v>1.379</v>
      </c>
      <c r="O1064" s="89">
        <v>1.7113</v>
      </c>
      <c r="P1064" s="89">
        <v>2.1613000000000002</v>
      </c>
      <c r="Q1064" s="89">
        <v>1.8453999999999999</v>
      </c>
      <c r="R1064" s="77">
        <f t="shared" si="292"/>
        <v>1.7745</v>
      </c>
      <c r="S1064" s="105">
        <f t="shared" si="293"/>
        <v>3487.04</v>
      </c>
      <c r="T1064" s="122">
        <f t="shared" si="294"/>
        <v>7052.7</v>
      </c>
      <c r="U1064" s="116">
        <f t="shared" si="295"/>
        <v>3840.08</v>
      </c>
      <c r="V1064" s="123">
        <f t="shared" si="296"/>
        <v>5928.94</v>
      </c>
      <c r="W1064" s="37">
        <f t="shared" si="297"/>
        <v>20308.759999999998</v>
      </c>
      <c r="X1064" s="105">
        <v>721.21</v>
      </c>
      <c r="Y1064" s="106"/>
      <c r="Z1064" s="106">
        <v>572.13</v>
      </c>
      <c r="AA1064" s="106">
        <v>149.08000000000001</v>
      </c>
      <c r="AB1064" s="107"/>
    </row>
    <row r="1065" spans="2:28" hidden="1" x14ac:dyDescent="0.2">
      <c r="B1065" s="5">
        <v>41564</v>
      </c>
      <c r="C1065" s="33">
        <v>3062</v>
      </c>
      <c r="D1065" s="40">
        <v>6023</v>
      </c>
      <c r="E1065" s="40">
        <v>3093</v>
      </c>
      <c r="F1065" s="40">
        <v>6901</v>
      </c>
      <c r="G1065" s="41">
        <f t="shared" si="289"/>
        <v>19079</v>
      </c>
      <c r="H1065" s="119">
        <v>1142.7</v>
      </c>
      <c r="I1065" s="116">
        <v>1148.48</v>
      </c>
      <c r="J1065" s="116">
        <v>1205.51</v>
      </c>
      <c r="K1065" s="116">
        <v>1170.6199999999999</v>
      </c>
      <c r="L1065" s="120">
        <f t="shared" si="290"/>
        <v>1164.81</v>
      </c>
      <c r="M1065" s="44">
        <f t="shared" si="291"/>
        <v>22223.33</v>
      </c>
      <c r="N1065" s="89">
        <v>1.4136</v>
      </c>
      <c r="O1065" s="89">
        <v>1.5859000000000001</v>
      </c>
      <c r="P1065" s="89">
        <v>2.2246999999999999</v>
      </c>
      <c r="Q1065" s="89">
        <v>1.8228</v>
      </c>
      <c r="R1065" s="77">
        <f t="shared" si="292"/>
        <v>1.7475000000000001</v>
      </c>
      <c r="S1065" s="105">
        <f t="shared" si="293"/>
        <v>3498.95</v>
      </c>
      <c r="T1065" s="122">
        <f t="shared" si="294"/>
        <v>6917.3</v>
      </c>
      <c r="U1065" s="116">
        <f t="shared" si="295"/>
        <v>3728.64</v>
      </c>
      <c r="V1065" s="123">
        <f t="shared" si="296"/>
        <v>8078.45</v>
      </c>
      <c r="W1065" s="37">
        <f t="shared" si="297"/>
        <v>22223.34</v>
      </c>
      <c r="X1065" s="105">
        <v>764.02</v>
      </c>
      <c r="Y1065" s="106"/>
      <c r="Z1065" s="106">
        <v>609.89</v>
      </c>
      <c r="AA1065" s="106">
        <v>154.13</v>
      </c>
      <c r="AB1065" s="107"/>
    </row>
    <row r="1066" spans="2:28" hidden="1" x14ac:dyDescent="0.2">
      <c r="B1066" s="5">
        <v>41565</v>
      </c>
      <c r="C1066" s="33">
        <v>3059</v>
      </c>
      <c r="D1066" s="40">
        <v>6055</v>
      </c>
      <c r="E1066" s="40">
        <v>3040</v>
      </c>
      <c r="F1066" s="40">
        <v>6894</v>
      </c>
      <c r="G1066" s="41">
        <f t="shared" si="289"/>
        <v>19048</v>
      </c>
      <c r="H1066" s="119">
        <v>1143.69</v>
      </c>
      <c r="I1066" s="116">
        <v>1155.72</v>
      </c>
      <c r="J1066" s="116">
        <v>1205.51</v>
      </c>
      <c r="K1066" s="116">
        <v>1180.1600000000001</v>
      </c>
      <c r="L1066" s="120">
        <f t="shared" si="290"/>
        <v>1170.58</v>
      </c>
      <c r="M1066" s="44">
        <f t="shared" si="291"/>
        <v>22297.21</v>
      </c>
      <c r="N1066" s="89">
        <v>1.4329000000000001</v>
      </c>
      <c r="O1066" s="89">
        <v>1.6655</v>
      </c>
      <c r="P1066" s="89">
        <v>2.2246999999999999</v>
      </c>
      <c r="Q1066" s="89">
        <v>1.9217</v>
      </c>
      <c r="R1066" s="77">
        <f t="shared" si="292"/>
        <v>1.8101</v>
      </c>
      <c r="S1066" s="105">
        <f t="shared" si="293"/>
        <v>3498.55</v>
      </c>
      <c r="T1066" s="122">
        <f t="shared" si="294"/>
        <v>6997.88</v>
      </c>
      <c r="U1066" s="116">
        <f t="shared" si="295"/>
        <v>3664.75</v>
      </c>
      <c r="V1066" s="123">
        <f t="shared" si="296"/>
        <v>8136.02</v>
      </c>
      <c r="W1066" s="37">
        <f t="shared" si="297"/>
        <v>22297.200000000001</v>
      </c>
      <c r="X1066" s="105">
        <v>806.02</v>
      </c>
      <c r="Y1066" s="106"/>
      <c r="Z1066" s="106">
        <v>641.25</v>
      </c>
      <c r="AA1066" s="106">
        <v>164.77</v>
      </c>
      <c r="AB1066" s="107"/>
    </row>
    <row r="1067" spans="2:28" hidden="1" x14ac:dyDescent="0.2">
      <c r="B1067" s="5">
        <v>41566</v>
      </c>
      <c r="C1067" s="33">
        <v>3058</v>
      </c>
      <c r="D1067" s="40">
        <v>6035</v>
      </c>
      <c r="E1067" s="40">
        <v>3173</v>
      </c>
      <c r="F1067" s="40">
        <v>6845</v>
      </c>
      <c r="G1067" s="41">
        <f t="shared" si="289"/>
        <v>19111</v>
      </c>
      <c r="H1067" s="119">
        <v>1145.93</v>
      </c>
      <c r="I1067" s="116">
        <v>1161.97</v>
      </c>
      <c r="J1067" s="116">
        <v>1205.51</v>
      </c>
      <c r="K1067" s="116">
        <v>1178.96</v>
      </c>
      <c r="L1067" s="120">
        <f t="shared" si="290"/>
        <v>1172.72</v>
      </c>
      <c r="M1067" s="44">
        <f t="shared" si="291"/>
        <v>22411.81</v>
      </c>
      <c r="N1067" s="89">
        <v>1.4595</v>
      </c>
      <c r="O1067" s="89">
        <v>1.7401</v>
      </c>
      <c r="P1067" s="89">
        <v>2.2246999999999999</v>
      </c>
      <c r="Q1067" s="89">
        <v>1.9238</v>
      </c>
      <c r="R1067" s="77">
        <f t="shared" si="292"/>
        <v>1.8414999999999999</v>
      </c>
      <c r="S1067" s="105">
        <f t="shared" si="293"/>
        <v>3504.25</v>
      </c>
      <c r="T1067" s="122">
        <f t="shared" si="294"/>
        <v>7012.49</v>
      </c>
      <c r="U1067" s="116">
        <f t="shared" si="295"/>
        <v>3825.08</v>
      </c>
      <c r="V1067" s="123">
        <f t="shared" si="296"/>
        <v>8069.98</v>
      </c>
      <c r="W1067" s="37">
        <f t="shared" si="297"/>
        <v>22411.8</v>
      </c>
      <c r="X1067" s="105">
        <v>807.48</v>
      </c>
      <c r="Y1067" s="106"/>
      <c r="Z1067" s="106">
        <v>635.02</v>
      </c>
      <c r="AA1067" s="106">
        <v>172.46</v>
      </c>
      <c r="AB1067" s="107"/>
    </row>
    <row r="1068" spans="2:28" hidden="1" x14ac:dyDescent="0.2">
      <c r="B1068" s="5">
        <v>41567</v>
      </c>
      <c r="C1068" s="33">
        <v>3057</v>
      </c>
      <c r="D1068" s="40">
        <v>6054</v>
      </c>
      <c r="E1068" s="40">
        <v>3123</v>
      </c>
      <c r="F1068" s="40">
        <v>6866</v>
      </c>
      <c r="G1068" s="41">
        <f t="shared" si="289"/>
        <v>19100</v>
      </c>
      <c r="H1068" s="119">
        <v>1145.3699999999999</v>
      </c>
      <c r="I1068" s="116">
        <v>1161.8</v>
      </c>
      <c r="J1068" s="116">
        <v>1205.51</v>
      </c>
      <c r="K1068" s="116">
        <v>1181.3399999999999</v>
      </c>
      <c r="L1068" s="120">
        <f t="shared" si="290"/>
        <v>1173.3399999999999</v>
      </c>
      <c r="M1068" s="44">
        <f t="shared" si="291"/>
        <v>22410.82</v>
      </c>
      <c r="N1068" s="89">
        <v>1.4491000000000001</v>
      </c>
      <c r="O1068" s="89">
        <v>1.7396</v>
      </c>
      <c r="P1068" s="89">
        <v>2.2246999999999999</v>
      </c>
      <c r="Q1068" s="89">
        <v>1.946</v>
      </c>
      <c r="R1068" s="77">
        <f t="shared" si="292"/>
        <v>1.8466</v>
      </c>
      <c r="S1068" s="105">
        <f t="shared" si="293"/>
        <v>3501.4</v>
      </c>
      <c r="T1068" s="122">
        <f t="shared" si="294"/>
        <v>7033.54</v>
      </c>
      <c r="U1068" s="116">
        <f t="shared" si="295"/>
        <v>3764.81</v>
      </c>
      <c r="V1068" s="123">
        <f t="shared" si="296"/>
        <v>8111.08</v>
      </c>
      <c r="W1068" s="37">
        <f t="shared" si="297"/>
        <v>22410.83</v>
      </c>
      <c r="X1068" s="105">
        <v>816.53</v>
      </c>
      <c r="Y1068" s="106"/>
      <c r="Z1068" s="106">
        <v>644.64</v>
      </c>
      <c r="AA1068" s="106">
        <v>171.89</v>
      </c>
      <c r="AB1068" s="107"/>
    </row>
    <row r="1069" spans="2:28" hidden="1" x14ac:dyDescent="0.2">
      <c r="B1069" s="5">
        <v>41568</v>
      </c>
      <c r="C1069" s="33">
        <v>3055</v>
      </c>
      <c r="D1069" s="40">
        <v>6058</v>
      </c>
      <c r="E1069" s="40">
        <v>3139</v>
      </c>
      <c r="F1069" s="40">
        <v>6658</v>
      </c>
      <c r="G1069" s="41">
        <f t="shared" si="289"/>
        <v>18910</v>
      </c>
      <c r="H1069" s="119">
        <v>1144.1099999999999</v>
      </c>
      <c r="I1069" s="116">
        <v>1158.53</v>
      </c>
      <c r="J1069" s="116">
        <v>1205.51</v>
      </c>
      <c r="K1069" s="116">
        <v>1176.7</v>
      </c>
      <c r="L1069" s="120">
        <f t="shared" si="290"/>
        <v>1170.4000000000001</v>
      </c>
      <c r="M1069" s="44">
        <f t="shared" si="291"/>
        <v>22132.2</v>
      </c>
      <c r="N1069" s="89">
        <v>1.4376</v>
      </c>
      <c r="O1069" s="89">
        <v>1.6993</v>
      </c>
      <c r="P1069" s="89">
        <v>2.2246999999999999</v>
      </c>
      <c r="Q1069" s="89">
        <v>1.8956999999999999</v>
      </c>
      <c r="R1069" s="77">
        <f t="shared" si="292"/>
        <v>1.8133999999999999</v>
      </c>
      <c r="S1069" s="105">
        <f t="shared" si="293"/>
        <v>3495.26</v>
      </c>
      <c r="T1069" s="122">
        <f t="shared" si="294"/>
        <v>7018.37</v>
      </c>
      <c r="U1069" s="116">
        <f t="shared" si="295"/>
        <v>3784.1</v>
      </c>
      <c r="V1069" s="123">
        <f t="shared" si="296"/>
        <v>7834.47</v>
      </c>
      <c r="W1069" s="37">
        <f t="shared" si="297"/>
        <v>22132.2</v>
      </c>
      <c r="X1069" s="105">
        <v>802.53</v>
      </c>
      <c r="Y1069" s="106"/>
      <c r="Z1069" s="106">
        <v>616.52</v>
      </c>
      <c r="AA1069" s="106">
        <v>186.01</v>
      </c>
      <c r="AB1069" s="107"/>
    </row>
    <row r="1070" spans="2:28" hidden="1" x14ac:dyDescent="0.2">
      <c r="B1070" s="5">
        <v>41569</v>
      </c>
      <c r="C1070" s="33">
        <v>3056</v>
      </c>
      <c r="D1070" s="40">
        <v>6082</v>
      </c>
      <c r="E1070" s="40">
        <v>3130</v>
      </c>
      <c r="F1070" s="40">
        <v>6823</v>
      </c>
      <c r="G1070" s="41">
        <f t="shared" si="289"/>
        <v>19091</v>
      </c>
      <c r="H1070" s="119">
        <v>1145.2</v>
      </c>
      <c r="I1070" s="116">
        <v>1156.6199999999999</v>
      </c>
      <c r="J1070" s="116">
        <v>1205.51</v>
      </c>
      <c r="K1070" s="116">
        <v>1175.07</v>
      </c>
      <c r="L1070" s="120">
        <f t="shared" si="290"/>
        <v>1169.4000000000001</v>
      </c>
      <c r="M1070" s="44">
        <f t="shared" si="291"/>
        <v>22325.040000000001</v>
      </c>
      <c r="N1070" s="89">
        <v>1.4565999999999999</v>
      </c>
      <c r="O1070" s="89">
        <v>1.6763999999999999</v>
      </c>
      <c r="P1070" s="89">
        <v>2.2246999999999999</v>
      </c>
      <c r="Q1070" s="89">
        <v>1.8705000000000001</v>
      </c>
      <c r="R1070" s="77">
        <f t="shared" si="292"/>
        <v>1.8005</v>
      </c>
      <c r="S1070" s="105">
        <f t="shared" si="293"/>
        <v>3499.73</v>
      </c>
      <c r="T1070" s="122">
        <f t="shared" si="294"/>
        <v>7034.56</v>
      </c>
      <c r="U1070" s="116">
        <f t="shared" si="295"/>
        <v>3773.25</v>
      </c>
      <c r="V1070" s="123">
        <f t="shared" si="296"/>
        <v>8017.5</v>
      </c>
      <c r="W1070" s="37">
        <f t="shared" si="297"/>
        <v>22325.040000000001</v>
      </c>
      <c r="X1070" s="105">
        <v>806.86</v>
      </c>
      <c r="Y1070" s="106"/>
      <c r="Z1070" s="106">
        <v>636.80999999999995</v>
      </c>
      <c r="AA1070" s="106">
        <v>170.05</v>
      </c>
      <c r="AB1070" s="107"/>
    </row>
    <row r="1071" spans="2:28" hidden="1" x14ac:dyDescent="0.2">
      <c r="B1071" s="5">
        <v>41570</v>
      </c>
      <c r="C1071" s="33">
        <v>3061</v>
      </c>
      <c r="D1071" s="40">
        <v>6064</v>
      </c>
      <c r="E1071" s="40">
        <v>3040</v>
      </c>
      <c r="F1071" s="40">
        <v>7080</v>
      </c>
      <c r="G1071" s="41">
        <f t="shared" si="289"/>
        <v>19245</v>
      </c>
      <c r="H1071" s="119">
        <v>1146.8599999999999</v>
      </c>
      <c r="I1071" s="116">
        <v>1154.98</v>
      </c>
      <c r="J1071" s="116">
        <v>1205.51</v>
      </c>
      <c r="K1071" s="116">
        <v>1179.79</v>
      </c>
      <c r="L1071" s="120">
        <f t="shared" si="290"/>
        <v>1170.8</v>
      </c>
      <c r="M1071" s="44">
        <f t="shared" si="291"/>
        <v>22532</v>
      </c>
      <c r="N1071" s="89">
        <v>1.4742</v>
      </c>
      <c r="O1071" s="89">
        <v>1.6555</v>
      </c>
      <c r="P1071" s="89">
        <v>2.2246999999999999</v>
      </c>
      <c r="Q1071" s="89">
        <v>1.9256</v>
      </c>
      <c r="R1071" s="77">
        <f t="shared" si="292"/>
        <v>1.8159000000000001</v>
      </c>
      <c r="S1071" s="105">
        <f t="shared" si="293"/>
        <v>3510.54</v>
      </c>
      <c r="T1071" s="122">
        <f t="shared" si="294"/>
        <v>7003.8</v>
      </c>
      <c r="U1071" s="116">
        <f t="shared" si="295"/>
        <v>3664.75</v>
      </c>
      <c r="V1071" s="123">
        <f t="shared" si="296"/>
        <v>8352.91</v>
      </c>
      <c r="W1071" s="37">
        <f t="shared" si="297"/>
        <v>22532</v>
      </c>
      <c r="X1071" s="105">
        <v>821.34</v>
      </c>
      <c r="Y1071" s="106"/>
      <c r="Z1071" s="106">
        <v>636.20000000000005</v>
      </c>
      <c r="AA1071" s="106">
        <v>185.14</v>
      </c>
      <c r="AB1071" s="107"/>
    </row>
    <row r="1072" spans="2:28" hidden="1" x14ac:dyDescent="0.2">
      <c r="B1072" s="5">
        <v>41571</v>
      </c>
      <c r="C1072" s="33">
        <v>3057</v>
      </c>
      <c r="D1072" s="40">
        <v>6102</v>
      </c>
      <c r="E1072" s="40">
        <v>3040</v>
      </c>
      <c r="F1072" s="40">
        <v>6475</v>
      </c>
      <c r="G1072" s="41">
        <f t="shared" si="289"/>
        <v>18674</v>
      </c>
      <c r="H1072" s="119">
        <v>1151.0899999999999</v>
      </c>
      <c r="I1072" s="116">
        <v>1156.76</v>
      </c>
      <c r="J1072" s="116">
        <v>1211.5899999999999</v>
      </c>
      <c r="K1072" s="176">
        <v>1177.52</v>
      </c>
      <c r="L1072" s="120">
        <f t="shared" si="290"/>
        <v>1171.96</v>
      </c>
      <c r="M1072" s="44">
        <f t="shared" si="291"/>
        <v>21885.11</v>
      </c>
      <c r="N1072" s="89">
        <v>1.5399</v>
      </c>
      <c r="O1072" s="89">
        <v>1.6772</v>
      </c>
      <c r="P1072" s="89">
        <v>2.2923</v>
      </c>
      <c r="Q1072" s="89">
        <v>1.7975000000000001</v>
      </c>
      <c r="R1072" s="77">
        <f t="shared" si="292"/>
        <v>1.7966</v>
      </c>
      <c r="S1072" s="105">
        <f t="shared" si="293"/>
        <v>3518.88</v>
      </c>
      <c r="T1072" s="122">
        <f t="shared" si="294"/>
        <v>7058.55</v>
      </c>
      <c r="U1072" s="116">
        <f t="shared" si="295"/>
        <v>3683.23</v>
      </c>
      <c r="V1072" s="123">
        <f t="shared" si="296"/>
        <v>7624.44</v>
      </c>
      <c r="W1072" s="37">
        <f t="shared" si="297"/>
        <v>21885.1</v>
      </c>
      <c r="X1072" s="105">
        <v>787.3</v>
      </c>
      <c r="Y1072" s="106"/>
      <c r="Z1072" s="106">
        <v>630.94000000000005</v>
      </c>
      <c r="AA1072" s="106">
        <v>156.36000000000001</v>
      </c>
      <c r="AB1072" s="107"/>
    </row>
    <row r="1073" spans="2:28" hidden="1" x14ac:dyDescent="0.2">
      <c r="B1073" s="5">
        <v>41572</v>
      </c>
      <c r="C1073" s="33">
        <v>3059</v>
      </c>
      <c r="D1073" s="40">
        <v>6031</v>
      </c>
      <c r="E1073" s="40">
        <v>3126</v>
      </c>
      <c r="F1073" s="40">
        <v>7024</v>
      </c>
      <c r="G1073" s="41">
        <f t="shared" si="289"/>
        <v>19240</v>
      </c>
      <c r="H1073" s="119">
        <v>1148.07</v>
      </c>
      <c r="I1073" s="116">
        <v>1154.8599999999999</v>
      </c>
      <c r="J1073" s="116">
        <v>1211.5899999999999</v>
      </c>
      <c r="K1073" s="116">
        <v>1177.1300000000001</v>
      </c>
      <c r="L1073" s="120">
        <f t="shared" si="290"/>
        <v>1171.1300000000001</v>
      </c>
      <c r="M1073" s="44">
        <f t="shared" si="291"/>
        <v>22532.5</v>
      </c>
      <c r="N1073" s="89">
        <v>1.4996</v>
      </c>
      <c r="O1073" s="89">
        <v>1.6537999999999999</v>
      </c>
      <c r="P1073" s="89">
        <v>2.2923</v>
      </c>
      <c r="Q1073" s="89">
        <v>1.8824000000000001</v>
      </c>
      <c r="R1073" s="77">
        <f t="shared" si="292"/>
        <v>1.8165</v>
      </c>
      <c r="S1073" s="105">
        <f t="shared" si="293"/>
        <v>3511.95</v>
      </c>
      <c r="T1073" s="122">
        <f t="shared" si="294"/>
        <v>6964.96</v>
      </c>
      <c r="U1073" s="116">
        <f t="shared" si="295"/>
        <v>3787.43</v>
      </c>
      <c r="V1073" s="123">
        <f t="shared" si="296"/>
        <v>8268.16</v>
      </c>
      <c r="W1073" s="37">
        <f t="shared" si="297"/>
        <v>22532.5</v>
      </c>
      <c r="X1073" s="105">
        <v>799.74</v>
      </c>
      <c r="Y1073" s="106"/>
      <c r="Z1073" s="106">
        <v>629.51</v>
      </c>
      <c r="AA1073" s="106">
        <v>170.23</v>
      </c>
      <c r="AB1073" s="107"/>
    </row>
    <row r="1074" spans="2:28" hidden="1" x14ac:dyDescent="0.2">
      <c r="B1074" s="5">
        <v>41573</v>
      </c>
      <c r="C1074" s="33">
        <v>3057</v>
      </c>
      <c r="D1074" s="40">
        <v>6067</v>
      </c>
      <c r="E1074" s="40">
        <v>3059</v>
      </c>
      <c r="F1074" s="40">
        <v>6992</v>
      </c>
      <c r="G1074" s="41">
        <f t="shared" si="289"/>
        <v>19175</v>
      </c>
      <c r="H1074" s="119">
        <v>1147.53</v>
      </c>
      <c r="I1074" s="116">
        <v>1157.24</v>
      </c>
      <c r="J1074" s="116">
        <v>1211.5899999999999</v>
      </c>
      <c r="K1074" s="116">
        <v>1176.28</v>
      </c>
      <c r="L1074" s="120">
        <f t="shared" si="290"/>
        <v>1171.31</v>
      </c>
      <c r="M1074" s="44">
        <f t="shared" si="291"/>
        <v>22459.78</v>
      </c>
      <c r="N1074" s="89">
        <v>1.4781</v>
      </c>
      <c r="O1074" s="89">
        <v>1.6845000000000001</v>
      </c>
      <c r="P1074" s="89">
        <v>2.2923</v>
      </c>
      <c r="Q1074" s="89">
        <v>1.8715999999999999</v>
      </c>
      <c r="R1074" s="77">
        <f t="shared" si="292"/>
        <v>1.8168</v>
      </c>
      <c r="S1074" s="105">
        <f t="shared" si="293"/>
        <v>3508</v>
      </c>
      <c r="T1074" s="122">
        <f t="shared" si="294"/>
        <v>7020.98</v>
      </c>
      <c r="U1074" s="116">
        <f t="shared" si="295"/>
        <v>3706.25</v>
      </c>
      <c r="V1074" s="123">
        <f t="shared" si="296"/>
        <v>8224.5499999999993</v>
      </c>
      <c r="W1074" s="37">
        <f t="shared" si="297"/>
        <v>22459.78</v>
      </c>
      <c r="X1074" s="105">
        <v>819.15</v>
      </c>
      <c r="Y1074" s="106"/>
      <c r="Z1074" s="106">
        <v>639.55999999999995</v>
      </c>
      <c r="AA1074" s="106">
        <v>179.59</v>
      </c>
      <c r="AB1074" s="107"/>
    </row>
    <row r="1075" spans="2:28" hidden="1" x14ac:dyDescent="0.2">
      <c r="B1075" s="5">
        <v>41574</v>
      </c>
      <c r="C1075" s="33">
        <v>3054</v>
      </c>
      <c r="D1075" s="40">
        <v>6085</v>
      </c>
      <c r="E1075" s="40">
        <v>2931</v>
      </c>
      <c r="F1075" s="40">
        <v>6864</v>
      </c>
      <c r="G1075" s="41">
        <f t="shared" si="289"/>
        <v>18934</v>
      </c>
      <c r="H1075" s="119">
        <v>1146.8800000000001</v>
      </c>
      <c r="I1075" s="116">
        <v>1158</v>
      </c>
      <c r="J1075" s="116">
        <v>1211.5899999999999</v>
      </c>
      <c r="K1075" s="116">
        <v>1175.56</v>
      </c>
      <c r="L1075" s="120">
        <f t="shared" si="290"/>
        <v>1170.8699999999999</v>
      </c>
      <c r="M1075" s="44">
        <f t="shared" si="291"/>
        <v>22169.22</v>
      </c>
      <c r="N1075" s="89">
        <v>1.4782</v>
      </c>
      <c r="O1075" s="89">
        <v>1.6976</v>
      </c>
      <c r="P1075" s="89">
        <v>2.2923</v>
      </c>
      <c r="Q1075" s="89">
        <v>1.8647</v>
      </c>
      <c r="R1075" s="77">
        <f t="shared" si="292"/>
        <v>1.8148</v>
      </c>
      <c r="S1075" s="105">
        <f t="shared" si="293"/>
        <v>3502.57</v>
      </c>
      <c r="T1075" s="122">
        <f t="shared" si="294"/>
        <v>7046.43</v>
      </c>
      <c r="U1075" s="116">
        <f t="shared" si="295"/>
        <v>3551.17</v>
      </c>
      <c r="V1075" s="123">
        <f t="shared" si="296"/>
        <v>8069.04</v>
      </c>
      <c r="W1075" s="37">
        <f t="shared" si="297"/>
        <v>22169.21</v>
      </c>
      <c r="X1075" s="105">
        <v>796.14</v>
      </c>
      <c r="Y1075" s="106"/>
      <c r="Z1075" s="106">
        <v>609.46</v>
      </c>
      <c r="AA1075" s="106">
        <v>186.68</v>
      </c>
      <c r="AB1075" s="107"/>
    </row>
    <row r="1076" spans="2:28" hidden="1" x14ac:dyDescent="0.2">
      <c r="B1076" s="5">
        <v>41575</v>
      </c>
      <c r="C1076" s="33">
        <v>4702</v>
      </c>
      <c r="D1076" s="40">
        <v>6107</v>
      </c>
      <c r="E1076" s="40">
        <v>485</v>
      </c>
      <c r="F1076" s="40">
        <v>7024</v>
      </c>
      <c r="G1076" s="41">
        <f t="shared" si="289"/>
        <v>18318</v>
      </c>
      <c r="H1076" s="119">
        <v>1145.42</v>
      </c>
      <c r="I1076" s="116">
        <v>1159.06</v>
      </c>
      <c r="J1076" s="116">
        <v>1211.5899999999999</v>
      </c>
      <c r="K1076" s="176">
        <v>1177.4100000000001</v>
      </c>
      <c r="L1076" s="120">
        <f t="shared" si="290"/>
        <v>1163.99</v>
      </c>
      <c r="M1076" s="44">
        <f t="shared" si="291"/>
        <v>21321.89</v>
      </c>
      <c r="N1076" s="89">
        <v>1.4696</v>
      </c>
      <c r="O1076" s="89">
        <v>1.6976</v>
      </c>
      <c r="P1076" s="89">
        <v>2.2923</v>
      </c>
      <c r="Q1076" s="89">
        <v>1.7975000000000001</v>
      </c>
      <c r="R1076" s="77">
        <f t="shared" si="292"/>
        <v>1.6931</v>
      </c>
      <c r="S1076" s="105">
        <f t="shared" si="293"/>
        <v>5385.76</v>
      </c>
      <c r="T1076" s="122">
        <f t="shared" si="294"/>
        <v>7078.38</v>
      </c>
      <c r="U1076" s="116">
        <f t="shared" si="295"/>
        <v>587.62</v>
      </c>
      <c r="V1076" s="123">
        <f t="shared" si="296"/>
        <v>8270.1299999999992</v>
      </c>
      <c r="W1076" s="37">
        <f t="shared" si="297"/>
        <v>21321.89</v>
      </c>
      <c r="X1076" s="105">
        <v>691.75</v>
      </c>
      <c r="Y1076" s="106"/>
      <c r="Z1076" s="106">
        <v>552.62</v>
      </c>
      <c r="AA1076" s="106">
        <v>139.13</v>
      </c>
      <c r="AB1076" s="107"/>
    </row>
    <row r="1077" spans="2:28" hidden="1" x14ac:dyDescent="0.2">
      <c r="B1077" s="5">
        <v>41576</v>
      </c>
      <c r="C1077" s="33">
        <v>6093</v>
      </c>
      <c r="D1077" s="40">
        <v>6077</v>
      </c>
      <c r="E1077" s="40">
        <v>63</v>
      </c>
      <c r="F1077" s="40">
        <v>6951</v>
      </c>
      <c r="G1077" s="41">
        <f t="shared" si="289"/>
        <v>19184</v>
      </c>
      <c r="H1077" s="119">
        <v>1145.8800000000001</v>
      </c>
      <c r="I1077" s="116">
        <v>1161.3</v>
      </c>
      <c r="J1077" s="116">
        <v>1211.5899999999999</v>
      </c>
      <c r="K1077" s="176">
        <v>1177.4100000000001</v>
      </c>
      <c r="L1077" s="120">
        <f t="shared" si="290"/>
        <v>1162.4000000000001</v>
      </c>
      <c r="M1077" s="44">
        <f t="shared" si="291"/>
        <v>22299.57</v>
      </c>
      <c r="N1077" s="89">
        <v>1.4618</v>
      </c>
      <c r="O1077" s="89">
        <v>1.7325999999999999</v>
      </c>
      <c r="P1077" s="89">
        <v>2.2923</v>
      </c>
      <c r="Q1077" s="89">
        <v>1.7975000000000001</v>
      </c>
      <c r="R1077" s="77">
        <f t="shared" si="292"/>
        <v>1.6718999999999999</v>
      </c>
      <c r="S1077" s="105">
        <f t="shared" si="293"/>
        <v>6981.85</v>
      </c>
      <c r="T1077" s="122">
        <f t="shared" si="294"/>
        <v>7057.22</v>
      </c>
      <c r="U1077" s="116">
        <f t="shared" si="295"/>
        <v>76.33</v>
      </c>
      <c r="V1077" s="123">
        <f t="shared" si="296"/>
        <v>8184.18</v>
      </c>
      <c r="W1077" s="37">
        <f t="shared" si="297"/>
        <v>22299.58</v>
      </c>
      <c r="X1077" s="105">
        <v>742.44</v>
      </c>
      <c r="Y1077" s="106"/>
      <c r="Z1077" s="106">
        <v>571.72</v>
      </c>
      <c r="AA1077" s="106">
        <v>170.72</v>
      </c>
      <c r="AB1077" s="107"/>
    </row>
    <row r="1078" spans="2:28" hidden="1" x14ac:dyDescent="0.2">
      <c r="B1078" s="5">
        <v>41577</v>
      </c>
      <c r="C1078" s="33">
        <v>6081</v>
      </c>
      <c r="D1078" s="40">
        <v>6074</v>
      </c>
      <c r="E1078" s="40">
        <v>0</v>
      </c>
      <c r="F1078" s="40">
        <v>6651</v>
      </c>
      <c r="G1078" s="41">
        <f t="shared" si="289"/>
        <v>18806</v>
      </c>
      <c r="H1078" s="119">
        <v>1147.2</v>
      </c>
      <c r="I1078" s="116">
        <v>1158.6199999999999</v>
      </c>
      <c r="J1078" s="116">
        <v>1211.5899999999999</v>
      </c>
      <c r="K1078" s="176">
        <v>1177.4100000000001</v>
      </c>
      <c r="L1078" s="120">
        <f t="shared" si="290"/>
        <v>1161.57</v>
      </c>
      <c r="M1078" s="44">
        <f t="shared" si="291"/>
        <v>21844.53</v>
      </c>
      <c r="N1078" s="89">
        <v>1.4718</v>
      </c>
      <c r="O1078" s="89">
        <v>1.7009000000000001</v>
      </c>
      <c r="P1078" s="89">
        <v>2.2923</v>
      </c>
      <c r="Q1078" s="89">
        <v>1.7975000000000001</v>
      </c>
      <c r="R1078" s="77">
        <f t="shared" si="292"/>
        <v>1.661</v>
      </c>
      <c r="S1078" s="105">
        <f t="shared" si="293"/>
        <v>6976.12</v>
      </c>
      <c r="T1078" s="122">
        <f t="shared" si="294"/>
        <v>7037.46</v>
      </c>
      <c r="U1078" s="116">
        <f t="shared" si="295"/>
        <v>0</v>
      </c>
      <c r="V1078" s="123">
        <f t="shared" si="296"/>
        <v>7830.95</v>
      </c>
      <c r="W1078" s="37">
        <f t="shared" si="297"/>
        <v>21844.53</v>
      </c>
      <c r="X1078" s="105">
        <v>727.33</v>
      </c>
      <c r="Y1078" s="106"/>
      <c r="Z1078" s="106">
        <v>568.04</v>
      </c>
      <c r="AA1078" s="106">
        <v>159.29</v>
      </c>
      <c r="AB1078" s="107"/>
    </row>
    <row r="1079" spans="2:28" ht="13.5" hidden="1" thickBot="1" x14ac:dyDescent="0.25">
      <c r="B1079" s="5">
        <v>41578</v>
      </c>
      <c r="C1079" s="33">
        <v>6039</v>
      </c>
      <c r="D1079" s="40">
        <v>6040</v>
      </c>
      <c r="E1079" s="40">
        <v>0</v>
      </c>
      <c r="F1079" s="40">
        <v>6416</v>
      </c>
      <c r="G1079" s="41">
        <f>SUM(C1079:F1079)</f>
        <v>18495</v>
      </c>
      <c r="H1079" s="119">
        <v>1147.8900000000001</v>
      </c>
      <c r="I1079" s="116">
        <v>1155.58</v>
      </c>
      <c r="J1079" s="116">
        <v>1211.5899999999999</v>
      </c>
      <c r="K1079" s="176">
        <v>1177.4100000000001</v>
      </c>
      <c r="L1079" s="120">
        <f>+ROUND((H1079*C1079+I1079*D1079+J1079*E1079+K1079*F1079)/G1079,2)</f>
        <v>1160.6400000000001</v>
      </c>
      <c r="M1079" s="44">
        <f>+ROUND((C1079*H1079+D1079*I1079+E1079*J1079+F1079*K1079)/1000,2)</f>
        <v>21466.07</v>
      </c>
      <c r="N1079" s="89">
        <v>1.4904999999999999</v>
      </c>
      <c r="O1079" s="89">
        <v>1.6671</v>
      </c>
      <c r="P1079" s="89">
        <v>2.2923</v>
      </c>
      <c r="Q1079" s="89">
        <v>1.7975000000000001</v>
      </c>
      <c r="R1079" s="77">
        <f>+ROUND((N1079*C1079+O1079*D1079+P1079*E1079+Q1079*F1079)/G1079,4)</f>
        <v>1.6547000000000001</v>
      </c>
      <c r="S1079" s="105">
        <f t="shared" si="293"/>
        <v>6932.11</v>
      </c>
      <c r="T1079" s="122">
        <f t="shared" si="294"/>
        <v>6979.7</v>
      </c>
      <c r="U1079" s="116">
        <f t="shared" si="295"/>
        <v>0</v>
      </c>
      <c r="V1079" s="123">
        <f t="shared" si="296"/>
        <v>7554.26</v>
      </c>
      <c r="W1079" s="37">
        <f t="shared" si="297"/>
        <v>21466.07</v>
      </c>
      <c r="X1079" s="105">
        <v>700.18</v>
      </c>
      <c r="Y1079" s="106"/>
      <c r="Z1079" s="106">
        <v>557.11</v>
      </c>
      <c r="AA1079" s="106">
        <v>143.07</v>
      </c>
      <c r="AB1079" s="107"/>
    </row>
    <row r="1080" spans="2:28" ht="13.5" hidden="1" thickBot="1" x14ac:dyDescent="0.25">
      <c r="B1080" s="10" t="s">
        <v>12</v>
      </c>
      <c r="C1080" s="63">
        <f>SUM(C1049:C1079)</f>
        <v>105784</v>
      </c>
      <c r="D1080" s="63">
        <f t="shared" ref="D1080:AB1080" si="298">SUM(D1049:D1079)</f>
        <v>188163</v>
      </c>
      <c r="E1080" s="175">
        <f t="shared" si="298"/>
        <v>83463</v>
      </c>
      <c r="F1080" s="63">
        <f t="shared" si="298"/>
        <v>186615</v>
      </c>
      <c r="G1080" s="63">
        <f t="shared" si="298"/>
        <v>564025</v>
      </c>
      <c r="H1080" s="115">
        <f t="shared" si="298"/>
        <v>35484.82</v>
      </c>
      <c r="I1080" s="115">
        <f t="shared" si="298"/>
        <v>35816.630000000005</v>
      </c>
      <c r="J1080" s="115">
        <f t="shared" si="298"/>
        <v>37353.989999999976</v>
      </c>
      <c r="K1080" s="115">
        <f t="shared" si="298"/>
        <v>36451.920000000013</v>
      </c>
      <c r="L1080" s="63">
        <f t="shared" si="298"/>
        <v>36191.000000000007</v>
      </c>
      <c r="M1080" s="63">
        <f t="shared" si="298"/>
        <v>658509.78999999992</v>
      </c>
      <c r="N1080" s="97">
        <f t="shared" si="298"/>
        <v>44.744</v>
      </c>
      <c r="O1080" s="97">
        <f t="shared" si="298"/>
        <v>51.682599999999994</v>
      </c>
      <c r="P1080" s="97">
        <f t="shared" si="298"/>
        <v>68.832399999999964</v>
      </c>
      <c r="Q1080" s="97">
        <f t="shared" si="298"/>
        <v>57.402199999999993</v>
      </c>
      <c r="R1080" s="97">
        <f t="shared" si="298"/>
        <v>54.811899999999994</v>
      </c>
      <c r="S1080" s="115">
        <f t="shared" si="298"/>
        <v>121109.76999999999</v>
      </c>
      <c r="T1080" s="115">
        <f t="shared" si="298"/>
        <v>217399.18999999997</v>
      </c>
      <c r="U1080" s="115">
        <f t="shared" si="298"/>
        <v>100503.95999999999</v>
      </c>
      <c r="V1080" s="115">
        <f t="shared" si="298"/>
        <v>219496.83000000002</v>
      </c>
      <c r="W1080" s="115">
        <f t="shared" si="298"/>
        <v>658509.75</v>
      </c>
      <c r="X1080" s="115">
        <f t="shared" si="298"/>
        <v>22875.510000000006</v>
      </c>
      <c r="Y1080" s="115">
        <f t="shared" si="298"/>
        <v>0</v>
      </c>
      <c r="Z1080" s="115">
        <f t="shared" si="298"/>
        <v>18041.490000000002</v>
      </c>
      <c r="AA1080" s="115">
        <f t="shared" si="298"/>
        <v>4834.0200000000004</v>
      </c>
      <c r="AB1080" s="115">
        <f t="shared" si="298"/>
        <v>0</v>
      </c>
    </row>
    <row r="1081" spans="2:28" hidden="1" x14ac:dyDescent="0.2">
      <c r="B1081" s="5">
        <v>41579</v>
      </c>
      <c r="C1081" s="33">
        <v>6070</v>
      </c>
      <c r="D1081" s="40">
        <v>6072</v>
      </c>
      <c r="E1081" s="40">
        <v>0</v>
      </c>
      <c r="F1081" s="40">
        <v>6995</v>
      </c>
      <c r="G1081" s="41">
        <f t="shared" ref="G1081:G1110" si="299">SUM(C1081:F1081)</f>
        <v>19137</v>
      </c>
      <c r="H1081" s="105">
        <v>1147.73</v>
      </c>
      <c r="I1081" s="106">
        <v>1158.6600000000001</v>
      </c>
      <c r="J1081" s="106">
        <v>1211.5899999999999</v>
      </c>
      <c r="K1081" s="177">
        <v>1166.76</v>
      </c>
      <c r="L1081" s="43">
        <f t="shared" ref="L1081:L1110" si="300">+ROUND((H1081*C1081+I1081*D1081+J1081*E1081+K1081*F1081)/G1081,2)</f>
        <v>1158.1500000000001</v>
      </c>
      <c r="M1081" s="44">
        <f t="shared" ref="M1081:M1110" si="301">+ROUND((C1081*H1081+D1081*I1081+E1081*J1081+F1081*K1081)/1000,2)</f>
        <v>22163.59</v>
      </c>
      <c r="N1081" s="89">
        <v>1.4782999999999999</v>
      </c>
      <c r="O1081" s="89">
        <v>1.7097</v>
      </c>
      <c r="P1081" s="89">
        <v>2.2923</v>
      </c>
      <c r="Q1081" s="89">
        <v>1.7732000000000001</v>
      </c>
      <c r="R1081" s="77">
        <f t="shared" ref="R1081:R1110" si="302">+ROUND((N1081*C1081+O1081*D1081+P1081*E1081+Q1081*F1081)/G1081,4)</f>
        <v>1.6595</v>
      </c>
      <c r="S1081" s="105">
        <f t="shared" ref="S1081:S1110" si="303">ROUND(+C1081*H1081/1000,2)</f>
        <v>6966.72</v>
      </c>
      <c r="T1081" s="122">
        <f t="shared" ref="T1081:T1110" si="304">ROUND(+D1081*I1081/1000,2)</f>
        <v>7035.38</v>
      </c>
      <c r="U1081" s="116">
        <f t="shared" ref="U1081:U1110" si="305">ROUND(+E1081*J1081/1000,2)</f>
        <v>0</v>
      </c>
      <c r="V1081" s="123">
        <f t="shared" ref="V1081:V1110" si="306">ROUND(+F1081*K1081/1000,2)</f>
        <v>8161.49</v>
      </c>
      <c r="W1081" s="41"/>
      <c r="X1081" s="105">
        <v>728.68</v>
      </c>
      <c r="Y1081" s="106"/>
      <c r="Z1081" s="140">
        <v>585.33000000000004</v>
      </c>
      <c r="AA1081" s="140">
        <v>143.35</v>
      </c>
      <c r="AB1081" s="107">
        <f>+Z1081+AA1081</f>
        <v>728.68000000000006</v>
      </c>
    </row>
    <row r="1082" spans="2:28" hidden="1" x14ac:dyDescent="0.2">
      <c r="B1082" s="5">
        <v>41580</v>
      </c>
      <c r="C1082" s="33">
        <v>6080</v>
      </c>
      <c r="D1082" s="40">
        <v>6046</v>
      </c>
      <c r="E1082" s="40">
        <v>0</v>
      </c>
      <c r="F1082" s="40">
        <v>6957</v>
      </c>
      <c r="G1082" s="41">
        <f t="shared" si="299"/>
        <v>19083</v>
      </c>
      <c r="H1082" s="105">
        <v>1146.99</v>
      </c>
      <c r="I1082" s="106">
        <v>1158.74</v>
      </c>
      <c r="J1082" s="106">
        <v>1211.5899999999999</v>
      </c>
      <c r="K1082" s="177">
        <v>1166.25</v>
      </c>
      <c r="L1082" s="43">
        <f t="shared" si="300"/>
        <v>1157.73</v>
      </c>
      <c r="M1082" s="44">
        <f t="shared" si="301"/>
        <v>22093.040000000001</v>
      </c>
      <c r="N1082" s="89">
        <v>1.4750000000000001</v>
      </c>
      <c r="O1082" s="89">
        <v>1.7081999999999999</v>
      </c>
      <c r="P1082" s="89">
        <v>2.2923</v>
      </c>
      <c r="Q1082" s="89">
        <v>1.7597</v>
      </c>
      <c r="R1082" s="77">
        <f t="shared" si="302"/>
        <v>1.6527000000000001</v>
      </c>
      <c r="S1082" s="105">
        <f t="shared" si="303"/>
        <v>6973.7</v>
      </c>
      <c r="T1082" s="122">
        <f t="shared" si="304"/>
        <v>7005.74</v>
      </c>
      <c r="U1082" s="116">
        <f t="shared" si="305"/>
        <v>0</v>
      </c>
      <c r="V1082" s="123">
        <f t="shared" si="306"/>
        <v>8113.6</v>
      </c>
      <c r="W1082" s="41"/>
      <c r="X1082" s="105">
        <v>726.42</v>
      </c>
      <c r="Y1082" s="106"/>
      <c r="Z1082" s="140">
        <v>570.53</v>
      </c>
      <c r="AA1082" s="140">
        <v>155.88999999999999</v>
      </c>
      <c r="AB1082" s="107">
        <f t="shared" ref="AB1082:AB1110" si="307">+Z1082+AA1082</f>
        <v>726.42</v>
      </c>
    </row>
    <row r="1083" spans="2:28" hidden="1" x14ac:dyDescent="0.2">
      <c r="B1083" s="5">
        <v>41581</v>
      </c>
      <c r="C1083" s="33">
        <v>6075</v>
      </c>
      <c r="D1083" s="40">
        <v>6049</v>
      </c>
      <c r="E1083" s="40">
        <v>0</v>
      </c>
      <c r="F1083" s="40">
        <v>6843</v>
      </c>
      <c r="G1083" s="41">
        <f t="shared" si="299"/>
        <v>18967</v>
      </c>
      <c r="H1083" s="105">
        <v>1146.31</v>
      </c>
      <c r="I1083" s="106">
        <v>1154.1500000000001</v>
      </c>
      <c r="J1083" s="106">
        <v>1211.5899999999999</v>
      </c>
      <c r="K1083" s="106">
        <v>1173.83</v>
      </c>
      <c r="L1083" s="43">
        <f t="shared" si="300"/>
        <v>1158.74</v>
      </c>
      <c r="M1083" s="44">
        <f t="shared" si="301"/>
        <v>21977.81</v>
      </c>
      <c r="N1083" s="89">
        <v>1.4603999999999999</v>
      </c>
      <c r="O1083" s="89">
        <v>1.655</v>
      </c>
      <c r="P1083" s="89">
        <v>2.2923</v>
      </c>
      <c r="Q1083" s="89">
        <v>1.8234999999999999</v>
      </c>
      <c r="R1083" s="77">
        <f t="shared" si="302"/>
        <v>1.6535</v>
      </c>
      <c r="S1083" s="105">
        <f t="shared" si="303"/>
        <v>6963.83</v>
      </c>
      <c r="T1083" s="122">
        <f t="shared" si="304"/>
        <v>6981.45</v>
      </c>
      <c r="U1083" s="116">
        <f t="shared" si="305"/>
        <v>0</v>
      </c>
      <c r="V1083" s="123">
        <f t="shared" si="306"/>
        <v>8032.52</v>
      </c>
      <c r="W1083" s="41"/>
      <c r="X1083" s="105">
        <v>627.07000000000005</v>
      </c>
      <c r="Y1083" s="106"/>
      <c r="Z1083" s="140">
        <v>484.13</v>
      </c>
      <c r="AA1083" s="140">
        <v>142.94</v>
      </c>
      <c r="AB1083" s="107">
        <f t="shared" si="307"/>
        <v>627.06999999999994</v>
      </c>
    </row>
    <row r="1084" spans="2:28" hidden="1" x14ac:dyDescent="0.2">
      <c r="B1084" s="5">
        <v>41582</v>
      </c>
      <c r="C1084" s="33">
        <v>6043</v>
      </c>
      <c r="D1084" s="40">
        <v>6076</v>
      </c>
      <c r="E1084" s="40">
        <v>0</v>
      </c>
      <c r="F1084" s="40">
        <v>6966</v>
      </c>
      <c r="G1084" s="41">
        <f t="shared" si="299"/>
        <v>19085</v>
      </c>
      <c r="H1084" s="105">
        <v>1152.07</v>
      </c>
      <c r="I1084" s="106">
        <v>1151.69</v>
      </c>
      <c r="J1084" s="106">
        <v>1211.5899999999999</v>
      </c>
      <c r="K1084" s="177">
        <v>1167.9000000000001</v>
      </c>
      <c r="L1084" s="43">
        <f t="shared" si="300"/>
        <v>1157.73</v>
      </c>
      <c r="M1084" s="44">
        <f t="shared" si="301"/>
        <v>22095.22</v>
      </c>
      <c r="N1084" s="89">
        <v>1.5205</v>
      </c>
      <c r="O1084" s="89">
        <v>1.6313</v>
      </c>
      <c r="P1084" s="89">
        <v>2.2923</v>
      </c>
      <c r="Q1084" s="89">
        <v>1.7774000000000001</v>
      </c>
      <c r="R1084" s="77">
        <f t="shared" si="302"/>
        <v>1.6495</v>
      </c>
      <c r="S1084" s="105">
        <f t="shared" si="303"/>
        <v>6961.96</v>
      </c>
      <c r="T1084" s="122">
        <f t="shared" si="304"/>
        <v>6997.67</v>
      </c>
      <c r="U1084" s="116">
        <f t="shared" si="305"/>
        <v>0</v>
      </c>
      <c r="V1084" s="123">
        <f t="shared" si="306"/>
        <v>8135.59</v>
      </c>
      <c r="W1084" s="41"/>
      <c r="X1084" s="105">
        <v>679.8271428571428</v>
      </c>
      <c r="Y1084" s="106"/>
      <c r="Z1084" s="140">
        <v>566.07000000000005</v>
      </c>
      <c r="AA1084" s="140">
        <v>113.75714285714284</v>
      </c>
      <c r="AB1084" s="107">
        <f t="shared" si="307"/>
        <v>679.82714285714292</v>
      </c>
    </row>
    <row r="1085" spans="2:28" hidden="1" x14ac:dyDescent="0.2">
      <c r="B1085" s="5">
        <v>41583</v>
      </c>
      <c r="C1085" s="33">
        <v>6092</v>
      </c>
      <c r="D1085" s="40">
        <v>6057</v>
      </c>
      <c r="E1085" s="40">
        <v>0</v>
      </c>
      <c r="F1085" s="40">
        <v>7036</v>
      </c>
      <c r="G1085" s="41">
        <f t="shared" si="299"/>
        <v>19185</v>
      </c>
      <c r="H1085" s="105">
        <v>1148.8599999999999</v>
      </c>
      <c r="I1085" s="106">
        <v>1156.52</v>
      </c>
      <c r="J1085" s="106">
        <v>1211.5899999999999</v>
      </c>
      <c r="K1085" s="106">
        <v>1172.81</v>
      </c>
      <c r="L1085" s="43">
        <f t="shared" si="300"/>
        <v>1160.06</v>
      </c>
      <c r="M1085" s="44">
        <f t="shared" si="301"/>
        <v>22255.79</v>
      </c>
      <c r="N1085" s="89">
        <v>1.4944</v>
      </c>
      <c r="O1085" s="89">
        <v>1.6868000000000001</v>
      </c>
      <c r="P1085" s="89">
        <v>2.2923</v>
      </c>
      <c r="Q1085" s="89">
        <v>1.8329</v>
      </c>
      <c r="R1085" s="77">
        <f t="shared" si="302"/>
        <v>1.6793</v>
      </c>
      <c r="S1085" s="105">
        <f t="shared" si="303"/>
        <v>6998.86</v>
      </c>
      <c r="T1085" s="122">
        <f t="shared" si="304"/>
        <v>7005.04</v>
      </c>
      <c r="U1085" s="116">
        <f t="shared" si="305"/>
        <v>0</v>
      </c>
      <c r="V1085" s="123">
        <f t="shared" si="306"/>
        <v>8251.89</v>
      </c>
      <c r="W1085" s="41"/>
      <c r="X1085" s="105">
        <v>750.78</v>
      </c>
      <c r="Y1085" s="106"/>
      <c r="Z1085" s="140">
        <v>583.07000000000005</v>
      </c>
      <c r="AA1085" s="140">
        <v>167.71</v>
      </c>
      <c r="AB1085" s="107">
        <f t="shared" si="307"/>
        <v>750.78000000000009</v>
      </c>
    </row>
    <row r="1086" spans="2:28" hidden="1" x14ac:dyDescent="0.2">
      <c r="B1086" s="5">
        <v>41584</v>
      </c>
      <c r="C1086" s="33">
        <v>6076</v>
      </c>
      <c r="D1086" s="40">
        <v>6037</v>
      </c>
      <c r="E1086" s="40">
        <v>0</v>
      </c>
      <c r="F1086" s="40">
        <v>6844</v>
      </c>
      <c r="G1086" s="41">
        <f t="shared" si="299"/>
        <v>18957</v>
      </c>
      <c r="H1086" s="105">
        <v>1148.04</v>
      </c>
      <c r="I1086" s="106">
        <v>1150.56</v>
      </c>
      <c r="J1086" s="106">
        <v>1211.5899999999999</v>
      </c>
      <c r="K1086" s="106">
        <v>1172.81</v>
      </c>
      <c r="L1086" s="43">
        <f t="shared" si="300"/>
        <v>1157.79</v>
      </c>
      <c r="M1086" s="44">
        <f t="shared" si="301"/>
        <v>21948.13</v>
      </c>
      <c r="N1086" s="89">
        <v>1.4945999999999999</v>
      </c>
      <c r="O1086" s="89">
        <v>1.6115999999999999</v>
      </c>
      <c r="P1086" s="89">
        <v>2.2923</v>
      </c>
      <c r="Q1086" s="89">
        <v>1.8329</v>
      </c>
      <c r="R1086" s="77">
        <f t="shared" si="302"/>
        <v>1.6539999999999999</v>
      </c>
      <c r="S1086" s="105">
        <f t="shared" si="303"/>
        <v>6975.49</v>
      </c>
      <c r="T1086" s="122">
        <f t="shared" si="304"/>
        <v>6945.93</v>
      </c>
      <c r="U1086" s="116">
        <f t="shared" si="305"/>
        <v>0</v>
      </c>
      <c r="V1086" s="123">
        <f t="shared" si="306"/>
        <v>8026.71</v>
      </c>
      <c r="W1086" s="41"/>
      <c r="X1086" s="105">
        <v>558.01</v>
      </c>
      <c r="Y1086" s="106"/>
      <c r="Z1086" s="140">
        <v>438.88</v>
      </c>
      <c r="AA1086" s="140">
        <v>119.13</v>
      </c>
      <c r="AB1086" s="107">
        <f t="shared" si="307"/>
        <v>558.01</v>
      </c>
    </row>
    <row r="1087" spans="2:28" ht="14.25" hidden="1" x14ac:dyDescent="0.2">
      <c r="B1087" s="5">
        <v>41585</v>
      </c>
      <c r="C1087" s="33">
        <v>6718</v>
      </c>
      <c r="D1087" s="40">
        <v>6015</v>
      </c>
      <c r="E1087" s="40">
        <v>0</v>
      </c>
      <c r="F1087" s="40">
        <v>7022</v>
      </c>
      <c r="G1087" s="41">
        <f t="shared" si="299"/>
        <v>19755</v>
      </c>
      <c r="H1087" s="105">
        <v>1147.8699999999999</v>
      </c>
      <c r="I1087" s="106">
        <v>1152.53</v>
      </c>
      <c r="J1087" s="106">
        <v>1211.5899999999999</v>
      </c>
      <c r="K1087" s="177">
        <v>1176.71</v>
      </c>
      <c r="L1087" s="43">
        <f t="shared" si="300"/>
        <v>1159.54</v>
      </c>
      <c r="M1087" s="44">
        <f t="shared" si="301"/>
        <v>22906.720000000001</v>
      </c>
      <c r="N1087" s="89">
        <v>1.4904999999999999</v>
      </c>
      <c r="O1087" s="89">
        <v>1.6322000000000001</v>
      </c>
      <c r="P1087" s="89">
        <v>2.2923</v>
      </c>
      <c r="Q1087" s="89">
        <v>1.8736999999999999</v>
      </c>
      <c r="R1087" s="77">
        <f t="shared" si="302"/>
        <v>1.6698999999999999</v>
      </c>
      <c r="S1087" s="105">
        <f t="shared" si="303"/>
        <v>7711.39</v>
      </c>
      <c r="T1087" s="122">
        <f t="shared" si="304"/>
        <v>6932.47</v>
      </c>
      <c r="U1087" s="116">
        <f t="shared" si="305"/>
        <v>0</v>
      </c>
      <c r="V1087" s="123">
        <f t="shared" si="306"/>
        <v>8262.86</v>
      </c>
      <c r="W1087" s="41"/>
      <c r="X1087" s="105">
        <v>751.1</v>
      </c>
      <c r="Y1087" s="106"/>
      <c r="Z1087" s="141">
        <v>597.86</v>
      </c>
      <c r="AA1087" s="142">
        <v>153.24</v>
      </c>
      <c r="AB1087" s="107">
        <f t="shared" si="307"/>
        <v>751.1</v>
      </c>
    </row>
    <row r="1088" spans="2:28" hidden="1" x14ac:dyDescent="0.2">
      <c r="B1088" s="5">
        <v>41586</v>
      </c>
      <c r="C1088" s="33">
        <v>6140</v>
      </c>
      <c r="D1088" s="40">
        <v>6103</v>
      </c>
      <c r="E1088" s="40">
        <v>0</v>
      </c>
      <c r="F1088" s="40">
        <v>7044</v>
      </c>
      <c r="G1088" s="41">
        <f t="shared" si="299"/>
        <v>19287</v>
      </c>
      <c r="H1088" s="105">
        <v>1146.3</v>
      </c>
      <c r="I1088" s="106">
        <v>1151.17</v>
      </c>
      <c r="J1088" s="106">
        <v>1211.5899999999999</v>
      </c>
      <c r="K1088" s="177">
        <v>1175.5899999999999</v>
      </c>
      <c r="L1088" s="43">
        <f t="shared" si="300"/>
        <v>1158.54</v>
      </c>
      <c r="M1088" s="44">
        <f t="shared" si="301"/>
        <v>22344.73</v>
      </c>
      <c r="N1088" s="89">
        <v>1.4681</v>
      </c>
      <c r="O1088" s="89">
        <v>1.6112</v>
      </c>
      <c r="P1088" s="89">
        <v>2.2923</v>
      </c>
      <c r="Q1088" s="89">
        <v>1.8622000000000001</v>
      </c>
      <c r="R1088" s="77">
        <f t="shared" si="302"/>
        <v>1.6573</v>
      </c>
      <c r="S1088" s="105">
        <f t="shared" si="303"/>
        <v>7038.28</v>
      </c>
      <c r="T1088" s="122">
        <f t="shared" si="304"/>
        <v>7025.59</v>
      </c>
      <c r="U1088" s="116">
        <f t="shared" si="305"/>
        <v>0</v>
      </c>
      <c r="V1088" s="123">
        <f t="shared" si="306"/>
        <v>8280.86</v>
      </c>
      <c r="W1088" s="41"/>
      <c r="X1088" s="105">
        <v>734.09</v>
      </c>
      <c r="Y1088" s="106"/>
      <c r="Z1088" s="140">
        <v>584.09</v>
      </c>
      <c r="AA1088" s="143">
        <v>150</v>
      </c>
      <c r="AB1088" s="107">
        <f t="shared" si="307"/>
        <v>734.09</v>
      </c>
    </row>
    <row r="1089" spans="2:28" hidden="1" x14ac:dyDescent="0.2">
      <c r="B1089" s="5">
        <v>41587</v>
      </c>
      <c r="C1089" s="33">
        <v>6052</v>
      </c>
      <c r="D1089" s="40">
        <v>6066</v>
      </c>
      <c r="E1089" s="40">
        <v>0</v>
      </c>
      <c r="F1089" s="40">
        <v>6963</v>
      </c>
      <c r="G1089" s="41">
        <f t="shared" si="299"/>
        <v>19081</v>
      </c>
      <c r="H1089" s="105">
        <v>1148.3800000000001</v>
      </c>
      <c r="I1089" s="106">
        <v>1154.4100000000001</v>
      </c>
      <c r="J1089" s="106">
        <v>1211.5899999999999</v>
      </c>
      <c r="K1089" s="177">
        <v>1176.81</v>
      </c>
      <c r="L1089" s="43">
        <f t="shared" si="300"/>
        <v>1160.67</v>
      </c>
      <c r="M1089" s="44">
        <f t="shared" si="301"/>
        <v>22146.77</v>
      </c>
      <c r="N1089" s="89">
        <v>1.4899</v>
      </c>
      <c r="O1089" s="89">
        <v>1.653</v>
      </c>
      <c r="P1089" s="89">
        <v>2.2923</v>
      </c>
      <c r="Q1089" s="89">
        <v>1.8779999999999999</v>
      </c>
      <c r="R1089" s="77">
        <f t="shared" si="302"/>
        <v>1.6834</v>
      </c>
      <c r="S1089" s="105">
        <f t="shared" si="303"/>
        <v>6950</v>
      </c>
      <c r="T1089" s="122">
        <f t="shared" si="304"/>
        <v>7002.65</v>
      </c>
      <c r="U1089" s="116">
        <f t="shared" si="305"/>
        <v>0</v>
      </c>
      <c r="V1089" s="123">
        <f t="shared" si="306"/>
        <v>8194.1299999999992</v>
      </c>
      <c r="W1089" s="41"/>
      <c r="X1089" s="105">
        <v>753.53</v>
      </c>
      <c r="Y1089" s="106"/>
      <c r="Z1089" s="140">
        <v>581.71</v>
      </c>
      <c r="AA1089" s="140">
        <v>171.82</v>
      </c>
      <c r="AB1089" s="107">
        <f t="shared" si="307"/>
        <v>753.53</v>
      </c>
    </row>
    <row r="1090" spans="2:28" hidden="1" x14ac:dyDescent="0.2">
      <c r="B1090" s="5">
        <v>41588</v>
      </c>
      <c r="C1090" s="33">
        <v>6050</v>
      </c>
      <c r="D1090" s="40">
        <v>6022</v>
      </c>
      <c r="E1090" s="40">
        <v>0</v>
      </c>
      <c r="F1090" s="40">
        <v>6918</v>
      </c>
      <c r="G1090" s="41">
        <f t="shared" si="299"/>
        <v>18990</v>
      </c>
      <c r="H1090" s="105">
        <v>1149.81</v>
      </c>
      <c r="I1090" s="106">
        <v>1158.78</v>
      </c>
      <c r="J1090" s="106">
        <v>1211.5899999999999</v>
      </c>
      <c r="K1090" s="106">
        <v>1172.23</v>
      </c>
      <c r="L1090" s="43">
        <f t="shared" si="300"/>
        <v>1160.82</v>
      </c>
      <c r="M1090" s="44">
        <f t="shared" si="301"/>
        <v>22044.01</v>
      </c>
      <c r="N1090" s="89">
        <v>1.5035000000000001</v>
      </c>
      <c r="O1090" s="89">
        <v>1.7067000000000001</v>
      </c>
      <c r="P1090" s="89">
        <v>2.2923</v>
      </c>
      <c r="Q1090" s="89">
        <v>1.8137000000000001</v>
      </c>
      <c r="R1090" s="77">
        <f t="shared" si="302"/>
        <v>1.6809000000000001</v>
      </c>
      <c r="S1090" s="105">
        <f t="shared" si="303"/>
        <v>6956.35</v>
      </c>
      <c r="T1090" s="122">
        <f t="shared" si="304"/>
        <v>6978.17</v>
      </c>
      <c r="U1090" s="116">
        <f t="shared" si="305"/>
        <v>0</v>
      </c>
      <c r="V1090" s="123">
        <f t="shared" si="306"/>
        <v>8109.49</v>
      </c>
      <c r="W1090" s="41"/>
      <c r="X1090" s="105">
        <v>736.48</v>
      </c>
      <c r="Y1090" s="106"/>
      <c r="Z1090" s="140">
        <v>586.9</v>
      </c>
      <c r="AA1090" s="140">
        <v>149.58000000000001</v>
      </c>
      <c r="AB1090" s="107">
        <f t="shared" si="307"/>
        <v>736.48</v>
      </c>
    </row>
    <row r="1091" spans="2:28" hidden="1" x14ac:dyDescent="0.2">
      <c r="B1091" s="5">
        <v>41589</v>
      </c>
      <c r="C1091" s="33">
        <v>6058</v>
      </c>
      <c r="D1091" s="40">
        <v>6078</v>
      </c>
      <c r="E1091" s="40">
        <v>0</v>
      </c>
      <c r="F1091" s="40">
        <v>6183</v>
      </c>
      <c r="G1091" s="41">
        <f t="shared" si="299"/>
        <v>18319</v>
      </c>
      <c r="H1091" s="105">
        <v>1148.73</v>
      </c>
      <c r="I1091" s="106">
        <v>1155.78</v>
      </c>
      <c r="J1091" s="106">
        <v>1211.5899999999999</v>
      </c>
      <c r="K1091" s="106">
        <v>1172.23</v>
      </c>
      <c r="L1091" s="43">
        <f t="shared" si="300"/>
        <v>1159</v>
      </c>
      <c r="M1091" s="44">
        <f t="shared" si="301"/>
        <v>21231.74</v>
      </c>
      <c r="N1091" s="89">
        <v>1.4894000000000001</v>
      </c>
      <c r="O1091" s="89">
        <v>1.6674</v>
      </c>
      <c r="P1091" s="89">
        <v>2.2923</v>
      </c>
      <c r="Q1091" s="89">
        <v>1.8137000000000001</v>
      </c>
      <c r="R1091" s="77">
        <f t="shared" si="302"/>
        <v>1.6578999999999999</v>
      </c>
      <c r="S1091" s="105">
        <f t="shared" si="303"/>
        <v>6959.01</v>
      </c>
      <c r="T1091" s="122">
        <f t="shared" si="304"/>
        <v>7024.83</v>
      </c>
      <c r="U1091" s="116">
        <f t="shared" si="305"/>
        <v>0</v>
      </c>
      <c r="V1091" s="123">
        <f t="shared" si="306"/>
        <v>7247.9</v>
      </c>
      <c r="W1091" s="41"/>
      <c r="X1091" s="105">
        <v>679.68</v>
      </c>
      <c r="Y1091" s="106"/>
      <c r="Z1091" s="140">
        <v>534.11</v>
      </c>
      <c r="AA1091" s="140">
        <v>145.57</v>
      </c>
      <c r="AB1091" s="107">
        <f t="shared" si="307"/>
        <v>679.68000000000006</v>
      </c>
    </row>
    <row r="1092" spans="2:28" hidden="1" x14ac:dyDescent="0.2">
      <c r="B1092" s="5">
        <v>41590</v>
      </c>
      <c r="C1092" s="33">
        <v>6098</v>
      </c>
      <c r="D1092" s="40">
        <v>6054</v>
      </c>
      <c r="E1092" s="40">
        <v>0</v>
      </c>
      <c r="F1092" s="40">
        <v>6337</v>
      </c>
      <c r="G1092" s="41">
        <f t="shared" si="299"/>
        <v>18489</v>
      </c>
      <c r="H1092" s="105">
        <v>1147.5999999999999</v>
      </c>
      <c r="I1092" s="106">
        <v>1160.2</v>
      </c>
      <c r="J1092" s="106">
        <v>1211.5899999999999</v>
      </c>
      <c r="K1092" s="106">
        <v>1172.23</v>
      </c>
      <c r="L1092" s="43">
        <f t="shared" si="300"/>
        <v>1160.17</v>
      </c>
      <c r="M1092" s="44">
        <f t="shared" si="301"/>
        <v>21450.34</v>
      </c>
      <c r="N1092" s="89">
        <v>1.4764999999999999</v>
      </c>
      <c r="O1092" s="89">
        <v>1.7221</v>
      </c>
      <c r="P1092" s="89">
        <v>2.2923</v>
      </c>
      <c r="Q1092" s="89">
        <v>1.8137000000000001</v>
      </c>
      <c r="R1092" s="77">
        <f t="shared" si="302"/>
        <v>1.6725000000000001</v>
      </c>
      <c r="S1092" s="105">
        <f t="shared" si="303"/>
        <v>6998.06</v>
      </c>
      <c r="T1092" s="122">
        <f t="shared" si="304"/>
        <v>7023.85</v>
      </c>
      <c r="U1092" s="116">
        <f t="shared" si="305"/>
        <v>0</v>
      </c>
      <c r="V1092" s="123">
        <f t="shared" si="306"/>
        <v>7428.42</v>
      </c>
      <c r="W1092" s="41"/>
      <c r="X1092" s="105">
        <v>681.55238095238099</v>
      </c>
      <c r="Y1092" s="106"/>
      <c r="Z1092" s="140">
        <v>549.47</v>
      </c>
      <c r="AA1092" s="144">
        <v>132.08238095238096</v>
      </c>
      <c r="AB1092" s="107">
        <f t="shared" si="307"/>
        <v>681.55238095238099</v>
      </c>
    </row>
    <row r="1093" spans="2:28" hidden="1" x14ac:dyDescent="0.2">
      <c r="B1093" s="5">
        <v>41591</v>
      </c>
      <c r="C1093" s="33">
        <v>6048</v>
      </c>
      <c r="D1093" s="40">
        <v>6112</v>
      </c>
      <c r="E1093" s="40">
        <v>0</v>
      </c>
      <c r="F1093" s="40">
        <v>6837</v>
      </c>
      <c r="G1093" s="41">
        <f t="shared" si="299"/>
        <v>18997</v>
      </c>
      <c r="H1093" s="105">
        <v>1146.8800000000001</v>
      </c>
      <c r="I1093" s="106">
        <v>1158.3399999999999</v>
      </c>
      <c r="J1093" s="106">
        <v>1211.5899999999999</v>
      </c>
      <c r="K1093" s="106">
        <v>1172.23</v>
      </c>
      <c r="L1093" s="43">
        <f t="shared" si="300"/>
        <v>1159.69</v>
      </c>
      <c r="M1093" s="44">
        <f t="shared" si="301"/>
        <v>22030.639999999999</v>
      </c>
      <c r="N1093" s="89">
        <v>1.4722</v>
      </c>
      <c r="O1093" s="89">
        <v>1.6994</v>
      </c>
      <c r="P1093" s="89">
        <v>2.2923</v>
      </c>
      <c r="Q1093" s="89">
        <v>1.8306</v>
      </c>
      <c r="R1093" s="77">
        <f t="shared" si="302"/>
        <v>1.6742999999999999</v>
      </c>
      <c r="S1093" s="105">
        <f t="shared" si="303"/>
        <v>6936.33</v>
      </c>
      <c r="T1093" s="122">
        <f t="shared" si="304"/>
        <v>7079.77</v>
      </c>
      <c r="U1093" s="116">
        <f t="shared" si="305"/>
        <v>0</v>
      </c>
      <c r="V1093" s="123">
        <f t="shared" si="306"/>
        <v>8014.54</v>
      </c>
      <c r="W1093" s="41"/>
      <c r="X1093" s="105">
        <v>716.12</v>
      </c>
      <c r="Y1093" s="106"/>
      <c r="Z1093" s="140">
        <v>561.16999999999996</v>
      </c>
      <c r="AA1093" s="144">
        <v>154.94999999999999</v>
      </c>
      <c r="AB1093" s="107">
        <f t="shared" si="307"/>
        <v>716.11999999999989</v>
      </c>
    </row>
    <row r="1094" spans="2:28" hidden="1" x14ac:dyDescent="0.2">
      <c r="B1094" s="5">
        <v>41592</v>
      </c>
      <c r="C1094" s="33">
        <v>7223</v>
      </c>
      <c r="D1094" s="40">
        <v>6078</v>
      </c>
      <c r="E1094" s="40">
        <v>0</v>
      </c>
      <c r="F1094" s="40">
        <v>6706</v>
      </c>
      <c r="G1094" s="41">
        <f t="shared" si="299"/>
        <v>20007</v>
      </c>
      <c r="H1094" s="105">
        <v>1149.2</v>
      </c>
      <c r="I1094" s="106">
        <v>1159.17</v>
      </c>
      <c r="J1094" s="106">
        <v>1211.5899999999999</v>
      </c>
      <c r="K1094" s="177">
        <v>1175.99</v>
      </c>
      <c r="L1094" s="43">
        <f t="shared" si="300"/>
        <v>1161.21</v>
      </c>
      <c r="M1094" s="44">
        <f t="shared" si="301"/>
        <v>23232.3</v>
      </c>
      <c r="N1094" s="89">
        <v>1.5008999999999999</v>
      </c>
      <c r="O1094" s="89">
        <v>1.712</v>
      </c>
      <c r="P1094" s="89">
        <v>2.2923</v>
      </c>
      <c r="Q1094" s="89">
        <v>1.8773</v>
      </c>
      <c r="R1094" s="77">
        <f t="shared" si="302"/>
        <v>1.6912</v>
      </c>
      <c r="S1094" s="105">
        <f t="shared" si="303"/>
        <v>8300.67</v>
      </c>
      <c r="T1094" s="122">
        <f t="shared" si="304"/>
        <v>7045.44</v>
      </c>
      <c r="U1094" s="116">
        <f t="shared" si="305"/>
        <v>0</v>
      </c>
      <c r="V1094" s="123">
        <f t="shared" si="306"/>
        <v>7886.19</v>
      </c>
      <c r="W1094" s="41"/>
      <c r="X1094" s="105">
        <v>756.44</v>
      </c>
      <c r="Y1094" s="106"/>
      <c r="Z1094" s="140">
        <v>614.70000000000005</v>
      </c>
      <c r="AA1094" s="144">
        <v>141.74</v>
      </c>
      <c r="AB1094" s="107">
        <f t="shared" si="307"/>
        <v>756.44</v>
      </c>
    </row>
    <row r="1095" spans="2:28" hidden="1" x14ac:dyDescent="0.2">
      <c r="B1095" s="5">
        <v>41593</v>
      </c>
      <c r="C1095" s="33">
        <v>6211</v>
      </c>
      <c r="D1095" s="40">
        <v>6056</v>
      </c>
      <c r="E1095" s="40">
        <v>0</v>
      </c>
      <c r="F1095" s="40">
        <v>6450</v>
      </c>
      <c r="G1095" s="41">
        <f t="shared" si="299"/>
        <v>18717</v>
      </c>
      <c r="H1095" s="105">
        <v>1149.29</v>
      </c>
      <c r="I1095" s="106">
        <v>1160.6500000000001</v>
      </c>
      <c r="J1095" s="106">
        <v>1211.5899999999999</v>
      </c>
      <c r="K1095" s="106">
        <v>1172.1099999999999</v>
      </c>
      <c r="L1095" s="43">
        <f t="shared" si="300"/>
        <v>1160.83</v>
      </c>
      <c r="M1095" s="44">
        <f t="shared" si="301"/>
        <v>21727.25</v>
      </c>
      <c r="N1095" s="89"/>
      <c r="O1095" s="89"/>
      <c r="P1095" s="89"/>
      <c r="Q1095" s="89"/>
      <c r="R1095" s="77">
        <f t="shared" si="302"/>
        <v>0</v>
      </c>
      <c r="S1095" s="105">
        <f t="shared" si="303"/>
        <v>7138.24</v>
      </c>
      <c r="T1095" s="122">
        <f t="shared" si="304"/>
        <v>7028.9</v>
      </c>
      <c r="U1095" s="116">
        <f t="shared" si="305"/>
        <v>0</v>
      </c>
      <c r="V1095" s="123">
        <f t="shared" si="306"/>
        <v>7560.11</v>
      </c>
      <c r="W1095" s="41"/>
      <c r="X1095" s="105">
        <f>+AB1095</f>
        <v>716.77</v>
      </c>
      <c r="Y1095" s="106"/>
      <c r="Z1095" s="145">
        <v>560.16</v>
      </c>
      <c r="AA1095" s="146">
        <v>156.61000000000001</v>
      </c>
      <c r="AB1095" s="107">
        <f t="shared" si="307"/>
        <v>716.77</v>
      </c>
    </row>
    <row r="1096" spans="2:28" hidden="1" x14ac:dyDescent="0.2">
      <c r="B1096" s="5">
        <v>41594</v>
      </c>
      <c r="C1096" s="33">
        <v>5240</v>
      </c>
      <c r="D1096" s="40">
        <v>6056</v>
      </c>
      <c r="E1096" s="40">
        <v>1141</v>
      </c>
      <c r="F1096" s="40">
        <v>5808</v>
      </c>
      <c r="G1096" s="41">
        <f t="shared" si="299"/>
        <v>18245</v>
      </c>
      <c r="H1096" s="105">
        <v>1147.81</v>
      </c>
      <c r="I1096" s="106">
        <v>1157.73</v>
      </c>
      <c r="J1096" s="106">
        <v>1211.5899999999999</v>
      </c>
      <c r="K1096" s="106">
        <v>1170.3900000000001</v>
      </c>
      <c r="L1096" s="43">
        <f t="shared" si="300"/>
        <v>1162.28</v>
      </c>
      <c r="M1096" s="44">
        <f t="shared" si="301"/>
        <v>21205.79</v>
      </c>
      <c r="N1096" s="89"/>
      <c r="O1096" s="89"/>
      <c r="P1096" s="89"/>
      <c r="Q1096" s="89"/>
      <c r="R1096" s="77">
        <f t="shared" si="302"/>
        <v>0</v>
      </c>
      <c r="S1096" s="105">
        <f t="shared" si="303"/>
        <v>6014.52</v>
      </c>
      <c r="T1096" s="122">
        <f t="shared" si="304"/>
        <v>7011.21</v>
      </c>
      <c r="U1096" s="116">
        <f t="shared" si="305"/>
        <v>1382.42</v>
      </c>
      <c r="V1096" s="123">
        <f t="shared" si="306"/>
        <v>6797.63</v>
      </c>
      <c r="W1096" s="41"/>
      <c r="X1096" s="105">
        <f t="shared" ref="X1096:X1101" si="308">+AB1096</f>
        <v>699.3900000000001</v>
      </c>
      <c r="Y1096" s="106"/>
      <c r="Z1096" s="146">
        <v>559.96</v>
      </c>
      <c r="AA1096" s="140">
        <v>139.43</v>
      </c>
      <c r="AB1096" s="107">
        <f t="shared" si="307"/>
        <v>699.3900000000001</v>
      </c>
    </row>
    <row r="1097" spans="2:28" hidden="1" x14ac:dyDescent="0.2">
      <c r="B1097" s="5">
        <v>41595</v>
      </c>
      <c r="C1097" s="33">
        <v>3726</v>
      </c>
      <c r="D1097" s="40">
        <v>6023</v>
      </c>
      <c r="E1097" s="40">
        <v>2735</v>
      </c>
      <c r="F1097" s="40">
        <v>6666</v>
      </c>
      <c r="G1097" s="41">
        <f t="shared" si="299"/>
        <v>19150</v>
      </c>
      <c r="H1097" s="105">
        <v>1148.25</v>
      </c>
      <c r="I1097" s="106">
        <v>1156.96</v>
      </c>
      <c r="J1097" s="106">
        <v>1211.5899999999999</v>
      </c>
      <c r="K1097" s="106">
        <v>1184.57</v>
      </c>
      <c r="L1097" s="43">
        <f t="shared" si="300"/>
        <v>1172.68</v>
      </c>
      <c r="M1097" s="44">
        <f t="shared" si="301"/>
        <v>22456.79</v>
      </c>
      <c r="N1097" s="89"/>
      <c r="O1097" s="89"/>
      <c r="P1097" s="89"/>
      <c r="Q1097" s="89"/>
      <c r="R1097" s="77">
        <f t="shared" si="302"/>
        <v>0</v>
      </c>
      <c r="S1097" s="105">
        <f t="shared" si="303"/>
        <v>4278.38</v>
      </c>
      <c r="T1097" s="122">
        <f t="shared" si="304"/>
        <v>6968.37</v>
      </c>
      <c r="U1097" s="116">
        <f t="shared" si="305"/>
        <v>3313.7</v>
      </c>
      <c r="V1097" s="123">
        <f t="shared" si="306"/>
        <v>7896.34</v>
      </c>
      <c r="W1097" s="41"/>
      <c r="X1097" s="105">
        <f t="shared" si="308"/>
        <v>799.76</v>
      </c>
      <c r="Y1097" s="106"/>
      <c r="Z1097" s="147">
        <v>628.91</v>
      </c>
      <c r="AA1097" s="135">
        <v>170.85</v>
      </c>
      <c r="AB1097" s="107">
        <f t="shared" si="307"/>
        <v>799.76</v>
      </c>
    </row>
    <row r="1098" spans="2:28" hidden="1" x14ac:dyDescent="0.2">
      <c r="B1098" s="5">
        <v>41596</v>
      </c>
      <c r="C1098" s="33">
        <v>3053</v>
      </c>
      <c r="D1098" s="40">
        <v>6096</v>
      </c>
      <c r="E1098" s="40">
        <v>3177</v>
      </c>
      <c r="F1098" s="40">
        <v>6943</v>
      </c>
      <c r="G1098" s="41">
        <f t="shared" si="299"/>
        <v>19269</v>
      </c>
      <c r="H1098" s="105">
        <v>1148.1400000000001</v>
      </c>
      <c r="I1098" s="106">
        <v>1155.05</v>
      </c>
      <c r="J1098" s="106">
        <v>1197.44</v>
      </c>
      <c r="K1098" s="106">
        <v>1187.0899999999999</v>
      </c>
      <c r="L1098" s="43">
        <f t="shared" si="300"/>
        <v>1172.49</v>
      </c>
      <c r="M1098" s="44">
        <f t="shared" si="301"/>
        <v>22592.69</v>
      </c>
      <c r="N1098" s="89"/>
      <c r="O1098" s="89"/>
      <c r="P1098" s="89"/>
      <c r="Q1098" s="89"/>
      <c r="R1098" s="77">
        <f t="shared" si="302"/>
        <v>0</v>
      </c>
      <c r="S1098" s="105">
        <f t="shared" si="303"/>
        <v>3505.27</v>
      </c>
      <c r="T1098" s="122">
        <f t="shared" si="304"/>
        <v>7041.18</v>
      </c>
      <c r="U1098" s="116">
        <f t="shared" si="305"/>
        <v>3804.27</v>
      </c>
      <c r="V1098" s="123">
        <f t="shared" si="306"/>
        <v>8241.9699999999993</v>
      </c>
      <c r="W1098" s="41"/>
      <c r="X1098" s="105">
        <f t="shared" si="308"/>
        <v>831</v>
      </c>
      <c r="Y1098" s="106"/>
      <c r="Z1098" s="147">
        <v>632.26</v>
      </c>
      <c r="AA1098" s="135">
        <v>198.74</v>
      </c>
      <c r="AB1098" s="107">
        <f t="shared" si="307"/>
        <v>831</v>
      </c>
    </row>
    <row r="1099" spans="2:28" hidden="1" x14ac:dyDescent="0.2">
      <c r="B1099" s="5">
        <v>41597</v>
      </c>
      <c r="C1099" s="33">
        <v>5097</v>
      </c>
      <c r="D1099" s="40">
        <v>6029</v>
      </c>
      <c r="E1099" s="40">
        <v>3260</v>
      </c>
      <c r="F1099" s="40">
        <v>6745</v>
      </c>
      <c r="G1099" s="41">
        <f t="shared" si="299"/>
        <v>21131</v>
      </c>
      <c r="H1099" s="105">
        <v>1150.8</v>
      </c>
      <c r="I1099" s="106">
        <v>1156.17</v>
      </c>
      <c r="J1099" s="106">
        <v>1197.44</v>
      </c>
      <c r="K1099" s="106">
        <v>1184.3599999999999</v>
      </c>
      <c r="L1099" s="43">
        <f t="shared" si="300"/>
        <v>1170.24</v>
      </c>
      <c r="M1099" s="44">
        <f t="shared" si="301"/>
        <v>24728.34</v>
      </c>
      <c r="N1099" s="89"/>
      <c r="O1099" s="89"/>
      <c r="P1099" s="89"/>
      <c r="Q1099" s="89"/>
      <c r="R1099" s="77">
        <f t="shared" si="302"/>
        <v>0</v>
      </c>
      <c r="S1099" s="105">
        <f t="shared" si="303"/>
        <v>5865.63</v>
      </c>
      <c r="T1099" s="122">
        <f t="shared" si="304"/>
        <v>6970.55</v>
      </c>
      <c r="U1099" s="116">
        <f t="shared" si="305"/>
        <v>3903.65</v>
      </c>
      <c r="V1099" s="123">
        <f t="shared" si="306"/>
        <v>7988.51</v>
      </c>
      <c r="W1099" s="41"/>
      <c r="X1099" s="105">
        <f t="shared" si="308"/>
        <v>860.17</v>
      </c>
      <c r="Y1099" s="106"/>
      <c r="Z1099" s="147">
        <v>693.18</v>
      </c>
      <c r="AA1099" s="135">
        <v>166.99</v>
      </c>
      <c r="AB1099" s="107">
        <f t="shared" si="307"/>
        <v>860.17</v>
      </c>
    </row>
    <row r="1100" spans="2:28" hidden="1" x14ac:dyDescent="0.2">
      <c r="B1100" s="5">
        <v>41598</v>
      </c>
      <c r="C1100" s="33">
        <v>6900</v>
      </c>
      <c r="D1100" s="40">
        <v>6021</v>
      </c>
      <c r="E1100" s="40">
        <v>2905</v>
      </c>
      <c r="F1100" s="40">
        <v>6775</v>
      </c>
      <c r="G1100" s="41">
        <f t="shared" si="299"/>
        <v>22601</v>
      </c>
      <c r="H1100" s="105">
        <v>1150.57</v>
      </c>
      <c r="I1100" s="106">
        <v>1155.6099999999999</v>
      </c>
      <c r="J1100" s="106">
        <v>1197.44</v>
      </c>
      <c r="K1100" s="106">
        <v>1179.26</v>
      </c>
      <c r="L1100" s="43">
        <f t="shared" si="300"/>
        <v>1166.54</v>
      </c>
      <c r="M1100" s="44">
        <f t="shared" si="301"/>
        <v>26364.91</v>
      </c>
      <c r="N1100" s="89"/>
      <c r="O1100" s="89"/>
      <c r="P1100" s="89"/>
      <c r="Q1100" s="89"/>
      <c r="R1100" s="77">
        <f t="shared" si="302"/>
        <v>0</v>
      </c>
      <c r="S1100" s="105">
        <f t="shared" si="303"/>
        <v>7938.93</v>
      </c>
      <c r="T1100" s="122">
        <f t="shared" si="304"/>
        <v>6957.93</v>
      </c>
      <c r="U1100" s="116">
        <f t="shared" si="305"/>
        <v>3478.56</v>
      </c>
      <c r="V1100" s="123">
        <f t="shared" si="306"/>
        <v>7989.49</v>
      </c>
      <c r="W1100" s="41"/>
      <c r="X1100" s="105">
        <f t="shared" si="308"/>
        <v>921.09</v>
      </c>
      <c r="Y1100" s="106"/>
      <c r="Z1100" s="138">
        <v>727.47</v>
      </c>
      <c r="AA1100" s="134">
        <v>193.62</v>
      </c>
      <c r="AB1100" s="107">
        <f t="shared" si="307"/>
        <v>921.09</v>
      </c>
    </row>
    <row r="1101" spans="2:28" hidden="1" x14ac:dyDescent="0.2">
      <c r="B1101" s="5">
        <v>41599</v>
      </c>
      <c r="C1101" s="33">
        <v>6295</v>
      </c>
      <c r="D1101" s="40">
        <v>6035</v>
      </c>
      <c r="E1101" s="40">
        <v>3234</v>
      </c>
      <c r="F1101" s="40">
        <v>6462</v>
      </c>
      <c r="G1101" s="41">
        <f t="shared" si="299"/>
        <v>22026</v>
      </c>
      <c r="H1101" s="105">
        <v>1150.81</v>
      </c>
      <c r="I1101" s="106">
        <v>1157.99</v>
      </c>
      <c r="J1101" s="106">
        <v>1211.57</v>
      </c>
      <c r="K1101" s="106">
        <v>1184.05</v>
      </c>
      <c r="L1101" s="43">
        <f t="shared" si="300"/>
        <v>1171.45</v>
      </c>
      <c r="M1101" s="44">
        <f t="shared" si="301"/>
        <v>25802.37</v>
      </c>
      <c r="N1101" s="89"/>
      <c r="O1101" s="89"/>
      <c r="P1101" s="89"/>
      <c r="Q1101" s="89"/>
      <c r="R1101" s="77">
        <f t="shared" si="302"/>
        <v>0</v>
      </c>
      <c r="S1101" s="105">
        <f t="shared" si="303"/>
        <v>7244.35</v>
      </c>
      <c r="T1101" s="122">
        <f t="shared" si="304"/>
        <v>6988.47</v>
      </c>
      <c r="U1101" s="116">
        <f t="shared" si="305"/>
        <v>3918.22</v>
      </c>
      <c r="V1101" s="123">
        <f t="shared" si="306"/>
        <v>7651.33</v>
      </c>
      <c r="W1101" s="41"/>
      <c r="X1101" s="105">
        <f t="shared" si="308"/>
        <v>928.1</v>
      </c>
      <c r="Y1101" s="106"/>
      <c r="Z1101" s="138">
        <v>722.51</v>
      </c>
      <c r="AA1101" s="134">
        <v>205.59</v>
      </c>
      <c r="AB1101" s="107">
        <f t="shared" si="307"/>
        <v>928.1</v>
      </c>
    </row>
    <row r="1102" spans="2:28" hidden="1" x14ac:dyDescent="0.2">
      <c r="B1102" s="5">
        <v>41600</v>
      </c>
      <c r="C1102" s="33">
        <v>6118</v>
      </c>
      <c r="D1102" s="40">
        <v>6105</v>
      </c>
      <c r="E1102" s="40">
        <v>3436</v>
      </c>
      <c r="F1102" s="40">
        <v>6730</v>
      </c>
      <c r="G1102" s="41">
        <f t="shared" si="299"/>
        <v>22389</v>
      </c>
      <c r="H1102" s="105">
        <v>1150.6300000000001</v>
      </c>
      <c r="I1102" s="106">
        <v>1158.73</v>
      </c>
      <c r="J1102" s="106">
        <v>1211.57</v>
      </c>
      <c r="K1102" s="106">
        <v>1186.58</v>
      </c>
      <c r="L1102" s="43">
        <f t="shared" si="300"/>
        <v>1173</v>
      </c>
      <c r="M1102" s="44">
        <f t="shared" si="301"/>
        <v>26262.240000000002</v>
      </c>
      <c r="N1102" s="89">
        <v>1.5177</v>
      </c>
      <c r="O1102" s="89">
        <v>1.7131000000000001</v>
      </c>
      <c r="P1102" s="89">
        <v>2.2923</v>
      </c>
      <c r="Q1102" s="89">
        <v>1.9912000000000001</v>
      </c>
      <c r="R1102" s="77">
        <f t="shared" si="302"/>
        <v>1.8322000000000001</v>
      </c>
      <c r="S1102" s="105">
        <f t="shared" si="303"/>
        <v>7039.55</v>
      </c>
      <c r="T1102" s="122">
        <f t="shared" si="304"/>
        <v>7074.05</v>
      </c>
      <c r="U1102" s="116">
        <f t="shared" si="305"/>
        <v>4162.95</v>
      </c>
      <c r="V1102" s="123">
        <f t="shared" si="306"/>
        <v>7985.68</v>
      </c>
      <c r="W1102" s="41"/>
      <c r="X1102" s="105">
        <v>927.18</v>
      </c>
      <c r="Y1102" s="106"/>
      <c r="Z1102" s="138">
        <v>728.07</v>
      </c>
      <c r="AA1102" s="134">
        <v>199.11</v>
      </c>
      <c r="AB1102" s="107">
        <f t="shared" si="307"/>
        <v>927.18000000000006</v>
      </c>
    </row>
    <row r="1103" spans="2:28" hidden="1" x14ac:dyDescent="0.2">
      <c r="B1103" s="5">
        <v>41601</v>
      </c>
      <c r="C1103" s="33">
        <v>7851</v>
      </c>
      <c r="D1103" s="40">
        <v>6129</v>
      </c>
      <c r="E1103" s="40">
        <v>3495</v>
      </c>
      <c r="F1103" s="40">
        <v>6858</v>
      </c>
      <c r="G1103" s="41">
        <f t="shared" si="299"/>
        <v>24333</v>
      </c>
      <c r="H1103" s="105">
        <v>1151.93</v>
      </c>
      <c r="I1103" s="106">
        <v>1156.05</v>
      </c>
      <c r="J1103" s="106">
        <v>1211.57</v>
      </c>
      <c r="K1103" s="106">
        <v>1181.6600000000001</v>
      </c>
      <c r="L1103" s="43">
        <f t="shared" si="300"/>
        <v>1169.9100000000001</v>
      </c>
      <c r="M1103" s="44">
        <f t="shared" si="301"/>
        <v>28467.49</v>
      </c>
      <c r="N1103" s="89">
        <v>1.5369999999999999</v>
      </c>
      <c r="O1103" s="89">
        <v>1.6756</v>
      </c>
      <c r="P1103" s="89">
        <v>2.2923</v>
      </c>
      <c r="Q1103" s="89">
        <v>1.9308000000000001</v>
      </c>
      <c r="R1103" s="77">
        <f t="shared" si="302"/>
        <v>1.7914000000000001</v>
      </c>
      <c r="S1103" s="105">
        <f t="shared" si="303"/>
        <v>9043.7999999999993</v>
      </c>
      <c r="T1103" s="122">
        <f t="shared" si="304"/>
        <v>7085.43</v>
      </c>
      <c r="U1103" s="116">
        <f t="shared" si="305"/>
        <v>4234.4399999999996</v>
      </c>
      <c r="V1103" s="123">
        <f t="shared" si="306"/>
        <v>8103.82</v>
      </c>
      <c r="W1103" s="41"/>
      <c r="X1103" s="105">
        <v>1003.75</v>
      </c>
      <c r="Y1103" s="106"/>
      <c r="Z1103" s="138">
        <v>784.09</v>
      </c>
      <c r="AA1103" s="134">
        <v>219.66</v>
      </c>
      <c r="AB1103" s="107">
        <f t="shared" si="307"/>
        <v>1003.75</v>
      </c>
    </row>
    <row r="1104" spans="2:28" hidden="1" x14ac:dyDescent="0.2">
      <c r="B1104" s="5">
        <v>41602</v>
      </c>
      <c r="C1104" s="33">
        <v>7888</v>
      </c>
      <c r="D1104" s="40">
        <v>7090</v>
      </c>
      <c r="E1104" s="40">
        <v>3533</v>
      </c>
      <c r="F1104" s="40">
        <v>6488</v>
      </c>
      <c r="G1104" s="41">
        <f t="shared" si="299"/>
        <v>24999</v>
      </c>
      <c r="H1104" s="105">
        <v>1151.0899999999999</v>
      </c>
      <c r="I1104" s="106">
        <v>1153.77</v>
      </c>
      <c r="J1104" s="106">
        <v>1211.57</v>
      </c>
      <c r="K1104" s="106">
        <v>1182.67</v>
      </c>
      <c r="L1104" s="43">
        <f t="shared" si="300"/>
        <v>1168.5899999999999</v>
      </c>
      <c r="M1104" s="44">
        <f t="shared" si="301"/>
        <v>29213.67</v>
      </c>
      <c r="N1104" s="89">
        <v>1.5232000000000001</v>
      </c>
      <c r="O1104" s="89">
        <v>1.6476999999999999</v>
      </c>
      <c r="P1104" s="89">
        <v>2.2926000000000002</v>
      </c>
      <c r="Q1104" s="89">
        <v>1.9308000000000001</v>
      </c>
      <c r="R1104" s="77">
        <f t="shared" si="302"/>
        <v>1.7729999999999999</v>
      </c>
      <c r="S1104" s="105">
        <f t="shared" si="303"/>
        <v>9079.7999999999993</v>
      </c>
      <c r="T1104" s="122">
        <f t="shared" si="304"/>
        <v>8180.23</v>
      </c>
      <c r="U1104" s="116">
        <f t="shared" si="305"/>
        <v>4280.4799999999996</v>
      </c>
      <c r="V1104" s="123">
        <f t="shared" si="306"/>
        <v>7673.16</v>
      </c>
      <c r="W1104" s="41"/>
      <c r="X1104" s="105">
        <v>804.09</v>
      </c>
      <c r="Y1104" s="106"/>
      <c r="Z1104" s="147">
        <v>642.1</v>
      </c>
      <c r="AA1104" s="135">
        <v>161.99</v>
      </c>
      <c r="AB1104" s="107">
        <f t="shared" si="307"/>
        <v>804.09</v>
      </c>
    </row>
    <row r="1105" spans="2:28" hidden="1" x14ac:dyDescent="0.2">
      <c r="B1105" s="5">
        <v>41603</v>
      </c>
      <c r="C1105" s="33">
        <v>7831</v>
      </c>
      <c r="D1105" s="40">
        <v>8462</v>
      </c>
      <c r="E1105" s="40">
        <v>3511</v>
      </c>
      <c r="F1105" s="40">
        <v>6902</v>
      </c>
      <c r="G1105" s="41">
        <f t="shared" si="299"/>
        <v>26706</v>
      </c>
      <c r="H1105" s="105">
        <v>1150.5</v>
      </c>
      <c r="I1105" s="106">
        <v>1154.02</v>
      </c>
      <c r="J1105" s="106">
        <v>1211.57</v>
      </c>
      <c r="K1105" s="106">
        <v>1182.67</v>
      </c>
      <c r="L1105" s="43">
        <f t="shared" si="300"/>
        <v>1167.96</v>
      </c>
      <c r="M1105" s="44">
        <f t="shared" si="301"/>
        <v>31191.49</v>
      </c>
      <c r="N1105" s="89">
        <v>1.5232000000000001</v>
      </c>
      <c r="O1105" s="89">
        <v>1.6476999999999999</v>
      </c>
      <c r="P1105" s="89">
        <v>2.2926000000000002</v>
      </c>
      <c r="Q1105" s="89">
        <v>1.9308000000000001</v>
      </c>
      <c r="R1105" s="77">
        <f t="shared" si="302"/>
        <v>1.7690999999999999</v>
      </c>
      <c r="S1105" s="105">
        <f t="shared" si="303"/>
        <v>9009.57</v>
      </c>
      <c r="T1105" s="122">
        <f t="shared" si="304"/>
        <v>9765.32</v>
      </c>
      <c r="U1105" s="116">
        <f t="shared" si="305"/>
        <v>4253.82</v>
      </c>
      <c r="V1105" s="123">
        <f t="shared" si="306"/>
        <v>8162.79</v>
      </c>
      <c r="W1105" s="41"/>
      <c r="X1105" s="105">
        <v>1065.06</v>
      </c>
      <c r="Y1105" s="106"/>
      <c r="Z1105" s="147">
        <v>823.99</v>
      </c>
      <c r="AA1105" s="135">
        <v>241.07</v>
      </c>
      <c r="AB1105" s="107">
        <f t="shared" si="307"/>
        <v>1065.06</v>
      </c>
    </row>
    <row r="1106" spans="2:28" hidden="1" x14ac:dyDescent="0.2">
      <c r="B1106" s="5">
        <v>41604</v>
      </c>
      <c r="C1106" s="33">
        <v>7821</v>
      </c>
      <c r="D1106" s="40">
        <v>8026</v>
      </c>
      <c r="E1106" s="40">
        <v>3405</v>
      </c>
      <c r="F1106" s="40">
        <v>6898</v>
      </c>
      <c r="G1106" s="41">
        <f t="shared" si="299"/>
        <v>26150</v>
      </c>
      <c r="H1106" s="105">
        <v>1150.23</v>
      </c>
      <c r="I1106" s="106">
        <v>1153.1400000000001</v>
      </c>
      <c r="J1106" s="106">
        <v>1211.57</v>
      </c>
      <c r="K1106" s="106">
        <v>1180.22</v>
      </c>
      <c r="L1106" s="43">
        <f t="shared" si="300"/>
        <v>1167.02</v>
      </c>
      <c r="M1106" s="44">
        <f t="shared" si="301"/>
        <v>30517.599999999999</v>
      </c>
      <c r="N1106" s="89">
        <v>1.5111000000000001</v>
      </c>
      <c r="O1106" s="89">
        <v>1.6226</v>
      </c>
      <c r="P1106" s="89">
        <v>2.2926000000000002</v>
      </c>
      <c r="Q1106" s="89">
        <v>1.9165000000000001</v>
      </c>
      <c r="R1106" s="77">
        <f t="shared" si="302"/>
        <v>1.754</v>
      </c>
      <c r="S1106" s="105">
        <f t="shared" si="303"/>
        <v>8995.9500000000007</v>
      </c>
      <c r="T1106" s="122">
        <f t="shared" si="304"/>
        <v>9255.1</v>
      </c>
      <c r="U1106" s="116">
        <f t="shared" si="305"/>
        <v>4125.3999999999996</v>
      </c>
      <c r="V1106" s="123">
        <f t="shared" si="306"/>
        <v>8141.16</v>
      </c>
      <c r="W1106" s="41"/>
      <c r="X1106" s="105">
        <v>1014.44</v>
      </c>
      <c r="Y1106" s="106"/>
      <c r="Z1106" s="147">
        <v>821.38</v>
      </c>
      <c r="AA1106" s="135">
        <v>193.06</v>
      </c>
      <c r="AB1106" s="107">
        <f t="shared" si="307"/>
        <v>1014.44</v>
      </c>
    </row>
    <row r="1107" spans="2:28" hidden="1" x14ac:dyDescent="0.2">
      <c r="B1107" s="5">
        <v>41605</v>
      </c>
      <c r="C1107" s="33">
        <v>7858</v>
      </c>
      <c r="D1107" s="40">
        <v>8207</v>
      </c>
      <c r="E1107" s="40">
        <v>3388</v>
      </c>
      <c r="F1107" s="40">
        <v>6822</v>
      </c>
      <c r="G1107" s="41">
        <f t="shared" si="299"/>
        <v>26275</v>
      </c>
      <c r="H1107" s="105">
        <v>1153.6300000000001</v>
      </c>
      <c r="I1107" s="106">
        <v>1154.4000000000001</v>
      </c>
      <c r="J1107" s="106">
        <v>1211.57</v>
      </c>
      <c r="K1107" s="106">
        <v>1179.21</v>
      </c>
      <c r="L1107" s="43">
        <f t="shared" si="300"/>
        <v>1167.98</v>
      </c>
      <c r="M1107" s="44">
        <f t="shared" si="301"/>
        <v>30688.76</v>
      </c>
      <c r="N1107" s="89">
        <v>1.5422</v>
      </c>
      <c r="O1107" s="89">
        <v>1.6524000000000001</v>
      </c>
      <c r="P1107" s="89">
        <v>2.2926000000000002</v>
      </c>
      <c r="Q1107" s="89">
        <v>1.9055</v>
      </c>
      <c r="R1107" s="77">
        <f t="shared" si="302"/>
        <v>1.7677</v>
      </c>
      <c r="S1107" s="105">
        <f t="shared" si="303"/>
        <v>9065.2199999999993</v>
      </c>
      <c r="T1107" s="122">
        <f t="shared" si="304"/>
        <v>9474.16</v>
      </c>
      <c r="U1107" s="116">
        <f t="shared" si="305"/>
        <v>4104.8</v>
      </c>
      <c r="V1107" s="123">
        <f t="shared" si="306"/>
        <v>8044.57</v>
      </c>
      <c r="W1107" s="41"/>
      <c r="X1107" s="105">
        <v>1038.3699999999999</v>
      </c>
      <c r="Y1107" s="106"/>
      <c r="Z1107" s="147">
        <v>802.45</v>
      </c>
      <c r="AA1107" s="135">
        <v>235.92</v>
      </c>
      <c r="AB1107" s="107">
        <f t="shared" si="307"/>
        <v>1038.3700000000001</v>
      </c>
    </row>
    <row r="1108" spans="2:28" hidden="1" x14ac:dyDescent="0.2">
      <c r="B1108" s="5">
        <v>41606</v>
      </c>
      <c r="C1108" s="33">
        <v>5847</v>
      </c>
      <c r="D1108" s="40">
        <v>6088</v>
      </c>
      <c r="E1108" s="40">
        <v>3422</v>
      </c>
      <c r="F1108" s="40">
        <v>6936</v>
      </c>
      <c r="G1108" s="41">
        <f t="shared" si="299"/>
        <v>22293</v>
      </c>
      <c r="H1108" s="105">
        <v>1151.2</v>
      </c>
      <c r="I1108" s="106">
        <v>1149.23</v>
      </c>
      <c r="J1108" s="106">
        <v>1202</v>
      </c>
      <c r="K1108" s="106">
        <v>1180.6600000000001</v>
      </c>
      <c r="L1108" s="43">
        <f t="shared" si="300"/>
        <v>1167.6300000000001</v>
      </c>
      <c r="M1108" s="44">
        <f t="shared" si="301"/>
        <v>26029.88</v>
      </c>
      <c r="N1108" s="89">
        <v>1.5173000000000001</v>
      </c>
      <c r="O1108" s="89">
        <v>1.5902000000000001</v>
      </c>
      <c r="P1108" s="89">
        <v>2.1688999999999998</v>
      </c>
      <c r="Q1108" s="89">
        <v>1.9211</v>
      </c>
      <c r="R1108" s="77">
        <f t="shared" si="302"/>
        <v>1.7628999999999999</v>
      </c>
      <c r="S1108" s="105">
        <f t="shared" si="303"/>
        <v>6731.07</v>
      </c>
      <c r="T1108" s="122">
        <f t="shared" si="304"/>
        <v>6996.51</v>
      </c>
      <c r="U1108" s="116">
        <f t="shared" si="305"/>
        <v>4113.24</v>
      </c>
      <c r="V1108" s="123">
        <f t="shared" si="306"/>
        <v>8189.06</v>
      </c>
      <c r="W1108" s="41"/>
      <c r="X1108" s="105">
        <v>916.65</v>
      </c>
      <c r="Y1108" s="106"/>
      <c r="Z1108" s="138">
        <v>710.35</v>
      </c>
      <c r="AA1108" s="134">
        <v>206.3</v>
      </c>
      <c r="AB1108" s="107">
        <f t="shared" si="307"/>
        <v>916.65000000000009</v>
      </c>
    </row>
    <row r="1109" spans="2:28" hidden="1" x14ac:dyDescent="0.2">
      <c r="B1109" s="5">
        <v>41607</v>
      </c>
      <c r="C1109" s="33">
        <v>7930</v>
      </c>
      <c r="D1109" s="40">
        <v>7998</v>
      </c>
      <c r="E1109" s="40">
        <v>3466</v>
      </c>
      <c r="F1109" s="40">
        <v>6400</v>
      </c>
      <c r="G1109" s="41">
        <f t="shared" si="299"/>
        <v>25794</v>
      </c>
      <c r="H1109" s="105">
        <v>1152.28</v>
      </c>
      <c r="I1109" s="106">
        <v>1152.73</v>
      </c>
      <c r="J1109" s="106">
        <v>1202</v>
      </c>
      <c r="K1109" s="106">
        <v>1177.51</v>
      </c>
      <c r="L1109" s="43">
        <f t="shared" si="300"/>
        <v>1165.3599999999999</v>
      </c>
      <c r="M1109" s="44">
        <f t="shared" si="301"/>
        <v>30059.31</v>
      </c>
      <c r="N1109" s="89">
        <v>1.5277000000000001</v>
      </c>
      <c r="O1109" s="89">
        <v>1.6362000000000001</v>
      </c>
      <c r="P1109" s="89">
        <v>2.1688999999999998</v>
      </c>
      <c r="Q1109" s="89">
        <v>1.8731</v>
      </c>
      <c r="R1109" s="77">
        <f t="shared" si="302"/>
        <v>1.7332000000000001</v>
      </c>
      <c r="S1109" s="105">
        <f t="shared" si="303"/>
        <v>9137.58</v>
      </c>
      <c r="T1109" s="122">
        <f t="shared" si="304"/>
        <v>9219.5300000000007</v>
      </c>
      <c r="U1109" s="116">
        <f t="shared" si="305"/>
        <v>4166.13</v>
      </c>
      <c r="V1109" s="123">
        <f t="shared" si="306"/>
        <v>7536.06</v>
      </c>
      <c r="W1109" s="41"/>
      <c r="X1109" s="105">
        <v>1012.37</v>
      </c>
      <c r="Y1109" s="106"/>
      <c r="Z1109" s="138">
        <v>807.18</v>
      </c>
      <c r="AA1109" s="134">
        <v>205.19</v>
      </c>
      <c r="AB1109" s="107">
        <f t="shared" si="307"/>
        <v>1012.3699999999999</v>
      </c>
    </row>
    <row r="1110" spans="2:28" ht="13.5" hidden="1" thickBot="1" x14ac:dyDescent="0.25">
      <c r="B1110" s="5">
        <v>41608</v>
      </c>
      <c r="C1110" s="33">
        <v>3743</v>
      </c>
      <c r="D1110" s="40">
        <v>6166</v>
      </c>
      <c r="E1110" s="40">
        <v>3376</v>
      </c>
      <c r="F1110" s="40">
        <v>6983</v>
      </c>
      <c r="G1110" s="41">
        <f t="shared" si="299"/>
        <v>20268</v>
      </c>
      <c r="H1110" s="139">
        <v>1152.01</v>
      </c>
      <c r="I1110" s="136">
        <v>1156.79</v>
      </c>
      <c r="J1110" s="135">
        <v>1202</v>
      </c>
      <c r="K1110" s="135">
        <v>1181.78</v>
      </c>
      <c r="L1110" s="43">
        <f t="shared" si="300"/>
        <v>1172.05</v>
      </c>
      <c r="M1110" s="44">
        <f t="shared" si="301"/>
        <v>23755.06</v>
      </c>
      <c r="N1110" s="89">
        <v>1.5277000000000001</v>
      </c>
      <c r="O1110" s="89">
        <v>1.6362000000000001</v>
      </c>
      <c r="P1110" s="89">
        <v>2.1688999999999998</v>
      </c>
      <c r="Q1110" s="89">
        <v>1.8731</v>
      </c>
      <c r="R1110" s="77">
        <f t="shared" si="302"/>
        <v>1.7865</v>
      </c>
      <c r="S1110" s="105">
        <f t="shared" si="303"/>
        <v>4311.97</v>
      </c>
      <c r="T1110" s="122">
        <f t="shared" si="304"/>
        <v>7132.77</v>
      </c>
      <c r="U1110" s="116">
        <f t="shared" si="305"/>
        <v>4057.95</v>
      </c>
      <c r="V1110" s="123">
        <f t="shared" si="306"/>
        <v>8252.3700000000008</v>
      </c>
      <c r="W1110" s="41"/>
      <c r="X1110" s="105">
        <v>645.89</v>
      </c>
      <c r="Y1110" s="106"/>
      <c r="Z1110" s="138">
        <v>357.92</v>
      </c>
      <c r="AA1110" s="134">
        <v>287.97000000000003</v>
      </c>
      <c r="AB1110" s="107">
        <f t="shared" si="307"/>
        <v>645.8900000000001</v>
      </c>
    </row>
    <row r="1111" spans="2:28" ht="13.5" hidden="1" thickBot="1" x14ac:dyDescent="0.25">
      <c r="B1111" s="10" t="s">
        <v>12</v>
      </c>
      <c r="C1111" s="63">
        <f t="shared" ref="C1111:AB1111" si="309">SUM(C1081:C1110)</f>
        <v>186232</v>
      </c>
      <c r="D1111" s="63">
        <f t="shared" si="309"/>
        <v>191452</v>
      </c>
      <c r="E1111" s="63">
        <f t="shared" si="309"/>
        <v>47484</v>
      </c>
      <c r="F1111" s="63">
        <f t="shared" si="309"/>
        <v>202517</v>
      </c>
      <c r="G1111" s="63">
        <f t="shared" si="309"/>
        <v>627685</v>
      </c>
      <c r="H1111" s="63">
        <f t="shared" si="309"/>
        <v>34483.94000000001</v>
      </c>
      <c r="I1111" s="63">
        <f t="shared" si="309"/>
        <v>34669.720000000008</v>
      </c>
      <c r="J1111" s="63">
        <f t="shared" si="309"/>
        <v>36276.339999999997</v>
      </c>
      <c r="K1111" s="63">
        <f t="shared" si="309"/>
        <v>35309.17</v>
      </c>
      <c r="L1111" s="63">
        <f t="shared" si="309"/>
        <v>34925.850000000006</v>
      </c>
      <c r="M1111" s="63">
        <f t="shared" si="309"/>
        <v>730984.47000000009</v>
      </c>
      <c r="N1111" s="97">
        <f t="shared" si="309"/>
        <v>34.541300000000007</v>
      </c>
      <c r="O1111" s="97">
        <f t="shared" si="309"/>
        <v>38.228300000000011</v>
      </c>
      <c r="P1111" s="97">
        <f t="shared" si="309"/>
        <v>52.353900000000003</v>
      </c>
      <c r="Q1111" s="97">
        <f t="shared" si="309"/>
        <v>42.8354</v>
      </c>
      <c r="R1111" s="97">
        <f t="shared" si="309"/>
        <v>39.305899999999987</v>
      </c>
      <c r="S1111" s="115">
        <f t="shared" si="309"/>
        <v>214090.48</v>
      </c>
      <c r="T1111" s="115">
        <f t="shared" si="309"/>
        <v>221233.69</v>
      </c>
      <c r="U1111" s="115">
        <f t="shared" si="309"/>
        <v>57300.029999999992</v>
      </c>
      <c r="V1111" s="115">
        <f t="shared" si="309"/>
        <v>238360.24</v>
      </c>
      <c r="W1111" s="63">
        <f t="shared" si="309"/>
        <v>0</v>
      </c>
      <c r="X1111" s="115">
        <f t="shared" si="309"/>
        <v>24063.859523809526</v>
      </c>
      <c r="Y1111" s="115">
        <f t="shared" si="309"/>
        <v>0</v>
      </c>
      <c r="Z1111" s="115">
        <f t="shared" si="309"/>
        <v>18839.999999999996</v>
      </c>
      <c r="AA1111" s="115">
        <f t="shared" si="309"/>
        <v>5223.859523809524</v>
      </c>
      <c r="AB1111" s="115">
        <f t="shared" si="309"/>
        <v>24063.859523809526</v>
      </c>
    </row>
    <row r="1112" spans="2:28" hidden="1" x14ac:dyDescent="0.2">
      <c r="B1112" s="5">
        <v>41609</v>
      </c>
      <c r="C1112" s="33">
        <v>3070</v>
      </c>
      <c r="D1112" s="40">
        <v>6027</v>
      </c>
      <c r="E1112" s="40">
        <v>3445</v>
      </c>
      <c r="F1112" s="40">
        <v>6934</v>
      </c>
      <c r="G1112" s="41">
        <f t="shared" ref="G1112:G1141" si="310">SUM(C1112:F1112)</f>
        <v>19476</v>
      </c>
      <c r="H1112" s="119">
        <v>1151.21</v>
      </c>
      <c r="I1112" s="116">
        <v>1155.78</v>
      </c>
      <c r="J1112" s="116">
        <v>1202</v>
      </c>
      <c r="K1112" s="116">
        <v>1181.6500000000001</v>
      </c>
      <c r="L1112" s="120">
        <f t="shared" ref="L1112:L1141" si="311">+ROUND((H1112*C1112+I1112*D1112+J1112*E1112+K1112*F1112)/G1112,2)</f>
        <v>1172.45</v>
      </c>
      <c r="M1112" s="121">
        <f t="shared" ref="M1112:M1141" si="312">+ROUND((C1112*H1112+D1112*I1112+E1112*J1112+F1112*K1112)/1000,2)</f>
        <v>22834.55</v>
      </c>
      <c r="N1112" s="89">
        <v>1.5216000000000001</v>
      </c>
      <c r="O1112" s="89">
        <v>1.6744000000000001</v>
      </c>
      <c r="P1112" s="89">
        <v>2.1688999999999998</v>
      </c>
      <c r="Q1112" s="89">
        <v>1.9317</v>
      </c>
      <c r="R1112" s="77">
        <f t="shared" ref="R1112:R1141" si="313">+ROUND((N1112*C1112+O1112*D1112+P1112*E1112+Q1112*F1112)/G1112,4)</f>
        <v>1.8293999999999999</v>
      </c>
      <c r="S1112" s="105">
        <f t="shared" ref="S1112:S1142" si="314">ROUND(+C1112*H1112/1000,2)</f>
        <v>3534.21</v>
      </c>
      <c r="T1112" s="122">
        <f t="shared" ref="T1112:T1142" si="315">ROUND(+D1112*I1112/1000,2)</f>
        <v>6965.89</v>
      </c>
      <c r="U1112" s="116">
        <f t="shared" ref="U1112:U1142" si="316">ROUND(+E1112*J1112/1000,2)</f>
        <v>4140.8900000000003</v>
      </c>
      <c r="V1112" s="123">
        <f t="shared" ref="V1112:V1142" si="317">ROUND(+F1112*K1112/1000,2)</f>
        <v>8193.56</v>
      </c>
      <c r="W1112" s="41"/>
      <c r="X1112" s="105">
        <v>828.57</v>
      </c>
      <c r="Y1112" s="106"/>
      <c r="Z1112" s="106">
        <v>654.38</v>
      </c>
      <c r="AA1112" s="106">
        <v>174.19</v>
      </c>
      <c r="AB1112" s="107"/>
    </row>
    <row r="1113" spans="2:28" hidden="1" x14ac:dyDescent="0.2">
      <c r="B1113" s="5">
        <v>41610</v>
      </c>
      <c r="C1113" s="33">
        <v>6256</v>
      </c>
      <c r="D1113" s="40">
        <v>6043</v>
      </c>
      <c r="E1113" s="40">
        <v>3204</v>
      </c>
      <c r="F1113" s="40">
        <v>6895</v>
      </c>
      <c r="G1113" s="41">
        <f t="shared" si="310"/>
        <v>22398</v>
      </c>
      <c r="H1113" s="119">
        <v>1153.96</v>
      </c>
      <c r="I1113" s="116">
        <v>1162.23</v>
      </c>
      <c r="J1113" s="116">
        <v>1218.8499999999999</v>
      </c>
      <c r="K1113" s="116">
        <v>1169.29</v>
      </c>
      <c r="L1113" s="120">
        <f t="shared" si="311"/>
        <v>1170.19</v>
      </c>
      <c r="M1113" s="121">
        <f t="shared" si="312"/>
        <v>26209.98</v>
      </c>
      <c r="N1113" s="89">
        <v>1.5509999999999999</v>
      </c>
      <c r="O1113" s="89">
        <v>1.7450000000000001</v>
      </c>
      <c r="P1113" s="89">
        <v>2.4119999999999999</v>
      </c>
      <c r="Q1113" s="89">
        <v>1.7753000000000001</v>
      </c>
      <c r="R1113" s="77">
        <f t="shared" si="313"/>
        <v>1.7956000000000001</v>
      </c>
      <c r="S1113" s="105">
        <f t="shared" si="314"/>
        <v>7219.17</v>
      </c>
      <c r="T1113" s="122">
        <f t="shared" si="315"/>
        <v>7023.36</v>
      </c>
      <c r="U1113" s="116">
        <f t="shared" si="316"/>
        <v>3905.2</v>
      </c>
      <c r="V1113" s="123">
        <f t="shared" si="317"/>
        <v>8062.25</v>
      </c>
      <c r="W1113" s="41"/>
      <c r="X1113" s="105">
        <v>944.81</v>
      </c>
      <c r="Y1113" s="106"/>
      <c r="Z1113" s="106">
        <v>709.27</v>
      </c>
      <c r="AA1113" s="106">
        <v>235.54</v>
      </c>
      <c r="AB1113" s="107"/>
    </row>
    <row r="1114" spans="2:28" hidden="1" x14ac:dyDescent="0.2">
      <c r="B1114" s="5">
        <v>41611</v>
      </c>
      <c r="C1114" s="33">
        <v>6624</v>
      </c>
      <c r="D1114" s="40">
        <v>6058</v>
      </c>
      <c r="E1114" s="40">
        <v>3202</v>
      </c>
      <c r="F1114" s="40">
        <v>6867</v>
      </c>
      <c r="G1114" s="41">
        <f t="shared" si="310"/>
        <v>22751</v>
      </c>
      <c r="H1114" s="119">
        <v>1157.19</v>
      </c>
      <c r="I1114" s="116">
        <v>1158.92</v>
      </c>
      <c r="J1114" s="116">
        <v>1218.8499999999999</v>
      </c>
      <c r="K1114" s="116">
        <v>1169.29</v>
      </c>
      <c r="L1114" s="120">
        <f t="shared" si="311"/>
        <v>1169.98</v>
      </c>
      <c r="M1114" s="121">
        <f t="shared" si="312"/>
        <v>26618.240000000002</v>
      </c>
      <c r="N1114" s="89">
        <v>1.5874999999999999</v>
      </c>
      <c r="O1114" s="89">
        <v>1.7056</v>
      </c>
      <c r="P1114" s="89">
        <v>2.4119999999999999</v>
      </c>
      <c r="Q1114" s="89">
        <v>1.7753000000000001</v>
      </c>
      <c r="R1114" s="77">
        <f t="shared" si="313"/>
        <v>1.7917000000000001</v>
      </c>
      <c r="S1114" s="105">
        <f t="shared" si="314"/>
        <v>7665.23</v>
      </c>
      <c r="T1114" s="122">
        <f t="shared" si="315"/>
        <v>7020.74</v>
      </c>
      <c r="U1114" s="116">
        <f t="shared" si="316"/>
        <v>3902.76</v>
      </c>
      <c r="V1114" s="123">
        <f t="shared" si="317"/>
        <v>8029.51</v>
      </c>
      <c r="W1114" s="41"/>
      <c r="X1114" s="105">
        <v>958.5338095238094</v>
      </c>
      <c r="Y1114" s="106"/>
      <c r="Z1114" s="106">
        <v>730.34</v>
      </c>
      <c r="AA1114" s="106">
        <v>228.19380952380948</v>
      </c>
      <c r="AB1114" s="107"/>
    </row>
    <row r="1115" spans="2:28" hidden="1" x14ac:dyDescent="0.2">
      <c r="B1115" s="5">
        <v>41612</v>
      </c>
      <c r="C1115" s="33">
        <v>6839</v>
      </c>
      <c r="D1115" s="40">
        <v>6091</v>
      </c>
      <c r="E1115" s="40">
        <v>2740</v>
      </c>
      <c r="F1115" s="40">
        <v>6686</v>
      </c>
      <c r="G1115" s="41">
        <f t="shared" si="310"/>
        <v>22356</v>
      </c>
      <c r="H1115" s="119">
        <v>1152.5899999999999</v>
      </c>
      <c r="I1115" s="116">
        <v>1156.27</v>
      </c>
      <c r="J1115" s="116">
        <v>1202</v>
      </c>
      <c r="K1115" s="116">
        <v>1178.28</v>
      </c>
      <c r="L1115" s="120">
        <f t="shared" si="311"/>
        <v>1167.33</v>
      </c>
      <c r="M1115" s="121">
        <f t="shared" si="312"/>
        <v>26096.86</v>
      </c>
      <c r="N1115" s="89">
        <v>1.5339</v>
      </c>
      <c r="O1115" s="89">
        <v>1.6769000000000001</v>
      </c>
      <c r="P1115" s="89">
        <v>2.1688999999999998</v>
      </c>
      <c r="Q1115" s="89">
        <v>1.9000999999999999</v>
      </c>
      <c r="R1115" s="77">
        <f t="shared" si="313"/>
        <v>1.7602</v>
      </c>
      <c r="S1115" s="105">
        <f t="shared" si="314"/>
        <v>7882.56</v>
      </c>
      <c r="T1115" s="122">
        <f t="shared" si="315"/>
        <v>7042.84</v>
      </c>
      <c r="U1115" s="116">
        <f t="shared" si="316"/>
        <v>3293.48</v>
      </c>
      <c r="V1115" s="123">
        <f t="shared" si="317"/>
        <v>7877.98</v>
      </c>
      <c r="W1115" s="41"/>
      <c r="X1115" s="105">
        <v>870.44</v>
      </c>
      <c r="Y1115" s="106"/>
      <c r="Z1115" s="106">
        <v>703.23</v>
      </c>
      <c r="AA1115" s="106">
        <v>167.21</v>
      </c>
      <c r="AB1115" s="107"/>
    </row>
    <row r="1116" spans="2:28" hidden="1" x14ac:dyDescent="0.2">
      <c r="B1116" s="5">
        <v>41613</v>
      </c>
      <c r="C1116" s="33">
        <v>4915</v>
      </c>
      <c r="D1116" s="40">
        <v>6019</v>
      </c>
      <c r="E1116" s="40">
        <v>3357</v>
      </c>
      <c r="F1116" s="40">
        <v>6905</v>
      </c>
      <c r="G1116" s="41">
        <f t="shared" si="310"/>
        <v>21196</v>
      </c>
      <c r="H1116" s="119">
        <v>1154.6199999999999</v>
      </c>
      <c r="I1116" s="116">
        <v>1156.53</v>
      </c>
      <c r="J1116" s="116">
        <v>1211.29</v>
      </c>
      <c r="K1116" s="116">
        <v>1174.02</v>
      </c>
      <c r="L1116" s="120">
        <f t="shared" si="311"/>
        <v>1170.46</v>
      </c>
      <c r="M1116" s="121">
        <f t="shared" si="312"/>
        <v>24809.02</v>
      </c>
      <c r="N1116" s="89">
        <v>1.5599000000000001</v>
      </c>
      <c r="O1116" s="89">
        <v>1.6820999999999999</v>
      </c>
      <c r="P1116" s="89">
        <v>2.3170000000000002</v>
      </c>
      <c r="Q1116" s="89">
        <v>1.853</v>
      </c>
      <c r="R1116" s="77">
        <f t="shared" si="313"/>
        <v>1.81</v>
      </c>
      <c r="S1116" s="105">
        <f t="shared" si="314"/>
        <v>5674.96</v>
      </c>
      <c r="T1116" s="122">
        <f t="shared" si="315"/>
        <v>6961.15</v>
      </c>
      <c r="U1116" s="116">
        <f t="shared" si="316"/>
        <v>4066.3</v>
      </c>
      <c r="V1116" s="123">
        <f t="shared" si="317"/>
        <v>8106.61</v>
      </c>
      <c r="W1116" s="41"/>
      <c r="X1116" s="105">
        <v>888.93</v>
      </c>
      <c r="Y1116" s="106"/>
      <c r="Z1116" s="106">
        <v>689.54</v>
      </c>
      <c r="AA1116" s="106">
        <v>199.39</v>
      </c>
      <c r="AB1116" s="107"/>
    </row>
    <row r="1117" spans="2:28" hidden="1" x14ac:dyDescent="0.2">
      <c r="B1117" s="5">
        <v>41614</v>
      </c>
      <c r="C1117" s="33">
        <v>5664</v>
      </c>
      <c r="D1117" s="40">
        <v>6025</v>
      </c>
      <c r="E1117" s="40">
        <v>2309</v>
      </c>
      <c r="F1117" s="40">
        <v>6781</v>
      </c>
      <c r="G1117" s="41">
        <f t="shared" si="310"/>
        <v>20779</v>
      </c>
      <c r="H1117" s="119">
        <v>1154.3699999999999</v>
      </c>
      <c r="I1117" s="116">
        <v>1153.71</v>
      </c>
      <c r="J1117" s="116">
        <v>1211.29</v>
      </c>
      <c r="K1117" s="116">
        <v>1178.76</v>
      </c>
      <c r="L1117" s="120">
        <f t="shared" si="311"/>
        <v>1168.46</v>
      </c>
      <c r="M1117" s="121">
        <f t="shared" si="312"/>
        <v>24279.49</v>
      </c>
      <c r="N1117" s="89">
        <v>1.6107</v>
      </c>
      <c r="O1117" s="89">
        <v>1.6469</v>
      </c>
      <c r="P1117" s="89">
        <v>2.3170000000000002</v>
      </c>
      <c r="Q1117" s="89">
        <v>1.8976</v>
      </c>
      <c r="R1117" s="77">
        <f t="shared" si="313"/>
        <v>1.7932999999999999</v>
      </c>
      <c r="S1117" s="105">
        <f t="shared" si="314"/>
        <v>6538.35</v>
      </c>
      <c r="T1117" s="122">
        <f t="shared" si="315"/>
        <v>6951.1</v>
      </c>
      <c r="U1117" s="116">
        <f t="shared" si="316"/>
        <v>2796.87</v>
      </c>
      <c r="V1117" s="123">
        <f t="shared" si="317"/>
        <v>7993.17</v>
      </c>
      <c r="W1117" s="41"/>
      <c r="X1117" s="105">
        <v>847.21</v>
      </c>
      <c r="Y1117" s="106"/>
      <c r="Z1117" s="106">
        <v>663.39</v>
      </c>
      <c r="AA1117" s="106">
        <v>183.82</v>
      </c>
      <c r="AB1117" s="107"/>
    </row>
    <row r="1118" spans="2:28" hidden="1" x14ac:dyDescent="0.2">
      <c r="B1118" s="5">
        <v>41615</v>
      </c>
      <c r="C1118" s="33">
        <v>7189</v>
      </c>
      <c r="D1118" s="40">
        <v>6618</v>
      </c>
      <c r="E1118" s="40">
        <v>3360</v>
      </c>
      <c r="F1118" s="40">
        <v>6887</v>
      </c>
      <c r="G1118" s="41">
        <f t="shared" si="310"/>
        <v>24054</v>
      </c>
      <c r="H1118" s="119">
        <v>1151.8399999999999</v>
      </c>
      <c r="I1118" s="116">
        <v>1154.68</v>
      </c>
      <c r="J1118" s="116">
        <v>1211.29</v>
      </c>
      <c r="K1118" s="116">
        <v>1180.73</v>
      </c>
      <c r="L1118" s="120">
        <f t="shared" si="311"/>
        <v>1169.2</v>
      </c>
      <c r="M1118" s="121">
        <f t="shared" si="312"/>
        <v>28123.87</v>
      </c>
      <c r="N1118" s="89">
        <v>1.5498000000000001</v>
      </c>
      <c r="O1118" s="89">
        <v>1.6624000000000001</v>
      </c>
      <c r="P1118" s="89">
        <v>2.3170000000000002</v>
      </c>
      <c r="Q1118" s="89">
        <v>1.9207000000000001</v>
      </c>
      <c r="R1118" s="77">
        <f t="shared" si="313"/>
        <v>1.7941</v>
      </c>
      <c r="S1118" s="105">
        <f t="shared" si="314"/>
        <v>8280.58</v>
      </c>
      <c r="T1118" s="122">
        <f t="shared" si="315"/>
        <v>7641.67</v>
      </c>
      <c r="U1118" s="116">
        <f t="shared" si="316"/>
        <v>4069.93</v>
      </c>
      <c r="V1118" s="123">
        <f t="shared" si="317"/>
        <v>8131.69</v>
      </c>
      <c r="W1118" s="41"/>
      <c r="X1118" s="105">
        <v>982.37</v>
      </c>
      <c r="Y1118" s="106"/>
      <c r="Z1118" s="106">
        <v>771.21</v>
      </c>
      <c r="AA1118" s="106">
        <v>211.16</v>
      </c>
      <c r="AB1118" s="107"/>
    </row>
    <row r="1119" spans="2:28" hidden="1" x14ac:dyDescent="0.2">
      <c r="B1119" s="5">
        <v>41616</v>
      </c>
      <c r="C1119" s="33">
        <v>7836</v>
      </c>
      <c r="D1119" s="40">
        <v>8060</v>
      </c>
      <c r="E1119" s="40">
        <v>3332</v>
      </c>
      <c r="F1119" s="40">
        <v>6888</v>
      </c>
      <c r="G1119" s="41">
        <f t="shared" si="310"/>
        <v>26116</v>
      </c>
      <c r="H1119" s="119">
        <v>1151.6600000000001</v>
      </c>
      <c r="I1119" s="116">
        <v>1158.77</v>
      </c>
      <c r="J1119" s="116">
        <v>1211.29</v>
      </c>
      <c r="K1119" s="116">
        <v>1181.94</v>
      </c>
      <c r="L1119" s="120">
        <f t="shared" si="311"/>
        <v>1169.45</v>
      </c>
      <c r="M1119" s="121">
        <f t="shared" si="312"/>
        <v>30541.31</v>
      </c>
      <c r="N1119" s="89">
        <v>1.5429999999999999</v>
      </c>
      <c r="O1119" s="89">
        <v>1.7098</v>
      </c>
      <c r="P1119" s="89">
        <v>2.3170000000000002</v>
      </c>
      <c r="Q1119" s="89">
        <v>1.9296</v>
      </c>
      <c r="R1119" s="77">
        <f t="shared" si="313"/>
        <v>1.7951999999999999</v>
      </c>
      <c r="S1119" s="105">
        <f t="shared" si="314"/>
        <v>9024.41</v>
      </c>
      <c r="T1119" s="122">
        <f t="shared" si="315"/>
        <v>9339.69</v>
      </c>
      <c r="U1119" s="116">
        <f t="shared" si="316"/>
        <v>4036.02</v>
      </c>
      <c r="V1119" s="123">
        <f t="shared" si="317"/>
        <v>8141.2</v>
      </c>
      <c r="W1119" s="41"/>
      <c r="X1119" s="105">
        <v>1051.99</v>
      </c>
      <c r="Y1119" s="106"/>
      <c r="Z1119" s="106">
        <v>829.27</v>
      </c>
      <c r="AA1119" s="106">
        <v>222.72</v>
      </c>
      <c r="AB1119" s="107"/>
    </row>
    <row r="1120" spans="2:28" hidden="1" x14ac:dyDescent="0.2">
      <c r="B1120" s="5">
        <v>41617</v>
      </c>
      <c r="C1120" s="33">
        <v>4094</v>
      </c>
      <c r="D1120" s="40">
        <v>6039</v>
      </c>
      <c r="E1120" s="40">
        <v>3375</v>
      </c>
      <c r="F1120" s="40">
        <v>6805</v>
      </c>
      <c r="G1120" s="41">
        <f t="shared" si="310"/>
        <v>20313</v>
      </c>
      <c r="H1120" s="119">
        <v>1148.26</v>
      </c>
      <c r="I1120" s="116">
        <v>1150.9000000000001</v>
      </c>
      <c r="J1120" s="116">
        <v>1211.29</v>
      </c>
      <c r="K1120" s="116">
        <v>1179.6099999999999</v>
      </c>
      <c r="L1120" s="120">
        <f t="shared" si="311"/>
        <v>1170.02</v>
      </c>
      <c r="M1120" s="121">
        <f t="shared" si="312"/>
        <v>23766.61</v>
      </c>
      <c r="N1120" s="89">
        <v>1.4999</v>
      </c>
      <c r="O1120" s="89">
        <v>1.6131</v>
      </c>
      <c r="P1120" s="89">
        <v>2.3170000000000002</v>
      </c>
      <c r="Q1120" s="89">
        <v>1.9000999999999999</v>
      </c>
      <c r="R1120" s="77">
        <f t="shared" si="313"/>
        <v>1.8033999999999999</v>
      </c>
      <c r="S1120" s="105">
        <f t="shared" si="314"/>
        <v>4700.9799999999996</v>
      </c>
      <c r="T1120" s="122">
        <f t="shared" si="315"/>
        <v>6950.29</v>
      </c>
      <c r="U1120" s="116">
        <f t="shared" si="316"/>
        <v>4088.1</v>
      </c>
      <c r="V1120" s="123">
        <f t="shared" si="317"/>
        <v>8027.25</v>
      </c>
      <c r="W1120" s="41"/>
      <c r="X1120" s="105">
        <v>846.95</v>
      </c>
      <c r="Y1120" s="106"/>
      <c r="Z1120" s="106">
        <v>664.58</v>
      </c>
      <c r="AA1120" s="106">
        <v>182.37</v>
      </c>
      <c r="AB1120" s="107"/>
    </row>
    <row r="1121" spans="2:28" hidden="1" x14ac:dyDescent="0.2">
      <c r="B1121" s="5">
        <v>41618</v>
      </c>
      <c r="C1121" s="33">
        <v>4273</v>
      </c>
      <c r="D1121" s="40">
        <v>6099</v>
      </c>
      <c r="E1121" s="40">
        <v>3136</v>
      </c>
      <c r="F1121" s="40">
        <v>6834</v>
      </c>
      <c r="G1121" s="41">
        <f t="shared" si="310"/>
        <v>20342</v>
      </c>
      <c r="H1121" s="119">
        <v>1145.2</v>
      </c>
      <c r="I1121" s="116">
        <v>1154.56</v>
      </c>
      <c r="J1121" s="116">
        <v>1211.29</v>
      </c>
      <c r="K1121" s="116">
        <v>1178.93</v>
      </c>
      <c r="L1121" s="120">
        <f t="shared" si="311"/>
        <v>1169.53</v>
      </c>
      <c r="M1121" s="121">
        <f t="shared" si="312"/>
        <v>23790.51</v>
      </c>
      <c r="N1121" s="89">
        <v>1.5008999999999999</v>
      </c>
      <c r="O1121" s="89">
        <v>1.6620999999999999</v>
      </c>
      <c r="P1121" s="89">
        <v>2.3170000000000002</v>
      </c>
      <c r="Q1121" s="89">
        <v>1.8922000000000001</v>
      </c>
      <c r="R1121" s="77">
        <f t="shared" si="313"/>
        <v>1.8065</v>
      </c>
      <c r="S1121" s="105">
        <f t="shared" si="314"/>
        <v>4893.4399999999996</v>
      </c>
      <c r="T1121" s="122">
        <f t="shared" si="315"/>
        <v>7041.66</v>
      </c>
      <c r="U1121" s="116">
        <f t="shared" si="316"/>
        <v>3798.61</v>
      </c>
      <c r="V1121" s="123">
        <f t="shared" si="317"/>
        <v>8056.81</v>
      </c>
      <c r="W1121" s="41"/>
      <c r="X1121" s="105">
        <v>839.2</v>
      </c>
      <c r="Y1121" s="106"/>
      <c r="Z1121" s="106">
        <v>654.49</v>
      </c>
      <c r="AA1121" s="106">
        <v>184.71</v>
      </c>
      <c r="AB1121" s="107"/>
    </row>
    <row r="1122" spans="2:28" hidden="1" x14ac:dyDescent="0.2">
      <c r="B1122" s="5">
        <v>41619</v>
      </c>
      <c r="C1122" s="33">
        <v>3259</v>
      </c>
      <c r="D1122" s="40">
        <v>6006</v>
      </c>
      <c r="E1122" s="40">
        <v>3283</v>
      </c>
      <c r="F1122" s="40">
        <v>6983</v>
      </c>
      <c r="G1122" s="41">
        <f t="shared" si="310"/>
        <v>19531</v>
      </c>
      <c r="H1122" s="119">
        <v>1146.97</v>
      </c>
      <c r="I1122" s="116">
        <v>1154.74</v>
      </c>
      <c r="J1122" s="116">
        <v>1211.29</v>
      </c>
      <c r="K1122" s="116">
        <v>1178.44</v>
      </c>
      <c r="L1122" s="120">
        <f t="shared" si="311"/>
        <v>1171.42</v>
      </c>
      <c r="M1122" s="121">
        <f t="shared" si="312"/>
        <v>22879.06</v>
      </c>
      <c r="N1122" s="89">
        <v>1.5331999999999999</v>
      </c>
      <c r="O1122" s="89">
        <v>1.6606000000000001</v>
      </c>
      <c r="P1122" s="89">
        <v>2.3170000000000002</v>
      </c>
      <c r="Q1122" s="89">
        <v>1.8976</v>
      </c>
      <c r="R1122" s="77">
        <f t="shared" si="313"/>
        <v>1.8344</v>
      </c>
      <c r="S1122" s="105">
        <f t="shared" si="314"/>
        <v>3737.98</v>
      </c>
      <c r="T1122" s="122">
        <f t="shared" si="315"/>
        <v>6935.37</v>
      </c>
      <c r="U1122" s="116">
        <f t="shared" si="316"/>
        <v>3976.67</v>
      </c>
      <c r="V1122" s="123">
        <f t="shared" si="317"/>
        <v>8229.0499999999993</v>
      </c>
      <c r="W1122" s="41"/>
      <c r="X1122" s="105">
        <v>827.72</v>
      </c>
      <c r="Y1122" s="106"/>
      <c r="Z1122" s="106">
        <v>639.82000000000005</v>
      </c>
      <c r="AA1122" s="106">
        <v>187.9</v>
      </c>
      <c r="AB1122" s="107"/>
    </row>
    <row r="1123" spans="2:28" hidden="1" x14ac:dyDescent="0.2">
      <c r="B1123" s="5">
        <v>41620</v>
      </c>
      <c r="C1123" s="33">
        <v>3045</v>
      </c>
      <c r="D1123" s="40">
        <v>6141</v>
      </c>
      <c r="E1123" s="40">
        <v>3308</v>
      </c>
      <c r="F1123" s="40">
        <v>6927</v>
      </c>
      <c r="G1123" s="41">
        <f t="shared" si="310"/>
        <v>19421</v>
      </c>
      <c r="H1123" s="119">
        <v>1151.94</v>
      </c>
      <c r="I1123" s="116">
        <v>1152.8900000000001</v>
      </c>
      <c r="J1123" s="116">
        <v>1207.8699999999999</v>
      </c>
      <c r="K1123" s="116">
        <v>1178.44</v>
      </c>
      <c r="L1123" s="120">
        <f t="shared" si="311"/>
        <v>1171.22</v>
      </c>
      <c r="M1123" s="121">
        <f t="shared" si="312"/>
        <v>22746.240000000002</v>
      </c>
      <c r="N1123" s="89">
        <v>1.5649</v>
      </c>
      <c r="O1123" s="89">
        <v>1.6386000000000001</v>
      </c>
      <c r="P1123" s="89">
        <v>2.2766999999999999</v>
      </c>
      <c r="Q1123" s="89">
        <v>1.8976</v>
      </c>
      <c r="R1123" s="77">
        <f t="shared" si="313"/>
        <v>1.8281000000000001</v>
      </c>
      <c r="S1123" s="105">
        <f t="shared" si="314"/>
        <v>3507.66</v>
      </c>
      <c r="T1123" s="122">
        <f t="shared" si="315"/>
        <v>7079.9</v>
      </c>
      <c r="U1123" s="116">
        <f t="shared" si="316"/>
        <v>3995.63</v>
      </c>
      <c r="V1123" s="123">
        <f t="shared" si="317"/>
        <v>8163.05</v>
      </c>
      <c r="W1123" s="41"/>
      <c r="X1123" s="105">
        <v>801.27</v>
      </c>
      <c r="Y1123" s="106"/>
      <c r="Z1123" s="106">
        <v>628.19000000000005</v>
      </c>
      <c r="AA1123" s="106">
        <v>173.08</v>
      </c>
      <c r="AB1123" s="107"/>
    </row>
    <row r="1124" spans="2:28" hidden="1" x14ac:dyDescent="0.2">
      <c r="B1124" s="5">
        <v>41621</v>
      </c>
      <c r="C1124" s="33">
        <v>3051</v>
      </c>
      <c r="D1124" s="40">
        <v>6182</v>
      </c>
      <c r="E1124" s="40">
        <v>3291</v>
      </c>
      <c r="F1124" s="40">
        <v>6923</v>
      </c>
      <c r="G1124" s="41">
        <f t="shared" si="310"/>
        <v>19447</v>
      </c>
      <c r="H1124" s="119">
        <v>1150.31</v>
      </c>
      <c r="I1124" s="116">
        <v>1155.28</v>
      </c>
      <c r="J1124" s="116">
        <v>1207.8699999999999</v>
      </c>
      <c r="K1124" s="116">
        <v>1174.3900000000001</v>
      </c>
      <c r="L1124" s="120">
        <f t="shared" si="311"/>
        <v>1170.2</v>
      </c>
      <c r="M1124" s="121">
        <f t="shared" si="312"/>
        <v>22756.94</v>
      </c>
      <c r="N1124" s="89">
        <v>1.5347</v>
      </c>
      <c r="O1124" s="89">
        <v>1.6656</v>
      </c>
      <c r="P1124" s="89">
        <v>2.2766999999999999</v>
      </c>
      <c r="Q1124" s="89">
        <v>1.8453999999999999</v>
      </c>
      <c r="R1124" s="77">
        <f t="shared" si="313"/>
        <v>1.8125</v>
      </c>
      <c r="S1124" s="105">
        <f t="shared" si="314"/>
        <v>3509.6</v>
      </c>
      <c r="T1124" s="122">
        <f t="shared" si="315"/>
        <v>7141.94</v>
      </c>
      <c r="U1124" s="116">
        <f t="shared" si="316"/>
        <v>3975.1</v>
      </c>
      <c r="V1124" s="123">
        <f t="shared" si="317"/>
        <v>8130.3</v>
      </c>
      <c r="W1124" s="41"/>
      <c r="X1124" s="105">
        <v>790.67</v>
      </c>
      <c r="Y1124" s="106"/>
      <c r="Z1124" s="106">
        <v>624.4</v>
      </c>
      <c r="AA1124" s="106">
        <v>166.27</v>
      </c>
      <c r="AB1124" s="107"/>
    </row>
    <row r="1125" spans="2:28" hidden="1" x14ac:dyDescent="0.2">
      <c r="B1125" s="5">
        <v>41622</v>
      </c>
      <c r="C1125" s="33">
        <v>3049</v>
      </c>
      <c r="D1125" s="40">
        <v>6101</v>
      </c>
      <c r="E1125" s="40">
        <v>3255</v>
      </c>
      <c r="F1125" s="40">
        <v>6894</v>
      </c>
      <c r="G1125" s="41">
        <f t="shared" si="310"/>
        <v>19299</v>
      </c>
      <c r="H1125" s="119">
        <v>1147.73</v>
      </c>
      <c r="I1125" s="116">
        <v>1160.56</v>
      </c>
      <c r="J1125" s="116">
        <v>1207.8699999999999</v>
      </c>
      <c r="K1125" s="116">
        <v>1170.0899999999999</v>
      </c>
      <c r="L1125" s="120">
        <f t="shared" si="311"/>
        <v>1169.92</v>
      </c>
      <c r="M1125" s="121">
        <f t="shared" si="312"/>
        <v>22578.22</v>
      </c>
      <c r="N1125" s="89">
        <v>1.4997</v>
      </c>
      <c r="O1125" s="89">
        <v>1.7246999999999999</v>
      </c>
      <c r="P1125" s="89">
        <v>2.2766999999999999</v>
      </c>
      <c r="Q1125" s="89">
        <v>1.7942</v>
      </c>
      <c r="R1125" s="77">
        <f t="shared" si="313"/>
        <v>1.8070999999999999</v>
      </c>
      <c r="S1125" s="105">
        <f t="shared" si="314"/>
        <v>3499.43</v>
      </c>
      <c r="T1125" s="122">
        <f t="shared" si="315"/>
        <v>7080.58</v>
      </c>
      <c r="U1125" s="116">
        <f t="shared" si="316"/>
        <v>3931.62</v>
      </c>
      <c r="V1125" s="123">
        <f t="shared" si="317"/>
        <v>8066.6</v>
      </c>
      <c r="W1125" s="41"/>
      <c r="X1125" s="105">
        <v>806.06</v>
      </c>
      <c r="Y1125" s="106"/>
      <c r="Z1125" s="106">
        <v>627.33000000000004</v>
      </c>
      <c r="AA1125" s="106">
        <v>178.73</v>
      </c>
      <c r="AB1125" s="107"/>
    </row>
    <row r="1126" spans="2:28" hidden="1" x14ac:dyDescent="0.2">
      <c r="B1126" s="5">
        <v>41623</v>
      </c>
      <c r="C1126" s="33">
        <v>3049</v>
      </c>
      <c r="D1126" s="40">
        <v>6085</v>
      </c>
      <c r="E1126" s="40">
        <v>3239</v>
      </c>
      <c r="F1126" s="40">
        <v>6852</v>
      </c>
      <c r="G1126" s="41">
        <f t="shared" si="310"/>
        <v>19225</v>
      </c>
      <c r="H1126" s="119">
        <v>1150.25</v>
      </c>
      <c r="I1126" s="116">
        <v>1159.6099999999999</v>
      </c>
      <c r="J1126" s="116">
        <v>1207.8699999999999</v>
      </c>
      <c r="K1126" s="116">
        <v>1169.94</v>
      </c>
      <c r="L1126" s="120">
        <f t="shared" si="311"/>
        <v>1169.94</v>
      </c>
      <c r="M1126" s="121">
        <f t="shared" si="312"/>
        <v>22492.06</v>
      </c>
      <c r="N1126" s="89">
        <v>1.5239</v>
      </c>
      <c r="O1126" s="89">
        <v>1.7153</v>
      </c>
      <c r="P1126" s="89">
        <v>2.2766999999999999</v>
      </c>
      <c r="Q1126" s="89">
        <v>1.7911999999999999</v>
      </c>
      <c r="R1126" s="77">
        <f t="shared" si="313"/>
        <v>1.8066</v>
      </c>
      <c r="S1126" s="105">
        <f t="shared" si="314"/>
        <v>3507.11</v>
      </c>
      <c r="T1126" s="122">
        <f t="shared" si="315"/>
        <v>7056.23</v>
      </c>
      <c r="U1126" s="116">
        <f t="shared" si="316"/>
        <v>3912.29</v>
      </c>
      <c r="V1126" s="123">
        <f t="shared" si="317"/>
        <v>8016.43</v>
      </c>
      <c r="W1126" s="41"/>
      <c r="X1126" s="105">
        <v>809.84</v>
      </c>
      <c r="Y1126" s="106"/>
      <c r="Z1126" s="106">
        <v>627.61</v>
      </c>
      <c r="AA1126" s="106">
        <v>182.23</v>
      </c>
      <c r="AB1126" s="107"/>
    </row>
    <row r="1127" spans="2:28" hidden="1" x14ac:dyDescent="0.2">
      <c r="B1127" s="5">
        <v>41624</v>
      </c>
      <c r="C1127" s="33">
        <v>5149</v>
      </c>
      <c r="D1127" s="40">
        <v>6008</v>
      </c>
      <c r="E1127" s="40">
        <v>3293</v>
      </c>
      <c r="F1127" s="40">
        <v>6729</v>
      </c>
      <c r="G1127" s="41">
        <f t="shared" si="310"/>
        <v>21179</v>
      </c>
      <c r="H1127" s="119">
        <v>1153.5899999999999</v>
      </c>
      <c r="I1127" s="148">
        <v>1156.58</v>
      </c>
      <c r="J1127" s="116">
        <v>1207.8699999999999</v>
      </c>
      <c r="K1127" s="116">
        <v>1171.75</v>
      </c>
      <c r="L1127" s="120">
        <f t="shared" si="311"/>
        <v>1168.6500000000001</v>
      </c>
      <c r="M1127" s="121">
        <f t="shared" si="312"/>
        <v>24750.79</v>
      </c>
      <c r="N1127" s="89">
        <v>1.5631999999999999</v>
      </c>
      <c r="O1127" s="89">
        <v>1.6861999999999999</v>
      </c>
      <c r="P1127" s="89">
        <v>2.2766999999999999</v>
      </c>
      <c r="Q1127" s="89">
        <v>1.8122</v>
      </c>
      <c r="R1127" s="77">
        <f t="shared" si="313"/>
        <v>1.7881</v>
      </c>
      <c r="S1127" s="105">
        <f t="shared" si="314"/>
        <v>5939.83</v>
      </c>
      <c r="T1127" s="122">
        <f t="shared" si="315"/>
        <v>6948.73</v>
      </c>
      <c r="U1127" s="116">
        <f t="shared" si="316"/>
        <v>3977.52</v>
      </c>
      <c r="V1127" s="123">
        <f t="shared" si="317"/>
        <v>7884.71</v>
      </c>
      <c r="W1127" s="41"/>
      <c r="X1127" s="105">
        <v>860.41</v>
      </c>
      <c r="Y1127" s="106"/>
      <c r="Z1127" s="106">
        <v>665.13</v>
      </c>
      <c r="AA1127" s="106">
        <v>195.28</v>
      </c>
      <c r="AB1127" s="107"/>
    </row>
    <row r="1128" spans="2:28" hidden="1" x14ac:dyDescent="0.2">
      <c r="B1128" s="5">
        <v>41625</v>
      </c>
      <c r="C1128" s="33">
        <v>5528</v>
      </c>
      <c r="D1128" s="40">
        <v>6067</v>
      </c>
      <c r="E1128" s="40">
        <v>3272</v>
      </c>
      <c r="F1128" s="40">
        <v>6296</v>
      </c>
      <c r="G1128" s="41">
        <f t="shared" si="310"/>
        <v>21163</v>
      </c>
      <c r="H1128" s="119">
        <v>1152.1500000000001</v>
      </c>
      <c r="I1128" s="148">
        <v>1157.8</v>
      </c>
      <c r="J1128" s="116">
        <v>1207.8699999999999</v>
      </c>
      <c r="K1128" s="116">
        <v>1172.1300000000001</v>
      </c>
      <c r="L1128" s="120">
        <f t="shared" si="311"/>
        <v>1168.33</v>
      </c>
      <c r="M1128" s="121">
        <f t="shared" si="312"/>
        <v>24725.34</v>
      </c>
      <c r="N1128" s="89">
        <v>1.5392999999999999</v>
      </c>
      <c r="O1128" s="89">
        <v>1.7294</v>
      </c>
      <c r="P1128" s="89">
        <v>2.2766999999999999</v>
      </c>
      <c r="Q1128" s="89">
        <v>1.8208</v>
      </c>
      <c r="R1128" s="77">
        <f t="shared" si="313"/>
        <v>1.7916000000000001</v>
      </c>
      <c r="S1128" s="105">
        <f t="shared" si="314"/>
        <v>6369.09</v>
      </c>
      <c r="T1128" s="122">
        <f t="shared" si="315"/>
        <v>7024.37</v>
      </c>
      <c r="U1128" s="116">
        <f t="shared" si="316"/>
        <v>3952.15</v>
      </c>
      <c r="V1128" s="123">
        <f t="shared" si="317"/>
        <v>7379.73</v>
      </c>
      <c r="W1128" s="41"/>
      <c r="X1128" s="105">
        <v>287.42</v>
      </c>
      <c r="Y1128" s="106"/>
      <c r="Z1128" s="106">
        <v>200.11</v>
      </c>
      <c r="AA1128" s="106">
        <v>87.309999999999945</v>
      </c>
      <c r="AB1128" s="107"/>
    </row>
    <row r="1129" spans="2:28" hidden="1" x14ac:dyDescent="0.2">
      <c r="B1129" s="5">
        <v>41626</v>
      </c>
      <c r="C1129" s="33">
        <v>4414</v>
      </c>
      <c r="D1129" s="40">
        <v>6072</v>
      </c>
      <c r="E1129" s="40">
        <v>3318</v>
      </c>
      <c r="F1129" s="40">
        <v>6919</v>
      </c>
      <c r="G1129" s="41">
        <f t="shared" si="310"/>
        <v>20723</v>
      </c>
      <c r="H1129" s="119">
        <v>1152.1300000000001</v>
      </c>
      <c r="I1129" s="148">
        <v>1157.97</v>
      </c>
      <c r="J1129" s="116">
        <v>1207.8699999999999</v>
      </c>
      <c r="K1129" s="116">
        <v>1173.83</v>
      </c>
      <c r="L1129" s="120">
        <f t="shared" si="311"/>
        <v>1170.01</v>
      </c>
      <c r="M1129" s="121">
        <f t="shared" si="312"/>
        <v>24246.14</v>
      </c>
      <c r="N1129" s="89">
        <v>1.544</v>
      </c>
      <c r="O1129" s="89">
        <v>1.6772</v>
      </c>
      <c r="P1129" s="89">
        <v>2.2766999999999999</v>
      </c>
      <c r="Q1129" s="89">
        <v>1.8234999999999999</v>
      </c>
      <c r="R1129" s="77">
        <f t="shared" si="313"/>
        <v>1.7937000000000001</v>
      </c>
      <c r="S1129" s="105">
        <f t="shared" si="314"/>
        <v>5085.5</v>
      </c>
      <c r="T1129" s="122">
        <f t="shared" si="315"/>
        <v>7031.19</v>
      </c>
      <c r="U1129" s="116">
        <f t="shared" si="316"/>
        <v>4007.71</v>
      </c>
      <c r="V1129" s="123">
        <f t="shared" si="317"/>
        <v>8121.73</v>
      </c>
      <c r="W1129" s="41"/>
      <c r="X1129" s="105">
        <v>2.8421709430404007E-14</v>
      </c>
      <c r="Y1129" s="106"/>
      <c r="Z1129" s="106">
        <v>0</v>
      </c>
      <c r="AA1129" s="106">
        <v>0</v>
      </c>
      <c r="AB1129" s="107"/>
    </row>
    <row r="1130" spans="2:28" hidden="1" x14ac:dyDescent="0.2">
      <c r="B1130" s="5">
        <v>41627</v>
      </c>
      <c r="C1130" s="33">
        <v>3060</v>
      </c>
      <c r="D1130" s="40">
        <v>6070</v>
      </c>
      <c r="E1130" s="40">
        <v>3339</v>
      </c>
      <c r="F1130" s="40">
        <v>6889</v>
      </c>
      <c r="G1130" s="41">
        <f t="shared" si="310"/>
        <v>19358</v>
      </c>
      <c r="H1130" s="119">
        <v>1151.1500000000001</v>
      </c>
      <c r="I1130" s="148">
        <v>1157.6400000000001</v>
      </c>
      <c r="J1130" s="116">
        <v>1219.1199999999999</v>
      </c>
      <c r="K1130" s="116">
        <v>1169.42</v>
      </c>
      <c r="L1130" s="120">
        <f t="shared" si="311"/>
        <v>1171.4100000000001</v>
      </c>
      <c r="M1130" s="121">
        <f t="shared" si="312"/>
        <v>22676.17</v>
      </c>
      <c r="N1130" s="89">
        <v>1.5276000000000001</v>
      </c>
      <c r="O1130" s="89">
        <v>1.6951000000000001</v>
      </c>
      <c r="P1130" s="89">
        <v>2.3883999999999999</v>
      </c>
      <c r="Q1130" s="89">
        <v>1.7728999999999999</v>
      </c>
      <c r="R1130" s="77">
        <f t="shared" si="313"/>
        <v>1.8159000000000001</v>
      </c>
      <c r="S1130" s="105">
        <f t="shared" si="314"/>
        <v>3522.52</v>
      </c>
      <c r="T1130" s="122">
        <f t="shared" si="315"/>
        <v>7026.87</v>
      </c>
      <c r="U1130" s="116">
        <f t="shared" si="316"/>
        <v>4070.64</v>
      </c>
      <c r="V1130" s="123">
        <f t="shared" si="317"/>
        <v>8056.13</v>
      </c>
      <c r="W1130" s="41"/>
      <c r="X1130" s="105">
        <v>0</v>
      </c>
      <c r="Y1130" s="106"/>
      <c r="Z1130" s="106">
        <v>0</v>
      </c>
      <c r="AA1130" s="106">
        <v>0</v>
      </c>
      <c r="AB1130" s="107"/>
    </row>
    <row r="1131" spans="2:28" hidden="1" x14ac:dyDescent="0.2">
      <c r="B1131" s="5">
        <v>41628</v>
      </c>
      <c r="C1131" s="33">
        <v>3075</v>
      </c>
      <c r="D1131" s="40">
        <v>6035</v>
      </c>
      <c r="E1131" s="40">
        <v>3299</v>
      </c>
      <c r="F1131" s="40">
        <v>6595</v>
      </c>
      <c r="G1131" s="41">
        <f t="shared" si="310"/>
        <v>19004</v>
      </c>
      <c r="H1131" s="119">
        <v>1153.21</v>
      </c>
      <c r="I1131" s="148">
        <v>1161.54</v>
      </c>
      <c r="J1131" s="116">
        <v>1219.1199999999999</v>
      </c>
      <c r="K1131" s="116">
        <v>1168.8499999999999</v>
      </c>
      <c r="L1131" s="120">
        <f t="shared" si="311"/>
        <v>1172.72</v>
      </c>
      <c r="M1131" s="121">
        <f t="shared" si="312"/>
        <v>22286.46</v>
      </c>
      <c r="N1131" s="89">
        <v>1.5276000000000001</v>
      </c>
      <c r="O1131" s="89">
        <v>1.6951000000000001</v>
      </c>
      <c r="P1131" s="89">
        <v>2.3883999999999999</v>
      </c>
      <c r="Q1131" s="89">
        <v>1.7728999999999999</v>
      </c>
      <c r="R1131" s="77">
        <f t="shared" si="313"/>
        <v>1.8152999999999999</v>
      </c>
      <c r="S1131" s="105">
        <f t="shared" si="314"/>
        <v>3546.12</v>
      </c>
      <c r="T1131" s="122">
        <f t="shared" si="315"/>
        <v>7009.89</v>
      </c>
      <c r="U1131" s="116">
        <f t="shared" si="316"/>
        <v>4021.88</v>
      </c>
      <c r="V1131" s="123">
        <f t="shared" si="317"/>
        <v>7708.57</v>
      </c>
      <c r="W1131" s="41"/>
      <c r="X1131" s="105">
        <v>0</v>
      </c>
      <c r="Y1131" s="106"/>
      <c r="Z1131" s="106">
        <v>0</v>
      </c>
      <c r="AA1131" s="106">
        <v>0</v>
      </c>
      <c r="AB1131" s="107"/>
    </row>
    <row r="1132" spans="2:28" hidden="1" x14ac:dyDescent="0.2">
      <c r="B1132" s="5">
        <v>41629</v>
      </c>
      <c r="C1132" s="33">
        <v>4419</v>
      </c>
      <c r="D1132" s="40">
        <v>6056</v>
      </c>
      <c r="E1132" s="40">
        <v>3283</v>
      </c>
      <c r="F1132" s="40">
        <v>5786</v>
      </c>
      <c r="G1132" s="41">
        <f t="shared" si="310"/>
        <v>19544</v>
      </c>
      <c r="H1132" s="119">
        <v>1151.56</v>
      </c>
      <c r="I1132" s="148">
        <v>1160.95</v>
      </c>
      <c r="J1132" s="116">
        <v>1219.1199999999999</v>
      </c>
      <c r="K1132" s="116">
        <v>1171.2</v>
      </c>
      <c r="L1132" s="120">
        <f t="shared" si="311"/>
        <v>1171.6300000000001</v>
      </c>
      <c r="M1132" s="121">
        <f t="shared" si="312"/>
        <v>22898.39</v>
      </c>
      <c r="N1132" s="89">
        <v>1.5276000000000001</v>
      </c>
      <c r="O1132" s="89">
        <v>1.7270000000000001</v>
      </c>
      <c r="P1132" s="89">
        <v>2.3883999999999999</v>
      </c>
      <c r="Q1132" s="89">
        <v>1.7887999999999999</v>
      </c>
      <c r="R1132" s="77">
        <f t="shared" si="313"/>
        <v>1.8112999999999999</v>
      </c>
      <c r="S1132" s="105">
        <f t="shared" si="314"/>
        <v>5088.74</v>
      </c>
      <c r="T1132" s="122">
        <f t="shared" si="315"/>
        <v>7030.71</v>
      </c>
      <c r="U1132" s="116">
        <f t="shared" si="316"/>
        <v>4002.37</v>
      </c>
      <c r="V1132" s="123">
        <f t="shared" si="317"/>
        <v>6776.56</v>
      </c>
      <c r="W1132" s="41"/>
      <c r="X1132" s="105">
        <v>566.25</v>
      </c>
      <c r="Y1132" s="106"/>
      <c r="Z1132" s="106">
        <v>441.51</v>
      </c>
      <c r="AA1132" s="106">
        <v>124.74</v>
      </c>
      <c r="AB1132" s="107"/>
    </row>
    <row r="1133" spans="2:28" hidden="1" x14ac:dyDescent="0.2">
      <c r="B1133" s="5">
        <v>41630</v>
      </c>
      <c r="C1133" s="33">
        <v>3047</v>
      </c>
      <c r="D1133" s="40">
        <v>6071</v>
      </c>
      <c r="E1133" s="40">
        <v>3280</v>
      </c>
      <c r="F1133" s="40">
        <v>5287</v>
      </c>
      <c r="G1133" s="41">
        <f t="shared" si="310"/>
        <v>17685</v>
      </c>
      <c r="H1133" s="119">
        <v>1152.19</v>
      </c>
      <c r="I1133" s="148">
        <v>1158.72</v>
      </c>
      <c r="J1133" s="116">
        <v>1219.1199999999999</v>
      </c>
      <c r="K1133" s="116">
        <v>1167.08</v>
      </c>
      <c r="L1133" s="120">
        <f t="shared" si="311"/>
        <v>1171.3</v>
      </c>
      <c r="M1133" s="121">
        <f t="shared" si="312"/>
        <v>20714.38</v>
      </c>
      <c r="N1133" s="89">
        <v>1.5303</v>
      </c>
      <c r="O1133" s="89">
        <v>1.7031000000000001</v>
      </c>
      <c r="P1133" s="89">
        <v>2.3883999999999999</v>
      </c>
      <c r="Q1133" s="89">
        <v>1.7406999999999999</v>
      </c>
      <c r="R1133" s="77">
        <f t="shared" si="313"/>
        <v>1.8117000000000001</v>
      </c>
      <c r="S1133" s="105">
        <f t="shared" si="314"/>
        <v>3510.72</v>
      </c>
      <c r="T1133" s="122">
        <f t="shared" si="315"/>
        <v>7034.59</v>
      </c>
      <c r="U1133" s="116">
        <f t="shared" si="316"/>
        <v>3998.71</v>
      </c>
      <c r="V1133" s="123">
        <f t="shared" si="317"/>
        <v>6170.35</v>
      </c>
      <c r="W1133" s="41"/>
      <c r="X1133" s="105">
        <v>743.64</v>
      </c>
      <c r="Y1133" s="106"/>
      <c r="Z1133" s="106">
        <v>573.95000000000005</v>
      </c>
      <c r="AA1133" s="106">
        <v>169.69</v>
      </c>
      <c r="AB1133" s="107"/>
    </row>
    <row r="1134" spans="2:28" hidden="1" x14ac:dyDescent="0.2">
      <c r="B1134" s="5">
        <v>41631</v>
      </c>
      <c r="C1134" s="33">
        <v>4095</v>
      </c>
      <c r="D1134" s="40">
        <v>6000</v>
      </c>
      <c r="E1134" s="40">
        <v>2347</v>
      </c>
      <c r="F1134" s="40">
        <v>5874</v>
      </c>
      <c r="G1134" s="41">
        <f t="shared" si="310"/>
        <v>18316</v>
      </c>
      <c r="H1134" s="119">
        <v>1152.53</v>
      </c>
      <c r="I1134" s="148">
        <v>1157.74</v>
      </c>
      <c r="J1134" s="116">
        <v>1219.1199999999999</v>
      </c>
      <c r="K1134" s="116">
        <v>1167</v>
      </c>
      <c r="L1134" s="120">
        <f t="shared" si="311"/>
        <v>1167.4100000000001</v>
      </c>
      <c r="M1134" s="121">
        <f t="shared" si="312"/>
        <v>21382.28</v>
      </c>
      <c r="N1134" s="89">
        <v>1.5338000000000001</v>
      </c>
      <c r="O1134" s="89">
        <v>1.6937</v>
      </c>
      <c r="P1134" s="89">
        <v>2.3883999999999999</v>
      </c>
      <c r="Q1134" s="89">
        <v>1.7254</v>
      </c>
      <c r="R1134" s="77">
        <f t="shared" si="313"/>
        <v>1.7571000000000001</v>
      </c>
      <c r="S1134" s="105">
        <f t="shared" si="314"/>
        <v>4719.6099999999997</v>
      </c>
      <c r="T1134" s="122">
        <f t="shared" si="315"/>
        <v>6946.44</v>
      </c>
      <c r="U1134" s="116">
        <f t="shared" si="316"/>
        <v>2861.27</v>
      </c>
      <c r="V1134" s="123">
        <f t="shared" si="317"/>
        <v>6854.96</v>
      </c>
      <c r="W1134" s="41"/>
      <c r="X1134" s="105">
        <v>737.67</v>
      </c>
      <c r="Y1134" s="106"/>
      <c r="Z1134" s="106">
        <v>553.41999999999996</v>
      </c>
      <c r="AA1134" s="106">
        <v>184.25</v>
      </c>
      <c r="AB1134" s="107"/>
    </row>
    <row r="1135" spans="2:28" hidden="1" x14ac:dyDescent="0.2">
      <c r="B1135" s="5">
        <v>41632</v>
      </c>
      <c r="C1135" s="33">
        <v>3043</v>
      </c>
      <c r="D1135" s="40">
        <v>6047</v>
      </c>
      <c r="E1135" s="40">
        <v>3274</v>
      </c>
      <c r="F1135" s="40">
        <v>6819</v>
      </c>
      <c r="G1135" s="41">
        <f t="shared" si="310"/>
        <v>19183</v>
      </c>
      <c r="H1135" s="119">
        <v>1152.2</v>
      </c>
      <c r="I1135" s="148">
        <v>1155.78</v>
      </c>
      <c r="J1135" s="116">
        <v>1219.1199999999999</v>
      </c>
      <c r="K1135" s="116">
        <v>1169.6300000000001</v>
      </c>
      <c r="L1135" s="120">
        <f t="shared" si="311"/>
        <v>1170.95</v>
      </c>
      <c r="M1135" s="121">
        <f t="shared" si="312"/>
        <v>22462.25</v>
      </c>
      <c r="N1135" s="89">
        <v>1.5281</v>
      </c>
      <c r="O1135" s="89">
        <v>1.6708000000000001</v>
      </c>
      <c r="P1135" s="89">
        <v>2.3883999999999999</v>
      </c>
      <c r="Q1135" s="89">
        <v>1.7765</v>
      </c>
      <c r="R1135" s="77">
        <f t="shared" si="313"/>
        <v>1.8082</v>
      </c>
      <c r="S1135" s="105">
        <f t="shared" si="314"/>
        <v>3506.14</v>
      </c>
      <c r="T1135" s="122">
        <f t="shared" si="315"/>
        <v>6989</v>
      </c>
      <c r="U1135" s="116">
        <f t="shared" si="316"/>
        <v>3991.4</v>
      </c>
      <c r="V1135" s="123">
        <f t="shared" si="317"/>
        <v>7975.71</v>
      </c>
      <c r="W1135" s="41"/>
      <c r="X1135" s="105">
        <v>801.04</v>
      </c>
      <c r="Y1135" s="106"/>
      <c r="Z1135" s="106">
        <v>604.15</v>
      </c>
      <c r="AA1135" s="106">
        <v>196.89</v>
      </c>
      <c r="AB1135" s="107"/>
    </row>
    <row r="1136" spans="2:28" hidden="1" x14ac:dyDescent="0.2">
      <c r="B1136" s="5">
        <v>41633</v>
      </c>
      <c r="C1136" s="33">
        <v>3043</v>
      </c>
      <c r="D1136" s="40">
        <v>6075</v>
      </c>
      <c r="E1136" s="40">
        <v>3042</v>
      </c>
      <c r="F1136" s="40">
        <v>6606</v>
      </c>
      <c r="G1136" s="41">
        <f t="shared" si="310"/>
        <v>18766</v>
      </c>
      <c r="H1136" s="119">
        <v>1152.3399999999999</v>
      </c>
      <c r="I1136" s="148">
        <v>1157.4000000000001</v>
      </c>
      <c r="J1136" s="116">
        <v>1219.1199999999999</v>
      </c>
      <c r="K1136" s="116">
        <v>1169.6300000000001</v>
      </c>
      <c r="L1136" s="120">
        <f t="shared" si="311"/>
        <v>1170.8900000000001</v>
      </c>
      <c r="M1136" s="121">
        <f t="shared" si="312"/>
        <v>21972.91</v>
      </c>
      <c r="N1136" s="89">
        <v>1.5331999999999999</v>
      </c>
      <c r="O1136" s="89">
        <v>1.6922999999999999</v>
      </c>
      <c r="P1136" s="89">
        <v>2.3883999999999999</v>
      </c>
      <c r="Q1136" s="89">
        <v>1.7765</v>
      </c>
      <c r="R1136" s="77">
        <f t="shared" si="313"/>
        <v>1.8089999999999999</v>
      </c>
      <c r="S1136" s="105">
        <f t="shared" si="314"/>
        <v>3506.57</v>
      </c>
      <c r="T1136" s="122">
        <f t="shared" si="315"/>
        <v>7031.21</v>
      </c>
      <c r="U1136" s="116">
        <f t="shared" si="316"/>
        <v>3708.56</v>
      </c>
      <c r="V1136" s="123">
        <f t="shared" si="317"/>
        <v>7726.58</v>
      </c>
      <c r="W1136" s="41"/>
      <c r="X1136" s="105">
        <v>795.32</v>
      </c>
      <c r="Y1136" s="106"/>
      <c r="Z1136" s="106">
        <v>612.54999999999995</v>
      </c>
      <c r="AA1136" s="106">
        <v>182.77</v>
      </c>
      <c r="AB1136" s="107"/>
    </row>
    <row r="1137" spans="2:40" hidden="1" x14ac:dyDescent="0.2">
      <c r="B1137" s="5">
        <v>41634</v>
      </c>
      <c r="C1137" s="33">
        <v>6739</v>
      </c>
      <c r="D1137" s="40">
        <v>6039</v>
      </c>
      <c r="E1137" s="40">
        <v>3183</v>
      </c>
      <c r="F1137" s="40">
        <v>6903</v>
      </c>
      <c r="G1137" s="41">
        <f t="shared" si="310"/>
        <v>22864</v>
      </c>
      <c r="H1137" s="119">
        <v>1156.32</v>
      </c>
      <c r="I1137" s="148">
        <v>1155.5999999999999</v>
      </c>
      <c r="J1137" s="116">
        <v>1221.43</v>
      </c>
      <c r="K1137" s="116">
        <v>1170.25</v>
      </c>
      <c r="L1137" s="120">
        <f t="shared" si="311"/>
        <v>1169.4000000000001</v>
      </c>
      <c r="M1137" s="121">
        <f t="shared" si="312"/>
        <v>26737.16</v>
      </c>
      <c r="N1137" s="89">
        <v>1.5798000000000001</v>
      </c>
      <c r="O1137" s="89">
        <v>1.6720999999999999</v>
      </c>
      <c r="P1137" s="89">
        <v>2.4155000000000002</v>
      </c>
      <c r="Q1137" s="89">
        <v>1.7845</v>
      </c>
      <c r="R1137" s="77">
        <f t="shared" si="313"/>
        <v>1.7823</v>
      </c>
      <c r="S1137" s="105">
        <f t="shared" si="314"/>
        <v>7792.44</v>
      </c>
      <c r="T1137" s="122">
        <f t="shared" si="315"/>
        <v>6978.67</v>
      </c>
      <c r="U1137" s="116">
        <f t="shared" si="316"/>
        <v>3887.81</v>
      </c>
      <c r="V1137" s="123">
        <f t="shared" si="317"/>
        <v>8078.24</v>
      </c>
      <c r="W1137" s="41"/>
      <c r="X1137" s="105">
        <v>932.49</v>
      </c>
      <c r="Y1137" s="106"/>
      <c r="Z1137" s="106">
        <v>686.23</v>
      </c>
      <c r="AA1137" s="106">
        <v>246.26</v>
      </c>
      <c r="AB1137" s="107"/>
    </row>
    <row r="1138" spans="2:40" hidden="1" x14ac:dyDescent="0.2">
      <c r="B1138" s="5">
        <v>41635</v>
      </c>
      <c r="C1138" s="33">
        <v>3038</v>
      </c>
      <c r="D1138" s="40">
        <v>6089</v>
      </c>
      <c r="E1138" s="40">
        <v>3310</v>
      </c>
      <c r="F1138" s="40">
        <v>7037</v>
      </c>
      <c r="G1138" s="41">
        <f t="shared" si="310"/>
        <v>19474</v>
      </c>
      <c r="H1138" s="119">
        <v>1154.73</v>
      </c>
      <c r="I1138" s="148">
        <v>1154.5999999999999</v>
      </c>
      <c r="J1138" s="116">
        <v>1221.43</v>
      </c>
      <c r="K1138" s="116">
        <v>1171.1300000000001</v>
      </c>
      <c r="L1138" s="120">
        <f t="shared" si="311"/>
        <v>1171.95</v>
      </c>
      <c r="M1138" s="121">
        <f t="shared" si="312"/>
        <v>22822.6</v>
      </c>
      <c r="N1138" s="89">
        <v>1.5615000000000001</v>
      </c>
      <c r="O1138" s="89">
        <v>1.659</v>
      </c>
      <c r="P1138" s="89">
        <v>2.4155000000000002</v>
      </c>
      <c r="Q1138" s="89">
        <v>1.7956000000000001</v>
      </c>
      <c r="R1138" s="77">
        <f t="shared" si="313"/>
        <v>1.8217000000000001</v>
      </c>
      <c r="S1138" s="105">
        <f t="shared" si="314"/>
        <v>3508.07</v>
      </c>
      <c r="T1138" s="122">
        <f t="shared" si="315"/>
        <v>7030.36</v>
      </c>
      <c r="U1138" s="116">
        <f t="shared" si="316"/>
        <v>4042.93</v>
      </c>
      <c r="V1138" s="123">
        <f t="shared" si="317"/>
        <v>8241.24</v>
      </c>
      <c r="W1138" s="41"/>
      <c r="X1138" s="105">
        <v>831.5</v>
      </c>
      <c r="Y1138" s="106"/>
      <c r="Z1138" s="106">
        <v>623.12</v>
      </c>
      <c r="AA1138" s="106">
        <v>208.38</v>
      </c>
      <c r="AB1138" s="107"/>
    </row>
    <row r="1139" spans="2:40" hidden="1" x14ac:dyDescent="0.2">
      <c r="B1139" s="5">
        <v>41636</v>
      </c>
      <c r="C1139" s="33">
        <v>3770</v>
      </c>
      <c r="D1139" s="40">
        <v>6139</v>
      </c>
      <c r="E1139" s="40">
        <v>3267</v>
      </c>
      <c r="F1139" s="40">
        <v>7078</v>
      </c>
      <c r="G1139" s="41">
        <f t="shared" si="310"/>
        <v>20254</v>
      </c>
      <c r="H1139" s="119">
        <v>1151.17</v>
      </c>
      <c r="I1139" s="148">
        <v>1150.58</v>
      </c>
      <c r="J1139" s="116">
        <v>1221.43</v>
      </c>
      <c r="K1139" s="116">
        <v>1169.28</v>
      </c>
      <c r="L1139" s="120">
        <f t="shared" si="311"/>
        <v>1168.6500000000001</v>
      </c>
      <c r="M1139" s="121">
        <f t="shared" si="312"/>
        <v>23669.9</v>
      </c>
      <c r="N1139" s="89">
        <v>1.5193000000000001</v>
      </c>
      <c r="O1139" s="89">
        <v>1.6084000000000001</v>
      </c>
      <c r="P1139" s="89">
        <v>2.4155000000000002</v>
      </c>
      <c r="Q1139" s="89">
        <v>1.7753000000000001</v>
      </c>
      <c r="R1139" s="77">
        <f t="shared" si="313"/>
        <v>1.7803</v>
      </c>
      <c r="S1139" s="105">
        <f t="shared" si="314"/>
        <v>4339.91</v>
      </c>
      <c r="T1139" s="122">
        <f t="shared" si="315"/>
        <v>7063.41</v>
      </c>
      <c r="U1139" s="116">
        <f t="shared" si="316"/>
        <v>3990.41</v>
      </c>
      <c r="V1139" s="123">
        <f t="shared" si="317"/>
        <v>8276.16</v>
      </c>
      <c r="W1139" s="41"/>
      <c r="X1139" s="105">
        <v>846.69</v>
      </c>
      <c r="Y1139" s="106"/>
      <c r="Z1139" s="106">
        <v>646.08000000000004</v>
      </c>
      <c r="AA1139" s="106">
        <v>200.61</v>
      </c>
      <c r="AB1139" s="107"/>
    </row>
    <row r="1140" spans="2:40" hidden="1" x14ac:dyDescent="0.2">
      <c r="B1140" s="5">
        <v>41637</v>
      </c>
      <c r="C1140" s="33">
        <v>3041</v>
      </c>
      <c r="D1140" s="40">
        <v>5999</v>
      </c>
      <c r="E1140" s="40">
        <v>3299</v>
      </c>
      <c r="F1140" s="40">
        <v>7086</v>
      </c>
      <c r="G1140" s="41">
        <f t="shared" si="310"/>
        <v>19425</v>
      </c>
      <c r="H1140" s="119">
        <v>1153.45</v>
      </c>
      <c r="I1140" s="148">
        <v>1155.58</v>
      </c>
      <c r="J1140" s="116">
        <v>1221.43</v>
      </c>
      <c r="K1140" s="116">
        <v>1169.56</v>
      </c>
      <c r="L1140" s="120">
        <f t="shared" si="311"/>
        <v>1171.53</v>
      </c>
      <c r="M1140" s="121">
        <f t="shared" si="312"/>
        <v>22756.97</v>
      </c>
      <c r="N1140" s="89">
        <v>1.5412999999999999</v>
      </c>
      <c r="O1140" s="89">
        <v>1.6667000000000001</v>
      </c>
      <c r="P1140" s="89">
        <v>2.4155000000000002</v>
      </c>
      <c r="Q1140" s="89">
        <v>1.7726</v>
      </c>
      <c r="R1140" s="77">
        <f t="shared" si="313"/>
        <v>1.8129</v>
      </c>
      <c r="S1140" s="105">
        <f t="shared" si="314"/>
        <v>3507.64</v>
      </c>
      <c r="T1140" s="122">
        <f t="shared" si="315"/>
        <v>6932.32</v>
      </c>
      <c r="U1140" s="116">
        <f t="shared" si="316"/>
        <v>4029.5</v>
      </c>
      <c r="V1140" s="123">
        <f t="shared" si="317"/>
        <v>8287.5</v>
      </c>
      <c r="W1140" s="41"/>
      <c r="X1140" s="105">
        <v>794.44</v>
      </c>
      <c r="Y1140" s="106"/>
      <c r="Z1140" s="106">
        <v>596.15</v>
      </c>
      <c r="AA1140" s="106">
        <v>198.29</v>
      </c>
      <c r="AB1140" s="107"/>
    </row>
    <row r="1141" spans="2:40" ht="13.5" hidden="1" thickBot="1" x14ac:dyDescent="0.25">
      <c r="B1141" s="5">
        <v>41638</v>
      </c>
      <c r="C1141" s="33">
        <v>3044</v>
      </c>
      <c r="D1141" s="40">
        <v>6047</v>
      </c>
      <c r="E1141" s="40">
        <v>3255</v>
      </c>
      <c r="F1141" s="40">
        <v>7036</v>
      </c>
      <c r="G1141" s="41">
        <f t="shared" si="310"/>
        <v>19382</v>
      </c>
      <c r="H1141" s="119">
        <v>1152.42</v>
      </c>
      <c r="I1141" s="148">
        <v>1159.93</v>
      </c>
      <c r="J1141" s="116">
        <v>1221.43</v>
      </c>
      <c r="K1141" s="116">
        <v>1169.3</v>
      </c>
      <c r="L1141" s="120">
        <f t="shared" si="311"/>
        <v>1172.48</v>
      </c>
      <c r="M1141" s="121">
        <f t="shared" si="312"/>
        <v>22725.01</v>
      </c>
      <c r="N1141" s="89">
        <v>1.5268999999999999</v>
      </c>
      <c r="O1141" s="89">
        <v>1.7151000000000001</v>
      </c>
      <c r="P1141" s="89">
        <v>2.4155000000000002</v>
      </c>
      <c r="Q1141" s="89">
        <v>1.7644</v>
      </c>
      <c r="R1141" s="77">
        <f t="shared" si="313"/>
        <v>1.8210999999999999</v>
      </c>
      <c r="S1141" s="105">
        <f t="shared" si="314"/>
        <v>3507.97</v>
      </c>
      <c r="T1141" s="122">
        <f t="shared" si="315"/>
        <v>7014.1</v>
      </c>
      <c r="U1141" s="116">
        <f t="shared" si="316"/>
        <v>3975.75</v>
      </c>
      <c r="V1141" s="123">
        <f t="shared" si="317"/>
        <v>8227.19</v>
      </c>
      <c r="W1141" s="41"/>
      <c r="X1141" s="105">
        <v>769.93</v>
      </c>
      <c r="Y1141" s="106"/>
      <c r="Z1141" s="106">
        <v>602.22</v>
      </c>
      <c r="AA1141" s="106">
        <v>167.71</v>
      </c>
      <c r="AB1141" s="107"/>
    </row>
    <row r="1142" spans="2:40" ht="13.5" hidden="1" thickBot="1" x14ac:dyDescent="0.25">
      <c r="B1142" s="5">
        <v>41639</v>
      </c>
      <c r="C1142" s="33">
        <v>3042</v>
      </c>
      <c r="D1142" s="40">
        <v>6053</v>
      </c>
      <c r="E1142" s="40">
        <v>3250</v>
      </c>
      <c r="F1142" s="40">
        <v>6866</v>
      </c>
      <c r="G1142" s="41">
        <f>SUM(C1142:F1142)</f>
        <v>19211</v>
      </c>
      <c r="H1142" s="119">
        <v>1154.04</v>
      </c>
      <c r="I1142" s="148">
        <v>1164.3599999999999</v>
      </c>
      <c r="J1142" s="116">
        <v>1221.43</v>
      </c>
      <c r="K1142" s="116">
        <v>1168.8399999999999</v>
      </c>
      <c r="L1142" s="120">
        <f>+ROUND((H1142*C1142+I1142*D1142+J1142*E1142+K1142*F1142)/G1142,2)</f>
        <v>1173.98</v>
      </c>
      <c r="M1142" s="121">
        <f>+ROUND((C1142*H1142+D1142*I1142+E1142*J1142+F1142*K1142)/1000,2)</f>
        <v>22553.360000000001</v>
      </c>
      <c r="N1142" s="89">
        <v>1.5515000000000001</v>
      </c>
      <c r="O1142" s="89">
        <v>1.7701</v>
      </c>
      <c r="P1142" s="89">
        <v>2.4155000000000002</v>
      </c>
      <c r="Q1142" s="89">
        <v>1.7634000000000001</v>
      </c>
      <c r="R1142" s="77">
        <f>+ROUND((N1142*C1142+O1142*D1142+P1142*E1142+Q1142*F1142)/G1142,4)</f>
        <v>1.8423</v>
      </c>
      <c r="S1142" s="105">
        <f t="shared" si="314"/>
        <v>3510.59</v>
      </c>
      <c r="T1142" s="122">
        <f t="shared" si="315"/>
        <v>7047.87</v>
      </c>
      <c r="U1142" s="116">
        <f t="shared" si="316"/>
        <v>3969.65</v>
      </c>
      <c r="V1142" s="123">
        <f t="shared" si="317"/>
        <v>8025.26</v>
      </c>
      <c r="W1142" s="41"/>
      <c r="X1142" s="105">
        <v>833.45</v>
      </c>
      <c r="Y1142" s="106"/>
      <c r="Z1142" s="106">
        <v>611.91999999999996</v>
      </c>
      <c r="AA1142" s="106">
        <v>221.53</v>
      </c>
      <c r="AB1142" s="107"/>
      <c r="AD1142" s="304" t="s">
        <v>30</v>
      </c>
      <c r="AE1142" s="305"/>
      <c r="AF1142" s="306"/>
      <c r="AG1142" s="287" t="s">
        <v>31</v>
      </c>
      <c r="AH1142" s="288"/>
      <c r="AI1142" s="289"/>
      <c r="AK1142" s="196" t="s">
        <v>32</v>
      </c>
      <c r="AL1142" s="198" t="s">
        <v>33</v>
      </c>
      <c r="AM1142" s="210" t="s">
        <v>34</v>
      </c>
      <c r="AN1142" s="209" t="s">
        <v>35</v>
      </c>
    </row>
    <row r="1143" spans="2:40" ht="13.5" thickBot="1" x14ac:dyDescent="0.25">
      <c r="B1143" s="10" t="s">
        <v>12</v>
      </c>
      <c r="C1143" s="63">
        <f>SUM(C1112:C1142)</f>
        <v>133760</v>
      </c>
      <c r="D1143" s="63">
        <f t="shared" ref="D1143:AB1143" si="318">SUM(D1112:D1142)</f>
        <v>190461</v>
      </c>
      <c r="E1143" s="63">
        <f t="shared" si="318"/>
        <v>99147</v>
      </c>
      <c r="F1143" s="63">
        <f t="shared" si="318"/>
        <v>208867</v>
      </c>
      <c r="G1143" s="63">
        <f t="shared" si="318"/>
        <v>632235</v>
      </c>
      <c r="H1143" s="63">
        <f t="shared" si="318"/>
        <v>35713.279999999999</v>
      </c>
      <c r="I1143" s="63">
        <f t="shared" si="318"/>
        <v>35868.200000000004</v>
      </c>
      <c r="J1143" s="63">
        <f t="shared" si="318"/>
        <v>37638.239999999991</v>
      </c>
      <c r="K1143" s="63">
        <f t="shared" si="318"/>
        <v>36362.68</v>
      </c>
      <c r="L1143" s="115">
        <f t="shared" si="318"/>
        <v>36281.060000000012</v>
      </c>
      <c r="M1143" s="115">
        <f t="shared" si="318"/>
        <v>739903.07000000007</v>
      </c>
      <c r="N1143" s="97">
        <f t="shared" si="318"/>
        <v>47.749600000000001</v>
      </c>
      <c r="O1143" s="97">
        <f t="shared" si="318"/>
        <v>52.244399999999992</v>
      </c>
      <c r="P1143" s="97">
        <f t="shared" si="318"/>
        <v>72.529499999999956</v>
      </c>
      <c r="Q1143" s="97">
        <f t="shared" si="318"/>
        <v>56.467599999999997</v>
      </c>
      <c r="R1143" s="97">
        <f t="shared" si="318"/>
        <v>55.930599999999991</v>
      </c>
      <c r="S1143" s="115">
        <f t="shared" si="318"/>
        <v>154137.13000000003</v>
      </c>
      <c r="T1143" s="115">
        <f t="shared" si="318"/>
        <v>220372.13999999998</v>
      </c>
      <c r="U1143" s="115">
        <f t="shared" si="318"/>
        <v>120377.73</v>
      </c>
      <c r="V1143" s="115">
        <f t="shared" si="318"/>
        <v>245016.08000000002</v>
      </c>
      <c r="W1143" s="63">
        <f t="shared" si="318"/>
        <v>0</v>
      </c>
      <c r="X1143" s="115">
        <f t="shared" si="318"/>
        <v>22894.81380952381</v>
      </c>
      <c r="Y1143" s="115">
        <f t="shared" si="318"/>
        <v>0</v>
      </c>
      <c r="Z1143" s="115">
        <f t="shared" si="318"/>
        <v>17633.59</v>
      </c>
      <c r="AA1143" s="115">
        <f t="shared" si="318"/>
        <v>5261.223809523809</v>
      </c>
      <c r="AB1143" s="115">
        <f t="shared" si="318"/>
        <v>0</v>
      </c>
      <c r="AD1143" s="187" t="s">
        <v>18</v>
      </c>
      <c r="AE1143" s="188" t="s">
        <v>19</v>
      </c>
      <c r="AF1143" s="189" t="s">
        <v>12</v>
      </c>
      <c r="AG1143" s="178" t="s">
        <v>18</v>
      </c>
      <c r="AH1143" s="179" t="s">
        <v>19</v>
      </c>
      <c r="AI1143" s="180" t="s">
        <v>12</v>
      </c>
      <c r="AK1143" s="197" t="s">
        <v>36</v>
      </c>
      <c r="AL1143" s="199" t="s">
        <v>37</v>
      </c>
      <c r="AM1143" s="211" t="s">
        <v>38</v>
      </c>
      <c r="AN1143" s="206" t="s">
        <v>39</v>
      </c>
    </row>
    <row r="1144" spans="2:40" x14ac:dyDescent="0.2">
      <c r="B1144" s="5">
        <v>41640</v>
      </c>
      <c r="C1144" s="19">
        <v>3043</v>
      </c>
      <c r="D1144" s="19">
        <v>6093</v>
      </c>
      <c r="E1144" s="19">
        <v>3250</v>
      </c>
      <c r="F1144" s="19">
        <v>6939</v>
      </c>
      <c r="G1144" s="41">
        <f>SUM(C1144:F1144)</f>
        <v>19325</v>
      </c>
      <c r="H1144" s="98">
        <v>1153.0899999999999</v>
      </c>
      <c r="I1144" s="98">
        <v>1162.49</v>
      </c>
      <c r="J1144" s="98">
        <v>1221.43</v>
      </c>
      <c r="K1144" s="98">
        <v>1169.29</v>
      </c>
      <c r="L1144" s="120">
        <f t="shared" ref="L1144:L1174" si="319">+ROUND((H1144*C1144+I1144*D1144+J1144*E1144+K1144*F1144)/G1144,2)</f>
        <v>1173.3599999999999</v>
      </c>
      <c r="M1144" s="121">
        <f t="shared" ref="M1144:M1174" si="320">+ROUND((C1144*H1144+D1144*I1144+E1144*J1144+F1144*K1144)/1000,2)</f>
        <v>22675.26</v>
      </c>
      <c r="N1144" s="77">
        <v>1.5411999999999999</v>
      </c>
      <c r="O1144" s="77">
        <v>1.7494000000000001</v>
      </c>
      <c r="P1144" s="77">
        <v>2.4155000000000002</v>
      </c>
      <c r="Q1144" s="77">
        <v>1.7753000000000001</v>
      </c>
      <c r="R1144" s="77">
        <f t="shared" ref="R1144:R1173" si="321">+ROUND((N1144*C1144+O1144*D1144+P1144*E1144+Q1144*F1144)/G1144,4)</f>
        <v>1.8379000000000001</v>
      </c>
      <c r="S1144" s="105">
        <f>ROUND(+C1144*H1144/1000,2)</f>
        <v>3508.85</v>
      </c>
      <c r="T1144" s="122">
        <f>ROUND(+D1144*I1144/1000,2)</f>
        <v>7083.05</v>
      </c>
      <c r="U1144" s="116">
        <f>ROUND(+E1144*J1144/1000,2)</f>
        <v>3969.65</v>
      </c>
      <c r="V1144" s="123">
        <f>ROUND(+F1144*K1144/1000,2)</f>
        <v>8113.7</v>
      </c>
      <c r="X1144" s="98">
        <v>835.87</v>
      </c>
      <c r="Z1144" s="98">
        <v>630.17999999999995</v>
      </c>
      <c r="AA1144" s="98">
        <v>205.69</v>
      </c>
      <c r="AB1144" s="98">
        <f>+Z1144+AA1144</f>
        <v>835.86999999999989</v>
      </c>
      <c r="AD1144" s="190">
        <v>123.43</v>
      </c>
      <c r="AE1144" s="191">
        <v>41.14</v>
      </c>
      <c r="AF1144" s="192">
        <f t="shared" ref="AF1144:AF1157" si="322">+AD1144+AE1144</f>
        <v>164.57</v>
      </c>
      <c r="AG1144" s="181">
        <f t="shared" ref="AG1144:AG1157" si="323">+Z1144-AD1144</f>
        <v>506.74999999999994</v>
      </c>
      <c r="AH1144" s="182">
        <f t="shared" ref="AH1144:AH1157" si="324">+AA1144-AE1144</f>
        <v>164.55</v>
      </c>
      <c r="AI1144" s="183">
        <f t="shared" ref="AI1144:AI1157" si="325">+AB1144-AF1144</f>
        <v>671.3</v>
      </c>
      <c r="AK1144" s="200">
        <f>+F1144-3000</f>
        <v>3939</v>
      </c>
      <c r="AL1144" s="201">
        <v>0</v>
      </c>
      <c r="AM1144" s="207">
        <v>1060.8599999999999</v>
      </c>
      <c r="AN1144" s="204">
        <f>+ROUND(AL1144*AM1144/1000,2)</f>
        <v>0</v>
      </c>
    </row>
    <row r="1145" spans="2:40" x14ac:dyDescent="0.2">
      <c r="B1145" s="5">
        <f>+B1144+1</f>
        <v>41641</v>
      </c>
      <c r="C1145" s="19">
        <v>6256</v>
      </c>
      <c r="D1145" s="19">
        <v>6043</v>
      </c>
      <c r="E1145" s="19">
        <v>3204</v>
      </c>
      <c r="F1145" s="19">
        <v>6895</v>
      </c>
      <c r="G1145" s="41">
        <f t="shared" ref="G1145:G1174" si="326">SUM(C1145:F1145)</f>
        <v>22398</v>
      </c>
      <c r="H1145" s="98">
        <v>1153.96</v>
      </c>
      <c r="I1145" s="98">
        <v>1162.23</v>
      </c>
      <c r="J1145" s="98">
        <v>1218.8499999999999</v>
      </c>
      <c r="K1145" s="98">
        <v>1169.29</v>
      </c>
      <c r="L1145" s="120">
        <f t="shared" si="319"/>
        <v>1170.19</v>
      </c>
      <c r="M1145" s="121">
        <f t="shared" si="320"/>
        <v>26209.98</v>
      </c>
      <c r="N1145" s="77">
        <v>1.5509999999999999</v>
      </c>
      <c r="O1145" s="77">
        <v>1.7450000000000001</v>
      </c>
      <c r="P1145" s="77">
        <v>2.4119999999999999</v>
      </c>
      <c r="Q1145" s="77">
        <v>1.7753000000000001</v>
      </c>
      <c r="R1145" s="77">
        <f t="shared" si="321"/>
        <v>1.7956000000000001</v>
      </c>
      <c r="S1145" s="105">
        <f t="shared" ref="S1145:S1174" si="327">ROUND(+C1145*H1145/1000,2)</f>
        <v>7219.17</v>
      </c>
      <c r="T1145" s="122">
        <f t="shared" ref="T1145:T1174" si="328">ROUND(+D1145*I1145/1000,2)</f>
        <v>7023.36</v>
      </c>
      <c r="U1145" s="116">
        <f t="shared" ref="U1145:U1174" si="329">ROUND(+E1145*J1145/1000,2)</f>
        <v>3905.2</v>
      </c>
      <c r="V1145" s="123">
        <f t="shared" ref="V1145:V1174" si="330">ROUND(+F1145*K1145/1000,2)</f>
        <v>8062.25</v>
      </c>
      <c r="X1145" s="98">
        <v>944.81</v>
      </c>
      <c r="Z1145" s="98">
        <v>709.27</v>
      </c>
      <c r="AA1145" s="98">
        <v>235.54</v>
      </c>
      <c r="AB1145" s="98">
        <f t="shared" ref="AB1145:AB1174" si="331">+Z1145+AA1145</f>
        <v>944.81</v>
      </c>
      <c r="AD1145" s="190">
        <v>121.84</v>
      </c>
      <c r="AE1145" s="191">
        <v>40.61</v>
      </c>
      <c r="AF1145" s="192">
        <f t="shared" si="322"/>
        <v>162.44999999999999</v>
      </c>
      <c r="AG1145" s="184">
        <f t="shared" si="323"/>
        <v>587.42999999999995</v>
      </c>
      <c r="AH1145" s="185">
        <f t="shared" si="324"/>
        <v>194.93</v>
      </c>
      <c r="AI1145" s="186">
        <f t="shared" si="325"/>
        <v>782.3599999999999</v>
      </c>
      <c r="AK1145" s="201">
        <f t="shared" ref="AK1145:AK1174" si="332">+F1145-3000</f>
        <v>3895</v>
      </c>
      <c r="AL1145" s="201">
        <v>0</v>
      </c>
      <c r="AM1145" s="208">
        <v>1060.8599999999999</v>
      </c>
      <c r="AN1145" s="204">
        <f t="shared" ref="AN1145:AN1174" si="333">+ROUND(AL1145*AM1145/1000,2)</f>
        <v>0</v>
      </c>
    </row>
    <row r="1146" spans="2:40" x14ac:dyDescent="0.2">
      <c r="B1146" s="5">
        <f t="shared" ref="B1146:B1174" si="334">+B1145+1</f>
        <v>41642</v>
      </c>
      <c r="C1146" s="19">
        <v>6624</v>
      </c>
      <c r="D1146" s="19">
        <v>6058</v>
      </c>
      <c r="E1146" s="19">
        <v>3202</v>
      </c>
      <c r="F1146" s="19">
        <v>6867</v>
      </c>
      <c r="G1146" s="41">
        <f t="shared" si="326"/>
        <v>22751</v>
      </c>
      <c r="H1146" s="98">
        <v>1157.19</v>
      </c>
      <c r="I1146" s="98">
        <v>1158.92</v>
      </c>
      <c r="J1146" s="98">
        <v>1218.8499999999999</v>
      </c>
      <c r="K1146" s="98">
        <v>1169.29</v>
      </c>
      <c r="L1146" s="120">
        <f t="shared" si="319"/>
        <v>1169.98</v>
      </c>
      <c r="M1146" s="121">
        <f t="shared" si="320"/>
        <v>26618.240000000002</v>
      </c>
      <c r="N1146" s="77">
        <v>1.5874999999999999</v>
      </c>
      <c r="O1146" s="77">
        <v>1.7056</v>
      </c>
      <c r="P1146" s="77">
        <v>2.4119999999999999</v>
      </c>
      <c r="Q1146" s="77">
        <v>1.7753000000000001</v>
      </c>
      <c r="R1146" s="77">
        <f t="shared" si="321"/>
        <v>1.7917000000000001</v>
      </c>
      <c r="S1146" s="105">
        <f t="shared" si="327"/>
        <v>7665.23</v>
      </c>
      <c r="T1146" s="122">
        <f t="shared" si="328"/>
        <v>7020.74</v>
      </c>
      <c r="U1146" s="116">
        <f t="shared" si="329"/>
        <v>3902.76</v>
      </c>
      <c r="V1146" s="123">
        <f t="shared" si="330"/>
        <v>8029.51</v>
      </c>
      <c r="X1146" s="98">
        <v>958.5338095238094</v>
      </c>
      <c r="Z1146" s="98">
        <v>730.34</v>
      </c>
      <c r="AA1146" s="98">
        <v>228.19</v>
      </c>
      <c r="AB1146" s="98">
        <f t="shared" si="331"/>
        <v>958.53</v>
      </c>
      <c r="AD1146" s="190">
        <v>122.69</v>
      </c>
      <c r="AE1146" s="191">
        <v>38.74</v>
      </c>
      <c r="AF1146" s="192">
        <f t="shared" si="322"/>
        <v>161.43</v>
      </c>
      <c r="AG1146" s="184">
        <f t="shared" si="323"/>
        <v>607.65000000000009</v>
      </c>
      <c r="AH1146" s="185">
        <f t="shared" si="324"/>
        <v>189.45</v>
      </c>
      <c r="AI1146" s="186">
        <f t="shared" si="325"/>
        <v>797.09999999999991</v>
      </c>
      <c r="AK1146" s="201">
        <f t="shared" si="332"/>
        <v>3867</v>
      </c>
      <c r="AL1146" s="201">
        <v>0</v>
      </c>
      <c r="AM1146" s="208">
        <v>1063.8800000000001</v>
      </c>
      <c r="AN1146" s="204">
        <f t="shared" si="333"/>
        <v>0</v>
      </c>
    </row>
    <row r="1147" spans="2:40" x14ac:dyDescent="0.2">
      <c r="B1147" s="5">
        <f t="shared" si="334"/>
        <v>41643</v>
      </c>
      <c r="C1147" s="19">
        <v>7492</v>
      </c>
      <c r="D1147" s="19">
        <v>6076</v>
      </c>
      <c r="E1147" s="19">
        <v>2804</v>
      </c>
      <c r="F1147" s="19">
        <v>6331</v>
      </c>
      <c r="G1147" s="41">
        <f t="shared" si="326"/>
        <v>22703</v>
      </c>
      <c r="H1147" s="98">
        <v>1156.53</v>
      </c>
      <c r="I1147" s="98">
        <v>1155.43</v>
      </c>
      <c r="J1147" s="98">
        <v>1218.8499999999999</v>
      </c>
      <c r="K1147" s="98">
        <v>1169.29</v>
      </c>
      <c r="L1147" s="120">
        <f t="shared" si="319"/>
        <v>1167.49</v>
      </c>
      <c r="M1147" s="121">
        <f t="shared" si="320"/>
        <v>26505.55</v>
      </c>
      <c r="N1147" s="77">
        <v>1.5807</v>
      </c>
      <c r="O1147" s="77">
        <v>1.6648000000000001</v>
      </c>
      <c r="P1147" s="77">
        <v>2.4119999999999999</v>
      </c>
      <c r="Q1147" s="77">
        <v>1.7753000000000001</v>
      </c>
      <c r="R1147" s="77">
        <f t="shared" si="321"/>
        <v>1.7601</v>
      </c>
      <c r="S1147" s="105">
        <f t="shared" si="327"/>
        <v>8664.7199999999993</v>
      </c>
      <c r="T1147" s="122">
        <f t="shared" si="328"/>
        <v>7020.39</v>
      </c>
      <c r="U1147" s="116">
        <f t="shared" si="329"/>
        <v>3417.66</v>
      </c>
      <c r="V1147" s="123">
        <f t="shared" si="330"/>
        <v>7402.77</v>
      </c>
      <c r="X1147" s="98">
        <v>939.1</v>
      </c>
      <c r="Z1147" s="98">
        <v>720.53</v>
      </c>
      <c r="AA1147" s="98">
        <v>218.57</v>
      </c>
      <c r="AB1147" s="98">
        <f t="shared" si="331"/>
        <v>939.09999999999991</v>
      </c>
      <c r="AD1147" s="190">
        <v>107.01</v>
      </c>
      <c r="AE1147" s="191">
        <v>31.96</v>
      </c>
      <c r="AF1147" s="192">
        <f t="shared" si="322"/>
        <v>138.97</v>
      </c>
      <c r="AG1147" s="184">
        <f t="shared" si="323"/>
        <v>613.52</v>
      </c>
      <c r="AH1147" s="185">
        <f t="shared" si="324"/>
        <v>186.60999999999999</v>
      </c>
      <c r="AI1147" s="186">
        <f t="shared" si="325"/>
        <v>800.12999999999988</v>
      </c>
      <c r="AK1147" s="201">
        <f t="shared" si="332"/>
        <v>3331</v>
      </c>
      <c r="AL1147" s="201">
        <v>5</v>
      </c>
      <c r="AM1147" s="208">
        <v>1063.8800000000001</v>
      </c>
      <c r="AN1147" s="204">
        <f t="shared" si="333"/>
        <v>5.32</v>
      </c>
    </row>
    <row r="1148" spans="2:40" x14ac:dyDescent="0.2">
      <c r="B1148" s="5">
        <f t="shared" si="334"/>
        <v>41644</v>
      </c>
      <c r="C1148" s="19">
        <v>6256</v>
      </c>
      <c r="D1148" s="19">
        <v>6116</v>
      </c>
      <c r="E1148" s="19">
        <v>2742</v>
      </c>
      <c r="F1148" s="19">
        <v>6192</v>
      </c>
      <c r="G1148" s="41">
        <f t="shared" si="326"/>
        <v>21306</v>
      </c>
      <c r="H1148" s="98">
        <v>1155.21</v>
      </c>
      <c r="I1148" s="98">
        <v>1160.69</v>
      </c>
      <c r="J1148" s="98">
        <v>1218.8499999999999</v>
      </c>
      <c r="K1148" s="98">
        <v>1169.29</v>
      </c>
      <c r="L1148" s="120">
        <f t="shared" si="319"/>
        <v>1169.07</v>
      </c>
      <c r="M1148" s="121">
        <f t="shared" si="320"/>
        <v>24908.1</v>
      </c>
      <c r="N1148" s="77">
        <v>1.5604</v>
      </c>
      <c r="O1148" s="77">
        <v>1.7249000000000001</v>
      </c>
      <c r="P1148" s="77">
        <v>2.4119999999999999</v>
      </c>
      <c r="Q1148" s="77">
        <v>1.7753000000000001</v>
      </c>
      <c r="R1148" s="77">
        <f t="shared" si="321"/>
        <v>1.7797000000000001</v>
      </c>
      <c r="S1148" s="105">
        <f t="shared" si="327"/>
        <v>7226.99</v>
      </c>
      <c r="T1148" s="122">
        <f t="shared" si="328"/>
        <v>7098.78</v>
      </c>
      <c r="U1148" s="116">
        <f t="shared" si="329"/>
        <v>3342.09</v>
      </c>
      <c r="V1148" s="123">
        <f t="shared" si="330"/>
        <v>7240.24</v>
      </c>
      <c r="X1148" s="98">
        <v>892.84</v>
      </c>
      <c r="Z1148" s="98">
        <v>682.36</v>
      </c>
      <c r="AA1148" s="98">
        <v>210.48</v>
      </c>
      <c r="AB1148" s="98">
        <f t="shared" si="331"/>
        <v>892.84</v>
      </c>
      <c r="AD1148" s="190">
        <v>101.41</v>
      </c>
      <c r="AE1148" s="191">
        <v>32.03</v>
      </c>
      <c r="AF1148" s="192">
        <f t="shared" si="322"/>
        <v>133.44</v>
      </c>
      <c r="AG1148" s="184">
        <f t="shared" si="323"/>
        <v>580.95000000000005</v>
      </c>
      <c r="AH1148" s="185">
        <f t="shared" si="324"/>
        <v>178.45</v>
      </c>
      <c r="AI1148" s="186">
        <f t="shared" si="325"/>
        <v>759.40000000000009</v>
      </c>
      <c r="AK1148" s="201">
        <f t="shared" si="332"/>
        <v>3192</v>
      </c>
      <c r="AL1148" s="201">
        <v>90</v>
      </c>
      <c r="AM1148" s="208">
        <v>1063.68</v>
      </c>
      <c r="AN1148" s="204">
        <f t="shared" si="333"/>
        <v>95.73</v>
      </c>
    </row>
    <row r="1149" spans="2:40" x14ac:dyDescent="0.2">
      <c r="B1149" s="5">
        <f t="shared" si="334"/>
        <v>41645</v>
      </c>
      <c r="C1149" s="19">
        <v>8053</v>
      </c>
      <c r="D1149" s="19">
        <v>7916</v>
      </c>
      <c r="E1149" s="19">
        <v>2856</v>
      </c>
      <c r="F1149" s="19">
        <v>6111</v>
      </c>
      <c r="G1149" s="41">
        <f t="shared" si="326"/>
        <v>24936</v>
      </c>
      <c r="H1149" s="98">
        <v>1154.71</v>
      </c>
      <c r="I1149" s="98">
        <v>1160.69</v>
      </c>
      <c r="J1149" s="98">
        <v>1218.8499999999999</v>
      </c>
      <c r="K1149" s="98">
        <v>1169.29</v>
      </c>
      <c r="L1149" s="120">
        <f t="shared" si="319"/>
        <v>1167.53</v>
      </c>
      <c r="M1149" s="121">
        <f t="shared" si="320"/>
        <v>29113.47</v>
      </c>
      <c r="N1149" s="77">
        <v>1.5569</v>
      </c>
      <c r="O1149" s="77">
        <v>1.7249000000000001</v>
      </c>
      <c r="P1149" s="77">
        <v>2.4119999999999999</v>
      </c>
      <c r="Q1149" s="77">
        <v>1.7753000000000001</v>
      </c>
      <c r="R1149" s="77">
        <f t="shared" si="321"/>
        <v>1.7617</v>
      </c>
      <c r="S1149" s="105">
        <f t="shared" si="327"/>
        <v>9298.8799999999992</v>
      </c>
      <c r="T1149" s="122">
        <f t="shared" si="328"/>
        <v>9188.02</v>
      </c>
      <c r="U1149" s="116">
        <f t="shared" si="329"/>
        <v>3481.04</v>
      </c>
      <c r="V1149" s="123">
        <f t="shared" si="330"/>
        <v>7145.53</v>
      </c>
      <c r="X1149" s="98">
        <v>1013.6661904761904</v>
      </c>
      <c r="Z1149" s="98">
        <v>769.48</v>
      </c>
      <c r="AA1149" s="98">
        <v>244.19</v>
      </c>
      <c r="AB1149" s="98">
        <f t="shared" si="331"/>
        <v>1013.6700000000001</v>
      </c>
      <c r="AD1149" s="190">
        <v>96.85</v>
      </c>
      <c r="AE1149" s="191">
        <v>30.59</v>
      </c>
      <c r="AF1149" s="192">
        <f t="shared" si="322"/>
        <v>127.44</v>
      </c>
      <c r="AG1149" s="184">
        <f t="shared" si="323"/>
        <v>672.63</v>
      </c>
      <c r="AH1149" s="185">
        <f t="shared" si="324"/>
        <v>213.6</v>
      </c>
      <c r="AI1149" s="186">
        <f t="shared" si="325"/>
        <v>886.23</v>
      </c>
      <c r="AK1149" s="201">
        <f t="shared" si="332"/>
        <v>3111</v>
      </c>
      <c r="AL1149" s="201">
        <v>1814</v>
      </c>
      <c r="AM1149" s="208">
        <v>1063.8800000000001</v>
      </c>
      <c r="AN1149" s="204">
        <f t="shared" si="333"/>
        <v>1929.88</v>
      </c>
    </row>
    <row r="1150" spans="2:40" x14ac:dyDescent="0.2">
      <c r="B1150" s="5">
        <f t="shared" si="334"/>
        <v>41646</v>
      </c>
      <c r="C1150" s="19">
        <v>7279</v>
      </c>
      <c r="D1150" s="19">
        <v>6079</v>
      </c>
      <c r="E1150" s="19">
        <v>2756</v>
      </c>
      <c r="F1150" s="19">
        <v>6074</v>
      </c>
      <c r="G1150" s="41">
        <f t="shared" si="326"/>
        <v>22188</v>
      </c>
      <c r="H1150" s="98">
        <v>1152.95</v>
      </c>
      <c r="I1150" s="98">
        <v>1145.3399999999999</v>
      </c>
      <c r="J1150" s="98">
        <v>1218.8499999999999</v>
      </c>
      <c r="K1150" s="98">
        <v>1169.29</v>
      </c>
      <c r="L1150" s="120">
        <f t="shared" si="319"/>
        <v>1163.52</v>
      </c>
      <c r="M1150" s="121">
        <f t="shared" si="320"/>
        <v>25816.26</v>
      </c>
      <c r="N1150" s="77">
        <v>1.5364</v>
      </c>
      <c r="O1150" s="77">
        <v>1.5524</v>
      </c>
      <c r="P1150" s="77">
        <v>2.4119999999999999</v>
      </c>
      <c r="Q1150" s="77">
        <v>1.7753000000000001</v>
      </c>
      <c r="R1150" s="77">
        <f t="shared" si="321"/>
        <v>1.7149000000000001</v>
      </c>
      <c r="S1150" s="105">
        <f t="shared" si="327"/>
        <v>8392.32</v>
      </c>
      <c r="T1150" s="122">
        <f t="shared" si="328"/>
        <v>6962.52</v>
      </c>
      <c r="U1150" s="116">
        <f t="shared" si="329"/>
        <v>3359.15</v>
      </c>
      <c r="V1150" s="123">
        <f t="shared" si="330"/>
        <v>7102.27</v>
      </c>
      <c r="X1150" s="98">
        <v>894.6076190476191</v>
      </c>
      <c r="Z1150" s="98">
        <v>690.47</v>
      </c>
      <c r="AA1150" s="98">
        <v>204.14</v>
      </c>
      <c r="AB1150" s="98">
        <f t="shared" si="331"/>
        <v>894.61</v>
      </c>
      <c r="AD1150" s="190">
        <v>98.79</v>
      </c>
      <c r="AE1150" s="191">
        <v>29.51</v>
      </c>
      <c r="AF1150" s="192">
        <f t="shared" si="322"/>
        <v>128.30000000000001</v>
      </c>
      <c r="AG1150" s="184">
        <f t="shared" si="323"/>
        <v>591.68000000000006</v>
      </c>
      <c r="AH1150" s="185">
        <f t="shared" si="324"/>
        <v>174.63</v>
      </c>
      <c r="AI1150" s="186">
        <f t="shared" si="325"/>
        <v>766.31</v>
      </c>
      <c r="AK1150" s="201">
        <f t="shared" si="332"/>
        <v>3074</v>
      </c>
      <c r="AL1150" s="201">
        <v>263</v>
      </c>
      <c r="AM1150" s="208">
        <v>1064.58</v>
      </c>
      <c r="AN1150" s="204">
        <f t="shared" si="333"/>
        <v>279.98</v>
      </c>
    </row>
    <row r="1151" spans="2:40" x14ac:dyDescent="0.2">
      <c r="B1151" s="5">
        <f t="shared" si="334"/>
        <v>41647</v>
      </c>
      <c r="C1151" s="19">
        <v>7687</v>
      </c>
      <c r="D1151" s="19">
        <v>7260</v>
      </c>
      <c r="E1151" s="19">
        <v>1736</v>
      </c>
      <c r="F1151" s="19">
        <v>6289</v>
      </c>
      <c r="G1151" s="41">
        <f t="shared" si="326"/>
        <v>22972</v>
      </c>
      <c r="H1151" s="98">
        <v>1154.25</v>
      </c>
      <c r="I1151" s="98">
        <v>1155.73</v>
      </c>
      <c r="J1151" s="98">
        <v>1218.8499999999999</v>
      </c>
      <c r="K1151" s="98">
        <v>1184.92</v>
      </c>
      <c r="L1151" s="120">
        <f t="shared" si="319"/>
        <v>1168</v>
      </c>
      <c r="M1151" s="121">
        <f t="shared" si="320"/>
        <v>26831.21</v>
      </c>
      <c r="N1151" s="77">
        <v>1.5510999999999999</v>
      </c>
      <c r="O1151" s="77">
        <v>1.6734</v>
      </c>
      <c r="P1151" s="77">
        <v>2.4119999999999999</v>
      </c>
      <c r="Q1151" s="77">
        <v>1.9628000000000001</v>
      </c>
      <c r="R1151" s="77">
        <f t="shared" si="321"/>
        <v>1.7675000000000001</v>
      </c>
      <c r="S1151" s="105">
        <f t="shared" si="327"/>
        <v>8872.7199999999993</v>
      </c>
      <c r="T1151" s="122">
        <f>ROUND(+D1151*I1151/1000,2)</f>
        <v>8390.6</v>
      </c>
      <c r="U1151" s="116">
        <f t="shared" si="329"/>
        <v>2115.92</v>
      </c>
      <c r="V1151" s="123">
        <f t="shared" si="330"/>
        <v>7451.96</v>
      </c>
      <c r="X1151" s="98">
        <v>887.94</v>
      </c>
      <c r="Z1151" s="98">
        <v>669.89</v>
      </c>
      <c r="AA1151" s="98">
        <v>218.05</v>
      </c>
      <c r="AB1151" s="98">
        <f t="shared" si="331"/>
        <v>887.94</v>
      </c>
      <c r="AD1151" s="190">
        <v>105.89</v>
      </c>
      <c r="AE1151" s="191">
        <v>35.29</v>
      </c>
      <c r="AF1151" s="192">
        <f t="shared" si="322"/>
        <v>141.18</v>
      </c>
      <c r="AG1151" s="184">
        <f t="shared" si="323"/>
        <v>564</v>
      </c>
      <c r="AH1151" s="185">
        <f t="shared" si="324"/>
        <v>182.76000000000002</v>
      </c>
      <c r="AI1151" s="186">
        <f t="shared" si="325"/>
        <v>746.76</v>
      </c>
      <c r="AK1151" s="201">
        <f t="shared" si="332"/>
        <v>3289</v>
      </c>
      <c r="AL1151" s="201">
        <v>1596</v>
      </c>
      <c r="AM1151" s="208">
        <v>1064.58</v>
      </c>
      <c r="AN1151" s="204">
        <f t="shared" si="333"/>
        <v>1699.07</v>
      </c>
    </row>
    <row r="1152" spans="2:40" x14ac:dyDescent="0.2">
      <c r="B1152" s="5">
        <f t="shared" si="334"/>
        <v>41648</v>
      </c>
      <c r="C1152" s="19">
        <v>7795</v>
      </c>
      <c r="D1152" s="19">
        <v>8651</v>
      </c>
      <c r="E1152" s="19">
        <v>2727</v>
      </c>
      <c r="F1152" s="19">
        <v>6764</v>
      </c>
      <c r="G1152" s="41">
        <f t="shared" si="326"/>
        <v>25937</v>
      </c>
      <c r="H1152" s="98">
        <v>1154.7</v>
      </c>
      <c r="I1152" s="98">
        <v>1156.8900000000001</v>
      </c>
      <c r="J1152" s="98">
        <v>1231.95</v>
      </c>
      <c r="K1152" s="98">
        <v>1165.94</v>
      </c>
      <c r="L1152" s="120">
        <f t="shared" si="319"/>
        <v>1166.48</v>
      </c>
      <c r="M1152" s="121">
        <f t="shared" si="320"/>
        <v>30255.09</v>
      </c>
      <c r="N1152" s="77">
        <v>1.5610999999999999</v>
      </c>
      <c r="O1152" s="77">
        <v>1.6848000000000001</v>
      </c>
      <c r="P1152" s="77">
        <v>2.5869</v>
      </c>
      <c r="Q1152" s="77">
        <v>1.7339</v>
      </c>
      <c r="R1152" s="77">
        <f t="shared" si="321"/>
        <v>1.7553000000000001</v>
      </c>
      <c r="S1152" s="105">
        <f t="shared" si="327"/>
        <v>9000.89</v>
      </c>
      <c r="T1152" s="122">
        <f t="shared" si="328"/>
        <v>10008.26</v>
      </c>
      <c r="U1152" s="116">
        <f t="shared" si="329"/>
        <v>3359.53</v>
      </c>
      <c r="V1152" s="123">
        <f t="shared" si="330"/>
        <v>7886.42</v>
      </c>
      <c r="X1152" s="98">
        <v>1055.96</v>
      </c>
      <c r="Z1152" s="98">
        <v>783.74</v>
      </c>
      <c r="AA1152" s="98">
        <v>272.22000000000003</v>
      </c>
      <c r="AB1152" s="98">
        <f t="shared" si="331"/>
        <v>1055.96</v>
      </c>
      <c r="AD1152" s="190">
        <v>112.02</v>
      </c>
      <c r="AE1152" s="191">
        <v>39.36</v>
      </c>
      <c r="AF1152" s="192">
        <f t="shared" si="322"/>
        <v>151.38</v>
      </c>
      <c r="AG1152" s="184">
        <f t="shared" si="323"/>
        <v>671.72</v>
      </c>
      <c r="AH1152" s="185">
        <f t="shared" si="324"/>
        <v>232.86</v>
      </c>
      <c r="AI1152" s="186">
        <f t="shared" si="325"/>
        <v>904.58</v>
      </c>
      <c r="AK1152" s="201">
        <f t="shared" si="332"/>
        <v>3764</v>
      </c>
      <c r="AL1152" s="201">
        <v>1805</v>
      </c>
      <c r="AM1152" s="208">
        <v>1064.58</v>
      </c>
      <c r="AN1152" s="204">
        <f t="shared" si="333"/>
        <v>1921.57</v>
      </c>
    </row>
    <row r="1153" spans="2:40" x14ac:dyDescent="0.2">
      <c r="B1153" s="5">
        <f t="shared" si="334"/>
        <v>41649</v>
      </c>
      <c r="C1153" s="19">
        <v>7879</v>
      </c>
      <c r="D1153" s="19">
        <v>9239</v>
      </c>
      <c r="E1153" s="19">
        <v>2638</v>
      </c>
      <c r="F1153" s="19">
        <v>6878</v>
      </c>
      <c r="G1153" s="41">
        <f t="shared" si="326"/>
        <v>26634</v>
      </c>
      <c r="H1153" s="98">
        <v>1158.48</v>
      </c>
      <c r="I1153" s="98">
        <v>1161.3900000000001</v>
      </c>
      <c r="J1153" s="98">
        <v>1231.95</v>
      </c>
      <c r="K1153" s="98">
        <v>1168.54</v>
      </c>
      <c r="L1153" s="120">
        <f t="shared" si="319"/>
        <v>1169.3599999999999</v>
      </c>
      <c r="M1153" s="121">
        <f t="shared" si="320"/>
        <v>31144.85</v>
      </c>
      <c r="N1153" s="77">
        <v>1.6045</v>
      </c>
      <c r="O1153" s="77">
        <v>1.7334000000000001</v>
      </c>
      <c r="P1153" s="77">
        <v>2.5869</v>
      </c>
      <c r="Q1153" s="77">
        <v>1.7803</v>
      </c>
      <c r="R1153" s="77">
        <f t="shared" si="321"/>
        <v>1.7919</v>
      </c>
      <c r="S1153" s="105">
        <f t="shared" si="327"/>
        <v>9127.66</v>
      </c>
      <c r="T1153" s="122">
        <f t="shared" si="328"/>
        <v>10730.08</v>
      </c>
      <c r="U1153" s="116">
        <f t="shared" si="329"/>
        <v>3249.88</v>
      </c>
      <c r="V1153" s="123">
        <f t="shared" si="330"/>
        <v>8037.22</v>
      </c>
      <c r="X1153" s="98">
        <v>1103.73</v>
      </c>
      <c r="Z1153" s="98">
        <v>812.82</v>
      </c>
      <c r="AA1153" s="98">
        <v>290.91000000000003</v>
      </c>
      <c r="AB1153" s="98">
        <f t="shared" si="331"/>
        <v>1103.73</v>
      </c>
      <c r="AD1153" s="190">
        <v>118.15</v>
      </c>
      <c r="AE1153" s="191">
        <v>41.51</v>
      </c>
      <c r="AF1153" s="192">
        <f t="shared" si="322"/>
        <v>159.66</v>
      </c>
      <c r="AG1153" s="184">
        <f t="shared" si="323"/>
        <v>694.67000000000007</v>
      </c>
      <c r="AH1153" s="185">
        <f t="shared" si="324"/>
        <v>249.40000000000003</v>
      </c>
      <c r="AI1153" s="186">
        <f t="shared" si="325"/>
        <v>944.07</v>
      </c>
      <c r="AK1153" s="201">
        <f t="shared" si="332"/>
        <v>3878</v>
      </c>
      <c r="AL1153" s="201">
        <v>2362</v>
      </c>
      <c r="AM1153" s="208">
        <v>1064.58</v>
      </c>
      <c r="AN1153" s="204">
        <f t="shared" si="333"/>
        <v>2514.54</v>
      </c>
    </row>
    <row r="1154" spans="2:40" x14ac:dyDescent="0.2">
      <c r="B1154" s="5">
        <f t="shared" si="334"/>
        <v>41650</v>
      </c>
      <c r="C1154" s="19">
        <v>7836</v>
      </c>
      <c r="D1154" s="19">
        <v>8337</v>
      </c>
      <c r="E1154" s="19">
        <v>2633</v>
      </c>
      <c r="F1154" s="19">
        <v>6819</v>
      </c>
      <c r="G1154" s="41">
        <f t="shared" si="326"/>
        <v>25625</v>
      </c>
      <c r="H1154" s="98">
        <v>1157.8599999999999</v>
      </c>
      <c r="I1154" s="98">
        <v>1159.68</v>
      </c>
      <c r="J1154" s="98">
        <v>1231.95</v>
      </c>
      <c r="K1154" s="98">
        <v>1168.93</v>
      </c>
      <c r="L1154" s="120">
        <f t="shared" si="319"/>
        <v>1169.01</v>
      </c>
      <c r="M1154" s="121">
        <f t="shared" si="320"/>
        <v>29955.9</v>
      </c>
      <c r="N1154" s="77">
        <v>1.5914999999999999</v>
      </c>
      <c r="O1154" s="77">
        <v>1.7130000000000001</v>
      </c>
      <c r="P1154" s="77">
        <v>2.5869</v>
      </c>
      <c r="Q1154" s="77">
        <v>1.764</v>
      </c>
      <c r="R1154" s="77">
        <f t="shared" si="321"/>
        <v>1.7791999999999999</v>
      </c>
      <c r="S1154" s="105">
        <f t="shared" si="327"/>
        <v>9072.99</v>
      </c>
      <c r="T1154" s="122">
        <f t="shared" si="328"/>
        <v>9668.25</v>
      </c>
      <c r="U1154" s="116">
        <f t="shared" si="329"/>
        <v>3243.72</v>
      </c>
      <c r="V1154" s="123">
        <f t="shared" si="330"/>
        <v>7970.93</v>
      </c>
      <c r="X1154" s="98">
        <v>1029.52</v>
      </c>
      <c r="Z1154" s="98">
        <v>769.24</v>
      </c>
      <c r="AA1154" s="98">
        <v>260.27999999999997</v>
      </c>
      <c r="AB1154" s="98">
        <f t="shared" si="331"/>
        <v>1029.52</v>
      </c>
      <c r="AD1154" s="190">
        <v>114.09</v>
      </c>
      <c r="AE1154" s="191">
        <v>38.03</v>
      </c>
      <c r="AF1154" s="192">
        <f t="shared" si="322"/>
        <v>152.12</v>
      </c>
      <c r="AG1154" s="184">
        <f t="shared" si="323"/>
        <v>655.15</v>
      </c>
      <c r="AH1154" s="185">
        <f t="shared" si="324"/>
        <v>222.24999999999997</v>
      </c>
      <c r="AI1154" s="186">
        <f t="shared" si="325"/>
        <v>877.4</v>
      </c>
      <c r="AK1154" s="201">
        <f t="shared" si="332"/>
        <v>3819</v>
      </c>
      <c r="AL1154" s="201">
        <v>1320</v>
      </c>
      <c r="AM1154" s="208">
        <v>1060.49</v>
      </c>
      <c r="AN1154" s="204">
        <f t="shared" si="333"/>
        <v>1399.85</v>
      </c>
    </row>
    <row r="1155" spans="2:40" x14ac:dyDescent="0.2">
      <c r="B1155" s="5">
        <f t="shared" si="334"/>
        <v>41651</v>
      </c>
      <c r="C1155" s="19">
        <v>5924</v>
      </c>
      <c r="D1155" s="19">
        <v>6090</v>
      </c>
      <c r="E1155" s="19">
        <v>1120</v>
      </c>
      <c r="F1155" s="19">
        <v>6975</v>
      </c>
      <c r="G1155" s="41">
        <f t="shared" si="326"/>
        <v>20109</v>
      </c>
      <c r="H1155" s="98">
        <v>1155.94</v>
      </c>
      <c r="I1155" s="98">
        <v>1161.1300000000001</v>
      </c>
      <c r="J1155" s="98">
        <v>1231.95</v>
      </c>
      <c r="K1155" s="98">
        <v>1168.81</v>
      </c>
      <c r="L1155" s="120">
        <f t="shared" si="319"/>
        <v>1166.21</v>
      </c>
      <c r="M1155" s="121">
        <f t="shared" si="320"/>
        <v>23451.3</v>
      </c>
      <c r="N1155" s="77">
        <v>1.5724</v>
      </c>
      <c r="O1155" s="77">
        <v>1.7339</v>
      </c>
      <c r="P1155" s="77">
        <v>2.5869</v>
      </c>
      <c r="Q1155" s="77">
        <v>1.7722</v>
      </c>
      <c r="R1155" s="77">
        <f t="shared" si="321"/>
        <v>1.7471000000000001</v>
      </c>
      <c r="S1155" s="105">
        <f t="shared" si="327"/>
        <v>6847.79</v>
      </c>
      <c r="T1155" s="122">
        <f t="shared" si="328"/>
        <v>7071.28</v>
      </c>
      <c r="U1155" s="116">
        <f t="shared" si="329"/>
        <v>1379.78</v>
      </c>
      <c r="V1155" s="123">
        <f t="shared" si="330"/>
        <v>8152.45</v>
      </c>
      <c r="X1155" s="98">
        <v>817.57</v>
      </c>
      <c r="Z1155" s="98">
        <v>610.66999999999996</v>
      </c>
      <c r="AA1155" s="98">
        <v>206.9</v>
      </c>
      <c r="AB1155" s="98">
        <f t="shared" si="331"/>
        <v>817.56999999999994</v>
      </c>
      <c r="AD1155" s="190">
        <v>122.95</v>
      </c>
      <c r="AE1155" s="191">
        <v>40.99</v>
      </c>
      <c r="AF1155" s="192">
        <f t="shared" si="322"/>
        <v>163.94</v>
      </c>
      <c r="AG1155" s="184">
        <f t="shared" si="323"/>
        <v>487.71999999999997</v>
      </c>
      <c r="AH1155" s="185">
        <f t="shared" si="324"/>
        <v>165.91</v>
      </c>
      <c r="AI1155" s="186">
        <f t="shared" si="325"/>
        <v>653.62999999999988</v>
      </c>
      <c r="AK1155" s="201">
        <f t="shared" si="332"/>
        <v>3975</v>
      </c>
      <c r="AL1155" s="201">
        <v>0</v>
      </c>
      <c r="AM1155" s="208">
        <v>1060.49</v>
      </c>
      <c r="AN1155" s="204">
        <f t="shared" si="333"/>
        <v>0</v>
      </c>
    </row>
    <row r="1156" spans="2:40" x14ac:dyDescent="0.2">
      <c r="B1156" s="5">
        <f t="shared" si="334"/>
        <v>41652</v>
      </c>
      <c r="C1156" s="19">
        <v>7809</v>
      </c>
      <c r="D1156" s="19">
        <v>5806</v>
      </c>
      <c r="E1156" s="19">
        <v>0</v>
      </c>
      <c r="F1156" s="19">
        <v>6948</v>
      </c>
      <c r="G1156" s="41">
        <f t="shared" si="326"/>
        <v>20563</v>
      </c>
      <c r="H1156" s="98">
        <v>1158.2</v>
      </c>
      <c r="I1156" s="98">
        <v>1161.3</v>
      </c>
      <c r="J1156" s="98">
        <v>1231.95</v>
      </c>
      <c r="K1156" s="98">
        <v>1168.81</v>
      </c>
      <c r="L1156" s="120">
        <f t="shared" si="319"/>
        <v>1162.6600000000001</v>
      </c>
      <c r="M1156" s="121">
        <f t="shared" si="320"/>
        <v>23907.78</v>
      </c>
      <c r="N1156" s="77">
        <v>1.5939000000000001</v>
      </c>
      <c r="O1156" s="77">
        <v>1.728</v>
      </c>
      <c r="P1156" s="77">
        <v>2.5869</v>
      </c>
      <c r="Q1156" s="77">
        <v>1.7722</v>
      </c>
      <c r="R1156" s="77">
        <f t="shared" si="321"/>
        <v>1.6919999999999999</v>
      </c>
      <c r="S1156" s="105">
        <f t="shared" si="327"/>
        <v>9044.3799999999992</v>
      </c>
      <c r="T1156" s="122">
        <f t="shared" si="328"/>
        <v>6742.51</v>
      </c>
      <c r="U1156" s="116">
        <f t="shared" si="329"/>
        <v>0</v>
      </c>
      <c r="V1156" s="123">
        <f t="shared" si="330"/>
        <v>8120.89</v>
      </c>
      <c r="X1156" s="98">
        <v>816.27333333333343</v>
      </c>
      <c r="Z1156" s="98">
        <v>601.9</v>
      </c>
      <c r="AA1156" s="98">
        <v>214.37</v>
      </c>
      <c r="AB1156" s="98">
        <f t="shared" si="331"/>
        <v>816.27</v>
      </c>
      <c r="AD1156" s="190">
        <v>121.47</v>
      </c>
      <c r="AE1156" s="191">
        <v>42.68</v>
      </c>
      <c r="AF1156" s="192">
        <f t="shared" si="322"/>
        <v>164.15</v>
      </c>
      <c r="AG1156" s="184">
        <f t="shared" si="323"/>
        <v>480.42999999999995</v>
      </c>
      <c r="AH1156" s="185">
        <f t="shared" si="324"/>
        <v>171.69</v>
      </c>
      <c r="AI1156" s="186">
        <f t="shared" si="325"/>
        <v>652.12</v>
      </c>
      <c r="AK1156" s="201">
        <f t="shared" si="332"/>
        <v>3948</v>
      </c>
      <c r="AL1156" s="201">
        <v>2449</v>
      </c>
      <c r="AM1156" s="208">
        <v>1060.49</v>
      </c>
      <c r="AN1156" s="204">
        <f t="shared" si="333"/>
        <v>2597.14</v>
      </c>
    </row>
    <row r="1157" spans="2:40" x14ac:dyDescent="0.2">
      <c r="B1157" s="5">
        <f t="shared" si="334"/>
        <v>41653</v>
      </c>
      <c r="C1157" s="19">
        <v>8626</v>
      </c>
      <c r="D1157" s="19">
        <v>7748</v>
      </c>
      <c r="E1157" s="19">
        <v>0</v>
      </c>
      <c r="F1157" s="19">
        <v>6362</v>
      </c>
      <c r="G1157" s="41">
        <f t="shared" si="326"/>
        <v>22736</v>
      </c>
      <c r="H1157" s="98">
        <v>1157.8499999999999</v>
      </c>
      <c r="I1157" s="98">
        <v>1167.44</v>
      </c>
      <c r="J1157" s="98">
        <v>1231.95</v>
      </c>
      <c r="K1157" s="98">
        <v>1168.81</v>
      </c>
      <c r="L1157" s="120">
        <f t="shared" si="319"/>
        <v>1164.18</v>
      </c>
      <c r="M1157" s="121">
        <f t="shared" si="320"/>
        <v>26468.91</v>
      </c>
      <c r="N1157" s="77">
        <v>1.5921000000000001</v>
      </c>
      <c r="O1157" s="77">
        <v>1.8117000000000001</v>
      </c>
      <c r="P1157" s="77">
        <v>2.5869</v>
      </c>
      <c r="Q1157" s="77">
        <v>1.7722</v>
      </c>
      <c r="R1157" s="77">
        <f t="shared" si="321"/>
        <v>1.7173</v>
      </c>
      <c r="S1157" s="105">
        <f t="shared" si="327"/>
        <v>9987.61</v>
      </c>
      <c r="T1157" s="122">
        <f t="shared" si="328"/>
        <v>9045.33</v>
      </c>
      <c r="U1157" s="116">
        <f t="shared" si="329"/>
        <v>0</v>
      </c>
      <c r="V1157" s="123">
        <f t="shared" si="330"/>
        <v>7435.97</v>
      </c>
      <c r="X1157" s="98">
        <v>879.18</v>
      </c>
      <c r="Z1157" s="98">
        <v>659.1</v>
      </c>
      <c r="AA1157" s="98">
        <v>220.08</v>
      </c>
      <c r="AB1157" s="98">
        <f t="shared" si="331"/>
        <v>879.18000000000006</v>
      </c>
      <c r="AD1157" s="190">
        <v>100.62</v>
      </c>
      <c r="AE1157" s="191">
        <v>33.54</v>
      </c>
      <c r="AF1157" s="192">
        <f t="shared" si="322"/>
        <v>134.16</v>
      </c>
      <c r="AG1157" s="184">
        <f t="shared" si="323"/>
        <v>558.48</v>
      </c>
      <c r="AH1157" s="185">
        <f t="shared" si="324"/>
        <v>186.54000000000002</v>
      </c>
      <c r="AI1157" s="186">
        <f t="shared" si="325"/>
        <v>745.0200000000001</v>
      </c>
      <c r="AK1157" s="201">
        <f t="shared" si="332"/>
        <v>3362</v>
      </c>
      <c r="AL1157" s="201">
        <v>2267</v>
      </c>
      <c r="AM1157" s="208">
        <v>1060.49</v>
      </c>
      <c r="AN1157" s="204">
        <f t="shared" si="333"/>
        <v>2404.13</v>
      </c>
    </row>
    <row r="1158" spans="2:40" x14ac:dyDescent="0.2">
      <c r="B1158" s="5">
        <f t="shared" si="334"/>
        <v>41654</v>
      </c>
      <c r="C1158" s="19">
        <v>7740</v>
      </c>
      <c r="D1158" s="19">
        <v>9921</v>
      </c>
      <c r="E1158" s="19">
        <v>0</v>
      </c>
      <c r="F1158" s="19">
        <v>5783</v>
      </c>
      <c r="G1158" s="41">
        <f t="shared" si="326"/>
        <v>23444</v>
      </c>
      <c r="H1158" s="98">
        <v>1159.1099999999999</v>
      </c>
      <c r="I1158" s="98">
        <v>1160.4100000000001</v>
      </c>
      <c r="J1158" s="98">
        <v>1231.95</v>
      </c>
      <c r="K1158" s="98">
        <v>1168.81</v>
      </c>
      <c r="L1158" s="120">
        <f t="shared" si="319"/>
        <v>1162.05</v>
      </c>
      <c r="M1158" s="121">
        <f t="shared" si="320"/>
        <v>27243.17</v>
      </c>
      <c r="N1158" s="77">
        <v>1.6074999999999999</v>
      </c>
      <c r="O1158" s="77">
        <v>1.7238</v>
      </c>
      <c r="P1158" s="77">
        <v>2.5869</v>
      </c>
      <c r="Q1158" s="77">
        <v>1.7722</v>
      </c>
      <c r="R1158" s="77">
        <f t="shared" si="321"/>
        <v>1.6973</v>
      </c>
      <c r="S1158" s="105">
        <f t="shared" si="327"/>
        <v>8971.51</v>
      </c>
      <c r="T1158" s="122">
        <f t="shared" si="328"/>
        <v>11512.43</v>
      </c>
      <c r="U1158" s="116">
        <f t="shared" si="329"/>
        <v>0</v>
      </c>
      <c r="V1158" s="123">
        <f t="shared" si="330"/>
        <v>6759.23</v>
      </c>
      <c r="X1158" s="98">
        <v>874.05</v>
      </c>
      <c r="Z1158" s="98">
        <v>627.57000000000005</v>
      </c>
      <c r="AA1158" s="98">
        <v>246.48</v>
      </c>
      <c r="AB1158" s="98">
        <f t="shared" si="331"/>
        <v>874.05000000000007</v>
      </c>
      <c r="AD1158" s="190">
        <v>78</v>
      </c>
      <c r="AE1158" s="191">
        <v>30.33</v>
      </c>
      <c r="AF1158" s="192">
        <f t="shared" ref="AF1158:AF1174" si="335">+AD1158+AE1158</f>
        <v>108.33</v>
      </c>
      <c r="AG1158" s="184">
        <f t="shared" ref="AG1158:AG1174" si="336">+Z1158-AD1158</f>
        <v>549.57000000000005</v>
      </c>
      <c r="AH1158" s="185">
        <f t="shared" ref="AH1158:AH1174" si="337">+AA1158-AE1158</f>
        <v>216.14999999999998</v>
      </c>
      <c r="AI1158" s="186">
        <f t="shared" ref="AI1158:AI1174" si="338">+AB1158-AF1158</f>
        <v>765.72</v>
      </c>
      <c r="AK1158" s="201">
        <f t="shared" si="332"/>
        <v>2783</v>
      </c>
      <c r="AL1158" s="201">
        <v>1126</v>
      </c>
      <c r="AM1158" s="208">
        <v>1062.46</v>
      </c>
      <c r="AN1158" s="204">
        <f t="shared" si="333"/>
        <v>1196.33</v>
      </c>
    </row>
    <row r="1159" spans="2:40" x14ac:dyDescent="0.2">
      <c r="B1159" s="5">
        <f t="shared" si="334"/>
        <v>41655</v>
      </c>
      <c r="C1159" s="19">
        <v>7782</v>
      </c>
      <c r="D1159" s="19">
        <v>11862</v>
      </c>
      <c r="E1159" s="19">
        <v>903</v>
      </c>
      <c r="F1159" s="19">
        <v>4632</v>
      </c>
      <c r="G1159" s="41">
        <f t="shared" si="326"/>
        <v>25179</v>
      </c>
      <c r="H1159" s="98">
        <v>1157.2</v>
      </c>
      <c r="I1159" s="98">
        <v>1154.05</v>
      </c>
      <c r="J1159" s="98">
        <v>1231.95</v>
      </c>
      <c r="K1159" s="98">
        <v>1168.81</v>
      </c>
      <c r="L1159" s="120">
        <f t="shared" si="319"/>
        <v>1160.53</v>
      </c>
      <c r="M1159" s="121">
        <f t="shared" si="320"/>
        <v>29221.05</v>
      </c>
      <c r="N1159" s="77">
        <v>1.5873999999999999</v>
      </c>
      <c r="O1159" s="77">
        <v>1.6543000000000001</v>
      </c>
      <c r="P1159" s="77">
        <v>2.5869</v>
      </c>
      <c r="Q1159" s="77">
        <v>1.7722</v>
      </c>
      <c r="R1159" s="77">
        <f t="shared" si="321"/>
        <v>1.6888000000000001</v>
      </c>
      <c r="S1159" s="105">
        <f t="shared" si="327"/>
        <v>9005.33</v>
      </c>
      <c r="T1159" s="122">
        <f t="shared" si="328"/>
        <v>13689.34</v>
      </c>
      <c r="U1159" s="116">
        <f t="shared" si="329"/>
        <v>1112.45</v>
      </c>
      <c r="V1159" s="123">
        <f t="shared" si="330"/>
        <v>5413.93</v>
      </c>
      <c r="X1159" s="98">
        <v>918.35</v>
      </c>
      <c r="Z1159" s="98">
        <v>732.07</v>
      </c>
      <c r="AA1159" s="98">
        <v>186.28</v>
      </c>
      <c r="AB1159" s="98">
        <f t="shared" si="331"/>
        <v>918.35</v>
      </c>
      <c r="AD1159" s="190">
        <v>49.98</v>
      </c>
      <c r="AE1159" s="191">
        <v>12.49</v>
      </c>
      <c r="AF1159" s="192">
        <f t="shared" si="335"/>
        <v>62.47</v>
      </c>
      <c r="AG1159" s="184">
        <f t="shared" si="336"/>
        <v>682.09</v>
      </c>
      <c r="AH1159" s="185">
        <f t="shared" si="337"/>
        <v>173.79</v>
      </c>
      <c r="AI1159" s="186">
        <f t="shared" si="338"/>
        <v>855.88</v>
      </c>
      <c r="AK1159" s="201">
        <f t="shared" si="332"/>
        <v>1632</v>
      </c>
      <c r="AL1159" s="201">
        <v>641</v>
      </c>
      <c r="AM1159" s="208">
        <v>1062.46</v>
      </c>
      <c r="AN1159" s="204">
        <f t="shared" si="333"/>
        <v>681.04</v>
      </c>
    </row>
    <row r="1160" spans="2:40" x14ac:dyDescent="0.2">
      <c r="B1160" s="5">
        <f t="shared" si="334"/>
        <v>41656</v>
      </c>
      <c r="C1160" s="19">
        <v>7661</v>
      </c>
      <c r="D1160" s="19">
        <v>7792</v>
      </c>
      <c r="E1160" s="19">
        <v>2537</v>
      </c>
      <c r="F1160" s="19">
        <v>5738</v>
      </c>
      <c r="G1160" s="41">
        <f t="shared" si="326"/>
        <v>23728</v>
      </c>
      <c r="H1160" s="98">
        <v>1160.8</v>
      </c>
      <c r="I1160" s="98">
        <v>1162.3900000000001</v>
      </c>
      <c r="J1160" s="98">
        <v>1231.95</v>
      </c>
      <c r="K1160" s="98">
        <v>1168.81</v>
      </c>
      <c r="L1160" s="120">
        <f t="shared" si="319"/>
        <v>1170.8699999999999</v>
      </c>
      <c r="M1160" s="121">
        <f t="shared" si="320"/>
        <v>27782.32</v>
      </c>
      <c r="N1160" s="77">
        <v>1.6314</v>
      </c>
      <c r="O1160" s="77">
        <v>1.7457</v>
      </c>
      <c r="P1160" s="77">
        <v>2.5869</v>
      </c>
      <c r="Q1160" s="77">
        <v>1.7722</v>
      </c>
      <c r="R1160" s="77">
        <f t="shared" si="321"/>
        <v>1.8050999999999999</v>
      </c>
      <c r="S1160" s="105">
        <f t="shared" si="327"/>
        <v>8892.89</v>
      </c>
      <c r="T1160" s="122">
        <f t="shared" si="328"/>
        <v>9057.34</v>
      </c>
      <c r="U1160" s="116">
        <f t="shared" si="329"/>
        <v>3125.46</v>
      </c>
      <c r="V1160" s="123">
        <f t="shared" si="330"/>
        <v>6706.63</v>
      </c>
      <c r="X1160" s="98">
        <v>969.67</v>
      </c>
      <c r="Z1160" s="98">
        <v>729.47</v>
      </c>
      <c r="AA1160" s="98">
        <v>240.2</v>
      </c>
      <c r="AB1160" s="98">
        <f t="shared" si="331"/>
        <v>969.67000000000007</v>
      </c>
      <c r="AD1160" s="190">
        <v>82.39</v>
      </c>
      <c r="AE1160" s="191">
        <v>27.46</v>
      </c>
      <c r="AF1160" s="192">
        <f t="shared" si="335"/>
        <v>109.85</v>
      </c>
      <c r="AG1160" s="184">
        <f t="shared" si="336"/>
        <v>647.08000000000004</v>
      </c>
      <c r="AH1160" s="185">
        <f t="shared" si="337"/>
        <v>212.73999999999998</v>
      </c>
      <c r="AI1160" s="186">
        <f t="shared" si="338"/>
        <v>859.82</v>
      </c>
      <c r="AK1160" s="201">
        <f t="shared" si="332"/>
        <v>2738</v>
      </c>
      <c r="AL1160" s="201">
        <v>1187</v>
      </c>
      <c r="AM1160" s="208">
        <v>1059.05</v>
      </c>
      <c r="AN1160" s="204">
        <f t="shared" si="333"/>
        <v>1257.0899999999999</v>
      </c>
    </row>
    <row r="1161" spans="2:40" x14ac:dyDescent="0.2">
      <c r="B1161" s="5">
        <f t="shared" si="334"/>
        <v>41657</v>
      </c>
      <c r="C1161" s="19">
        <v>7607</v>
      </c>
      <c r="D1161" s="19">
        <v>6042</v>
      </c>
      <c r="E1161" s="19">
        <v>2883</v>
      </c>
      <c r="F1161" s="19">
        <v>6778</v>
      </c>
      <c r="G1161" s="41">
        <f t="shared" si="326"/>
        <v>23310</v>
      </c>
      <c r="H1161" s="98">
        <v>1158.5999999999999</v>
      </c>
      <c r="I1161" s="98">
        <v>1161.01</v>
      </c>
      <c r="J1161" s="98">
        <v>1231.95</v>
      </c>
      <c r="K1161" s="98">
        <v>1168.81</v>
      </c>
      <c r="L1161" s="120">
        <f t="shared" si="319"/>
        <v>1171.27</v>
      </c>
      <c r="M1161" s="121">
        <f t="shared" si="320"/>
        <v>27302.2</v>
      </c>
      <c r="N1161" s="77">
        <v>1.6021000000000001</v>
      </c>
      <c r="O1161" s="77">
        <v>1.7323</v>
      </c>
      <c r="P1161" s="77">
        <v>2.5869</v>
      </c>
      <c r="Q1161" s="77">
        <v>1.7722</v>
      </c>
      <c r="R1161" s="77">
        <f t="shared" si="321"/>
        <v>1.8070999999999999</v>
      </c>
      <c r="S1161" s="105">
        <f t="shared" si="327"/>
        <v>8813.4699999999993</v>
      </c>
      <c r="T1161" s="122">
        <f t="shared" si="328"/>
        <v>7014.82</v>
      </c>
      <c r="U1161" s="116">
        <f t="shared" si="329"/>
        <v>3551.71</v>
      </c>
      <c r="V1161" s="123">
        <f t="shared" si="330"/>
        <v>7922.19</v>
      </c>
      <c r="X1161" s="98">
        <v>939.13</v>
      </c>
      <c r="Z1161" s="98">
        <v>698.31</v>
      </c>
      <c r="AA1161" s="98">
        <v>240.82</v>
      </c>
      <c r="AB1161" s="98">
        <f t="shared" si="331"/>
        <v>939.12999999999988</v>
      </c>
      <c r="AD1161" s="190">
        <v>110.46</v>
      </c>
      <c r="AE1161" s="191">
        <v>38.81</v>
      </c>
      <c r="AF1161" s="192">
        <f t="shared" si="335"/>
        <v>149.26999999999998</v>
      </c>
      <c r="AG1161" s="184">
        <f t="shared" si="336"/>
        <v>587.84999999999991</v>
      </c>
      <c r="AH1161" s="185">
        <f t="shared" si="337"/>
        <v>202.01</v>
      </c>
      <c r="AI1161" s="186">
        <f t="shared" si="338"/>
        <v>789.8599999999999</v>
      </c>
      <c r="AK1161" s="201">
        <f t="shared" si="332"/>
        <v>3778</v>
      </c>
      <c r="AL1161" s="201">
        <v>1443</v>
      </c>
      <c r="AM1161" s="208">
        <v>1059.05</v>
      </c>
      <c r="AN1161" s="204">
        <f t="shared" si="333"/>
        <v>1528.21</v>
      </c>
    </row>
    <row r="1162" spans="2:40" x14ac:dyDescent="0.2">
      <c r="B1162" s="5">
        <f t="shared" si="334"/>
        <v>41658</v>
      </c>
      <c r="C1162" s="19">
        <v>5014</v>
      </c>
      <c r="D1162" s="19">
        <v>6059</v>
      </c>
      <c r="E1162" s="19">
        <v>3194</v>
      </c>
      <c r="F1162" s="19">
        <v>6831</v>
      </c>
      <c r="G1162" s="41">
        <f t="shared" si="326"/>
        <v>21098</v>
      </c>
      <c r="H1162" s="98">
        <v>1157.1400000000001</v>
      </c>
      <c r="I1162" s="98">
        <v>1161.95</v>
      </c>
      <c r="J1162" s="98">
        <v>1231.95</v>
      </c>
      <c r="K1162" s="98">
        <v>1168.81</v>
      </c>
      <c r="L1162" s="120">
        <f t="shared" si="319"/>
        <v>1173.6300000000001</v>
      </c>
      <c r="M1162" s="121">
        <f t="shared" si="320"/>
        <v>24761.14</v>
      </c>
      <c r="N1162" s="77">
        <v>1.5835999999999999</v>
      </c>
      <c r="O1162" s="77">
        <v>1.7419</v>
      </c>
      <c r="P1162" s="77">
        <v>2.5869</v>
      </c>
      <c r="Q1162" s="77">
        <v>1.7722</v>
      </c>
      <c r="R1162" s="77">
        <f t="shared" si="321"/>
        <v>1.8420000000000001</v>
      </c>
      <c r="S1162" s="105">
        <f t="shared" si="327"/>
        <v>5801.9</v>
      </c>
      <c r="T1162" s="122">
        <f t="shared" si="328"/>
        <v>7040.26</v>
      </c>
      <c r="U1162" s="116">
        <f t="shared" si="329"/>
        <v>3934.85</v>
      </c>
      <c r="V1162" s="123">
        <f t="shared" si="330"/>
        <v>7984.14</v>
      </c>
      <c r="X1162" s="98">
        <v>888.69</v>
      </c>
      <c r="Z1162" s="98">
        <v>680.5</v>
      </c>
      <c r="AA1162" s="98">
        <v>208.19</v>
      </c>
      <c r="AB1162" s="98">
        <f t="shared" si="331"/>
        <v>888.69</v>
      </c>
      <c r="AD1162" s="190">
        <v>119.54</v>
      </c>
      <c r="AE1162" s="191">
        <v>35.71</v>
      </c>
      <c r="AF1162" s="192">
        <f t="shared" si="335"/>
        <v>155.25</v>
      </c>
      <c r="AG1162" s="184">
        <f t="shared" si="336"/>
        <v>560.96</v>
      </c>
      <c r="AH1162" s="185">
        <f t="shared" si="337"/>
        <v>172.48</v>
      </c>
      <c r="AI1162" s="186">
        <f t="shared" si="338"/>
        <v>733.44</v>
      </c>
      <c r="AK1162" s="201">
        <f t="shared" si="332"/>
        <v>3831</v>
      </c>
      <c r="AL1162" s="201">
        <v>0</v>
      </c>
      <c r="AM1162" s="208">
        <v>1059.05</v>
      </c>
      <c r="AN1162" s="204">
        <f t="shared" si="333"/>
        <v>0</v>
      </c>
    </row>
    <row r="1163" spans="2:40" x14ac:dyDescent="0.2">
      <c r="B1163" s="5">
        <f t="shared" si="334"/>
        <v>41659</v>
      </c>
      <c r="C1163" s="19">
        <v>8775</v>
      </c>
      <c r="D1163" s="19">
        <v>10839</v>
      </c>
      <c r="E1163" s="19">
        <v>3139</v>
      </c>
      <c r="F1163" s="19">
        <v>6854</v>
      </c>
      <c r="G1163" s="41">
        <f t="shared" si="326"/>
        <v>29607</v>
      </c>
      <c r="H1163" s="98">
        <v>1159.02</v>
      </c>
      <c r="I1163" s="98">
        <v>1156.8699999999999</v>
      </c>
      <c r="J1163" s="98">
        <v>1218.76</v>
      </c>
      <c r="K1163" s="98">
        <v>1188.1500000000001</v>
      </c>
      <c r="L1163" s="120">
        <f t="shared" si="319"/>
        <v>1171.31</v>
      </c>
      <c r="M1163" s="121">
        <f t="shared" si="320"/>
        <v>34678.980000000003</v>
      </c>
      <c r="N1163" s="77">
        <v>1.603</v>
      </c>
      <c r="O1163" s="77">
        <v>1.6852</v>
      </c>
      <c r="P1163" s="77">
        <v>2.4140999999999999</v>
      </c>
      <c r="Q1163" s="77">
        <v>1.6852</v>
      </c>
      <c r="R1163" s="77">
        <f t="shared" si="321"/>
        <v>1.7381</v>
      </c>
      <c r="S1163" s="105">
        <f t="shared" si="327"/>
        <v>10170.4</v>
      </c>
      <c r="T1163" s="122">
        <f t="shared" si="328"/>
        <v>12539.31</v>
      </c>
      <c r="U1163" s="116">
        <f t="shared" si="329"/>
        <v>3825.69</v>
      </c>
      <c r="V1163" s="123">
        <f t="shared" si="330"/>
        <v>8143.58</v>
      </c>
      <c r="X1163" s="98">
        <v>1198.22</v>
      </c>
      <c r="Z1163" s="98">
        <v>902.84</v>
      </c>
      <c r="AA1163" s="98">
        <v>295.38</v>
      </c>
      <c r="AB1163" s="98">
        <f t="shared" si="331"/>
        <v>1198.22</v>
      </c>
      <c r="AD1163" s="190">
        <v>113.42</v>
      </c>
      <c r="AE1163" s="191">
        <v>37.799999999999997</v>
      </c>
      <c r="AF1163" s="192">
        <f t="shared" si="335"/>
        <v>151.22</v>
      </c>
      <c r="AG1163" s="184">
        <f t="shared" si="336"/>
        <v>789.42000000000007</v>
      </c>
      <c r="AH1163" s="185">
        <f t="shared" si="337"/>
        <v>257.58</v>
      </c>
      <c r="AI1163" s="186">
        <f t="shared" si="338"/>
        <v>1047</v>
      </c>
      <c r="AK1163" s="201">
        <f t="shared" si="332"/>
        <v>3854</v>
      </c>
      <c r="AL1163" s="201">
        <v>1746</v>
      </c>
      <c r="AM1163" s="208">
        <v>1059.05</v>
      </c>
      <c r="AN1163" s="204">
        <f t="shared" si="333"/>
        <v>1849.1</v>
      </c>
    </row>
    <row r="1164" spans="2:40" x14ac:dyDescent="0.2">
      <c r="B1164" s="5">
        <f t="shared" si="334"/>
        <v>41660</v>
      </c>
      <c r="C1164" s="19">
        <v>7870</v>
      </c>
      <c r="D1164" s="19">
        <v>11466</v>
      </c>
      <c r="E1164" s="19">
        <v>3020</v>
      </c>
      <c r="F1164" s="19">
        <v>6400</v>
      </c>
      <c r="G1164" s="41">
        <f t="shared" si="326"/>
        <v>28756</v>
      </c>
      <c r="H1164" s="98">
        <v>1157.58</v>
      </c>
      <c r="I1164" s="98">
        <v>1160.07</v>
      </c>
      <c r="J1164" s="98">
        <v>1218.76</v>
      </c>
      <c r="K1164" s="98">
        <v>1188.1500000000001</v>
      </c>
      <c r="L1164" s="120">
        <f t="shared" si="319"/>
        <v>1171.8</v>
      </c>
      <c r="M1164" s="121">
        <f t="shared" si="320"/>
        <v>33696.33</v>
      </c>
      <c r="N1164" s="77">
        <v>1.6042000000000001</v>
      </c>
      <c r="O1164" s="77">
        <v>1.7099</v>
      </c>
      <c r="P1164" s="77">
        <v>2.4140999999999999</v>
      </c>
      <c r="Q1164" s="77">
        <v>1.6852</v>
      </c>
      <c r="R1164" s="77">
        <f t="shared" si="321"/>
        <v>1.7494000000000001</v>
      </c>
      <c r="S1164" s="105">
        <f t="shared" si="327"/>
        <v>9110.15</v>
      </c>
      <c r="T1164" s="122">
        <f t="shared" si="328"/>
        <v>13301.36</v>
      </c>
      <c r="U1164" s="116">
        <f t="shared" si="329"/>
        <v>3680.66</v>
      </c>
      <c r="V1164" s="123">
        <f t="shared" si="330"/>
        <v>7604.16</v>
      </c>
      <c r="X1164" s="98">
        <v>1160.6400000000001</v>
      </c>
      <c r="Z1164" s="98">
        <v>857.51</v>
      </c>
      <c r="AA1164" s="98">
        <v>303.13</v>
      </c>
      <c r="AB1164" s="98">
        <f t="shared" si="331"/>
        <v>1160.6399999999999</v>
      </c>
      <c r="AD1164" s="190">
        <v>97.82</v>
      </c>
      <c r="AE1164" s="191">
        <v>34.369999999999997</v>
      </c>
      <c r="AF1164" s="192">
        <f t="shared" si="335"/>
        <v>132.19</v>
      </c>
      <c r="AG1164" s="184">
        <f t="shared" si="336"/>
        <v>759.69</v>
      </c>
      <c r="AH1164" s="185">
        <f t="shared" si="337"/>
        <v>268.76</v>
      </c>
      <c r="AI1164" s="186">
        <f t="shared" si="338"/>
        <v>1028.4499999999998</v>
      </c>
      <c r="AK1164" s="201">
        <f t="shared" si="332"/>
        <v>3400</v>
      </c>
      <c r="AL1164" s="201">
        <v>1902</v>
      </c>
      <c r="AM1164" s="208">
        <v>1058.79</v>
      </c>
      <c r="AN1164" s="204">
        <f t="shared" si="333"/>
        <v>2013.82</v>
      </c>
    </row>
    <row r="1165" spans="2:40" x14ac:dyDescent="0.2">
      <c r="B1165" s="5">
        <f t="shared" si="334"/>
        <v>41661</v>
      </c>
      <c r="C1165" s="19">
        <v>7711</v>
      </c>
      <c r="D1165" s="19">
        <v>7282</v>
      </c>
      <c r="E1165" s="19">
        <v>3173</v>
      </c>
      <c r="F1165" s="19">
        <v>6754</v>
      </c>
      <c r="G1165" s="41">
        <f t="shared" si="326"/>
        <v>24920</v>
      </c>
      <c r="H1165" s="98">
        <v>1159.74</v>
      </c>
      <c r="I1165" s="98">
        <v>1162.26</v>
      </c>
      <c r="J1165" s="98">
        <v>1218.76</v>
      </c>
      <c r="K1165" s="98">
        <v>1188.1500000000001</v>
      </c>
      <c r="L1165" s="120">
        <f t="shared" si="319"/>
        <v>1175.69</v>
      </c>
      <c r="M1165" s="121">
        <f t="shared" si="320"/>
        <v>29298.22</v>
      </c>
      <c r="N1165" s="77">
        <v>1.6107</v>
      </c>
      <c r="O1165" s="77">
        <v>1.7436</v>
      </c>
      <c r="P1165" s="77">
        <v>2.4140999999999999</v>
      </c>
      <c r="Q1165" s="77">
        <v>1.6852</v>
      </c>
      <c r="R1165" s="77">
        <f t="shared" si="321"/>
        <v>1.772</v>
      </c>
      <c r="S1165" s="105">
        <f t="shared" si="327"/>
        <v>8942.76</v>
      </c>
      <c r="T1165" s="122">
        <f t="shared" si="328"/>
        <v>8463.58</v>
      </c>
      <c r="U1165" s="116">
        <f t="shared" si="329"/>
        <v>3867.13</v>
      </c>
      <c r="V1165" s="123">
        <f t="shared" si="330"/>
        <v>8024.77</v>
      </c>
      <c r="X1165" s="98">
        <v>991.28</v>
      </c>
      <c r="Z1165" s="98">
        <v>722.23</v>
      </c>
      <c r="AA1165" s="98">
        <v>269.05</v>
      </c>
      <c r="AB1165" s="98">
        <f t="shared" si="331"/>
        <v>991.28</v>
      </c>
      <c r="AD1165" s="190">
        <v>103.67</v>
      </c>
      <c r="AE1165" s="191">
        <v>38.340000000000003</v>
      </c>
      <c r="AF1165" s="192">
        <f t="shared" si="335"/>
        <v>142.01</v>
      </c>
      <c r="AG1165" s="184">
        <f t="shared" si="336"/>
        <v>618.56000000000006</v>
      </c>
      <c r="AH1165" s="185">
        <f t="shared" si="337"/>
        <v>230.71</v>
      </c>
      <c r="AI1165" s="186">
        <f t="shared" si="338"/>
        <v>849.27</v>
      </c>
      <c r="AK1165" s="201">
        <f t="shared" si="332"/>
        <v>3754</v>
      </c>
      <c r="AL1165" s="201">
        <v>2660</v>
      </c>
      <c r="AM1165" s="208">
        <v>1058.79</v>
      </c>
      <c r="AN1165" s="204">
        <f t="shared" si="333"/>
        <v>2816.38</v>
      </c>
    </row>
    <row r="1166" spans="2:40" x14ac:dyDescent="0.2">
      <c r="B1166" s="5">
        <f t="shared" si="334"/>
        <v>41662</v>
      </c>
      <c r="C1166" s="19">
        <v>7678</v>
      </c>
      <c r="D1166" s="19">
        <v>6134</v>
      </c>
      <c r="E1166" s="19">
        <v>3171</v>
      </c>
      <c r="F1166" s="19">
        <v>5143</v>
      </c>
      <c r="G1166" s="41">
        <f t="shared" si="326"/>
        <v>22126</v>
      </c>
      <c r="H1166" s="98">
        <v>1158.49</v>
      </c>
      <c r="I1166" s="98">
        <v>1155.3399999999999</v>
      </c>
      <c r="J1166" s="98">
        <v>1201.5899999999999</v>
      </c>
      <c r="K1166" s="98">
        <v>1188.1500000000001</v>
      </c>
      <c r="L1166" s="120">
        <f t="shared" si="319"/>
        <v>1170.69</v>
      </c>
      <c r="M1166" s="121">
        <f t="shared" si="320"/>
        <v>25902.639999999999</v>
      </c>
      <c r="N1166" s="77">
        <v>1.5918000000000001</v>
      </c>
      <c r="O1166" s="77">
        <v>1.6659999999999999</v>
      </c>
      <c r="P1166" s="77">
        <v>2.1854</v>
      </c>
      <c r="Q1166" s="77">
        <v>1.6852</v>
      </c>
      <c r="R1166" s="77">
        <f t="shared" si="321"/>
        <v>1.7192000000000001</v>
      </c>
      <c r="S1166" s="105">
        <f t="shared" si="327"/>
        <v>8894.89</v>
      </c>
      <c r="T1166" s="122">
        <f t="shared" si="328"/>
        <v>7086.86</v>
      </c>
      <c r="U1166" s="116">
        <f t="shared" si="329"/>
        <v>3810.24</v>
      </c>
      <c r="V1166" s="123">
        <f t="shared" si="330"/>
        <v>6110.66</v>
      </c>
      <c r="X1166" s="98">
        <v>852.67</v>
      </c>
      <c r="Z1166" s="98">
        <v>661.53</v>
      </c>
      <c r="AA1166" s="98">
        <v>191.14</v>
      </c>
      <c r="AB1166" s="98">
        <f t="shared" si="331"/>
        <v>852.67</v>
      </c>
      <c r="AD1166" s="190">
        <v>63.15</v>
      </c>
      <c r="AE1166" s="191">
        <v>17.809999999999999</v>
      </c>
      <c r="AF1166" s="192">
        <f t="shared" si="335"/>
        <v>80.959999999999994</v>
      </c>
      <c r="AG1166" s="184">
        <f t="shared" si="336"/>
        <v>598.38</v>
      </c>
      <c r="AH1166" s="185">
        <f t="shared" si="337"/>
        <v>173.32999999999998</v>
      </c>
      <c r="AI1166" s="186">
        <f t="shared" si="338"/>
        <v>771.70999999999992</v>
      </c>
      <c r="AK1166" s="201">
        <f t="shared" si="332"/>
        <v>2143</v>
      </c>
      <c r="AL1166" s="201">
        <v>1406</v>
      </c>
      <c r="AM1166" s="208">
        <v>1058.79</v>
      </c>
      <c r="AN1166" s="204">
        <f t="shared" si="333"/>
        <v>1488.66</v>
      </c>
    </row>
    <row r="1167" spans="2:40" x14ac:dyDescent="0.2">
      <c r="B1167" s="5">
        <f t="shared" si="334"/>
        <v>41663</v>
      </c>
      <c r="C1167" s="19">
        <v>7872</v>
      </c>
      <c r="D1167" s="19">
        <v>8109</v>
      </c>
      <c r="E1167" s="19">
        <v>3227</v>
      </c>
      <c r="F1167" s="19">
        <v>5756</v>
      </c>
      <c r="G1167" s="41">
        <f t="shared" si="326"/>
        <v>24964</v>
      </c>
      <c r="H1167" s="98">
        <v>1158.6199999999999</v>
      </c>
      <c r="I1167" s="98">
        <v>1155.3399999999999</v>
      </c>
      <c r="J1167" s="98">
        <v>1201.5899999999999</v>
      </c>
      <c r="K1167" s="98">
        <v>1188.1500000000001</v>
      </c>
      <c r="L1167" s="120">
        <f t="shared" si="319"/>
        <v>1169.92</v>
      </c>
      <c r="M1167" s="121">
        <f t="shared" si="320"/>
        <v>29205.83</v>
      </c>
      <c r="N1167" s="77">
        <v>1.5975999999999999</v>
      </c>
      <c r="O1167" s="77">
        <v>1.6682999999999999</v>
      </c>
      <c r="P1167" s="77">
        <v>2.1854</v>
      </c>
      <c r="Q1167" s="77">
        <v>1.6852</v>
      </c>
      <c r="R1167" s="77">
        <f t="shared" si="321"/>
        <v>1.7166999999999999</v>
      </c>
      <c r="S1167" s="105">
        <f t="shared" si="327"/>
        <v>9120.66</v>
      </c>
      <c r="T1167" s="122">
        <f t="shared" si="328"/>
        <v>9368.65</v>
      </c>
      <c r="U1167" s="116">
        <f t="shared" si="329"/>
        <v>3877.53</v>
      </c>
      <c r="V1167" s="123">
        <f t="shared" si="330"/>
        <v>6838.99</v>
      </c>
      <c r="X1167" s="98">
        <v>937.45</v>
      </c>
      <c r="Z1167" s="98">
        <v>716.78</v>
      </c>
      <c r="AA1167" s="98">
        <v>220.67</v>
      </c>
      <c r="AB1167" s="98">
        <f t="shared" si="331"/>
        <v>937.44999999999993</v>
      </c>
      <c r="AD1167" s="190">
        <v>77.209999999999994</v>
      </c>
      <c r="AE1167" s="191">
        <v>24.38</v>
      </c>
      <c r="AF1167" s="192">
        <f t="shared" si="335"/>
        <v>101.58999999999999</v>
      </c>
      <c r="AG1167" s="184">
        <f t="shared" si="336"/>
        <v>639.56999999999994</v>
      </c>
      <c r="AH1167" s="185">
        <f t="shared" si="337"/>
        <v>196.29</v>
      </c>
      <c r="AI1167" s="186">
        <f t="shared" si="338"/>
        <v>835.8599999999999</v>
      </c>
      <c r="AK1167" s="201">
        <f t="shared" si="332"/>
        <v>2756</v>
      </c>
      <c r="AL1167" s="201">
        <v>1663</v>
      </c>
      <c r="AM1167" s="208">
        <v>1061.47</v>
      </c>
      <c r="AN1167" s="204">
        <f t="shared" si="333"/>
        <v>1765.22</v>
      </c>
    </row>
    <row r="1168" spans="2:40" x14ac:dyDescent="0.2">
      <c r="B1168" s="5">
        <f t="shared" si="334"/>
        <v>41664</v>
      </c>
      <c r="C1168" s="19">
        <v>7668</v>
      </c>
      <c r="D1168" s="19">
        <v>6101</v>
      </c>
      <c r="E1168" s="19">
        <v>3268</v>
      </c>
      <c r="F1168" s="19">
        <v>6666</v>
      </c>
      <c r="G1168" s="41">
        <f t="shared" si="326"/>
        <v>23703</v>
      </c>
      <c r="H1168" s="98">
        <v>1159.0999999999999</v>
      </c>
      <c r="I1168" s="98">
        <v>1156.98</v>
      </c>
      <c r="J1168" s="98">
        <v>1201.5899999999999</v>
      </c>
      <c r="K1168" s="98">
        <v>1188.1500000000001</v>
      </c>
      <c r="L1168" s="120">
        <f t="shared" si="319"/>
        <v>1172.58</v>
      </c>
      <c r="M1168" s="121">
        <f t="shared" si="320"/>
        <v>27793.72</v>
      </c>
      <c r="N1168" s="77">
        <v>1.6079000000000001</v>
      </c>
      <c r="O1168" s="77">
        <v>1.6894</v>
      </c>
      <c r="P1168" s="77">
        <v>2.1854</v>
      </c>
      <c r="Q1168" s="77">
        <v>1.6852</v>
      </c>
      <c r="R1168" s="77">
        <f t="shared" si="321"/>
        <v>1.7302</v>
      </c>
      <c r="S1168" s="105">
        <f t="shared" si="327"/>
        <v>8887.98</v>
      </c>
      <c r="T1168" s="122">
        <f t="shared" si="328"/>
        <v>7058.73</v>
      </c>
      <c r="U1168" s="116">
        <f t="shared" si="329"/>
        <v>3926.8</v>
      </c>
      <c r="V1168" s="123">
        <f t="shared" si="330"/>
        <v>7920.21</v>
      </c>
      <c r="X1168" s="98">
        <v>916.52</v>
      </c>
      <c r="Z1168" s="98">
        <v>701.29</v>
      </c>
      <c r="AA1168" s="98">
        <v>215.23</v>
      </c>
      <c r="AB1168" s="98">
        <f t="shared" si="331"/>
        <v>916.52</v>
      </c>
      <c r="AD1168" s="190">
        <v>106.31</v>
      </c>
      <c r="AE1168" s="191">
        <v>31.75</v>
      </c>
      <c r="AF1168" s="192">
        <f t="shared" si="335"/>
        <v>138.06</v>
      </c>
      <c r="AG1168" s="184">
        <f t="shared" si="336"/>
        <v>594.98</v>
      </c>
      <c r="AH1168" s="185">
        <f t="shared" si="337"/>
        <v>183.48</v>
      </c>
      <c r="AI1168" s="186">
        <f t="shared" si="338"/>
        <v>778.46</v>
      </c>
      <c r="AK1168" s="201">
        <f t="shared" si="332"/>
        <v>3666</v>
      </c>
      <c r="AL1168" s="201">
        <v>1126</v>
      </c>
      <c r="AM1168" s="208">
        <v>1061.47</v>
      </c>
      <c r="AN1168" s="204">
        <f t="shared" si="333"/>
        <v>1195.22</v>
      </c>
    </row>
    <row r="1169" spans="2:40" x14ac:dyDescent="0.2">
      <c r="B1169" s="5">
        <f t="shared" si="334"/>
        <v>41665</v>
      </c>
      <c r="C1169" s="19">
        <v>3875</v>
      </c>
      <c r="D1169" s="19">
        <v>6037</v>
      </c>
      <c r="E1169" s="19">
        <v>3297</v>
      </c>
      <c r="F1169" s="19">
        <v>6620</v>
      </c>
      <c r="G1169" s="41">
        <f t="shared" si="326"/>
        <v>19829</v>
      </c>
      <c r="H1169" s="98">
        <v>1156.71</v>
      </c>
      <c r="I1169" s="98">
        <v>1161.6099999999999</v>
      </c>
      <c r="J1169" s="98">
        <v>1201.5899999999999</v>
      </c>
      <c r="K1169" s="98">
        <v>1188.1500000000001</v>
      </c>
      <c r="L1169" s="120">
        <f t="shared" si="319"/>
        <v>1176.1600000000001</v>
      </c>
      <c r="M1169" s="121">
        <f t="shared" si="320"/>
        <v>23322.09</v>
      </c>
      <c r="N1169" s="77">
        <v>1.5774999999999999</v>
      </c>
      <c r="O1169" s="77">
        <v>1.7444</v>
      </c>
      <c r="P1169" s="77">
        <v>2.1854</v>
      </c>
      <c r="Q1169" s="77">
        <v>1.6852</v>
      </c>
      <c r="R1169" s="77">
        <f t="shared" si="321"/>
        <v>1.7653000000000001</v>
      </c>
      <c r="S1169" s="105">
        <f t="shared" si="327"/>
        <v>4482.25</v>
      </c>
      <c r="T1169" s="122">
        <f t="shared" si="328"/>
        <v>7012.64</v>
      </c>
      <c r="U1169" s="116">
        <f t="shared" si="329"/>
        <v>3961.64</v>
      </c>
      <c r="V1169" s="123">
        <f t="shared" si="330"/>
        <v>7865.55</v>
      </c>
      <c r="X1169" s="98">
        <v>823.44</v>
      </c>
      <c r="Z1169" s="98">
        <v>647.75</v>
      </c>
      <c r="AA1169" s="98">
        <v>175.69</v>
      </c>
      <c r="AB1169" s="98">
        <f t="shared" si="331"/>
        <v>823.44</v>
      </c>
      <c r="AD1169" s="190">
        <v>110.5</v>
      </c>
      <c r="AE1169" s="191">
        <v>33.01</v>
      </c>
      <c r="AF1169" s="192">
        <f t="shared" si="335"/>
        <v>143.51</v>
      </c>
      <c r="AG1169" s="184">
        <f t="shared" si="336"/>
        <v>537.25</v>
      </c>
      <c r="AH1169" s="185">
        <f t="shared" si="337"/>
        <v>142.68</v>
      </c>
      <c r="AI1169" s="186">
        <f t="shared" si="338"/>
        <v>679.93000000000006</v>
      </c>
      <c r="AK1169" s="201">
        <f t="shared" si="332"/>
        <v>3620</v>
      </c>
      <c r="AL1169" s="201">
        <v>0</v>
      </c>
      <c r="AM1169" s="208">
        <v>1061.47</v>
      </c>
      <c r="AN1169" s="204">
        <f t="shared" si="333"/>
        <v>0</v>
      </c>
    </row>
    <row r="1170" spans="2:40" x14ac:dyDescent="0.2">
      <c r="B1170" s="5">
        <f t="shared" si="334"/>
        <v>41666</v>
      </c>
      <c r="C1170" s="19">
        <v>7766</v>
      </c>
      <c r="D1170" s="19">
        <v>8142</v>
      </c>
      <c r="E1170" s="19">
        <v>3285</v>
      </c>
      <c r="F1170" s="19">
        <v>6769</v>
      </c>
      <c r="G1170" s="41">
        <f t="shared" si="326"/>
        <v>25962</v>
      </c>
      <c r="H1170" s="98">
        <v>1157.07</v>
      </c>
      <c r="I1170" s="98">
        <v>1152.95</v>
      </c>
      <c r="J1170" s="98">
        <v>1201.5899999999999</v>
      </c>
      <c r="K1170" s="98">
        <v>1190.48</v>
      </c>
      <c r="L1170" s="120">
        <f t="shared" si="319"/>
        <v>1170.1199999999999</v>
      </c>
      <c r="M1170" s="121">
        <f t="shared" si="320"/>
        <v>30378.71</v>
      </c>
      <c r="N1170" s="77">
        <v>1.5826</v>
      </c>
      <c r="O1170" s="77">
        <v>1.6402000000000001</v>
      </c>
      <c r="P1170" s="77">
        <v>2.1854</v>
      </c>
      <c r="Q1170" s="77">
        <v>2.0066000000000002</v>
      </c>
      <c r="R1170" s="77">
        <f t="shared" si="321"/>
        <v>1.7875000000000001</v>
      </c>
      <c r="S1170" s="105">
        <f t="shared" si="327"/>
        <v>8985.81</v>
      </c>
      <c r="T1170" s="122">
        <f t="shared" si="328"/>
        <v>9387.32</v>
      </c>
      <c r="U1170" s="116">
        <f t="shared" si="329"/>
        <v>3947.22</v>
      </c>
      <c r="V1170" s="123">
        <f t="shared" si="330"/>
        <v>8058.36</v>
      </c>
      <c r="X1170" s="98">
        <v>1080.06</v>
      </c>
      <c r="Z1170" s="98">
        <v>799.35</v>
      </c>
      <c r="AA1170" s="98">
        <v>280.70999999999998</v>
      </c>
      <c r="AB1170" s="98">
        <f t="shared" si="331"/>
        <v>1080.06</v>
      </c>
      <c r="AD1170" s="190">
        <v>130.25</v>
      </c>
      <c r="AE1170" s="191">
        <v>45.77</v>
      </c>
      <c r="AF1170" s="192">
        <f t="shared" si="335"/>
        <v>176.02</v>
      </c>
      <c r="AG1170" s="184">
        <f t="shared" si="336"/>
        <v>669.1</v>
      </c>
      <c r="AH1170" s="185">
        <f t="shared" si="337"/>
        <v>234.93999999999997</v>
      </c>
      <c r="AI1170" s="186">
        <f t="shared" si="338"/>
        <v>904.04</v>
      </c>
      <c r="AK1170" s="201">
        <f t="shared" si="332"/>
        <v>3769</v>
      </c>
      <c r="AL1170" s="201">
        <v>2255</v>
      </c>
      <c r="AM1170" s="208">
        <v>1061.47</v>
      </c>
      <c r="AN1170" s="204">
        <f t="shared" si="333"/>
        <v>2393.61</v>
      </c>
    </row>
    <row r="1171" spans="2:40" x14ac:dyDescent="0.2">
      <c r="B1171" s="5">
        <f t="shared" si="334"/>
        <v>41667</v>
      </c>
      <c r="C1171" s="19">
        <v>7937</v>
      </c>
      <c r="D1171" s="19">
        <v>6282</v>
      </c>
      <c r="E1171" s="19">
        <v>3248</v>
      </c>
      <c r="F1171" s="19">
        <v>6295</v>
      </c>
      <c r="G1171" s="41">
        <f t="shared" si="326"/>
        <v>23762</v>
      </c>
      <c r="H1171" s="98">
        <v>1156.3699999999999</v>
      </c>
      <c r="I1171" s="98">
        <v>1163.3399999999999</v>
      </c>
      <c r="J1171" s="98">
        <v>1201.5899999999999</v>
      </c>
      <c r="K1171" s="98">
        <v>1188.3</v>
      </c>
      <c r="L1171" s="120">
        <f t="shared" si="319"/>
        <v>1172.8499999999999</v>
      </c>
      <c r="M1171" s="121">
        <f t="shared" si="320"/>
        <v>27869.32</v>
      </c>
      <c r="N1171" s="77">
        <v>1.5713999999999999</v>
      </c>
      <c r="O1171" s="77">
        <v>1.7605</v>
      </c>
      <c r="P1171" s="77">
        <v>2.1854</v>
      </c>
      <c r="Q1171" s="77">
        <v>1.9985999999999999</v>
      </c>
      <c r="R1171" s="77">
        <f t="shared" si="321"/>
        <v>1.8185</v>
      </c>
      <c r="S1171" s="105">
        <f t="shared" si="327"/>
        <v>9178.11</v>
      </c>
      <c r="T1171" s="122">
        <f t="shared" si="328"/>
        <v>7308.1</v>
      </c>
      <c r="U1171" s="116">
        <f t="shared" si="329"/>
        <v>3902.76</v>
      </c>
      <c r="V1171" s="123">
        <f t="shared" si="330"/>
        <v>7480.35</v>
      </c>
      <c r="X1171" s="98">
        <v>978.23</v>
      </c>
      <c r="Z1171" s="98">
        <v>741.85</v>
      </c>
      <c r="AA1171" s="98">
        <v>236.38</v>
      </c>
      <c r="AB1171" s="98">
        <f t="shared" si="331"/>
        <v>978.23</v>
      </c>
      <c r="AD1171" s="190">
        <v>113.3</v>
      </c>
      <c r="AE1171" s="191">
        <v>35.78</v>
      </c>
      <c r="AF1171" s="192">
        <f t="shared" si="335"/>
        <v>149.07999999999998</v>
      </c>
      <c r="AG1171" s="184">
        <f t="shared" si="336"/>
        <v>628.55000000000007</v>
      </c>
      <c r="AH1171" s="185">
        <f t="shared" si="337"/>
        <v>200.6</v>
      </c>
      <c r="AI1171" s="186">
        <f t="shared" si="338"/>
        <v>829.15000000000009</v>
      </c>
      <c r="AK1171" s="201">
        <f t="shared" si="332"/>
        <v>3295</v>
      </c>
      <c r="AL1171" s="201">
        <v>850</v>
      </c>
      <c r="AM1171" s="208">
        <v>1061.04</v>
      </c>
      <c r="AN1171" s="204">
        <f t="shared" si="333"/>
        <v>901.88</v>
      </c>
    </row>
    <row r="1172" spans="2:40" x14ac:dyDescent="0.2">
      <c r="B1172" s="5">
        <f t="shared" si="334"/>
        <v>41668</v>
      </c>
      <c r="C1172" s="19">
        <v>7128</v>
      </c>
      <c r="D1172" s="19">
        <v>6122</v>
      </c>
      <c r="E1172" s="19">
        <v>3267</v>
      </c>
      <c r="F1172" s="19">
        <v>6454</v>
      </c>
      <c r="G1172" s="41">
        <f t="shared" si="326"/>
        <v>22971</v>
      </c>
      <c r="H1172" s="98">
        <v>1156.6199999999999</v>
      </c>
      <c r="I1172" s="98">
        <v>1157.29</v>
      </c>
      <c r="J1172" s="98">
        <v>1201.5899999999999</v>
      </c>
      <c r="K1172" s="98">
        <v>1192.71</v>
      </c>
      <c r="L1172" s="120">
        <f t="shared" si="319"/>
        <v>1173.33</v>
      </c>
      <c r="M1172" s="121">
        <f t="shared" si="320"/>
        <v>26952.66</v>
      </c>
      <c r="N1172" s="77">
        <v>1.5772999999999999</v>
      </c>
      <c r="O1172" s="77">
        <v>1.6946000000000001</v>
      </c>
      <c r="P1172" s="77">
        <v>2.1854</v>
      </c>
      <c r="Q1172" s="77">
        <v>2.0771000000000002</v>
      </c>
      <c r="R1172" s="77">
        <f t="shared" si="321"/>
        <v>1.8354999999999999</v>
      </c>
      <c r="S1172" s="105">
        <f t="shared" si="327"/>
        <v>8244.39</v>
      </c>
      <c r="T1172" s="122">
        <f t="shared" si="328"/>
        <v>7084.93</v>
      </c>
      <c r="U1172" s="116">
        <f t="shared" si="329"/>
        <v>3925.59</v>
      </c>
      <c r="V1172" s="123">
        <f t="shared" si="330"/>
        <v>7697.75</v>
      </c>
      <c r="X1172" s="98">
        <v>925.7</v>
      </c>
      <c r="Z1172" s="98">
        <v>705.5</v>
      </c>
      <c r="AA1172" s="98">
        <v>220.2</v>
      </c>
      <c r="AB1172" s="98">
        <f t="shared" si="331"/>
        <v>925.7</v>
      </c>
      <c r="AD1172" s="190">
        <v>119.71</v>
      </c>
      <c r="AE1172" s="191">
        <v>37.799999999999997</v>
      </c>
      <c r="AF1172" s="192">
        <f t="shared" si="335"/>
        <v>157.51</v>
      </c>
      <c r="AG1172" s="184">
        <f t="shared" si="336"/>
        <v>585.79</v>
      </c>
      <c r="AH1172" s="185">
        <f t="shared" si="337"/>
        <v>182.39999999999998</v>
      </c>
      <c r="AI1172" s="186">
        <f t="shared" si="338"/>
        <v>768.19</v>
      </c>
      <c r="AK1172" s="201">
        <f t="shared" si="332"/>
        <v>3454</v>
      </c>
      <c r="AL1172" s="201">
        <v>0</v>
      </c>
      <c r="AM1172" s="208">
        <v>1061.04</v>
      </c>
      <c r="AN1172" s="204">
        <f t="shared" si="333"/>
        <v>0</v>
      </c>
    </row>
    <row r="1173" spans="2:40" x14ac:dyDescent="0.2">
      <c r="B1173" s="5">
        <f t="shared" si="334"/>
        <v>41669</v>
      </c>
      <c r="C1173" s="19">
        <v>7741</v>
      </c>
      <c r="D1173" s="19">
        <v>6096</v>
      </c>
      <c r="E1173" s="19">
        <v>2644</v>
      </c>
      <c r="F1173" s="19">
        <v>4614</v>
      </c>
      <c r="G1173" s="41">
        <f t="shared" si="326"/>
        <v>21095</v>
      </c>
      <c r="H1173" s="98">
        <v>1157.49</v>
      </c>
      <c r="I1173" s="98">
        <v>1158.1099999999999</v>
      </c>
      <c r="J1173" s="98">
        <v>1212.3499999999999</v>
      </c>
      <c r="K1173" s="98">
        <v>1180.53</v>
      </c>
      <c r="L1173" s="120">
        <f t="shared" si="319"/>
        <v>1169.58</v>
      </c>
      <c r="M1173" s="121">
        <f t="shared" si="320"/>
        <v>24672.39</v>
      </c>
      <c r="N1173" s="77">
        <v>1.5839000000000001</v>
      </c>
      <c r="O1173" s="77">
        <v>1.7019</v>
      </c>
      <c r="P1173" s="77">
        <v>2.3073999999999999</v>
      </c>
      <c r="Q1173" s="77">
        <v>1.9211</v>
      </c>
      <c r="R1173" s="77">
        <f t="shared" si="321"/>
        <v>1.7824</v>
      </c>
      <c r="S1173" s="105">
        <f t="shared" si="327"/>
        <v>8960.1299999999992</v>
      </c>
      <c r="T1173" s="122">
        <f t="shared" si="328"/>
        <v>7059.84</v>
      </c>
      <c r="U1173" s="116">
        <f t="shared" si="329"/>
        <v>3205.45</v>
      </c>
      <c r="V1173" s="123">
        <f t="shared" si="330"/>
        <v>5446.97</v>
      </c>
      <c r="X1173" s="98">
        <v>777.33</v>
      </c>
      <c r="Z1173" s="98">
        <v>596.29999999999995</v>
      </c>
      <c r="AA1173" s="98">
        <v>181.03</v>
      </c>
      <c r="AB1173" s="98">
        <f t="shared" si="331"/>
        <v>777.32999999999993</v>
      </c>
      <c r="AD1173" s="190">
        <v>49.36</v>
      </c>
      <c r="AE1173" s="191">
        <v>14.74</v>
      </c>
      <c r="AF1173" s="192">
        <f t="shared" si="335"/>
        <v>64.099999999999994</v>
      </c>
      <c r="AG1173" s="184">
        <f t="shared" si="336"/>
        <v>546.93999999999994</v>
      </c>
      <c r="AH1173" s="185">
        <f t="shared" si="337"/>
        <v>166.29</v>
      </c>
      <c r="AI1173" s="186">
        <f t="shared" si="338"/>
        <v>713.2299999999999</v>
      </c>
      <c r="AK1173" s="201">
        <f t="shared" si="332"/>
        <v>1614</v>
      </c>
      <c r="AL1173" s="201">
        <v>0</v>
      </c>
      <c r="AM1173" s="208">
        <v>1070.9100000000001</v>
      </c>
      <c r="AN1173" s="204">
        <f t="shared" si="333"/>
        <v>0</v>
      </c>
    </row>
    <row r="1174" spans="2:40" ht="13.5" thickBot="1" x14ac:dyDescent="0.25">
      <c r="B1174" s="5">
        <f t="shared" si="334"/>
        <v>41670</v>
      </c>
      <c r="C1174" s="19">
        <v>7208</v>
      </c>
      <c r="D1174" s="19">
        <v>6062</v>
      </c>
      <c r="E1174" s="19">
        <v>3308</v>
      </c>
      <c r="F1174" s="19">
        <v>5095</v>
      </c>
      <c r="G1174" s="41">
        <f t="shared" si="326"/>
        <v>21673</v>
      </c>
      <c r="H1174" s="98">
        <v>1155.5899999999999</v>
      </c>
      <c r="I1174" s="98">
        <v>1151.01</v>
      </c>
      <c r="J1174" s="98">
        <v>1212.3499999999999</v>
      </c>
      <c r="K1174" s="98">
        <v>1180.53</v>
      </c>
      <c r="L1174" s="120">
        <f t="shared" si="319"/>
        <v>1168.8399999999999</v>
      </c>
      <c r="M1174" s="121">
        <f t="shared" si="320"/>
        <v>25332.17</v>
      </c>
      <c r="N1174" s="77">
        <v>1.5601</v>
      </c>
      <c r="O1174" s="77">
        <v>1.6192</v>
      </c>
      <c r="P1174" s="77">
        <v>2.3073999999999999</v>
      </c>
      <c r="Q1174" s="77">
        <v>1.9211</v>
      </c>
      <c r="R1174" s="77">
        <f>+ROUND((N1174*C1174+O1174*D1174+P1174*E1174+Q1174*F1174)/G1174,4)</f>
        <v>1.7756000000000001</v>
      </c>
      <c r="S1174" s="105">
        <f t="shared" si="327"/>
        <v>8329.49</v>
      </c>
      <c r="T1174" s="122">
        <f t="shared" si="328"/>
        <v>6977.42</v>
      </c>
      <c r="U1174" s="116">
        <f t="shared" si="329"/>
        <v>4010.45</v>
      </c>
      <c r="V1174" s="123">
        <f t="shared" si="330"/>
        <v>6014.8</v>
      </c>
      <c r="X1174" s="98">
        <v>825.17</v>
      </c>
      <c r="Z1174" s="98">
        <v>645.29999999999995</v>
      </c>
      <c r="AA1174" s="98">
        <v>179.87</v>
      </c>
      <c r="AB1174" s="98">
        <f t="shared" si="331"/>
        <v>825.17</v>
      </c>
      <c r="AD1174" s="193">
        <v>56.96</v>
      </c>
      <c r="AE1174" s="194">
        <v>29.34</v>
      </c>
      <c r="AF1174" s="195">
        <f t="shared" si="335"/>
        <v>86.3</v>
      </c>
      <c r="AG1174" s="184">
        <f t="shared" si="336"/>
        <v>588.33999999999992</v>
      </c>
      <c r="AH1174" s="185">
        <f t="shared" si="337"/>
        <v>150.53</v>
      </c>
      <c r="AI1174" s="186">
        <f t="shared" si="338"/>
        <v>738.87</v>
      </c>
      <c r="AK1174" s="202">
        <f t="shared" si="332"/>
        <v>2095</v>
      </c>
      <c r="AL1174" s="202">
        <v>0</v>
      </c>
      <c r="AM1174" s="208">
        <v>1070.9100000000001</v>
      </c>
      <c r="AN1174" s="205">
        <f t="shared" si="333"/>
        <v>0</v>
      </c>
    </row>
    <row r="1175" spans="2:40" ht="13.5" thickBot="1" x14ac:dyDescent="0.25">
      <c r="B1175" s="10" t="s">
        <v>12</v>
      </c>
      <c r="C1175" s="63">
        <f t="shared" ref="C1175:AB1175" si="339">SUM(C1144:C1174)</f>
        <v>223592</v>
      </c>
      <c r="D1175" s="63">
        <f t="shared" si="339"/>
        <v>227860</v>
      </c>
      <c r="E1175" s="63">
        <f t="shared" si="339"/>
        <v>79232</v>
      </c>
      <c r="F1175" s="63">
        <f t="shared" si="339"/>
        <v>195626</v>
      </c>
      <c r="G1175" s="63">
        <f t="shared" si="339"/>
        <v>726310</v>
      </c>
      <c r="H1175" s="63">
        <f t="shared" si="339"/>
        <v>35866.17</v>
      </c>
      <c r="I1175" s="63">
        <f t="shared" si="339"/>
        <v>35920.33</v>
      </c>
      <c r="J1175" s="63">
        <f t="shared" si="339"/>
        <v>37796.939999999995</v>
      </c>
      <c r="K1175" s="63">
        <f t="shared" si="339"/>
        <v>36473.44000000001</v>
      </c>
      <c r="L1175" s="115">
        <f t="shared" si="339"/>
        <v>36248.259999999995</v>
      </c>
      <c r="M1175" s="115">
        <f t="shared" si="339"/>
        <v>849274.83999999985</v>
      </c>
      <c r="N1175" s="97">
        <f t="shared" si="339"/>
        <v>49.060699999999997</v>
      </c>
      <c r="O1175" s="97">
        <f t="shared" si="339"/>
        <v>52.866399999999999</v>
      </c>
      <c r="P1175" s="97">
        <f t="shared" si="339"/>
        <v>74.910299999999992</v>
      </c>
      <c r="Q1175" s="97">
        <f t="shared" si="339"/>
        <v>55.56660000000003</v>
      </c>
      <c r="R1175" s="97">
        <f t="shared" si="339"/>
        <v>54.722600000000014</v>
      </c>
      <c r="S1175" s="115">
        <f t="shared" si="339"/>
        <v>258722.32</v>
      </c>
      <c r="T1175" s="115">
        <f t="shared" si="339"/>
        <v>264016.10000000003</v>
      </c>
      <c r="U1175" s="115">
        <f t="shared" si="339"/>
        <v>96392.00999999998</v>
      </c>
      <c r="V1175" s="115">
        <f t="shared" si="339"/>
        <v>230144.37999999998</v>
      </c>
      <c r="W1175" s="63">
        <f t="shared" si="339"/>
        <v>0</v>
      </c>
      <c r="X1175" s="115">
        <f t="shared" si="339"/>
        <v>29126.200952380947</v>
      </c>
      <c r="Y1175" s="115">
        <f t="shared" si="339"/>
        <v>0</v>
      </c>
      <c r="Z1175" s="115">
        <f t="shared" si="339"/>
        <v>22006.139999999992</v>
      </c>
      <c r="AA1175" s="115">
        <f t="shared" si="339"/>
        <v>7120.0599999999995</v>
      </c>
      <c r="AB1175" s="115">
        <f t="shared" si="339"/>
        <v>29126.199999999997</v>
      </c>
      <c r="AD1175" s="115">
        <f>SUM(AD1144:AD1174)</f>
        <v>3149.2400000000007</v>
      </c>
      <c r="AE1175" s="115">
        <f>SUM(AE1144:AE1174)</f>
        <v>1041.67</v>
      </c>
      <c r="AF1175" s="115">
        <f>SUM(AF1144:AF1174)</f>
        <v>4190.91</v>
      </c>
      <c r="AG1175" s="115">
        <f>SUM(AG1144:AG1174)</f>
        <v>18856.899999999998</v>
      </c>
      <c r="AH1175" s="115">
        <f>SUM(AH1144:AH1174)</f>
        <v>6078.3899999999985</v>
      </c>
      <c r="AI1175" s="172">
        <f t="shared" ref="AI1175:AN1175" si="340">SUM(AI1144:AI1174)</f>
        <v>24935.289999999997</v>
      </c>
      <c r="AK1175" s="172">
        <f t="shared" si="340"/>
        <v>102626</v>
      </c>
      <c r="AL1175" s="203">
        <f t="shared" si="340"/>
        <v>31976</v>
      </c>
      <c r="AN1175" s="203">
        <f t="shared" si="340"/>
        <v>33933.769999999997</v>
      </c>
    </row>
  </sheetData>
  <sheetProtection selectLockedCells="1" selectUnlockedCells="1"/>
  <autoFilter ref="B10:R766" xr:uid="{00000000-0009-0000-0000-000000000000}"/>
  <mergeCells count="11">
    <mergeCell ref="C9:G9"/>
    <mergeCell ref="H9:L9"/>
    <mergeCell ref="N9:R9"/>
    <mergeCell ref="X10:X11"/>
    <mergeCell ref="AD1142:AF1142"/>
    <mergeCell ref="AG1142:AI1142"/>
    <mergeCell ref="X9:AB9"/>
    <mergeCell ref="S9:W9"/>
    <mergeCell ref="Z10:Z11"/>
    <mergeCell ref="AA10:AA11"/>
    <mergeCell ref="AB10:AB11"/>
  </mergeCells>
  <phoneticPr fontId="2" type="noConversion"/>
  <pageMargins left="0.7" right="0.7" top="0.75" bottom="0.75" header="0.3" footer="0.3"/>
  <pageSetup paperSize="9" scale="26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3:O32"/>
  <sheetViews>
    <sheetView showGridLines="0" tabSelected="1" view="pageBreakPreview" topLeftCell="A4" zoomScale="85" zoomScaleNormal="85" zoomScaleSheetLayoutView="85" workbookViewId="0">
      <selection activeCell="B31" sqref="B31"/>
    </sheetView>
  </sheetViews>
  <sheetFormatPr baseColWidth="10" defaultColWidth="11.42578125" defaultRowHeight="18.75" x14ac:dyDescent="0.25"/>
  <cols>
    <col min="1" max="1" width="4.85546875" style="212" customWidth="1"/>
    <col min="2" max="2" width="22.140625" style="212" customWidth="1"/>
    <col min="3" max="3" width="17" style="212" customWidth="1"/>
    <col min="4" max="4" width="24.140625" style="212" customWidth="1"/>
    <col min="5" max="5" width="22" style="212" customWidth="1"/>
    <col min="6" max="6" width="21.5703125" style="212" customWidth="1"/>
    <col min="7" max="7" width="16.5703125" style="212" customWidth="1"/>
    <col min="8" max="8" width="20" style="212" customWidth="1"/>
    <col min="9" max="9" width="21.28515625" style="212" customWidth="1"/>
    <col min="10" max="10" width="6.7109375" style="212" customWidth="1"/>
    <col min="11" max="11" width="21.28515625" style="213" bestFit="1" customWidth="1"/>
    <col min="12" max="12" width="30.42578125" style="213" customWidth="1"/>
    <col min="13" max="13" width="13" style="214" bestFit="1" customWidth="1"/>
    <col min="14" max="15" width="11.42578125" style="213"/>
    <col min="16" max="16384" width="11.42578125" style="212"/>
  </cols>
  <sheetData>
    <row r="3" spans="1:12" ht="23.25" x14ac:dyDescent="0.25">
      <c r="B3" s="307" t="s">
        <v>64</v>
      </c>
      <c r="C3" s="307"/>
      <c r="D3" s="307"/>
      <c r="E3" s="307"/>
      <c r="F3" s="307"/>
      <c r="G3" s="307"/>
      <c r="H3" s="307"/>
      <c r="I3" s="307"/>
    </row>
    <row r="4" spans="1:12" x14ac:dyDescent="0.25">
      <c r="I4" s="213"/>
    </row>
    <row r="6" spans="1:12" x14ac:dyDescent="0.25">
      <c r="B6" s="215" t="s">
        <v>40</v>
      </c>
      <c r="C6" s="311" t="s">
        <v>63</v>
      </c>
      <c r="D6" s="311"/>
      <c r="E6" s="311"/>
      <c r="F6" s="311"/>
      <c r="G6" s="311"/>
      <c r="H6" s="311"/>
      <c r="I6" s="215"/>
      <c r="K6" s="216"/>
    </row>
    <row r="7" spans="1:12" x14ac:dyDescent="0.25">
      <c r="B7" s="215"/>
      <c r="C7" s="215"/>
      <c r="D7" s="215"/>
      <c r="K7" s="217"/>
      <c r="L7" s="218"/>
    </row>
    <row r="8" spans="1:12" ht="19.5" thickBot="1" x14ac:dyDescent="0.3">
      <c r="L8" s="217"/>
    </row>
    <row r="9" spans="1:12" ht="46.5" customHeight="1" thickBot="1" x14ac:dyDescent="0.3">
      <c r="B9" s="272" t="s">
        <v>41</v>
      </c>
      <c r="C9" s="273" t="s">
        <v>42</v>
      </c>
      <c r="D9" s="273" t="s">
        <v>43</v>
      </c>
      <c r="E9" s="273" t="s">
        <v>44</v>
      </c>
      <c r="F9" s="274" t="s">
        <v>45</v>
      </c>
      <c r="G9" s="274" t="s">
        <v>46</v>
      </c>
      <c r="H9" s="274" t="s">
        <v>47</v>
      </c>
      <c r="I9" s="275" t="s">
        <v>48</v>
      </c>
    </row>
    <row r="10" spans="1:12" ht="15" customHeight="1" x14ac:dyDescent="0.3">
      <c r="A10" s="219"/>
      <c r="B10" s="278" t="s">
        <v>77</v>
      </c>
      <c r="C10" s="279" t="s">
        <v>78</v>
      </c>
      <c r="D10" s="280" t="s">
        <v>79</v>
      </c>
      <c r="E10" s="280" t="s">
        <v>80</v>
      </c>
      <c r="F10" s="281" t="s">
        <v>84</v>
      </c>
      <c r="G10" s="282" t="s">
        <v>81</v>
      </c>
      <c r="H10" s="271" t="s">
        <v>82</v>
      </c>
      <c r="I10" s="271" t="s">
        <v>83</v>
      </c>
      <c r="J10" s="213"/>
    </row>
    <row r="11" spans="1:12" ht="15" customHeight="1" thickBot="1" x14ac:dyDescent="0.35">
      <c r="A11" s="219"/>
      <c r="B11" s="283"/>
      <c r="C11" s="220"/>
      <c r="D11" s="221"/>
      <c r="E11" s="221"/>
      <c r="F11" s="222"/>
      <c r="G11" s="284"/>
      <c r="H11" s="223"/>
      <c r="I11" s="223"/>
      <c r="J11" s="213"/>
    </row>
    <row r="12" spans="1:12" ht="20.100000000000001" customHeight="1" thickBot="1" x14ac:dyDescent="0.3">
      <c r="B12" s="308" t="s">
        <v>49</v>
      </c>
      <c r="C12" s="309"/>
      <c r="D12" s="309"/>
      <c r="E12" s="309"/>
      <c r="F12" s="310"/>
      <c r="G12" s="224" t="s">
        <v>74</v>
      </c>
      <c r="H12" s="224" t="s">
        <v>75</v>
      </c>
      <c r="I12" s="225" t="s">
        <v>76</v>
      </c>
    </row>
    <row r="13" spans="1:12" ht="20.100000000000001" customHeight="1" x14ac:dyDescent="0.25">
      <c r="B13" s="285"/>
      <c r="C13" s="285"/>
      <c r="D13" s="285"/>
      <c r="E13" s="285"/>
      <c r="F13" s="285"/>
      <c r="G13" s="286"/>
      <c r="H13" s="286"/>
      <c r="I13" s="286"/>
    </row>
    <row r="14" spans="1:12" ht="19.5" thickBot="1" x14ac:dyDescent="0.3"/>
    <row r="15" spans="1:12" ht="19.5" thickBot="1" x14ac:dyDescent="0.3">
      <c r="B15" s="226" t="s">
        <v>50</v>
      </c>
      <c r="C15" s="227"/>
      <c r="D15" s="227"/>
      <c r="E15" s="227"/>
      <c r="F15" s="228"/>
      <c r="G15" s="229"/>
      <c r="H15" s="225" t="s">
        <v>73</v>
      </c>
      <c r="I15" s="219"/>
    </row>
    <row r="16" spans="1:12" ht="19.5" thickBot="1" x14ac:dyDescent="0.3">
      <c r="F16" s="230"/>
      <c r="I16" s="230"/>
    </row>
    <row r="17" spans="2:9" ht="19.5" thickBot="1" x14ac:dyDescent="0.3">
      <c r="B17" s="226" t="s">
        <v>51</v>
      </c>
      <c r="C17" s="231"/>
      <c r="D17" s="231"/>
      <c r="E17" s="231"/>
      <c r="F17" s="232"/>
      <c r="G17" s="233"/>
      <c r="H17" s="224" t="s">
        <v>72</v>
      </c>
      <c r="I17" s="277"/>
    </row>
    <row r="18" spans="2:9" x14ac:dyDescent="0.25">
      <c r="B18" s="235" t="s">
        <v>52</v>
      </c>
      <c r="C18" s="236" t="s">
        <v>53</v>
      </c>
      <c r="D18" s="237"/>
      <c r="E18" s="237"/>
      <c r="F18" s="238"/>
      <c r="G18" s="239"/>
      <c r="H18" s="240" t="s">
        <v>71</v>
      </c>
      <c r="I18" s="234"/>
    </row>
    <row r="19" spans="2:9" x14ac:dyDescent="0.25">
      <c r="B19" s="241" t="s">
        <v>54</v>
      </c>
      <c r="C19" s="242" t="s">
        <v>55</v>
      </c>
      <c r="D19" s="242"/>
      <c r="E19" s="243"/>
      <c r="F19" s="244"/>
      <c r="G19" s="245"/>
      <c r="H19" s="246" t="s">
        <v>70</v>
      </c>
      <c r="I19" s="276"/>
    </row>
    <row r="20" spans="2:9" ht="19.5" thickBot="1" x14ac:dyDescent="0.3">
      <c r="B20" s="247" t="s">
        <v>56</v>
      </c>
      <c r="C20" s="248" t="s">
        <v>57</v>
      </c>
      <c r="D20" s="248"/>
      <c r="E20" s="249"/>
      <c r="F20" s="250"/>
      <c r="G20" s="251"/>
      <c r="H20" s="252" t="s">
        <v>69</v>
      </c>
      <c r="I20" s="234"/>
    </row>
    <row r="21" spans="2:9" ht="19.5" thickBot="1" x14ac:dyDescent="0.3">
      <c r="B21" s="253"/>
      <c r="C21" s="253"/>
      <c r="D21" s="253"/>
      <c r="E21" s="253"/>
      <c r="G21" s="253"/>
      <c r="H21" s="254"/>
    </row>
    <row r="22" spans="2:9" ht="15" customHeight="1" thickBot="1" x14ac:dyDescent="0.3">
      <c r="B22" s="255" t="s">
        <v>58</v>
      </c>
      <c r="C22" s="231"/>
      <c r="D22" s="231"/>
      <c r="E22" s="231"/>
      <c r="F22" s="256"/>
      <c r="G22" s="233"/>
      <c r="H22" s="257" t="s">
        <v>68</v>
      </c>
      <c r="I22" s="258"/>
    </row>
    <row r="23" spans="2:9" ht="19.5" thickBot="1" x14ac:dyDescent="0.3">
      <c r="B23" s="259" t="s">
        <v>65</v>
      </c>
      <c r="C23" s="260"/>
      <c r="D23" s="260"/>
      <c r="E23" s="260"/>
      <c r="G23" s="261"/>
      <c r="H23" s="262" t="s">
        <v>67</v>
      </c>
    </row>
    <row r="24" spans="2:9" ht="19.5" thickBot="1" x14ac:dyDescent="0.3">
      <c r="B24" s="226" t="s">
        <v>62</v>
      </c>
      <c r="C24" s="227"/>
      <c r="D24" s="227"/>
      <c r="E24" s="227"/>
      <c r="F24" s="263"/>
      <c r="G24" s="229"/>
      <c r="H24" s="224" t="s">
        <v>66</v>
      </c>
    </row>
    <row r="25" spans="2:9" x14ac:dyDescent="0.25">
      <c r="B25" s="253"/>
      <c r="C25" s="253"/>
      <c r="D25" s="253"/>
      <c r="E25" s="253"/>
      <c r="G25" s="253"/>
      <c r="H25" s="286"/>
    </row>
    <row r="26" spans="2:9" x14ac:dyDescent="0.25">
      <c r="B26" s="258"/>
      <c r="C26" s="258"/>
      <c r="D26" s="258"/>
      <c r="E26" s="258"/>
      <c r="F26" s="258"/>
      <c r="G26" s="258"/>
      <c r="H26" s="258"/>
      <c r="I26" s="258"/>
    </row>
    <row r="27" spans="2:9" ht="19.5" customHeight="1" x14ac:dyDescent="0.25">
      <c r="B27" s="264" t="s">
        <v>59</v>
      </c>
      <c r="D27" s="265"/>
      <c r="E27" s="265"/>
    </row>
    <row r="28" spans="2:9" ht="19.5" customHeight="1" x14ac:dyDescent="0.25">
      <c r="B28" s="312" t="s">
        <v>85</v>
      </c>
      <c r="C28" s="312"/>
      <c r="D28" s="312"/>
      <c r="E28" s="312"/>
      <c r="F28" s="312"/>
      <c r="G28" s="312"/>
      <c r="H28" s="312"/>
      <c r="I28" s="312"/>
    </row>
    <row r="29" spans="2:9" ht="19.5" customHeight="1" x14ac:dyDescent="0.25">
      <c r="B29" s="312"/>
      <c r="C29" s="312"/>
      <c r="D29" s="312"/>
      <c r="E29" s="312"/>
      <c r="F29" s="312"/>
      <c r="G29" s="312"/>
      <c r="H29" s="312"/>
      <c r="I29" s="312"/>
    </row>
    <row r="30" spans="2:9" ht="19.5" customHeight="1" x14ac:dyDescent="0.25">
      <c r="B30" s="312"/>
      <c r="C30" s="312"/>
      <c r="D30" s="312"/>
      <c r="E30" s="312"/>
      <c r="F30" s="312"/>
      <c r="G30" s="312"/>
      <c r="H30" s="312"/>
      <c r="I30" s="312"/>
    </row>
    <row r="31" spans="2:9" ht="76.5" customHeight="1" x14ac:dyDescent="0.25">
      <c r="F31" s="266"/>
    </row>
    <row r="32" spans="2:9" ht="25.5" customHeight="1" x14ac:dyDescent="0.25">
      <c r="C32" s="267" t="s">
        <v>60</v>
      </c>
      <c r="D32" s="266"/>
      <c r="G32" s="267" t="s">
        <v>61</v>
      </c>
    </row>
  </sheetData>
  <mergeCells count="4">
    <mergeCell ref="B3:I3"/>
    <mergeCell ref="B12:F12"/>
    <mergeCell ref="C6:H6"/>
    <mergeCell ref="B28:I30"/>
  </mergeCells>
  <phoneticPr fontId="5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Cierre de Mes" ma:contentTypeID="0x0101003D262C363BF00842A70F90802DAEECF500F348B1FE72AA4741BD6698D747C11D99" ma:contentTypeVersion="9" ma:contentTypeDescription="" ma:contentTypeScope="" ma:versionID="354dd37649c0e2616a937d5cc3ea43e2">
  <xsd:schema xmlns:xsd="http://www.w3.org/2001/XMLSchema" xmlns:xs="http://www.w3.org/2001/XMLSchema" xmlns:p="http://schemas.microsoft.com/office/2006/metadata/properties" xmlns:ns2="5bd77e89-8cc9-469c-8406-c2d9f8eb3a4f" xmlns:ns3="c97bd935-d893-40ab-b395-6e89f4024ee3" targetNamespace="http://schemas.microsoft.com/office/2006/metadata/properties" ma:root="true" ma:fieldsID="33291a3b988fbe9c384533e4faa94e25" ns2:_="" ns3:_="">
    <xsd:import namespace="5bd77e89-8cc9-469c-8406-c2d9f8eb3a4f"/>
    <xsd:import namespace="c97bd935-d893-40ab-b395-6e89f4024ee3"/>
    <xsd:element name="properties">
      <xsd:complexType>
        <xsd:sequence>
          <xsd:element name="documentManagement">
            <xsd:complexType>
              <xsd:all>
                <xsd:element ref="ns2:mc2ce51dacb94f6bb557174edb7a5e78" minOccurs="0"/>
                <xsd:element ref="ns2:TaxCatchAll" minOccurs="0"/>
                <xsd:element ref="ns2:TaxCatchAllLabel" minOccurs="0"/>
                <xsd:element ref="ns2:o8e2700eeee4411fa2022dc950eab810" minOccurs="0"/>
                <xsd:element ref="ns2:Tipo_x0020_Cierre"/>
                <xsd:element ref="ns2:Tipo_x0020_Inventario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77e89-8cc9-469c-8406-c2d9f8eb3a4f" elementFormDefault="qualified">
    <xsd:import namespace="http://schemas.microsoft.com/office/2006/documentManagement/types"/>
    <xsd:import namespace="http://schemas.microsoft.com/office/infopath/2007/PartnerControls"/>
    <xsd:element name="mc2ce51dacb94f6bb557174edb7a5e78" ma:index="8" ma:taxonomy="true" ma:internalName="mc2ce51dacb94f6bb557174edb7a5e78" ma:taxonomyFieldName="A_x00f1_o" ma:displayName="Año" ma:readOnly="false" ma:fieldId="{6c2ce51d-acb9-4f6b-b557-174edb7a5e78}" ma:sspId="bcb54835-63ac-4d5b-930e-02ca92e6ceb4" ma:termSetId="389e86ce-1d12-48ea-b8cc-7ff8d1d9278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cbee83ca-06e0-4319-be05-8611cdc977dd}" ma:internalName="TaxCatchAll" ma:readOnly="false" ma:showField="CatchAllData" ma:web="5bd77e89-8cc9-469c-8406-c2d9f8eb3a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cbee83ca-06e0-4319-be05-8611cdc977dd}" ma:internalName="TaxCatchAllLabel" ma:readOnly="true" ma:showField="CatchAllDataLabel" ma:web="5bd77e89-8cc9-469c-8406-c2d9f8eb3a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8e2700eeee4411fa2022dc950eab810" ma:index="12" ma:taxonomy="true" ma:internalName="o8e2700eeee4411fa2022dc950eab810" ma:taxonomyFieldName="Mes" ma:displayName="Mes" ma:readOnly="false" ma:fieldId="{88e2700e-eee4-411f-a202-2dc950eab810}" ma:sspId="bcb54835-63ac-4d5b-930e-02ca92e6ceb4" ma:termSetId="3a663b88-a188-40a4-8c71-79872a958d3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ipo_x0020_Cierre" ma:index="14" ma:displayName="Tipo Cierre" ma:format="Dropdown" ma:internalName="Tipo_x0020_Cierre" ma:readOnly="false">
      <xsd:simpleType>
        <xsd:restriction base="dms:Choice">
          <xsd:enumeration value="Inventario"/>
          <xsd:enumeration value="Producción"/>
          <xsd:enumeration value="Ventas"/>
          <xsd:enumeration value="Cromatografía"/>
          <xsd:enumeration value="FISE"/>
          <xsd:enumeration value="Consumo Mercaptano"/>
          <xsd:enumeration value="Reporte Mensual"/>
        </xsd:restriction>
      </xsd:simpleType>
    </xsd:element>
    <xsd:element name="Tipo_x0020_Inventario" ma:index="15" ma:displayName="Tipo Inventario" ma:format="Dropdown" ma:internalName="Tipo_x0020_Inventario" ma:readOnly="false">
      <xsd:simpleType>
        <xsd:restriction base="dms:Choice">
          <xsd:enumeration value="Inventario Clientes I"/>
          <xsd:enumeration value="Inventario Clientes I-E"/>
          <xsd:enumeration value="Inventario Pariñas"/>
          <xsd:enumeration value="Producción GLP"/>
          <xsd:enumeration value="Producción CGN"/>
          <xsd:enumeration value="Resumen ventas"/>
          <xsd:enumeration value="Ventas GLP"/>
          <xsd:enumeration value="Ventas CGN"/>
          <xsd:enumeration value="Ventas Mayoristas"/>
          <xsd:enumeration value="Cromatografías"/>
          <xsd:enumeration value="FIS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bd935-d893-40ab-b395-6e89f4024e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ipo_x0020_Cierre xmlns="5bd77e89-8cc9-469c-8406-c2d9f8eb3a4f">Producción</Tipo_x0020_Cierre>
    <Tipo_x0020_Inventario xmlns="5bd77e89-8cc9-469c-8406-c2d9f8eb3a4f">Resumen ventas</Tipo_x0020_Inventario>
    <TaxCatchAll xmlns="5bd77e89-8cc9-469c-8406-c2d9f8eb3a4f">
      <Value>32</Value>
      <Value>28</Value>
    </TaxCatchAll>
    <mc2ce51dacb94f6bb557174edb7a5e78 xmlns="5bd77e89-8cc9-469c-8406-c2d9f8eb3a4f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2020</TermName>
          <TermId xmlns="http://schemas.microsoft.com/office/infopath/2007/PartnerControls">9241aa1b-b015-4885-8470-b003920d4b91</TermId>
        </TermInfo>
      </Terms>
    </mc2ce51dacb94f6bb557174edb7a5e78>
    <o8e2700eeee4411fa2022dc950eab810 xmlns="5bd77e89-8cc9-469c-8406-c2d9f8eb3a4f">
      <Terms xmlns="http://schemas.microsoft.com/office/infopath/2007/PartnerControls">
        <TermInfo xmlns="http://schemas.microsoft.com/office/infopath/2007/PartnerControls">
          <TermName xmlns="http://schemas.microsoft.com/office/infopath/2007/PartnerControls">Mayo</TermName>
          <TermId xmlns="http://schemas.microsoft.com/office/infopath/2007/PartnerControls">60acfcdf-bf34-4bcd-bc75-57ad24dffff3</TermId>
        </TermInfo>
      </Terms>
    </o8e2700eeee4411fa2022dc950eab810>
  </documentManagement>
</p:properties>
</file>

<file path=customXml/itemProps1.xml><?xml version="1.0" encoding="utf-8"?>
<ds:datastoreItem xmlns:ds="http://schemas.openxmlformats.org/officeDocument/2006/customXml" ds:itemID="{0E4CFA4E-A451-4F1D-BB53-4E392F50F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E74075-42D5-4DA3-B904-89AF019ACF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d77e89-8cc9-469c-8406-c2d9f8eb3a4f"/>
    <ds:schemaRef ds:uri="c97bd935-d893-40ab-b395-6e89f4024e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65BAED-E45A-49C5-8B59-BF2FF5D25980}">
  <ds:schemaRefs>
    <ds:schemaRef ds:uri="http://purl.org/dc/terms/"/>
    <ds:schemaRef ds:uri="c97bd935-d893-40ab-b395-6e89f4024ee3"/>
    <ds:schemaRef ds:uri="http://schemas.microsoft.com/office/2006/metadata/properties"/>
    <ds:schemaRef ds:uri="http://schemas.microsoft.com/office/2006/documentManagement/types"/>
    <ds:schemaRef ds:uri="http://purl.org/dc/elements/1.1/"/>
    <ds:schemaRef ds:uri="5bd77e89-8cc9-469c-8406-c2d9f8eb3a4f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3_GNA</vt:lpstr>
      <vt:lpstr>Reporte</vt:lpstr>
      <vt:lpstr>BoletaVentaMenensual_Items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GMP S.A.</dc:creator>
  <cp:keywords/>
  <dc:description/>
  <cp:lastModifiedBy>Meliton</cp:lastModifiedBy>
  <cp:revision/>
  <cp:lastPrinted>2024-01-02T21:32:48Z</cp:lastPrinted>
  <dcterms:created xsi:type="dcterms:W3CDTF">2008-10-29T13:21:42Z</dcterms:created>
  <dcterms:modified xsi:type="dcterms:W3CDTF">2024-05-17T15:39:22Z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0x0101003D262C363BF00842A70F90802DAEECF500F348B1FE72AA4741BD6698D747C11D99</vt:lpwstr>
  </property>
  <property fmtid="{D5CDD505-2E9C-101B-9397-08002B2CF9AE}" pid="3" name="Mes">
    <vt:lpwstr>28;#Mayo|60acfcdf-bf34-4bcd-bc75-57ad24dffff3</vt:lpwstr>
  </property>
  <property fmtid="{D5CDD505-2E9C-101B-9397-08002B2CF9AE}" pid="4" name="Año">
    <vt:lpwstr>32;#2020|9241aa1b-b015-4885-8470-b003920d4b91</vt:lpwstr>
  </property>
</Properties>
</file>