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SPP_UNNA_MAIN_02\UnnaReportesOperativos\Unna.OperationalReport.WebSite\wwwroot\plantillas\reporte\Consultas\"/>
    </mc:Choice>
  </mc:AlternateContent>
  <xr:revisionPtr revIDLastSave="0" documentId="13_ncr:1_{CB3301CE-9E34-4079-8EEE-1981C85172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b_Tks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01_Dic_00" localSheetId="0">#REF!</definedName>
    <definedName name="_01_Dic_00">#REF!</definedName>
    <definedName name="_01_Mar_98" localSheetId="0">#REF!</definedName>
    <definedName name="_01_Mar_98">#REF!</definedName>
    <definedName name="_01_Oct_99" localSheetId="0">#REF!</definedName>
    <definedName name="_01_Oct_99">#REF!</definedName>
    <definedName name="_02_Mar_98" localSheetId="0">#REF!</definedName>
    <definedName name="_02_Mar_98">#REF!</definedName>
    <definedName name="_03_Mar_98" localSheetId="0">#REF!</definedName>
    <definedName name="_03_Mar_98">#REF!</definedName>
    <definedName name="_04_Mar_98" localSheetId="0">#REF!</definedName>
    <definedName name="_04_Mar_98">#REF!</definedName>
    <definedName name="_05_Mar_98" localSheetId="0">#REF!</definedName>
    <definedName name="_05_Mar_98">#REF!</definedName>
    <definedName name="_06_Mar_98" localSheetId="0">#REF!</definedName>
    <definedName name="_06_Mar_98">#REF!</definedName>
    <definedName name="_07_Mar_98" localSheetId="0">#REF!</definedName>
    <definedName name="_07_Mar_98">#REF!</definedName>
    <definedName name="_08_Mar_98" localSheetId="0">#REF!</definedName>
    <definedName name="_08_Mar_98">#REF!</definedName>
    <definedName name="_09_Mar_98" localSheetId="0">#REF!</definedName>
    <definedName name="_09_Mar_98">#REF!</definedName>
    <definedName name="_1_Jul_99" localSheetId="0">#REF!</definedName>
    <definedName name="_1_Jul_99">#REF!</definedName>
    <definedName name="_10_Mar_98" localSheetId="0">#REF!</definedName>
    <definedName name="_10_Mar_98">#REF!</definedName>
    <definedName name="_11_Mar_98" localSheetId="0">#REF!</definedName>
    <definedName name="_11_Mar_98">#REF!</definedName>
    <definedName name="_12_Mar_98" localSheetId="0">#REF!</definedName>
    <definedName name="_12_Mar_98">#REF!</definedName>
    <definedName name="_13_Mar_98" localSheetId="0">#REF!</definedName>
    <definedName name="_13_Mar_98">#REF!</definedName>
    <definedName name="_14_Mar_98" localSheetId="0">#REF!</definedName>
    <definedName name="_14_Mar_98">#REF!</definedName>
    <definedName name="_15_Mar_98" localSheetId="0">#REF!</definedName>
    <definedName name="_15_Mar_98">#REF!</definedName>
    <definedName name="_16_Mar_98" localSheetId="0">#REF!</definedName>
    <definedName name="_16_Mar_98">#REF!</definedName>
    <definedName name="_17_Mar_98" localSheetId="0">#REF!</definedName>
    <definedName name="_17_Mar_98">#REF!</definedName>
    <definedName name="_18_Mar_98" localSheetId="0">#REF!</definedName>
    <definedName name="_18_Mar_98">#REF!</definedName>
    <definedName name="_19_Mar_98" localSheetId="0">#REF!</definedName>
    <definedName name="_19_Mar_98">#REF!</definedName>
    <definedName name="_20_Mar_98" localSheetId="0">#REF!</definedName>
    <definedName name="_20_Mar_98">#REF!</definedName>
    <definedName name="_21_Mar_98" localSheetId="0">#REF!</definedName>
    <definedName name="_21_Mar_98">#REF!</definedName>
    <definedName name="_22_Mar_98" localSheetId="0">#REF!</definedName>
    <definedName name="_22_Mar_98">#REF!</definedName>
    <definedName name="_23_Mar_98" localSheetId="0">#REF!</definedName>
    <definedName name="_23_Mar_98">#REF!</definedName>
    <definedName name="_24_Mar_98" localSheetId="0">#REF!</definedName>
    <definedName name="_24_Mar_98">#REF!</definedName>
    <definedName name="_25_Mar_98" localSheetId="0">#REF!</definedName>
    <definedName name="_25_Mar_98">#REF!</definedName>
    <definedName name="_26_Mar_98" localSheetId="0">#REF!</definedName>
    <definedName name="_26_Mar_98">#REF!</definedName>
    <definedName name="_27_Mar_98" localSheetId="0">#REF!</definedName>
    <definedName name="_27_Mar_98">#REF!</definedName>
    <definedName name="_28_Mar_98" localSheetId="0">#REF!</definedName>
    <definedName name="_28_Mar_98">#REF!</definedName>
    <definedName name="_29_Mar_98" localSheetId="0">#REF!</definedName>
    <definedName name="_29_Mar_98">#REF!</definedName>
    <definedName name="_30_Mar_98" localSheetId="0">#REF!</definedName>
    <definedName name="_30_Mar_98">#REF!</definedName>
    <definedName name="_31_Jul_99" localSheetId="0">#REF!</definedName>
    <definedName name="_31_Jul_99">#REF!</definedName>
    <definedName name="_31_Mar_98" localSheetId="0">#REF!</definedName>
    <definedName name="_31_Mar_98">#REF!</definedName>
    <definedName name="_Ago07" localSheetId="0">'[2]balance diario'!#REF!</definedName>
    <definedName name="_Ago07">'[2]balance diario'!#REF!</definedName>
    <definedName name="_xlnm._FilterDatabase" localSheetId="0" hidden="1">#REF!</definedName>
    <definedName name="_OCT10">[3]ROMT!$BE$439:$BL$442</definedName>
    <definedName name="_OCT11">[3]ROMT!$BE$487:$BL$490</definedName>
    <definedName name="_OCT12">[3]ROMT!$BE$537:$BL$541</definedName>
    <definedName name="_OCT13">[3]ROMT!$BE$587:$BL$590</definedName>
    <definedName name="_OCT14">[3]ROMT!$BE$637:$BL$640</definedName>
    <definedName name="_OCT2">[3]ROMT!$BE$82:$BL$85</definedName>
    <definedName name="_OCT20" localSheetId="0">#REF!</definedName>
    <definedName name="_OCT20">#REF!</definedName>
    <definedName name="_OCT21" localSheetId="0">#REF!</definedName>
    <definedName name="_OCT21">#REF!</definedName>
    <definedName name="_OCT3">[3]ROMT!$BE$143:$BL$147</definedName>
    <definedName name="_OCT4">[3]ROMT!$BE$191:$BL$195</definedName>
    <definedName name="_OCT5">[3]ROMT!$BE$236:$BL$239</definedName>
    <definedName name="_OCT6">[3]ROMT!$BE$291:$BL$294</definedName>
    <definedName name="_OCT7">[3]ROMT!$BE$338:$BL$342</definedName>
    <definedName name="_OCT9">[3]ROMT!$BE$389:$BL$392</definedName>
    <definedName name="_PPP500" localSheetId="0">#REF!</definedName>
    <definedName name="_PPP500">#REF!</definedName>
    <definedName name="_R" localSheetId="0">#REF!</definedName>
    <definedName name="_R">#REF!</definedName>
    <definedName name="_TAQ1" localSheetId="0">#REF!</definedName>
    <definedName name="_TAQ1">#REF!</definedName>
    <definedName name="_TAQ5">[4]TABLAS!$BE$200:$BQ$234</definedName>
    <definedName name="_TEX500" localSheetId="0">#REF!</definedName>
    <definedName name="_TEX500">#REF!</definedName>
    <definedName name="_TQ1">[3]ROMT!$BE$1:$BQ$37</definedName>
    <definedName name="_TQ10">[3]ROMT!$BE$400:$BQ$437</definedName>
    <definedName name="_TQ11">[3]ROMT!$BE$450:$BQ$485</definedName>
    <definedName name="_TQ12">[3]ROMT!$BE$500:$BQ$535</definedName>
    <definedName name="_TQ13">[3]ROMT!$BE$550:$BQ$585</definedName>
    <definedName name="_TQ14">[3]ROMT!$BE$600:$BQ$635</definedName>
    <definedName name="_TQ18" localSheetId="0">#REF!</definedName>
    <definedName name="_TQ18">#REF!</definedName>
    <definedName name="_TQ2">[3]ROMT!$BE$50:$BQ$80</definedName>
    <definedName name="_TQ20" localSheetId="0">#REF!</definedName>
    <definedName name="_TQ20">#REF!</definedName>
    <definedName name="_TQ21" localSheetId="0">#REF!</definedName>
    <definedName name="_TQ21">#REF!</definedName>
    <definedName name="_TQ3">[3]ROMT!$BE$100:$BQ$141</definedName>
    <definedName name="_TQ4">[3]ROMT!$BE$150:$BQ$189</definedName>
    <definedName name="_TQ5">[3]ROMT!$BE$200:$BQ$234</definedName>
    <definedName name="_TQ50" localSheetId="0">#REF!</definedName>
    <definedName name="_TQ50">#REF!</definedName>
    <definedName name="_TQ6">[3]ROMT!$BE$250:$BQ$289</definedName>
    <definedName name="_TQ7">[3]ROMT!$BE$300:$BQ$336</definedName>
    <definedName name="_TQ9">[3]ROMT!$BE$350:$BQ$387</definedName>
    <definedName name="_TT14" localSheetId="0">#REF!</definedName>
    <definedName name="_TT14">#REF!</definedName>
    <definedName name="_TT21" localSheetId="0">#REF!</definedName>
    <definedName name="_TT21">#REF!</definedName>
    <definedName name="_TTA1" localSheetId="0">#REF!</definedName>
    <definedName name="_TTA1">#REF!</definedName>
    <definedName name="_TTD2" localSheetId="0">#REF!</definedName>
    <definedName name="_TTD2">#REF!</definedName>
    <definedName name="AAA" localSheetId="0">#REF!</definedName>
    <definedName name="AAA">#REF!</definedName>
    <definedName name="BBB" localSheetId="0">#REF!</definedName>
    <definedName name="BBB">#REF!</definedName>
    <definedName name="CCC" localSheetId="0">#REF!</definedName>
    <definedName name="CCC">#REF!</definedName>
    <definedName name="CO">[5]corcerviz!$A$8:$T$38</definedName>
    <definedName name="CONCERDIESEL" localSheetId="0">#REF!</definedName>
    <definedName name="CONCERDIESEL">#REF!</definedName>
    <definedName name="CORD2" localSheetId="0">#REF!</definedName>
    <definedName name="CORD2">#REF!</definedName>
    <definedName name="Database">'[6]TABLA TRINITY'!#REF!</definedName>
    <definedName name="DDD" localSheetId="0">#REF!</definedName>
    <definedName name="DDD">#REF!</definedName>
    <definedName name="DDDD" localSheetId="0">#REF!</definedName>
    <definedName name="DDDD">#REF!</definedName>
    <definedName name="DESPACHO" localSheetId="0">#REF!</definedName>
    <definedName name="DESPACHO">#REF!</definedName>
    <definedName name="DIARIO" localSheetId="0">#REF!</definedName>
    <definedName name="DIARIO">#REF!</definedName>
    <definedName name="Firmas">INDEX('[1]DATOS CORREOS'!$L$2:$L$9,MATCH([1]Datos!$U$2,'[1]DATOS CORREOS'!$K$2:$K$9,0))</definedName>
    <definedName name="GGG" localSheetId="0">#REF!</definedName>
    <definedName name="GGG">#REF!</definedName>
    <definedName name="HORARIO" localSheetId="0">#REF!</definedName>
    <definedName name="HORARIO">#REF!</definedName>
    <definedName name="HORAS" localSheetId="0">#REF!</definedName>
    <definedName name="HORAS">#REF!</definedName>
    <definedName name="INVROMT" localSheetId="0">#REF!</definedName>
    <definedName name="INVROMT">#REF!</definedName>
    <definedName name="MAR" localSheetId="0">#REF!</definedName>
    <definedName name="MAR">#REF!</definedName>
    <definedName name="MARCIANITO" localSheetId="0">#REF!</definedName>
    <definedName name="MARCIANITO">#REF!</definedName>
    <definedName name="MARCIANITO20" localSheetId="0">#REF!</definedName>
    <definedName name="MARCIANITO20">#REF!</definedName>
    <definedName name="MARCIANITO21" localSheetId="0">#REF!</definedName>
    <definedName name="MARCIANITO21">#REF!</definedName>
    <definedName name="MARCON" localSheetId="0">#REF!</definedName>
    <definedName name="MARCON">#REF!</definedName>
    <definedName name="MESTEMP">'[7]DATOS 2'!$BG$6:$BL$17</definedName>
    <definedName name="MO">[5]mobil!$A$8:$T$38</definedName>
    <definedName name="MOBILD2" localSheetId="0">#REF!</definedName>
    <definedName name="MOBILD2">#REF!</definedName>
    <definedName name="MPGGAS90" localSheetId="0">#REF!</definedName>
    <definedName name="MPGGAS90">#REF!</definedName>
    <definedName name="Nov" localSheetId="0">'[2]balance diario'!#REF!</definedName>
    <definedName name="Nov">'[2]balance diario'!#REF!</definedName>
    <definedName name="OCTV5">[4]TABLAS!$BE$236:$BL$239</definedName>
    <definedName name="OLE_LINK4" localSheetId="0">'[8]7_Mensaje'!#REF!</definedName>
    <definedName name="OLE_LINK4">'[1]7_Mensaje'!#REF!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 localSheetId="0">#REF!</definedName>
    <definedName name="PECSAHORA">#REF!</definedName>
    <definedName name="PECSAKERO" localSheetId="0">#REF!</definedName>
    <definedName name="PECSAKERO">#REF!</definedName>
    <definedName name="PEREZ">'[9]COMPRAS DE GAS'!$H$1:$M$51</definedName>
    <definedName name="PET">#REF!</definedName>
    <definedName name="PETORTECH">'[9]COMPRAS DE GAS'!$A$1:$F$51</definedName>
    <definedName name="POZA">#REF!</definedName>
    <definedName name="PP">[5]petroperu!$A$8:$T$38</definedName>
    <definedName name="PPDIESEL">#REF!</definedName>
    <definedName name="PPGAS84" localSheetId="0">#REF!</definedName>
    <definedName name="PPGAS84">#REF!</definedName>
    <definedName name="PPGAS90" localSheetId="0">#REF!</definedName>
    <definedName name="PPGAS90">#REF!</definedName>
    <definedName name="PPKERO" localSheetId="0">#REF!</definedName>
    <definedName name="PPKERO">#REF!</definedName>
    <definedName name="PPRC250" localSheetId="0">#REF!</definedName>
    <definedName name="PPRC250">#REF!</definedName>
    <definedName name="PPTURBO" localSheetId="0">#REF!</definedName>
    <definedName name="PPTURBO">#REF!</definedName>
    <definedName name="RE">[5]relapasa!$A$8:$T$38</definedName>
    <definedName name="REFDIESEL" localSheetId="0">#REF!</definedName>
    <definedName name="REFDIESEL">#REF!</definedName>
    <definedName name="REFGAS84" localSheetId="0">#REF!</definedName>
    <definedName name="REFGAS84">#REF!</definedName>
    <definedName name="REFGAS90" localSheetId="0">#REF!</definedName>
    <definedName name="REFGAS90">#REF!</definedName>
    <definedName name="REFKERO" localSheetId="0">#REF!</definedName>
    <definedName name="REFKERO">#REF!</definedName>
    <definedName name="REFP500" localSheetId="0">#REF!</definedName>
    <definedName name="REFP500">#REF!</definedName>
    <definedName name="REFPI5000" localSheetId="0">#REF!</definedName>
    <definedName name="REFPI5000">#REF!</definedName>
    <definedName name="REFRC250" localSheetId="0">#REF!</definedName>
    <definedName name="REFRC250">#REF!</definedName>
    <definedName name="REFTURBO" localSheetId="0">#REF!</definedName>
    <definedName name="REFTURBO">#REF!</definedName>
    <definedName name="REL" localSheetId="0">#REF!</definedName>
    <definedName name="REL">#REF!</definedName>
    <definedName name="RELAPITA" localSheetId="0">#REF!</definedName>
    <definedName name="RELAPITA">#REF!</definedName>
    <definedName name="reporte" localSheetId="0">#REF!</definedName>
    <definedName name="reporte">#REF!</definedName>
    <definedName name="REPORTE_DIARIO" localSheetId="0">#REF!</definedName>
    <definedName name="REPORTE_DIARIO">#REF!</definedName>
    <definedName name="REPORTE1" localSheetId="0">#REF!</definedName>
    <definedName name="REPORTE1">#REF!</definedName>
    <definedName name="SDIESEL" localSheetId="0">#REF!</definedName>
    <definedName name="SDIESEL">#REF!</definedName>
    <definedName name="SGAS84">'[10]#¡REF'!$U$47:$AE$77</definedName>
    <definedName name="SGAS90" localSheetId="0">#REF!</definedName>
    <definedName name="SGAS90">#REF!</definedName>
    <definedName name="SH">[5]shell!$A$8:$T$38</definedName>
    <definedName name="SHELLD2" localSheetId="0">#REF!</definedName>
    <definedName name="SHELLD2">#REF!</definedName>
    <definedName name="SHELLGAS90" localSheetId="0">#REF!</definedName>
    <definedName name="SHELLGAS90">#REF!</definedName>
    <definedName name="SHELLPI500" localSheetId="0">#REF!</definedName>
    <definedName name="SHELLPI500">#REF!</definedName>
    <definedName name="SKERO" localSheetId="0">#REF!</definedName>
    <definedName name="SKERO">#REF!</definedName>
    <definedName name="TANQUE2" localSheetId="0">#REF!</definedName>
    <definedName name="TANQUE2">#REF!</definedName>
    <definedName name="TE">[5]texaco!$A$8:$T$38</definedName>
    <definedName name="TEXCIESEL">#REF!</definedName>
    <definedName name="TEXDIESEL">#REF!</definedName>
    <definedName name="TEXKERO" localSheetId="0">#REF!</definedName>
    <definedName name="TEXKERO">#REF!</definedName>
    <definedName name="TK_4601">'[11]REPORTE hoja2 (12h)'!#REF!</definedName>
    <definedName name="TransDist">#REF!</definedName>
    <definedName name="TTKERO" localSheetId="0">#REF!</definedName>
    <definedName name="TTKERO">#REF!</definedName>
    <definedName name="TTPI" localSheetId="0">#REF!</definedName>
    <definedName name="TTPI">#REF!</definedName>
    <definedName name="TTRC" localSheetId="0">#REF!</definedName>
    <definedName name="TTRC">#REF!</definedName>
    <definedName name="VAR" localSheetId="0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I230" i="2" l="1"/>
  <c r="BZ230" i="2"/>
  <c r="CG230" i="2" s="1"/>
  <c r="BY230" i="2"/>
  <c r="BW230" i="2"/>
  <c r="BV230" i="2"/>
  <c r="BU230" i="2"/>
  <c r="CI229" i="2"/>
  <c r="CF229" i="2"/>
  <c r="BZ229" i="2"/>
  <c r="CE229" i="2" s="1"/>
  <c r="CL229" i="2" s="1"/>
  <c r="BY229" i="2"/>
  <c r="BW229" i="2"/>
  <c r="BV229" i="2"/>
  <c r="BU229" i="2"/>
  <c r="CF230" i="2" s="1"/>
  <c r="CH230" i="2" s="1"/>
  <c r="CM230" i="2" s="1"/>
  <c r="CI228" i="2"/>
  <c r="BZ228" i="2"/>
  <c r="BY228" i="2"/>
  <c r="BW228" i="2"/>
  <c r="BV228" i="2"/>
  <c r="BU228" i="2"/>
  <c r="CI227" i="2"/>
  <c r="BZ227" i="2"/>
  <c r="BY227" i="2"/>
  <c r="CG227" i="2" s="1"/>
  <c r="BW227" i="2"/>
  <c r="CE227" i="2" s="1"/>
  <c r="CL227" i="2" s="1"/>
  <c r="BV227" i="2"/>
  <c r="BU227" i="2"/>
  <c r="CI226" i="2"/>
  <c r="CG226" i="2"/>
  <c r="CE226" i="2"/>
  <c r="CL226" i="2" s="1"/>
  <c r="BZ226" i="2"/>
  <c r="BY226" i="2"/>
  <c r="BW226" i="2"/>
  <c r="BV226" i="2"/>
  <c r="BU226" i="2"/>
  <c r="CI225" i="2"/>
  <c r="CF225" i="2"/>
  <c r="BZ225" i="2"/>
  <c r="BY225" i="2"/>
  <c r="CD225" i="2" s="1"/>
  <c r="CK225" i="2" s="1"/>
  <c r="BW225" i="2"/>
  <c r="BV225" i="2"/>
  <c r="BU225" i="2"/>
  <c r="CI224" i="2"/>
  <c r="BZ224" i="2"/>
  <c r="BY224" i="2"/>
  <c r="CG224" i="2" s="1"/>
  <c r="BW224" i="2"/>
  <c r="BV224" i="2"/>
  <c r="BU224" i="2"/>
  <c r="CI223" i="2"/>
  <c r="BZ223" i="2"/>
  <c r="BY223" i="2"/>
  <c r="CG223" i="2" s="1"/>
  <c r="BW223" i="2"/>
  <c r="BV223" i="2"/>
  <c r="BU223" i="2"/>
  <c r="CI222" i="2"/>
  <c r="BZ222" i="2"/>
  <c r="BY222" i="2"/>
  <c r="CG222" i="2" s="1"/>
  <c r="BW222" i="2"/>
  <c r="CE222" i="2" s="1"/>
  <c r="CL222" i="2" s="1"/>
  <c r="BV222" i="2"/>
  <c r="CD222" i="2" s="1"/>
  <c r="CK222" i="2" s="1"/>
  <c r="BU222" i="2"/>
  <c r="CI221" i="2"/>
  <c r="BZ221" i="2"/>
  <c r="BY221" i="2"/>
  <c r="BW221" i="2"/>
  <c r="BV221" i="2"/>
  <c r="BU221" i="2"/>
  <c r="CI220" i="2"/>
  <c r="BZ220" i="2"/>
  <c r="BY220" i="2"/>
  <c r="CG220" i="2" s="1"/>
  <c r="BW220" i="2"/>
  <c r="CE220" i="2" s="1"/>
  <c r="CL220" i="2" s="1"/>
  <c r="BV220" i="2"/>
  <c r="CD220" i="2" s="1"/>
  <c r="CK220" i="2" s="1"/>
  <c r="BU220" i="2"/>
  <c r="CI219" i="2"/>
  <c r="BZ219" i="2"/>
  <c r="BY219" i="2"/>
  <c r="CG219" i="2" s="1"/>
  <c r="BW219" i="2"/>
  <c r="BV219" i="2"/>
  <c r="CD219" i="2" s="1"/>
  <c r="CK219" i="2" s="1"/>
  <c r="BU219" i="2"/>
  <c r="CF219" i="2" s="1"/>
  <c r="CH219" i="2" s="1"/>
  <c r="CM219" i="2" s="1"/>
  <c r="CI218" i="2"/>
  <c r="CF218" i="2"/>
  <c r="BZ218" i="2"/>
  <c r="BY218" i="2"/>
  <c r="CG218" i="2" s="1"/>
  <c r="CH218" i="2" s="1"/>
  <c r="CM218" i="2" s="1"/>
  <c r="BW218" i="2"/>
  <c r="CE218" i="2" s="1"/>
  <c r="CL218" i="2" s="1"/>
  <c r="BV218" i="2"/>
  <c r="BU218" i="2"/>
  <c r="CI217" i="2"/>
  <c r="CF217" i="2"/>
  <c r="BZ217" i="2"/>
  <c r="BY217" i="2"/>
  <c r="CG217" i="2" s="1"/>
  <c r="BW217" i="2"/>
  <c r="BV217" i="2"/>
  <c r="CD217" i="2" s="1"/>
  <c r="CK217" i="2" s="1"/>
  <c r="BU217" i="2"/>
  <c r="CI216" i="2"/>
  <c r="BZ216" i="2"/>
  <c r="BY216" i="2"/>
  <c r="BW216" i="2"/>
  <c r="BV216" i="2"/>
  <c r="BU216" i="2"/>
  <c r="CI215" i="2"/>
  <c r="BZ215" i="2"/>
  <c r="BY215" i="2"/>
  <c r="CG215" i="2" s="1"/>
  <c r="BW215" i="2"/>
  <c r="BV215" i="2"/>
  <c r="BU215" i="2"/>
  <c r="CF215" i="2" s="1"/>
  <c r="CI214" i="2"/>
  <c r="BZ214" i="2"/>
  <c r="BY214" i="2"/>
  <c r="BW214" i="2"/>
  <c r="CE214" i="2" s="1"/>
  <c r="CL214" i="2" s="1"/>
  <c r="BV214" i="2"/>
  <c r="CD214" i="2" s="1"/>
  <c r="CK214" i="2" s="1"/>
  <c r="BU214" i="2"/>
  <c r="CI213" i="2"/>
  <c r="BZ213" i="2"/>
  <c r="BY213" i="2"/>
  <c r="CG213" i="2" s="1"/>
  <c r="BW213" i="2"/>
  <c r="CE213" i="2" s="1"/>
  <c r="CL213" i="2" s="1"/>
  <c r="BV213" i="2"/>
  <c r="BU213" i="2"/>
  <c r="CI212" i="2"/>
  <c r="BZ212" i="2"/>
  <c r="BY212" i="2"/>
  <c r="CG212" i="2" s="1"/>
  <c r="BW212" i="2"/>
  <c r="BV212" i="2"/>
  <c r="BU212" i="2"/>
  <c r="CF212" i="2" s="1"/>
  <c r="CI211" i="2"/>
  <c r="BZ211" i="2"/>
  <c r="BY211" i="2"/>
  <c r="BW211" i="2"/>
  <c r="BV211" i="2"/>
  <c r="BU211" i="2"/>
  <c r="CI210" i="2"/>
  <c r="CF210" i="2"/>
  <c r="BZ210" i="2"/>
  <c r="CG210" i="2" s="1"/>
  <c r="CH210" i="2" s="1"/>
  <c r="CM210" i="2" s="1"/>
  <c r="BY210" i="2"/>
  <c r="BW210" i="2"/>
  <c r="BV210" i="2"/>
  <c r="CD210" i="2" s="1"/>
  <c r="CK210" i="2" s="1"/>
  <c r="BU210" i="2"/>
  <c r="CI209" i="2"/>
  <c r="BZ209" i="2"/>
  <c r="CG209" i="2" s="1"/>
  <c r="BY209" i="2"/>
  <c r="BW209" i="2"/>
  <c r="BV209" i="2"/>
  <c r="CD209" i="2" s="1"/>
  <c r="CK209" i="2" s="1"/>
  <c r="BU209" i="2"/>
  <c r="CI208" i="2"/>
  <c r="CG208" i="2"/>
  <c r="BZ208" i="2"/>
  <c r="BY208" i="2"/>
  <c r="BW208" i="2"/>
  <c r="BV208" i="2"/>
  <c r="BU208" i="2"/>
  <c r="CF208" i="2" s="1"/>
  <c r="CH208" i="2" s="1"/>
  <c r="CM208" i="2" s="1"/>
  <c r="CI207" i="2"/>
  <c r="BZ207" i="2"/>
  <c r="BY207" i="2"/>
  <c r="BW207" i="2"/>
  <c r="BV207" i="2"/>
  <c r="BU207" i="2"/>
  <c r="CI206" i="2"/>
  <c r="BZ206" i="2"/>
  <c r="BY206" i="2"/>
  <c r="CD206" i="2" s="1"/>
  <c r="CK206" i="2" s="1"/>
  <c r="BW206" i="2"/>
  <c r="CE206" i="2" s="1"/>
  <c r="CL206" i="2" s="1"/>
  <c r="BV206" i="2"/>
  <c r="BU206" i="2"/>
  <c r="CF207" i="2" s="1"/>
  <c r="CI205" i="2"/>
  <c r="BZ205" i="2"/>
  <c r="BY205" i="2"/>
  <c r="CG205" i="2" s="1"/>
  <c r="BW205" i="2"/>
  <c r="BV205" i="2"/>
  <c r="BU205" i="2"/>
  <c r="CI204" i="2"/>
  <c r="BZ204" i="2"/>
  <c r="BY204" i="2"/>
  <c r="BW204" i="2"/>
  <c r="BV204" i="2"/>
  <c r="BU204" i="2"/>
  <c r="CF205" i="2" s="1"/>
  <c r="CI203" i="2"/>
  <c r="BZ203" i="2"/>
  <c r="BY203" i="2"/>
  <c r="CG203" i="2" s="1"/>
  <c r="BW203" i="2"/>
  <c r="BV203" i="2"/>
  <c r="BU203" i="2"/>
  <c r="CL202" i="2"/>
  <c r="CI202" i="2"/>
  <c r="BZ202" i="2"/>
  <c r="BY202" i="2"/>
  <c r="CG202" i="2" s="1"/>
  <c r="BW202" i="2"/>
  <c r="CE202" i="2" s="1"/>
  <c r="BV202" i="2"/>
  <c r="CD202" i="2" s="1"/>
  <c r="CK202" i="2" s="1"/>
  <c r="BU202" i="2"/>
  <c r="CF202" i="2" s="1"/>
  <c r="CH202" i="2" s="1"/>
  <c r="CM202" i="2" s="1"/>
  <c r="CI201" i="2"/>
  <c r="BZ201" i="2"/>
  <c r="BY201" i="2"/>
  <c r="CG201" i="2" s="1"/>
  <c r="BW201" i="2"/>
  <c r="BV201" i="2"/>
  <c r="BU201" i="2"/>
  <c r="CI200" i="2"/>
  <c r="BZ200" i="2"/>
  <c r="BY200" i="2"/>
  <c r="BW200" i="2"/>
  <c r="BV200" i="2"/>
  <c r="CD201" i="2" s="1"/>
  <c r="CK201" i="2" s="1"/>
  <c r="BU200" i="2"/>
  <c r="CF201" i="2" s="1"/>
  <c r="CH201" i="2" s="1"/>
  <c r="CI199" i="2"/>
  <c r="BZ199" i="2"/>
  <c r="BY199" i="2"/>
  <c r="BW199" i="2"/>
  <c r="CE199" i="2" s="1"/>
  <c r="CL199" i="2" s="1"/>
  <c r="BV199" i="2"/>
  <c r="BU199" i="2"/>
  <c r="CI198" i="2"/>
  <c r="BZ198" i="2"/>
  <c r="BY198" i="2"/>
  <c r="CG198" i="2" s="1"/>
  <c r="BW198" i="2"/>
  <c r="BV198" i="2"/>
  <c r="CD198" i="2" s="1"/>
  <c r="CK198" i="2" s="1"/>
  <c r="BU198" i="2"/>
  <c r="CF198" i="2" s="1"/>
  <c r="CH198" i="2" s="1"/>
  <c r="CM198" i="2" s="1"/>
  <c r="CI197" i="2"/>
  <c r="BZ197" i="2"/>
  <c r="BY197" i="2"/>
  <c r="BW197" i="2"/>
  <c r="BV197" i="2"/>
  <c r="BU197" i="2"/>
  <c r="CI196" i="2"/>
  <c r="BZ196" i="2"/>
  <c r="BY196" i="2"/>
  <c r="BW196" i="2"/>
  <c r="BV196" i="2"/>
  <c r="BU196" i="2"/>
  <c r="CI195" i="2"/>
  <c r="BZ195" i="2"/>
  <c r="BY195" i="2"/>
  <c r="CG195" i="2" s="1"/>
  <c r="BW195" i="2"/>
  <c r="CE195" i="2" s="1"/>
  <c r="CL195" i="2" s="1"/>
  <c r="BV195" i="2"/>
  <c r="BU195" i="2"/>
  <c r="CF195" i="2" s="1"/>
  <c r="CI194" i="2"/>
  <c r="BZ194" i="2"/>
  <c r="CE194" i="2" s="1"/>
  <c r="CL194" i="2" s="1"/>
  <c r="BY194" i="2"/>
  <c r="CG194" i="2" s="1"/>
  <c r="BW194" i="2"/>
  <c r="BV194" i="2"/>
  <c r="BU194" i="2"/>
  <c r="CI193" i="2"/>
  <c r="CF193" i="2"/>
  <c r="BZ193" i="2"/>
  <c r="BY193" i="2"/>
  <c r="CG193" i="2" s="1"/>
  <c r="BW193" i="2"/>
  <c r="BV193" i="2"/>
  <c r="BU193" i="2"/>
  <c r="CF194" i="2" s="1"/>
  <c r="CH194" i="2" s="1"/>
  <c r="CM194" i="2" s="1"/>
  <c r="CI192" i="2"/>
  <c r="CG192" i="2"/>
  <c r="BZ192" i="2"/>
  <c r="CE192" i="2" s="1"/>
  <c r="CL192" i="2" s="1"/>
  <c r="BY192" i="2"/>
  <c r="CD192" i="2" s="1"/>
  <c r="CK192" i="2" s="1"/>
  <c r="BW192" i="2"/>
  <c r="BV192" i="2"/>
  <c r="BU192" i="2"/>
  <c r="CI191" i="2"/>
  <c r="BZ191" i="2"/>
  <c r="BY191" i="2"/>
  <c r="BW191" i="2"/>
  <c r="BV191" i="2"/>
  <c r="BU191" i="2"/>
  <c r="CF191" i="2" s="1"/>
  <c r="CI190" i="2"/>
  <c r="CG190" i="2"/>
  <c r="CE190" i="2"/>
  <c r="CL190" i="2" s="1"/>
  <c r="CD190" i="2"/>
  <c r="CK190" i="2" s="1"/>
  <c r="BZ190" i="2"/>
  <c r="BY190" i="2"/>
  <c r="BW190" i="2"/>
  <c r="BV190" i="2"/>
  <c r="BU190" i="2"/>
  <c r="CI189" i="2"/>
  <c r="BZ189" i="2"/>
  <c r="BY189" i="2"/>
  <c r="BW189" i="2"/>
  <c r="BV189" i="2"/>
  <c r="BU189" i="2"/>
  <c r="CI188" i="2"/>
  <c r="BZ188" i="2"/>
  <c r="BY188" i="2"/>
  <c r="CG188" i="2" s="1"/>
  <c r="BW188" i="2"/>
  <c r="BV188" i="2"/>
  <c r="BU188" i="2"/>
  <c r="CI187" i="2"/>
  <c r="BZ187" i="2"/>
  <c r="BY187" i="2"/>
  <c r="CG187" i="2" s="1"/>
  <c r="BW187" i="2"/>
  <c r="BV187" i="2"/>
  <c r="BU187" i="2"/>
  <c r="CI186" i="2"/>
  <c r="CG186" i="2"/>
  <c r="BZ186" i="2"/>
  <c r="BY186" i="2"/>
  <c r="BW186" i="2"/>
  <c r="CE186" i="2" s="1"/>
  <c r="CL186" i="2" s="1"/>
  <c r="BV186" i="2"/>
  <c r="CD186" i="2" s="1"/>
  <c r="CK186" i="2" s="1"/>
  <c r="BU186" i="2"/>
  <c r="CF186" i="2" s="1"/>
  <c r="CI185" i="2"/>
  <c r="BZ185" i="2"/>
  <c r="BY185" i="2"/>
  <c r="BW185" i="2"/>
  <c r="BV185" i="2"/>
  <c r="CD185" i="2" s="1"/>
  <c r="CK185" i="2" s="1"/>
  <c r="BU185" i="2"/>
  <c r="CF185" i="2" s="1"/>
  <c r="CI184" i="2"/>
  <c r="BZ184" i="2"/>
  <c r="BY184" i="2"/>
  <c r="BW184" i="2"/>
  <c r="BV184" i="2"/>
  <c r="BU184" i="2"/>
  <c r="CF184" i="2" s="1"/>
  <c r="CI183" i="2"/>
  <c r="CF183" i="2"/>
  <c r="BZ183" i="2"/>
  <c r="BY183" i="2"/>
  <c r="BW183" i="2"/>
  <c r="CE183" i="2" s="1"/>
  <c r="CL183" i="2" s="1"/>
  <c r="BV183" i="2"/>
  <c r="BU183" i="2"/>
  <c r="CI182" i="2"/>
  <c r="BZ182" i="2"/>
  <c r="BY182" i="2"/>
  <c r="BW182" i="2"/>
  <c r="BV182" i="2"/>
  <c r="BU182" i="2"/>
  <c r="CI181" i="2"/>
  <c r="BZ181" i="2"/>
  <c r="BY181" i="2"/>
  <c r="BW181" i="2"/>
  <c r="BV181" i="2"/>
  <c r="BU181" i="2"/>
  <c r="CI180" i="2"/>
  <c r="BZ180" i="2"/>
  <c r="BY180" i="2"/>
  <c r="BW180" i="2"/>
  <c r="CE180" i="2" s="1"/>
  <c r="CL180" i="2" s="1"/>
  <c r="BV180" i="2"/>
  <c r="BU180" i="2"/>
  <c r="CI179" i="2"/>
  <c r="BZ179" i="2"/>
  <c r="BY179" i="2"/>
  <c r="BW179" i="2"/>
  <c r="BV179" i="2"/>
  <c r="BU179" i="2"/>
  <c r="CF179" i="2" s="1"/>
  <c r="CI178" i="2"/>
  <c r="BZ178" i="2"/>
  <c r="BY178" i="2"/>
  <c r="CG178" i="2" s="1"/>
  <c r="BW178" i="2"/>
  <c r="CE178" i="2" s="1"/>
  <c r="CL178" i="2" s="1"/>
  <c r="BV178" i="2"/>
  <c r="BU178" i="2"/>
  <c r="CF178" i="2" s="1"/>
  <c r="CI177" i="2"/>
  <c r="CG177" i="2"/>
  <c r="BZ177" i="2"/>
  <c r="BY177" i="2"/>
  <c r="BW177" i="2"/>
  <c r="BV177" i="2"/>
  <c r="CD177" i="2" s="1"/>
  <c r="CK177" i="2" s="1"/>
  <c r="BU177" i="2"/>
  <c r="CF177" i="2" s="1"/>
  <c r="CI176" i="2"/>
  <c r="BZ176" i="2"/>
  <c r="BY176" i="2"/>
  <c r="BW176" i="2"/>
  <c r="BV176" i="2"/>
  <c r="BU176" i="2"/>
  <c r="CI175" i="2"/>
  <c r="CG175" i="2"/>
  <c r="BZ175" i="2"/>
  <c r="BY175" i="2"/>
  <c r="BW175" i="2"/>
  <c r="BV175" i="2"/>
  <c r="BU175" i="2"/>
  <c r="CF175" i="2" s="1"/>
  <c r="CI174" i="2"/>
  <c r="CG174" i="2"/>
  <c r="CH174" i="2" s="1"/>
  <c r="BZ174" i="2"/>
  <c r="BY174" i="2"/>
  <c r="BW174" i="2"/>
  <c r="BV174" i="2"/>
  <c r="BU174" i="2"/>
  <c r="CF174" i="2" s="1"/>
  <c r="CI173" i="2"/>
  <c r="BZ173" i="2"/>
  <c r="BY173" i="2"/>
  <c r="CG173" i="2" s="1"/>
  <c r="BW173" i="2"/>
  <c r="BV173" i="2"/>
  <c r="BU173" i="2"/>
  <c r="CI172" i="2"/>
  <c r="BZ172" i="2"/>
  <c r="BY172" i="2"/>
  <c r="BW172" i="2"/>
  <c r="BV172" i="2"/>
  <c r="BU172" i="2"/>
  <c r="CI171" i="2"/>
  <c r="BZ171" i="2"/>
  <c r="BY171" i="2"/>
  <c r="CG171" i="2" s="1"/>
  <c r="BW171" i="2"/>
  <c r="CE171" i="2" s="1"/>
  <c r="CL171" i="2" s="1"/>
  <c r="BV171" i="2"/>
  <c r="CD172" i="2" s="1"/>
  <c r="CK172" i="2" s="1"/>
  <c r="BU171" i="2"/>
  <c r="CF171" i="2" s="1"/>
  <c r="CH171" i="2" s="1"/>
  <c r="CM171" i="2" s="1"/>
  <c r="CI170" i="2"/>
  <c r="BZ170" i="2"/>
  <c r="CE170" i="2" s="1"/>
  <c r="CL170" i="2" s="1"/>
  <c r="BY170" i="2"/>
  <c r="CG170" i="2" s="1"/>
  <c r="BW170" i="2"/>
  <c r="BV170" i="2"/>
  <c r="BU170" i="2"/>
  <c r="CI169" i="2"/>
  <c r="CD169" i="2"/>
  <c r="CK169" i="2" s="1"/>
  <c r="BZ169" i="2"/>
  <c r="CG169" i="2" s="1"/>
  <c r="BY169" i="2"/>
  <c r="BW169" i="2"/>
  <c r="BV169" i="2"/>
  <c r="BU169" i="2"/>
  <c r="CI168" i="2"/>
  <c r="BZ168" i="2"/>
  <c r="BY168" i="2"/>
  <c r="BW168" i="2"/>
  <c r="BV168" i="2"/>
  <c r="BU168" i="2"/>
  <c r="CI167" i="2"/>
  <c r="BZ167" i="2"/>
  <c r="BY167" i="2"/>
  <c r="CG167" i="2" s="1"/>
  <c r="BW167" i="2"/>
  <c r="BV167" i="2"/>
  <c r="BU167" i="2"/>
  <c r="CF167" i="2" s="1"/>
  <c r="CH167" i="2" s="1"/>
  <c r="CM167" i="2" s="1"/>
  <c r="CI166" i="2"/>
  <c r="BZ166" i="2"/>
  <c r="BY166" i="2"/>
  <c r="BW166" i="2"/>
  <c r="BV166" i="2"/>
  <c r="BU166" i="2"/>
  <c r="CI165" i="2"/>
  <c r="BZ165" i="2"/>
  <c r="BY165" i="2"/>
  <c r="BW165" i="2"/>
  <c r="CE165" i="2" s="1"/>
  <c r="CL165" i="2" s="1"/>
  <c r="BV165" i="2"/>
  <c r="BU165" i="2"/>
  <c r="CI164" i="2"/>
  <c r="BZ164" i="2"/>
  <c r="BY164" i="2"/>
  <c r="BW164" i="2"/>
  <c r="BV164" i="2"/>
  <c r="BU164" i="2"/>
  <c r="CF164" i="2" s="1"/>
  <c r="CI163" i="2"/>
  <c r="BZ163" i="2"/>
  <c r="BY163" i="2"/>
  <c r="CG163" i="2" s="1"/>
  <c r="BW163" i="2"/>
  <c r="BV163" i="2"/>
  <c r="BU163" i="2"/>
  <c r="CI162" i="2"/>
  <c r="CG162" i="2"/>
  <c r="CH162" i="2" s="1"/>
  <c r="CM162" i="2" s="1"/>
  <c r="BZ162" i="2"/>
  <c r="BY162" i="2"/>
  <c r="BW162" i="2"/>
  <c r="CE162" i="2" s="1"/>
  <c r="CL162" i="2" s="1"/>
  <c r="BV162" i="2"/>
  <c r="CD162" i="2" s="1"/>
  <c r="CK162" i="2" s="1"/>
  <c r="BU162" i="2"/>
  <c r="CF162" i="2" s="1"/>
  <c r="CI161" i="2"/>
  <c r="BZ161" i="2"/>
  <c r="BY161" i="2"/>
  <c r="BW161" i="2"/>
  <c r="BV161" i="2"/>
  <c r="CD161" i="2" s="1"/>
  <c r="CK161" i="2" s="1"/>
  <c r="BU161" i="2"/>
  <c r="CF161" i="2" s="1"/>
  <c r="CI160" i="2"/>
  <c r="BZ160" i="2"/>
  <c r="BY160" i="2"/>
  <c r="BW160" i="2"/>
  <c r="BV160" i="2"/>
  <c r="BU160" i="2"/>
  <c r="CF160" i="2" s="1"/>
  <c r="CI159" i="2"/>
  <c r="CG159" i="2"/>
  <c r="BZ159" i="2"/>
  <c r="BY159" i="2"/>
  <c r="BW159" i="2"/>
  <c r="BV159" i="2"/>
  <c r="BU159" i="2"/>
  <c r="CI158" i="2"/>
  <c r="CE158" i="2"/>
  <c r="CL158" i="2" s="1"/>
  <c r="CD158" i="2"/>
  <c r="CK158" i="2" s="1"/>
  <c r="BZ158" i="2"/>
  <c r="CG158" i="2" s="1"/>
  <c r="BY158" i="2"/>
  <c r="BW158" i="2"/>
  <c r="CE159" i="2" s="1"/>
  <c r="CL159" i="2" s="1"/>
  <c r="BV158" i="2"/>
  <c r="BU158" i="2"/>
  <c r="CF159" i="2" s="1"/>
  <c r="CI157" i="2"/>
  <c r="BZ157" i="2"/>
  <c r="BY157" i="2"/>
  <c r="BW157" i="2"/>
  <c r="BV157" i="2"/>
  <c r="BU157" i="2"/>
  <c r="CF157" i="2" s="1"/>
  <c r="CI156" i="2"/>
  <c r="BZ156" i="2"/>
  <c r="BY156" i="2"/>
  <c r="BW156" i="2"/>
  <c r="BV156" i="2"/>
  <c r="BU156" i="2"/>
  <c r="CI155" i="2"/>
  <c r="BZ155" i="2"/>
  <c r="BY155" i="2"/>
  <c r="CG155" i="2" s="1"/>
  <c r="BW155" i="2"/>
  <c r="BV155" i="2"/>
  <c r="BU155" i="2"/>
  <c r="CI154" i="2"/>
  <c r="BZ154" i="2"/>
  <c r="CE154" i="2" s="1"/>
  <c r="CL154" i="2" s="1"/>
  <c r="BY154" i="2"/>
  <c r="CG154" i="2" s="1"/>
  <c r="BW154" i="2"/>
  <c r="BV154" i="2"/>
  <c r="BU154" i="2"/>
  <c r="CI153" i="2"/>
  <c r="BZ153" i="2"/>
  <c r="BY153" i="2"/>
  <c r="CG153" i="2" s="1"/>
  <c r="BW153" i="2"/>
  <c r="CE153" i="2" s="1"/>
  <c r="CL153" i="2" s="1"/>
  <c r="BV153" i="2"/>
  <c r="BU153" i="2"/>
  <c r="CF153" i="2" s="1"/>
  <c r="CI152" i="2"/>
  <c r="BZ152" i="2"/>
  <c r="BY152" i="2"/>
  <c r="CG152" i="2" s="1"/>
  <c r="BW152" i="2"/>
  <c r="CE152" i="2" s="1"/>
  <c r="CL152" i="2" s="1"/>
  <c r="BV152" i="2"/>
  <c r="BU152" i="2"/>
  <c r="CI151" i="2"/>
  <c r="BZ151" i="2"/>
  <c r="BY151" i="2"/>
  <c r="BW151" i="2"/>
  <c r="BV151" i="2"/>
  <c r="BU151" i="2"/>
  <c r="CF151" i="2" s="1"/>
  <c r="CI150" i="2"/>
  <c r="CD150" i="2"/>
  <c r="CK150" i="2" s="1"/>
  <c r="BZ150" i="2"/>
  <c r="BY150" i="2"/>
  <c r="BW150" i="2"/>
  <c r="BV150" i="2"/>
  <c r="BU150" i="2"/>
  <c r="CI149" i="2"/>
  <c r="BZ149" i="2"/>
  <c r="BY149" i="2"/>
  <c r="BW149" i="2"/>
  <c r="BV149" i="2"/>
  <c r="BU149" i="2"/>
  <c r="CF149" i="2" s="1"/>
  <c r="CI148" i="2"/>
  <c r="BZ148" i="2"/>
  <c r="BY148" i="2"/>
  <c r="BW148" i="2"/>
  <c r="BV148" i="2"/>
  <c r="BU148" i="2"/>
  <c r="CF148" i="2" s="1"/>
  <c r="CI147" i="2"/>
  <c r="BZ147" i="2"/>
  <c r="BY147" i="2"/>
  <c r="CG147" i="2" s="1"/>
  <c r="BW147" i="2"/>
  <c r="CE147" i="2" s="1"/>
  <c r="CL147" i="2" s="1"/>
  <c r="BV147" i="2"/>
  <c r="BU147" i="2"/>
  <c r="CF147" i="2" s="1"/>
  <c r="CI146" i="2"/>
  <c r="BZ146" i="2"/>
  <c r="BY146" i="2"/>
  <c r="CG146" i="2" s="1"/>
  <c r="BW146" i="2"/>
  <c r="CE146" i="2" s="1"/>
  <c r="CL146" i="2" s="1"/>
  <c r="BV146" i="2"/>
  <c r="BU146" i="2"/>
  <c r="CI145" i="2"/>
  <c r="CG145" i="2"/>
  <c r="CF145" i="2"/>
  <c r="BZ145" i="2"/>
  <c r="BY145" i="2"/>
  <c r="BW145" i="2"/>
  <c r="BV145" i="2"/>
  <c r="BU145" i="2"/>
  <c r="CF146" i="2" s="1"/>
  <c r="CI144" i="2"/>
  <c r="BZ144" i="2"/>
  <c r="BY144" i="2"/>
  <c r="BW144" i="2"/>
  <c r="BV144" i="2"/>
  <c r="CD145" i="2" s="1"/>
  <c r="CK145" i="2" s="1"/>
  <c r="BU144" i="2"/>
  <c r="CI143" i="2"/>
  <c r="BZ143" i="2"/>
  <c r="BY143" i="2"/>
  <c r="CG143" i="2" s="1"/>
  <c r="BW143" i="2"/>
  <c r="CE143" i="2" s="1"/>
  <c r="CL143" i="2" s="1"/>
  <c r="BV143" i="2"/>
  <c r="BU143" i="2"/>
  <c r="CI142" i="2"/>
  <c r="BZ142" i="2"/>
  <c r="BY142" i="2"/>
  <c r="BW142" i="2"/>
  <c r="BV142" i="2"/>
  <c r="CD142" i="2" s="1"/>
  <c r="CK142" i="2" s="1"/>
  <c r="BU142" i="2"/>
  <c r="CI141" i="2"/>
  <c r="CF141" i="2"/>
  <c r="CH141" i="2" s="1"/>
  <c r="CM141" i="2" s="1"/>
  <c r="BZ141" i="2"/>
  <c r="BY141" i="2"/>
  <c r="CG141" i="2" s="1"/>
  <c r="BW141" i="2"/>
  <c r="BV141" i="2"/>
  <c r="BU141" i="2"/>
  <c r="CI140" i="2"/>
  <c r="BZ140" i="2"/>
  <c r="BY140" i="2"/>
  <c r="BW140" i="2"/>
  <c r="BV140" i="2"/>
  <c r="BU140" i="2"/>
  <c r="CF140" i="2" s="1"/>
  <c r="CI139" i="2"/>
  <c r="BZ139" i="2"/>
  <c r="BY139" i="2"/>
  <c r="CG139" i="2" s="1"/>
  <c r="BW139" i="2"/>
  <c r="BV139" i="2"/>
  <c r="BU139" i="2"/>
  <c r="CI138" i="2"/>
  <c r="BZ138" i="2"/>
  <c r="BY138" i="2"/>
  <c r="CG138" i="2" s="1"/>
  <c r="BW138" i="2"/>
  <c r="BV138" i="2"/>
  <c r="BU138" i="2"/>
  <c r="CI137" i="2"/>
  <c r="BZ137" i="2"/>
  <c r="BY137" i="2"/>
  <c r="CG137" i="2" s="1"/>
  <c r="BW137" i="2"/>
  <c r="BV137" i="2"/>
  <c r="CD137" i="2" s="1"/>
  <c r="CK137" i="2" s="1"/>
  <c r="BU137" i="2"/>
  <c r="CI136" i="2"/>
  <c r="BZ136" i="2"/>
  <c r="BY136" i="2"/>
  <c r="BW136" i="2"/>
  <c r="BV136" i="2"/>
  <c r="BU136" i="2"/>
  <c r="CI135" i="2"/>
  <c r="BZ135" i="2"/>
  <c r="BY135" i="2"/>
  <c r="CG135" i="2" s="1"/>
  <c r="BW135" i="2"/>
  <c r="BV135" i="2"/>
  <c r="BU135" i="2"/>
  <c r="CF135" i="2" s="1"/>
  <c r="CH135" i="2" s="1"/>
  <c r="CM135" i="2" s="1"/>
  <c r="CI134" i="2"/>
  <c r="BZ134" i="2"/>
  <c r="BY134" i="2"/>
  <c r="CG134" i="2" s="1"/>
  <c r="BW134" i="2"/>
  <c r="BV134" i="2"/>
  <c r="CD134" i="2" s="1"/>
  <c r="CK134" i="2" s="1"/>
  <c r="BU134" i="2"/>
  <c r="CI133" i="2"/>
  <c r="BZ133" i="2"/>
  <c r="BY133" i="2"/>
  <c r="CG133" i="2" s="1"/>
  <c r="BW133" i="2"/>
  <c r="CE133" i="2" s="1"/>
  <c r="CL133" i="2" s="1"/>
  <c r="BV133" i="2"/>
  <c r="BU133" i="2"/>
  <c r="CI132" i="2"/>
  <c r="BZ132" i="2"/>
  <c r="BY132" i="2"/>
  <c r="CG132" i="2" s="1"/>
  <c r="BW132" i="2"/>
  <c r="CE132" i="2" s="1"/>
  <c r="CL132" i="2" s="1"/>
  <c r="BV132" i="2"/>
  <c r="BU132" i="2"/>
  <c r="CF132" i="2" s="1"/>
  <c r="CI131" i="2"/>
  <c r="BZ131" i="2"/>
  <c r="BY131" i="2"/>
  <c r="BW131" i="2"/>
  <c r="BV131" i="2"/>
  <c r="BU131" i="2"/>
  <c r="CI130" i="2"/>
  <c r="CF130" i="2"/>
  <c r="CH130" i="2" s="1"/>
  <c r="CM130" i="2" s="1"/>
  <c r="CE130" i="2"/>
  <c r="CL130" i="2" s="1"/>
  <c r="BZ130" i="2"/>
  <c r="CG130" i="2" s="1"/>
  <c r="BY130" i="2"/>
  <c r="BW130" i="2"/>
  <c r="BV130" i="2"/>
  <c r="BU130" i="2"/>
  <c r="CI129" i="2"/>
  <c r="BZ129" i="2"/>
  <c r="CG129" i="2" s="1"/>
  <c r="BY129" i="2"/>
  <c r="BW129" i="2"/>
  <c r="BV129" i="2"/>
  <c r="BU129" i="2"/>
  <c r="CF129" i="2" s="1"/>
  <c r="CI128" i="2"/>
  <c r="BZ128" i="2"/>
  <c r="BY128" i="2"/>
  <c r="CG128" i="2" s="1"/>
  <c r="BW128" i="2"/>
  <c r="BV128" i="2"/>
  <c r="BU128" i="2"/>
  <c r="CI127" i="2"/>
  <c r="BZ127" i="2"/>
  <c r="BY127" i="2"/>
  <c r="BW127" i="2"/>
  <c r="BV127" i="2"/>
  <c r="BU127" i="2"/>
  <c r="CI126" i="2"/>
  <c r="BZ126" i="2"/>
  <c r="BY126" i="2"/>
  <c r="BW126" i="2"/>
  <c r="BV126" i="2"/>
  <c r="BU126" i="2"/>
  <c r="CF126" i="2" s="1"/>
  <c r="CI125" i="2"/>
  <c r="CG125" i="2"/>
  <c r="BZ125" i="2"/>
  <c r="BY125" i="2"/>
  <c r="BW125" i="2"/>
  <c r="BV125" i="2"/>
  <c r="BU125" i="2"/>
  <c r="CF125" i="2" s="1"/>
  <c r="CI124" i="2"/>
  <c r="BZ124" i="2"/>
  <c r="BY124" i="2"/>
  <c r="BW124" i="2"/>
  <c r="BV124" i="2"/>
  <c r="BU124" i="2"/>
  <c r="CI123" i="2"/>
  <c r="BZ123" i="2"/>
  <c r="BY123" i="2"/>
  <c r="CD123" i="2" s="1"/>
  <c r="CK123" i="2" s="1"/>
  <c r="BW123" i="2"/>
  <c r="BV123" i="2"/>
  <c r="BU123" i="2"/>
  <c r="CF123" i="2" s="1"/>
  <c r="CI122" i="2"/>
  <c r="CG122" i="2"/>
  <c r="BZ122" i="2"/>
  <c r="BY122" i="2"/>
  <c r="BW122" i="2"/>
  <c r="BV122" i="2"/>
  <c r="BU122" i="2"/>
  <c r="CF122" i="2" s="1"/>
  <c r="CH122" i="2" s="1"/>
  <c r="CM122" i="2" s="1"/>
  <c r="CI121" i="2"/>
  <c r="BZ121" i="2"/>
  <c r="CG121" i="2" s="1"/>
  <c r="BY121" i="2"/>
  <c r="BW121" i="2"/>
  <c r="BV121" i="2"/>
  <c r="CD121" i="2" s="1"/>
  <c r="CK121" i="2" s="1"/>
  <c r="BU121" i="2"/>
  <c r="CF121" i="2" s="1"/>
  <c r="CI120" i="2"/>
  <c r="BZ120" i="2"/>
  <c r="BY120" i="2"/>
  <c r="BW120" i="2"/>
  <c r="BV120" i="2"/>
  <c r="BU120" i="2"/>
  <c r="CF120" i="2" s="1"/>
  <c r="CI119" i="2"/>
  <c r="BZ119" i="2"/>
  <c r="BY119" i="2"/>
  <c r="CG119" i="2" s="1"/>
  <c r="BW119" i="2"/>
  <c r="CE119" i="2" s="1"/>
  <c r="CL119" i="2" s="1"/>
  <c r="BV119" i="2"/>
  <c r="BU119" i="2"/>
  <c r="CI118" i="2"/>
  <c r="CF118" i="2"/>
  <c r="CD118" i="2"/>
  <c r="CK118" i="2" s="1"/>
  <c r="BZ118" i="2"/>
  <c r="CG118" i="2" s="1"/>
  <c r="BY118" i="2"/>
  <c r="BW118" i="2"/>
  <c r="BV118" i="2"/>
  <c r="BU118" i="2"/>
  <c r="CI117" i="2"/>
  <c r="BZ117" i="2"/>
  <c r="BY117" i="2"/>
  <c r="CG117" i="2" s="1"/>
  <c r="BW117" i="2"/>
  <c r="CE117" i="2" s="1"/>
  <c r="CL117" i="2" s="1"/>
  <c r="BV117" i="2"/>
  <c r="BU117" i="2"/>
  <c r="CF117" i="2" s="1"/>
  <c r="CI116" i="2"/>
  <c r="BZ116" i="2"/>
  <c r="BY116" i="2"/>
  <c r="BW116" i="2"/>
  <c r="BV116" i="2"/>
  <c r="BU116" i="2"/>
  <c r="CI115" i="2"/>
  <c r="BZ115" i="2"/>
  <c r="BY115" i="2"/>
  <c r="CG115" i="2" s="1"/>
  <c r="BW115" i="2"/>
  <c r="BV115" i="2"/>
  <c r="CD115" i="2" s="1"/>
  <c r="CK115" i="2" s="1"/>
  <c r="BU115" i="2"/>
  <c r="CF115" i="2" s="1"/>
  <c r="CH115" i="2" s="1"/>
  <c r="CM115" i="2" s="1"/>
  <c r="CI114" i="2"/>
  <c r="CF114" i="2"/>
  <c r="BZ114" i="2"/>
  <c r="CG114" i="2" s="1"/>
  <c r="BY114" i="2"/>
  <c r="BW114" i="2"/>
  <c r="BV114" i="2"/>
  <c r="BU114" i="2"/>
  <c r="CI113" i="2"/>
  <c r="CF113" i="2"/>
  <c r="BZ113" i="2"/>
  <c r="BY113" i="2"/>
  <c r="BW113" i="2"/>
  <c r="CE114" i="2" s="1"/>
  <c r="CL114" i="2" s="1"/>
  <c r="BV113" i="2"/>
  <c r="BU113" i="2"/>
  <c r="CI112" i="2"/>
  <c r="BZ112" i="2"/>
  <c r="BY112" i="2"/>
  <c r="BW112" i="2"/>
  <c r="BV112" i="2"/>
  <c r="BU112" i="2"/>
  <c r="CI111" i="2"/>
  <c r="BZ111" i="2"/>
  <c r="BY111" i="2"/>
  <c r="CG111" i="2" s="1"/>
  <c r="BW111" i="2"/>
  <c r="BV111" i="2"/>
  <c r="BU111" i="2"/>
  <c r="CF111" i="2" s="1"/>
  <c r="CH111" i="2" s="1"/>
  <c r="CM111" i="2" s="1"/>
  <c r="CI110" i="2"/>
  <c r="BZ110" i="2"/>
  <c r="BY110" i="2"/>
  <c r="CG110" i="2" s="1"/>
  <c r="BW110" i="2"/>
  <c r="CE110" i="2" s="1"/>
  <c r="CL110" i="2" s="1"/>
  <c r="BV110" i="2"/>
  <c r="CD110" i="2" s="1"/>
  <c r="CK110" i="2" s="1"/>
  <c r="BU110" i="2"/>
  <c r="CI109" i="2"/>
  <c r="BZ109" i="2"/>
  <c r="BY109" i="2"/>
  <c r="CG109" i="2" s="1"/>
  <c r="BW109" i="2"/>
  <c r="BV109" i="2"/>
  <c r="CD109" i="2" s="1"/>
  <c r="CK109" i="2" s="1"/>
  <c r="BU109" i="2"/>
  <c r="CI108" i="2"/>
  <c r="BZ108" i="2"/>
  <c r="BY108" i="2"/>
  <c r="BW108" i="2"/>
  <c r="BV108" i="2"/>
  <c r="BU108" i="2"/>
  <c r="CI107" i="2"/>
  <c r="BZ107" i="2"/>
  <c r="BY107" i="2"/>
  <c r="CG107" i="2" s="1"/>
  <c r="BW107" i="2"/>
  <c r="BV107" i="2"/>
  <c r="BU107" i="2"/>
  <c r="CI106" i="2"/>
  <c r="CE106" i="2"/>
  <c r="CL106" i="2" s="1"/>
  <c r="CD106" i="2"/>
  <c r="CK106" i="2" s="1"/>
  <c r="BZ106" i="2"/>
  <c r="BY106" i="2"/>
  <c r="BW106" i="2"/>
  <c r="BV106" i="2"/>
  <c r="BU106" i="2"/>
  <c r="CI105" i="2"/>
  <c r="BZ105" i="2"/>
  <c r="BY105" i="2"/>
  <c r="CG105" i="2" s="1"/>
  <c r="BW105" i="2"/>
  <c r="BV105" i="2"/>
  <c r="BU105" i="2"/>
  <c r="CI104" i="2"/>
  <c r="BZ104" i="2"/>
  <c r="BY104" i="2"/>
  <c r="CG104" i="2" s="1"/>
  <c r="CH104" i="2" s="1"/>
  <c r="BW104" i="2"/>
  <c r="BV104" i="2"/>
  <c r="BU104" i="2"/>
  <c r="CF104" i="2" s="1"/>
  <c r="CI103" i="2"/>
  <c r="CF103" i="2"/>
  <c r="BZ103" i="2"/>
  <c r="BY103" i="2"/>
  <c r="BW103" i="2"/>
  <c r="BV103" i="2"/>
  <c r="BU103" i="2"/>
  <c r="CI102" i="2"/>
  <c r="BZ102" i="2"/>
  <c r="BY102" i="2"/>
  <c r="BW102" i="2"/>
  <c r="BV102" i="2"/>
  <c r="CD102" i="2" s="1"/>
  <c r="CK102" i="2" s="1"/>
  <c r="BU102" i="2"/>
  <c r="CI101" i="2"/>
  <c r="BZ101" i="2"/>
  <c r="BY101" i="2"/>
  <c r="CG101" i="2" s="1"/>
  <c r="BW101" i="2"/>
  <c r="CE101" i="2" s="1"/>
  <c r="CL101" i="2" s="1"/>
  <c r="BV101" i="2"/>
  <c r="BU101" i="2"/>
  <c r="CI100" i="2"/>
  <c r="BZ100" i="2"/>
  <c r="BY100" i="2"/>
  <c r="CG100" i="2" s="1"/>
  <c r="BW100" i="2"/>
  <c r="BV100" i="2"/>
  <c r="BU100" i="2"/>
  <c r="CF100" i="2" s="1"/>
  <c r="CI99" i="2"/>
  <c r="CD99" i="2"/>
  <c r="CK99" i="2" s="1"/>
  <c r="BZ99" i="2"/>
  <c r="BY99" i="2"/>
  <c r="CG99" i="2" s="1"/>
  <c r="BW99" i="2"/>
  <c r="BV99" i="2"/>
  <c r="BU99" i="2"/>
  <c r="CI98" i="2"/>
  <c r="BZ98" i="2"/>
  <c r="BY98" i="2"/>
  <c r="CG98" i="2" s="1"/>
  <c r="BW98" i="2"/>
  <c r="BV98" i="2"/>
  <c r="BU98" i="2"/>
  <c r="CI97" i="2"/>
  <c r="CG97" i="2"/>
  <c r="BZ97" i="2"/>
  <c r="BY97" i="2"/>
  <c r="BW97" i="2"/>
  <c r="BV97" i="2"/>
  <c r="BU97" i="2"/>
  <c r="CI96" i="2"/>
  <c r="CG96" i="2"/>
  <c r="BZ96" i="2"/>
  <c r="BY96" i="2"/>
  <c r="BW96" i="2"/>
  <c r="BV96" i="2"/>
  <c r="BU96" i="2"/>
  <c r="CI95" i="2"/>
  <c r="BZ95" i="2"/>
  <c r="BY95" i="2"/>
  <c r="CG95" i="2" s="1"/>
  <c r="BW95" i="2"/>
  <c r="CE95" i="2" s="1"/>
  <c r="CL95" i="2" s="1"/>
  <c r="BV95" i="2"/>
  <c r="BU95" i="2"/>
  <c r="CF95" i="2" s="1"/>
  <c r="CI94" i="2"/>
  <c r="BZ94" i="2"/>
  <c r="BY94" i="2"/>
  <c r="CG94" i="2" s="1"/>
  <c r="BW94" i="2"/>
  <c r="BV94" i="2"/>
  <c r="BU94" i="2"/>
  <c r="CI93" i="2"/>
  <c r="BZ93" i="2"/>
  <c r="BY93" i="2"/>
  <c r="CG93" i="2" s="1"/>
  <c r="BW93" i="2"/>
  <c r="CE93" i="2" s="1"/>
  <c r="CL93" i="2" s="1"/>
  <c r="BV93" i="2"/>
  <c r="BU93" i="2"/>
  <c r="CF93" i="2" s="1"/>
  <c r="CH93" i="2" s="1"/>
  <c r="CM93" i="2" s="1"/>
  <c r="CI92" i="2"/>
  <c r="BZ92" i="2"/>
  <c r="CG92" i="2" s="1"/>
  <c r="BY92" i="2"/>
  <c r="BW92" i="2"/>
  <c r="BV92" i="2"/>
  <c r="BU92" i="2"/>
  <c r="CI91" i="2"/>
  <c r="CG91" i="2"/>
  <c r="BZ91" i="2"/>
  <c r="BY91" i="2"/>
  <c r="BW91" i="2"/>
  <c r="CE91" i="2" s="1"/>
  <c r="CL91" i="2" s="1"/>
  <c r="BV91" i="2"/>
  <c r="BU91" i="2"/>
  <c r="CI90" i="2"/>
  <c r="BZ90" i="2"/>
  <c r="BY90" i="2"/>
  <c r="CD90" i="2" s="1"/>
  <c r="CK90" i="2" s="1"/>
  <c r="BW90" i="2"/>
  <c r="BV90" i="2"/>
  <c r="BU90" i="2"/>
  <c r="CI89" i="2"/>
  <c r="CG89" i="2"/>
  <c r="BZ89" i="2"/>
  <c r="BY89" i="2"/>
  <c r="BW89" i="2"/>
  <c r="BV89" i="2"/>
  <c r="BU89" i="2"/>
  <c r="CI88" i="2"/>
  <c r="CF88" i="2"/>
  <c r="BZ88" i="2"/>
  <c r="BY88" i="2"/>
  <c r="BW88" i="2"/>
  <c r="BV88" i="2"/>
  <c r="BU88" i="2"/>
  <c r="CI87" i="2"/>
  <c r="BZ87" i="2"/>
  <c r="BY87" i="2"/>
  <c r="BW87" i="2"/>
  <c r="BV87" i="2"/>
  <c r="BU87" i="2"/>
  <c r="CI86" i="2"/>
  <c r="BZ86" i="2"/>
  <c r="BY86" i="2"/>
  <c r="BW86" i="2"/>
  <c r="BV86" i="2"/>
  <c r="CD86" i="2" s="1"/>
  <c r="CK86" i="2" s="1"/>
  <c r="BU86" i="2"/>
  <c r="CI85" i="2"/>
  <c r="CE85" i="2"/>
  <c r="CL85" i="2" s="1"/>
  <c r="BZ85" i="2"/>
  <c r="BY85" i="2"/>
  <c r="BW85" i="2"/>
  <c r="BV85" i="2"/>
  <c r="BU85" i="2"/>
  <c r="CI84" i="2"/>
  <c r="BZ84" i="2"/>
  <c r="BY84" i="2"/>
  <c r="CG84" i="2" s="1"/>
  <c r="BW84" i="2"/>
  <c r="CE84" i="2" s="1"/>
  <c r="CL84" i="2" s="1"/>
  <c r="BV84" i="2"/>
  <c r="CD84" i="2" s="1"/>
  <c r="CK84" i="2" s="1"/>
  <c r="BU84" i="2"/>
  <c r="CI83" i="2"/>
  <c r="CG83" i="2"/>
  <c r="CF83" i="2"/>
  <c r="CH83" i="2" s="1"/>
  <c r="CM83" i="2" s="1"/>
  <c r="CE83" i="2"/>
  <c r="CL83" i="2" s="1"/>
  <c r="BZ83" i="2"/>
  <c r="BY83" i="2"/>
  <c r="BW83" i="2"/>
  <c r="BV83" i="2"/>
  <c r="BU83" i="2"/>
  <c r="CI82" i="2"/>
  <c r="CG82" i="2"/>
  <c r="BZ82" i="2"/>
  <c r="BY82" i="2"/>
  <c r="BW82" i="2"/>
  <c r="BV82" i="2"/>
  <c r="CD82" i="2" s="1"/>
  <c r="CK82" i="2" s="1"/>
  <c r="BU82" i="2"/>
  <c r="CF82" i="2" s="1"/>
  <c r="CH82" i="2" s="1"/>
  <c r="CM82" i="2" s="1"/>
  <c r="CI81" i="2"/>
  <c r="BZ81" i="2"/>
  <c r="BY81" i="2"/>
  <c r="CG81" i="2" s="1"/>
  <c r="BW81" i="2"/>
  <c r="CE81" i="2" s="1"/>
  <c r="CL81" i="2" s="1"/>
  <c r="BV81" i="2"/>
  <c r="CD81" i="2" s="1"/>
  <c r="CK81" i="2" s="1"/>
  <c r="BU81" i="2"/>
  <c r="CF81" i="2" s="1"/>
  <c r="CI80" i="2"/>
  <c r="BZ80" i="2"/>
  <c r="BY80" i="2"/>
  <c r="CG80" i="2" s="1"/>
  <c r="BW80" i="2"/>
  <c r="BV80" i="2"/>
  <c r="BU80" i="2"/>
  <c r="CF80" i="2" s="1"/>
  <c r="CI79" i="2"/>
  <c r="BZ79" i="2"/>
  <c r="BY79" i="2"/>
  <c r="BW79" i="2"/>
  <c r="CE79" i="2" s="1"/>
  <c r="CL79" i="2" s="1"/>
  <c r="BV79" i="2"/>
  <c r="CD79" i="2" s="1"/>
  <c r="CK79" i="2" s="1"/>
  <c r="BU79" i="2"/>
  <c r="CI78" i="2"/>
  <c r="BZ78" i="2"/>
  <c r="BY78" i="2"/>
  <c r="BW78" i="2"/>
  <c r="BV78" i="2"/>
  <c r="BU78" i="2"/>
  <c r="CF79" i="2" s="1"/>
  <c r="CI77" i="2"/>
  <c r="BZ77" i="2"/>
  <c r="BY77" i="2"/>
  <c r="BW77" i="2"/>
  <c r="BV77" i="2"/>
  <c r="BU77" i="2"/>
  <c r="CI76" i="2"/>
  <c r="BZ76" i="2"/>
  <c r="BY76" i="2"/>
  <c r="BW76" i="2"/>
  <c r="BV76" i="2"/>
  <c r="BU76" i="2"/>
  <c r="CI75" i="2"/>
  <c r="BZ75" i="2"/>
  <c r="BY75" i="2"/>
  <c r="CG75" i="2" s="1"/>
  <c r="BW75" i="2"/>
  <c r="CE75" i="2" s="1"/>
  <c r="CL75" i="2" s="1"/>
  <c r="BV75" i="2"/>
  <c r="BU75" i="2"/>
  <c r="CI74" i="2"/>
  <c r="CF74" i="2"/>
  <c r="BZ74" i="2"/>
  <c r="BY74" i="2"/>
  <c r="BW74" i="2"/>
  <c r="BV74" i="2"/>
  <c r="BU74" i="2"/>
  <c r="CI73" i="2"/>
  <c r="BZ73" i="2"/>
  <c r="BY73" i="2"/>
  <c r="BW73" i="2"/>
  <c r="BV73" i="2"/>
  <c r="BU73" i="2"/>
  <c r="CI72" i="2"/>
  <c r="BZ72" i="2"/>
  <c r="BY72" i="2"/>
  <c r="CG72" i="2" s="1"/>
  <c r="BW72" i="2"/>
  <c r="BV72" i="2"/>
  <c r="CD73" i="2" s="1"/>
  <c r="CK73" i="2" s="1"/>
  <c r="BU72" i="2"/>
  <c r="CI71" i="2"/>
  <c r="BZ71" i="2"/>
  <c r="BY71" i="2"/>
  <c r="BW71" i="2"/>
  <c r="BV71" i="2"/>
  <c r="CD71" i="2" s="1"/>
  <c r="CK71" i="2" s="1"/>
  <c r="BU71" i="2"/>
  <c r="CF71" i="2" s="1"/>
  <c r="CI70" i="2"/>
  <c r="BZ70" i="2"/>
  <c r="BY70" i="2"/>
  <c r="CG70" i="2" s="1"/>
  <c r="BW70" i="2"/>
  <c r="BV70" i="2"/>
  <c r="BU70" i="2"/>
  <c r="CI69" i="2"/>
  <c r="BZ69" i="2"/>
  <c r="BY69" i="2"/>
  <c r="BW69" i="2"/>
  <c r="BV69" i="2"/>
  <c r="CD69" i="2" s="1"/>
  <c r="CK69" i="2" s="1"/>
  <c r="BU69" i="2"/>
  <c r="CF69" i="2" s="1"/>
  <c r="CI68" i="2"/>
  <c r="BZ68" i="2"/>
  <c r="BY68" i="2"/>
  <c r="CG68" i="2" s="1"/>
  <c r="BW68" i="2"/>
  <c r="BV68" i="2"/>
  <c r="BU68" i="2"/>
  <c r="CF68" i="2" s="1"/>
  <c r="CH68" i="2" s="1"/>
  <c r="CM68" i="2" s="1"/>
  <c r="CL67" i="2"/>
  <c r="CI67" i="2"/>
  <c r="BZ67" i="2"/>
  <c r="BY67" i="2"/>
  <c r="CG67" i="2" s="1"/>
  <c r="BW67" i="2"/>
  <c r="CE67" i="2" s="1"/>
  <c r="BV67" i="2"/>
  <c r="CD67" i="2" s="1"/>
  <c r="CK67" i="2" s="1"/>
  <c r="BU67" i="2"/>
  <c r="CI66" i="2"/>
  <c r="BZ66" i="2"/>
  <c r="BY66" i="2"/>
  <c r="CG66" i="2" s="1"/>
  <c r="BW66" i="2"/>
  <c r="BV66" i="2"/>
  <c r="CD66" i="2" s="1"/>
  <c r="CK66" i="2" s="1"/>
  <c r="BU66" i="2"/>
  <c r="CI65" i="2"/>
  <c r="BZ65" i="2"/>
  <c r="BY65" i="2"/>
  <c r="BW65" i="2"/>
  <c r="BV65" i="2"/>
  <c r="BU65" i="2"/>
  <c r="CI64" i="2"/>
  <c r="CF64" i="2"/>
  <c r="BZ64" i="2"/>
  <c r="BY64" i="2"/>
  <c r="CG64" i="2" s="1"/>
  <c r="BW64" i="2"/>
  <c r="CE64" i="2" s="1"/>
  <c r="CL64" i="2" s="1"/>
  <c r="BV64" i="2"/>
  <c r="BU64" i="2"/>
  <c r="CI63" i="2"/>
  <c r="CF63" i="2"/>
  <c r="BZ63" i="2"/>
  <c r="CG63" i="2" s="1"/>
  <c r="BY63" i="2"/>
  <c r="BW63" i="2"/>
  <c r="BV63" i="2"/>
  <c r="BU63" i="2"/>
  <c r="CI62" i="2"/>
  <c r="BZ62" i="2"/>
  <c r="BY62" i="2"/>
  <c r="BW62" i="2"/>
  <c r="BV62" i="2"/>
  <c r="BU62" i="2"/>
  <c r="CI61" i="2"/>
  <c r="CE61" i="2"/>
  <c r="CL61" i="2" s="1"/>
  <c r="BZ61" i="2"/>
  <c r="BY61" i="2"/>
  <c r="CG61" i="2" s="1"/>
  <c r="BW61" i="2"/>
  <c r="BV61" i="2"/>
  <c r="BU61" i="2"/>
  <c r="CI60" i="2"/>
  <c r="BZ60" i="2"/>
  <c r="BY60" i="2"/>
  <c r="CG60" i="2" s="1"/>
  <c r="BW60" i="2"/>
  <c r="BV60" i="2"/>
  <c r="BU60" i="2"/>
  <c r="CF60" i="2" s="1"/>
  <c r="CH60" i="2" s="1"/>
  <c r="CM60" i="2" s="1"/>
  <c r="CI59" i="2"/>
  <c r="BZ59" i="2"/>
  <c r="CE59" i="2" s="1"/>
  <c r="CL59" i="2" s="1"/>
  <c r="BY59" i="2"/>
  <c r="CG59" i="2" s="1"/>
  <c r="BW59" i="2"/>
  <c r="BV59" i="2"/>
  <c r="BU59" i="2"/>
  <c r="CI58" i="2"/>
  <c r="CE58" i="2"/>
  <c r="CL58" i="2" s="1"/>
  <c r="CD58" i="2"/>
  <c r="CK58" i="2" s="1"/>
  <c r="BZ58" i="2"/>
  <c r="CG58" i="2" s="1"/>
  <c r="BY58" i="2"/>
  <c r="BW58" i="2"/>
  <c r="BV58" i="2"/>
  <c r="BU58" i="2"/>
  <c r="CF58" i="2" s="1"/>
  <c r="CH58" i="2" s="1"/>
  <c r="CM58" i="2" s="1"/>
  <c r="CI57" i="2"/>
  <c r="BZ57" i="2"/>
  <c r="BY57" i="2"/>
  <c r="BW57" i="2"/>
  <c r="BV57" i="2"/>
  <c r="BU57" i="2"/>
  <c r="CI56" i="2"/>
  <c r="BZ56" i="2"/>
  <c r="BY56" i="2"/>
  <c r="BW56" i="2"/>
  <c r="BV56" i="2"/>
  <c r="BU56" i="2"/>
  <c r="CI55" i="2"/>
  <c r="BZ55" i="2"/>
  <c r="BY55" i="2"/>
  <c r="CG55" i="2" s="1"/>
  <c r="BW55" i="2"/>
  <c r="CE55" i="2" s="1"/>
  <c r="CL55" i="2" s="1"/>
  <c r="BV55" i="2"/>
  <c r="CD55" i="2" s="1"/>
  <c r="CK55" i="2" s="1"/>
  <c r="BU55" i="2"/>
  <c r="CI54" i="2"/>
  <c r="BZ54" i="2"/>
  <c r="BY54" i="2"/>
  <c r="BW54" i="2"/>
  <c r="BV54" i="2"/>
  <c r="BU54" i="2"/>
  <c r="CF54" i="2" s="1"/>
  <c r="CL53" i="2"/>
  <c r="CI53" i="2"/>
  <c r="BZ53" i="2"/>
  <c r="BY53" i="2"/>
  <c r="CG53" i="2" s="1"/>
  <c r="BW53" i="2"/>
  <c r="CE53" i="2" s="1"/>
  <c r="BV53" i="2"/>
  <c r="BU53" i="2"/>
  <c r="CI52" i="2"/>
  <c r="BZ52" i="2"/>
  <c r="BY52" i="2"/>
  <c r="CG52" i="2" s="1"/>
  <c r="BW52" i="2"/>
  <c r="BV52" i="2"/>
  <c r="CD52" i="2" s="1"/>
  <c r="CK52" i="2" s="1"/>
  <c r="BU52" i="2"/>
  <c r="CI51" i="2"/>
  <c r="BZ51" i="2"/>
  <c r="BY51" i="2"/>
  <c r="CG51" i="2" s="1"/>
  <c r="BW51" i="2"/>
  <c r="BV51" i="2"/>
  <c r="BU51" i="2"/>
  <c r="CI50" i="2"/>
  <c r="CG50" i="2"/>
  <c r="CF50" i="2"/>
  <c r="CH50" i="2" s="1"/>
  <c r="CM50" i="2" s="1"/>
  <c r="BZ50" i="2"/>
  <c r="BY50" i="2"/>
  <c r="BW50" i="2"/>
  <c r="BV50" i="2"/>
  <c r="BU50" i="2"/>
  <c r="CI49" i="2"/>
  <c r="BZ49" i="2"/>
  <c r="BY49" i="2"/>
  <c r="CG49" i="2" s="1"/>
  <c r="BW49" i="2"/>
  <c r="CE50" i="2" s="1"/>
  <c r="CL50" i="2" s="1"/>
  <c r="BV49" i="2"/>
  <c r="BU49" i="2"/>
  <c r="CI48" i="2"/>
  <c r="BZ48" i="2"/>
  <c r="BY48" i="2"/>
  <c r="BW48" i="2"/>
  <c r="BV48" i="2"/>
  <c r="BU48" i="2"/>
  <c r="CI47" i="2"/>
  <c r="BZ47" i="2"/>
  <c r="BY47" i="2"/>
  <c r="CG47" i="2" s="1"/>
  <c r="BW47" i="2"/>
  <c r="BV47" i="2"/>
  <c r="CD47" i="2" s="1"/>
  <c r="CK47" i="2" s="1"/>
  <c r="BU47" i="2"/>
  <c r="CF47" i="2" s="1"/>
  <c r="CI46" i="2"/>
  <c r="BZ46" i="2"/>
  <c r="BY46" i="2"/>
  <c r="CG46" i="2" s="1"/>
  <c r="BW46" i="2"/>
  <c r="BV46" i="2"/>
  <c r="BU46" i="2"/>
  <c r="CI45" i="2"/>
  <c r="BZ45" i="2"/>
  <c r="BY45" i="2"/>
  <c r="BW45" i="2"/>
  <c r="CE45" i="2" s="1"/>
  <c r="CL45" i="2" s="1"/>
  <c r="BV45" i="2"/>
  <c r="BU45" i="2"/>
  <c r="CF45" i="2" s="1"/>
  <c r="CI44" i="2"/>
  <c r="BZ44" i="2"/>
  <c r="BY44" i="2"/>
  <c r="CG44" i="2" s="1"/>
  <c r="BW44" i="2"/>
  <c r="BV44" i="2"/>
  <c r="BU44" i="2"/>
  <c r="CF44" i="2" s="1"/>
  <c r="CI43" i="2"/>
  <c r="BZ43" i="2"/>
  <c r="BY43" i="2"/>
  <c r="CG43" i="2" s="1"/>
  <c r="BW43" i="2"/>
  <c r="BV43" i="2"/>
  <c r="BU43" i="2"/>
  <c r="CI42" i="2"/>
  <c r="BZ42" i="2"/>
  <c r="BY42" i="2"/>
  <c r="CG42" i="2" s="1"/>
  <c r="BW42" i="2"/>
  <c r="BV42" i="2"/>
  <c r="BU42" i="2"/>
  <c r="CI41" i="2"/>
  <c r="BZ41" i="2"/>
  <c r="BY41" i="2"/>
  <c r="CG41" i="2" s="1"/>
  <c r="BW41" i="2"/>
  <c r="BV41" i="2"/>
  <c r="BU41" i="2"/>
  <c r="CI40" i="2"/>
  <c r="CF40" i="2"/>
  <c r="BZ40" i="2"/>
  <c r="CE40" i="2" s="1"/>
  <c r="CL40" i="2" s="1"/>
  <c r="BY40" i="2"/>
  <c r="CG40" i="2" s="1"/>
  <c r="BW40" i="2"/>
  <c r="BV40" i="2"/>
  <c r="BU40" i="2"/>
  <c r="CI39" i="2"/>
  <c r="BZ39" i="2"/>
  <c r="CG39" i="2" s="1"/>
  <c r="BY39" i="2"/>
  <c r="BW39" i="2"/>
  <c r="BV39" i="2"/>
  <c r="BU39" i="2"/>
  <c r="CI38" i="2"/>
  <c r="CF38" i="2"/>
  <c r="CH38" i="2" s="1"/>
  <c r="CM38" i="2" s="1"/>
  <c r="BZ38" i="2"/>
  <c r="BY38" i="2"/>
  <c r="CG38" i="2" s="1"/>
  <c r="BW38" i="2"/>
  <c r="BV38" i="2"/>
  <c r="BU38" i="2"/>
  <c r="CI37" i="2"/>
  <c r="CG37" i="2"/>
  <c r="CF37" i="2"/>
  <c r="BZ37" i="2"/>
  <c r="BY37" i="2"/>
  <c r="BW37" i="2"/>
  <c r="BV37" i="2"/>
  <c r="CD37" i="2" s="1"/>
  <c r="CK37" i="2" s="1"/>
  <c r="BU37" i="2"/>
  <c r="CI36" i="2"/>
  <c r="CG36" i="2"/>
  <c r="CF36" i="2"/>
  <c r="BZ36" i="2"/>
  <c r="BY36" i="2"/>
  <c r="BW36" i="2"/>
  <c r="BV36" i="2"/>
  <c r="BU36" i="2"/>
  <c r="CI35" i="2"/>
  <c r="BZ35" i="2"/>
  <c r="BY35" i="2"/>
  <c r="BW35" i="2"/>
  <c r="BV35" i="2"/>
  <c r="BU35" i="2"/>
  <c r="CI34" i="2"/>
  <c r="CF34" i="2"/>
  <c r="BZ34" i="2"/>
  <c r="BY34" i="2"/>
  <c r="CG34" i="2" s="1"/>
  <c r="BW34" i="2"/>
  <c r="BV34" i="2"/>
  <c r="BU34" i="2"/>
  <c r="CF35" i="2" s="1"/>
  <c r="CI33" i="2"/>
  <c r="BZ33" i="2"/>
  <c r="BY33" i="2"/>
  <c r="BW33" i="2"/>
  <c r="BV33" i="2"/>
  <c r="BU33" i="2"/>
  <c r="CI32" i="2"/>
  <c r="BZ32" i="2"/>
  <c r="BY32" i="2"/>
  <c r="CG32" i="2" s="1"/>
  <c r="BW32" i="2"/>
  <c r="BV32" i="2"/>
  <c r="BU32" i="2"/>
  <c r="CF32" i="2" s="1"/>
  <c r="CI31" i="2"/>
  <c r="BZ31" i="2"/>
  <c r="BY31" i="2"/>
  <c r="BW31" i="2"/>
  <c r="BV31" i="2"/>
  <c r="CD31" i="2" s="1"/>
  <c r="CK31" i="2" s="1"/>
  <c r="BU31" i="2"/>
  <c r="CF31" i="2" s="1"/>
  <c r="CI30" i="2"/>
  <c r="BZ30" i="2"/>
  <c r="BY30" i="2"/>
  <c r="BW30" i="2"/>
  <c r="BV30" i="2"/>
  <c r="BU30" i="2"/>
  <c r="CI29" i="2"/>
  <c r="BZ29" i="2"/>
  <c r="CG29" i="2" s="1"/>
  <c r="BY29" i="2"/>
  <c r="BW29" i="2"/>
  <c r="BV29" i="2"/>
  <c r="BU29" i="2"/>
  <c r="CI28" i="2"/>
  <c r="BZ28" i="2"/>
  <c r="CE28" i="2" s="1"/>
  <c r="CL28" i="2" s="1"/>
  <c r="BY28" i="2"/>
  <c r="BW28" i="2"/>
  <c r="BV28" i="2"/>
  <c r="BU28" i="2"/>
  <c r="CI27" i="2"/>
  <c r="BZ27" i="2"/>
  <c r="BY27" i="2"/>
  <c r="CG27" i="2" s="1"/>
  <c r="BW27" i="2"/>
  <c r="BV27" i="2"/>
  <c r="BU27" i="2"/>
  <c r="CI26" i="2"/>
  <c r="BZ26" i="2"/>
  <c r="BY26" i="2"/>
  <c r="CG26" i="2" s="1"/>
  <c r="BW26" i="2"/>
  <c r="BV26" i="2"/>
  <c r="BU26" i="2"/>
  <c r="CI25" i="2"/>
  <c r="BZ25" i="2"/>
  <c r="BY25" i="2"/>
  <c r="CG25" i="2" s="1"/>
  <c r="BW25" i="2"/>
  <c r="BV25" i="2"/>
  <c r="BU25" i="2"/>
  <c r="CI24" i="2"/>
  <c r="CF24" i="2"/>
  <c r="BZ24" i="2"/>
  <c r="BY24" i="2"/>
  <c r="CG24" i="2" s="1"/>
  <c r="CH24" i="2" s="1"/>
  <c r="CM24" i="2" s="1"/>
  <c r="BW24" i="2"/>
  <c r="CE24" i="2" s="1"/>
  <c r="CL24" i="2" s="1"/>
  <c r="BV24" i="2"/>
  <c r="BU24" i="2"/>
  <c r="CI23" i="2"/>
  <c r="CF23" i="2"/>
  <c r="BZ23" i="2"/>
  <c r="BY23" i="2"/>
  <c r="BW23" i="2"/>
  <c r="BV23" i="2"/>
  <c r="CD23" i="2" s="1"/>
  <c r="CK23" i="2" s="1"/>
  <c r="BU23" i="2"/>
  <c r="CK22" i="2"/>
  <c r="CI22" i="2"/>
  <c r="CF22" i="2"/>
  <c r="BZ22" i="2"/>
  <c r="CG22" i="2" s="1"/>
  <c r="BY22" i="2"/>
  <c r="BW22" i="2"/>
  <c r="BV22" i="2"/>
  <c r="BU22" i="2"/>
  <c r="CD22" i="2"/>
  <c r="BS7" i="2"/>
  <c r="BR7" i="2"/>
  <c r="BQ7" i="2"/>
  <c r="BP7" i="2"/>
  <c r="BO7" i="2"/>
  <c r="BN7" i="2"/>
  <c r="BL7" i="2"/>
  <c r="BK7" i="2"/>
  <c r="BJ7" i="2"/>
  <c r="BI7" i="2"/>
  <c r="BH7" i="2"/>
  <c r="BG7" i="2"/>
  <c r="BE7" i="2"/>
  <c r="BD7" i="2"/>
  <c r="BC7" i="2"/>
  <c r="BB7" i="2"/>
  <c r="BA7" i="2"/>
  <c r="AZ7" i="2"/>
  <c r="AX7" i="2"/>
  <c r="AW7" i="2"/>
  <c r="AV7" i="2"/>
  <c r="AU7" i="2"/>
  <c r="AT7" i="2"/>
  <c r="AS7" i="2"/>
  <c r="AQ7" i="2"/>
  <c r="AP7" i="2"/>
  <c r="AO7" i="2"/>
  <c r="AN7" i="2"/>
  <c r="AM7" i="2"/>
  <c r="AL7" i="2"/>
  <c r="AJ7" i="2"/>
  <c r="AI7" i="2"/>
  <c r="AH7" i="2"/>
  <c r="AG7" i="2"/>
  <c r="AF7" i="2"/>
  <c r="AE7" i="2"/>
  <c r="AC7" i="2"/>
  <c r="AB7" i="2"/>
  <c r="AA7" i="2"/>
  <c r="Z7" i="2"/>
  <c r="Y7" i="2"/>
  <c r="X7" i="2"/>
  <c r="U7" i="2"/>
  <c r="T7" i="2"/>
  <c r="S7" i="2"/>
  <c r="R7" i="2"/>
  <c r="Q7" i="2"/>
  <c r="O7" i="2"/>
  <c r="N7" i="2"/>
  <c r="M7" i="2"/>
  <c r="L7" i="2"/>
  <c r="K7" i="2"/>
  <c r="J7" i="2"/>
  <c r="H7" i="2"/>
  <c r="G7" i="2"/>
  <c r="F7" i="2"/>
  <c r="E7" i="2"/>
  <c r="D7" i="2"/>
  <c r="C7" i="2"/>
  <c r="A7" i="2"/>
  <c r="CE118" i="2" l="1"/>
  <c r="CL118" i="2" s="1"/>
  <c r="CD165" i="2"/>
  <c r="CK165" i="2" s="1"/>
  <c r="CD166" i="2"/>
  <c r="CK166" i="2" s="1"/>
  <c r="CH36" i="2"/>
  <c r="CM36" i="2" s="1"/>
  <c r="CE47" i="2"/>
  <c r="CL47" i="2" s="1"/>
  <c r="CE46" i="2"/>
  <c r="CL46" i="2" s="1"/>
  <c r="CF142" i="2"/>
  <c r="CH142" i="2" s="1"/>
  <c r="CM142" i="2" s="1"/>
  <c r="CG87" i="2"/>
  <c r="CD116" i="2"/>
  <c r="CK116" i="2" s="1"/>
  <c r="CH63" i="2"/>
  <c r="CM63" i="2" s="1"/>
  <c r="CF66" i="2"/>
  <c r="CH66" i="2" s="1"/>
  <c r="CF67" i="2"/>
  <c r="CH67" i="2" s="1"/>
  <c r="CM67" i="2" s="1"/>
  <c r="CH81" i="2"/>
  <c r="CM81" i="2" s="1"/>
  <c r="CD87" i="2"/>
  <c r="CK87" i="2" s="1"/>
  <c r="CG123" i="2"/>
  <c r="CH126" i="2"/>
  <c r="CM126" i="2" s="1"/>
  <c r="CG182" i="2"/>
  <c r="CF199" i="2"/>
  <c r="CH199" i="2" s="1"/>
  <c r="CM199" i="2" s="1"/>
  <c r="CF209" i="2"/>
  <c r="CH209" i="2" s="1"/>
  <c r="CM209" i="2" s="1"/>
  <c r="CH71" i="2"/>
  <c r="CM71" i="2" s="1"/>
  <c r="CG73" i="2"/>
  <c r="CE121" i="2"/>
  <c r="CL121" i="2" s="1"/>
  <c r="CD146" i="2"/>
  <c r="CK146" i="2" s="1"/>
  <c r="CE44" i="2"/>
  <c r="CL44" i="2" s="1"/>
  <c r="CH47" i="2"/>
  <c r="CM47" i="2" s="1"/>
  <c r="CE54" i="2"/>
  <c r="CL54" i="2" s="1"/>
  <c r="CF78" i="2"/>
  <c r="CD85" i="2"/>
  <c r="CK85" i="2" s="1"/>
  <c r="CH114" i="2"/>
  <c r="CM114" i="2" s="1"/>
  <c r="CD156" i="2"/>
  <c r="CK156" i="2" s="1"/>
  <c r="CM201" i="2"/>
  <c r="CF169" i="2"/>
  <c r="CF170" i="2"/>
  <c r="CH170" i="2" s="1"/>
  <c r="CM170" i="2" s="1"/>
  <c r="CG88" i="2"/>
  <c r="CH88" i="2" s="1"/>
  <c r="CM88" i="2" s="1"/>
  <c r="CE115" i="2"/>
  <c r="CL115" i="2" s="1"/>
  <c r="CE116" i="2"/>
  <c r="CL116" i="2" s="1"/>
  <c r="CG166" i="2"/>
  <c r="CE210" i="2"/>
  <c r="CL210" i="2" s="1"/>
  <c r="CH64" i="2"/>
  <c r="CM64" i="2" s="1"/>
  <c r="CF43" i="2"/>
  <c r="CH43" i="2" s="1"/>
  <c r="CM43" i="2" s="1"/>
  <c r="CE135" i="2"/>
  <c r="CL135" i="2" s="1"/>
  <c r="CE167" i="2"/>
  <c r="CL167" i="2" s="1"/>
  <c r="CE169" i="2"/>
  <c r="CL169" i="2" s="1"/>
  <c r="CD193" i="2"/>
  <c r="CK193" i="2" s="1"/>
  <c r="CF221" i="2"/>
  <c r="CG225" i="2"/>
  <c r="CD74" i="2"/>
  <c r="CK74" i="2" s="1"/>
  <c r="CG74" i="2"/>
  <c r="CH146" i="2"/>
  <c r="CM146" i="2" s="1"/>
  <c r="CD43" i="2"/>
  <c r="CK43" i="2" s="1"/>
  <c r="CD65" i="2"/>
  <c r="CK65" i="2" s="1"/>
  <c r="CD70" i="2"/>
  <c r="CK70" i="2" s="1"/>
  <c r="CH153" i="2"/>
  <c r="CM153" i="2" s="1"/>
  <c r="CH177" i="2"/>
  <c r="CG191" i="2"/>
  <c r="CH191" i="2" s="1"/>
  <c r="CM191" i="2" s="1"/>
  <c r="CH205" i="2"/>
  <c r="CM205" i="2" s="1"/>
  <c r="CG206" i="2"/>
  <c r="CD221" i="2"/>
  <c r="CK221" i="2" s="1"/>
  <c r="CG90" i="2"/>
  <c r="CH37" i="2"/>
  <c r="CM37" i="2" s="1"/>
  <c r="CE43" i="2"/>
  <c r="CL43" i="2" s="1"/>
  <c r="CE70" i="2"/>
  <c r="CL70" i="2" s="1"/>
  <c r="CD75" i="2"/>
  <c r="CK75" i="2" s="1"/>
  <c r="CH121" i="2"/>
  <c r="CM121" i="2" s="1"/>
  <c r="CF133" i="2"/>
  <c r="CH133" i="2" s="1"/>
  <c r="CM133" i="2" s="1"/>
  <c r="CF134" i="2"/>
  <c r="CH134" i="2" s="1"/>
  <c r="CM134" i="2" s="1"/>
  <c r="CD153" i="2"/>
  <c r="CK153" i="2" s="1"/>
  <c r="CF165" i="2"/>
  <c r="CF166" i="2"/>
  <c r="CM174" i="2"/>
  <c r="CD205" i="2"/>
  <c r="CK205" i="2" s="1"/>
  <c r="CH175" i="2"/>
  <c r="CM175" i="2" s="1"/>
  <c r="CG31" i="2"/>
  <c r="CH31" i="2" s="1"/>
  <c r="CM31" i="2" s="1"/>
  <c r="CE71" i="2"/>
  <c r="CL71" i="2" s="1"/>
  <c r="CH118" i="2"/>
  <c r="CM118" i="2" s="1"/>
  <c r="CF154" i="2"/>
  <c r="CH154" i="2" s="1"/>
  <c r="CM154" i="2" s="1"/>
  <c r="CE203" i="2"/>
  <c r="CL203" i="2" s="1"/>
  <c r="CH212" i="2"/>
  <c r="CM212" i="2" s="1"/>
  <c r="CE29" i="2"/>
  <c r="CL29" i="2" s="1"/>
  <c r="CE69" i="2"/>
  <c r="CL69" i="2" s="1"/>
  <c r="CH95" i="2"/>
  <c r="CM95" i="2" s="1"/>
  <c r="CD154" i="2"/>
  <c r="CK154" i="2" s="1"/>
  <c r="CE179" i="2"/>
  <c r="CL179" i="2" s="1"/>
  <c r="CG199" i="2"/>
  <c r="CG214" i="2"/>
  <c r="CG71" i="2"/>
  <c r="CF84" i="2"/>
  <c r="CH84" i="2" s="1"/>
  <c r="CM84" i="2" s="1"/>
  <c r="CE104" i="2"/>
  <c r="CL104" i="2" s="1"/>
  <c r="CG106" i="2"/>
  <c r="CD113" i="2"/>
  <c r="CK113" i="2" s="1"/>
  <c r="CF119" i="2"/>
  <c r="CH119" i="2" s="1"/>
  <c r="CM119" i="2" s="1"/>
  <c r="CG150" i="2"/>
  <c r="CG179" i="2"/>
  <c r="CH179" i="2" s="1"/>
  <c r="CM179" i="2" s="1"/>
  <c r="CD182" i="2"/>
  <c r="CK182" i="2" s="1"/>
  <c r="CD184" i="2"/>
  <c r="CK184" i="2" s="1"/>
  <c r="CD191" i="2"/>
  <c r="CK191" i="2" s="1"/>
  <c r="CG197" i="2"/>
  <c r="CE212" i="2"/>
  <c r="CL212" i="2" s="1"/>
  <c r="CG23" i="2"/>
  <c r="CH23" i="2" s="1"/>
  <c r="CM23" i="2" s="1"/>
  <c r="CE32" i="2"/>
  <c r="CL32" i="2" s="1"/>
  <c r="CE62" i="2"/>
  <c r="CL62" i="2" s="1"/>
  <c r="CF107" i="2"/>
  <c r="CH107" i="2" s="1"/>
  <c r="CM107" i="2" s="1"/>
  <c r="CE173" i="2"/>
  <c r="CL173" i="2" s="1"/>
  <c r="CD107" i="2"/>
  <c r="CK107" i="2" s="1"/>
  <c r="CF89" i="2"/>
  <c r="CH89" i="2" s="1"/>
  <c r="CM89" i="2" s="1"/>
  <c r="CF226" i="2"/>
  <c r="CH226" i="2" s="1"/>
  <c r="CM226" i="2" s="1"/>
  <c r="CE39" i="2"/>
  <c r="CL39" i="2" s="1"/>
  <c r="CE52" i="2"/>
  <c r="CL52" i="2" s="1"/>
  <c r="CD83" i="2"/>
  <c r="CK83" i="2" s="1"/>
  <c r="CD97" i="2"/>
  <c r="CK97" i="2" s="1"/>
  <c r="CE98" i="2"/>
  <c r="CL98" i="2" s="1"/>
  <c r="CE122" i="2"/>
  <c r="CL122" i="2" s="1"/>
  <c r="CG126" i="2"/>
  <c r="CH129" i="2"/>
  <c r="CM129" i="2" s="1"/>
  <c r="CG151" i="2"/>
  <c r="CH151" i="2" s="1"/>
  <c r="CM151" i="2" s="1"/>
  <c r="CG161" i="2"/>
  <c r="CE163" i="2"/>
  <c r="CL163" i="2" s="1"/>
  <c r="CD174" i="2"/>
  <c r="CK174" i="2" s="1"/>
  <c r="CG185" i="2"/>
  <c r="CD211" i="2"/>
  <c r="CK211" i="2" s="1"/>
  <c r="CD226" i="2"/>
  <c r="CK226" i="2" s="1"/>
  <c r="CE230" i="2"/>
  <c r="CL230" i="2" s="1"/>
  <c r="CG102" i="2"/>
  <c r="CG144" i="2"/>
  <c r="CH178" i="2"/>
  <c r="CM178" i="2" s="1"/>
  <c r="CE215" i="2"/>
  <c r="CL215" i="2" s="1"/>
  <c r="CF39" i="2"/>
  <c r="CH39" i="2" s="1"/>
  <c r="CM39" i="2" s="1"/>
  <c r="CD39" i="2"/>
  <c r="CK39" i="2" s="1"/>
  <c r="CD91" i="2"/>
  <c r="CK91" i="2" s="1"/>
  <c r="CE177" i="2"/>
  <c r="CL177" i="2" s="1"/>
  <c r="CH217" i="2"/>
  <c r="CM217" i="2" s="1"/>
  <c r="CD230" i="2"/>
  <c r="CK230" i="2" s="1"/>
  <c r="CF59" i="2"/>
  <c r="CH59" i="2" s="1"/>
  <c r="CM59" i="2" s="1"/>
  <c r="CD63" i="2"/>
  <c r="CK63" i="2" s="1"/>
  <c r="CG79" i="2"/>
  <c r="CH79" i="2" s="1"/>
  <c r="CM79" i="2" s="1"/>
  <c r="CD129" i="2"/>
  <c r="CK129" i="2" s="1"/>
  <c r="CE131" i="2"/>
  <c r="CL131" i="2" s="1"/>
  <c r="CG140" i="2"/>
  <c r="CH140" i="2" s="1"/>
  <c r="CM140" i="2" s="1"/>
  <c r="CF155" i="2"/>
  <c r="CH155" i="2" s="1"/>
  <c r="CM155" i="2" s="1"/>
  <c r="CE176" i="2"/>
  <c r="CL176" i="2" s="1"/>
  <c r="CG183" i="2"/>
  <c r="CH183" i="2" s="1"/>
  <c r="CM183" i="2" s="1"/>
  <c r="CE207" i="2"/>
  <c r="CL207" i="2" s="1"/>
  <c r="CE211" i="2"/>
  <c r="CL211" i="2" s="1"/>
  <c r="CF224" i="2"/>
  <c r="CH224" i="2" s="1"/>
  <c r="CM224" i="2" s="1"/>
  <c r="CE228" i="2"/>
  <c r="CL228" i="2" s="1"/>
  <c r="CE82" i="2"/>
  <c r="CL82" i="2" s="1"/>
  <c r="CD126" i="2"/>
  <c r="CK126" i="2" s="1"/>
  <c r="CF214" i="2"/>
  <c r="CH214" i="2" s="1"/>
  <c r="CM214" i="2" s="1"/>
  <c r="CE126" i="2"/>
  <c r="CL126" i="2" s="1"/>
  <c r="CE151" i="2"/>
  <c r="CL151" i="2" s="1"/>
  <c r="CD178" i="2"/>
  <c r="CK178" i="2" s="1"/>
  <c r="CD187" i="2"/>
  <c r="CK187" i="2" s="1"/>
  <c r="CE219" i="2"/>
  <c r="CL219" i="2" s="1"/>
  <c r="CE187" i="2"/>
  <c r="CL187" i="2" s="1"/>
  <c r="CE35" i="2"/>
  <c r="CL35" i="2" s="1"/>
  <c r="CF46" i="2"/>
  <c r="CH46" i="2" s="1"/>
  <c r="CM46" i="2" s="1"/>
  <c r="CD59" i="2"/>
  <c r="CK59" i="2" s="1"/>
  <c r="CE63" i="2"/>
  <c r="CL63" i="2" s="1"/>
  <c r="CF112" i="2"/>
  <c r="CH112" i="2" s="1"/>
  <c r="CM112" i="2" s="1"/>
  <c r="CD138" i="2"/>
  <c r="CK138" i="2" s="1"/>
  <c r="CH147" i="2"/>
  <c r="CM147" i="2" s="1"/>
  <c r="CD155" i="2"/>
  <c r="CK155" i="2" s="1"/>
  <c r="CD170" i="2"/>
  <c r="CK170" i="2" s="1"/>
  <c r="CF181" i="2"/>
  <c r="CE193" i="2"/>
  <c r="CL193" i="2" s="1"/>
  <c r="CD194" i="2"/>
  <c r="CK194" i="2" s="1"/>
  <c r="CG207" i="2"/>
  <c r="CH207" i="2" s="1"/>
  <c r="CM207" i="2" s="1"/>
  <c r="CG211" i="2"/>
  <c r="CG228" i="2"/>
  <c r="CH34" i="2"/>
  <c r="CM34" i="2" s="1"/>
  <c r="CE25" i="2"/>
  <c r="CL25" i="2" s="1"/>
  <c r="CE56" i="2"/>
  <c r="CL56" i="2" s="1"/>
  <c r="CH74" i="2"/>
  <c r="CM74" i="2" s="1"/>
  <c r="CF124" i="2"/>
  <c r="CG54" i="2"/>
  <c r="CH54" i="2" s="1"/>
  <c r="CM54" i="2" s="1"/>
  <c r="CD98" i="2"/>
  <c r="CK98" i="2" s="1"/>
  <c r="CE107" i="2"/>
  <c r="CL107" i="2" s="1"/>
  <c r="CF211" i="2"/>
  <c r="CH211" i="2" s="1"/>
  <c r="CM211" i="2" s="1"/>
  <c r="CF228" i="2"/>
  <c r="CH228" i="2" s="1"/>
  <c r="CM228" i="2" s="1"/>
  <c r="CD24" i="2"/>
  <c r="CK24" i="2" s="1"/>
  <c r="CF26" i="2"/>
  <c r="CG35" i="2"/>
  <c r="CE74" i="2"/>
  <c r="CL74" i="2" s="1"/>
  <c r="CF75" i="2"/>
  <c r="CH75" i="2" s="1"/>
  <c r="CM75" i="2" s="1"/>
  <c r="CG77" i="2"/>
  <c r="CG103" i="2"/>
  <c r="CH103" i="2" s="1"/>
  <c r="CM103" i="2" s="1"/>
  <c r="CE138" i="2"/>
  <c r="CL138" i="2" s="1"/>
  <c r="CF143" i="2"/>
  <c r="CH143" i="2" s="1"/>
  <c r="CM143" i="2" s="1"/>
  <c r="CD147" i="2"/>
  <c r="CK147" i="2" s="1"/>
  <c r="CE155" i="2"/>
  <c r="CL155" i="2" s="1"/>
  <c r="CF188" i="2"/>
  <c r="CH188" i="2" s="1"/>
  <c r="CM188" i="2" s="1"/>
  <c r="CG196" i="2"/>
  <c r="CD218" i="2"/>
  <c r="CK218" i="2" s="1"/>
  <c r="CE224" i="2"/>
  <c r="CL224" i="2" s="1"/>
  <c r="CE225" i="2"/>
  <c r="CL225" i="2" s="1"/>
  <c r="CD223" i="2"/>
  <c r="CK223" i="2" s="1"/>
  <c r="CD224" i="2"/>
  <c r="CK224" i="2" s="1"/>
  <c r="CE200" i="2"/>
  <c r="CL200" i="2" s="1"/>
  <c r="CE201" i="2"/>
  <c r="CL201" i="2" s="1"/>
  <c r="CG200" i="2"/>
  <c r="CD200" i="2"/>
  <c r="CK200" i="2" s="1"/>
  <c r="CD207" i="2"/>
  <c r="CK207" i="2" s="1"/>
  <c r="CD208" i="2"/>
  <c r="CK208" i="2" s="1"/>
  <c r="CD48" i="2"/>
  <c r="CK48" i="2" s="1"/>
  <c r="CD49" i="2"/>
  <c r="CK49" i="2" s="1"/>
  <c r="CE181" i="2"/>
  <c r="CL181" i="2" s="1"/>
  <c r="CE182" i="2"/>
  <c r="CL182" i="2" s="1"/>
  <c r="CF90" i="2"/>
  <c r="CH90" i="2" s="1"/>
  <c r="CM90" i="2" s="1"/>
  <c r="CF91" i="2"/>
  <c r="CH91" i="2" s="1"/>
  <c r="CM91" i="2" s="1"/>
  <c r="CD78" i="2"/>
  <c r="CK78" i="2" s="1"/>
  <c r="CG78" i="2"/>
  <c r="CD32" i="2"/>
  <c r="CK32" i="2" s="1"/>
  <c r="CD33" i="2"/>
  <c r="CK33" i="2" s="1"/>
  <c r="CG181" i="2"/>
  <c r="CD181" i="2"/>
  <c r="CK181" i="2" s="1"/>
  <c r="CF97" i="2"/>
  <c r="CH97" i="2" s="1"/>
  <c r="CM97" i="2" s="1"/>
  <c r="CF98" i="2"/>
  <c r="CH98" i="2" s="1"/>
  <c r="CM98" i="2" s="1"/>
  <c r="CE30" i="2"/>
  <c r="CL30" i="2" s="1"/>
  <c r="CE31" i="2"/>
  <c r="CL31" i="2" s="1"/>
  <c r="CD140" i="2"/>
  <c r="CK140" i="2" s="1"/>
  <c r="CD141" i="2"/>
  <c r="CK141" i="2" s="1"/>
  <c r="CE140" i="2"/>
  <c r="CL140" i="2" s="1"/>
  <c r="CE141" i="2"/>
  <c r="CL141" i="2" s="1"/>
  <c r="CG142" i="2"/>
  <c r="CE142" i="2"/>
  <c r="CL142" i="2" s="1"/>
  <c r="CE65" i="2"/>
  <c r="CL65" i="2" s="1"/>
  <c r="CE66" i="2"/>
  <c r="CL66" i="2" s="1"/>
  <c r="CF101" i="2"/>
  <c r="CH101" i="2" s="1"/>
  <c r="CM101" i="2" s="1"/>
  <c r="CF102" i="2"/>
  <c r="CD29" i="2"/>
  <c r="CK29" i="2" s="1"/>
  <c r="CD30" i="2"/>
  <c r="CK30" i="2" s="1"/>
  <c r="CE48" i="2"/>
  <c r="CL48" i="2" s="1"/>
  <c r="CE49" i="2"/>
  <c r="CL49" i="2" s="1"/>
  <c r="CD95" i="2"/>
  <c r="CK95" i="2" s="1"/>
  <c r="CD96" i="2"/>
  <c r="CK96" i="2" s="1"/>
  <c r="CE108" i="2"/>
  <c r="CL108" i="2" s="1"/>
  <c r="CE109" i="2"/>
  <c r="CL109" i="2" s="1"/>
  <c r="CD167" i="2"/>
  <c r="CK167" i="2" s="1"/>
  <c r="CD168" i="2"/>
  <c r="CK168" i="2" s="1"/>
  <c r="CD104" i="2"/>
  <c r="CK104" i="2" s="1"/>
  <c r="CD105" i="2"/>
  <c r="CK105" i="2" s="1"/>
  <c r="CG108" i="2"/>
  <c r="CD108" i="2"/>
  <c r="CK108" i="2" s="1"/>
  <c r="CF127" i="2"/>
  <c r="CF28" i="2"/>
  <c r="CF27" i="2"/>
  <c r="CH27" i="2" s="1"/>
  <c r="CM27" i="2" s="1"/>
  <c r="CD27" i="2"/>
  <c r="CK27" i="2" s="1"/>
  <c r="CD28" i="2"/>
  <c r="CK28" i="2" s="1"/>
  <c r="CE26" i="2"/>
  <c r="CL26" i="2" s="1"/>
  <c r="CE27" i="2"/>
  <c r="CL27" i="2" s="1"/>
  <c r="CH149" i="2"/>
  <c r="CM149" i="2" s="1"/>
  <c r="CD60" i="2"/>
  <c r="CK60" i="2" s="1"/>
  <c r="CD61" i="2"/>
  <c r="CK61" i="2" s="1"/>
  <c r="CE87" i="2"/>
  <c r="CL87" i="2" s="1"/>
  <c r="CG157" i="2"/>
  <c r="CH157" i="2" s="1"/>
  <c r="CM157" i="2" s="1"/>
  <c r="CD157" i="2"/>
  <c r="CK157" i="2" s="1"/>
  <c r="CF30" i="2"/>
  <c r="CF29" i="2"/>
  <c r="CH29" i="2" s="1"/>
  <c r="CM29" i="2" s="1"/>
  <c r="CF137" i="2"/>
  <c r="CH137" i="2" s="1"/>
  <c r="CM137" i="2" s="1"/>
  <c r="CF138" i="2"/>
  <c r="CH138" i="2" s="1"/>
  <c r="CM138" i="2" s="1"/>
  <c r="CH100" i="2"/>
  <c r="CM100" i="2" s="1"/>
  <c r="CF110" i="2"/>
  <c r="CH110" i="2" s="1"/>
  <c r="CM110" i="2" s="1"/>
  <c r="CF109" i="2"/>
  <c r="CH109" i="2" s="1"/>
  <c r="CM109" i="2" s="1"/>
  <c r="CD175" i="2"/>
  <c r="CK175" i="2" s="1"/>
  <c r="CD176" i="2"/>
  <c r="CK176" i="2" s="1"/>
  <c r="CD124" i="2"/>
  <c r="CK124" i="2" s="1"/>
  <c r="CD125" i="2"/>
  <c r="CK125" i="2" s="1"/>
  <c r="CE124" i="2"/>
  <c r="CL124" i="2" s="1"/>
  <c r="CE125" i="2"/>
  <c r="CL125" i="2" s="1"/>
  <c r="CE36" i="2"/>
  <c r="CL36" i="2" s="1"/>
  <c r="CD50" i="2"/>
  <c r="CK50" i="2" s="1"/>
  <c r="CD51" i="2"/>
  <c r="CK51" i="2" s="1"/>
  <c r="CF52" i="2"/>
  <c r="CH52" i="2" s="1"/>
  <c r="CM52" i="2" s="1"/>
  <c r="CF53" i="2"/>
  <c r="CH53" i="2" s="1"/>
  <c r="CM53" i="2" s="1"/>
  <c r="CG56" i="2"/>
  <c r="CD36" i="2"/>
  <c r="CK36" i="2" s="1"/>
  <c r="CD35" i="2"/>
  <c r="CK35" i="2" s="1"/>
  <c r="CD195" i="2"/>
  <c r="CK195" i="2" s="1"/>
  <c r="CD196" i="2"/>
  <c r="CK196" i="2" s="1"/>
  <c r="CF41" i="2"/>
  <c r="CH41" i="2" s="1"/>
  <c r="CM41" i="2" s="1"/>
  <c r="CF42" i="2"/>
  <c r="CH42" i="2" s="1"/>
  <c r="CM42" i="2" s="1"/>
  <c r="CD46" i="2"/>
  <c r="CK46" i="2" s="1"/>
  <c r="CD45" i="2"/>
  <c r="CK45" i="2" s="1"/>
  <c r="CD72" i="2"/>
  <c r="CK72" i="2" s="1"/>
  <c r="CF76" i="2"/>
  <c r="CH76" i="2" s="1"/>
  <c r="CM76" i="2" s="1"/>
  <c r="CF85" i="2"/>
  <c r="CG189" i="2"/>
  <c r="CD189" i="2"/>
  <c r="CK189" i="2" s="1"/>
  <c r="CE209" i="2"/>
  <c r="CL209" i="2" s="1"/>
  <c r="CE208" i="2"/>
  <c r="CL208" i="2" s="1"/>
  <c r="CF222" i="2"/>
  <c r="CH222" i="2" s="1"/>
  <c r="CM222" i="2" s="1"/>
  <c r="CF223" i="2"/>
  <c r="CH223" i="2" s="1"/>
  <c r="CM223" i="2" s="1"/>
  <c r="CE33" i="2"/>
  <c r="CL33" i="2" s="1"/>
  <c r="CE34" i="2"/>
  <c r="CL34" i="2" s="1"/>
  <c r="CD42" i="2"/>
  <c r="CK42" i="2" s="1"/>
  <c r="CD41" i="2"/>
  <c r="CK41" i="2" s="1"/>
  <c r="CD54" i="2"/>
  <c r="CK54" i="2" s="1"/>
  <c r="CD53" i="2"/>
  <c r="CK53" i="2" s="1"/>
  <c r="CE72" i="2"/>
  <c r="CL72" i="2" s="1"/>
  <c r="CE73" i="2"/>
  <c r="CL73" i="2" s="1"/>
  <c r="CD76" i="2"/>
  <c r="CK76" i="2" s="1"/>
  <c r="CD77" i="2"/>
  <c r="CK77" i="2" s="1"/>
  <c r="CH80" i="2"/>
  <c r="CM80" i="2" s="1"/>
  <c r="CD93" i="2"/>
  <c r="CK93" i="2" s="1"/>
  <c r="CD94" i="2"/>
  <c r="CK94" i="2" s="1"/>
  <c r="CE100" i="2"/>
  <c r="CL100" i="2" s="1"/>
  <c r="CE99" i="2"/>
  <c r="CL99" i="2" s="1"/>
  <c r="CE134" i="2"/>
  <c r="CL134" i="2" s="1"/>
  <c r="CE136" i="2"/>
  <c r="CL136" i="2" s="1"/>
  <c r="CE137" i="2"/>
  <c r="CL137" i="2" s="1"/>
  <c r="CG168" i="2"/>
  <c r="CE168" i="2"/>
  <c r="CL168" i="2" s="1"/>
  <c r="CE216" i="2"/>
  <c r="CL216" i="2" s="1"/>
  <c r="CE217" i="2"/>
  <c r="CL217" i="2" s="1"/>
  <c r="CE41" i="2"/>
  <c r="CL41" i="2" s="1"/>
  <c r="CE42" i="2"/>
  <c r="CL42" i="2" s="1"/>
  <c r="CM66" i="2"/>
  <c r="CD132" i="2"/>
  <c r="CK132" i="2" s="1"/>
  <c r="CD133" i="2"/>
  <c r="CK133" i="2" s="1"/>
  <c r="CG136" i="2"/>
  <c r="CD136" i="2"/>
  <c r="CK136" i="2" s="1"/>
  <c r="CD143" i="2"/>
  <c r="CK143" i="2" s="1"/>
  <c r="CD144" i="2"/>
  <c r="CK144" i="2" s="1"/>
  <c r="CH181" i="2"/>
  <c r="CM181" i="2" s="1"/>
  <c r="CD212" i="2"/>
  <c r="CK212" i="2" s="1"/>
  <c r="CD213" i="2"/>
  <c r="CK213" i="2" s="1"/>
  <c r="CH22" i="2"/>
  <c r="CM22" i="2" s="1"/>
  <c r="CH120" i="2"/>
  <c r="CM120" i="2" s="1"/>
  <c r="CG164" i="2"/>
  <c r="CH164" i="2" s="1"/>
  <c r="CM164" i="2" s="1"/>
  <c r="CH26" i="2"/>
  <c r="CM26" i="2" s="1"/>
  <c r="CG65" i="2"/>
  <c r="CE76" i="2"/>
  <c r="CL76" i="2" s="1"/>
  <c r="CD80" i="2"/>
  <c r="CK80" i="2" s="1"/>
  <c r="CM104" i="2"/>
  <c r="CD151" i="2"/>
  <c r="CK151" i="2" s="1"/>
  <c r="CD152" i="2"/>
  <c r="CK152" i="2" s="1"/>
  <c r="CE174" i="2"/>
  <c r="CL174" i="2" s="1"/>
  <c r="CE175" i="2"/>
  <c r="CL175" i="2" s="1"/>
  <c r="CG180" i="2"/>
  <c r="CD180" i="2"/>
  <c r="CK180" i="2" s="1"/>
  <c r="CD203" i="2"/>
  <c r="CK203" i="2" s="1"/>
  <c r="CD204" i="2"/>
  <c r="CK204" i="2" s="1"/>
  <c r="CH44" i="2"/>
  <c r="CM44" i="2" s="1"/>
  <c r="CF55" i="2"/>
  <c r="CH55" i="2" s="1"/>
  <c r="CM55" i="2" s="1"/>
  <c r="CF56" i="2"/>
  <c r="CF94" i="2"/>
  <c r="CH94" i="2" s="1"/>
  <c r="CM94" i="2" s="1"/>
  <c r="CE145" i="2"/>
  <c r="CL145" i="2" s="1"/>
  <c r="CE144" i="2"/>
  <c r="CL144" i="2" s="1"/>
  <c r="CD148" i="2"/>
  <c r="CK148" i="2" s="1"/>
  <c r="CD149" i="2"/>
  <c r="CK149" i="2" s="1"/>
  <c r="CE166" i="2"/>
  <c r="CL166" i="2" s="1"/>
  <c r="CE196" i="2"/>
  <c r="CL196" i="2" s="1"/>
  <c r="CD25" i="2"/>
  <c r="CK25" i="2" s="1"/>
  <c r="CD26" i="2"/>
  <c r="CK26" i="2" s="1"/>
  <c r="CH40" i="2"/>
  <c r="CM40" i="2" s="1"/>
  <c r="CD44" i="2"/>
  <c r="CK44" i="2" s="1"/>
  <c r="CE57" i="2"/>
  <c r="CL57" i="2" s="1"/>
  <c r="CF61" i="2"/>
  <c r="CH61" i="2" s="1"/>
  <c r="CM61" i="2" s="1"/>
  <c r="CF62" i="2"/>
  <c r="CE88" i="2"/>
  <c r="CL88" i="2" s="1"/>
  <c r="CE89" i="2"/>
  <c r="CL89" i="2" s="1"/>
  <c r="CE102" i="2"/>
  <c r="CL102" i="2" s="1"/>
  <c r="CE103" i="2"/>
  <c r="CL103" i="2" s="1"/>
  <c r="CE148" i="2"/>
  <c r="CL148" i="2" s="1"/>
  <c r="CE149" i="2"/>
  <c r="CL149" i="2" s="1"/>
  <c r="CE188" i="2"/>
  <c r="CL188" i="2" s="1"/>
  <c r="CE189" i="2"/>
  <c r="CL189" i="2" s="1"/>
  <c r="CH32" i="2"/>
  <c r="CM32" i="2" s="1"/>
  <c r="CF48" i="2"/>
  <c r="CG57" i="2"/>
  <c r="CD57" i="2"/>
  <c r="CK57" i="2" s="1"/>
  <c r="CD68" i="2"/>
  <c r="CK68" i="2" s="1"/>
  <c r="CF72" i="2"/>
  <c r="CH72" i="2" s="1"/>
  <c r="CM72" i="2" s="1"/>
  <c r="CE94" i="2"/>
  <c r="CL94" i="2" s="1"/>
  <c r="CG127" i="2"/>
  <c r="CE127" i="2"/>
  <c r="CL127" i="2" s="1"/>
  <c r="CH169" i="2"/>
  <c r="CM169" i="2" s="1"/>
  <c r="CG30" i="2"/>
  <c r="CG33" i="2"/>
  <c r="CG48" i="2"/>
  <c r="CG76" i="2"/>
  <c r="CE78" i="2"/>
  <c r="CL78" i="2" s="1"/>
  <c r="CE80" i="2"/>
  <c r="CL80" i="2" s="1"/>
  <c r="CE111" i="2"/>
  <c r="CL111" i="2" s="1"/>
  <c r="CE112" i="2"/>
  <c r="CL112" i="2" s="1"/>
  <c r="CG113" i="2"/>
  <c r="CH113" i="2" s="1"/>
  <c r="CM113" i="2" s="1"/>
  <c r="CE113" i="2"/>
  <c r="CL113" i="2" s="1"/>
  <c r="CE157" i="2"/>
  <c r="CL157" i="2" s="1"/>
  <c r="CH186" i="2"/>
  <c r="CM186" i="2" s="1"/>
  <c r="CF190" i="2"/>
  <c r="CH190" i="2" s="1"/>
  <c r="CM190" i="2" s="1"/>
  <c r="CF189" i="2"/>
  <c r="CE22" i="2"/>
  <c r="CL22" i="2" s="1"/>
  <c r="CE23" i="2"/>
  <c r="CL23" i="2" s="1"/>
  <c r="CH35" i="2"/>
  <c r="CM35" i="2" s="1"/>
  <c r="CD38" i="2"/>
  <c r="CK38" i="2" s="1"/>
  <c r="CE77" i="2"/>
  <c r="CL77" i="2" s="1"/>
  <c r="CF168" i="2"/>
  <c r="CF192" i="2"/>
  <c r="CH192" i="2" s="1"/>
  <c r="CM192" i="2" s="1"/>
  <c r="CD34" i="2"/>
  <c r="CK34" i="2" s="1"/>
  <c r="CE37" i="2"/>
  <c r="CL37" i="2" s="1"/>
  <c r="CG62" i="2"/>
  <c r="CF70" i="2"/>
  <c r="CH70" i="2" s="1"/>
  <c r="CM70" i="2" s="1"/>
  <c r="CF105" i="2"/>
  <c r="CH105" i="2" s="1"/>
  <c r="CM105" i="2" s="1"/>
  <c r="CF106" i="2"/>
  <c r="CH106" i="2" s="1"/>
  <c r="CM106" i="2" s="1"/>
  <c r="CE120" i="2"/>
  <c r="CL120" i="2" s="1"/>
  <c r="CH125" i="2"/>
  <c r="CM125" i="2" s="1"/>
  <c r="CG131" i="2"/>
  <c r="CG160" i="2"/>
  <c r="CH160" i="2" s="1"/>
  <c r="CM160" i="2" s="1"/>
  <c r="CD160" i="2"/>
  <c r="CK160" i="2" s="1"/>
  <c r="CF182" i="2"/>
  <c r="CH182" i="2" s="1"/>
  <c r="CM182" i="2" s="1"/>
  <c r="CD40" i="2"/>
  <c r="CK40" i="2" s="1"/>
  <c r="CG112" i="2"/>
  <c r="CD112" i="2"/>
  <c r="CK112" i="2" s="1"/>
  <c r="CG120" i="2"/>
  <c r="CD120" i="2"/>
  <c r="CK120" i="2" s="1"/>
  <c r="CM177" i="2"/>
  <c r="CF25" i="2"/>
  <c r="CH25" i="2" s="1"/>
  <c r="CM25" i="2" s="1"/>
  <c r="CG28" i="2"/>
  <c r="CD62" i="2"/>
  <c r="CK62" i="2" s="1"/>
  <c r="CD101" i="2"/>
  <c r="CK101" i="2" s="1"/>
  <c r="CE105" i="2"/>
  <c r="CL105" i="2" s="1"/>
  <c r="CG116" i="2"/>
  <c r="CG45" i="2"/>
  <c r="CH45" i="2" s="1"/>
  <c r="CM45" i="2" s="1"/>
  <c r="CD56" i="2"/>
  <c r="CK56" i="2" s="1"/>
  <c r="CE60" i="2"/>
  <c r="CL60" i="2" s="1"/>
  <c r="CF65" i="2"/>
  <c r="CH65" i="2" s="1"/>
  <c r="CM65" i="2" s="1"/>
  <c r="CG69" i="2"/>
  <c r="CH69" i="2" s="1"/>
  <c r="CM69" i="2" s="1"/>
  <c r="CH117" i="2"/>
  <c r="CM117" i="2" s="1"/>
  <c r="CG176" i="2"/>
  <c r="CF196" i="2"/>
  <c r="CF197" i="2"/>
  <c r="CF213" i="2"/>
  <c r="CH213" i="2" s="1"/>
  <c r="CM213" i="2" s="1"/>
  <c r="CH215" i="2"/>
  <c r="CM215" i="2" s="1"/>
  <c r="CD64" i="2"/>
  <c r="CK64" i="2" s="1"/>
  <c r="CE68" i="2"/>
  <c r="CL68" i="2" s="1"/>
  <c r="CF86" i="2"/>
  <c r="CF87" i="2"/>
  <c r="CF92" i="2"/>
  <c r="CH92" i="2" s="1"/>
  <c r="CM92" i="2" s="1"/>
  <c r="CE184" i="2"/>
  <c r="CL184" i="2" s="1"/>
  <c r="CE185" i="2"/>
  <c r="CL185" i="2" s="1"/>
  <c r="CG216" i="2"/>
  <c r="CD216" i="2"/>
  <c r="CK216" i="2" s="1"/>
  <c r="CE223" i="2"/>
  <c r="CL223" i="2" s="1"/>
  <c r="CF51" i="2"/>
  <c r="CH51" i="2" s="1"/>
  <c r="CM51" i="2" s="1"/>
  <c r="CD92" i="2"/>
  <c r="CK92" i="2" s="1"/>
  <c r="CH159" i="2"/>
  <c r="CM159" i="2" s="1"/>
  <c r="CE86" i="2"/>
  <c r="CL86" i="2" s="1"/>
  <c r="CE90" i="2"/>
  <c r="CL90" i="2" s="1"/>
  <c r="CE92" i="2"/>
  <c r="CL92" i="2" s="1"/>
  <c r="CE128" i="2"/>
  <c r="CL128" i="2" s="1"/>
  <c r="CE129" i="2"/>
  <c r="CL129" i="2" s="1"/>
  <c r="CE161" i="2"/>
  <c r="CL161" i="2" s="1"/>
  <c r="CF33" i="2"/>
  <c r="CE38" i="2"/>
  <c r="CL38" i="2" s="1"/>
  <c r="CE51" i="2"/>
  <c r="CL51" i="2" s="1"/>
  <c r="CF57" i="2"/>
  <c r="CH57" i="2" s="1"/>
  <c r="CM57" i="2" s="1"/>
  <c r="CG86" i="2"/>
  <c r="CD100" i="2"/>
  <c r="CK100" i="2" s="1"/>
  <c r="CD111" i="2"/>
  <c r="CK111" i="2" s="1"/>
  <c r="CH123" i="2"/>
  <c r="CM123" i="2" s="1"/>
  <c r="CH132" i="2"/>
  <c r="CM132" i="2" s="1"/>
  <c r="CH161" i="2"/>
  <c r="CM161" i="2" s="1"/>
  <c r="CD173" i="2"/>
  <c r="CK173" i="2" s="1"/>
  <c r="CG184" i="2"/>
  <c r="CH184" i="2" s="1"/>
  <c r="CM184" i="2" s="1"/>
  <c r="CH193" i="2"/>
  <c r="CM193" i="2" s="1"/>
  <c r="CH195" i="2"/>
  <c r="CM195" i="2" s="1"/>
  <c r="CE197" i="2"/>
  <c r="CL197" i="2" s="1"/>
  <c r="CE204" i="2"/>
  <c r="CL204" i="2" s="1"/>
  <c r="CF108" i="2"/>
  <c r="CF116" i="2"/>
  <c r="CH116" i="2" s="1"/>
  <c r="CM116" i="2" s="1"/>
  <c r="CG124" i="2"/>
  <c r="CD130" i="2"/>
  <c r="CK130" i="2" s="1"/>
  <c r="CD135" i="2"/>
  <c r="CK135" i="2" s="1"/>
  <c r="CF158" i="2"/>
  <c r="CH158" i="2" s="1"/>
  <c r="CM158" i="2" s="1"/>
  <c r="CE160" i="2"/>
  <c r="CL160" i="2" s="1"/>
  <c r="CD171" i="2"/>
  <c r="CK171" i="2" s="1"/>
  <c r="CE198" i="2"/>
  <c r="CL198" i="2" s="1"/>
  <c r="CG204" i="2"/>
  <c r="CD229" i="2"/>
  <c r="CK229" i="2" s="1"/>
  <c r="CD228" i="2"/>
  <c r="CK228" i="2" s="1"/>
  <c r="CF49" i="2"/>
  <c r="CH49" i="2" s="1"/>
  <c r="CM49" i="2" s="1"/>
  <c r="CF172" i="2"/>
  <c r="CF206" i="2"/>
  <c r="CH206" i="2" s="1"/>
  <c r="CM206" i="2" s="1"/>
  <c r="CH225" i="2"/>
  <c r="CM225" i="2" s="1"/>
  <c r="CF227" i="2"/>
  <c r="CH227" i="2" s="1"/>
  <c r="CM227" i="2" s="1"/>
  <c r="CF73" i="2"/>
  <c r="CF77" i="2"/>
  <c r="CH77" i="2" s="1"/>
  <c r="CM77" i="2" s="1"/>
  <c r="CE96" i="2"/>
  <c r="CL96" i="2" s="1"/>
  <c r="CE97" i="2"/>
  <c r="CL97" i="2" s="1"/>
  <c r="CF150" i="2"/>
  <c r="CF173" i="2"/>
  <c r="CH173" i="2" s="1"/>
  <c r="CM173" i="2" s="1"/>
  <c r="CE191" i="2"/>
  <c r="CL191" i="2" s="1"/>
  <c r="CD227" i="2"/>
  <c r="CK227" i="2" s="1"/>
  <c r="CG85" i="2"/>
  <c r="CD88" i="2"/>
  <c r="CK88" i="2" s="1"/>
  <c r="CD89" i="2"/>
  <c r="CK89" i="2" s="1"/>
  <c r="CF99" i="2"/>
  <c r="CH99" i="2" s="1"/>
  <c r="CM99" i="2" s="1"/>
  <c r="CD122" i="2"/>
  <c r="CK122" i="2" s="1"/>
  <c r="CF144" i="2"/>
  <c r="CD164" i="2"/>
  <c r="CK164" i="2" s="1"/>
  <c r="CD197" i="2"/>
  <c r="CK197" i="2" s="1"/>
  <c r="CE205" i="2"/>
  <c r="CL205" i="2" s="1"/>
  <c r="CE221" i="2"/>
  <c r="CL221" i="2" s="1"/>
  <c r="CD117" i="2"/>
  <c r="CK117" i="2" s="1"/>
  <c r="CD119" i="2"/>
  <c r="CK119" i="2" s="1"/>
  <c r="CF128" i="2"/>
  <c r="CH128" i="2" s="1"/>
  <c r="CM128" i="2" s="1"/>
  <c r="CD131" i="2"/>
  <c r="CK131" i="2" s="1"/>
  <c r="CF136" i="2"/>
  <c r="CH136" i="2" s="1"/>
  <c r="CM136" i="2" s="1"/>
  <c r="CH145" i="2"/>
  <c r="CM145" i="2" s="1"/>
  <c r="CE150" i="2"/>
  <c r="CL150" i="2" s="1"/>
  <c r="CG156" i="2"/>
  <c r="CE164" i="2"/>
  <c r="CL164" i="2" s="1"/>
  <c r="CG172" i="2"/>
  <c r="CD188" i="2"/>
  <c r="CK188" i="2" s="1"/>
  <c r="CD215" i="2"/>
  <c r="CK215" i="2" s="1"/>
  <c r="CG221" i="2"/>
  <c r="CH221" i="2" s="1"/>
  <c r="CM221" i="2" s="1"/>
  <c r="CG148" i="2"/>
  <c r="CH148" i="2" s="1"/>
  <c r="CM148" i="2" s="1"/>
  <c r="CG165" i="2"/>
  <c r="CE172" i="2"/>
  <c r="CL172" i="2" s="1"/>
  <c r="CD179" i="2"/>
  <c r="CK179" i="2" s="1"/>
  <c r="CD199" i="2"/>
  <c r="CK199" i="2" s="1"/>
  <c r="CF203" i="2"/>
  <c r="CH203" i="2" s="1"/>
  <c r="CM203" i="2" s="1"/>
  <c r="CF216" i="2"/>
  <c r="CF220" i="2"/>
  <c r="CH220" i="2" s="1"/>
  <c r="CM220" i="2" s="1"/>
  <c r="CD127" i="2"/>
  <c r="CK127" i="2" s="1"/>
  <c r="CF139" i="2"/>
  <c r="CH139" i="2" s="1"/>
  <c r="CM139" i="2" s="1"/>
  <c r="CF152" i="2"/>
  <c r="CH152" i="2" s="1"/>
  <c r="CM152" i="2" s="1"/>
  <c r="CF156" i="2"/>
  <c r="CH185" i="2"/>
  <c r="CM185" i="2" s="1"/>
  <c r="CG229" i="2"/>
  <c r="CH229" i="2" s="1"/>
  <c r="CM229" i="2" s="1"/>
  <c r="CD103" i="2"/>
  <c r="CK103" i="2" s="1"/>
  <c r="CD114" i="2"/>
  <c r="CK114" i="2" s="1"/>
  <c r="CE123" i="2"/>
  <c r="CL123" i="2" s="1"/>
  <c r="CD128" i="2"/>
  <c r="CK128" i="2" s="1"/>
  <c r="CD139" i="2"/>
  <c r="CK139" i="2" s="1"/>
  <c r="CD159" i="2"/>
  <c r="CK159" i="2" s="1"/>
  <c r="CF163" i="2"/>
  <c r="CH163" i="2" s="1"/>
  <c r="CM163" i="2" s="1"/>
  <c r="CF176" i="2"/>
  <c r="CF180" i="2"/>
  <c r="CH180" i="2" s="1"/>
  <c r="CM180" i="2" s="1"/>
  <c r="CF96" i="2"/>
  <c r="CH96" i="2" s="1"/>
  <c r="CM96" i="2" s="1"/>
  <c r="CF131" i="2"/>
  <c r="CE139" i="2"/>
  <c r="CL139" i="2" s="1"/>
  <c r="CG149" i="2"/>
  <c r="CE156" i="2"/>
  <c r="CL156" i="2" s="1"/>
  <c r="CD163" i="2"/>
  <c r="CK163" i="2" s="1"/>
  <c r="CD183" i="2"/>
  <c r="CK183" i="2" s="1"/>
  <c r="CF187" i="2"/>
  <c r="CH187" i="2" s="1"/>
  <c r="CM187" i="2" s="1"/>
  <c r="CF200" i="2"/>
  <c r="CH200" i="2" s="1"/>
  <c r="CM200" i="2" s="1"/>
  <c r="CF204" i="2"/>
  <c r="CH165" i="2" l="1"/>
  <c r="CM165" i="2" s="1"/>
  <c r="CH73" i="2"/>
  <c r="CM73" i="2" s="1"/>
  <c r="CH197" i="2"/>
  <c r="CM197" i="2" s="1"/>
  <c r="CH102" i="2"/>
  <c r="CM102" i="2" s="1"/>
  <c r="CH216" i="2"/>
  <c r="CM216" i="2" s="1"/>
  <c r="CH196" i="2"/>
  <c r="CM196" i="2" s="1"/>
  <c r="CH127" i="2"/>
  <c r="CM127" i="2" s="1"/>
  <c r="CH78" i="2"/>
  <c r="CM78" i="2" s="1"/>
  <c r="CH150" i="2"/>
  <c r="CM150" i="2" s="1"/>
  <c r="CH166" i="2"/>
  <c r="CM166" i="2" s="1"/>
  <c r="CH33" i="2"/>
  <c r="CM33" i="2" s="1"/>
  <c r="CH62" i="2"/>
  <c r="CM62" i="2" s="1"/>
  <c r="CH172" i="2"/>
  <c r="CM172" i="2" s="1"/>
  <c r="CH124" i="2"/>
  <c r="CM124" i="2" s="1"/>
  <c r="CH87" i="2"/>
  <c r="CM87" i="2" s="1"/>
  <c r="CH189" i="2"/>
  <c r="CM189" i="2" s="1"/>
  <c r="CH144" i="2"/>
  <c r="CM144" i="2" s="1"/>
  <c r="CH176" i="2"/>
  <c r="CM176" i="2" s="1"/>
  <c r="CH168" i="2"/>
  <c r="CM168" i="2" s="1"/>
  <c r="CH28" i="2"/>
  <c r="CM28" i="2" s="1"/>
  <c r="CH108" i="2"/>
  <c r="CM108" i="2" s="1"/>
  <c r="CH48" i="2"/>
  <c r="CM48" i="2" s="1"/>
  <c r="CH156" i="2"/>
  <c r="CM156" i="2" s="1"/>
  <c r="CH56" i="2"/>
  <c r="CM56" i="2" s="1"/>
  <c r="CH204" i="2"/>
  <c r="CM204" i="2" s="1"/>
  <c r="CH85" i="2"/>
  <c r="CM85" i="2" s="1"/>
  <c r="CH131" i="2"/>
  <c r="CM131" i="2" s="1"/>
  <c r="CH86" i="2"/>
  <c r="CM86" i="2" s="1"/>
  <c r="CH30" i="2"/>
  <c r="CM30" i="2" s="1"/>
</calcChain>
</file>

<file path=xl/sharedStrings.xml><?xml version="1.0" encoding="utf-8"?>
<sst xmlns="http://schemas.openxmlformats.org/spreadsheetml/2006/main" count="413" uniqueCount="43">
  <si>
    <t>RESUMEN DE INVENTARIOS DE HOY</t>
  </si>
  <si>
    <t>Presión</t>
  </si>
  <si>
    <t>Temperatura</t>
  </si>
  <si>
    <t>Nivel</t>
  </si>
  <si>
    <t>Gr. Es.</t>
  </si>
  <si>
    <t>° API</t>
  </si>
  <si>
    <t>Vol</t>
  </si>
  <si>
    <t>(Psig)</t>
  </si>
  <si>
    <t>(°F)</t>
  </si>
  <si>
    <t>(%)</t>
  </si>
  <si>
    <t>60°/60°</t>
  </si>
  <si>
    <t>(BLS)</t>
  </si>
  <si>
    <t xml:space="preserve"> 06:00:00 a.m.</t>
  </si>
  <si>
    <t>INVENTARIOS</t>
  </si>
  <si>
    <t>VENTAS</t>
  </si>
  <si>
    <t>PRODUCC</t>
  </si>
  <si>
    <t>DIFERENCIAS</t>
  </si>
  <si>
    <t>RESUMEN DE INVENTARIOS DE HOY Y AYER</t>
  </si>
  <si>
    <t>TOTAL</t>
  </si>
  <si>
    <t>GLP</t>
  </si>
  <si>
    <t>CGN</t>
  </si>
  <si>
    <t>LURIN</t>
  </si>
  <si>
    <t>MS-9120</t>
  </si>
  <si>
    <t>MS-9125</t>
  </si>
  <si>
    <t>VAR TK's</t>
  </si>
  <si>
    <t>TANQUES</t>
  </si>
  <si>
    <t>MASICOS</t>
  </si>
  <si>
    <t>2 FILAS</t>
  </si>
  <si>
    <t>BLS</t>
  </si>
  <si>
    <t>Bl</t>
  </si>
  <si>
    <t>REGISTRO HISTÓRICO DE NIVELES EN TANQUES DE ALMACENAMIENTO</t>
  </si>
  <si>
    <t>PLANTA PARIÑAS</t>
  </si>
  <si>
    <t>Capacidad:</t>
  </si>
  <si>
    <t>Bls</t>
  </si>
  <si>
    <t>Presion</t>
  </si>
  <si>
    <t>Volumen</t>
  </si>
  <si>
    <t>Fecha</t>
  </si>
  <si>
    <t>Hora</t>
  </si>
  <si>
    <t>psig</t>
  </si>
  <si>
    <t>ºF</t>
  </si>
  <si>
    <t>%</t>
  </si>
  <si>
    <t>BL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</si>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</sst>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C0A]d\-mmm\-yy;@"/>
    <numFmt numFmtId="165" formatCode="d\-m\-yy;@"/>
    <numFmt numFmtId="166" formatCode="0.0"/>
    <numFmt numFmtId="167" formatCode="h:mm;@"/>
    <numFmt numFmtId="168" formatCode="#,##0.0000"/>
    <numFmt numFmtId="169" formatCode="dd\-mm\-yy;@"/>
    <numFmt numFmtId="170" formatCode="0.000"/>
    <numFmt numFmtId="171" formatCode="#,##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b/>
      <sz val="10"/>
      <color indexed="14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48">
    <xf numFmtId="0" fontId="0" fillId="0" borderId="0" xfId="0"/>
    <xf numFmtId="164" fontId="2" fillId="0" borderId="0" xfId="1" applyFont="1"/>
    <xf numFmtId="164" fontId="2" fillId="0" borderId="1" xfId="1" applyFont="1" applyBorder="1" applyAlignment="1">
      <alignment horizontal="center"/>
    </xf>
    <xf numFmtId="0" fontId="2" fillId="0" borderId="0" xfId="1" applyNumberFormat="1" applyFont="1"/>
    <xf numFmtId="164" fontId="3" fillId="0" borderId="0" xfId="1" applyFont="1"/>
    <xf numFmtId="164" fontId="2" fillId="2" borderId="0" xfId="1" applyFont="1" applyFill="1"/>
    <xf numFmtId="164" fontId="4" fillId="0" borderId="0" xfId="1" applyFont="1"/>
    <xf numFmtId="165" fontId="2" fillId="0" borderId="0" xfId="1" applyNumberFormat="1" applyFont="1" applyAlignment="1">
      <alignment horizontal="center"/>
    </xf>
    <xf numFmtId="1" fontId="5" fillId="0" borderId="0" xfId="1" applyNumberFormat="1" applyFont="1" applyAlignment="1">
      <alignment horizontal="center"/>
    </xf>
    <xf numFmtId="164" fontId="2" fillId="0" borderId="2" xfId="1" applyFont="1" applyBorder="1" applyAlignment="1">
      <alignment horizontal="center"/>
    </xf>
    <xf numFmtId="2" fontId="2" fillId="0" borderId="0" xfId="1" applyNumberFormat="1" applyFont="1"/>
    <xf numFmtId="2" fontId="2" fillId="2" borderId="0" xfId="1" applyNumberFormat="1" applyFont="1" applyFill="1"/>
    <xf numFmtId="1" fontId="6" fillId="0" borderId="3" xfId="1" applyNumberFormat="1" applyFont="1" applyBorder="1" applyAlignment="1">
      <alignment horizontal="center"/>
    </xf>
    <xf numFmtId="1" fontId="6" fillId="0" borderId="4" xfId="1" applyNumberFormat="1" applyFont="1" applyBorder="1" applyAlignment="1">
      <alignment horizontal="center"/>
    </xf>
    <xf numFmtId="0" fontId="6" fillId="0" borderId="4" xfId="1" applyNumberFormat="1" applyFont="1" applyBorder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0" xfId="1" applyNumberFormat="1" applyFont="1" applyAlignment="1">
      <alignment horizontal="center"/>
    </xf>
    <xf numFmtId="164" fontId="7" fillId="0" borderId="5" xfId="1" applyFont="1" applyBorder="1" applyAlignment="1">
      <alignment horizontal="center"/>
    </xf>
    <xf numFmtId="164" fontId="7" fillId="0" borderId="6" xfId="1" applyFont="1" applyBorder="1" applyAlignment="1">
      <alignment horizontal="center"/>
    </xf>
    <xf numFmtId="164" fontId="7" fillId="0" borderId="4" xfId="1" applyFont="1" applyBorder="1" applyAlignment="1">
      <alignment horizontal="center"/>
    </xf>
    <xf numFmtId="0" fontId="7" fillId="0" borderId="4" xfId="1" applyNumberFormat="1" applyFont="1" applyBorder="1" applyAlignment="1">
      <alignment horizontal="center"/>
    </xf>
    <xf numFmtId="0" fontId="7" fillId="0" borderId="5" xfId="1" applyNumberFormat="1" applyFont="1" applyBorder="1" applyAlignment="1">
      <alignment horizontal="center"/>
    </xf>
    <xf numFmtId="164" fontId="3" fillId="0" borderId="0" xfId="1" applyFont="1" applyAlignment="1">
      <alignment horizontal="center" vertical="center"/>
    </xf>
    <xf numFmtId="164" fontId="2" fillId="0" borderId="5" xfId="1" applyFont="1" applyBorder="1"/>
    <xf numFmtId="167" fontId="2" fillId="0" borderId="5" xfId="1" applyNumberFormat="1" applyFont="1" applyBorder="1"/>
    <xf numFmtId="4" fontId="2" fillId="0" borderId="5" xfId="1" applyNumberFormat="1" applyFont="1" applyBorder="1" applyAlignment="1">
      <alignment horizontal="center"/>
    </xf>
    <xf numFmtId="2" fontId="3" fillId="0" borderId="5" xfId="1" applyNumberFormat="1" applyFont="1" applyBorder="1" applyAlignment="1">
      <alignment horizontal="center"/>
    </xf>
    <xf numFmtId="168" fontId="2" fillId="0" borderId="5" xfId="1" applyNumberFormat="1" applyFont="1" applyBorder="1" applyAlignment="1">
      <alignment horizontal="center"/>
    </xf>
    <xf numFmtId="2" fontId="6" fillId="0" borderId="6" xfId="1" applyNumberFormat="1" applyFont="1" applyBorder="1" applyAlignment="1">
      <alignment horizontal="center"/>
    </xf>
    <xf numFmtId="4" fontId="2" fillId="0" borderId="4" xfId="1" applyNumberFormat="1" applyFont="1" applyBorder="1" applyAlignment="1">
      <alignment horizontal="center"/>
    </xf>
    <xf numFmtId="0" fontId="2" fillId="0" borderId="4" xfId="1" applyNumberFormat="1" applyFont="1" applyBorder="1" applyAlignment="1">
      <alignment horizontal="center"/>
    </xf>
    <xf numFmtId="0" fontId="2" fillId="0" borderId="5" xfId="1" applyNumberFormat="1" applyFont="1" applyBorder="1" applyAlignment="1">
      <alignment horizontal="center"/>
    </xf>
    <xf numFmtId="0" fontId="3" fillId="0" borderId="5" xfId="1" applyNumberFormat="1" applyFont="1" applyBorder="1" applyAlignment="1">
      <alignment horizontal="center"/>
    </xf>
    <xf numFmtId="164" fontId="4" fillId="3" borderId="7" xfId="1" applyFont="1" applyFill="1" applyBorder="1" applyAlignment="1">
      <alignment horizontal="center"/>
    </xf>
    <xf numFmtId="164" fontId="4" fillId="2" borderId="4" xfId="1" applyFont="1" applyFill="1" applyBorder="1"/>
    <xf numFmtId="164" fontId="4" fillId="2" borderId="6" xfId="1" applyFont="1" applyFill="1" applyBorder="1" applyAlignment="1">
      <alignment horizontal="center"/>
    </xf>
    <xf numFmtId="164" fontId="4" fillId="2" borderId="4" xfId="1" applyFont="1" applyFill="1" applyBorder="1" applyAlignment="1">
      <alignment horizontal="center"/>
    </xf>
    <xf numFmtId="164" fontId="4" fillId="4" borderId="7" xfId="1" applyFont="1" applyFill="1" applyBorder="1" applyAlignment="1">
      <alignment horizontal="center"/>
    </xf>
    <xf numFmtId="164" fontId="4" fillId="4" borderId="7" xfId="1" applyFont="1" applyFill="1" applyBorder="1"/>
    <xf numFmtId="164" fontId="4" fillId="5" borderId="6" xfId="1" applyFont="1" applyFill="1" applyBorder="1" applyAlignment="1">
      <alignment horizontal="center"/>
    </xf>
    <xf numFmtId="164" fontId="4" fillId="5" borderId="7" xfId="1" applyFont="1" applyFill="1" applyBorder="1" applyAlignment="1">
      <alignment horizontal="center"/>
    </xf>
    <xf numFmtId="164" fontId="4" fillId="5" borderId="4" xfId="1" applyFont="1" applyFill="1" applyBorder="1" applyAlignment="1">
      <alignment horizontal="center"/>
    </xf>
    <xf numFmtId="164" fontId="4" fillId="3" borderId="8" xfId="1" applyFont="1" applyFill="1" applyBorder="1" applyAlignment="1">
      <alignment horizontal="center"/>
    </xf>
    <xf numFmtId="164" fontId="4" fillId="3" borderId="8" xfId="1" applyFont="1" applyFill="1" applyBorder="1"/>
    <xf numFmtId="164" fontId="4" fillId="2" borderId="9" xfId="1" applyFont="1" applyFill="1" applyBorder="1"/>
    <xf numFmtId="164" fontId="4" fillId="2" borderId="3" xfId="1" applyFont="1" applyFill="1" applyBorder="1" applyAlignment="1">
      <alignment horizontal="center"/>
    </xf>
    <xf numFmtId="164" fontId="4" fillId="2" borderId="10" xfId="1" applyFont="1" applyFill="1" applyBorder="1" applyAlignment="1">
      <alignment horizontal="center"/>
    </xf>
    <xf numFmtId="164" fontId="4" fillId="4" borderId="8" xfId="1" applyFont="1" applyFill="1" applyBorder="1" applyAlignment="1">
      <alignment horizontal="center"/>
    </xf>
    <xf numFmtId="164" fontId="4" fillId="4" borderId="8" xfId="1" applyFont="1" applyFill="1" applyBorder="1"/>
    <xf numFmtId="164" fontId="4" fillId="5" borderId="8" xfId="1" applyFont="1" applyFill="1" applyBorder="1"/>
    <xf numFmtId="164" fontId="4" fillId="5" borderId="5" xfId="1" applyFont="1" applyFill="1" applyBorder="1"/>
    <xf numFmtId="164" fontId="4" fillId="5" borderId="9" xfId="1" applyFont="1" applyFill="1" applyBorder="1"/>
    <xf numFmtId="164" fontId="2" fillId="0" borderId="9" xfId="1" applyFont="1" applyBorder="1" applyAlignment="1">
      <alignment horizontal="center"/>
    </xf>
    <xf numFmtId="164" fontId="2" fillId="4" borderId="3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10" xfId="1" applyFont="1" applyFill="1" applyBorder="1" applyAlignment="1">
      <alignment horizontal="center"/>
    </xf>
    <xf numFmtId="164" fontId="2" fillId="0" borderId="3" xfId="1" applyFont="1" applyBorder="1" applyAlignment="1">
      <alignment horizontal="center"/>
    </xf>
    <xf numFmtId="164" fontId="2" fillId="3" borderId="3" xfId="1" applyFont="1" applyFill="1" applyBorder="1" applyAlignment="1">
      <alignment horizontal="center"/>
    </xf>
    <xf numFmtId="164" fontId="2" fillId="0" borderId="10" xfId="1" applyFont="1" applyBorder="1" applyAlignment="1">
      <alignment horizontal="center"/>
    </xf>
    <xf numFmtId="169" fontId="4" fillId="0" borderId="11" xfId="1" applyNumberFormat="1" applyFont="1" applyBorder="1" applyAlignment="1">
      <alignment horizontal="center"/>
    </xf>
    <xf numFmtId="164" fontId="2" fillId="0" borderId="12" xfId="1" applyFont="1" applyBorder="1" applyAlignment="1">
      <alignment horizontal="center"/>
    </xf>
    <xf numFmtId="164" fontId="2" fillId="0" borderId="13" xfId="1" applyFont="1" applyBorder="1" applyAlignment="1">
      <alignment horizontal="center"/>
    </xf>
    <xf numFmtId="164" fontId="2" fillId="2" borderId="13" xfId="1" applyFont="1" applyFill="1" applyBorder="1" applyAlignment="1">
      <alignment horizontal="center"/>
    </xf>
    <xf numFmtId="164" fontId="2" fillId="2" borderId="14" xfId="1" applyFont="1" applyFill="1" applyBorder="1" applyAlignment="1">
      <alignment horizontal="center"/>
    </xf>
    <xf numFmtId="164" fontId="2" fillId="0" borderId="14" xfId="1" applyFont="1" applyBorder="1" applyAlignment="1">
      <alignment horizontal="center"/>
    </xf>
    <xf numFmtId="164" fontId="2" fillId="0" borderId="0" xfId="1" applyFont="1" applyAlignment="1">
      <alignment horizontal="center"/>
    </xf>
    <xf numFmtId="169" fontId="8" fillId="0" borderId="15" xfId="1" applyNumberFormat="1" applyFont="1" applyBorder="1" applyAlignment="1">
      <alignment horizontal="center"/>
    </xf>
    <xf numFmtId="20" fontId="2" fillId="0" borderId="11" xfId="1" applyNumberFormat="1" applyFont="1" applyBorder="1" applyAlignment="1">
      <alignment horizontal="center"/>
    </xf>
    <xf numFmtId="2" fontId="2" fillId="0" borderId="0" xfId="1" applyNumberFormat="1" applyFont="1" applyAlignment="1">
      <alignment horizontal="center"/>
    </xf>
    <xf numFmtId="4" fontId="6" fillId="0" borderId="0" xfId="1" applyNumberFormat="1" applyFont="1" applyAlignment="1">
      <alignment horizontal="center"/>
    </xf>
    <xf numFmtId="4" fontId="2" fillId="0" borderId="0" xfId="1" applyNumberFormat="1" applyFont="1" applyAlignment="1">
      <alignment horizontal="center"/>
    </xf>
    <xf numFmtId="4" fontId="3" fillId="0" borderId="0" xfId="1" applyNumberFormat="1" applyFont="1" applyAlignment="1">
      <alignment horizontal="center"/>
    </xf>
    <xf numFmtId="0" fontId="3" fillId="0" borderId="0" xfId="1" applyNumberFormat="1" applyFont="1" applyAlignment="1">
      <alignment horizontal="center"/>
    </xf>
    <xf numFmtId="4" fontId="9" fillId="0" borderId="0" xfId="1" applyNumberFormat="1" applyFont="1" applyAlignment="1">
      <alignment horizontal="center"/>
    </xf>
    <xf numFmtId="4" fontId="9" fillId="2" borderId="0" xfId="1" applyNumberFormat="1" applyFont="1" applyFill="1" applyAlignment="1">
      <alignment horizontal="center"/>
    </xf>
    <xf numFmtId="4" fontId="9" fillId="0" borderId="15" xfId="1" applyNumberFormat="1" applyFont="1" applyBorder="1" applyAlignment="1">
      <alignment horizontal="center"/>
    </xf>
    <xf numFmtId="4" fontId="9" fillId="0" borderId="11" xfId="1" applyNumberFormat="1" applyFont="1" applyBorder="1" applyAlignment="1">
      <alignment horizontal="center"/>
    </xf>
    <xf numFmtId="4" fontId="9" fillId="0" borderId="16" xfId="1" applyNumberFormat="1" applyFont="1" applyBorder="1" applyAlignment="1">
      <alignment horizontal="center"/>
    </xf>
    <xf numFmtId="164" fontId="2" fillId="6" borderId="0" xfId="1" applyFont="1" applyFill="1"/>
    <xf numFmtId="164" fontId="2" fillId="0" borderId="3" xfId="1" applyFont="1" applyBorder="1"/>
    <xf numFmtId="164" fontId="2" fillId="0" borderId="10" xfId="1" applyFont="1" applyBorder="1"/>
    <xf numFmtId="1" fontId="6" fillId="0" borderId="10" xfId="1" applyNumberFormat="1" applyFont="1" applyBorder="1" applyAlignment="1">
      <alignment horizontal="center"/>
    </xf>
    <xf numFmtId="164" fontId="2" fillId="0" borderId="8" xfId="1" applyFont="1" applyBorder="1"/>
    <xf numFmtId="170" fontId="2" fillId="0" borderId="8" xfId="1" applyNumberFormat="1" applyFont="1" applyBorder="1"/>
    <xf numFmtId="1" fontId="6" fillId="0" borderId="8" xfId="1" applyNumberFormat="1" applyFont="1" applyBorder="1" applyAlignment="1">
      <alignment horizontal="center"/>
    </xf>
    <xf numFmtId="0" fontId="6" fillId="0" borderId="8" xfId="1" applyNumberFormat="1" applyFont="1" applyBorder="1" applyAlignment="1">
      <alignment horizontal="center"/>
    </xf>
    <xf numFmtId="0" fontId="2" fillId="0" borderId="8" xfId="1" applyNumberFormat="1" applyFont="1" applyBorder="1"/>
    <xf numFmtId="164" fontId="4" fillId="3" borderId="7" xfId="1" applyFont="1" applyFill="1" applyBorder="1"/>
    <xf numFmtId="164" fontId="4" fillId="2" borderId="5" xfId="1" applyFont="1" applyFill="1" applyBorder="1" applyAlignment="1">
      <alignment horizontal="center"/>
    </xf>
    <xf numFmtId="164" fontId="2" fillId="0" borderId="11" xfId="1" applyFont="1" applyBorder="1"/>
    <xf numFmtId="164" fontId="2" fillId="0" borderId="16" xfId="1" applyFont="1" applyBorder="1"/>
    <xf numFmtId="3" fontId="2" fillId="0" borderId="6" xfId="1" applyNumberFormat="1" applyFont="1" applyBorder="1"/>
    <xf numFmtId="4" fontId="2" fillId="0" borderId="7" xfId="1" applyNumberFormat="1" applyFont="1" applyBorder="1" applyAlignment="1">
      <alignment horizontal="center"/>
    </xf>
    <xf numFmtId="164" fontId="2" fillId="0" borderId="4" xfId="1" applyFont="1" applyBorder="1"/>
    <xf numFmtId="2" fontId="6" fillId="0" borderId="0" xfId="1" applyNumberFormat="1" applyFont="1" applyAlignment="1">
      <alignment horizontal="center"/>
    </xf>
    <xf numFmtId="171" fontId="2" fillId="0" borderId="0" xfId="1" applyNumberFormat="1" applyFont="1"/>
    <xf numFmtId="3" fontId="2" fillId="0" borderId="7" xfId="1" applyNumberFormat="1" applyFont="1" applyBorder="1"/>
    <xf numFmtId="0" fontId="2" fillId="0" borderId="7" xfId="1" applyNumberFormat="1" applyFont="1" applyBorder="1"/>
    <xf numFmtId="2" fontId="2" fillId="0" borderId="7" xfId="1" applyNumberFormat="1" applyFont="1" applyBorder="1" applyAlignment="1">
      <alignment horizontal="center"/>
    </xf>
    <xf numFmtId="0" fontId="2" fillId="0" borderId="4" xfId="1" applyNumberFormat="1" applyFont="1" applyBorder="1"/>
    <xf numFmtId="0" fontId="6" fillId="0" borderId="0" xfId="1" applyNumberFormat="1" applyFont="1" applyAlignment="1">
      <alignment horizontal="center"/>
    </xf>
    <xf numFmtId="164" fontId="2" fillId="0" borderId="11" xfId="1" applyFont="1" applyBorder="1" applyAlignment="1">
      <alignment horizontal="center"/>
    </xf>
    <xf numFmtId="164" fontId="8" fillId="0" borderId="13" xfId="1" applyFont="1" applyBorder="1" applyAlignment="1">
      <alignment horizontal="center"/>
    </xf>
    <xf numFmtId="164" fontId="8" fillId="0" borderId="3" xfId="1" applyFont="1" applyBorder="1" applyAlignment="1">
      <alignment horizontal="center" vertical="center"/>
    </xf>
    <xf numFmtId="164" fontId="2" fillId="0" borderId="3" xfId="1" applyFont="1" applyBorder="1" applyAlignment="1">
      <alignment horizontal="center" vertical="center"/>
    </xf>
    <xf numFmtId="164" fontId="2" fillId="0" borderId="6" xfId="1" applyFont="1" applyBorder="1" applyAlignment="1">
      <alignment horizontal="center"/>
    </xf>
    <xf numFmtId="0" fontId="2" fillId="0" borderId="12" xfId="1" applyNumberFormat="1" applyFont="1" applyBorder="1" applyAlignment="1">
      <alignment horizontal="center"/>
    </xf>
    <xf numFmtId="0" fontId="2" fillId="0" borderId="13" xfId="1" applyNumberFormat="1" applyFont="1" applyBorder="1" applyAlignment="1">
      <alignment horizontal="center"/>
    </xf>
    <xf numFmtId="0" fontId="8" fillId="0" borderId="13" xfId="1" applyNumberFormat="1" applyFont="1" applyBorder="1" applyAlignment="1">
      <alignment horizontal="center"/>
    </xf>
    <xf numFmtId="0" fontId="8" fillId="0" borderId="3" xfId="1" applyNumberFormat="1" applyFont="1" applyBorder="1" applyAlignment="1">
      <alignment horizontal="center" vertical="center"/>
    </xf>
    <xf numFmtId="0" fontId="2" fillId="0" borderId="3" xfId="1" applyNumberFormat="1" applyFont="1" applyBorder="1" applyAlignment="1">
      <alignment horizontal="center" vertical="center"/>
    </xf>
    <xf numFmtId="164" fontId="2" fillId="0" borderId="17" xfId="1" applyFont="1" applyBorder="1" applyAlignment="1">
      <alignment horizontal="center"/>
    </xf>
    <xf numFmtId="164" fontId="2" fillId="0" borderId="18" xfId="1" applyFont="1" applyBorder="1" applyAlignment="1">
      <alignment horizontal="center"/>
    </xf>
    <xf numFmtId="164" fontId="8" fillId="0" borderId="19" xfId="1" applyFont="1" applyBorder="1" applyAlignment="1">
      <alignment horizontal="center" vertical="center"/>
    </xf>
    <xf numFmtId="164" fontId="2" fillId="0" borderId="19" xfId="1" applyFont="1" applyBorder="1" applyAlignment="1">
      <alignment horizontal="center" vertical="center"/>
    </xf>
    <xf numFmtId="164" fontId="2" fillId="0" borderId="20" xfId="1" applyFont="1" applyBorder="1" applyAlignment="1">
      <alignment horizontal="center"/>
    </xf>
    <xf numFmtId="164" fontId="2" fillId="0" borderId="21" xfId="1" applyFont="1" applyBorder="1" applyAlignment="1">
      <alignment horizontal="center"/>
    </xf>
    <xf numFmtId="0" fontId="2" fillId="0" borderId="21" xfId="1" applyNumberFormat="1" applyFont="1" applyBorder="1" applyAlignment="1">
      <alignment horizontal="center"/>
    </xf>
    <xf numFmtId="0" fontId="2" fillId="0" borderId="18" xfId="1" applyNumberFormat="1" applyFont="1" applyBorder="1" applyAlignment="1">
      <alignment horizontal="center"/>
    </xf>
    <xf numFmtId="0" fontId="8" fillId="0" borderId="19" xfId="1" applyNumberFormat="1" applyFont="1" applyBorder="1" applyAlignment="1">
      <alignment horizontal="center" vertical="center"/>
    </xf>
    <xf numFmtId="0" fontId="2" fillId="0" borderId="19" xfId="1" applyNumberFormat="1" applyFont="1" applyBorder="1" applyAlignment="1">
      <alignment horizontal="center" vertical="center"/>
    </xf>
    <xf numFmtId="169" fontId="8" fillId="0" borderId="22" xfId="1" applyNumberFormat="1" applyFont="1" applyBorder="1" applyAlignment="1">
      <alignment horizontal="center"/>
    </xf>
    <xf numFmtId="20" fontId="2" fillId="0" borderId="17" xfId="1" applyNumberFormat="1" applyFont="1" applyBorder="1" applyAlignment="1">
      <alignment horizontal="center"/>
    </xf>
    <xf numFmtId="2" fontId="2" fillId="0" borderId="17" xfId="1" applyNumberFormat="1" applyFont="1" applyBorder="1" applyAlignment="1">
      <alignment horizontal="center"/>
    </xf>
    <xf numFmtId="4" fontId="6" fillId="0" borderId="17" xfId="1" applyNumberFormat="1" applyFont="1" applyBorder="1" applyAlignment="1">
      <alignment horizontal="center"/>
    </xf>
    <xf numFmtId="4" fontId="2" fillId="0" borderId="17" xfId="1" applyNumberFormat="1" applyFont="1" applyBorder="1" applyAlignment="1">
      <alignment horizontal="center"/>
    </xf>
    <xf numFmtId="4" fontId="3" fillId="0" borderId="17" xfId="1" applyNumberFormat="1" applyFont="1" applyBorder="1" applyAlignment="1">
      <alignment horizontal="center"/>
    </xf>
    <xf numFmtId="0" fontId="3" fillId="0" borderId="17" xfId="1" applyNumberFormat="1" applyFont="1" applyBorder="1" applyAlignment="1">
      <alignment horizontal="center"/>
    </xf>
    <xf numFmtId="2" fontId="2" fillId="0" borderId="17" xfId="1" applyNumberFormat="1" applyFont="1" applyBorder="1"/>
    <xf numFmtId="4" fontId="9" fillId="2" borderId="11" xfId="1" applyNumberFormat="1" applyFont="1" applyFill="1" applyBorder="1" applyAlignment="1">
      <alignment horizontal="center"/>
    </xf>
    <xf numFmtId="4" fontId="9" fillId="0" borderId="23" xfId="1" applyNumberFormat="1" applyFont="1" applyBorder="1" applyAlignment="1">
      <alignment horizontal="center"/>
    </xf>
    <xf numFmtId="4" fontId="9" fillId="0" borderId="19" xfId="1" applyNumberFormat="1" applyFont="1" applyBorder="1" applyAlignment="1">
      <alignment horizontal="center"/>
    </xf>
    <xf numFmtId="20" fontId="2" fillId="0" borderId="13" xfId="1" applyNumberFormat="1" applyFont="1" applyBorder="1" applyAlignment="1">
      <alignment horizontal="center"/>
    </xf>
    <xf numFmtId="2" fontId="2" fillId="0" borderId="24" xfId="1" applyNumberFormat="1" applyFont="1" applyBorder="1" applyAlignment="1">
      <alignment horizontal="center"/>
    </xf>
    <xf numFmtId="4" fontId="6" fillId="0" borderId="24" xfId="1" applyNumberFormat="1" applyFont="1" applyBorder="1" applyAlignment="1">
      <alignment horizontal="center"/>
    </xf>
    <xf numFmtId="4" fontId="2" fillId="0" borderId="24" xfId="1" applyNumberFormat="1" applyFont="1" applyBorder="1" applyAlignment="1">
      <alignment horizontal="center"/>
    </xf>
    <xf numFmtId="4" fontId="3" fillId="0" borderId="24" xfId="1" applyNumberFormat="1" applyFont="1" applyBorder="1" applyAlignment="1">
      <alignment horizontal="center"/>
    </xf>
    <xf numFmtId="0" fontId="3" fillId="0" borderId="24" xfId="1" applyNumberFormat="1" applyFont="1" applyBorder="1" applyAlignment="1">
      <alignment horizontal="center"/>
    </xf>
    <xf numFmtId="2" fontId="2" fillId="0" borderId="24" xfId="1" applyNumberFormat="1" applyFont="1" applyBorder="1"/>
    <xf numFmtId="4" fontId="9" fillId="0" borderId="24" xfId="1" applyNumberFormat="1" applyFont="1" applyBorder="1" applyAlignment="1">
      <alignment horizontal="center"/>
    </xf>
    <xf numFmtId="4" fontId="9" fillId="2" borderId="24" xfId="1" applyNumberFormat="1" applyFont="1" applyFill="1" applyBorder="1" applyAlignment="1">
      <alignment horizontal="center"/>
    </xf>
    <xf numFmtId="4" fontId="9" fillId="0" borderId="12" xfId="1" applyNumberFormat="1" applyFont="1" applyBorder="1" applyAlignment="1">
      <alignment horizontal="center"/>
    </xf>
    <xf numFmtId="4" fontId="9" fillId="0" borderId="13" xfId="1" applyNumberFormat="1" applyFont="1" applyBorder="1" applyAlignment="1">
      <alignment horizontal="center"/>
    </xf>
    <xf numFmtId="4" fontId="9" fillId="0" borderId="14" xfId="1" applyNumberFormat="1" applyFont="1" applyBorder="1" applyAlignment="1">
      <alignment horizontal="center"/>
    </xf>
    <xf numFmtId="169" fontId="8" fillId="0" borderId="12" xfId="1" applyNumberFormat="1" applyFont="1" applyBorder="1" applyAlignment="1">
      <alignment horizontal="center"/>
    </xf>
    <xf numFmtId="0" fontId="2" fillId="0" borderId="24" xfId="1" applyNumberFormat="1" applyFont="1" applyBorder="1"/>
    <xf numFmtId="4" fontId="9" fillId="5" borderId="12" xfId="1" applyNumberFormat="1" applyFont="1" applyFill="1" applyBorder="1" applyAlignment="1">
      <alignment horizontal="center"/>
    </xf>
    <xf numFmtId="4" fontId="9" fillId="5" borderId="13" xfId="1" applyNumberFormat="1" applyFont="1" applyFill="1" applyBorder="1" applyAlignment="1">
      <alignment horizontal="center"/>
    </xf>
  </cellXfs>
  <cellStyles count="2">
    <cellStyle name="Normal" xfId="0" builtinId="0"/>
    <cellStyle name="Normal 2 5" xfId="1" xr:uid="{430C48C0-AAAF-4C25-9046-135C92D120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Copia%20de%20Historico_V2%20(2).xlsm" TargetMode="External"/><Relationship Id="rId1" Type="http://schemas.openxmlformats.org/officeDocument/2006/relationships/externalLinkPath" Target="file:///C:\Users\user\Downloads\Copia%20de%20Historico_V2%20(2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Nueva%20carpeta/Balance%20de%20L&#237;quidos%20Reload%2017%2012%2018%20-%20copi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..."/>
      <sheetName val=".."/>
      <sheetName val="."/>
      <sheetName val="Datos"/>
      <sheetName val="HOJA DEL BALANCE"/>
      <sheetName val="3_GNA"/>
      <sheetName val="1b_Tks"/>
      <sheetName val="2_Ventas"/>
      <sheetName val="3_Gas"/>
      <sheetName val="EXISTENCIAS"/>
      <sheetName val="Boleta ENEL"/>
      <sheetName val="GRAF. EFICIENCIA"/>
      <sheetName val="Hoja2"/>
      <sheetName val="Hoja1"/>
      <sheetName val="2_Líquidos"/>
      <sheetName val="1_tanques"/>
      <sheetName val="5_BOLETA TANQUES"/>
      <sheetName val="Imprimir Boleta"/>
      <sheetName val="Cantidad&amp;Calidad_CNPC"/>
      <sheetName val="Boleta_CNPC"/>
      <sheetName val="Nuevos Datos"/>
      <sheetName val="REPORTE OSINERGMIN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</sheetNames>
    <sheetDataSet>
      <sheetData sheetId="0">
        <row r="36">
          <cell r="C36" t="e">
            <v>#N/A</v>
          </cell>
          <cell r="O36">
            <v>157.87761231688461</v>
          </cell>
          <cell r="U36">
            <v>820.90264162906271</v>
          </cell>
          <cell r="AA36">
            <v>56.544878026702193</v>
          </cell>
          <cell r="AG36">
            <v>700.35790816631948</v>
          </cell>
          <cell r="AM36">
            <v>17.354367185662916</v>
          </cell>
          <cell r="AS36">
            <v>1280.3053817103314</v>
          </cell>
          <cell r="AY36">
            <v>568.08355699112246</v>
          </cell>
        </row>
      </sheetData>
      <sheetData sheetId="1">
        <row r="14">
          <cell r="E14">
            <v>0.98909999999999998</v>
          </cell>
        </row>
      </sheetData>
      <sheetData sheetId="2">
        <row r="17">
          <cell r="E17">
            <v>374.37943815192142</v>
          </cell>
        </row>
      </sheetData>
      <sheetData sheetId="3">
        <row r="2">
          <cell r="C2">
            <v>45457</v>
          </cell>
          <cell r="U2" t="str">
            <v>Graciela Zapata</v>
          </cell>
        </row>
        <row r="6">
          <cell r="C6">
            <v>29.3</v>
          </cell>
          <cell r="D6">
            <v>0.6764</v>
          </cell>
          <cell r="E6">
            <v>77.7</v>
          </cell>
          <cell r="F6">
            <v>14.9</v>
          </cell>
          <cell r="G6">
            <v>74.599999999999994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</row>
        <row r="9">
          <cell r="C9">
            <v>12</v>
          </cell>
          <cell r="D9">
            <v>0.53184242975292761</v>
          </cell>
          <cell r="E9">
            <v>134.5562453915818</v>
          </cell>
          <cell r="F9">
            <v>106.3</v>
          </cell>
          <cell r="G9">
            <v>71.7</v>
          </cell>
        </row>
        <row r="10">
          <cell r="C10">
            <v>41.6</v>
          </cell>
          <cell r="D10">
            <v>0.53256811321152009</v>
          </cell>
          <cell r="E10">
            <v>134.19371408047562</v>
          </cell>
          <cell r="F10">
            <v>106</v>
          </cell>
          <cell r="G10">
            <v>75.900000000000006</v>
          </cell>
        </row>
        <row r="11">
          <cell r="C11">
            <v>1.8</v>
          </cell>
          <cell r="D11">
            <v>0.53255002904318727</v>
          </cell>
          <cell r="E11">
            <v>134.20273642502241</v>
          </cell>
          <cell r="F11">
            <v>92</v>
          </cell>
          <cell r="G11">
            <v>69.599999999999994</v>
          </cell>
        </row>
        <row r="12">
          <cell r="C12">
            <v>36.4</v>
          </cell>
          <cell r="D12">
            <v>0.52761056178302679</v>
          </cell>
          <cell r="E12">
            <v>136.69023395174202</v>
          </cell>
          <cell r="F12">
            <v>106.5</v>
          </cell>
          <cell r="G12">
            <v>72.400000000000006</v>
          </cell>
        </row>
        <row r="13">
          <cell r="C13">
            <v>0</v>
          </cell>
          <cell r="D13">
            <v>0.53197331726750297</v>
          </cell>
          <cell r="E13">
            <v>134.490784513064</v>
          </cell>
          <cell r="F13">
            <v>17.600000000000001</v>
          </cell>
          <cell r="G13">
            <v>68.2</v>
          </cell>
        </row>
        <row r="14">
          <cell r="C14">
            <v>75.900000000000006</v>
          </cell>
          <cell r="D14">
            <v>0.53313551666104808</v>
          </cell>
          <cell r="E14">
            <v>133.91094258021747</v>
          </cell>
          <cell r="F14">
            <v>98.3</v>
          </cell>
          <cell r="G14">
            <v>74.400000000000006</v>
          </cell>
        </row>
        <row r="15">
          <cell r="C15">
            <v>31</v>
          </cell>
          <cell r="D15">
            <v>0.53410000000000002</v>
          </cell>
          <cell r="E15">
            <v>133.44999999999999</v>
          </cell>
          <cell r="F15">
            <v>94.8</v>
          </cell>
          <cell r="G15">
            <v>73.099999999999994</v>
          </cell>
        </row>
        <row r="57">
          <cell r="F57">
            <v>20.18</v>
          </cell>
        </row>
        <row r="58">
          <cell r="F58">
            <v>36.159999999999997</v>
          </cell>
        </row>
      </sheetData>
      <sheetData sheetId="4"/>
      <sheetData sheetId="5"/>
      <sheetData sheetId="6"/>
      <sheetData sheetId="7">
        <row r="2202">
          <cell r="AB2202">
            <v>0</v>
          </cell>
          <cell r="AN2202">
            <v>0</v>
          </cell>
        </row>
        <row r="2203">
          <cell r="AB2203">
            <v>666.57</v>
          </cell>
          <cell r="AN2203">
            <v>280.69</v>
          </cell>
        </row>
        <row r="2204">
          <cell r="AB2204">
            <v>831.21</v>
          </cell>
          <cell r="AN2204">
            <v>320.52</v>
          </cell>
        </row>
        <row r="2205">
          <cell r="AB2205">
            <v>721.4</v>
          </cell>
          <cell r="AN2205">
            <v>210.36</v>
          </cell>
        </row>
        <row r="2206">
          <cell r="AB2206">
            <v>751.93</v>
          </cell>
          <cell r="AN2206">
            <v>280.20999999999998</v>
          </cell>
        </row>
        <row r="2207">
          <cell r="AB2207">
            <v>689.07</v>
          </cell>
          <cell r="AN2207">
            <v>439.83</v>
          </cell>
        </row>
        <row r="2208">
          <cell r="AB2208">
            <v>0</v>
          </cell>
          <cell r="AN2208">
            <v>0</v>
          </cell>
        </row>
        <row r="2209">
          <cell r="AB2209">
            <v>498.45</v>
          </cell>
          <cell r="AN2209">
            <v>280.29000000000002</v>
          </cell>
        </row>
        <row r="2210">
          <cell r="AB2210">
            <v>700</v>
          </cell>
          <cell r="AN2210">
            <v>320.48</v>
          </cell>
        </row>
        <row r="2211">
          <cell r="AB2211">
            <v>1050.71</v>
          </cell>
          <cell r="AN2211">
            <v>210.67</v>
          </cell>
        </row>
        <row r="2212">
          <cell r="AB2212">
            <v>595</v>
          </cell>
          <cell r="AN2212">
            <v>281.07</v>
          </cell>
        </row>
        <row r="2213">
          <cell r="AB2213">
            <v>515.14</v>
          </cell>
          <cell r="AN2213">
            <v>214.98</v>
          </cell>
        </row>
        <row r="2214">
          <cell r="AB2214">
            <v>783.98</v>
          </cell>
          <cell r="AN2214">
            <v>328.17</v>
          </cell>
        </row>
        <row r="2215">
          <cell r="AB2215">
            <v>0</v>
          </cell>
          <cell r="AN2215">
            <v>0</v>
          </cell>
        </row>
        <row r="2216">
          <cell r="AB2216">
            <v>477.43</v>
          </cell>
          <cell r="AN2216">
            <v>280.12</v>
          </cell>
        </row>
        <row r="2217">
          <cell r="AB2217">
            <v>733.88</v>
          </cell>
          <cell r="AN2217">
            <v>327.5</v>
          </cell>
        </row>
        <row r="2218">
          <cell r="AB2218">
            <v>1253.45</v>
          </cell>
          <cell r="AN2218">
            <v>209.79</v>
          </cell>
        </row>
        <row r="2219">
          <cell r="AB2219">
            <v>498.31</v>
          </cell>
          <cell r="AN2219">
            <v>280.48</v>
          </cell>
        </row>
        <row r="2220">
          <cell r="AB2220">
            <v>1039.57</v>
          </cell>
          <cell r="AN2220">
            <v>214.43</v>
          </cell>
        </row>
        <row r="2221">
          <cell r="AB2221">
            <v>723.4</v>
          </cell>
          <cell r="AN2221">
            <v>319.93</v>
          </cell>
        </row>
        <row r="2222">
          <cell r="AB2222">
            <v>0</v>
          </cell>
          <cell r="AN2222">
            <v>0</v>
          </cell>
        </row>
        <row r="2223">
          <cell r="AB2223">
            <v>752.71</v>
          </cell>
          <cell r="AN2223">
            <v>280.02</v>
          </cell>
        </row>
        <row r="2224">
          <cell r="AB2224">
            <v>732.19</v>
          </cell>
          <cell r="AN2224">
            <v>327.17</v>
          </cell>
        </row>
        <row r="2225">
          <cell r="AB2225">
            <v>486.69</v>
          </cell>
          <cell r="AN2225">
            <v>0</v>
          </cell>
        </row>
        <row r="2226">
          <cell r="AB2226">
            <v>991.67</v>
          </cell>
          <cell r="AN2226">
            <v>210.24</v>
          </cell>
        </row>
        <row r="2227">
          <cell r="AB2227">
            <v>1029.07</v>
          </cell>
          <cell r="AN2227">
            <v>424.33</v>
          </cell>
        </row>
        <row r="2228">
          <cell r="AB2228">
            <v>208.38</v>
          </cell>
          <cell r="AN2228">
            <v>326.43</v>
          </cell>
        </row>
        <row r="2229">
          <cell r="AB2229">
            <v>0</v>
          </cell>
          <cell r="AN2229">
            <v>0</v>
          </cell>
        </row>
        <row r="2230">
          <cell r="AB2230">
            <v>1300.95</v>
          </cell>
          <cell r="AN2230">
            <v>279.86</v>
          </cell>
        </row>
        <row r="2231">
          <cell r="AB2231">
            <v>904.38</v>
          </cell>
          <cell r="AN2231">
            <v>319.67</v>
          </cell>
        </row>
        <row r="2232">
          <cell r="AB2232">
            <v>713.57</v>
          </cell>
          <cell r="AN2232">
            <v>210.26</v>
          </cell>
        </row>
        <row r="2233">
          <cell r="AB2233">
            <v>1059.43</v>
          </cell>
          <cell r="AN2233">
            <v>256.29000000000002</v>
          </cell>
        </row>
        <row r="2234">
          <cell r="AB2234">
            <v>272.33</v>
          </cell>
          <cell r="AN2234">
            <v>420.88</v>
          </cell>
        </row>
        <row r="2235">
          <cell r="AB2235">
            <v>952.19</v>
          </cell>
          <cell r="AN2235">
            <v>326.93</v>
          </cell>
        </row>
        <row r="2236">
          <cell r="AB2236">
            <v>0</v>
          </cell>
          <cell r="AN2236">
            <v>0</v>
          </cell>
        </row>
        <row r="2237">
          <cell r="AB2237">
            <v>548.79</v>
          </cell>
          <cell r="AN2237">
            <v>279.79000000000002</v>
          </cell>
        </row>
        <row r="2238">
          <cell r="AB2238">
            <v>485.52</v>
          </cell>
          <cell r="AN2238">
            <v>0</v>
          </cell>
        </row>
        <row r="2239">
          <cell r="AB2239">
            <v>1117.48</v>
          </cell>
          <cell r="AN2239">
            <v>326.31</v>
          </cell>
        </row>
        <row r="2240">
          <cell r="AB2240">
            <v>279.79000000000002</v>
          </cell>
          <cell r="AN2240">
            <v>0</v>
          </cell>
        </row>
        <row r="2241">
          <cell r="AB2241">
            <v>481.81</v>
          </cell>
          <cell r="AN2241">
            <v>491.19</v>
          </cell>
        </row>
        <row r="2242">
          <cell r="AB2242">
            <v>781.81</v>
          </cell>
          <cell r="AN2242">
            <v>210.26</v>
          </cell>
        </row>
        <row r="2243">
          <cell r="AB2243">
            <v>0</v>
          </cell>
          <cell r="AN2243">
            <v>0</v>
          </cell>
        </row>
        <row r="2244">
          <cell r="AB2244">
            <v>273.95</v>
          </cell>
          <cell r="AN2244">
            <v>326.24</v>
          </cell>
        </row>
        <row r="2245">
          <cell r="AB2245">
            <v>941.43</v>
          </cell>
          <cell r="AN2245">
            <v>279.76</v>
          </cell>
        </row>
        <row r="2246">
          <cell r="AB2246">
            <v>975.45</v>
          </cell>
          <cell r="AN2246">
            <v>0</v>
          </cell>
        </row>
        <row r="2247">
          <cell r="AB2247">
            <v>566.64</v>
          </cell>
          <cell r="AN2247">
            <v>0</v>
          </cell>
        </row>
        <row r="2248">
          <cell r="AB2248">
            <v>978.38</v>
          </cell>
          <cell r="AN2248">
            <v>814.83</v>
          </cell>
        </row>
        <row r="2249">
          <cell r="AB2249">
            <v>1331.24</v>
          </cell>
          <cell r="AN2249">
            <v>214.12</v>
          </cell>
        </row>
        <row r="2250">
          <cell r="AB2250">
            <v>0</v>
          </cell>
          <cell r="AN2250">
            <v>0</v>
          </cell>
        </row>
        <row r="2251">
          <cell r="AB2251">
            <v>1006.1</v>
          </cell>
          <cell r="AN2251">
            <v>325.98</v>
          </cell>
        </row>
        <row r="2252">
          <cell r="AB2252">
            <v>1034.95</v>
          </cell>
          <cell r="AN2252">
            <v>279.88</v>
          </cell>
        </row>
        <row r="2253">
          <cell r="AB2253">
            <v>491.45</v>
          </cell>
          <cell r="AN2253">
            <v>210.45</v>
          </cell>
        </row>
        <row r="2254">
          <cell r="AB2254">
            <v>684.57</v>
          </cell>
          <cell r="AN2254">
            <v>327.05</v>
          </cell>
        </row>
        <row r="2255">
          <cell r="AB2255">
            <v>763.52</v>
          </cell>
          <cell r="AN2255">
            <v>256.19</v>
          </cell>
        </row>
        <row r="2256">
          <cell r="AB2256">
            <v>689.81</v>
          </cell>
          <cell r="AN2256">
            <v>418.83</v>
          </cell>
        </row>
        <row r="2257">
          <cell r="AB2257">
            <v>0</v>
          </cell>
          <cell r="AN2257">
            <v>0</v>
          </cell>
        </row>
        <row r="2258">
          <cell r="AB2258">
            <v>469.05</v>
          </cell>
          <cell r="AN2258">
            <v>318.98</v>
          </cell>
        </row>
        <row r="2259">
          <cell r="AB2259">
            <v>1255.8599999999999</v>
          </cell>
          <cell r="AN2259">
            <v>256.19</v>
          </cell>
        </row>
        <row r="2260">
          <cell r="AB2260">
            <v>481.38</v>
          </cell>
          <cell r="AN2260">
            <v>209.57</v>
          </cell>
        </row>
        <row r="2261">
          <cell r="AB2261">
            <v>1052.6400000000001</v>
          </cell>
          <cell r="AN2261">
            <v>326.12</v>
          </cell>
        </row>
        <row r="2262">
          <cell r="AB2262">
            <v>531.74</v>
          </cell>
          <cell r="AN2262">
            <v>214.31</v>
          </cell>
        </row>
        <row r="2263">
          <cell r="AB2263">
            <v>989.71</v>
          </cell>
          <cell r="AN2263">
            <v>489.69</v>
          </cell>
        </row>
        <row r="2264">
          <cell r="AB2264">
            <v>0</v>
          </cell>
          <cell r="AN2264">
            <v>0</v>
          </cell>
        </row>
        <row r="2265">
          <cell r="AB2265">
            <v>698.57</v>
          </cell>
          <cell r="AN2265">
            <v>318.95</v>
          </cell>
        </row>
        <row r="2266">
          <cell r="AB2266">
            <v>840.64</v>
          </cell>
          <cell r="AN2266">
            <v>279.88</v>
          </cell>
        </row>
        <row r="2267">
          <cell r="AB2267">
            <v>664.26</v>
          </cell>
          <cell r="AN2267">
            <v>209.21</v>
          </cell>
        </row>
        <row r="2268">
          <cell r="AB2268">
            <v>841.4</v>
          </cell>
          <cell r="AN2268">
            <v>326.07</v>
          </cell>
        </row>
        <row r="2269">
          <cell r="AB2269">
            <v>1520.45</v>
          </cell>
          <cell r="AN2269">
            <v>279.43</v>
          </cell>
        </row>
        <row r="2270">
          <cell r="AB2270">
            <v>804.76</v>
          </cell>
          <cell r="AN2270">
            <v>209.64</v>
          </cell>
        </row>
        <row r="2271">
          <cell r="AB2271">
            <v>0</v>
          </cell>
          <cell r="AN2271">
            <v>0</v>
          </cell>
        </row>
        <row r="2272">
          <cell r="AB2272">
            <v>512.16999999999996</v>
          </cell>
          <cell r="AN2272">
            <v>319.38</v>
          </cell>
        </row>
        <row r="2273">
          <cell r="AB2273">
            <v>879.64</v>
          </cell>
          <cell r="AN2273">
            <v>605.42999999999995</v>
          </cell>
        </row>
        <row r="2274">
          <cell r="AB2274">
            <v>552.30999999999995</v>
          </cell>
          <cell r="AN2274">
            <v>209.36</v>
          </cell>
        </row>
        <row r="2275">
          <cell r="AB2275">
            <v>1268.26</v>
          </cell>
          <cell r="AN2275">
            <v>319.10000000000002</v>
          </cell>
        </row>
        <row r="2276">
          <cell r="AB2276">
            <v>1103.71</v>
          </cell>
          <cell r="AN2276">
            <v>279.70999999999998</v>
          </cell>
        </row>
        <row r="2277">
          <cell r="AB2277">
            <v>771.43</v>
          </cell>
          <cell r="AN2277">
            <v>210.02</v>
          </cell>
        </row>
        <row r="2278">
          <cell r="AB2278">
            <v>0</v>
          </cell>
          <cell r="AN2278">
            <v>0</v>
          </cell>
        </row>
        <row r="2279">
          <cell r="AB2279">
            <v>748.36</v>
          </cell>
          <cell r="AN2279">
            <v>326</v>
          </cell>
        </row>
        <row r="2280">
          <cell r="AB2280">
            <v>721.24</v>
          </cell>
          <cell r="AN2280">
            <v>512.1</v>
          </cell>
        </row>
        <row r="2281">
          <cell r="AB2281">
            <v>774.33</v>
          </cell>
          <cell r="AN2281">
            <v>210.1</v>
          </cell>
        </row>
        <row r="2282">
          <cell r="AB2282">
            <v>744.79</v>
          </cell>
          <cell r="AN2282">
            <v>326.26</v>
          </cell>
        </row>
        <row r="2283">
          <cell r="AB2283">
            <v>693.19</v>
          </cell>
          <cell r="AN2283">
            <v>255.83</v>
          </cell>
        </row>
        <row r="2284">
          <cell r="AB2284">
            <v>448</v>
          </cell>
          <cell r="AN2284">
            <v>209.98</v>
          </cell>
        </row>
        <row r="2285">
          <cell r="AB2285">
            <v>0</v>
          </cell>
          <cell r="AN2285">
            <v>0</v>
          </cell>
        </row>
        <row r="2286">
          <cell r="AB2286">
            <v>1043.33</v>
          </cell>
          <cell r="AN2286">
            <v>326.60000000000002</v>
          </cell>
        </row>
        <row r="2287">
          <cell r="AB2287">
            <v>628.4</v>
          </cell>
          <cell r="AN2287">
            <v>280.29000000000002</v>
          </cell>
        </row>
        <row r="2288">
          <cell r="AB2288">
            <v>956.26</v>
          </cell>
          <cell r="AN2288">
            <v>442.69</v>
          </cell>
        </row>
        <row r="2289">
          <cell r="AB2289">
            <v>520.88</v>
          </cell>
          <cell r="AN2289">
            <v>319.62</v>
          </cell>
        </row>
        <row r="2290">
          <cell r="AB2290">
            <v>734.24</v>
          </cell>
          <cell r="AN2290">
            <v>256.31</v>
          </cell>
        </row>
        <row r="2291">
          <cell r="AB2291">
            <v>990.71</v>
          </cell>
          <cell r="AN2291">
            <v>210.26</v>
          </cell>
        </row>
        <row r="2292">
          <cell r="AB2292">
            <v>561.02</v>
          </cell>
          <cell r="AN2292">
            <v>0</v>
          </cell>
        </row>
        <row r="2293">
          <cell r="AB2293">
            <v>787.07</v>
          </cell>
          <cell r="AN2293">
            <v>326.67</v>
          </cell>
        </row>
        <row r="2294">
          <cell r="AB2294">
            <v>211.95</v>
          </cell>
          <cell r="AN2294">
            <v>280.24</v>
          </cell>
        </row>
        <row r="2295">
          <cell r="AB2295">
            <v>782.95</v>
          </cell>
          <cell r="AN2295">
            <v>209.64</v>
          </cell>
        </row>
        <row r="2296">
          <cell r="AB2296">
            <v>851.9</v>
          </cell>
          <cell r="AN2296">
            <v>210.43</v>
          </cell>
        </row>
        <row r="2297">
          <cell r="AB2297">
            <v>758.57</v>
          </cell>
          <cell r="AN2297">
            <v>279.69</v>
          </cell>
        </row>
        <row r="2298">
          <cell r="AB2298">
            <v>206.05</v>
          </cell>
          <cell r="AN2298">
            <v>209.55</v>
          </cell>
        </row>
        <row r="2299">
          <cell r="AB2299">
            <v>0</v>
          </cell>
          <cell r="AN2299">
            <v>0</v>
          </cell>
        </row>
        <row r="2300">
          <cell r="AB2300">
            <v>971.4</v>
          </cell>
          <cell r="AN2300">
            <v>279.57</v>
          </cell>
        </row>
        <row r="2301">
          <cell r="AB2301">
            <v>1268.07</v>
          </cell>
          <cell r="AN2301">
            <v>0</v>
          </cell>
        </row>
        <row r="2302">
          <cell r="AB2302">
            <v>546.24</v>
          </cell>
          <cell r="AN2302">
            <v>442.24</v>
          </cell>
        </row>
        <row r="2303">
          <cell r="AB2303">
            <v>528.57000000000005</v>
          </cell>
          <cell r="AN2303">
            <v>326</v>
          </cell>
        </row>
        <row r="2304">
          <cell r="AB2304">
            <v>751.4</v>
          </cell>
          <cell r="AN2304">
            <v>598.66999999999996</v>
          </cell>
        </row>
        <row r="2305">
          <cell r="AB2305">
            <v>229.36</v>
          </cell>
          <cell r="AN2305">
            <v>210.17</v>
          </cell>
        </row>
        <row r="2306">
          <cell r="AB2306">
            <v>0</v>
          </cell>
          <cell r="AN2306">
            <v>0</v>
          </cell>
        </row>
        <row r="2307">
          <cell r="AB2307">
            <v>740.1</v>
          </cell>
          <cell r="AN2307">
            <v>280.24</v>
          </cell>
        </row>
        <row r="2308">
          <cell r="AB2308">
            <v>821.36</v>
          </cell>
          <cell r="AN2308">
            <v>210.57</v>
          </cell>
        </row>
        <row r="2309">
          <cell r="AB2309">
            <v>745.43</v>
          </cell>
          <cell r="AN2309">
            <v>319.74</v>
          </cell>
        </row>
        <row r="2310">
          <cell r="AB2310">
            <v>830.93</v>
          </cell>
          <cell r="AN2310">
            <v>326.70999999999998</v>
          </cell>
        </row>
        <row r="2311">
          <cell r="AB2311">
            <v>693.95</v>
          </cell>
          <cell r="AN2311">
            <v>606.69000000000005</v>
          </cell>
        </row>
        <row r="2312">
          <cell r="AB2312">
            <v>512.57000000000005</v>
          </cell>
          <cell r="AN2312">
            <v>209.67</v>
          </cell>
        </row>
        <row r="2313">
          <cell r="AB2313">
            <v>0</v>
          </cell>
          <cell r="AN2313">
            <v>0</v>
          </cell>
        </row>
        <row r="2314">
          <cell r="AB2314">
            <v>1003.02</v>
          </cell>
          <cell r="AN2314">
            <v>280.02</v>
          </cell>
        </row>
        <row r="2315">
          <cell r="AB2315">
            <v>774.6</v>
          </cell>
          <cell r="AN2315">
            <v>210.19</v>
          </cell>
        </row>
        <row r="2316">
          <cell r="AB2316">
            <v>554.26</v>
          </cell>
          <cell r="AN2316">
            <v>327.14</v>
          </cell>
        </row>
        <row r="2317">
          <cell r="AB2317">
            <v>1055.29</v>
          </cell>
          <cell r="AN2317">
            <v>233.74</v>
          </cell>
        </row>
        <row r="2318">
          <cell r="AB2318">
            <v>490.07</v>
          </cell>
          <cell r="AN2318">
            <v>280.05</v>
          </cell>
        </row>
        <row r="2319">
          <cell r="AB2319">
            <v>1219.43</v>
          </cell>
          <cell r="AN2319">
            <v>210.31</v>
          </cell>
        </row>
        <row r="2320">
          <cell r="AB2320">
            <v>0</v>
          </cell>
          <cell r="AN2320">
            <v>0</v>
          </cell>
        </row>
        <row r="2321">
          <cell r="AB2321">
            <v>1027.83</v>
          </cell>
          <cell r="AN2321">
            <v>280.14</v>
          </cell>
        </row>
        <row r="2322">
          <cell r="AB2322">
            <v>776.55</v>
          </cell>
          <cell r="AN2322">
            <v>326.67</v>
          </cell>
        </row>
        <row r="2323">
          <cell r="AB2323">
            <v>497.62</v>
          </cell>
          <cell r="AN2323">
            <v>210.36</v>
          </cell>
        </row>
        <row r="2324">
          <cell r="AB2324">
            <v>1044.76</v>
          </cell>
          <cell r="AN2324">
            <v>327.29000000000002</v>
          </cell>
        </row>
        <row r="2325">
          <cell r="AB2325">
            <v>1044.31</v>
          </cell>
          <cell r="AN2325">
            <v>281</v>
          </cell>
        </row>
        <row r="2326">
          <cell r="AB2326">
            <v>675.86</v>
          </cell>
          <cell r="AN2326">
            <v>444.9</v>
          </cell>
        </row>
        <row r="2327">
          <cell r="AB2327">
            <v>0</v>
          </cell>
          <cell r="AN2327">
            <v>0</v>
          </cell>
        </row>
        <row r="2328">
          <cell r="AB2328">
            <v>758.24</v>
          </cell>
          <cell r="AN2328">
            <v>281.20999999999998</v>
          </cell>
        </row>
        <row r="2329">
          <cell r="AB2329">
            <v>795.67</v>
          </cell>
          <cell r="AN2329">
            <v>321.38</v>
          </cell>
        </row>
        <row r="2330">
          <cell r="AB2330">
            <v>773.07</v>
          </cell>
          <cell r="AN2330">
            <v>211.24</v>
          </cell>
        </row>
        <row r="2331">
          <cell r="AB2331">
            <v>1292.55</v>
          </cell>
          <cell r="AN2331">
            <v>328.76</v>
          </cell>
        </row>
        <row r="2332">
          <cell r="AB2332">
            <v>710.05</v>
          </cell>
          <cell r="AN2332">
            <v>491.88</v>
          </cell>
        </row>
        <row r="2333">
          <cell r="AB2333">
            <v>1026.76</v>
          </cell>
          <cell r="AN2333">
            <v>427.33</v>
          </cell>
        </row>
        <row r="2334">
          <cell r="AB2334">
            <v>0</v>
          </cell>
          <cell r="AN2334">
            <v>0</v>
          </cell>
        </row>
        <row r="2335">
          <cell r="AB2335">
            <v>1046.29</v>
          </cell>
          <cell r="AN2335">
            <v>601.83000000000004</v>
          </cell>
        </row>
        <row r="2336">
          <cell r="AB2336">
            <v>1066.02</v>
          </cell>
          <cell r="AN2336">
            <v>0</v>
          </cell>
        </row>
        <row r="2337">
          <cell r="AB2337">
            <v>972.81</v>
          </cell>
          <cell r="AN2337">
            <v>539.02</v>
          </cell>
        </row>
        <row r="2338">
          <cell r="AB2338">
            <v>1064.55</v>
          </cell>
          <cell r="AN2338">
            <v>211.07</v>
          </cell>
        </row>
        <row r="2339">
          <cell r="AB2339">
            <v>1053.5</v>
          </cell>
          <cell r="AN2339">
            <v>281</v>
          </cell>
        </row>
        <row r="2340">
          <cell r="AB2340">
            <v>476.19</v>
          </cell>
          <cell r="AN2340">
            <v>328.5</v>
          </cell>
        </row>
        <row r="2341">
          <cell r="AB2341">
            <v>0</v>
          </cell>
          <cell r="AN2341">
            <v>0</v>
          </cell>
        </row>
        <row r="2342">
          <cell r="AB2342">
            <v>1246.02</v>
          </cell>
          <cell r="AN2342">
            <v>604.21</v>
          </cell>
        </row>
        <row r="2343">
          <cell r="AB2343">
            <v>1020.55</v>
          </cell>
          <cell r="AN2343">
            <v>0</v>
          </cell>
        </row>
        <row r="2344">
          <cell r="AB2344">
            <v>1030.48</v>
          </cell>
          <cell r="AN2344">
            <v>540.42999999999995</v>
          </cell>
        </row>
        <row r="2345">
          <cell r="AB2345">
            <v>513.64</v>
          </cell>
          <cell r="AN2345">
            <v>211.98</v>
          </cell>
        </row>
        <row r="2346">
          <cell r="AB2346">
            <v>1047.67</v>
          </cell>
          <cell r="AN2346">
            <v>281.95</v>
          </cell>
        </row>
        <row r="2347">
          <cell r="AB2347">
            <v>696.62</v>
          </cell>
          <cell r="AN2347">
            <v>322.52</v>
          </cell>
        </row>
        <row r="2348">
          <cell r="AB2348">
            <v>0</v>
          </cell>
          <cell r="AN2348">
            <v>0</v>
          </cell>
        </row>
        <row r="2349">
          <cell r="AB2349">
            <v>1256.26</v>
          </cell>
          <cell r="AN2349">
            <v>282.64</v>
          </cell>
        </row>
        <row r="2350">
          <cell r="AB2350">
            <v>800.1</v>
          </cell>
          <cell r="AN2350">
            <v>469.74</v>
          </cell>
        </row>
        <row r="2351">
          <cell r="AB2351">
            <v>991.07</v>
          </cell>
          <cell r="AN2351">
            <v>71.430000000000007</v>
          </cell>
        </row>
        <row r="2352">
          <cell r="AB2352">
            <v>781.33</v>
          </cell>
          <cell r="AN2352">
            <v>280.31</v>
          </cell>
        </row>
        <row r="2353">
          <cell r="AB2353">
            <v>1054.83</v>
          </cell>
          <cell r="AN2353">
            <v>211.9</v>
          </cell>
        </row>
        <row r="2354">
          <cell r="AB2354">
            <v>698.81</v>
          </cell>
          <cell r="AN2354">
            <v>329.62</v>
          </cell>
        </row>
        <row r="2355">
          <cell r="AB2355">
            <v>0</v>
          </cell>
          <cell r="AN2355">
            <v>0</v>
          </cell>
        </row>
        <row r="2356">
          <cell r="AB2356">
            <v>1046.33</v>
          </cell>
          <cell r="AN2356">
            <v>282.33</v>
          </cell>
        </row>
        <row r="2357">
          <cell r="AB2357">
            <v>851.33</v>
          </cell>
          <cell r="AN2357">
            <v>330.31</v>
          </cell>
        </row>
        <row r="2358">
          <cell r="AB2358">
            <v>778.5</v>
          </cell>
          <cell r="AN2358">
            <v>212.12</v>
          </cell>
        </row>
        <row r="2359">
          <cell r="AB2359">
            <v>265.02</v>
          </cell>
          <cell r="AN2359">
            <v>0</v>
          </cell>
        </row>
        <row r="2360">
          <cell r="AB2360">
            <v>1030.9000000000001</v>
          </cell>
          <cell r="AN2360">
            <v>281.10000000000002</v>
          </cell>
        </row>
        <row r="2361">
          <cell r="AB2361">
            <v>1023.52</v>
          </cell>
          <cell r="AN2361">
            <v>328.38</v>
          </cell>
        </row>
        <row r="2362">
          <cell r="AB2362">
            <v>0</v>
          </cell>
          <cell r="AN2362">
            <v>0</v>
          </cell>
        </row>
        <row r="2363">
          <cell r="AB2363">
            <v>973.52</v>
          </cell>
          <cell r="AN2363">
            <v>281.74</v>
          </cell>
        </row>
        <row r="2364">
          <cell r="AB2364">
            <v>790.24</v>
          </cell>
          <cell r="AN2364">
            <v>329.57</v>
          </cell>
        </row>
        <row r="2365">
          <cell r="AB2365">
            <v>748.19</v>
          </cell>
          <cell r="AN2365">
            <v>212.1</v>
          </cell>
        </row>
        <row r="2366">
          <cell r="AB2366">
            <v>851.02</v>
          </cell>
          <cell r="AN2366">
            <v>211.31</v>
          </cell>
        </row>
        <row r="2367">
          <cell r="AB2367">
            <v>0</v>
          </cell>
          <cell r="AN2367">
            <v>0</v>
          </cell>
        </row>
        <row r="2368">
          <cell r="AB2368">
            <v>0</v>
          </cell>
          <cell r="AN2368">
            <v>0</v>
          </cell>
        </row>
        <row r="2369">
          <cell r="AB2369">
            <v>0</v>
          </cell>
          <cell r="AN2369">
            <v>0</v>
          </cell>
        </row>
        <row r="2370">
          <cell r="AB2370">
            <v>0</v>
          </cell>
          <cell r="AN2370">
            <v>0</v>
          </cell>
        </row>
        <row r="2371">
          <cell r="AB2371">
            <v>0</v>
          </cell>
          <cell r="AN2371">
            <v>0</v>
          </cell>
        </row>
        <row r="2372">
          <cell r="AB2372">
            <v>0</v>
          </cell>
          <cell r="AN2372">
            <v>0</v>
          </cell>
        </row>
        <row r="2373">
          <cell r="AB2373">
            <v>0</v>
          </cell>
          <cell r="AN2373">
            <v>0</v>
          </cell>
        </row>
        <row r="2374">
          <cell r="AB2374">
            <v>0</v>
          </cell>
          <cell r="AN2374">
            <v>0</v>
          </cell>
        </row>
        <row r="2375">
          <cell r="AB2375">
            <v>0</v>
          </cell>
          <cell r="AN2375">
            <v>0</v>
          </cell>
        </row>
        <row r="2376">
          <cell r="AB2376">
            <v>0</v>
          </cell>
          <cell r="AN2376">
            <v>0</v>
          </cell>
        </row>
        <row r="2377">
          <cell r="AB2377">
            <v>0</v>
          </cell>
          <cell r="AN2377">
            <v>0</v>
          </cell>
        </row>
        <row r="2378">
          <cell r="AB2378">
            <v>0</v>
          </cell>
          <cell r="AN2378">
            <v>0</v>
          </cell>
        </row>
        <row r="2379">
          <cell r="AB2379">
            <v>0</v>
          </cell>
          <cell r="AN2379">
            <v>0</v>
          </cell>
        </row>
        <row r="2380">
          <cell r="AB2380">
            <v>0</v>
          </cell>
          <cell r="AN2380">
            <v>0</v>
          </cell>
        </row>
        <row r="2381">
          <cell r="AB2381">
            <v>0</v>
          </cell>
          <cell r="AN2381">
            <v>0</v>
          </cell>
        </row>
        <row r="2382">
          <cell r="AB2382">
            <v>0</v>
          </cell>
          <cell r="AN2382">
            <v>0</v>
          </cell>
        </row>
        <row r="2383">
          <cell r="AB2383">
            <v>0</v>
          </cell>
          <cell r="AN2383">
            <v>0</v>
          </cell>
        </row>
        <row r="2384">
          <cell r="AB2384">
            <v>0</v>
          </cell>
          <cell r="AN2384">
            <v>0</v>
          </cell>
        </row>
        <row r="2385">
          <cell r="AB2385">
            <v>0</v>
          </cell>
          <cell r="AN2385">
            <v>0</v>
          </cell>
        </row>
        <row r="2386">
          <cell r="AB2386">
            <v>0</v>
          </cell>
          <cell r="AN2386">
            <v>0</v>
          </cell>
        </row>
        <row r="2387">
          <cell r="AB2387">
            <v>0</v>
          </cell>
          <cell r="AN2387">
            <v>0</v>
          </cell>
        </row>
        <row r="2388">
          <cell r="AB2388">
            <v>0</v>
          </cell>
          <cell r="AN2388">
            <v>0</v>
          </cell>
        </row>
        <row r="2389">
          <cell r="AB2389">
            <v>0</v>
          </cell>
          <cell r="AN2389">
            <v>0</v>
          </cell>
        </row>
        <row r="2390">
          <cell r="AB2390">
            <v>0</v>
          </cell>
          <cell r="AN2390">
            <v>0</v>
          </cell>
        </row>
        <row r="2391">
          <cell r="AB2391">
            <v>0</v>
          </cell>
          <cell r="AN2391">
            <v>0</v>
          </cell>
        </row>
        <row r="2392">
          <cell r="AB2392">
            <v>0</v>
          </cell>
          <cell r="AN2392">
            <v>0</v>
          </cell>
        </row>
        <row r="2393">
          <cell r="AB2393">
            <v>0</v>
          </cell>
          <cell r="AN2393">
            <v>0</v>
          </cell>
        </row>
        <row r="2394">
          <cell r="AB2394">
            <v>0</v>
          </cell>
          <cell r="AN2394">
            <v>0</v>
          </cell>
        </row>
        <row r="2395">
          <cell r="AB2395">
            <v>0</v>
          </cell>
          <cell r="AN2395">
            <v>0</v>
          </cell>
        </row>
        <row r="2396">
          <cell r="AB2396">
            <v>0</v>
          </cell>
          <cell r="AN2396">
            <v>0</v>
          </cell>
        </row>
        <row r="2397">
          <cell r="AB2397">
            <v>0</v>
          </cell>
          <cell r="AN2397">
            <v>0</v>
          </cell>
        </row>
        <row r="2398">
          <cell r="AB2398">
            <v>0</v>
          </cell>
          <cell r="AN2398">
            <v>0</v>
          </cell>
        </row>
        <row r="2399">
          <cell r="AB2399">
            <v>0</v>
          </cell>
          <cell r="AN2399">
            <v>0</v>
          </cell>
        </row>
        <row r="2400">
          <cell r="AB2400">
            <v>0</v>
          </cell>
          <cell r="AN2400">
            <v>0</v>
          </cell>
        </row>
        <row r="2401">
          <cell r="AB2401">
            <v>0</v>
          </cell>
          <cell r="AN2401">
            <v>0</v>
          </cell>
        </row>
        <row r="2402">
          <cell r="AB2402">
            <v>0</v>
          </cell>
          <cell r="AN2402">
            <v>0</v>
          </cell>
        </row>
        <row r="2403">
          <cell r="AB2403">
            <v>0</v>
          </cell>
          <cell r="AN2403">
            <v>0</v>
          </cell>
        </row>
        <row r="2404">
          <cell r="AB2404">
            <v>0</v>
          </cell>
          <cell r="AN2404">
            <v>0</v>
          </cell>
        </row>
        <row r="2405">
          <cell r="AB2405">
            <v>0</v>
          </cell>
          <cell r="AN2405">
            <v>0</v>
          </cell>
        </row>
        <row r="2406">
          <cell r="AB2406">
            <v>0</v>
          </cell>
          <cell r="AN2406">
            <v>0</v>
          </cell>
        </row>
        <row r="2407">
          <cell r="AB2407">
            <v>0</v>
          </cell>
          <cell r="AN2407">
            <v>0</v>
          </cell>
        </row>
        <row r="2408">
          <cell r="AB2408">
            <v>0</v>
          </cell>
          <cell r="AN2408">
            <v>0</v>
          </cell>
        </row>
        <row r="2409">
          <cell r="AB2409">
            <v>0</v>
          </cell>
          <cell r="AN2409">
            <v>0</v>
          </cell>
        </row>
        <row r="2410">
          <cell r="AB2410">
            <v>0</v>
          </cell>
          <cell r="AN2410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Graciela Zapata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a"/>
      <sheetName val="5_Datos"/>
      <sheetName val="1_tanques"/>
      <sheetName val="2_Líquidos"/>
      <sheetName val="3_Gas"/>
      <sheetName val="4_Fila"/>
      <sheetName val="5_Diario"/>
      <sheetName val="5a_Conv"/>
      <sheetName val="6_BOLETA"/>
      <sheetName val="7_Mensaje"/>
      <sheetName val="8_Fila resumen"/>
      <sheetName val="Almacen"/>
      <sheetName val="tanques-verdun"/>
      <sheetName val="Factores"/>
      <sheetName val="tanquesB"/>
      <sheetName val="GasB"/>
      <sheetName val="TK"/>
      <sheetName val="kerosene"/>
      <sheetName val="Venta"/>
      <sheetName val="Produc"/>
      <sheetName val="8 Balance GNA-GNS-SAVIA"/>
      <sheetName val="Boleta Final SAVIA"/>
      <sheetName val="9_Balance Verificacion"/>
      <sheetName val="9_Balance GNA-GNS-GMP"/>
      <sheetName val="Boleta Final GMP"/>
      <sheetName val="10_Balance GNA-GNS-CNPC"/>
      <sheetName val="ProvLiquid"/>
      <sheetName val="Herco"/>
      <sheetName val="Boleta Final CNPC"/>
      <sheetName val="Nuevos Datos"/>
      <sheetName val=" GNS GMP Y ENEL 2018"/>
      <sheetName val="TENDENCIA GN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D201-FF2F-4A63-AFA1-D11DAB37F490}">
  <sheetPr codeName="Hoja33">
    <tabColor rgb="FF00B050"/>
    <pageSetUpPr fitToPage="1"/>
  </sheetPr>
  <dimension ref="A1:CM2426"/>
  <sheetViews>
    <sheetView tabSelected="1" zoomScale="130" zoomScaleNormal="130" workbookViewId="0">
      <pane ySplit="16" topLeftCell="A17" activePane="bottomLeft" state="frozen"/>
      <selection activeCell="BJ1572" sqref="BJ1572"/>
      <selection pane="bottomLeft" activeCell="C23" sqref="C23"/>
    </sheetView>
  </sheetViews>
  <sheetFormatPr baseColWidth="10" defaultColWidth="11.42578125" defaultRowHeight="13.5" thickBottom="1" x14ac:dyDescent="0.25"/>
  <cols>
    <col min="1" max="1" width="11" style="1" customWidth="1"/>
    <col min="2" max="2" width="8.85546875" style="1" customWidth="1"/>
    <col min="3" max="3" width="10.28515625" style="1" bestFit="1" customWidth="1"/>
    <col min="4" max="4" width="10.42578125" style="1" customWidth="1"/>
    <col min="5" max="5" width="8.85546875" style="1" bestFit="1" customWidth="1"/>
    <col min="6" max="6" width="9.140625" style="1" customWidth="1"/>
    <col min="7" max="7" width="10.140625" style="1" customWidth="1"/>
    <col min="8" max="8" width="11.7109375" style="1" customWidth="1"/>
    <col min="9" max="9" width="11.7109375" style="9" customWidth="1"/>
    <col min="10" max="10" width="10.28515625" style="1" bestFit="1" customWidth="1"/>
    <col min="11" max="11" width="10.42578125" style="1" customWidth="1"/>
    <col min="12" max="12" width="7.85546875" style="1" bestFit="1" customWidth="1"/>
    <col min="13" max="13" width="9.140625" style="1" customWidth="1"/>
    <col min="14" max="14" width="8.42578125" style="1" customWidth="1"/>
    <col min="15" max="15" width="10.28515625" style="1" customWidth="1"/>
    <col min="16" max="16" width="10.28515625" style="9" customWidth="1"/>
    <col min="17" max="22" width="10.28515625" style="1" customWidth="1"/>
    <col min="23" max="23" width="10.28515625" style="2" customWidth="1"/>
    <col min="24" max="29" width="10.28515625" style="1" customWidth="1"/>
    <col min="30" max="30" width="10.28515625" style="2" customWidth="1"/>
    <col min="31" max="35" width="10.28515625" style="3" customWidth="1"/>
    <col min="36" max="36" width="10.28515625" style="1" customWidth="1"/>
    <col min="37" max="37" width="10.28515625" style="9" customWidth="1"/>
    <col min="38" max="38" width="8.85546875" style="1" customWidth="1"/>
    <col min="39" max="39" width="10.42578125" style="1" customWidth="1"/>
    <col min="40" max="40" width="7.5703125" style="4" bestFit="1" customWidth="1"/>
    <col min="41" max="41" width="9.140625" style="1" customWidth="1"/>
    <col min="42" max="42" width="8.85546875" style="1" customWidth="1"/>
    <col min="43" max="43" width="10.42578125" style="1" customWidth="1"/>
    <col min="44" max="44" width="10.42578125" style="2" customWidth="1"/>
    <col min="45" max="49" width="10.42578125" style="1" customWidth="1"/>
    <col min="50" max="50" width="11.42578125" style="1" customWidth="1"/>
    <col min="51" max="51" width="11.42578125" style="9" customWidth="1"/>
    <col min="52" max="56" width="10.42578125" style="3" customWidth="1"/>
    <col min="57" max="57" width="10.42578125" style="1" customWidth="1"/>
    <col min="58" max="58" width="10.42578125" style="2" customWidth="1"/>
    <col min="59" max="59" width="8.85546875" style="1" customWidth="1"/>
    <col min="60" max="60" width="10.42578125" style="1" customWidth="1"/>
    <col min="61" max="61" width="8.85546875" style="1" bestFit="1" customWidth="1"/>
    <col min="62" max="62" width="9.140625" style="1" customWidth="1"/>
    <col min="63" max="63" width="7.85546875" style="1" customWidth="1"/>
    <col min="64" max="64" width="10.42578125" style="1" customWidth="1"/>
    <col min="65" max="65" width="10.42578125" style="9" customWidth="1"/>
    <col min="66" max="71" width="10.42578125" style="1" customWidth="1"/>
    <col min="72" max="72" width="10.42578125" style="2" customWidth="1"/>
    <col min="73" max="73" width="11.7109375" style="1" customWidth="1"/>
    <col min="74" max="74" width="12.28515625" style="1" customWidth="1"/>
    <col min="75" max="75" width="14" style="1" customWidth="1"/>
    <col min="76" max="76" width="8.42578125" style="5" hidden="1" customWidth="1"/>
    <col min="77" max="77" width="12.28515625" style="5" hidden="1" customWidth="1"/>
    <col min="78" max="78" width="9.5703125" style="5" hidden="1" customWidth="1"/>
    <col min="79" max="79" width="9.5703125" style="9" hidden="1" customWidth="1"/>
    <col min="80" max="80" width="9.7109375" style="1" hidden="1" customWidth="1"/>
    <col min="81" max="81" width="9.5703125" style="1" hidden="1" customWidth="1"/>
    <col min="82" max="82" width="10.42578125" style="1" hidden="1" customWidth="1"/>
    <col min="83" max="83" width="11.7109375" style="1" hidden="1" customWidth="1"/>
    <col min="84" max="84" width="10.42578125" style="1" hidden="1" customWidth="1"/>
    <col min="85" max="85" width="18.140625" style="1" hidden="1" customWidth="1"/>
    <col min="86" max="86" width="11" style="1" hidden="1" customWidth="1"/>
    <col min="87" max="87" width="9.140625" style="1" hidden="1" customWidth="1"/>
    <col min="88" max="88" width="9.140625" style="2" hidden="1" customWidth="1"/>
    <col min="89" max="89" width="11.5703125" style="1" hidden="1" customWidth="1"/>
    <col min="90" max="90" width="11.7109375" style="1" hidden="1" customWidth="1"/>
    <col min="91" max="91" width="11" style="1" hidden="1" customWidth="1"/>
    <col min="92" max="92" width="0" style="1" hidden="1" customWidth="1"/>
    <col min="93" max="16384" width="11.42578125" style="1"/>
  </cols>
  <sheetData>
    <row r="1" spans="1:91" ht="12.75" x14ac:dyDescent="0.2">
      <c r="I1" s="2"/>
      <c r="P1" s="2"/>
      <c r="AK1" s="2"/>
      <c r="AY1" s="2"/>
      <c r="BM1" s="2"/>
      <c r="CA1" s="2"/>
    </row>
    <row r="2" spans="1:91" ht="15" customHeight="1" x14ac:dyDescent="0.2">
      <c r="A2" s="6" t="s">
        <v>0</v>
      </c>
      <c r="G2" s="7"/>
      <c r="H2" s="8"/>
      <c r="W2" s="9"/>
      <c r="AD2" s="9"/>
      <c r="AR2" s="9"/>
      <c r="BF2" s="9"/>
      <c r="BT2" s="9"/>
      <c r="CJ2" s="9"/>
    </row>
    <row r="3" spans="1:91" ht="15" customHeight="1" x14ac:dyDescent="0.2">
      <c r="A3" s="10"/>
      <c r="B3" s="10"/>
      <c r="C3" s="10"/>
      <c r="D3" s="10"/>
      <c r="E3" s="10"/>
      <c r="F3" s="10"/>
      <c r="G3" s="10"/>
      <c r="H3" s="10"/>
      <c r="J3" s="10"/>
      <c r="K3" s="10"/>
      <c r="L3" s="10"/>
      <c r="M3" s="10"/>
      <c r="N3" s="10"/>
      <c r="O3" s="10"/>
      <c r="Q3" s="10"/>
      <c r="R3" s="10"/>
      <c r="S3" s="10"/>
      <c r="T3" s="10"/>
      <c r="U3" s="10"/>
      <c r="V3" s="10"/>
      <c r="W3" s="9"/>
      <c r="X3" s="10"/>
      <c r="Y3" s="10"/>
      <c r="Z3" s="10"/>
      <c r="AA3" s="10"/>
      <c r="AB3" s="10"/>
      <c r="AC3" s="10"/>
      <c r="AD3" s="9"/>
      <c r="AE3" s="10"/>
      <c r="AF3" s="10"/>
      <c r="AG3" s="10"/>
      <c r="AH3" s="10"/>
      <c r="AI3" s="10"/>
      <c r="AJ3" s="10"/>
      <c r="AL3" s="10"/>
      <c r="AM3" s="10"/>
      <c r="AN3" s="10"/>
      <c r="AO3" s="10"/>
      <c r="AP3" s="10"/>
      <c r="AQ3" s="10"/>
      <c r="AR3" s="9"/>
      <c r="AS3" s="10"/>
      <c r="AT3" s="10"/>
      <c r="AU3" s="10"/>
      <c r="AV3" s="10"/>
      <c r="AW3" s="10"/>
      <c r="AX3" s="10"/>
      <c r="AZ3" s="10"/>
      <c r="BA3" s="10"/>
      <c r="BB3" s="10"/>
      <c r="BC3" s="10"/>
      <c r="BD3" s="10"/>
      <c r="BE3" s="10"/>
      <c r="BF3" s="9"/>
      <c r="BG3" s="10"/>
      <c r="BH3" s="10"/>
      <c r="BI3" s="10"/>
      <c r="BJ3" s="10"/>
      <c r="BK3" s="10"/>
      <c r="BL3" s="10"/>
      <c r="BN3" s="10"/>
      <c r="BO3" s="10"/>
      <c r="BP3" s="10"/>
      <c r="BQ3" s="10"/>
      <c r="BR3" s="10"/>
      <c r="BS3" s="10"/>
      <c r="BT3" s="9"/>
      <c r="BU3" s="10"/>
      <c r="BV3" s="10"/>
      <c r="BW3" s="10"/>
      <c r="BX3" s="11"/>
      <c r="BY3" s="11"/>
      <c r="BZ3" s="11"/>
      <c r="CB3" s="10"/>
      <c r="CJ3" s="9"/>
    </row>
    <row r="4" spans="1:91" ht="15" customHeight="1" x14ac:dyDescent="0.2">
      <c r="C4" s="12">
        <v>4601</v>
      </c>
      <c r="J4" s="13">
        <v>4605</v>
      </c>
      <c r="Q4" s="13">
        <v>4606</v>
      </c>
      <c r="W4" s="9"/>
      <c r="X4" s="13">
        <v>4607</v>
      </c>
      <c r="AD4" s="9"/>
      <c r="AE4" s="14">
        <v>4608</v>
      </c>
      <c r="AL4" s="13">
        <v>4609</v>
      </c>
      <c r="AN4" s="1"/>
      <c r="AP4" s="15"/>
      <c r="AR4" s="9"/>
      <c r="AS4" s="13">
        <v>4610</v>
      </c>
      <c r="AW4" s="15"/>
      <c r="AZ4" s="14">
        <v>4611</v>
      </c>
      <c r="BD4" s="16"/>
      <c r="BF4" s="9"/>
      <c r="BG4" s="13">
        <v>4613</v>
      </c>
      <c r="BN4" s="13">
        <v>4614</v>
      </c>
      <c r="BT4" s="9"/>
      <c r="CJ4" s="9"/>
    </row>
    <row r="5" spans="1:91" ht="15" customHeight="1" x14ac:dyDescent="0.2">
      <c r="C5" s="17" t="s">
        <v>1</v>
      </c>
      <c r="D5" s="17" t="s">
        <v>2</v>
      </c>
      <c r="E5" s="17" t="s">
        <v>3</v>
      </c>
      <c r="F5" s="17" t="s">
        <v>4</v>
      </c>
      <c r="G5" s="17" t="s">
        <v>5</v>
      </c>
      <c r="H5" s="18" t="s">
        <v>6</v>
      </c>
      <c r="J5" s="19" t="s">
        <v>1</v>
      </c>
      <c r="K5" s="17" t="s">
        <v>2</v>
      </c>
      <c r="L5" s="17" t="s">
        <v>3</v>
      </c>
      <c r="M5" s="17" t="s">
        <v>4</v>
      </c>
      <c r="N5" s="17" t="s">
        <v>5</v>
      </c>
      <c r="O5" s="18" t="s">
        <v>6</v>
      </c>
      <c r="Q5" s="19" t="s">
        <v>1</v>
      </c>
      <c r="R5" s="17" t="s">
        <v>2</v>
      </c>
      <c r="S5" s="17" t="s">
        <v>3</v>
      </c>
      <c r="T5" s="17" t="s">
        <v>4</v>
      </c>
      <c r="U5" s="17" t="s">
        <v>5</v>
      </c>
      <c r="V5" s="18" t="s">
        <v>6</v>
      </c>
      <c r="W5" s="9"/>
      <c r="X5" s="19" t="s">
        <v>1</v>
      </c>
      <c r="Y5" s="17" t="s">
        <v>2</v>
      </c>
      <c r="Z5" s="17" t="s">
        <v>3</v>
      </c>
      <c r="AA5" s="17" t="s">
        <v>4</v>
      </c>
      <c r="AB5" s="17" t="s">
        <v>5</v>
      </c>
      <c r="AC5" s="18" t="s">
        <v>6</v>
      </c>
      <c r="AD5" s="9"/>
      <c r="AE5" s="20" t="s">
        <v>1</v>
      </c>
      <c r="AF5" s="21" t="s">
        <v>2</v>
      </c>
      <c r="AG5" s="21" t="s">
        <v>3</v>
      </c>
      <c r="AH5" s="21" t="s">
        <v>4</v>
      </c>
      <c r="AI5" s="21" t="s">
        <v>5</v>
      </c>
      <c r="AJ5" s="18" t="s">
        <v>6</v>
      </c>
      <c r="AL5" s="19" t="s">
        <v>1</v>
      </c>
      <c r="AM5" s="17" t="s">
        <v>2</v>
      </c>
      <c r="AN5" s="17" t="s">
        <v>3</v>
      </c>
      <c r="AO5" s="17" t="s">
        <v>4</v>
      </c>
      <c r="AP5" s="17" t="s">
        <v>5</v>
      </c>
      <c r="AQ5" s="18" t="s">
        <v>6</v>
      </c>
      <c r="AR5" s="9"/>
      <c r="AS5" s="19" t="s">
        <v>1</v>
      </c>
      <c r="AT5" s="17" t="s">
        <v>2</v>
      </c>
      <c r="AU5" s="17" t="s">
        <v>3</v>
      </c>
      <c r="AV5" s="17" t="s">
        <v>4</v>
      </c>
      <c r="AW5" s="17" t="s">
        <v>5</v>
      </c>
      <c r="AX5" s="18" t="s">
        <v>6</v>
      </c>
      <c r="AZ5" s="20" t="s">
        <v>1</v>
      </c>
      <c r="BA5" s="21" t="s">
        <v>2</v>
      </c>
      <c r="BB5" s="21" t="s">
        <v>3</v>
      </c>
      <c r="BC5" s="21" t="s">
        <v>4</v>
      </c>
      <c r="BD5" s="21" t="s">
        <v>5</v>
      </c>
      <c r="BE5" s="18" t="s">
        <v>6</v>
      </c>
      <c r="BF5" s="9"/>
      <c r="BG5" s="19" t="s">
        <v>1</v>
      </c>
      <c r="BH5" s="17" t="s">
        <v>2</v>
      </c>
      <c r="BI5" s="17" t="s">
        <v>3</v>
      </c>
      <c r="BJ5" s="17" t="s">
        <v>4</v>
      </c>
      <c r="BK5" s="17" t="s">
        <v>5</v>
      </c>
      <c r="BL5" s="18" t="s">
        <v>6</v>
      </c>
      <c r="BN5" s="19" t="s">
        <v>1</v>
      </c>
      <c r="BO5" s="17" t="s">
        <v>2</v>
      </c>
      <c r="BP5" s="17" t="s">
        <v>3</v>
      </c>
      <c r="BQ5" s="17" t="s">
        <v>4</v>
      </c>
      <c r="BR5" s="17" t="s">
        <v>5</v>
      </c>
      <c r="BS5" s="18" t="s">
        <v>6</v>
      </c>
      <c r="BT5" s="9"/>
      <c r="BU5" s="22"/>
      <c r="CB5" s="3"/>
      <c r="CJ5" s="9"/>
    </row>
    <row r="6" spans="1:91" ht="15" customHeight="1" x14ac:dyDescent="0.2">
      <c r="C6" s="17" t="s">
        <v>7</v>
      </c>
      <c r="D6" s="17" t="s">
        <v>8</v>
      </c>
      <c r="E6" s="17" t="s">
        <v>9</v>
      </c>
      <c r="F6" s="17" t="s">
        <v>10</v>
      </c>
      <c r="G6" s="17" t="s">
        <v>10</v>
      </c>
      <c r="H6" s="18" t="s">
        <v>11</v>
      </c>
      <c r="J6" s="19" t="s">
        <v>7</v>
      </c>
      <c r="K6" s="17" t="s">
        <v>8</v>
      </c>
      <c r="L6" s="17" t="s">
        <v>9</v>
      </c>
      <c r="M6" s="17" t="s">
        <v>10</v>
      </c>
      <c r="N6" s="17" t="s">
        <v>10</v>
      </c>
      <c r="O6" s="18" t="s">
        <v>11</v>
      </c>
      <c r="Q6" s="19" t="s">
        <v>7</v>
      </c>
      <c r="R6" s="17" t="s">
        <v>8</v>
      </c>
      <c r="S6" s="17" t="s">
        <v>9</v>
      </c>
      <c r="T6" s="17" t="s">
        <v>10</v>
      </c>
      <c r="U6" s="17" t="s">
        <v>10</v>
      </c>
      <c r="V6" s="18" t="s">
        <v>11</v>
      </c>
      <c r="W6" s="9"/>
      <c r="X6" s="19" t="s">
        <v>7</v>
      </c>
      <c r="Y6" s="17" t="s">
        <v>8</v>
      </c>
      <c r="Z6" s="17" t="s">
        <v>9</v>
      </c>
      <c r="AA6" s="17" t="s">
        <v>10</v>
      </c>
      <c r="AB6" s="17" t="s">
        <v>10</v>
      </c>
      <c r="AC6" s="18" t="s">
        <v>11</v>
      </c>
      <c r="AD6" s="9"/>
      <c r="AE6" s="20" t="s">
        <v>7</v>
      </c>
      <c r="AF6" s="21" t="s">
        <v>8</v>
      </c>
      <c r="AG6" s="21" t="s">
        <v>9</v>
      </c>
      <c r="AH6" s="21" t="s">
        <v>10</v>
      </c>
      <c r="AI6" s="21" t="s">
        <v>10</v>
      </c>
      <c r="AJ6" s="18" t="s">
        <v>11</v>
      </c>
      <c r="AL6" s="19" t="s">
        <v>7</v>
      </c>
      <c r="AM6" s="17" t="s">
        <v>8</v>
      </c>
      <c r="AN6" s="17" t="s">
        <v>9</v>
      </c>
      <c r="AO6" s="17" t="s">
        <v>10</v>
      </c>
      <c r="AP6" s="17" t="s">
        <v>10</v>
      </c>
      <c r="AQ6" s="18" t="s">
        <v>11</v>
      </c>
      <c r="AR6" s="9"/>
      <c r="AS6" s="19" t="s">
        <v>7</v>
      </c>
      <c r="AT6" s="17" t="s">
        <v>8</v>
      </c>
      <c r="AU6" s="17" t="s">
        <v>9</v>
      </c>
      <c r="AV6" s="17" t="s">
        <v>10</v>
      </c>
      <c r="AW6" s="17" t="s">
        <v>10</v>
      </c>
      <c r="AX6" s="18" t="s">
        <v>11</v>
      </c>
      <c r="AZ6" s="20" t="s">
        <v>7</v>
      </c>
      <c r="BA6" s="21" t="s">
        <v>8</v>
      </c>
      <c r="BB6" s="21" t="s">
        <v>9</v>
      </c>
      <c r="BC6" s="21" t="s">
        <v>10</v>
      </c>
      <c r="BD6" s="21" t="s">
        <v>10</v>
      </c>
      <c r="BE6" s="18" t="s">
        <v>11</v>
      </c>
      <c r="BF6" s="9"/>
      <c r="BG6" s="19" t="s">
        <v>7</v>
      </c>
      <c r="BH6" s="17" t="s">
        <v>8</v>
      </c>
      <c r="BI6" s="17" t="s">
        <v>9</v>
      </c>
      <c r="BJ6" s="17" t="s">
        <v>10</v>
      </c>
      <c r="BK6" s="17" t="s">
        <v>10</v>
      </c>
      <c r="BL6" s="18" t="s">
        <v>11</v>
      </c>
      <c r="BN6" s="19" t="s">
        <v>7</v>
      </c>
      <c r="BO6" s="17" t="s">
        <v>8</v>
      </c>
      <c r="BP6" s="17" t="s">
        <v>9</v>
      </c>
      <c r="BQ6" s="17" t="s">
        <v>10</v>
      </c>
      <c r="BR6" s="17" t="s">
        <v>10</v>
      </c>
      <c r="BS6" s="18" t="s">
        <v>11</v>
      </c>
      <c r="BT6" s="9"/>
      <c r="BU6" s="22"/>
      <c r="CJ6" s="9"/>
    </row>
    <row r="7" spans="1:91" ht="15" customHeight="1" x14ac:dyDescent="0.2">
      <c r="A7" s="23">
        <f>[1]Datos!C2-1</f>
        <v>45456</v>
      </c>
      <c r="B7" s="24" t="s">
        <v>12</v>
      </c>
      <c r="C7" s="25">
        <f>[1]Datos!F6</f>
        <v>14.9</v>
      </c>
      <c r="D7" s="25">
        <f>[1]Datos!G6</f>
        <v>74.599999999999994</v>
      </c>
      <c r="E7" s="26">
        <f>[1]Datos!C6</f>
        <v>29.3</v>
      </c>
      <c r="F7" s="27">
        <f>[1]Datos!D6</f>
        <v>0.6764</v>
      </c>
      <c r="G7" s="25">
        <f>[1]Datos!E6</f>
        <v>77.7</v>
      </c>
      <c r="H7" s="28">
        <f>IFERROR(ROUND('[1].'!E17*'[1]..'!E14,2),0)+ROUND([1]Datos!F57,2)+ROUND([1]Datos!F58,2)</f>
        <v>426.64</v>
      </c>
      <c r="J7" s="29">
        <f>[1]Datos!F7</f>
        <v>0</v>
      </c>
      <c r="K7" s="25">
        <f>[1]Datos!G7</f>
        <v>0</v>
      </c>
      <c r="L7" s="26">
        <f>[1]Datos!C7</f>
        <v>0</v>
      </c>
      <c r="M7" s="25">
        <f>[1]Datos!D7</f>
        <v>0</v>
      </c>
      <c r="N7" s="25">
        <f>[1]Datos!E7</f>
        <v>0</v>
      </c>
      <c r="O7" s="28">
        <f>IFERROR(ROUND('[1]...'!C36,2),0)</f>
        <v>0</v>
      </c>
      <c r="Q7" s="29">
        <f>[1]Datos!F8</f>
        <v>0</v>
      </c>
      <c r="R7" s="25">
        <f>[1]Datos!G8</f>
        <v>0</v>
      </c>
      <c r="S7" s="26">
        <f>[1]Datos!C8</f>
        <v>0</v>
      </c>
      <c r="T7" s="25">
        <f>[1]Datos!D8</f>
        <v>0</v>
      </c>
      <c r="U7" s="25">
        <f>[1]Datos!E8</f>
        <v>0</v>
      </c>
      <c r="V7" s="28">
        <v>0</v>
      </c>
      <c r="W7" s="9"/>
      <c r="X7" s="29">
        <f>[1]Datos!F9</f>
        <v>106.3</v>
      </c>
      <c r="Y7" s="25">
        <f>[1]Datos!G9</f>
        <v>71.7</v>
      </c>
      <c r="Z7" s="26">
        <f>[1]Datos!C9</f>
        <v>12</v>
      </c>
      <c r="AA7" s="25">
        <f>[1]Datos!D9</f>
        <v>0.53184242975292761</v>
      </c>
      <c r="AB7" s="25">
        <f>[1]Datos!E9</f>
        <v>134.5562453915818</v>
      </c>
      <c r="AC7" s="28">
        <f>IFERROR(ROUND('[1]...'!O36,2),0)</f>
        <v>157.88</v>
      </c>
      <c r="AD7" s="9"/>
      <c r="AE7" s="30">
        <f>[1]Datos!F10</f>
        <v>106</v>
      </c>
      <c r="AF7" s="31">
        <f>[1]Datos!G10</f>
        <v>75.900000000000006</v>
      </c>
      <c r="AG7" s="32">
        <f>[1]Datos!C10</f>
        <v>41.6</v>
      </c>
      <c r="AH7" s="31">
        <f>[1]Datos!D10</f>
        <v>0.53256811321152009</v>
      </c>
      <c r="AI7" s="31">
        <f>[1]Datos!E10</f>
        <v>134.19371408047562</v>
      </c>
      <c r="AJ7" s="28">
        <f>IFERROR(ROUND('[1]...'!U36,2),0)</f>
        <v>820.9</v>
      </c>
      <c r="AL7" s="29">
        <f>[1]Datos!F11</f>
        <v>92</v>
      </c>
      <c r="AM7" s="25">
        <f>[1]Datos!G11</f>
        <v>69.599999999999994</v>
      </c>
      <c r="AN7" s="26">
        <f>[1]Datos!C11</f>
        <v>1.8</v>
      </c>
      <c r="AO7" s="25">
        <f>[1]Datos!D11</f>
        <v>0.53255002904318727</v>
      </c>
      <c r="AP7" s="25">
        <f>[1]Datos!E11</f>
        <v>134.20273642502241</v>
      </c>
      <c r="AQ7" s="28">
        <f>IFERROR(ROUND('[1]...'!AA36,2),0)</f>
        <v>56.54</v>
      </c>
      <c r="AR7" s="9"/>
      <c r="AS7" s="29">
        <f>[1]Datos!F12</f>
        <v>106.5</v>
      </c>
      <c r="AT7" s="25">
        <f>[1]Datos!G12</f>
        <v>72.400000000000006</v>
      </c>
      <c r="AU7" s="26">
        <f>[1]Datos!C12</f>
        <v>36.4</v>
      </c>
      <c r="AV7" s="25">
        <f>[1]Datos!D12</f>
        <v>0.52761056178302679</v>
      </c>
      <c r="AW7" s="25">
        <f>[1]Datos!E12</f>
        <v>136.69023395174202</v>
      </c>
      <c r="AX7" s="28">
        <f>IFERROR(ROUND('[1]...'!AG36,2),0)</f>
        <v>700.36</v>
      </c>
      <c r="AZ7" s="30">
        <f>[1]Datos!F13</f>
        <v>17.600000000000001</v>
      </c>
      <c r="BA7" s="31">
        <f>[1]Datos!G13</f>
        <v>68.2</v>
      </c>
      <c r="BB7" s="32">
        <f>[1]Datos!C13</f>
        <v>0</v>
      </c>
      <c r="BC7" s="31">
        <f>[1]Datos!D13</f>
        <v>0.53197331726750297</v>
      </c>
      <c r="BD7" s="31">
        <f>[1]Datos!E13</f>
        <v>134.490784513064</v>
      </c>
      <c r="BE7" s="28">
        <f>IFERROR(ROUND('[1]...'!AM36,2),0)</f>
        <v>17.350000000000001</v>
      </c>
      <c r="BF7" s="9"/>
      <c r="BG7" s="29">
        <f>[1]Datos!F14</f>
        <v>98.3</v>
      </c>
      <c r="BH7" s="25">
        <f>[1]Datos!G14</f>
        <v>74.400000000000006</v>
      </c>
      <c r="BI7" s="26">
        <f>[1]Datos!C14</f>
        <v>75.900000000000006</v>
      </c>
      <c r="BJ7" s="25">
        <f>[1]Datos!D14</f>
        <v>0.53313551666104808</v>
      </c>
      <c r="BK7" s="25">
        <f>[1]Datos!E14</f>
        <v>133.91094258021747</v>
      </c>
      <c r="BL7" s="28">
        <f>IFERROR(ROUND('[1]...'!AS36,2),0)</f>
        <v>1280.31</v>
      </c>
      <c r="BN7" s="29">
        <f>[1]Datos!F15</f>
        <v>94.8</v>
      </c>
      <c r="BO7" s="25">
        <f>[1]Datos!G15</f>
        <v>73.099999999999994</v>
      </c>
      <c r="BP7" s="26">
        <f>[1]Datos!C15</f>
        <v>31</v>
      </c>
      <c r="BQ7" s="25">
        <f>[1]Datos!D15</f>
        <v>0.53410000000000002</v>
      </c>
      <c r="BR7" s="25">
        <f>[1]Datos!E15</f>
        <v>133.44999999999999</v>
      </c>
      <c r="BS7" s="28">
        <f>IFERROR(ROUND('[1]...'!AY36,2),0)</f>
        <v>568.08000000000004</v>
      </c>
      <c r="BT7" s="9"/>
      <c r="BU7" s="22"/>
      <c r="CJ7" s="9"/>
    </row>
    <row r="8" spans="1:91" ht="15" customHeight="1" x14ac:dyDescent="0.2">
      <c r="W8" s="9"/>
      <c r="AD8" s="9"/>
      <c r="AR8" s="9"/>
      <c r="BF8" s="9"/>
      <c r="BT8" s="9"/>
      <c r="BU8" s="33" t="s">
        <v>13</v>
      </c>
      <c r="BV8" s="33"/>
      <c r="BW8" s="33"/>
      <c r="BX8" s="34"/>
      <c r="BY8" s="35" t="s">
        <v>14</v>
      </c>
      <c r="BZ8" s="36"/>
      <c r="CB8" s="37"/>
      <c r="CC8" s="37"/>
      <c r="CD8" s="37"/>
      <c r="CE8" s="37"/>
      <c r="CF8" s="38" t="s">
        <v>15</v>
      </c>
      <c r="CG8" s="38"/>
      <c r="CH8" s="38"/>
      <c r="CI8" s="38"/>
      <c r="CJ8" s="9"/>
      <c r="CK8" s="39" t="s">
        <v>16</v>
      </c>
      <c r="CL8" s="40"/>
      <c r="CM8" s="41"/>
    </row>
    <row r="9" spans="1:91" ht="15" customHeight="1" x14ac:dyDescent="0.2">
      <c r="A9" s="6" t="s">
        <v>17</v>
      </c>
      <c r="H9" s="10"/>
      <c r="W9" s="9"/>
      <c r="AD9" s="9"/>
      <c r="AR9" s="9"/>
      <c r="BF9" s="9"/>
      <c r="BT9" s="9"/>
      <c r="BU9" s="42"/>
      <c r="BV9" s="43"/>
      <c r="BW9" s="43"/>
      <c r="BX9" s="44"/>
      <c r="BY9" s="45"/>
      <c r="BZ9" s="46"/>
      <c r="CB9" s="47"/>
      <c r="CC9" s="47"/>
      <c r="CD9" s="47"/>
      <c r="CE9" s="47"/>
      <c r="CF9" s="48"/>
      <c r="CG9" s="48"/>
      <c r="CH9" s="48"/>
      <c r="CI9" s="48"/>
      <c r="CJ9" s="9"/>
      <c r="CK9" s="49"/>
      <c r="CL9" s="50"/>
      <c r="CM9" s="51"/>
    </row>
    <row r="10" spans="1:91" ht="15" customHeight="1" x14ac:dyDescent="0.2">
      <c r="H10" s="10"/>
      <c r="W10" s="9"/>
      <c r="AD10" s="9"/>
      <c r="AR10" s="9"/>
      <c r="BF10" s="9"/>
      <c r="BT10" s="9"/>
      <c r="BU10" s="52" t="s">
        <v>18</v>
      </c>
      <c r="BV10" s="53" t="s">
        <v>19</v>
      </c>
      <c r="BW10" s="53" t="s">
        <v>20</v>
      </c>
      <c r="BX10" s="54" t="s">
        <v>21</v>
      </c>
      <c r="BY10" s="54" t="s">
        <v>19</v>
      </c>
      <c r="BZ10" s="55" t="s">
        <v>20</v>
      </c>
      <c r="CB10" s="52" t="s">
        <v>22</v>
      </c>
      <c r="CC10" s="56" t="s">
        <v>23</v>
      </c>
      <c r="CD10" s="57" t="s">
        <v>19</v>
      </c>
      <c r="CE10" s="57" t="s">
        <v>20</v>
      </c>
      <c r="CF10" s="56" t="s">
        <v>24</v>
      </c>
      <c r="CG10" s="56" t="s">
        <v>14</v>
      </c>
      <c r="CH10" s="56" t="s">
        <v>25</v>
      </c>
      <c r="CI10" s="58" t="s">
        <v>26</v>
      </c>
      <c r="CJ10" s="9"/>
      <c r="CK10" s="52" t="s">
        <v>19</v>
      </c>
      <c r="CL10" s="56" t="s">
        <v>20</v>
      </c>
      <c r="CM10" s="56" t="s">
        <v>18</v>
      </c>
    </row>
    <row r="11" spans="1:91" s="65" customFormat="1" ht="15" customHeight="1" x14ac:dyDescent="0.2">
      <c r="A11" s="59" t="s">
        <v>27</v>
      </c>
      <c r="B11" s="1"/>
      <c r="C11" s="1"/>
      <c r="D11" s="1"/>
      <c r="E11" s="1"/>
      <c r="F11" s="1"/>
      <c r="G11" s="1"/>
      <c r="H11" s="1"/>
      <c r="I11" s="9"/>
      <c r="J11" s="1"/>
      <c r="K11" s="1"/>
      <c r="L11" s="1"/>
      <c r="M11" s="1"/>
      <c r="N11" s="1"/>
      <c r="O11" s="1"/>
      <c r="P11" s="9"/>
      <c r="Q11" s="1"/>
      <c r="R11" s="1"/>
      <c r="S11" s="1"/>
      <c r="T11" s="1"/>
      <c r="U11" s="1"/>
      <c r="V11" s="1"/>
      <c r="W11" s="9"/>
      <c r="X11" s="1"/>
      <c r="Y11" s="1"/>
      <c r="Z11" s="1"/>
      <c r="AA11" s="1"/>
      <c r="AB11" s="1"/>
      <c r="AC11" s="1"/>
      <c r="AD11" s="9"/>
      <c r="AE11" s="3"/>
      <c r="AF11" s="3"/>
      <c r="AG11" s="3"/>
      <c r="AH11" s="3"/>
      <c r="AI11" s="3"/>
      <c r="AJ11" s="1"/>
      <c r="AK11" s="9"/>
      <c r="AL11" s="1"/>
      <c r="AM11" s="1"/>
      <c r="AN11" s="4"/>
      <c r="AO11" s="1"/>
      <c r="AP11" s="1"/>
      <c r="AQ11" s="1"/>
      <c r="AR11" s="9"/>
      <c r="AS11" s="1"/>
      <c r="AT11" s="1"/>
      <c r="AU11" s="1"/>
      <c r="AV11" s="1"/>
      <c r="AW11" s="1"/>
      <c r="AX11" s="1"/>
      <c r="AY11" s="9"/>
      <c r="AZ11" s="3"/>
      <c r="BA11" s="3"/>
      <c r="BB11" s="3"/>
      <c r="BC11" s="3"/>
      <c r="BD11" s="3"/>
      <c r="BE11" s="1"/>
      <c r="BF11" s="9"/>
      <c r="BG11" s="1"/>
      <c r="BH11" s="1"/>
      <c r="BI11" s="1"/>
      <c r="BJ11" s="1"/>
      <c r="BK11" s="1"/>
      <c r="BL11" s="1"/>
      <c r="BM11" s="9"/>
      <c r="BN11" s="1"/>
      <c r="BO11" s="1"/>
      <c r="BP11" s="1"/>
      <c r="BQ11" s="1"/>
      <c r="BR11" s="1"/>
      <c r="BS11" s="1"/>
      <c r="BT11" s="9"/>
      <c r="BU11" s="60" t="s">
        <v>28</v>
      </c>
      <c r="BV11" s="61" t="s">
        <v>28</v>
      </c>
      <c r="BW11" s="61" t="s">
        <v>28</v>
      </c>
      <c r="BX11" s="62" t="s">
        <v>29</v>
      </c>
      <c r="BY11" s="62" t="s">
        <v>29</v>
      </c>
      <c r="BZ11" s="63" t="s">
        <v>29</v>
      </c>
      <c r="CA11" s="9"/>
      <c r="CB11" s="60" t="s">
        <v>28</v>
      </c>
      <c r="CC11" s="61" t="s">
        <v>28</v>
      </c>
      <c r="CD11" s="61" t="s">
        <v>28</v>
      </c>
      <c r="CE11" s="61" t="s">
        <v>28</v>
      </c>
      <c r="CF11" s="61" t="s">
        <v>28</v>
      </c>
      <c r="CG11" s="61" t="s">
        <v>28</v>
      </c>
      <c r="CH11" s="61" t="s">
        <v>28</v>
      </c>
      <c r="CI11" s="64" t="s">
        <v>28</v>
      </c>
      <c r="CJ11" s="9"/>
      <c r="CK11" s="60" t="s">
        <v>29</v>
      </c>
      <c r="CL11" s="61" t="s">
        <v>29</v>
      </c>
      <c r="CM11" s="61" t="s">
        <v>29</v>
      </c>
    </row>
    <row r="12" spans="1:91" ht="15" customHeight="1" x14ac:dyDescent="0.2">
      <c r="A12" s="66">
        <v>45455</v>
      </c>
      <c r="B12" s="67"/>
      <c r="C12" s="68">
        <v>14.9</v>
      </c>
      <c r="D12" s="68">
        <v>75.2</v>
      </c>
      <c r="E12" s="68">
        <v>28.5</v>
      </c>
      <c r="F12" s="68">
        <v>0.6764</v>
      </c>
      <c r="G12" s="68">
        <v>77.7</v>
      </c>
      <c r="H12" s="69">
        <v>411.99</v>
      </c>
      <c r="J12" s="70">
        <v>0</v>
      </c>
      <c r="K12" s="70">
        <v>0</v>
      </c>
      <c r="L12" s="70">
        <v>0</v>
      </c>
      <c r="M12" s="70">
        <v>0</v>
      </c>
      <c r="N12" s="70">
        <v>0</v>
      </c>
      <c r="O12" s="69">
        <v>0</v>
      </c>
      <c r="Q12" s="71">
        <v>0</v>
      </c>
      <c r="R12" s="71">
        <v>0</v>
      </c>
      <c r="S12" s="71">
        <v>0</v>
      </c>
      <c r="T12" s="71">
        <v>0</v>
      </c>
      <c r="U12" s="71">
        <v>0</v>
      </c>
      <c r="V12" s="69">
        <v>0</v>
      </c>
      <c r="W12" s="9"/>
      <c r="X12" s="71">
        <v>107.3</v>
      </c>
      <c r="Y12" s="71">
        <v>72.099999999999994</v>
      </c>
      <c r="Z12" s="71">
        <v>11.9</v>
      </c>
      <c r="AA12" s="71">
        <v>0.53184242975292761</v>
      </c>
      <c r="AB12" s="71">
        <v>134.5562453915818</v>
      </c>
      <c r="AC12" s="69">
        <v>157.12</v>
      </c>
      <c r="AD12" s="9"/>
      <c r="AE12" s="3">
        <v>106.9</v>
      </c>
      <c r="AF12" s="72">
        <v>77.099999999999994</v>
      </c>
      <c r="AG12" s="72">
        <v>47.3</v>
      </c>
      <c r="AH12" s="72">
        <v>0.53256811321152009</v>
      </c>
      <c r="AI12" s="72">
        <v>134.19371408047562</v>
      </c>
      <c r="AJ12" s="69">
        <v>958.06</v>
      </c>
      <c r="AL12" s="70">
        <v>92.8</v>
      </c>
      <c r="AM12" s="70">
        <v>70.400000000000006</v>
      </c>
      <c r="AN12" s="70">
        <v>1.8</v>
      </c>
      <c r="AO12" s="70">
        <v>0.53255002904318727</v>
      </c>
      <c r="AP12" s="70">
        <v>134.20273642502241</v>
      </c>
      <c r="AQ12" s="69">
        <v>56.88</v>
      </c>
      <c r="AR12" s="9"/>
      <c r="AS12" s="71">
        <v>107.3</v>
      </c>
      <c r="AT12" s="71">
        <v>73</v>
      </c>
      <c r="AU12" s="71">
        <v>36.4</v>
      </c>
      <c r="AV12" s="71">
        <v>0.52761056178302679</v>
      </c>
      <c r="AW12" s="71">
        <v>136.69023395174202</v>
      </c>
      <c r="AX12" s="69">
        <v>700.29</v>
      </c>
      <c r="AZ12" s="3">
        <v>17.600000000000001</v>
      </c>
      <c r="BA12" s="3">
        <v>69.099999999999994</v>
      </c>
      <c r="BB12" s="3">
        <v>0</v>
      </c>
      <c r="BC12" s="3">
        <v>0.53197331726750297</v>
      </c>
      <c r="BD12" s="3">
        <v>134.490784513064</v>
      </c>
      <c r="BE12" s="69">
        <v>17.32</v>
      </c>
      <c r="BF12" s="9"/>
      <c r="BG12" s="70">
        <v>93.2</v>
      </c>
      <c r="BH12" s="70">
        <v>74.2</v>
      </c>
      <c r="BI12" s="70">
        <v>75.900000000000006</v>
      </c>
      <c r="BJ12" s="70">
        <v>0.53313551666104808</v>
      </c>
      <c r="BK12" s="10">
        <v>133.91094258021747</v>
      </c>
      <c r="BL12" s="69">
        <v>1280.04</v>
      </c>
      <c r="BN12" s="71">
        <v>94.8</v>
      </c>
      <c r="BO12" s="71">
        <v>73</v>
      </c>
      <c r="BP12" s="71">
        <v>31</v>
      </c>
      <c r="BQ12" s="71">
        <v>0.53410000000000002</v>
      </c>
      <c r="BR12" s="71">
        <v>133.44999999999999</v>
      </c>
      <c r="BS12" s="69">
        <v>568.20000000000005</v>
      </c>
      <c r="BT12" s="9"/>
      <c r="BU12" s="73">
        <v>4149.8999999999996</v>
      </c>
      <c r="BV12" s="73">
        <v>3737.91</v>
      </c>
      <c r="BW12" s="73">
        <v>411.99</v>
      </c>
      <c r="BX12" s="74">
        <v>0</v>
      </c>
      <c r="BY12" s="74">
        <v>748.19</v>
      </c>
      <c r="BZ12" s="74">
        <v>212.1</v>
      </c>
      <c r="CB12" s="75">
        <v>775</v>
      </c>
      <c r="CC12" s="76">
        <v>243</v>
      </c>
      <c r="CD12" s="76">
        <v>715.36999999999989</v>
      </c>
      <c r="CE12" s="76">
        <v>234.85</v>
      </c>
      <c r="CF12" s="76">
        <v>-10.070000000000618</v>
      </c>
      <c r="CG12" s="76">
        <v>960.29000000000008</v>
      </c>
      <c r="CH12" s="76">
        <v>950.21999999999946</v>
      </c>
      <c r="CI12" s="77">
        <v>1018</v>
      </c>
      <c r="CJ12" s="9"/>
      <c r="CK12" s="75">
        <v>-59.630000000000109</v>
      </c>
      <c r="CL12" s="76">
        <v>-8.1500000000000057</v>
      </c>
      <c r="CM12" s="76">
        <v>-67.780000000000541</v>
      </c>
    </row>
    <row r="13" spans="1:91" ht="15" customHeight="1" x14ac:dyDescent="0.2">
      <c r="A13" s="66">
        <v>45456</v>
      </c>
      <c r="B13" s="67"/>
      <c r="C13" s="68">
        <v>14.9</v>
      </c>
      <c r="D13" s="68">
        <v>74.599999999999994</v>
      </c>
      <c r="E13" s="68">
        <v>29.3</v>
      </c>
      <c r="F13" s="68">
        <v>0.6764</v>
      </c>
      <c r="G13" s="68">
        <v>77.7</v>
      </c>
      <c r="H13" s="69">
        <v>426.64</v>
      </c>
      <c r="J13" s="70">
        <v>0</v>
      </c>
      <c r="K13" s="70">
        <v>0</v>
      </c>
      <c r="L13" s="70">
        <v>0</v>
      </c>
      <c r="M13" s="70">
        <v>0</v>
      </c>
      <c r="N13" s="70">
        <v>0</v>
      </c>
      <c r="O13" s="69">
        <v>0</v>
      </c>
      <c r="Q13" s="71">
        <v>0</v>
      </c>
      <c r="R13" s="71">
        <v>0</v>
      </c>
      <c r="S13" s="71">
        <v>0</v>
      </c>
      <c r="T13" s="71">
        <v>0</v>
      </c>
      <c r="U13" s="71">
        <v>0</v>
      </c>
      <c r="V13" s="69">
        <v>0</v>
      </c>
      <c r="W13" s="9"/>
      <c r="X13" s="71">
        <v>106.3</v>
      </c>
      <c r="Y13" s="71">
        <v>71.7</v>
      </c>
      <c r="Z13" s="71">
        <v>12</v>
      </c>
      <c r="AA13" s="71">
        <v>0.53184242975292761</v>
      </c>
      <c r="AB13" s="71">
        <v>134.5562453915818</v>
      </c>
      <c r="AC13" s="69">
        <v>157.88</v>
      </c>
      <c r="AD13" s="9"/>
      <c r="AE13" s="3">
        <v>106</v>
      </c>
      <c r="AF13" s="72">
        <v>75.900000000000006</v>
      </c>
      <c r="AG13" s="72">
        <v>41.6</v>
      </c>
      <c r="AH13" s="72">
        <v>0.53256811321152009</v>
      </c>
      <c r="AI13" s="72">
        <v>134.19371408047562</v>
      </c>
      <c r="AJ13" s="69">
        <v>820.9</v>
      </c>
      <c r="AL13" s="70">
        <v>92</v>
      </c>
      <c r="AM13" s="70">
        <v>69.599999999999994</v>
      </c>
      <c r="AN13" s="70">
        <v>1.8</v>
      </c>
      <c r="AO13" s="70">
        <v>0.53255002904318727</v>
      </c>
      <c r="AP13" s="70">
        <v>134.20273642502241</v>
      </c>
      <c r="AQ13" s="69">
        <v>56.54</v>
      </c>
      <c r="AR13" s="9"/>
      <c r="AS13" s="71">
        <v>106.5</v>
      </c>
      <c r="AT13" s="71">
        <v>72.400000000000006</v>
      </c>
      <c r="AU13" s="71">
        <v>36.4</v>
      </c>
      <c r="AV13" s="71">
        <v>0.52761056178302679</v>
      </c>
      <c r="AW13" s="71">
        <v>136.69023395174202</v>
      </c>
      <c r="AX13" s="69">
        <v>700.36</v>
      </c>
      <c r="AZ13" s="3">
        <v>17.600000000000001</v>
      </c>
      <c r="BA13" s="3">
        <v>68.2</v>
      </c>
      <c r="BB13" s="3">
        <v>0</v>
      </c>
      <c r="BC13" s="3">
        <v>0.53197331726750297</v>
      </c>
      <c r="BD13" s="3">
        <v>134.490784513064</v>
      </c>
      <c r="BE13" s="69">
        <v>17.350000000000001</v>
      </c>
      <c r="BF13" s="9"/>
      <c r="BG13" s="70">
        <v>98.3</v>
      </c>
      <c r="BH13" s="70">
        <v>74.400000000000006</v>
      </c>
      <c r="BI13" s="70">
        <v>75.900000000000006</v>
      </c>
      <c r="BJ13" s="70">
        <v>0.53313551666104808</v>
      </c>
      <c r="BK13" s="10">
        <v>133.91094258021747</v>
      </c>
      <c r="BL13" s="69">
        <v>1280.31</v>
      </c>
      <c r="BN13" s="71">
        <v>94.8</v>
      </c>
      <c r="BO13" s="71">
        <v>73.099999999999994</v>
      </c>
      <c r="BP13" s="71">
        <v>31</v>
      </c>
      <c r="BQ13" s="71">
        <v>0.53410000000000002</v>
      </c>
      <c r="BR13" s="71">
        <v>133.44999999999999</v>
      </c>
      <c r="BS13" s="69">
        <v>568.08000000000004</v>
      </c>
      <c r="BT13" s="9"/>
      <c r="BU13" s="73">
        <v>4028.06</v>
      </c>
      <c r="BV13" s="73">
        <v>3601.42</v>
      </c>
      <c r="BW13" s="73">
        <v>426.64</v>
      </c>
      <c r="BX13" s="74">
        <v>0</v>
      </c>
      <c r="BY13" s="74">
        <v>851.02</v>
      </c>
      <c r="BZ13" s="74">
        <v>211.31</v>
      </c>
      <c r="CB13" s="75">
        <v>773</v>
      </c>
      <c r="CC13" s="76">
        <v>234</v>
      </c>
      <c r="CD13" s="76">
        <v>714.5300000000002</v>
      </c>
      <c r="CE13" s="76">
        <v>225.95999999999998</v>
      </c>
      <c r="CF13" s="76">
        <v>-121.83999999999969</v>
      </c>
      <c r="CG13" s="76">
        <v>1062.33</v>
      </c>
      <c r="CH13" s="76">
        <v>940.49000000000024</v>
      </c>
      <c r="CI13" s="77">
        <v>1007</v>
      </c>
      <c r="CJ13" s="9"/>
      <c r="CK13" s="75">
        <v>-58.4699999999998</v>
      </c>
      <c r="CL13" s="76">
        <v>-8.0400000000000205</v>
      </c>
      <c r="CM13" s="76">
        <v>-66.509999999999764</v>
      </c>
    </row>
    <row r="14" spans="1:91" s="78" customFormat="1" ht="15" customHeight="1" x14ac:dyDescent="0.2">
      <c r="B14" s="1"/>
      <c r="C14" s="1"/>
      <c r="D14" s="1"/>
      <c r="E14" s="1"/>
      <c r="F14" s="1"/>
      <c r="G14" s="1"/>
      <c r="H14" s="1"/>
      <c r="I14" s="9"/>
      <c r="J14" s="1"/>
      <c r="K14" s="1"/>
      <c r="L14" s="1"/>
      <c r="M14" s="1"/>
      <c r="N14" s="1"/>
      <c r="O14" s="1"/>
      <c r="P14" s="9"/>
      <c r="Q14" s="1"/>
      <c r="R14" s="1"/>
      <c r="S14" s="1"/>
      <c r="T14" s="1"/>
      <c r="U14" s="1"/>
      <c r="V14" s="1"/>
      <c r="W14" s="9"/>
      <c r="X14" s="1"/>
      <c r="Y14" s="1"/>
      <c r="Z14" s="1"/>
      <c r="AA14" s="1"/>
      <c r="AB14" s="1"/>
      <c r="AC14" s="1"/>
      <c r="AD14" s="9"/>
      <c r="AE14" s="3"/>
      <c r="AF14" s="3"/>
      <c r="AG14" s="3"/>
      <c r="AH14" s="3"/>
      <c r="AI14" s="3"/>
      <c r="AJ14" s="1"/>
      <c r="AK14" s="9"/>
      <c r="AL14" s="1"/>
      <c r="AM14" s="1"/>
      <c r="AN14" s="4"/>
      <c r="AO14" s="1"/>
      <c r="AP14" s="1"/>
      <c r="AQ14" s="1"/>
      <c r="AR14" s="9"/>
      <c r="AS14" s="1"/>
      <c r="AT14" s="1"/>
      <c r="AU14" s="1"/>
      <c r="AV14" s="1"/>
      <c r="AW14" s="1"/>
      <c r="AX14" s="1"/>
      <c r="AY14" s="9"/>
      <c r="AZ14" s="3"/>
      <c r="BA14" s="3"/>
      <c r="BB14" s="3"/>
      <c r="BC14" s="3"/>
      <c r="BD14" s="3"/>
      <c r="BE14" s="1"/>
      <c r="BF14" s="9"/>
      <c r="BG14" s="1"/>
      <c r="BH14" s="1"/>
      <c r="BI14" s="1"/>
      <c r="BJ14" s="1"/>
      <c r="BK14" s="1"/>
      <c r="BL14" s="1"/>
      <c r="BM14" s="9"/>
      <c r="BN14" s="1"/>
      <c r="BO14" s="1"/>
      <c r="BP14" s="1"/>
      <c r="BQ14" s="1"/>
      <c r="BR14" s="1"/>
      <c r="BS14" s="1"/>
      <c r="BT14" s="9"/>
      <c r="BX14" s="5"/>
      <c r="BY14" s="5"/>
      <c r="BZ14" s="5"/>
      <c r="CA14" s="9"/>
      <c r="CJ14" s="9"/>
    </row>
    <row r="15" spans="1:91" ht="15" customHeight="1" x14ac:dyDescent="0.2">
      <c r="A15" s="6" t="s">
        <v>30</v>
      </c>
      <c r="W15" s="9"/>
      <c r="AD15" s="9"/>
      <c r="AR15" s="9"/>
      <c r="BF15" s="9"/>
      <c r="BT15" s="9"/>
      <c r="CJ15" s="9"/>
    </row>
    <row r="16" spans="1:91" ht="15" customHeight="1" x14ac:dyDescent="0.2">
      <c r="W16" s="9"/>
      <c r="AD16" s="9"/>
      <c r="AL16" s="6" t="s">
        <v>31</v>
      </c>
      <c r="AR16" s="9"/>
      <c r="BF16" s="9"/>
      <c r="BT16" s="9"/>
      <c r="CJ16" s="9"/>
    </row>
    <row r="17" spans="1:91" ht="15.75" customHeight="1" x14ac:dyDescent="0.2">
      <c r="A17" s="79"/>
      <c r="B17" s="80"/>
      <c r="C17" s="81">
        <v>4601</v>
      </c>
      <c r="D17" s="82"/>
      <c r="E17" s="83"/>
      <c r="F17" s="82"/>
      <c r="G17" s="82"/>
      <c r="H17" s="82"/>
      <c r="J17" s="84">
        <v>4605</v>
      </c>
      <c r="K17" s="82"/>
      <c r="L17" s="82"/>
      <c r="M17" s="82"/>
      <c r="N17" s="82"/>
      <c r="O17" s="82"/>
      <c r="Q17" s="84">
        <v>4606</v>
      </c>
      <c r="R17" s="82"/>
      <c r="S17" s="82"/>
      <c r="T17" s="82"/>
      <c r="U17" s="82"/>
      <c r="V17" s="82"/>
      <c r="W17" s="9"/>
      <c r="X17" s="84">
        <v>4607</v>
      </c>
      <c r="Y17" s="82"/>
      <c r="Z17" s="82"/>
      <c r="AA17" s="82"/>
      <c r="AB17" s="82"/>
      <c r="AC17" s="82"/>
      <c r="AD17" s="9"/>
      <c r="AE17" s="85">
        <v>4608</v>
      </c>
      <c r="AF17" s="86"/>
      <c r="AG17" s="86"/>
      <c r="AH17" s="86"/>
      <c r="AI17" s="86"/>
      <c r="AJ17" s="82"/>
      <c r="AL17" s="84">
        <v>4609</v>
      </c>
      <c r="AM17" s="82"/>
      <c r="AN17" s="82"/>
      <c r="AO17" s="82"/>
      <c r="AP17" s="82"/>
      <c r="AQ17" s="82"/>
      <c r="AR17" s="9"/>
      <c r="AS17" s="84">
        <v>4610</v>
      </c>
      <c r="AT17" s="82"/>
      <c r="AU17" s="82"/>
      <c r="AV17" s="82"/>
      <c r="AW17" s="82"/>
      <c r="AX17" s="82"/>
      <c r="AZ17" s="85">
        <v>4611</v>
      </c>
      <c r="BA17" s="86"/>
      <c r="BB17" s="86"/>
      <c r="BC17" s="86"/>
      <c r="BD17" s="86"/>
      <c r="BE17" s="82"/>
      <c r="BF17" s="9"/>
      <c r="BG17" s="84">
        <v>4613</v>
      </c>
      <c r="BH17" s="82"/>
      <c r="BI17" s="82"/>
      <c r="BJ17" s="82"/>
      <c r="BK17" s="82"/>
      <c r="BL17" s="82"/>
      <c r="BN17" s="84">
        <v>4614</v>
      </c>
      <c r="BO17" s="82"/>
      <c r="BP17" s="82"/>
      <c r="BQ17" s="82"/>
      <c r="BR17" s="82"/>
      <c r="BS17" s="82"/>
      <c r="BT17" s="9"/>
      <c r="BU17" s="33" t="s">
        <v>13</v>
      </c>
      <c r="BV17" s="87"/>
      <c r="BW17" s="87"/>
      <c r="BX17" s="34"/>
      <c r="BY17" s="88" t="s">
        <v>14</v>
      </c>
      <c r="BZ17" s="88"/>
      <c r="CB17" s="37"/>
      <c r="CC17" s="37"/>
      <c r="CD17" s="37"/>
      <c r="CE17" s="37"/>
      <c r="CF17" s="38" t="s">
        <v>15</v>
      </c>
      <c r="CG17" s="38"/>
      <c r="CH17" s="38"/>
      <c r="CI17" s="38"/>
      <c r="CJ17" s="9"/>
      <c r="CK17" s="39" t="s">
        <v>16</v>
      </c>
      <c r="CL17" s="40"/>
      <c r="CM17" s="41"/>
    </row>
    <row r="18" spans="1:91" ht="15" customHeight="1" x14ac:dyDescent="0.2">
      <c r="A18" s="89"/>
      <c r="B18" s="90"/>
      <c r="C18" s="91" t="s">
        <v>32</v>
      </c>
      <c r="D18" s="92">
        <v>1561.5923276286881</v>
      </c>
      <c r="E18" s="93" t="s">
        <v>33</v>
      </c>
      <c r="F18" s="94"/>
      <c r="H18" s="95"/>
      <c r="J18" s="96" t="s">
        <v>32</v>
      </c>
      <c r="K18" s="92">
        <v>1586.4377670846213</v>
      </c>
      <c r="L18" s="93" t="s">
        <v>33</v>
      </c>
      <c r="M18" s="94"/>
      <c r="O18" s="95"/>
      <c r="Q18" s="96" t="s">
        <v>32</v>
      </c>
      <c r="R18" s="92">
        <v>1586.7619033000387</v>
      </c>
      <c r="S18" s="93" t="s">
        <v>33</v>
      </c>
      <c r="T18" s="94"/>
      <c r="V18" s="95"/>
      <c r="W18" s="9"/>
      <c r="X18" s="96" t="s">
        <v>32</v>
      </c>
      <c r="Y18" s="92">
        <v>1586.7619033000387</v>
      </c>
      <c r="Z18" s="93" t="s">
        <v>33</v>
      </c>
      <c r="AA18" s="94"/>
      <c r="AC18" s="95"/>
      <c r="AD18" s="9"/>
      <c r="AE18" s="97" t="s">
        <v>32</v>
      </c>
      <c r="AF18" s="98">
        <v>2021.6974219625506</v>
      </c>
      <c r="AG18" s="99" t="s">
        <v>33</v>
      </c>
      <c r="AH18" s="100"/>
      <c r="AJ18" s="95"/>
      <c r="AL18" s="96" t="s">
        <v>32</v>
      </c>
      <c r="AM18" s="92">
        <v>1586.4377670846213</v>
      </c>
      <c r="AN18" s="93" t="s">
        <v>33</v>
      </c>
      <c r="AO18" s="94"/>
      <c r="AQ18" s="95"/>
      <c r="AR18" s="9"/>
      <c r="AS18" s="96" t="s">
        <v>32</v>
      </c>
      <c r="AT18" s="92">
        <v>2021.6974219625506</v>
      </c>
      <c r="AU18" s="93" t="s">
        <v>33</v>
      </c>
      <c r="AV18" s="94"/>
      <c r="AX18" s="95"/>
      <c r="AZ18" s="97" t="s">
        <v>32</v>
      </c>
      <c r="BA18" s="98">
        <v>2021.6974219625506</v>
      </c>
      <c r="BB18" s="99" t="s">
        <v>33</v>
      </c>
      <c r="BC18" s="100"/>
      <c r="BE18" s="95"/>
      <c r="BF18" s="9"/>
      <c r="BG18" s="96" t="s">
        <v>32</v>
      </c>
      <c r="BH18" s="92">
        <v>1586.4377670846213</v>
      </c>
      <c r="BI18" s="93" t="s">
        <v>33</v>
      </c>
      <c r="BJ18" s="94"/>
      <c r="BL18" s="95"/>
      <c r="BN18" s="96" t="s">
        <v>32</v>
      </c>
      <c r="BO18" s="92">
        <v>2021.6974219625506</v>
      </c>
      <c r="BP18" s="93" t="s">
        <v>33</v>
      </c>
      <c r="BQ18" s="94"/>
      <c r="BS18" s="95"/>
      <c r="BT18" s="9"/>
      <c r="BU18" s="42"/>
      <c r="BV18" s="43"/>
      <c r="BW18" s="43"/>
      <c r="BX18" s="44"/>
      <c r="BY18" s="45"/>
      <c r="BZ18" s="46"/>
      <c r="CB18" s="47"/>
      <c r="CC18" s="47"/>
      <c r="CD18" s="47"/>
      <c r="CE18" s="47"/>
      <c r="CF18" s="48"/>
      <c r="CG18" s="48"/>
      <c r="CH18" s="48"/>
      <c r="CI18" s="48"/>
      <c r="CJ18" s="9"/>
      <c r="CK18" s="49"/>
      <c r="CL18" s="50"/>
      <c r="CM18" s="51"/>
    </row>
    <row r="19" spans="1:91" s="65" customFormat="1" ht="15" customHeight="1" x14ac:dyDescent="0.2">
      <c r="A19" s="101"/>
      <c r="C19" s="61" t="s">
        <v>34</v>
      </c>
      <c r="D19" s="61" t="s">
        <v>2</v>
      </c>
      <c r="E19" s="102" t="s">
        <v>3</v>
      </c>
      <c r="F19" s="103" t="s">
        <v>4</v>
      </c>
      <c r="G19" s="104" t="s">
        <v>5</v>
      </c>
      <c r="H19" s="105" t="s">
        <v>35</v>
      </c>
      <c r="I19" s="9"/>
      <c r="J19" s="60" t="s">
        <v>34</v>
      </c>
      <c r="K19" s="61" t="s">
        <v>2</v>
      </c>
      <c r="L19" s="102" t="s">
        <v>3</v>
      </c>
      <c r="M19" s="103" t="s">
        <v>4</v>
      </c>
      <c r="N19" s="104" t="s">
        <v>5</v>
      </c>
      <c r="O19" s="105" t="s">
        <v>35</v>
      </c>
      <c r="P19" s="9"/>
      <c r="Q19" s="60" t="s">
        <v>34</v>
      </c>
      <c r="R19" s="61" t="s">
        <v>2</v>
      </c>
      <c r="S19" s="102" t="s">
        <v>3</v>
      </c>
      <c r="T19" s="103" t="s">
        <v>4</v>
      </c>
      <c r="U19" s="104" t="s">
        <v>5</v>
      </c>
      <c r="V19" s="105" t="s">
        <v>35</v>
      </c>
      <c r="W19" s="9"/>
      <c r="X19" s="60" t="s">
        <v>34</v>
      </c>
      <c r="Y19" s="61" t="s">
        <v>2</v>
      </c>
      <c r="Z19" s="102" t="s">
        <v>3</v>
      </c>
      <c r="AA19" s="103" t="s">
        <v>4</v>
      </c>
      <c r="AB19" s="104" t="s">
        <v>5</v>
      </c>
      <c r="AC19" s="105" t="s">
        <v>35</v>
      </c>
      <c r="AD19" s="9"/>
      <c r="AE19" s="106" t="s">
        <v>34</v>
      </c>
      <c r="AF19" s="107" t="s">
        <v>2</v>
      </c>
      <c r="AG19" s="108" t="s">
        <v>3</v>
      </c>
      <c r="AH19" s="109" t="s">
        <v>4</v>
      </c>
      <c r="AI19" s="110" t="s">
        <v>5</v>
      </c>
      <c r="AJ19" s="105" t="s">
        <v>35</v>
      </c>
      <c r="AK19" s="9"/>
      <c r="AL19" s="60" t="s">
        <v>34</v>
      </c>
      <c r="AM19" s="61" t="s">
        <v>2</v>
      </c>
      <c r="AN19" s="102" t="s">
        <v>3</v>
      </c>
      <c r="AO19" s="103" t="s">
        <v>4</v>
      </c>
      <c r="AP19" s="104" t="s">
        <v>5</v>
      </c>
      <c r="AQ19" s="105" t="s">
        <v>35</v>
      </c>
      <c r="AR19" s="9"/>
      <c r="AS19" s="60" t="s">
        <v>34</v>
      </c>
      <c r="AT19" s="61" t="s">
        <v>2</v>
      </c>
      <c r="AU19" s="102" t="s">
        <v>3</v>
      </c>
      <c r="AV19" s="103" t="s">
        <v>4</v>
      </c>
      <c r="AW19" s="104" t="s">
        <v>5</v>
      </c>
      <c r="AX19" s="105" t="s">
        <v>35</v>
      </c>
      <c r="AY19" s="9"/>
      <c r="AZ19" s="106" t="s">
        <v>34</v>
      </c>
      <c r="BA19" s="107" t="s">
        <v>2</v>
      </c>
      <c r="BB19" s="108" t="s">
        <v>3</v>
      </c>
      <c r="BC19" s="109" t="s">
        <v>4</v>
      </c>
      <c r="BD19" s="110" t="s">
        <v>5</v>
      </c>
      <c r="BE19" s="105" t="s">
        <v>35</v>
      </c>
      <c r="BF19" s="9"/>
      <c r="BG19" s="60" t="s">
        <v>34</v>
      </c>
      <c r="BH19" s="61" t="s">
        <v>2</v>
      </c>
      <c r="BI19" s="102" t="s">
        <v>3</v>
      </c>
      <c r="BJ19" s="103" t="s">
        <v>4</v>
      </c>
      <c r="BK19" s="104" t="s">
        <v>5</v>
      </c>
      <c r="BL19" s="105" t="s">
        <v>35</v>
      </c>
      <c r="BM19" s="9"/>
      <c r="BN19" s="60" t="s">
        <v>34</v>
      </c>
      <c r="BO19" s="61" t="s">
        <v>2</v>
      </c>
      <c r="BP19" s="102" t="s">
        <v>3</v>
      </c>
      <c r="BQ19" s="103" t="s">
        <v>4</v>
      </c>
      <c r="BR19" s="104" t="s">
        <v>5</v>
      </c>
      <c r="BS19" s="105" t="s">
        <v>35</v>
      </c>
      <c r="BT19" s="9"/>
      <c r="BU19" s="52" t="s">
        <v>18</v>
      </c>
      <c r="BV19" s="53" t="s">
        <v>19</v>
      </c>
      <c r="BW19" s="53" t="s">
        <v>20</v>
      </c>
      <c r="BX19" s="54" t="s">
        <v>21</v>
      </c>
      <c r="BY19" s="54" t="s">
        <v>19</v>
      </c>
      <c r="BZ19" s="55" t="s">
        <v>20</v>
      </c>
      <c r="CA19" s="9"/>
      <c r="CB19" s="52" t="s">
        <v>22</v>
      </c>
      <c r="CC19" s="56" t="s">
        <v>23</v>
      </c>
      <c r="CD19" s="57" t="s">
        <v>19</v>
      </c>
      <c r="CE19" s="57" t="s">
        <v>20</v>
      </c>
      <c r="CF19" s="56" t="s">
        <v>24</v>
      </c>
      <c r="CG19" s="56" t="s">
        <v>14</v>
      </c>
      <c r="CH19" s="56" t="s">
        <v>25</v>
      </c>
      <c r="CI19" s="58" t="s">
        <v>26</v>
      </c>
      <c r="CJ19" s="9"/>
      <c r="CK19" s="52" t="s">
        <v>19</v>
      </c>
      <c r="CL19" s="56" t="s">
        <v>20</v>
      </c>
      <c r="CM19" s="56" t="s">
        <v>18</v>
      </c>
    </row>
    <row r="20" spans="1:91" s="65" customFormat="1" ht="18" customHeight="1" thickBot="1" x14ac:dyDescent="0.25">
      <c r="A20" s="61" t="s">
        <v>36</v>
      </c>
      <c r="B20" s="111" t="s">
        <v>37</v>
      </c>
      <c r="C20" s="112" t="s">
        <v>38</v>
      </c>
      <c r="D20" s="112" t="s">
        <v>39</v>
      </c>
      <c r="E20" s="112" t="s">
        <v>40</v>
      </c>
      <c r="F20" s="113"/>
      <c r="G20" s="114"/>
      <c r="H20" s="115" t="s">
        <v>29</v>
      </c>
      <c r="I20" s="9"/>
      <c r="J20" s="116" t="s">
        <v>38</v>
      </c>
      <c r="K20" s="112" t="s">
        <v>39</v>
      </c>
      <c r="L20" s="112" t="s">
        <v>40</v>
      </c>
      <c r="M20" s="113"/>
      <c r="N20" s="114"/>
      <c r="O20" s="115" t="s">
        <v>29</v>
      </c>
      <c r="P20" s="9"/>
      <c r="Q20" s="116" t="s">
        <v>38</v>
      </c>
      <c r="R20" s="112" t="s">
        <v>39</v>
      </c>
      <c r="S20" s="112" t="s">
        <v>40</v>
      </c>
      <c r="T20" s="113"/>
      <c r="U20" s="114"/>
      <c r="V20" s="115" t="s">
        <v>29</v>
      </c>
      <c r="W20" s="9"/>
      <c r="X20" s="116" t="s">
        <v>38</v>
      </c>
      <c r="Y20" s="112" t="s">
        <v>39</v>
      </c>
      <c r="Z20" s="112" t="s">
        <v>40</v>
      </c>
      <c r="AA20" s="113"/>
      <c r="AB20" s="114"/>
      <c r="AC20" s="115" t="s">
        <v>29</v>
      </c>
      <c r="AD20" s="9"/>
      <c r="AE20" s="117" t="s">
        <v>38</v>
      </c>
      <c r="AF20" s="118" t="s">
        <v>39</v>
      </c>
      <c r="AG20" s="118" t="s">
        <v>40</v>
      </c>
      <c r="AH20" s="119"/>
      <c r="AI20" s="120"/>
      <c r="AJ20" s="115" t="s">
        <v>29</v>
      </c>
      <c r="AK20" s="9"/>
      <c r="AL20" s="116" t="s">
        <v>38</v>
      </c>
      <c r="AM20" s="112" t="s">
        <v>39</v>
      </c>
      <c r="AN20" s="112" t="s">
        <v>40</v>
      </c>
      <c r="AO20" s="113"/>
      <c r="AP20" s="114"/>
      <c r="AQ20" s="115" t="s">
        <v>29</v>
      </c>
      <c r="AR20" s="9"/>
      <c r="AS20" s="116" t="s">
        <v>38</v>
      </c>
      <c r="AT20" s="112" t="s">
        <v>39</v>
      </c>
      <c r="AU20" s="112" t="s">
        <v>40</v>
      </c>
      <c r="AV20" s="113"/>
      <c r="AW20" s="114"/>
      <c r="AX20" s="115" t="s">
        <v>29</v>
      </c>
      <c r="AY20" s="9"/>
      <c r="AZ20" s="117" t="s">
        <v>38</v>
      </c>
      <c r="BA20" s="118" t="s">
        <v>39</v>
      </c>
      <c r="BB20" s="118" t="s">
        <v>40</v>
      </c>
      <c r="BC20" s="119"/>
      <c r="BD20" s="120"/>
      <c r="BE20" s="115" t="s">
        <v>29</v>
      </c>
      <c r="BF20" s="9"/>
      <c r="BG20" s="116" t="s">
        <v>38</v>
      </c>
      <c r="BH20" s="112" t="s">
        <v>39</v>
      </c>
      <c r="BI20" s="112" t="s">
        <v>40</v>
      </c>
      <c r="BJ20" s="113"/>
      <c r="BK20" s="114"/>
      <c r="BL20" s="115" t="s">
        <v>29</v>
      </c>
      <c r="BM20" s="9"/>
      <c r="BN20" s="116" t="s">
        <v>38</v>
      </c>
      <c r="BO20" s="112" t="s">
        <v>39</v>
      </c>
      <c r="BP20" s="112" t="s">
        <v>40</v>
      </c>
      <c r="BQ20" s="113"/>
      <c r="BR20" s="114"/>
      <c r="BS20" s="115" t="s">
        <v>29</v>
      </c>
      <c r="BT20" s="9"/>
      <c r="BU20" s="60" t="s">
        <v>29</v>
      </c>
      <c r="BV20" s="61" t="s">
        <v>29</v>
      </c>
      <c r="BW20" s="61" t="s">
        <v>29</v>
      </c>
      <c r="BX20" s="62" t="s">
        <v>29</v>
      </c>
      <c r="BY20" s="62" t="s">
        <v>29</v>
      </c>
      <c r="BZ20" s="63" t="s">
        <v>29</v>
      </c>
      <c r="CA20" s="9"/>
      <c r="CB20" s="60" t="s">
        <v>29</v>
      </c>
      <c r="CC20" s="61" t="s">
        <v>29</v>
      </c>
      <c r="CD20" s="61" t="s">
        <v>29</v>
      </c>
      <c r="CE20" s="61" t="s">
        <v>29</v>
      </c>
      <c r="CF20" s="61" t="s">
        <v>29</v>
      </c>
      <c r="CG20" s="61" t="s">
        <v>29</v>
      </c>
      <c r="CH20" s="61" t="s">
        <v>41</v>
      </c>
      <c r="CI20" s="64" t="s">
        <v>41</v>
      </c>
      <c r="CJ20" s="9"/>
      <c r="CK20" s="60" t="s">
        <v>29</v>
      </c>
      <c r="CL20" s="61" t="s">
        <v>29</v>
      </c>
      <c r="CM20" s="61" t="s">
        <v>29</v>
      </c>
    </row>
    <row r="21" spans="1:91" ht="15.6" hidden="1" customHeight="1" thickBot="1" x14ac:dyDescent="0.25">
      <c r="A21" s="121">
        <v>42735</v>
      </c>
      <c r="B21" s="122">
        <v>0.25</v>
      </c>
      <c r="C21" s="123">
        <v>12.54</v>
      </c>
      <c r="D21" s="123">
        <v>80.7</v>
      </c>
      <c r="E21" s="123">
        <v>21.8</v>
      </c>
      <c r="F21" s="123">
        <v>0.67669999999999997</v>
      </c>
      <c r="G21" s="123">
        <v>77.599999999999994</v>
      </c>
      <c r="H21" s="124">
        <v>240.06</v>
      </c>
      <c r="J21" s="125">
        <v>106.5</v>
      </c>
      <c r="K21" s="125">
        <v>84.9</v>
      </c>
      <c r="L21" s="125">
        <v>34.200000000000003</v>
      </c>
      <c r="M21" s="125">
        <v>0.53420000000000001</v>
      </c>
      <c r="N21" s="125">
        <v>133.4</v>
      </c>
      <c r="O21" s="124">
        <v>499.11</v>
      </c>
      <c r="Q21" s="126">
        <v>0</v>
      </c>
      <c r="R21" s="126">
        <v>0</v>
      </c>
      <c r="S21" s="126">
        <v>0</v>
      </c>
      <c r="T21" s="126">
        <v>0</v>
      </c>
      <c r="U21" s="126">
        <v>0</v>
      </c>
      <c r="V21" s="124" t="e">
        <v>#N/A</v>
      </c>
      <c r="W21" s="9"/>
      <c r="X21" s="126">
        <v>0</v>
      </c>
      <c r="Y21" s="126">
        <v>0</v>
      </c>
      <c r="Z21" s="126">
        <v>0</v>
      </c>
      <c r="AA21" s="126">
        <v>0</v>
      </c>
      <c r="AB21" s="126">
        <v>0</v>
      </c>
      <c r="AC21" s="124" t="e">
        <v>#N/A</v>
      </c>
      <c r="AD21" s="9"/>
      <c r="AE21" s="127">
        <v>83.6</v>
      </c>
      <c r="AF21" s="127">
        <v>75.400000000000006</v>
      </c>
      <c r="AG21" s="127">
        <v>4.4000000000000004</v>
      </c>
      <c r="AH21" s="127">
        <v>0.53920000000000001</v>
      </c>
      <c r="AI21" s="127">
        <v>130.91</v>
      </c>
      <c r="AJ21" s="124">
        <v>86.1</v>
      </c>
      <c r="AL21" s="125">
        <v>90.6</v>
      </c>
      <c r="AM21" s="125">
        <v>76</v>
      </c>
      <c r="AN21" s="125">
        <v>4.5</v>
      </c>
      <c r="AO21" s="125">
        <v>0.53449999999999998</v>
      </c>
      <c r="AP21" s="125">
        <v>133.22999999999999</v>
      </c>
      <c r="AQ21" s="124">
        <v>71.98</v>
      </c>
      <c r="AR21" s="9"/>
      <c r="AS21" s="126">
        <v>0</v>
      </c>
      <c r="AT21" s="126">
        <v>0</v>
      </c>
      <c r="AU21" s="126">
        <v>0</v>
      </c>
      <c r="AV21" s="126">
        <v>0</v>
      </c>
      <c r="AW21" s="126">
        <v>0</v>
      </c>
      <c r="AX21" s="124" t="e">
        <v>#N/A</v>
      </c>
      <c r="AZ21" s="127">
        <v>83.7</v>
      </c>
      <c r="BA21" s="127">
        <v>75.400000000000006</v>
      </c>
      <c r="BB21" s="127">
        <v>0</v>
      </c>
      <c r="BC21" s="127">
        <v>0.53879999999999995</v>
      </c>
      <c r="BD21" s="127">
        <v>131.11000000000001</v>
      </c>
      <c r="BE21" s="124">
        <v>57.74</v>
      </c>
      <c r="BF21" s="9"/>
      <c r="BG21" s="125">
        <v>84.6</v>
      </c>
      <c r="BH21" s="125">
        <v>75.7</v>
      </c>
      <c r="BI21" s="125">
        <v>1.8</v>
      </c>
      <c r="BJ21" s="125">
        <v>0.54190000000000005</v>
      </c>
      <c r="BK21" s="128">
        <v>129.63999999999999</v>
      </c>
      <c r="BL21" s="124">
        <v>51.59</v>
      </c>
      <c r="BN21" s="126">
        <v>0</v>
      </c>
      <c r="BO21" s="126">
        <v>0</v>
      </c>
      <c r="BP21" s="126">
        <v>0</v>
      </c>
      <c r="BQ21" s="126">
        <v>0</v>
      </c>
      <c r="BR21" s="126">
        <v>0</v>
      </c>
      <c r="BS21" s="124" t="e">
        <v>#N/A</v>
      </c>
      <c r="BT21" s="9"/>
      <c r="BU21" s="73">
        <v>1006.5800000000002</v>
      </c>
      <c r="BV21" s="73">
        <v>766.5200000000001</v>
      </c>
      <c r="BW21" s="76">
        <v>240.06</v>
      </c>
      <c r="BX21" s="129">
        <v>0</v>
      </c>
      <c r="BY21" s="74" t="e">
        <v>#REF!</v>
      </c>
      <c r="BZ21" s="74" t="e">
        <v>#REF!</v>
      </c>
      <c r="CB21" s="130"/>
      <c r="CC21" s="131"/>
      <c r="CD21" s="76" t="e">
        <v>#REF!</v>
      </c>
      <c r="CE21" s="76" t="e">
        <v>#REF!</v>
      </c>
      <c r="CF21" s="76" t="e">
        <v>#REF!</v>
      </c>
      <c r="CG21" s="76" t="e">
        <v>#REF!</v>
      </c>
      <c r="CH21" s="76" t="e">
        <v>#REF!</v>
      </c>
      <c r="CI21" s="77">
        <v>0</v>
      </c>
      <c r="CJ21" s="9"/>
      <c r="CK21" s="75" t="e">
        <v>#REF!</v>
      </c>
      <c r="CL21" s="76" t="e">
        <v>#REF!</v>
      </c>
      <c r="CM21" s="76" t="e">
        <v>#REF!</v>
      </c>
    </row>
    <row r="22" spans="1:91" ht="15" customHeight="1" x14ac:dyDescent="0.2">
      <c r="A22" s="144">
        <v>45292</v>
      </c>
      <c r="B22" s="132">
        <v>0.25</v>
      </c>
      <c r="C22" s="133">
        <v>14.8</v>
      </c>
      <c r="D22" s="133">
        <v>80.8</v>
      </c>
      <c r="E22" s="133">
        <v>44.7</v>
      </c>
      <c r="F22" s="133">
        <v>0.67930000000000001</v>
      </c>
      <c r="G22" s="133">
        <v>76.8</v>
      </c>
      <c r="H22" s="134">
        <v>791.07999999999993</v>
      </c>
      <c r="J22" s="135">
        <v>0</v>
      </c>
      <c r="K22" s="135">
        <v>0</v>
      </c>
      <c r="L22" s="135">
        <v>0</v>
      </c>
      <c r="M22" s="135">
        <v>0</v>
      </c>
      <c r="N22" s="135">
        <v>0</v>
      </c>
      <c r="O22" s="134">
        <v>0</v>
      </c>
      <c r="Q22" s="136">
        <v>0</v>
      </c>
      <c r="R22" s="136">
        <v>0</v>
      </c>
      <c r="S22" s="136">
        <v>0</v>
      </c>
      <c r="T22" s="136">
        <v>0</v>
      </c>
      <c r="U22" s="136">
        <v>0</v>
      </c>
      <c r="V22" s="134">
        <v>0</v>
      </c>
      <c r="W22" s="9"/>
      <c r="X22" s="136">
        <v>95.5</v>
      </c>
      <c r="Y22" s="136">
        <v>77.7</v>
      </c>
      <c r="Z22" s="136">
        <v>13.8</v>
      </c>
      <c r="AA22" s="136">
        <v>0.53184242975292761</v>
      </c>
      <c r="AB22" s="136">
        <v>134.5562453915818</v>
      </c>
      <c r="AC22" s="134">
        <v>172.9</v>
      </c>
      <c r="AD22" s="9"/>
      <c r="AE22" s="145">
        <v>113.8</v>
      </c>
      <c r="AF22" s="137">
        <v>78.3</v>
      </c>
      <c r="AG22" s="137">
        <v>20.9</v>
      </c>
      <c r="AH22" s="137">
        <v>0.53212517077197097</v>
      </c>
      <c r="AI22" s="137">
        <v>134.41487825077201</v>
      </c>
      <c r="AJ22" s="134">
        <v>360.83</v>
      </c>
      <c r="AL22" s="135">
        <v>120.1</v>
      </c>
      <c r="AM22" s="135">
        <v>82.4</v>
      </c>
      <c r="AN22" s="135">
        <v>76.599999999999994</v>
      </c>
      <c r="AO22" s="135">
        <v>0.53345990276741995</v>
      </c>
      <c r="AP22" s="135">
        <v>133.74955158943175</v>
      </c>
      <c r="AQ22" s="134">
        <v>1279.31</v>
      </c>
      <c r="AR22" s="9"/>
      <c r="AS22" s="136">
        <v>101.7</v>
      </c>
      <c r="AT22" s="136">
        <v>77.5</v>
      </c>
      <c r="AU22" s="136">
        <v>19.100000000000001</v>
      </c>
      <c r="AV22" s="136">
        <v>0.53221835789791005</v>
      </c>
      <c r="AW22" s="136">
        <v>134.368318708282</v>
      </c>
      <c r="AX22" s="134">
        <v>318.7</v>
      </c>
      <c r="AZ22" s="145">
        <v>4.7</v>
      </c>
      <c r="BA22" s="145">
        <v>74.3</v>
      </c>
      <c r="BB22" s="145">
        <v>0</v>
      </c>
      <c r="BC22" s="145">
        <v>0.53197331726750297</v>
      </c>
      <c r="BD22" s="145">
        <v>134.490784513064</v>
      </c>
      <c r="BE22" s="134">
        <v>10.11</v>
      </c>
      <c r="BF22" s="9"/>
      <c r="BG22" s="135">
        <v>93.6</v>
      </c>
      <c r="BH22" s="135">
        <v>77.7</v>
      </c>
      <c r="BI22" s="135">
        <v>19.3</v>
      </c>
      <c r="BJ22" s="135">
        <v>0.53132962483788038</v>
      </c>
      <c r="BK22" s="138">
        <v>134.81302563483933</v>
      </c>
      <c r="BL22" s="134">
        <v>248.91</v>
      </c>
      <c r="BN22" s="136">
        <v>98.7</v>
      </c>
      <c r="BO22" s="136">
        <v>77.2</v>
      </c>
      <c r="BP22" s="136">
        <v>12.7</v>
      </c>
      <c r="BQ22" s="136">
        <v>0.53410000000000002</v>
      </c>
      <c r="BR22" s="136">
        <v>133.44999999999999</v>
      </c>
      <c r="BS22" s="134">
        <v>204.77</v>
      </c>
      <c r="BT22" s="9"/>
      <c r="BU22" s="73">
        <f t="shared" ref="BU22:BU60" si="0">+H22+O22+AQ22+BL22+AJ22+BE22+BS22+AC22+V22+AX22</f>
        <v>3386.6099999999997</v>
      </c>
      <c r="BV22" s="73">
        <f t="shared" ref="BV22:BV60" si="1">+O22+AQ22+BL22+AJ22+BE22+BS22+AC22+V22+AX22</f>
        <v>2595.5299999999997</v>
      </c>
      <c r="BW22" s="139">
        <f t="shared" ref="BW22:BW60" si="2">+H22</f>
        <v>791.07999999999993</v>
      </c>
      <c r="BX22" s="74">
        <v>0</v>
      </c>
      <c r="BY22" s="74">
        <f>'[1]2_Ventas'!AB2202</f>
        <v>0</v>
      </c>
      <c r="BZ22" s="140">
        <f>'[1]2_Ventas'!AN2202</f>
        <v>0</v>
      </c>
      <c r="CB22" s="141" t="s">
        <v>42</v>
      </c>
      <c r="CC22" s="142"/>
      <c r="CD22" s="142" t="e">
        <f>+BV22-#REF!+BY22</f>
        <v>#REF!</v>
      </c>
      <c r="CE22" s="76" t="e">
        <f>+BW22-#REF!+BZ22</f>
        <v>#REF!</v>
      </c>
      <c r="CF22" s="142" t="e">
        <f>+BU22-#REF!</f>
        <v>#REF!</v>
      </c>
      <c r="CG22" s="142">
        <f>+BY22+BZ22</f>
        <v>0</v>
      </c>
      <c r="CH22" s="142" t="e">
        <f>SUM(CF22:CG22)</f>
        <v>#REF!</v>
      </c>
      <c r="CI22" s="143" t="e">
        <f t="shared" ref="CI22:CI60" si="3">+CB22+CC22</f>
        <v>#VALUE!</v>
      </c>
      <c r="CJ22" s="9"/>
      <c r="CK22" s="146" t="e">
        <f t="shared" ref="CK22:CL37" si="4">+CD22-CB22</f>
        <v>#REF!</v>
      </c>
      <c r="CL22" s="147" t="e">
        <f t="shared" si="4"/>
        <v>#REF!</v>
      </c>
      <c r="CM22" s="147" t="e">
        <f t="shared" ref="CM22:CM60" si="5">+CH22-CI22</f>
        <v>#REF!</v>
      </c>
    </row>
    <row r="23" spans="1:91" ht="15" customHeight="1" x14ac:dyDescent="0.2">
      <c r="A23" s="144">
        <v>45293</v>
      </c>
      <c r="C23" s="133">
        <v>14.9</v>
      </c>
      <c r="D23" s="133">
        <v>80.3</v>
      </c>
      <c r="E23" s="133">
        <v>43</v>
      </c>
      <c r="F23" s="133">
        <v>0.67769999999999997</v>
      </c>
      <c r="G23" s="133">
        <v>77.3</v>
      </c>
      <c r="H23" s="134">
        <v>757.41</v>
      </c>
      <c r="J23" s="135">
        <v>0</v>
      </c>
      <c r="K23" s="135">
        <v>0</v>
      </c>
      <c r="L23" s="135">
        <v>0</v>
      </c>
      <c r="M23" s="135">
        <v>0</v>
      </c>
      <c r="N23" s="135">
        <v>0</v>
      </c>
      <c r="O23" s="134">
        <v>0</v>
      </c>
      <c r="Q23" s="136">
        <v>0</v>
      </c>
      <c r="R23" s="136">
        <v>0</v>
      </c>
      <c r="S23" s="136">
        <v>0</v>
      </c>
      <c r="T23" s="136">
        <v>0</v>
      </c>
      <c r="U23" s="136">
        <v>0</v>
      </c>
      <c r="V23" s="134">
        <v>0</v>
      </c>
      <c r="W23" s="9"/>
      <c r="X23" s="136">
        <v>94.7</v>
      </c>
      <c r="Y23" s="136">
        <v>76.900000000000006</v>
      </c>
      <c r="Z23" s="136">
        <v>13.8</v>
      </c>
      <c r="AA23" s="136">
        <v>0.53184242975292761</v>
      </c>
      <c r="AB23" s="136">
        <v>134.5562453915818</v>
      </c>
      <c r="AC23" s="134">
        <v>172.71</v>
      </c>
      <c r="AD23" s="9"/>
      <c r="AE23" s="145">
        <v>116.7</v>
      </c>
      <c r="AF23" s="137">
        <v>80.7</v>
      </c>
      <c r="AG23" s="137">
        <v>33.4</v>
      </c>
      <c r="AH23" s="137">
        <v>0.52871366026506772</v>
      </c>
      <c r="AI23" s="137">
        <v>136.13068676731325</v>
      </c>
      <c r="AJ23" s="134">
        <v>627.67999999999995</v>
      </c>
      <c r="AL23" s="135">
        <v>119</v>
      </c>
      <c r="AM23" s="135">
        <v>82.7</v>
      </c>
      <c r="AN23" s="135">
        <v>63.7</v>
      </c>
      <c r="AO23" s="135">
        <v>0.53291897936158283</v>
      </c>
      <c r="AP23" s="135">
        <v>134.01878518102649</v>
      </c>
      <c r="AQ23" s="134">
        <v>1057.27</v>
      </c>
      <c r="AR23" s="9"/>
      <c r="AS23" s="136">
        <v>101.2</v>
      </c>
      <c r="AT23" s="136">
        <v>76.900000000000006</v>
      </c>
      <c r="AU23" s="136">
        <v>19.100000000000001</v>
      </c>
      <c r="AV23" s="136">
        <v>0.53221835789791005</v>
      </c>
      <c r="AW23" s="136">
        <v>134.368318708282</v>
      </c>
      <c r="AX23" s="134">
        <v>318.67</v>
      </c>
      <c r="AZ23" s="145">
        <v>4.8</v>
      </c>
      <c r="BA23" s="145">
        <v>74.5</v>
      </c>
      <c r="BB23" s="145">
        <v>0</v>
      </c>
      <c r="BC23" s="145">
        <v>0.53197331726750297</v>
      </c>
      <c r="BD23" s="145">
        <v>134.490784513064</v>
      </c>
      <c r="BE23" s="134">
        <v>10.17</v>
      </c>
      <c r="BF23" s="9"/>
      <c r="BG23" s="135">
        <v>93</v>
      </c>
      <c r="BH23" s="135">
        <v>77.099999999999994</v>
      </c>
      <c r="BI23" s="135">
        <v>19.3</v>
      </c>
      <c r="BJ23" s="135">
        <v>0.53132962483788038</v>
      </c>
      <c r="BK23" s="138">
        <v>134.81302563483933</v>
      </c>
      <c r="BL23" s="134">
        <v>248.81</v>
      </c>
      <c r="BN23" s="136">
        <v>98.3</v>
      </c>
      <c r="BO23" s="136">
        <v>76.599999999999994</v>
      </c>
      <c r="BP23" s="136">
        <v>12.8</v>
      </c>
      <c r="BQ23" s="136">
        <v>0.53410000000000002</v>
      </c>
      <c r="BR23" s="136">
        <v>133.44999999999999</v>
      </c>
      <c r="BS23" s="134">
        <v>206.35</v>
      </c>
      <c r="BT23" s="9"/>
      <c r="BU23" s="73">
        <f t="shared" si="0"/>
        <v>3399.0699999999997</v>
      </c>
      <c r="BV23" s="73">
        <f t="shared" si="1"/>
        <v>2641.66</v>
      </c>
      <c r="BW23" s="139">
        <f t="shared" si="2"/>
        <v>757.41</v>
      </c>
      <c r="BX23" s="74">
        <v>0</v>
      </c>
      <c r="BY23" s="74">
        <f>'[1]2_Ventas'!AB2203</f>
        <v>666.57</v>
      </c>
      <c r="BZ23" s="140">
        <f>'[1]2_Ventas'!AN2203</f>
        <v>280.69</v>
      </c>
      <c r="CB23" s="141" t="s">
        <v>42</v>
      </c>
      <c r="CC23" s="142">
        <v>263</v>
      </c>
      <c r="CD23" s="142">
        <f t="shared" ref="CD23:CE37" si="6">+BV23-BV22+BY23</f>
        <v>712.70000000000016</v>
      </c>
      <c r="CE23" s="76">
        <f t="shared" si="6"/>
        <v>247.02000000000004</v>
      </c>
      <c r="CF23" s="142">
        <f>+BU23-BU22</f>
        <v>12.460000000000036</v>
      </c>
      <c r="CG23" s="142">
        <f>+BY23+BZ23</f>
        <v>947.26</v>
      </c>
      <c r="CH23" s="142">
        <f>SUM(CF23:CG23)</f>
        <v>959.72</v>
      </c>
      <c r="CI23" s="143" t="e">
        <f t="shared" si="3"/>
        <v>#VALUE!</v>
      </c>
      <c r="CJ23" s="9"/>
      <c r="CK23" s="146" t="e">
        <f t="shared" si="4"/>
        <v>#VALUE!</v>
      </c>
      <c r="CL23" s="147">
        <f t="shared" si="4"/>
        <v>-15.979999999999961</v>
      </c>
      <c r="CM23" s="147" t="e">
        <f t="shared" si="5"/>
        <v>#VALUE!</v>
      </c>
    </row>
    <row r="24" spans="1:91" ht="15" customHeight="1" x14ac:dyDescent="0.2">
      <c r="A24" s="144">
        <v>45294</v>
      </c>
      <c r="C24" s="133">
        <v>14.9</v>
      </c>
      <c r="D24" s="133">
        <v>81.599999999999994</v>
      </c>
      <c r="E24" s="133">
        <v>40.4</v>
      </c>
      <c r="F24" s="133">
        <v>0.6774</v>
      </c>
      <c r="G24" s="133">
        <v>77.400000000000006</v>
      </c>
      <c r="H24" s="134">
        <v>705.37</v>
      </c>
      <c r="J24" s="135">
        <v>0</v>
      </c>
      <c r="K24" s="135">
        <v>0</v>
      </c>
      <c r="L24" s="135">
        <v>0</v>
      </c>
      <c r="M24" s="135">
        <v>0</v>
      </c>
      <c r="N24" s="135">
        <v>0</v>
      </c>
      <c r="O24" s="134">
        <v>0</v>
      </c>
      <c r="Q24" s="136">
        <v>0</v>
      </c>
      <c r="R24" s="136">
        <v>0</v>
      </c>
      <c r="S24" s="136">
        <v>0</v>
      </c>
      <c r="T24" s="136">
        <v>0</v>
      </c>
      <c r="U24" s="136">
        <v>0</v>
      </c>
      <c r="V24" s="134">
        <v>0</v>
      </c>
      <c r="W24" s="9"/>
      <c r="X24" s="136">
        <v>96.4</v>
      </c>
      <c r="Y24" s="136">
        <v>78.099999999999994</v>
      </c>
      <c r="Z24" s="136">
        <v>13.8</v>
      </c>
      <c r="AA24" s="136">
        <v>0.53184242975292761</v>
      </c>
      <c r="AB24" s="136">
        <v>134.5562453915818</v>
      </c>
      <c r="AC24" s="134">
        <v>173.26</v>
      </c>
      <c r="AD24" s="9"/>
      <c r="AE24" s="145">
        <v>114.9</v>
      </c>
      <c r="AF24" s="137">
        <v>80.599999999999994</v>
      </c>
      <c r="AG24" s="137">
        <v>33.4</v>
      </c>
      <c r="AH24" s="137">
        <v>0.52985487078483984</v>
      </c>
      <c r="AI24" s="137">
        <v>135.55425919819362</v>
      </c>
      <c r="AJ24" s="134">
        <v>626.76</v>
      </c>
      <c r="AL24" s="135">
        <v>119.6</v>
      </c>
      <c r="AM24" s="135">
        <v>84.2</v>
      </c>
      <c r="AN24" s="135">
        <v>57.6</v>
      </c>
      <c r="AO24" s="135">
        <v>0.53334973641678252</v>
      </c>
      <c r="AP24" s="135">
        <v>133.80434035768565</v>
      </c>
      <c r="AQ24" s="134">
        <v>942.07</v>
      </c>
      <c r="AR24" s="9"/>
      <c r="AS24" s="136">
        <v>103</v>
      </c>
      <c r="AT24" s="136">
        <v>78.2</v>
      </c>
      <c r="AU24" s="136">
        <v>19.100000000000001</v>
      </c>
      <c r="AV24" s="136">
        <v>0.53221835789791005</v>
      </c>
      <c r="AW24" s="136">
        <v>134.368318708282</v>
      </c>
      <c r="AX24" s="134">
        <v>319.23</v>
      </c>
      <c r="AZ24" s="145">
        <v>4.9000000000000004</v>
      </c>
      <c r="BA24" s="145">
        <v>75.099999999999994</v>
      </c>
      <c r="BB24" s="145">
        <v>0</v>
      </c>
      <c r="BC24" s="145">
        <v>0.53197331726750297</v>
      </c>
      <c r="BD24" s="145">
        <v>134.490784513064</v>
      </c>
      <c r="BE24" s="134">
        <v>10.210000000000001</v>
      </c>
      <c r="BF24" s="9"/>
      <c r="BG24" s="135">
        <v>94.6</v>
      </c>
      <c r="BH24" s="135">
        <v>78.3</v>
      </c>
      <c r="BI24" s="135">
        <v>19.3</v>
      </c>
      <c r="BJ24" s="135">
        <v>0.53132962483788038</v>
      </c>
      <c r="BK24" s="138">
        <v>134.81302563483933</v>
      </c>
      <c r="BL24" s="134">
        <v>249.19</v>
      </c>
      <c r="BN24" s="136">
        <v>99.7</v>
      </c>
      <c r="BO24" s="136">
        <v>77.8</v>
      </c>
      <c r="BP24" s="136">
        <v>12.7</v>
      </c>
      <c r="BQ24" s="136">
        <v>0.53410000000000002</v>
      </c>
      <c r="BR24" s="136">
        <v>133.44999999999999</v>
      </c>
      <c r="BS24" s="134">
        <v>205.25</v>
      </c>
      <c r="BT24" s="9"/>
      <c r="BU24" s="73">
        <f t="shared" si="0"/>
        <v>3231.3400000000006</v>
      </c>
      <c r="BV24" s="73">
        <f t="shared" si="1"/>
        <v>2525.9699999999998</v>
      </c>
      <c r="BW24" s="139">
        <f t="shared" si="2"/>
        <v>705.37</v>
      </c>
      <c r="BX24" s="74">
        <v>0</v>
      </c>
      <c r="BY24" s="74">
        <f>'[1]2_Ventas'!AB2204</f>
        <v>831.21</v>
      </c>
      <c r="BZ24" s="140">
        <f>'[1]2_Ventas'!AN2204</f>
        <v>320.52</v>
      </c>
      <c r="CB24" s="141" t="s">
        <v>42</v>
      </c>
      <c r="CC24" s="142">
        <v>275</v>
      </c>
      <c r="CD24" s="142">
        <f t="shared" si="6"/>
        <v>715.52</v>
      </c>
      <c r="CE24" s="76">
        <f t="shared" si="6"/>
        <v>268.48</v>
      </c>
      <c r="CF24" s="142">
        <f t="shared" ref="CF24:CF87" si="7">+BU24-BU23</f>
        <v>-167.72999999999911</v>
      </c>
      <c r="CG24" s="142">
        <f t="shared" ref="CG24:CG87" si="8">+BY24+BZ24</f>
        <v>1151.73</v>
      </c>
      <c r="CH24" s="142">
        <f t="shared" ref="CH24:CH86" si="9">SUM(CF24:CG24)</f>
        <v>984.00000000000091</v>
      </c>
      <c r="CI24" s="143" t="e">
        <f t="shared" si="3"/>
        <v>#VALUE!</v>
      </c>
      <c r="CJ24" s="9"/>
      <c r="CK24" s="146" t="e">
        <f t="shared" si="4"/>
        <v>#VALUE!</v>
      </c>
      <c r="CL24" s="147">
        <f t="shared" si="4"/>
        <v>-6.5199999999999818</v>
      </c>
      <c r="CM24" s="147" t="e">
        <f t="shared" si="5"/>
        <v>#VALUE!</v>
      </c>
    </row>
    <row r="25" spans="1:91" ht="15" customHeight="1" x14ac:dyDescent="0.2">
      <c r="A25" s="144">
        <v>45295</v>
      </c>
      <c r="C25" s="133">
        <v>14.9</v>
      </c>
      <c r="D25" s="133">
        <v>81.3</v>
      </c>
      <c r="E25" s="133">
        <v>42.3</v>
      </c>
      <c r="F25" s="133">
        <v>0.67869999999999997</v>
      </c>
      <c r="G25" s="133">
        <v>77</v>
      </c>
      <c r="H25" s="134">
        <v>742.92</v>
      </c>
      <c r="J25" s="135">
        <v>0</v>
      </c>
      <c r="K25" s="135">
        <v>0</v>
      </c>
      <c r="L25" s="135">
        <v>0</v>
      </c>
      <c r="M25" s="135">
        <v>0</v>
      </c>
      <c r="N25" s="135">
        <v>0</v>
      </c>
      <c r="O25" s="134">
        <v>0</v>
      </c>
      <c r="Q25" s="136">
        <v>0</v>
      </c>
      <c r="R25" s="136">
        <v>0</v>
      </c>
      <c r="S25" s="136">
        <v>0</v>
      </c>
      <c r="T25" s="136">
        <v>0</v>
      </c>
      <c r="U25" s="136">
        <v>0</v>
      </c>
      <c r="V25" s="134">
        <v>0</v>
      </c>
      <c r="W25" s="9"/>
      <c r="X25" s="136">
        <v>95.9</v>
      </c>
      <c r="Y25" s="136">
        <v>77.8</v>
      </c>
      <c r="Z25" s="136">
        <v>13.8</v>
      </c>
      <c r="AA25" s="136">
        <v>0.53184242975292761</v>
      </c>
      <c r="AB25" s="136">
        <v>134.5562453915818</v>
      </c>
      <c r="AC25" s="134">
        <v>173.08</v>
      </c>
      <c r="AD25" s="9"/>
      <c r="AE25" s="145">
        <v>113.5</v>
      </c>
      <c r="AF25" s="137">
        <v>79.7</v>
      </c>
      <c r="AG25" s="137">
        <v>33.4</v>
      </c>
      <c r="AH25" s="137">
        <v>0.52993465776692117</v>
      </c>
      <c r="AI25" s="137">
        <v>135.51405149884596</v>
      </c>
      <c r="AJ25" s="134">
        <v>626.85</v>
      </c>
      <c r="AL25" s="135">
        <v>115.7</v>
      </c>
      <c r="AM25" s="135">
        <v>84.7</v>
      </c>
      <c r="AN25" s="135">
        <v>56</v>
      </c>
      <c r="AO25" s="135">
        <v>0.53307284642289776</v>
      </c>
      <c r="AP25" s="135">
        <v>133.94214538315674</v>
      </c>
      <c r="AQ25" s="134">
        <v>910.58</v>
      </c>
      <c r="AR25" s="9"/>
      <c r="AS25" s="136">
        <v>102.6</v>
      </c>
      <c r="AT25" s="136">
        <v>77.900000000000006</v>
      </c>
      <c r="AU25" s="136">
        <v>19.100000000000001</v>
      </c>
      <c r="AV25" s="136">
        <v>0.53221835789791005</v>
      </c>
      <c r="AW25" s="136">
        <v>134.368318708282</v>
      </c>
      <c r="AX25" s="134">
        <v>319.10000000000002</v>
      </c>
      <c r="AZ25" s="145">
        <v>5</v>
      </c>
      <c r="BA25" s="145">
        <v>74.8</v>
      </c>
      <c r="BB25" s="145">
        <v>0</v>
      </c>
      <c r="BC25" s="145">
        <v>0.53197331726750297</v>
      </c>
      <c r="BD25" s="145">
        <v>134.490784513064</v>
      </c>
      <c r="BE25" s="134">
        <v>10.27</v>
      </c>
      <c r="BF25" s="9"/>
      <c r="BG25" s="135">
        <v>94.1</v>
      </c>
      <c r="BH25" s="135">
        <v>78</v>
      </c>
      <c r="BI25" s="135">
        <v>19.3</v>
      </c>
      <c r="BJ25" s="135">
        <v>0.53132962483788038</v>
      </c>
      <c r="BK25" s="138">
        <v>134.81302563483933</v>
      </c>
      <c r="BL25" s="134">
        <v>249.05</v>
      </c>
      <c r="BN25" s="136">
        <v>99.2</v>
      </c>
      <c r="BO25" s="136">
        <v>77.5</v>
      </c>
      <c r="BP25" s="136">
        <v>12.7</v>
      </c>
      <c r="BQ25" s="136">
        <v>0.53410000000000002</v>
      </c>
      <c r="BR25" s="136">
        <v>133.44999999999999</v>
      </c>
      <c r="BS25" s="134">
        <v>205.01</v>
      </c>
      <c r="BT25" s="9"/>
      <c r="BU25" s="73">
        <f t="shared" si="0"/>
        <v>3236.86</v>
      </c>
      <c r="BV25" s="73">
        <f t="shared" si="1"/>
        <v>2493.94</v>
      </c>
      <c r="BW25" s="139">
        <f t="shared" si="2"/>
        <v>742.92</v>
      </c>
      <c r="BX25" s="74">
        <v>0</v>
      </c>
      <c r="BY25" s="74">
        <f>'[1]2_Ventas'!AB2205</f>
        <v>721.4</v>
      </c>
      <c r="BZ25" s="140">
        <f>'[1]2_Ventas'!AN2205</f>
        <v>210.36</v>
      </c>
      <c r="CB25" s="141" t="s">
        <v>42</v>
      </c>
      <c r="CC25" s="142">
        <v>258</v>
      </c>
      <c r="CD25" s="142">
        <f t="shared" si="6"/>
        <v>689.37000000000023</v>
      </c>
      <c r="CE25" s="76">
        <f t="shared" si="6"/>
        <v>247.90999999999997</v>
      </c>
      <c r="CF25" s="142">
        <f t="shared" si="7"/>
        <v>5.5199999999995271</v>
      </c>
      <c r="CG25" s="142">
        <f t="shared" si="8"/>
        <v>931.76</v>
      </c>
      <c r="CH25" s="142">
        <f t="shared" si="9"/>
        <v>937.27999999999952</v>
      </c>
      <c r="CI25" s="143" t="e">
        <f t="shared" si="3"/>
        <v>#VALUE!</v>
      </c>
      <c r="CJ25" s="9"/>
      <c r="CK25" s="146" t="e">
        <f t="shared" si="4"/>
        <v>#VALUE!</v>
      </c>
      <c r="CL25" s="147">
        <f t="shared" si="4"/>
        <v>-10.090000000000032</v>
      </c>
      <c r="CM25" s="147" t="e">
        <f t="shared" si="5"/>
        <v>#VALUE!</v>
      </c>
    </row>
    <row r="26" spans="1:91" ht="15" customHeight="1" x14ac:dyDescent="0.2">
      <c r="A26" s="144">
        <v>45296</v>
      </c>
      <c r="C26" s="133">
        <v>14.9</v>
      </c>
      <c r="D26" s="133">
        <v>81.8</v>
      </c>
      <c r="E26" s="133">
        <v>40.799999999999997</v>
      </c>
      <c r="F26" s="133">
        <v>0.67830000000000001</v>
      </c>
      <c r="G26" s="133">
        <v>77.099999999999994</v>
      </c>
      <c r="H26" s="134">
        <v>713.06</v>
      </c>
      <c r="J26" s="135">
        <v>0</v>
      </c>
      <c r="K26" s="135">
        <v>0</v>
      </c>
      <c r="L26" s="135">
        <v>0</v>
      </c>
      <c r="M26" s="135">
        <v>0</v>
      </c>
      <c r="N26" s="135">
        <v>0</v>
      </c>
      <c r="O26" s="134">
        <v>0</v>
      </c>
      <c r="Q26" s="136">
        <v>0</v>
      </c>
      <c r="R26" s="136">
        <v>0</v>
      </c>
      <c r="S26" s="136">
        <v>0</v>
      </c>
      <c r="T26" s="136">
        <v>0</v>
      </c>
      <c r="U26" s="136">
        <v>0</v>
      </c>
      <c r="V26" s="134">
        <v>0</v>
      </c>
      <c r="W26" s="9"/>
      <c r="X26" s="136">
        <v>97.5</v>
      </c>
      <c r="Y26" s="136">
        <v>78.8</v>
      </c>
      <c r="Z26" s="136">
        <v>13.8</v>
      </c>
      <c r="AA26" s="136">
        <v>0.53184242975292761</v>
      </c>
      <c r="AB26" s="136">
        <v>134.5562453915818</v>
      </c>
      <c r="AC26" s="134">
        <v>173.65</v>
      </c>
      <c r="AD26" s="9"/>
      <c r="AE26" s="145">
        <v>114.7</v>
      </c>
      <c r="AF26" s="137">
        <v>80.2</v>
      </c>
      <c r="AG26" s="137">
        <v>33.4</v>
      </c>
      <c r="AH26" s="137">
        <v>0.52994180966573146</v>
      </c>
      <c r="AI26" s="137">
        <v>135.5104479758885</v>
      </c>
      <c r="AJ26" s="134">
        <v>626.96</v>
      </c>
      <c r="AL26" s="135">
        <v>114.7</v>
      </c>
      <c r="AM26" s="135">
        <v>86.2</v>
      </c>
      <c r="AN26" s="135">
        <v>53.6</v>
      </c>
      <c r="AO26" s="135">
        <v>0.53211445222277054</v>
      </c>
      <c r="AP26" s="135">
        <v>134.42023465801452</v>
      </c>
      <c r="AQ26" s="134">
        <v>863.45</v>
      </c>
      <c r="AR26" s="9"/>
      <c r="AS26" s="136">
        <v>104.2</v>
      </c>
      <c r="AT26" s="136">
        <v>78.8</v>
      </c>
      <c r="AU26" s="136">
        <v>19.100000000000001</v>
      </c>
      <c r="AV26" s="136">
        <v>0.53221835789791005</v>
      </c>
      <c r="AW26" s="136">
        <v>134.368318708282</v>
      </c>
      <c r="AX26" s="134">
        <v>319.73</v>
      </c>
      <c r="AZ26" s="145">
        <v>5.2</v>
      </c>
      <c r="BA26" s="145">
        <v>76</v>
      </c>
      <c r="BB26" s="145">
        <v>0</v>
      </c>
      <c r="BC26" s="145">
        <v>0.53197331726750297</v>
      </c>
      <c r="BD26" s="145">
        <v>134.490784513064</v>
      </c>
      <c r="BE26" s="134">
        <v>10.35</v>
      </c>
      <c r="BF26" s="9"/>
      <c r="BG26" s="135">
        <v>95.6</v>
      </c>
      <c r="BH26" s="135">
        <v>79.099999999999994</v>
      </c>
      <c r="BI26" s="135">
        <v>19.3</v>
      </c>
      <c r="BJ26" s="135">
        <v>0.53132962483788038</v>
      </c>
      <c r="BK26" s="138">
        <v>134.81302563483933</v>
      </c>
      <c r="BL26" s="134">
        <v>249.39</v>
      </c>
      <c r="BN26" s="136">
        <v>100.8</v>
      </c>
      <c r="BO26" s="136">
        <v>78.5</v>
      </c>
      <c r="BP26" s="136">
        <v>12.7</v>
      </c>
      <c r="BQ26" s="136">
        <v>0.53410000000000002</v>
      </c>
      <c r="BR26" s="136">
        <v>133.44999999999999</v>
      </c>
      <c r="BS26" s="134">
        <v>205.77</v>
      </c>
      <c r="BT26" s="9"/>
      <c r="BU26" s="73">
        <f t="shared" si="0"/>
        <v>3162.36</v>
      </c>
      <c r="BV26" s="73">
        <f t="shared" si="1"/>
        <v>2449.3000000000002</v>
      </c>
      <c r="BW26" s="139">
        <f t="shared" si="2"/>
        <v>713.06</v>
      </c>
      <c r="BX26" s="74">
        <v>0</v>
      </c>
      <c r="BY26" s="74">
        <f>'[1]2_Ventas'!AB2206</f>
        <v>751.93</v>
      </c>
      <c r="BZ26" s="140">
        <f>'[1]2_Ventas'!AN2206</f>
        <v>280.20999999999998</v>
      </c>
      <c r="CB26" s="141" t="s">
        <v>42</v>
      </c>
      <c r="CC26" s="142"/>
      <c r="CD26" s="142">
        <f t="shared" si="6"/>
        <v>707.29000000000008</v>
      </c>
      <c r="CE26" s="76">
        <f t="shared" si="6"/>
        <v>250.34999999999997</v>
      </c>
      <c r="CF26" s="142">
        <f t="shared" si="7"/>
        <v>-74.5</v>
      </c>
      <c r="CG26" s="142">
        <f t="shared" si="8"/>
        <v>1032.1399999999999</v>
      </c>
      <c r="CH26" s="142">
        <f t="shared" si="9"/>
        <v>957.63999999999987</v>
      </c>
      <c r="CI26" s="143" t="e">
        <f t="shared" si="3"/>
        <v>#VALUE!</v>
      </c>
      <c r="CJ26" s="9"/>
      <c r="CK26" s="146" t="e">
        <f t="shared" si="4"/>
        <v>#VALUE!</v>
      </c>
      <c r="CL26" s="147">
        <f t="shared" si="4"/>
        <v>250.34999999999997</v>
      </c>
      <c r="CM26" s="147" t="e">
        <f t="shared" si="5"/>
        <v>#VALUE!</v>
      </c>
    </row>
    <row r="27" spans="1:91" ht="15" customHeight="1" x14ac:dyDescent="0.2">
      <c r="A27" s="144">
        <v>45297</v>
      </c>
      <c r="C27" s="133">
        <v>14.9</v>
      </c>
      <c r="D27" s="133">
        <v>82.2</v>
      </c>
      <c r="E27" s="133">
        <v>31.5</v>
      </c>
      <c r="F27" s="133">
        <v>0.67830000000000001</v>
      </c>
      <c r="G27" s="133">
        <v>77.099999999999994</v>
      </c>
      <c r="H27" s="134">
        <v>534.97</v>
      </c>
      <c r="J27" s="135">
        <v>0</v>
      </c>
      <c r="K27" s="135">
        <v>0</v>
      </c>
      <c r="L27" s="135">
        <v>0</v>
      </c>
      <c r="M27" s="135">
        <v>0</v>
      </c>
      <c r="N27" s="135">
        <v>0</v>
      </c>
      <c r="O27" s="134">
        <v>0</v>
      </c>
      <c r="Q27" s="136">
        <v>0</v>
      </c>
      <c r="R27" s="136">
        <v>0</v>
      </c>
      <c r="S27" s="136">
        <v>0</v>
      </c>
      <c r="T27" s="136">
        <v>0</v>
      </c>
      <c r="U27" s="136">
        <v>0</v>
      </c>
      <c r="V27" s="134">
        <v>0</v>
      </c>
      <c r="W27" s="9"/>
      <c r="X27" s="136">
        <v>97.2</v>
      </c>
      <c r="Y27" s="136">
        <v>78.7</v>
      </c>
      <c r="Z27" s="136">
        <v>13.8</v>
      </c>
      <c r="AA27" s="136">
        <v>0.53184242975292761</v>
      </c>
      <c r="AB27" s="136">
        <v>134.5562453915818</v>
      </c>
      <c r="AC27" s="134">
        <v>173.52</v>
      </c>
      <c r="AD27" s="9"/>
      <c r="AE27" s="145">
        <v>114.6</v>
      </c>
      <c r="AF27" s="137">
        <v>80.3</v>
      </c>
      <c r="AG27" s="137">
        <v>33.4</v>
      </c>
      <c r="AH27" s="137">
        <v>0.52994180966573146</v>
      </c>
      <c r="AI27" s="137">
        <v>135.5104479758885</v>
      </c>
      <c r="AJ27" s="134">
        <v>626.83000000000004</v>
      </c>
      <c r="AL27" s="135">
        <v>115.2</v>
      </c>
      <c r="AM27" s="135">
        <v>86.1</v>
      </c>
      <c r="AN27" s="135">
        <v>54.5</v>
      </c>
      <c r="AO27" s="135">
        <v>0.53211445222277054</v>
      </c>
      <c r="AP27" s="135">
        <v>134.42023465801452</v>
      </c>
      <c r="AQ27" s="134">
        <v>880.74</v>
      </c>
      <c r="AR27" s="9"/>
      <c r="AS27" s="136">
        <v>104.2</v>
      </c>
      <c r="AT27" s="136">
        <v>78.900000000000006</v>
      </c>
      <c r="AU27" s="136">
        <v>19.100000000000001</v>
      </c>
      <c r="AV27" s="136">
        <v>0.53221835789791005</v>
      </c>
      <c r="AW27" s="136">
        <v>134.368318708282</v>
      </c>
      <c r="AX27" s="134">
        <v>319.69</v>
      </c>
      <c r="AZ27" s="145">
        <v>5.3</v>
      </c>
      <c r="BA27" s="145">
        <v>75.599999999999994</v>
      </c>
      <c r="BB27" s="145">
        <v>0</v>
      </c>
      <c r="BC27" s="145">
        <v>0.53197331726750297</v>
      </c>
      <c r="BD27" s="145">
        <v>134.490784513064</v>
      </c>
      <c r="BE27" s="134">
        <v>10.41</v>
      </c>
      <c r="BF27" s="9"/>
      <c r="BG27" s="135">
        <v>95.4</v>
      </c>
      <c r="BH27" s="135">
        <v>78.900000000000006</v>
      </c>
      <c r="BI27" s="135">
        <v>19.3</v>
      </c>
      <c r="BJ27" s="135">
        <v>0.53132962483788038</v>
      </c>
      <c r="BK27" s="138">
        <v>134.81302563483933</v>
      </c>
      <c r="BL27" s="134">
        <v>249.38</v>
      </c>
      <c r="BN27" s="136">
        <v>100.4</v>
      </c>
      <c r="BO27" s="136">
        <v>78.400000000000006</v>
      </c>
      <c r="BP27" s="136">
        <v>12.7</v>
      </c>
      <c r="BQ27" s="136">
        <v>0.53410000000000002</v>
      </c>
      <c r="BR27" s="136">
        <v>133.44999999999999</v>
      </c>
      <c r="BS27" s="134">
        <v>205.53</v>
      </c>
      <c r="BT27" s="9"/>
      <c r="BU27" s="73">
        <f t="shared" si="0"/>
        <v>3001.07</v>
      </c>
      <c r="BV27" s="73">
        <f t="shared" si="1"/>
        <v>2466.1</v>
      </c>
      <c r="BW27" s="139">
        <f t="shared" si="2"/>
        <v>534.97</v>
      </c>
      <c r="BX27" s="74">
        <v>0</v>
      </c>
      <c r="BY27" s="74">
        <f>'[1]2_Ventas'!AB2207</f>
        <v>689.07</v>
      </c>
      <c r="BZ27" s="140">
        <f>'[1]2_Ventas'!AN2207</f>
        <v>439.83</v>
      </c>
      <c r="CB27" s="141" t="s">
        <v>42</v>
      </c>
      <c r="CC27" s="142">
        <v>261.92</v>
      </c>
      <c r="CD27" s="142">
        <f t="shared" si="6"/>
        <v>705.86999999999978</v>
      </c>
      <c r="CE27" s="76">
        <f t="shared" si="6"/>
        <v>261.74000000000007</v>
      </c>
      <c r="CF27" s="142">
        <f t="shared" si="7"/>
        <v>-161.28999999999996</v>
      </c>
      <c r="CG27" s="142">
        <f t="shared" si="8"/>
        <v>1128.9000000000001</v>
      </c>
      <c r="CH27" s="142">
        <f t="shared" si="9"/>
        <v>967.61000000000013</v>
      </c>
      <c r="CI27" s="143" t="e">
        <f t="shared" si="3"/>
        <v>#VALUE!</v>
      </c>
      <c r="CJ27" s="9"/>
      <c r="CK27" s="146" t="e">
        <f t="shared" si="4"/>
        <v>#VALUE!</v>
      </c>
      <c r="CL27" s="147">
        <f t="shared" si="4"/>
        <v>-0.17999999999994998</v>
      </c>
      <c r="CM27" s="147" t="e">
        <f t="shared" si="5"/>
        <v>#VALUE!</v>
      </c>
    </row>
    <row r="28" spans="1:91" ht="15" customHeight="1" x14ac:dyDescent="0.2">
      <c r="A28" s="144">
        <v>45298</v>
      </c>
      <c r="C28" s="133">
        <v>14.9</v>
      </c>
      <c r="D28" s="133">
        <v>80.400000000000006</v>
      </c>
      <c r="E28" s="133">
        <v>42.9</v>
      </c>
      <c r="F28" s="133">
        <v>0.67830000000000001</v>
      </c>
      <c r="G28" s="133">
        <v>77.099999999999994</v>
      </c>
      <c r="H28" s="134">
        <v>756.27</v>
      </c>
      <c r="J28" s="135">
        <v>0</v>
      </c>
      <c r="K28" s="135">
        <v>0</v>
      </c>
      <c r="L28" s="135">
        <v>0</v>
      </c>
      <c r="M28" s="135">
        <v>0</v>
      </c>
      <c r="N28" s="135">
        <v>0</v>
      </c>
      <c r="O28" s="134">
        <v>0</v>
      </c>
      <c r="Q28" s="136">
        <v>0</v>
      </c>
      <c r="R28" s="136">
        <v>0</v>
      </c>
      <c r="S28" s="136">
        <v>0</v>
      </c>
      <c r="T28" s="136">
        <v>0</v>
      </c>
      <c r="U28" s="136">
        <v>0</v>
      </c>
      <c r="V28" s="134">
        <v>0</v>
      </c>
      <c r="W28" s="9"/>
      <c r="X28" s="136">
        <v>95.5</v>
      </c>
      <c r="Y28" s="136">
        <v>77.2</v>
      </c>
      <c r="Z28" s="136">
        <v>13.8</v>
      </c>
      <c r="AA28" s="136">
        <v>0.53184242975292761</v>
      </c>
      <c r="AB28" s="136">
        <v>134.5562453915818</v>
      </c>
      <c r="AC28" s="134">
        <v>173.03</v>
      </c>
      <c r="AD28" s="9"/>
      <c r="AE28" s="145">
        <v>121.6</v>
      </c>
      <c r="AF28" s="137">
        <v>79.8</v>
      </c>
      <c r="AG28" s="137">
        <v>47.3</v>
      </c>
      <c r="AH28" s="137">
        <v>0.52994180966573146</v>
      </c>
      <c r="AI28" s="137">
        <v>135.5104479758885</v>
      </c>
      <c r="AJ28" s="134">
        <v>960.53</v>
      </c>
      <c r="AL28" s="135">
        <v>113.3</v>
      </c>
      <c r="AM28" s="135">
        <v>82.7</v>
      </c>
      <c r="AN28" s="135">
        <v>74.7</v>
      </c>
      <c r="AO28" s="135">
        <v>0.53211445222277054</v>
      </c>
      <c r="AP28" s="135">
        <v>134.42023465801452</v>
      </c>
      <c r="AQ28" s="134">
        <v>1247.55</v>
      </c>
      <c r="AR28" s="9"/>
      <c r="AS28" s="136">
        <v>102.2</v>
      </c>
      <c r="AT28" s="136">
        <v>77.400000000000006</v>
      </c>
      <c r="AU28" s="136">
        <v>19.2</v>
      </c>
      <c r="AV28" s="136">
        <v>0.53221835789791005</v>
      </c>
      <c r="AW28" s="136">
        <v>134.368318708282</v>
      </c>
      <c r="AX28" s="134">
        <v>320.95999999999998</v>
      </c>
      <c r="AZ28" s="145">
        <v>5.4</v>
      </c>
      <c r="BA28" s="145">
        <v>74.599999999999994</v>
      </c>
      <c r="BB28" s="145">
        <v>0</v>
      </c>
      <c r="BC28" s="145">
        <v>0.53197331726750297</v>
      </c>
      <c r="BD28" s="145">
        <v>134.490784513064</v>
      </c>
      <c r="BE28" s="134">
        <v>10.48</v>
      </c>
      <c r="BF28" s="9"/>
      <c r="BG28" s="135">
        <v>93.5</v>
      </c>
      <c r="BH28" s="135">
        <v>77.5</v>
      </c>
      <c r="BI28" s="135">
        <v>19.3</v>
      </c>
      <c r="BJ28" s="135">
        <v>0.53132962483788038</v>
      </c>
      <c r="BK28" s="138">
        <v>134.81302563483933</v>
      </c>
      <c r="BL28" s="134">
        <v>248.92</v>
      </c>
      <c r="BN28" s="136">
        <v>98.5</v>
      </c>
      <c r="BO28" s="136">
        <v>76.900000000000006</v>
      </c>
      <c r="BP28" s="136">
        <v>12.8</v>
      </c>
      <c r="BQ28" s="136">
        <v>0.53410000000000002</v>
      </c>
      <c r="BR28" s="136">
        <v>133.44999999999999</v>
      </c>
      <c r="BS28" s="134">
        <v>206.34</v>
      </c>
      <c r="BT28" s="9"/>
      <c r="BU28" s="73">
        <f t="shared" si="0"/>
        <v>3924.08</v>
      </c>
      <c r="BV28" s="73">
        <f t="shared" si="1"/>
        <v>3167.8100000000004</v>
      </c>
      <c r="BW28" s="139">
        <f t="shared" si="2"/>
        <v>756.27</v>
      </c>
      <c r="BX28" s="74">
        <v>0</v>
      </c>
      <c r="BY28" s="74">
        <f>'[1]2_Ventas'!AB2208</f>
        <v>0</v>
      </c>
      <c r="BZ28" s="140">
        <f>'[1]2_Ventas'!AN2208</f>
        <v>0</v>
      </c>
      <c r="CB28" s="141" t="s">
        <v>42</v>
      </c>
      <c r="CC28" s="142">
        <v>240.26</v>
      </c>
      <c r="CD28" s="142">
        <f t="shared" si="6"/>
        <v>701.71000000000049</v>
      </c>
      <c r="CE28" s="76">
        <f t="shared" si="6"/>
        <v>221.29999999999995</v>
      </c>
      <c r="CF28" s="142">
        <f t="shared" si="7"/>
        <v>923.00999999999976</v>
      </c>
      <c r="CG28" s="142">
        <f t="shared" si="8"/>
        <v>0</v>
      </c>
      <c r="CH28" s="142">
        <f t="shared" si="9"/>
        <v>923.00999999999976</v>
      </c>
      <c r="CI28" s="143" t="e">
        <f t="shared" si="3"/>
        <v>#VALUE!</v>
      </c>
      <c r="CJ28" s="9"/>
      <c r="CK28" s="146" t="e">
        <f t="shared" si="4"/>
        <v>#VALUE!</v>
      </c>
      <c r="CL28" s="147">
        <f t="shared" si="4"/>
        <v>-18.960000000000036</v>
      </c>
      <c r="CM28" s="147" t="e">
        <f t="shared" si="5"/>
        <v>#VALUE!</v>
      </c>
    </row>
    <row r="29" spans="1:91" ht="15" customHeight="1" x14ac:dyDescent="0.2">
      <c r="A29" s="144">
        <v>45299</v>
      </c>
      <c r="C29" s="133">
        <v>14.8</v>
      </c>
      <c r="D29" s="133">
        <v>81.900000000000006</v>
      </c>
      <c r="E29" s="133">
        <v>42.2</v>
      </c>
      <c r="F29" s="133">
        <v>0.67830000000000001</v>
      </c>
      <c r="G29" s="133">
        <v>77.099999999999994</v>
      </c>
      <c r="H29" s="134">
        <v>741.63</v>
      </c>
      <c r="J29" s="135">
        <v>0</v>
      </c>
      <c r="K29" s="135">
        <v>0</v>
      </c>
      <c r="L29" s="135">
        <v>0</v>
      </c>
      <c r="M29" s="135">
        <v>0</v>
      </c>
      <c r="N29" s="135">
        <v>0</v>
      </c>
      <c r="O29" s="134">
        <v>0</v>
      </c>
      <c r="Q29" s="136">
        <v>0</v>
      </c>
      <c r="R29" s="136">
        <v>0</v>
      </c>
      <c r="S29" s="136">
        <v>0</v>
      </c>
      <c r="T29" s="136">
        <v>0</v>
      </c>
      <c r="U29" s="136">
        <v>0</v>
      </c>
      <c r="V29" s="134">
        <v>0</v>
      </c>
      <c r="W29" s="9"/>
      <c r="X29" s="136">
        <v>97.9</v>
      </c>
      <c r="Y29" s="136">
        <v>79.099999999999994</v>
      </c>
      <c r="Z29" s="136">
        <v>13.8</v>
      </c>
      <c r="AA29" s="136">
        <v>0.53184242975292761</v>
      </c>
      <c r="AB29" s="136">
        <v>134.5562453915818</v>
      </c>
      <c r="AC29" s="134">
        <v>173.77</v>
      </c>
      <c r="AD29" s="9"/>
      <c r="AE29" s="145">
        <v>122</v>
      </c>
      <c r="AF29" s="137">
        <v>81.3</v>
      </c>
      <c r="AG29" s="137">
        <v>54.7</v>
      </c>
      <c r="AH29" s="137">
        <v>0.52994180966573146</v>
      </c>
      <c r="AI29" s="137">
        <v>135.5104479758885</v>
      </c>
      <c r="AJ29" s="134">
        <v>1137.6099999999999</v>
      </c>
      <c r="AL29" s="135">
        <v>116.5</v>
      </c>
      <c r="AM29" s="135">
        <v>83.8</v>
      </c>
      <c r="AN29" s="135">
        <v>78</v>
      </c>
      <c r="AO29" s="135">
        <v>0.53211445222277054</v>
      </c>
      <c r="AP29" s="135">
        <v>134.42023465801452</v>
      </c>
      <c r="AQ29" s="134">
        <v>1297.92</v>
      </c>
      <c r="AR29" s="9"/>
      <c r="AS29" s="136">
        <v>104.5</v>
      </c>
      <c r="AT29" s="136">
        <v>79</v>
      </c>
      <c r="AU29" s="136">
        <v>19.100000000000001</v>
      </c>
      <c r="AV29" s="136">
        <v>0.53221835789791005</v>
      </c>
      <c r="AW29" s="136">
        <v>134.368318708282</v>
      </c>
      <c r="AX29" s="134">
        <v>319.83999999999997</v>
      </c>
      <c r="AZ29" s="145">
        <v>5.4</v>
      </c>
      <c r="BA29" s="145">
        <v>76</v>
      </c>
      <c r="BB29" s="145">
        <v>0</v>
      </c>
      <c r="BC29" s="145">
        <v>0.53197331726750297</v>
      </c>
      <c r="BD29" s="145">
        <v>134.490784513064</v>
      </c>
      <c r="BE29" s="134">
        <v>10.45</v>
      </c>
      <c r="BF29" s="9"/>
      <c r="BG29" s="135">
        <v>95.9</v>
      </c>
      <c r="BH29" s="135">
        <v>79.400000000000006</v>
      </c>
      <c r="BI29" s="135">
        <v>19.3</v>
      </c>
      <c r="BJ29" s="135">
        <v>0.53132962483788038</v>
      </c>
      <c r="BK29" s="138">
        <v>134.81302563483933</v>
      </c>
      <c r="BL29" s="134">
        <v>249.37</v>
      </c>
      <c r="BN29" s="136">
        <v>101</v>
      </c>
      <c r="BO29" s="136">
        <v>78.8</v>
      </c>
      <c r="BP29" s="136">
        <v>12.7</v>
      </c>
      <c r="BQ29" s="136">
        <v>0.53410000000000002</v>
      </c>
      <c r="BR29" s="136">
        <v>133.44999999999999</v>
      </c>
      <c r="BS29" s="134">
        <v>205.81</v>
      </c>
      <c r="BT29" s="9"/>
      <c r="BU29" s="73">
        <f t="shared" si="0"/>
        <v>4136.3999999999996</v>
      </c>
      <c r="BV29" s="73">
        <f t="shared" si="1"/>
        <v>3394.7699999999995</v>
      </c>
      <c r="BW29" s="139">
        <f t="shared" si="2"/>
        <v>741.63</v>
      </c>
      <c r="BX29" s="74">
        <v>0</v>
      </c>
      <c r="BY29" s="74">
        <f>'[1]2_Ventas'!AB2209</f>
        <v>498.45</v>
      </c>
      <c r="BZ29" s="140">
        <f>'[1]2_Ventas'!AN2209</f>
        <v>280.29000000000002</v>
      </c>
      <c r="CB29" s="141" t="s">
        <v>42</v>
      </c>
      <c r="CC29" s="142">
        <v>273.11</v>
      </c>
      <c r="CD29" s="142">
        <f t="shared" si="6"/>
        <v>725.40999999999917</v>
      </c>
      <c r="CE29" s="76">
        <f t="shared" si="6"/>
        <v>265.65000000000003</v>
      </c>
      <c r="CF29" s="142">
        <f t="shared" si="7"/>
        <v>212.31999999999971</v>
      </c>
      <c r="CG29" s="142">
        <f t="shared" si="8"/>
        <v>778.74</v>
      </c>
      <c r="CH29" s="142">
        <f t="shared" si="9"/>
        <v>991.05999999999972</v>
      </c>
      <c r="CI29" s="143" t="e">
        <f t="shared" si="3"/>
        <v>#VALUE!</v>
      </c>
      <c r="CJ29" s="9"/>
      <c r="CK29" s="146" t="e">
        <f t="shared" si="4"/>
        <v>#VALUE!</v>
      </c>
      <c r="CL29" s="147">
        <f t="shared" si="4"/>
        <v>-7.4599999999999795</v>
      </c>
      <c r="CM29" s="147" t="e">
        <f t="shared" si="5"/>
        <v>#VALUE!</v>
      </c>
    </row>
    <row r="30" spans="1:91" ht="15" customHeight="1" x14ac:dyDescent="0.2">
      <c r="A30" s="144">
        <v>45300</v>
      </c>
      <c r="C30" s="133">
        <v>14.8</v>
      </c>
      <c r="D30" s="133">
        <v>82.4</v>
      </c>
      <c r="E30" s="133">
        <v>39.200000000000003</v>
      </c>
      <c r="F30" s="133">
        <v>0.67830000000000001</v>
      </c>
      <c r="G30" s="133">
        <v>77.099999999999994</v>
      </c>
      <c r="H30" s="134">
        <v>682.35</v>
      </c>
      <c r="J30" s="135">
        <v>0</v>
      </c>
      <c r="K30" s="135">
        <v>0</v>
      </c>
      <c r="L30" s="135">
        <v>0</v>
      </c>
      <c r="M30" s="135">
        <v>0</v>
      </c>
      <c r="N30" s="135">
        <v>0</v>
      </c>
      <c r="O30" s="134">
        <v>0</v>
      </c>
      <c r="Q30" s="136">
        <v>0</v>
      </c>
      <c r="R30" s="136">
        <v>0</v>
      </c>
      <c r="S30" s="136">
        <v>0</v>
      </c>
      <c r="T30" s="136">
        <v>0</v>
      </c>
      <c r="U30" s="136">
        <v>0</v>
      </c>
      <c r="V30" s="134">
        <v>0</v>
      </c>
      <c r="W30" s="9"/>
      <c r="X30" s="136">
        <v>98.9</v>
      </c>
      <c r="Y30" s="136">
        <v>79.7</v>
      </c>
      <c r="Z30" s="136">
        <v>13.8</v>
      </c>
      <c r="AA30" s="136">
        <v>0.53184242975292761</v>
      </c>
      <c r="AB30" s="136">
        <v>134.5562453915818</v>
      </c>
      <c r="AC30" s="134">
        <v>174.05</v>
      </c>
      <c r="AD30" s="9"/>
      <c r="AE30" s="145">
        <v>120.1</v>
      </c>
      <c r="AF30" s="137">
        <v>82</v>
      </c>
      <c r="AG30" s="137">
        <v>61.9</v>
      </c>
      <c r="AH30" s="137">
        <v>0.52994180966573146</v>
      </c>
      <c r="AI30" s="137">
        <v>135.5104479758885</v>
      </c>
      <c r="AJ30" s="134">
        <v>1306.74</v>
      </c>
      <c r="AL30" s="135">
        <v>120.3</v>
      </c>
      <c r="AM30" s="135">
        <v>84.3</v>
      </c>
      <c r="AN30" s="135">
        <v>68.3</v>
      </c>
      <c r="AO30" s="135">
        <v>0.53211445222277054</v>
      </c>
      <c r="AP30" s="135">
        <v>134.42023465801452</v>
      </c>
      <c r="AQ30" s="134">
        <v>1136.71</v>
      </c>
      <c r="AR30" s="9"/>
      <c r="AS30" s="136">
        <v>105.6</v>
      </c>
      <c r="AT30" s="136">
        <v>79.599999999999994</v>
      </c>
      <c r="AU30" s="136">
        <v>19.100000000000001</v>
      </c>
      <c r="AV30" s="136">
        <v>0.53221835789791005</v>
      </c>
      <c r="AW30" s="136">
        <v>134.368318708282</v>
      </c>
      <c r="AX30" s="134">
        <v>320.12</v>
      </c>
      <c r="AZ30" s="145">
        <v>5.6</v>
      </c>
      <c r="BA30" s="145">
        <v>76.900000000000006</v>
      </c>
      <c r="BB30" s="145">
        <v>0</v>
      </c>
      <c r="BC30" s="145">
        <v>0.53197331726750297</v>
      </c>
      <c r="BD30" s="145">
        <v>134.490784513064</v>
      </c>
      <c r="BE30" s="134">
        <v>10.54</v>
      </c>
      <c r="BF30" s="9"/>
      <c r="BG30" s="135">
        <v>96.8</v>
      </c>
      <c r="BH30" s="135">
        <v>80</v>
      </c>
      <c r="BI30" s="135">
        <v>19.3</v>
      </c>
      <c r="BJ30" s="135">
        <v>0.53132962483788038</v>
      </c>
      <c r="BK30" s="138">
        <v>134.81302563483933</v>
      </c>
      <c r="BL30" s="134">
        <v>249.48</v>
      </c>
      <c r="BN30" s="136">
        <v>102</v>
      </c>
      <c r="BO30" s="136">
        <v>79.5</v>
      </c>
      <c r="BP30" s="136">
        <v>12.7</v>
      </c>
      <c r="BQ30" s="136">
        <v>0.53410000000000002</v>
      </c>
      <c r="BR30" s="136">
        <v>133.44999999999999</v>
      </c>
      <c r="BS30" s="134">
        <v>206.18</v>
      </c>
      <c r="BT30" s="9"/>
      <c r="BU30" s="73">
        <f t="shared" si="0"/>
        <v>4086.1699999999996</v>
      </c>
      <c r="BV30" s="73">
        <f t="shared" si="1"/>
        <v>3403.82</v>
      </c>
      <c r="BW30" s="139">
        <f t="shared" si="2"/>
        <v>682.35</v>
      </c>
      <c r="BX30" s="74">
        <v>0</v>
      </c>
      <c r="BY30" s="74">
        <f>'[1]2_Ventas'!AB2210</f>
        <v>700</v>
      </c>
      <c r="BZ30" s="140">
        <f>'[1]2_Ventas'!AN2210</f>
        <v>320.48</v>
      </c>
      <c r="CB30" s="141" t="s">
        <v>42</v>
      </c>
      <c r="CC30" s="142">
        <v>266.31</v>
      </c>
      <c r="CD30" s="142">
        <f t="shared" si="6"/>
        <v>709.05000000000064</v>
      </c>
      <c r="CE30" s="76">
        <f t="shared" si="6"/>
        <v>261.20000000000005</v>
      </c>
      <c r="CF30" s="142">
        <f t="shared" si="7"/>
        <v>-50.230000000000018</v>
      </c>
      <c r="CG30" s="142">
        <f t="shared" si="8"/>
        <v>1020.48</v>
      </c>
      <c r="CH30" s="142">
        <f t="shared" si="9"/>
        <v>970.25</v>
      </c>
      <c r="CI30" s="143" t="e">
        <f t="shared" si="3"/>
        <v>#VALUE!</v>
      </c>
      <c r="CJ30" s="9"/>
      <c r="CK30" s="146" t="e">
        <f t="shared" si="4"/>
        <v>#VALUE!</v>
      </c>
      <c r="CL30" s="147">
        <f t="shared" si="4"/>
        <v>-5.1099999999999568</v>
      </c>
      <c r="CM30" s="147" t="e">
        <f t="shared" si="5"/>
        <v>#VALUE!</v>
      </c>
    </row>
    <row r="31" spans="1:91" ht="15" customHeight="1" x14ac:dyDescent="0.2">
      <c r="A31" s="144">
        <v>45301</v>
      </c>
      <c r="C31" s="133">
        <v>14.8</v>
      </c>
      <c r="D31" s="133">
        <v>79.099999999999994</v>
      </c>
      <c r="E31" s="133">
        <v>41</v>
      </c>
      <c r="F31" s="133">
        <v>0.67830000000000001</v>
      </c>
      <c r="G31" s="133">
        <v>77.099999999999994</v>
      </c>
      <c r="H31" s="134">
        <v>719.48</v>
      </c>
      <c r="J31" s="135">
        <v>0</v>
      </c>
      <c r="K31" s="135">
        <v>0</v>
      </c>
      <c r="L31" s="135">
        <v>0</v>
      </c>
      <c r="M31" s="135">
        <v>0</v>
      </c>
      <c r="N31" s="135">
        <v>0</v>
      </c>
      <c r="O31" s="134">
        <v>0</v>
      </c>
      <c r="Q31" s="136">
        <v>0</v>
      </c>
      <c r="R31" s="136">
        <v>0</v>
      </c>
      <c r="S31" s="136">
        <v>0</v>
      </c>
      <c r="T31" s="136">
        <v>0</v>
      </c>
      <c r="U31" s="136">
        <v>0</v>
      </c>
      <c r="V31" s="134">
        <v>0</v>
      </c>
      <c r="W31" s="9"/>
      <c r="X31" s="136">
        <v>94.3</v>
      </c>
      <c r="Y31" s="136">
        <v>76.2</v>
      </c>
      <c r="Z31" s="136">
        <v>13.9</v>
      </c>
      <c r="AA31" s="136">
        <v>0.53184242975292761</v>
      </c>
      <c r="AB31" s="136">
        <v>134.5562453915818</v>
      </c>
      <c r="AC31" s="134">
        <v>174.07</v>
      </c>
      <c r="AD31" s="9"/>
      <c r="AE31" s="145">
        <v>114.1</v>
      </c>
      <c r="AF31" s="137">
        <v>79.7</v>
      </c>
      <c r="AG31" s="137">
        <v>61.7</v>
      </c>
      <c r="AH31" s="137">
        <v>0.52994180966573146</v>
      </c>
      <c r="AI31" s="137">
        <v>135.5104479758885</v>
      </c>
      <c r="AJ31" s="134">
        <v>1305.3399999999999</v>
      </c>
      <c r="AL31" s="135">
        <v>107.1</v>
      </c>
      <c r="AM31" s="135">
        <v>83.7</v>
      </c>
      <c r="AN31" s="135">
        <v>48.7</v>
      </c>
      <c r="AO31" s="135">
        <v>0.53211445222277054</v>
      </c>
      <c r="AP31" s="135">
        <v>134.42023465801452</v>
      </c>
      <c r="AQ31" s="134">
        <v>770.95</v>
      </c>
      <c r="AR31" s="9"/>
      <c r="AS31" s="136">
        <v>101.5</v>
      </c>
      <c r="AT31" s="136">
        <v>76.599999999999994</v>
      </c>
      <c r="AU31" s="136">
        <v>19.2</v>
      </c>
      <c r="AV31" s="136">
        <v>0.53221835789791005</v>
      </c>
      <c r="AW31" s="136">
        <v>134.368318708282</v>
      </c>
      <c r="AX31" s="134">
        <v>320.97000000000003</v>
      </c>
      <c r="AZ31" s="145">
        <v>5.4</v>
      </c>
      <c r="BA31" s="145">
        <v>72.7</v>
      </c>
      <c r="BB31" s="145">
        <v>0</v>
      </c>
      <c r="BC31" s="145">
        <v>0.53197331726750297</v>
      </c>
      <c r="BD31" s="145">
        <v>134.490784513064</v>
      </c>
      <c r="BE31" s="134">
        <v>10.52</v>
      </c>
      <c r="BF31" s="9"/>
      <c r="BG31" s="135">
        <v>92.5</v>
      </c>
      <c r="BH31" s="135">
        <v>77</v>
      </c>
      <c r="BI31" s="135">
        <v>19.399999999999999</v>
      </c>
      <c r="BJ31" s="135">
        <v>0.53132962483788038</v>
      </c>
      <c r="BK31" s="138">
        <v>134.81302563483933</v>
      </c>
      <c r="BL31" s="134">
        <v>250.1</v>
      </c>
      <c r="BN31" s="136">
        <v>97.6</v>
      </c>
      <c r="BO31" s="136">
        <v>76.3</v>
      </c>
      <c r="BP31" s="136">
        <v>12.8</v>
      </c>
      <c r="BQ31" s="136">
        <v>0.53410000000000002</v>
      </c>
      <c r="BR31" s="136">
        <v>133.44999999999999</v>
      </c>
      <c r="BS31" s="134">
        <v>206.01</v>
      </c>
      <c r="BT31" s="9"/>
      <c r="BU31" s="73">
        <f t="shared" si="0"/>
        <v>3757.4399999999996</v>
      </c>
      <c r="BV31" s="73">
        <f t="shared" si="1"/>
        <v>3037.96</v>
      </c>
      <c r="BW31" s="139">
        <f t="shared" si="2"/>
        <v>719.48</v>
      </c>
      <c r="BX31" s="74">
        <v>0</v>
      </c>
      <c r="BY31" s="74">
        <f>'[1]2_Ventas'!AB2211</f>
        <v>1050.71</v>
      </c>
      <c r="BZ31" s="140">
        <f>'[1]2_Ventas'!AN2211</f>
        <v>210.67</v>
      </c>
      <c r="CB31" s="141" t="s">
        <v>42</v>
      </c>
      <c r="CC31" s="142">
        <v>266.31</v>
      </c>
      <c r="CD31" s="142">
        <f t="shared" si="6"/>
        <v>684.84999999999991</v>
      </c>
      <c r="CE31" s="76">
        <f t="shared" si="6"/>
        <v>247.79999999999998</v>
      </c>
      <c r="CF31" s="142">
        <f t="shared" si="7"/>
        <v>-328.73</v>
      </c>
      <c r="CG31" s="142">
        <f t="shared" si="8"/>
        <v>1261.3800000000001</v>
      </c>
      <c r="CH31" s="142">
        <f t="shared" si="9"/>
        <v>932.65000000000009</v>
      </c>
      <c r="CI31" s="143" t="e">
        <f t="shared" si="3"/>
        <v>#VALUE!</v>
      </c>
      <c r="CJ31" s="9"/>
      <c r="CK31" s="146" t="e">
        <f t="shared" si="4"/>
        <v>#VALUE!</v>
      </c>
      <c r="CL31" s="147">
        <f t="shared" si="4"/>
        <v>-18.510000000000019</v>
      </c>
      <c r="CM31" s="147" t="e">
        <f t="shared" si="5"/>
        <v>#VALUE!</v>
      </c>
    </row>
    <row r="32" spans="1:91" ht="15" customHeight="1" x14ac:dyDescent="0.2">
      <c r="A32" s="144">
        <v>45302</v>
      </c>
      <c r="C32" s="133">
        <v>14.9</v>
      </c>
      <c r="D32" s="133">
        <v>80.7</v>
      </c>
      <c r="E32" s="133">
        <v>38.200000000000003</v>
      </c>
      <c r="F32" s="133">
        <v>0.67830000000000001</v>
      </c>
      <c r="G32" s="133">
        <v>77.099999999999994</v>
      </c>
      <c r="H32" s="134">
        <v>663.61</v>
      </c>
      <c r="J32" s="135">
        <v>0</v>
      </c>
      <c r="K32" s="135">
        <v>0</v>
      </c>
      <c r="L32" s="135">
        <v>0</v>
      </c>
      <c r="M32" s="135">
        <v>0</v>
      </c>
      <c r="N32" s="135">
        <v>0</v>
      </c>
      <c r="O32" s="134">
        <v>0</v>
      </c>
      <c r="Q32" s="136">
        <v>0</v>
      </c>
      <c r="R32" s="136">
        <v>0</v>
      </c>
      <c r="S32" s="136">
        <v>0</v>
      </c>
      <c r="T32" s="136">
        <v>0</v>
      </c>
      <c r="U32" s="136">
        <v>0</v>
      </c>
      <c r="V32" s="134">
        <v>0</v>
      </c>
      <c r="W32" s="9"/>
      <c r="X32" s="136">
        <v>96.3</v>
      </c>
      <c r="Y32" s="136">
        <v>77.400000000000006</v>
      </c>
      <c r="Z32" s="136">
        <v>13.9</v>
      </c>
      <c r="AA32" s="136">
        <v>0.53184242975292761</v>
      </c>
      <c r="AB32" s="136">
        <v>134.5562453915818</v>
      </c>
      <c r="AC32" s="134">
        <v>174.69</v>
      </c>
      <c r="AD32" s="9"/>
      <c r="AE32" s="145">
        <v>114.3</v>
      </c>
      <c r="AF32" s="137">
        <v>79.7</v>
      </c>
      <c r="AG32" s="137">
        <v>61.7</v>
      </c>
      <c r="AH32" s="137">
        <v>0.52994180966573146</v>
      </c>
      <c r="AI32" s="137">
        <v>135.5104479758885</v>
      </c>
      <c r="AJ32" s="134">
        <v>1305.3900000000001</v>
      </c>
      <c r="AL32" s="135">
        <v>115.9</v>
      </c>
      <c r="AM32" s="135">
        <v>84.8</v>
      </c>
      <c r="AN32" s="135">
        <v>48</v>
      </c>
      <c r="AO32" s="135">
        <v>0.53211445222277054</v>
      </c>
      <c r="AP32" s="135">
        <v>134.42023465801452</v>
      </c>
      <c r="AQ32" s="134">
        <v>759.18</v>
      </c>
      <c r="AR32" s="9"/>
      <c r="AS32" s="136">
        <v>116.1</v>
      </c>
      <c r="AT32" s="136">
        <v>78.7</v>
      </c>
      <c r="AU32" s="136">
        <v>23</v>
      </c>
      <c r="AV32" s="136">
        <v>0.53221835789791005</v>
      </c>
      <c r="AW32" s="136">
        <v>134.368318708282</v>
      </c>
      <c r="AX32" s="134">
        <v>403.9</v>
      </c>
      <c r="AZ32" s="145">
        <v>5.7</v>
      </c>
      <c r="BA32" s="145">
        <v>76</v>
      </c>
      <c r="BB32" s="145">
        <v>0</v>
      </c>
      <c r="BC32" s="145">
        <v>0.53197331726750297</v>
      </c>
      <c r="BD32" s="145">
        <v>134.490784513064</v>
      </c>
      <c r="BE32" s="134">
        <v>10.62</v>
      </c>
      <c r="BF32" s="9"/>
      <c r="BG32" s="135">
        <v>94.8</v>
      </c>
      <c r="BH32" s="135">
        <v>78.3</v>
      </c>
      <c r="BI32" s="135">
        <v>19.3</v>
      </c>
      <c r="BJ32" s="135">
        <v>0.53132962483788038</v>
      </c>
      <c r="BK32" s="138">
        <v>134.81302563483933</v>
      </c>
      <c r="BL32" s="134">
        <v>249.29</v>
      </c>
      <c r="BN32" s="136">
        <v>100</v>
      </c>
      <c r="BO32" s="136">
        <v>77.8</v>
      </c>
      <c r="BP32" s="136">
        <v>12.8</v>
      </c>
      <c r="BQ32" s="136">
        <v>0.53410000000000002</v>
      </c>
      <c r="BR32" s="136">
        <v>133.44999999999999</v>
      </c>
      <c r="BS32" s="134">
        <v>207.05</v>
      </c>
      <c r="BT32" s="9"/>
      <c r="BU32" s="73">
        <f t="shared" si="0"/>
        <v>3773.7300000000005</v>
      </c>
      <c r="BV32" s="73">
        <f t="shared" si="1"/>
        <v>3110.1200000000003</v>
      </c>
      <c r="BW32" s="139">
        <f t="shared" si="2"/>
        <v>663.61</v>
      </c>
      <c r="BX32" s="74">
        <v>0</v>
      </c>
      <c r="BY32" s="74">
        <f>'[1]2_Ventas'!AB2212</f>
        <v>595</v>
      </c>
      <c r="BZ32" s="140">
        <f>'[1]2_Ventas'!AN2212</f>
        <v>281.07</v>
      </c>
      <c r="CB32" s="141" t="s">
        <v>42</v>
      </c>
      <c r="CC32" s="142">
        <v>244.36</v>
      </c>
      <c r="CD32" s="142">
        <f t="shared" si="6"/>
        <v>667.16000000000031</v>
      </c>
      <c r="CE32" s="76">
        <f t="shared" si="6"/>
        <v>225.2</v>
      </c>
      <c r="CF32" s="142">
        <f t="shared" si="7"/>
        <v>16.290000000000873</v>
      </c>
      <c r="CG32" s="142">
        <f t="shared" si="8"/>
        <v>876.06999999999994</v>
      </c>
      <c r="CH32" s="142">
        <f t="shared" si="9"/>
        <v>892.36000000000081</v>
      </c>
      <c r="CI32" s="143" t="e">
        <f t="shared" si="3"/>
        <v>#VALUE!</v>
      </c>
      <c r="CJ32" s="9"/>
      <c r="CK32" s="146" t="e">
        <f t="shared" si="4"/>
        <v>#VALUE!</v>
      </c>
      <c r="CL32" s="147">
        <f t="shared" si="4"/>
        <v>-19.160000000000025</v>
      </c>
      <c r="CM32" s="147" t="e">
        <f t="shared" si="5"/>
        <v>#VALUE!</v>
      </c>
    </row>
    <row r="33" spans="1:91" ht="15" customHeight="1" x14ac:dyDescent="0.2">
      <c r="A33" s="144">
        <v>45303</v>
      </c>
      <c r="C33" s="133">
        <v>14.9</v>
      </c>
      <c r="D33" s="133">
        <v>80.599999999999994</v>
      </c>
      <c r="E33" s="133">
        <v>40.200000000000003</v>
      </c>
      <c r="F33" s="133">
        <v>0.67830000000000001</v>
      </c>
      <c r="G33" s="133">
        <v>77.099999999999994</v>
      </c>
      <c r="H33" s="134">
        <v>701.88</v>
      </c>
      <c r="J33" s="135">
        <v>0</v>
      </c>
      <c r="K33" s="135">
        <v>0</v>
      </c>
      <c r="L33" s="135">
        <v>0</v>
      </c>
      <c r="M33" s="135">
        <v>0</v>
      </c>
      <c r="N33" s="135">
        <v>0</v>
      </c>
      <c r="O33" s="134">
        <v>0</v>
      </c>
      <c r="Q33" s="136">
        <v>0</v>
      </c>
      <c r="R33" s="136">
        <v>0</v>
      </c>
      <c r="S33" s="136">
        <v>0</v>
      </c>
      <c r="T33" s="136">
        <v>0</v>
      </c>
      <c r="U33" s="136">
        <v>0</v>
      </c>
      <c r="V33" s="134">
        <v>0</v>
      </c>
      <c r="W33" s="9"/>
      <c r="X33" s="136">
        <v>94.4</v>
      </c>
      <c r="Y33" s="136">
        <v>76.2</v>
      </c>
      <c r="Z33" s="136">
        <v>13.9</v>
      </c>
      <c r="AA33" s="136">
        <v>0.53184242975292761</v>
      </c>
      <c r="AB33" s="136">
        <v>134.5562453915818</v>
      </c>
      <c r="AC33" s="134">
        <v>174.13</v>
      </c>
      <c r="AD33" s="9"/>
      <c r="AE33" s="145">
        <v>113.7</v>
      </c>
      <c r="AF33" s="137">
        <v>79.3</v>
      </c>
      <c r="AG33" s="137">
        <v>61.7</v>
      </c>
      <c r="AH33" s="137">
        <v>0.52994180966573146</v>
      </c>
      <c r="AI33" s="137">
        <v>135.5104479758885</v>
      </c>
      <c r="AJ33" s="134">
        <v>1306.31</v>
      </c>
      <c r="AL33" s="135">
        <v>115.2</v>
      </c>
      <c r="AM33" s="135">
        <v>85.2</v>
      </c>
      <c r="AN33" s="135">
        <v>57.9</v>
      </c>
      <c r="AO33" s="135">
        <v>0.53211445222277054</v>
      </c>
      <c r="AP33" s="135">
        <v>134.42023465801452</v>
      </c>
      <c r="AQ33" s="134">
        <v>945.59</v>
      </c>
      <c r="AR33" s="9"/>
      <c r="AS33" s="136">
        <v>112.5</v>
      </c>
      <c r="AT33" s="136">
        <v>78.2</v>
      </c>
      <c r="AU33" s="136">
        <v>23.2</v>
      </c>
      <c r="AV33" s="136">
        <v>0.53221835789791005</v>
      </c>
      <c r="AW33" s="136">
        <v>134.368318708282</v>
      </c>
      <c r="AX33" s="134">
        <v>405.92</v>
      </c>
      <c r="AZ33" s="145">
        <v>5.8</v>
      </c>
      <c r="BA33" s="145">
        <v>73.3</v>
      </c>
      <c r="BB33" s="145">
        <v>0</v>
      </c>
      <c r="BC33" s="145">
        <v>0.53197331726750297</v>
      </c>
      <c r="BD33" s="145">
        <v>134.490784513064</v>
      </c>
      <c r="BE33" s="134">
        <v>10.73</v>
      </c>
      <c r="BF33" s="9"/>
      <c r="BG33" s="135">
        <v>92.9</v>
      </c>
      <c r="BH33" s="135">
        <v>77</v>
      </c>
      <c r="BI33" s="135">
        <v>19.399999999999999</v>
      </c>
      <c r="BJ33" s="135">
        <v>0.53132962483788038</v>
      </c>
      <c r="BK33" s="138">
        <v>134.81302563483933</v>
      </c>
      <c r="BL33" s="134">
        <v>250.3</v>
      </c>
      <c r="BN33" s="136">
        <v>98.1</v>
      </c>
      <c r="BO33" s="136">
        <v>76.5</v>
      </c>
      <c r="BP33" s="136">
        <v>12.9</v>
      </c>
      <c r="BQ33" s="136">
        <v>0.53410000000000002</v>
      </c>
      <c r="BR33" s="136">
        <v>133.44999999999999</v>
      </c>
      <c r="BS33" s="134">
        <v>207.86</v>
      </c>
      <c r="BT33" s="9"/>
      <c r="BU33" s="73">
        <f t="shared" si="0"/>
        <v>4002.7200000000003</v>
      </c>
      <c r="BV33" s="73">
        <f t="shared" si="1"/>
        <v>3300.84</v>
      </c>
      <c r="BW33" s="139">
        <f t="shared" si="2"/>
        <v>701.88</v>
      </c>
      <c r="BX33" s="74">
        <v>0</v>
      </c>
      <c r="BY33" s="74">
        <f>'[1]2_Ventas'!AB2213</f>
        <v>515.14</v>
      </c>
      <c r="BZ33" s="140">
        <f>'[1]2_Ventas'!AN2213</f>
        <v>214.98</v>
      </c>
      <c r="CB33" s="141" t="s">
        <v>42</v>
      </c>
      <c r="CC33" s="142">
        <v>260.33999999999997</v>
      </c>
      <c r="CD33" s="142">
        <f t="shared" si="6"/>
        <v>705.85999999999979</v>
      </c>
      <c r="CE33" s="76">
        <f t="shared" si="6"/>
        <v>253.24999999999997</v>
      </c>
      <c r="CF33" s="142">
        <f t="shared" si="7"/>
        <v>228.98999999999978</v>
      </c>
      <c r="CG33" s="142">
        <f t="shared" si="8"/>
        <v>730.12</v>
      </c>
      <c r="CH33" s="142">
        <f t="shared" si="9"/>
        <v>959.10999999999979</v>
      </c>
      <c r="CI33" s="143" t="e">
        <f t="shared" si="3"/>
        <v>#VALUE!</v>
      </c>
      <c r="CJ33" s="9"/>
      <c r="CK33" s="146" t="e">
        <f t="shared" si="4"/>
        <v>#VALUE!</v>
      </c>
      <c r="CL33" s="147">
        <f t="shared" si="4"/>
        <v>-7.0900000000000034</v>
      </c>
      <c r="CM33" s="147" t="e">
        <f t="shared" si="5"/>
        <v>#VALUE!</v>
      </c>
    </row>
    <row r="34" spans="1:91" ht="15" customHeight="1" x14ac:dyDescent="0.2">
      <c r="A34" s="144">
        <v>45304</v>
      </c>
      <c r="C34" s="133">
        <v>14.9</v>
      </c>
      <c r="D34" s="133">
        <v>81.5</v>
      </c>
      <c r="E34" s="133">
        <v>34.700000000000003</v>
      </c>
      <c r="F34" s="133">
        <v>0.67830000000000001</v>
      </c>
      <c r="G34" s="133">
        <v>77.099999999999994</v>
      </c>
      <c r="H34" s="134">
        <v>596.07000000000005</v>
      </c>
      <c r="J34" s="135">
        <v>0</v>
      </c>
      <c r="K34" s="135">
        <v>0</v>
      </c>
      <c r="L34" s="135">
        <v>0</v>
      </c>
      <c r="M34" s="135">
        <v>0</v>
      </c>
      <c r="N34" s="135">
        <v>0</v>
      </c>
      <c r="O34" s="134">
        <v>0</v>
      </c>
      <c r="Q34" s="136">
        <v>0</v>
      </c>
      <c r="R34" s="136">
        <v>0</v>
      </c>
      <c r="S34" s="136">
        <v>0</v>
      </c>
      <c r="T34" s="136">
        <v>0</v>
      </c>
      <c r="U34" s="136">
        <v>0</v>
      </c>
      <c r="V34" s="134">
        <v>0</v>
      </c>
      <c r="W34" s="9"/>
      <c r="X34" s="136">
        <v>96.5</v>
      </c>
      <c r="Y34" s="136">
        <v>77.599999999999994</v>
      </c>
      <c r="Z34" s="136">
        <v>13.9</v>
      </c>
      <c r="AA34" s="136">
        <v>0.53184242975292761</v>
      </c>
      <c r="AB34" s="136">
        <v>134.5562453915818</v>
      </c>
      <c r="AC34" s="134">
        <v>174.74</v>
      </c>
      <c r="AD34" s="9"/>
      <c r="AE34" s="145">
        <v>114.7</v>
      </c>
      <c r="AF34" s="137">
        <v>80.400000000000006</v>
      </c>
      <c r="AG34" s="137">
        <v>61.7</v>
      </c>
      <c r="AH34" s="137">
        <v>0.52994180966573146</v>
      </c>
      <c r="AI34" s="137">
        <v>135.5104479758885</v>
      </c>
      <c r="AJ34" s="134">
        <v>1304.1300000000001</v>
      </c>
      <c r="AL34" s="135">
        <v>113.5</v>
      </c>
      <c r="AM34" s="135">
        <v>87.6</v>
      </c>
      <c r="AN34" s="135">
        <v>53.8</v>
      </c>
      <c r="AO34" s="135">
        <v>0.53211445222277054</v>
      </c>
      <c r="AP34" s="135">
        <v>134.42023465801452</v>
      </c>
      <c r="AQ34" s="134">
        <v>864.88</v>
      </c>
      <c r="AR34" s="9"/>
      <c r="AS34" s="136">
        <v>113.6</v>
      </c>
      <c r="AT34" s="136">
        <v>79.400000000000006</v>
      </c>
      <c r="AU34" s="136">
        <v>23.4</v>
      </c>
      <c r="AV34" s="136">
        <v>0.53221835789791005</v>
      </c>
      <c r="AW34" s="136">
        <v>134.368318708282</v>
      </c>
      <c r="AX34" s="134">
        <v>409.89</v>
      </c>
      <c r="AZ34" s="145">
        <v>5.9</v>
      </c>
      <c r="BA34" s="145">
        <v>75.5</v>
      </c>
      <c r="BB34" s="145">
        <v>0</v>
      </c>
      <c r="BC34" s="145">
        <v>0.53197331726750297</v>
      </c>
      <c r="BD34" s="145">
        <v>134.490784513064</v>
      </c>
      <c r="BE34" s="134">
        <v>10.74</v>
      </c>
      <c r="BF34" s="9"/>
      <c r="BG34" s="135">
        <v>94.9</v>
      </c>
      <c r="BH34" s="135">
        <v>78.400000000000006</v>
      </c>
      <c r="BI34" s="135">
        <v>19.399999999999999</v>
      </c>
      <c r="BJ34" s="135">
        <v>0.53132962483788038</v>
      </c>
      <c r="BK34" s="138">
        <v>134.81302563483933</v>
      </c>
      <c r="BL34" s="134">
        <v>250.8</v>
      </c>
      <c r="BN34" s="136">
        <v>100.1</v>
      </c>
      <c r="BO34" s="136">
        <v>77.900000000000006</v>
      </c>
      <c r="BP34" s="136">
        <v>12.8</v>
      </c>
      <c r="BQ34" s="136">
        <v>0.53410000000000002</v>
      </c>
      <c r="BR34" s="136">
        <v>133.44999999999999</v>
      </c>
      <c r="BS34" s="134">
        <v>207.08</v>
      </c>
      <c r="BT34" s="9"/>
      <c r="BU34" s="73">
        <f t="shared" si="0"/>
        <v>3818.3299999999995</v>
      </c>
      <c r="BV34" s="73">
        <f t="shared" si="1"/>
        <v>3222.2599999999998</v>
      </c>
      <c r="BW34" s="139">
        <f t="shared" si="2"/>
        <v>596.07000000000005</v>
      </c>
      <c r="BX34" s="74">
        <v>0</v>
      </c>
      <c r="BY34" s="74">
        <f>'[1]2_Ventas'!AB2214</f>
        <v>783.98</v>
      </c>
      <c r="BZ34" s="140">
        <f>'[1]2_Ventas'!AN2214</f>
        <v>328.17</v>
      </c>
      <c r="CB34" s="141" t="s">
        <v>42</v>
      </c>
      <c r="CC34" s="142">
        <v>222.11</v>
      </c>
      <c r="CD34" s="142">
        <f t="shared" si="6"/>
        <v>705.39999999999964</v>
      </c>
      <c r="CE34" s="76">
        <f t="shared" si="6"/>
        <v>222.36000000000007</v>
      </c>
      <c r="CF34" s="142">
        <f t="shared" si="7"/>
        <v>-184.39000000000078</v>
      </c>
      <c r="CG34" s="142">
        <f t="shared" si="8"/>
        <v>1112.1500000000001</v>
      </c>
      <c r="CH34" s="142">
        <f t="shared" si="9"/>
        <v>927.75999999999931</v>
      </c>
      <c r="CI34" s="143" t="e">
        <f t="shared" si="3"/>
        <v>#VALUE!</v>
      </c>
      <c r="CJ34" s="9"/>
      <c r="CK34" s="146" t="e">
        <f t="shared" si="4"/>
        <v>#VALUE!</v>
      </c>
      <c r="CL34" s="147">
        <f t="shared" si="4"/>
        <v>0.25000000000005684</v>
      </c>
      <c r="CM34" s="147" t="e">
        <f t="shared" si="5"/>
        <v>#VALUE!</v>
      </c>
    </row>
    <row r="35" spans="1:91" ht="15" customHeight="1" x14ac:dyDescent="0.2">
      <c r="A35" s="144">
        <v>45305</v>
      </c>
      <c r="C35" s="133">
        <v>14.9</v>
      </c>
      <c r="D35" s="133">
        <v>82.4</v>
      </c>
      <c r="E35" s="133">
        <v>47.7</v>
      </c>
      <c r="F35" s="133">
        <v>0.67830000000000001</v>
      </c>
      <c r="G35" s="133">
        <v>77.099999999999994</v>
      </c>
      <c r="H35" s="134">
        <v>850.7299999999999</v>
      </c>
      <c r="J35" s="135">
        <v>0</v>
      </c>
      <c r="K35" s="135">
        <v>0</v>
      </c>
      <c r="L35" s="135">
        <v>0</v>
      </c>
      <c r="M35" s="135">
        <v>0</v>
      </c>
      <c r="N35" s="135">
        <v>0</v>
      </c>
      <c r="O35" s="134">
        <v>0</v>
      </c>
      <c r="Q35" s="136">
        <v>0</v>
      </c>
      <c r="R35" s="136">
        <v>0</v>
      </c>
      <c r="S35" s="136">
        <v>0</v>
      </c>
      <c r="T35" s="136">
        <v>0</v>
      </c>
      <c r="U35" s="136">
        <v>0</v>
      </c>
      <c r="V35" s="134">
        <v>0</v>
      </c>
      <c r="W35" s="9"/>
      <c r="X35" s="136">
        <v>98.7</v>
      </c>
      <c r="Y35" s="136">
        <v>79.3</v>
      </c>
      <c r="Z35" s="136">
        <v>13.8</v>
      </c>
      <c r="AA35" s="136">
        <v>0.53184242975292761</v>
      </c>
      <c r="AB35" s="136">
        <v>134.5562453915818</v>
      </c>
      <c r="AC35" s="134">
        <v>174.1</v>
      </c>
      <c r="AD35" s="9"/>
      <c r="AE35" s="145">
        <v>120</v>
      </c>
      <c r="AF35" s="137">
        <v>80.900000000000006</v>
      </c>
      <c r="AG35" s="137">
        <v>74.900000000000006</v>
      </c>
      <c r="AH35" s="137">
        <v>0.52994180966573146</v>
      </c>
      <c r="AI35" s="137">
        <v>135.5104479758885</v>
      </c>
      <c r="AJ35" s="134">
        <v>1599.69</v>
      </c>
      <c r="AL35" s="135">
        <v>113.7</v>
      </c>
      <c r="AM35" s="135">
        <v>84.5</v>
      </c>
      <c r="AN35" s="135">
        <v>76.8</v>
      </c>
      <c r="AO35" s="135">
        <v>0.53211445222277054</v>
      </c>
      <c r="AP35" s="135">
        <v>134.42023465801452</v>
      </c>
      <c r="AQ35" s="134">
        <v>1277.67</v>
      </c>
      <c r="AR35" s="9"/>
      <c r="AS35" s="136">
        <v>114</v>
      </c>
      <c r="AT35" s="136">
        <v>80.099999999999994</v>
      </c>
      <c r="AU35" s="136">
        <v>23.6</v>
      </c>
      <c r="AV35" s="136">
        <v>0.53221835789791005</v>
      </c>
      <c r="AW35" s="136">
        <v>134.368318708282</v>
      </c>
      <c r="AX35" s="134">
        <v>413.62</v>
      </c>
      <c r="AZ35" s="145">
        <v>6.1</v>
      </c>
      <c r="BA35" s="145">
        <v>76.900000000000006</v>
      </c>
      <c r="BB35" s="145">
        <v>0</v>
      </c>
      <c r="BC35" s="145">
        <v>0.53197331726750297</v>
      </c>
      <c r="BD35" s="145">
        <v>134.490784513064</v>
      </c>
      <c r="BE35" s="134">
        <v>10.81</v>
      </c>
      <c r="BF35" s="9"/>
      <c r="BG35" s="135">
        <v>96.6</v>
      </c>
      <c r="BH35" s="135">
        <v>79.7</v>
      </c>
      <c r="BI35" s="135">
        <v>19.3</v>
      </c>
      <c r="BJ35" s="135">
        <v>0.53132962483788038</v>
      </c>
      <c r="BK35" s="138">
        <v>134.81302563483933</v>
      </c>
      <c r="BL35" s="134">
        <v>249.55</v>
      </c>
      <c r="BN35" s="136">
        <v>101.8</v>
      </c>
      <c r="BO35" s="136">
        <v>79.3</v>
      </c>
      <c r="BP35" s="136">
        <v>12.8</v>
      </c>
      <c r="BQ35" s="136">
        <v>0.53410000000000002</v>
      </c>
      <c r="BR35" s="136">
        <v>133.44999999999999</v>
      </c>
      <c r="BS35" s="134">
        <v>207.73</v>
      </c>
      <c r="BT35" s="9"/>
      <c r="BU35" s="73">
        <f t="shared" si="0"/>
        <v>4783.9000000000005</v>
      </c>
      <c r="BV35" s="73">
        <f t="shared" si="1"/>
        <v>3933.1699999999996</v>
      </c>
      <c r="BW35" s="139">
        <f t="shared" si="2"/>
        <v>850.7299999999999</v>
      </c>
      <c r="BX35" s="74">
        <v>0</v>
      </c>
      <c r="BY35" s="74">
        <f>'[1]2_Ventas'!AB2215</f>
        <v>0</v>
      </c>
      <c r="BZ35" s="140">
        <f>'[1]2_Ventas'!AN2215</f>
        <v>0</v>
      </c>
      <c r="CB35" s="141" t="s">
        <v>42</v>
      </c>
      <c r="CC35" s="142">
        <v>276.27</v>
      </c>
      <c r="CD35" s="142">
        <f t="shared" si="6"/>
        <v>710.90999999999985</v>
      </c>
      <c r="CE35" s="76">
        <f t="shared" si="6"/>
        <v>254.65999999999985</v>
      </c>
      <c r="CF35" s="142">
        <f t="shared" si="7"/>
        <v>965.57000000000107</v>
      </c>
      <c r="CG35" s="142">
        <f t="shared" si="8"/>
        <v>0</v>
      </c>
      <c r="CH35" s="142">
        <f t="shared" si="9"/>
        <v>965.57000000000107</v>
      </c>
      <c r="CI35" s="143" t="e">
        <f t="shared" si="3"/>
        <v>#VALUE!</v>
      </c>
      <c r="CJ35" s="9"/>
      <c r="CK35" s="146" t="e">
        <f t="shared" si="4"/>
        <v>#VALUE!</v>
      </c>
      <c r="CL35" s="147">
        <f t="shared" si="4"/>
        <v>-21.610000000000127</v>
      </c>
      <c r="CM35" s="147" t="e">
        <f t="shared" si="5"/>
        <v>#VALUE!</v>
      </c>
    </row>
    <row r="36" spans="1:91" ht="15" customHeight="1" x14ac:dyDescent="0.2">
      <c r="A36" s="144">
        <v>45306</v>
      </c>
      <c r="C36" s="133">
        <v>14.9</v>
      </c>
      <c r="D36" s="133">
        <v>82.7</v>
      </c>
      <c r="E36" s="133">
        <v>42.7</v>
      </c>
      <c r="F36" s="133">
        <v>0.67830000000000001</v>
      </c>
      <c r="G36" s="133">
        <v>77.099999999999994</v>
      </c>
      <c r="H36" s="134">
        <v>750.84999999999991</v>
      </c>
      <c r="J36" s="135">
        <v>0</v>
      </c>
      <c r="K36" s="135">
        <v>0</v>
      </c>
      <c r="L36" s="135">
        <v>0</v>
      </c>
      <c r="M36" s="135">
        <v>0</v>
      </c>
      <c r="N36" s="135">
        <v>0</v>
      </c>
      <c r="O36" s="134">
        <v>0</v>
      </c>
      <c r="Q36" s="136">
        <v>0</v>
      </c>
      <c r="R36" s="136">
        <v>0</v>
      </c>
      <c r="S36" s="136">
        <v>0</v>
      </c>
      <c r="T36" s="136">
        <v>0</v>
      </c>
      <c r="U36" s="136">
        <v>0</v>
      </c>
      <c r="V36" s="134">
        <v>0</v>
      </c>
      <c r="W36" s="9"/>
      <c r="X36" s="136">
        <v>99</v>
      </c>
      <c r="Y36" s="136">
        <v>79.5</v>
      </c>
      <c r="Z36" s="136">
        <v>13.8</v>
      </c>
      <c r="AA36" s="136">
        <v>0.53184242975292761</v>
      </c>
      <c r="AB36" s="136">
        <v>134.5562453915818</v>
      </c>
      <c r="AC36" s="134">
        <v>174.18</v>
      </c>
      <c r="AD36" s="9"/>
      <c r="AE36" s="145">
        <v>117.9</v>
      </c>
      <c r="AF36" s="137">
        <v>81.5</v>
      </c>
      <c r="AG36" s="137">
        <v>74.8</v>
      </c>
      <c r="AH36" s="137">
        <v>0.52994180966573146</v>
      </c>
      <c r="AI36" s="137">
        <v>135.5104479758885</v>
      </c>
      <c r="AJ36" s="134">
        <v>1595.47</v>
      </c>
      <c r="AL36" s="135">
        <v>112.2</v>
      </c>
      <c r="AM36" s="135">
        <v>85</v>
      </c>
      <c r="AN36" s="135">
        <v>68.099999999999994</v>
      </c>
      <c r="AO36" s="135">
        <v>0.53211445222277054</v>
      </c>
      <c r="AP36" s="135">
        <v>134.42023465801452</v>
      </c>
      <c r="AQ36" s="134">
        <v>1131.04</v>
      </c>
      <c r="AR36" s="9"/>
      <c r="AS36" s="136">
        <v>112.7</v>
      </c>
      <c r="AT36" s="136">
        <v>82.7</v>
      </c>
      <c r="AU36" s="136">
        <v>35.700000000000003</v>
      </c>
      <c r="AV36" s="136">
        <v>0.53221835789791005</v>
      </c>
      <c r="AW36" s="136">
        <v>134.368318708282</v>
      </c>
      <c r="AX36" s="134">
        <v>676.26</v>
      </c>
      <c r="AZ36" s="145">
        <v>6.3</v>
      </c>
      <c r="BA36" s="145">
        <v>76.8</v>
      </c>
      <c r="BB36" s="145">
        <v>0</v>
      </c>
      <c r="BC36" s="145">
        <v>0.53197331726750297</v>
      </c>
      <c r="BD36" s="145">
        <v>134.490784513064</v>
      </c>
      <c r="BE36" s="134">
        <v>10.92</v>
      </c>
      <c r="BF36" s="9"/>
      <c r="BG36" s="135">
        <v>96.7</v>
      </c>
      <c r="BH36" s="135">
        <v>79.8</v>
      </c>
      <c r="BI36" s="135">
        <v>19.3</v>
      </c>
      <c r="BJ36" s="135">
        <v>0.53132962483788038</v>
      </c>
      <c r="BK36" s="138">
        <v>134.81302563483933</v>
      </c>
      <c r="BL36" s="134">
        <v>249.54</v>
      </c>
      <c r="BN36" s="136">
        <v>101.7</v>
      </c>
      <c r="BO36" s="136">
        <v>79.400000000000006</v>
      </c>
      <c r="BP36" s="136">
        <v>14</v>
      </c>
      <c r="BQ36" s="136">
        <v>0.53410000000000002</v>
      </c>
      <c r="BR36" s="136">
        <v>133.44999999999999</v>
      </c>
      <c r="BS36" s="134">
        <v>227.09</v>
      </c>
      <c r="BT36" s="9"/>
      <c r="BU36" s="73">
        <f t="shared" si="0"/>
        <v>4815.3500000000004</v>
      </c>
      <c r="BV36" s="73">
        <f t="shared" si="1"/>
        <v>4064.5</v>
      </c>
      <c r="BW36" s="139">
        <f t="shared" si="2"/>
        <v>750.84999999999991</v>
      </c>
      <c r="BX36" s="74">
        <v>0</v>
      </c>
      <c r="BY36" s="74">
        <f>'[1]2_Ventas'!AB2216</f>
        <v>477.43</v>
      </c>
      <c r="BZ36" s="140">
        <f>'[1]2_Ventas'!AN2216</f>
        <v>280.12</v>
      </c>
      <c r="CB36" s="141" t="s">
        <v>42</v>
      </c>
      <c r="CC36" s="142">
        <v>192.31</v>
      </c>
      <c r="CD36" s="142">
        <f t="shared" si="6"/>
        <v>608.76000000000045</v>
      </c>
      <c r="CE36" s="76">
        <f t="shared" si="6"/>
        <v>180.24</v>
      </c>
      <c r="CF36" s="142">
        <f t="shared" si="7"/>
        <v>31.449999999999818</v>
      </c>
      <c r="CG36" s="142">
        <f t="shared" si="8"/>
        <v>757.55</v>
      </c>
      <c r="CH36" s="142">
        <f t="shared" si="9"/>
        <v>788.99999999999977</v>
      </c>
      <c r="CI36" s="143" t="e">
        <f t="shared" si="3"/>
        <v>#VALUE!</v>
      </c>
      <c r="CJ36" s="9"/>
      <c r="CK36" s="146" t="e">
        <f t="shared" si="4"/>
        <v>#VALUE!</v>
      </c>
      <c r="CL36" s="147">
        <f t="shared" si="4"/>
        <v>-12.069999999999993</v>
      </c>
      <c r="CM36" s="147" t="e">
        <f t="shared" si="5"/>
        <v>#VALUE!</v>
      </c>
    </row>
    <row r="37" spans="1:91" ht="15" customHeight="1" x14ac:dyDescent="0.2">
      <c r="A37" s="144">
        <v>45307</v>
      </c>
      <c r="C37" s="133">
        <v>14.8</v>
      </c>
      <c r="D37" s="133">
        <v>81.5</v>
      </c>
      <c r="E37" s="133">
        <v>30.2</v>
      </c>
      <c r="F37" s="133">
        <v>0.67959999999999998</v>
      </c>
      <c r="G37" s="133">
        <v>76.7</v>
      </c>
      <c r="H37" s="134">
        <v>512.24</v>
      </c>
      <c r="J37" s="135">
        <v>0</v>
      </c>
      <c r="K37" s="135">
        <v>0</v>
      </c>
      <c r="L37" s="135">
        <v>0</v>
      </c>
      <c r="M37" s="135">
        <v>0</v>
      </c>
      <c r="N37" s="135">
        <v>0</v>
      </c>
      <c r="O37" s="134">
        <v>0</v>
      </c>
      <c r="Q37" s="136">
        <v>0</v>
      </c>
      <c r="R37" s="136">
        <v>0</v>
      </c>
      <c r="S37" s="136">
        <v>0</v>
      </c>
      <c r="T37" s="136">
        <v>0</v>
      </c>
      <c r="U37" s="136">
        <v>0</v>
      </c>
      <c r="V37" s="134">
        <v>0</v>
      </c>
      <c r="W37" s="9"/>
      <c r="X37" s="136">
        <v>99.2</v>
      </c>
      <c r="Y37" s="136">
        <v>79.5</v>
      </c>
      <c r="Z37" s="136">
        <v>13.9</v>
      </c>
      <c r="AA37" s="136">
        <v>0.53184242975292761</v>
      </c>
      <c r="AB37" s="136">
        <v>134.5562453915818</v>
      </c>
      <c r="AC37" s="134">
        <v>175.58</v>
      </c>
      <c r="AD37" s="9"/>
      <c r="AE37" s="145">
        <v>117.3</v>
      </c>
      <c r="AF37" s="137">
        <v>82.1</v>
      </c>
      <c r="AG37" s="137">
        <v>74.7</v>
      </c>
      <c r="AH37" s="137">
        <v>0.52994180966573146</v>
      </c>
      <c r="AI37" s="137">
        <v>135.5104479758885</v>
      </c>
      <c r="AJ37" s="134">
        <v>1591.48</v>
      </c>
      <c r="AL37" s="135">
        <v>110.4</v>
      </c>
      <c r="AM37" s="135">
        <v>84.4</v>
      </c>
      <c r="AN37" s="135">
        <v>43.6</v>
      </c>
      <c r="AO37" s="135">
        <v>0.53308830291523279</v>
      </c>
      <c r="AP37" s="135">
        <v>133.93444908882225</v>
      </c>
      <c r="AQ37" s="134">
        <v>674.53</v>
      </c>
      <c r="AR37" s="9"/>
      <c r="AS37" s="136">
        <v>110.5</v>
      </c>
      <c r="AT37" s="136">
        <v>80.8</v>
      </c>
      <c r="AU37" s="136">
        <v>35.700000000000003</v>
      </c>
      <c r="AV37" s="136">
        <v>0.52761056178302679</v>
      </c>
      <c r="AW37" s="136">
        <v>136.69023395174202</v>
      </c>
      <c r="AX37" s="134">
        <v>677.29</v>
      </c>
      <c r="AZ37" s="145">
        <v>6.3</v>
      </c>
      <c r="BA37" s="145">
        <v>76.7</v>
      </c>
      <c r="BB37" s="145">
        <v>0</v>
      </c>
      <c r="BC37" s="145">
        <v>0.53197331726750297</v>
      </c>
      <c r="BD37" s="145">
        <v>134.490784513064</v>
      </c>
      <c r="BE37" s="134">
        <v>10.92</v>
      </c>
      <c r="BF37" s="9"/>
      <c r="BG37" s="135">
        <v>96.5</v>
      </c>
      <c r="BH37" s="135">
        <v>79.8</v>
      </c>
      <c r="BI37" s="135">
        <v>19.3</v>
      </c>
      <c r="BJ37" s="135">
        <v>0.53132962483788038</v>
      </c>
      <c r="BK37" s="138">
        <v>134.81302563483933</v>
      </c>
      <c r="BL37" s="134">
        <v>249.45</v>
      </c>
      <c r="BN37" s="136">
        <v>104.2</v>
      </c>
      <c r="BO37" s="136">
        <v>80.099999999999994</v>
      </c>
      <c r="BP37" s="136">
        <v>18.600000000000001</v>
      </c>
      <c r="BQ37" s="136">
        <v>0.53410000000000002</v>
      </c>
      <c r="BR37" s="136">
        <v>133.44999999999999</v>
      </c>
      <c r="BS37" s="134">
        <v>309.51</v>
      </c>
      <c r="BT37" s="9"/>
      <c r="BU37" s="73">
        <f t="shared" si="0"/>
        <v>4201</v>
      </c>
      <c r="BV37" s="73">
        <f t="shared" si="1"/>
        <v>3688.76</v>
      </c>
      <c r="BW37" s="139">
        <f t="shared" si="2"/>
        <v>512.24</v>
      </c>
      <c r="BX37" s="74">
        <v>0</v>
      </c>
      <c r="BY37" s="74">
        <f>'[1]2_Ventas'!AB2217</f>
        <v>733.88</v>
      </c>
      <c r="BZ37" s="140">
        <f>'[1]2_Ventas'!AN2217</f>
        <v>327.5</v>
      </c>
      <c r="CB37" s="141" t="s">
        <v>42</v>
      </c>
      <c r="CC37" s="142"/>
      <c r="CD37" s="142">
        <f t="shared" si="6"/>
        <v>358.14000000000021</v>
      </c>
      <c r="CE37" s="76">
        <f t="shared" si="6"/>
        <v>88.8900000000001</v>
      </c>
      <c r="CF37" s="142">
        <f t="shared" si="7"/>
        <v>-614.35000000000036</v>
      </c>
      <c r="CG37" s="142">
        <f t="shared" si="8"/>
        <v>1061.3800000000001</v>
      </c>
      <c r="CH37" s="142">
        <f t="shared" si="9"/>
        <v>447.02999999999975</v>
      </c>
      <c r="CI37" s="143" t="e">
        <f t="shared" si="3"/>
        <v>#VALUE!</v>
      </c>
      <c r="CJ37" s="9"/>
      <c r="CK37" s="146" t="e">
        <f t="shared" si="4"/>
        <v>#VALUE!</v>
      </c>
      <c r="CL37" s="147">
        <f t="shared" si="4"/>
        <v>88.8900000000001</v>
      </c>
      <c r="CM37" s="147" t="e">
        <f t="shared" si="5"/>
        <v>#VALUE!</v>
      </c>
    </row>
    <row r="38" spans="1:91" ht="15" customHeight="1" x14ac:dyDescent="0.2">
      <c r="A38" s="144">
        <v>45308</v>
      </c>
      <c r="C38" s="133">
        <v>14.9</v>
      </c>
      <c r="D38" s="133">
        <v>82.3</v>
      </c>
      <c r="E38" s="133">
        <v>31.9</v>
      </c>
      <c r="F38" s="133">
        <v>0.68130000000000002</v>
      </c>
      <c r="G38" s="133">
        <v>76.2</v>
      </c>
      <c r="H38" s="134">
        <v>543.26</v>
      </c>
      <c r="J38" s="135">
        <v>0</v>
      </c>
      <c r="K38" s="135">
        <v>0</v>
      </c>
      <c r="L38" s="135">
        <v>0</v>
      </c>
      <c r="M38" s="135">
        <v>0</v>
      </c>
      <c r="N38" s="135">
        <v>0</v>
      </c>
      <c r="O38" s="134">
        <v>0</v>
      </c>
      <c r="Q38" s="136">
        <v>0</v>
      </c>
      <c r="R38" s="136">
        <v>0</v>
      </c>
      <c r="S38" s="136">
        <v>0</v>
      </c>
      <c r="T38" s="136">
        <v>0</v>
      </c>
      <c r="U38" s="136">
        <v>0</v>
      </c>
      <c r="V38" s="134">
        <v>0</v>
      </c>
      <c r="W38" s="9"/>
      <c r="X38" s="136">
        <v>99.4</v>
      </c>
      <c r="Y38" s="136">
        <v>79.400000000000006</v>
      </c>
      <c r="Z38" s="136">
        <v>13.9</v>
      </c>
      <c r="AA38" s="136">
        <v>0.53184242975292761</v>
      </c>
      <c r="AB38" s="136">
        <v>134.5562453915818</v>
      </c>
      <c r="AC38" s="134">
        <v>175.72</v>
      </c>
      <c r="AD38" s="9"/>
      <c r="AE38" s="145">
        <v>116.8</v>
      </c>
      <c r="AF38" s="137">
        <v>81.7</v>
      </c>
      <c r="AG38" s="137">
        <v>74.7</v>
      </c>
      <c r="AH38" s="137">
        <v>0.52866415196214023</v>
      </c>
      <c r="AI38" s="137">
        <v>136.15574982684541</v>
      </c>
      <c r="AJ38" s="134">
        <v>1592.56</v>
      </c>
      <c r="AL38" s="135">
        <v>106.9</v>
      </c>
      <c r="AM38" s="135">
        <v>85.9</v>
      </c>
      <c r="AN38" s="135">
        <v>39.9</v>
      </c>
      <c r="AO38" s="135">
        <v>0.5326101548504838</v>
      </c>
      <c r="AP38" s="135">
        <v>134.17274151902416</v>
      </c>
      <c r="AQ38" s="134">
        <v>602.95000000000005</v>
      </c>
      <c r="AR38" s="9"/>
      <c r="AS38" s="136">
        <v>107</v>
      </c>
      <c r="AT38" s="136">
        <v>80.7</v>
      </c>
      <c r="AU38" s="136">
        <v>8.9</v>
      </c>
      <c r="AV38" s="136">
        <v>0.52761056178302679</v>
      </c>
      <c r="AW38" s="136">
        <v>136.69023395174202</v>
      </c>
      <c r="AX38" s="134">
        <v>153.53</v>
      </c>
      <c r="AZ38" s="145">
        <v>6.4</v>
      </c>
      <c r="BA38" s="145">
        <v>76.8</v>
      </c>
      <c r="BB38" s="145">
        <v>0</v>
      </c>
      <c r="BC38" s="145">
        <v>0.53197331726750297</v>
      </c>
      <c r="BD38" s="145">
        <v>134.490784513064</v>
      </c>
      <c r="BE38" s="134">
        <v>10.97</v>
      </c>
      <c r="BF38" s="9"/>
      <c r="BG38" s="135">
        <v>96.7</v>
      </c>
      <c r="BH38" s="135">
        <v>79.7</v>
      </c>
      <c r="BI38" s="135">
        <v>19.399999999999999</v>
      </c>
      <c r="BJ38" s="135">
        <v>0.53132962483788038</v>
      </c>
      <c r="BK38" s="138">
        <v>134.81302563483933</v>
      </c>
      <c r="BL38" s="134">
        <v>251.09</v>
      </c>
      <c r="BN38" s="136">
        <v>103.5</v>
      </c>
      <c r="BO38" s="136">
        <v>79.7</v>
      </c>
      <c r="BP38" s="136">
        <v>18.600000000000001</v>
      </c>
      <c r="BQ38" s="136">
        <v>0.53410000000000002</v>
      </c>
      <c r="BR38" s="136">
        <v>133.44999999999999</v>
      </c>
      <c r="BS38" s="134">
        <v>309.31</v>
      </c>
      <c r="BT38" s="9"/>
      <c r="BU38" s="73">
        <f t="shared" si="0"/>
        <v>3639.3899999999994</v>
      </c>
      <c r="BV38" s="73">
        <f t="shared" si="1"/>
        <v>3096.1299999999997</v>
      </c>
      <c r="BW38" s="139">
        <f t="shared" si="2"/>
        <v>543.26</v>
      </c>
      <c r="BX38" s="74">
        <v>0</v>
      </c>
      <c r="BY38" s="74">
        <f>'[1]2_Ventas'!AB2218</f>
        <v>1253.45</v>
      </c>
      <c r="BZ38" s="140">
        <f>'[1]2_Ventas'!AN2218</f>
        <v>209.79</v>
      </c>
      <c r="CB38" s="141" t="s">
        <v>42</v>
      </c>
      <c r="CC38" s="142">
        <v>254</v>
      </c>
      <c r="CD38" s="142">
        <f t="shared" ref="CD38:CE101" si="10">+BV38-BV37+BY38</f>
        <v>660.81999999999948</v>
      </c>
      <c r="CE38" s="76">
        <f t="shared" si="10"/>
        <v>240.80999999999997</v>
      </c>
      <c r="CF38" s="142">
        <f>+BU38-BU37</f>
        <v>-561.61000000000058</v>
      </c>
      <c r="CG38" s="142">
        <f>+BY38+BZ38</f>
        <v>1463.24</v>
      </c>
      <c r="CH38" s="142">
        <f>SUM(CF38:CG38)</f>
        <v>901.62999999999943</v>
      </c>
      <c r="CI38" s="143" t="e">
        <f t="shared" si="3"/>
        <v>#VALUE!</v>
      </c>
      <c r="CJ38" s="9"/>
      <c r="CK38" s="146" t="e">
        <f t="shared" ref="CK38:CL101" si="11">+CD38-CB38</f>
        <v>#VALUE!</v>
      </c>
      <c r="CL38" s="147">
        <f t="shared" si="11"/>
        <v>-13.190000000000026</v>
      </c>
      <c r="CM38" s="147" t="e">
        <f t="shared" si="5"/>
        <v>#VALUE!</v>
      </c>
    </row>
    <row r="39" spans="1:91" ht="15" customHeight="1" x14ac:dyDescent="0.2">
      <c r="A39" s="144">
        <v>45309</v>
      </c>
      <c r="C39" s="133">
        <v>14.9</v>
      </c>
      <c r="D39" s="133">
        <v>80.8</v>
      </c>
      <c r="E39" s="133">
        <v>20.100000000000001</v>
      </c>
      <c r="F39" s="133">
        <v>0.68389999999999995</v>
      </c>
      <c r="G39" s="133">
        <v>75.400000000000006</v>
      </c>
      <c r="H39" s="134">
        <v>340.55</v>
      </c>
      <c r="J39" s="135">
        <v>0</v>
      </c>
      <c r="K39" s="135">
        <v>0</v>
      </c>
      <c r="L39" s="135">
        <v>0</v>
      </c>
      <c r="M39" s="135">
        <v>0</v>
      </c>
      <c r="N39" s="135">
        <v>0</v>
      </c>
      <c r="O39" s="134">
        <v>0</v>
      </c>
      <c r="Q39" s="136">
        <v>0</v>
      </c>
      <c r="R39" s="136">
        <v>0</v>
      </c>
      <c r="S39" s="136">
        <v>0</v>
      </c>
      <c r="T39" s="136">
        <v>0</v>
      </c>
      <c r="U39" s="136">
        <v>0</v>
      </c>
      <c r="V39" s="134">
        <v>0</v>
      </c>
      <c r="W39" s="9"/>
      <c r="X39" s="136">
        <v>100.5</v>
      </c>
      <c r="Y39" s="136">
        <v>80</v>
      </c>
      <c r="Z39" s="136">
        <v>13.9</v>
      </c>
      <c r="AA39" s="136">
        <v>0.53184242975292761</v>
      </c>
      <c r="AB39" s="136">
        <v>134.5562453915818</v>
      </c>
      <c r="AC39" s="134">
        <v>176.06</v>
      </c>
      <c r="AD39" s="9"/>
      <c r="AE39" s="145">
        <v>121.1</v>
      </c>
      <c r="AF39" s="137">
        <v>80.8</v>
      </c>
      <c r="AG39" s="137">
        <v>65.2</v>
      </c>
      <c r="AH39" s="137">
        <v>0.52866415196214023</v>
      </c>
      <c r="AI39" s="137">
        <v>136.15574982684541</v>
      </c>
      <c r="AJ39" s="134">
        <v>1386.75</v>
      </c>
      <c r="AL39" s="135">
        <v>106.5</v>
      </c>
      <c r="AM39" s="135">
        <v>83</v>
      </c>
      <c r="AN39" s="135">
        <v>37.6</v>
      </c>
      <c r="AO39" s="135">
        <v>0.53293549281470132</v>
      </c>
      <c r="AP39" s="135">
        <v>134.01055785882659</v>
      </c>
      <c r="AQ39" s="134">
        <v>562.73</v>
      </c>
      <c r="AR39" s="9"/>
      <c r="AS39" s="136">
        <v>113.3</v>
      </c>
      <c r="AT39" s="136">
        <v>80.7</v>
      </c>
      <c r="AU39" s="136">
        <v>9.1999999999999993</v>
      </c>
      <c r="AV39" s="136">
        <v>0.52761056178302679</v>
      </c>
      <c r="AW39" s="136">
        <v>136.69023395174202</v>
      </c>
      <c r="AX39" s="134">
        <v>162.12</v>
      </c>
      <c r="AZ39" s="145">
        <v>6.6</v>
      </c>
      <c r="BA39" s="145">
        <v>78.099999999999994</v>
      </c>
      <c r="BB39" s="145">
        <v>0</v>
      </c>
      <c r="BC39" s="145">
        <v>0.53197331726750297</v>
      </c>
      <c r="BD39" s="145">
        <v>134.490784513064</v>
      </c>
      <c r="BE39" s="134">
        <v>11.05</v>
      </c>
      <c r="BF39" s="9"/>
      <c r="BG39" s="135">
        <v>97.5</v>
      </c>
      <c r="BH39" s="135">
        <v>80.2</v>
      </c>
      <c r="BI39" s="135">
        <v>19.3</v>
      </c>
      <c r="BJ39" s="135">
        <v>0.53132962483788038</v>
      </c>
      <c r="BK39" s="138">
        <v>134.81302563483933</v>
      </c>
      <c r="BL39" s="134">
        <v>249.76</v>
      </c>
      <c r="BN39" s="136">
        <v>104.3</v>
      </c>
      <c r="BO39" s="136">
        <v>80.099999999999994</v>
      </c>
      <c r="BP39" s="136">
        <v>18.8</v>
      </c>
      <c r="BQ39" s="136">
        <v>0.53410000000000002</v>
      </c>
      <c r="BR39" s="136">
        <v>133.44999999999999</v>
      </c>
      <c r="BS39" s="134">
        <v>313.32</v>
      </c>
      <c r="BT39" s="9"/>
      <c r="BU39" s="73">
        <f t="shared" si="0"/>
        <v>3202.34</v>
      </c>
      <c r="BV39" s="73">
        <f t="shared" si="1"/>
        <v>2861.79</v>
      </c>
      <c r="BW39" s="139">
        <f t="shared" si="2"/>
        <v>340.55</v>
      </c>
      <c r="BX39" s="74">
        <v>0</v>
      </c>
      <c r="BY39" s="74">
        <f>'[1]2_Ventas'!AB2219</f>
        <v>498.31</v>
      </c>
      <c r="BZ39" s="140">
        <f>'[1]2_Ventas'!AN2219</f>
        <v>280.48</v>
      </c>
      <c r="CB39" s="141" t="s">
        <v>42</v>
      </c>
      <c r="CC39" s="142">
        <v>76</v>
      </c>
      <c r="CD39" s="142">
        <f t="shared" si="10"/>
        <v>263.97000000000031</v>
      </c>
      <c r="CE39" s="76">
        <f t="shared" si="10"/>
        <v>77.770000000000039</v>
      </c>
      <c r="CF39" s="142">
        <f t="shared" si="7"/>
        <v>-437.04999999999927</v>
      </c>
      <c r="CG39" s="142">
        <f t="shared" si="8"/>
        <v>778.79</v>
      </c>
      <c r="CH39" s="142">
        <f t="shared" si="9"/>
        <v>341.74000000000069</v>
      </c>
      <c r="CI39" s="143" t="e">
        <f t="shared" si="3"/>
        <v>#VALUE!</v>
      </c>
      <c r="CJ39" s="9"/>
      <c r="CK39" s="146" t="e">
        <f t="shared" si="11"/>
        <v>#VALUE!</v>
      </c>
      <c r="CL39" s="147">
        <f t="shared" si="11"/>
        <v>1.7700000000000387</v>
      </c>
      <c r="CM39" s="147" t="e">
        <f t="shared" si="5"/>
        <v>#VALUE!</v>
      </c>
    </row>
    <row r="40" spans="1:91" ht="15" customHeight="1" x14ac:dyDescent="0.2">
      <c r="A40" s="144">
        <v>45310</v>
      </c>
      <c r="C40" s="133">
        <v>14.8</v>
      </c>
      <c r="D40" s="133">
        <v>83</v>
      </c>
      <c r="E40" s="133">
        <v>23.5</v>
      </c>
      <c r="F40" s="133">
        <v>0.68520000000000003</v>
      </c>
      <c r="G40" s="133">
        <v>75</v>
      </c>
      <c r="H40" s="134">
        <v>395.03000000000003</v>
      </c>
      <c r="J40" s="135">
        <v>0</v>
      </c>
      <c r="K40" s="135">
        <v>0</v>
      </c>
      <c r="L40" s="135">
        <v>0</v>
      </c>
      <c r="M40" s="135">
        <v>0</v>
      </c>
      <c r="N40" s="135">
        <v>0</v>
      </c>
      <c r="O40" s="134">
        <v>0</v>
      </c>
      <c r="Q40" s="136">
        <v>0</v>
      </c>
      <c r="R40" s="136">
        <v>0</v>
      </c>
      <c r="S40" s="136">
        <v>0</v>
      </c>
      <c r="T40" s="136">
        <v>0</v>
      </c>
      <c r="U40" s="136">
        <v>0</v>
      </c>
      <c r="V40" s="134">
        <v>0</v>
      </c>
      <c r="W40" s="9"/>
      <c r="X40" s="136">
        <v>101.1</v>
      </c>
      <c r="Y40" s="136">
        <v>80.599999999999994</v>
      </c>
      <c r="Z40" s="136">
        <v>13.9</v>
      </c>
      <c r="AA40" s="136">
        <v>0.53184242975292761</v>
      </c>
      <c r="AB40" s="136">
        <v>134.5562453915818</v>
      </c>
      <c r="AC40" s="134">
        <v>176.21</v>
      </c>
      <c r="AD40" s="9"/>
      <c r="AE40" s="145">
        <v>116</v>
      </c>
      <c r="AF40" s="137">
        <v>83.6</v>
      </c>
      <c r="AG40" s="137">
        <v>51.7</v>
      </c>
      <c r="AH40" s="137">
        <v>0.5295346572066808</v>
      </c>
      <c r="AI40" s="137">
        <v>135.71574891135339</v>
      </c>
      <c r="AJ40" s="134">
        <v>1058.82</v>
      </c>
      <c r="AL40" s="135">
        <v>104.6</v>
      </c>
      <c r="AM40" s="135">
        <v>82.7</v>
      </c>
      <c r="AN40" s="135">
        <v>37.700000000000003</v>
      </c>
      <c r="AO40" s="135">
        <v>0.53293549281470132</v>
      </c>
      <c r="AP40" s="135">
        <v>134.01055785882659</v>
      </c>
      <c r="AQ40" s="134">
        <v>564.04999999999995</v>
      </c>
      <c r="AR40" s="9"/>
      <c r="AS40" s="136">
        <v>115.9</v>
      </c>
      <c r="AT40" s="136">
        <v>81.2</v>
      </c>
      <c r="AU40" s="136">
        <v>9.8000000000000007</v>
      </c>
      <c r="AV40" s="136">
        <v>0.52761056178302679</v>
      </c>
      <c r="AW40" s="136">
        <v>136.69023395174202</v>
      </c>
      <c r="AX40" s="134">
        <v>172.1</v>
      </c>
      <c r="AZ40" s="145">
        <v>6.6</v>
      </c>
      <c r="BA40" s="145">
        <v>77.599999999999994</v>
      </c>
      <c r="BB40" s="145">
        <v>0</v>
      </c>
      <c r="BC40" s="145">
        <v>0.53197331726750297</v>
      </c>
      <c r="BD40" s="145">
        <v>134.490784513064</v>
      </c>
      <c r="BE40" s="134">
        <v>11.06</v>
      </c>
      <c r="BF40" s="9"/>
      <c r="BG40" s="135">
        <v>98</v>
      </c>
      <c r="BH40" s="135">
        <v>80.7</v>
      </c>
      <c r="BI40" s="135">
        <v>19.3</v>
      </c>
      <c r="BJ40" s="135">
        <v>0.53132962483788038</v>
      </c>
      <c r="BK40" s="138">
        <v>134.81302563483933</v>
      </c>
      <c r="BL40" s="134">
        <v>249.83</v>
      </c>
      <c r="BN40" s="136">
        <v>104.7</v>
      </c>
      <c r="BO40" s="136">
        <v>80.599999999999994</v>
      </c>
      <c r="BP40" s="136">
        <v>18.8</v>
      </c>
      <c r="BQ40" s="136">
        <v>0.53410000000000002</v>
      </c>
      <c r="BR40" s="136">
        <v>133.44999999999999</v>
      </c>
      <c r="BS40" s="134">
        <v>313.36</v>
      </c>
      <c r="BT40" s="9"/>
      <c r="BU40" s="73">
        <f t="shared" si="0"/>
        <v>2940.4599999999996</v>
      </c>
      <c r="BV40" s="73">
        <f t="shared" si="1"/>
        <v>2545.4299999999998</v>
      </c>
      <c r="BW40" s="139">
        <f t="shared" si="2"/>
        <v>395.03000000000003</v>
      </c>
      <c r="BX40" s="74">
        <v>0</v>
      </c>
      <c r="BY40" s="74">
        <f>'[1]2_Ventas'!AB2220</f>
        <v>1039.57</v>
      </c>
      <c r="BZ40" s="140">
        <f>'[1]2_Ventas'!AN2220</f>
        <v>214.43</v>
      </c>
      <c r="CB40" s="141" t="s">
        <v>42</v>
      </c>
      <c r="CC40" s="142">
        <v>282</v>
      </c>
      <c r="CD40" s="142">
        <f t="shared" si="10"/>
        <v>723.20999999999981</v>
      </c>
      <c r="CE40" s="76">
        <f t="shared" si="10"/>
        <v>268.91000000000003</v>
      </c>
      <c r="CF40" s="142">
        <f t="shared" si="7"/>
        <v>-261.88000000000056</v>
      </c>
      <c r="CG40" s="142">
        <f t="shared" si="8"/>
        <v>1254</v>
      </c>
      <c r="CH40" s="142">
        <f t="shared" si="9"/>
        <v>992.11999999999944</v>
      </c>
      <c r="CI40" s="143" t="e">
        <f t="shared" si="3"/>
        <v>#VALUE!</v>
      </c>
      <c r="CJ40" s="9"/>
      <c r="CK40" s="146" t="e">
        <f t="shared" si="11"/>
        <v>#VALUE!</v>
      </c>
      <c r="CL40" s="147">
        <f t="shared" si="11"/>
        <v>-13.089999999999975</v>
      </c>
      <c r="CM40" s="147" t="e">
        <f t="shared" si="5"/>
        <v>#VALUE!</v>
      </c>
    </row>
    <row r="41" spans="1:91" ht="15" customHeight="1" x14ac:dyDescent="0.2">
      <c r="A41" s="144">
        <v>45311</v>
      </c>
      <c r="C41" s="133">
        <v>14.9</v>
      </c>
      <c r="D41" s="133">
        <v>81.7</v>
      </c>
      <c r="E41" s="133">
        <v>20</v>
      </c>
      <c r="F41" s="133">
        <v>0.68520000000000003</v>
      </c>
      <c r="G41" s="133">
        <v>75</v>
      </c>
      <c r="H41" s="134">
        <v>338.90999999999997</v>
      </c>
      <c r="J41" s="135">
        <v>0</v>
      </c>
      <c r="K41" s="135">
        <v>0</v>
      </c>
      <c r="L41" s="135">
        <v>0</v>
      </c>
      <c r="M41" s="135">
        <v>0</v>
      </c>
      <c r="N41" s="135">
        <v>0</v>
      </c>
      <c r="O41" s="134">
        <v>0</v>
      </c>
      <c r="Q41" s="136">
        <v>0</v>
      </c>
      <c r="R41" s="136">
        <v>0</v>
      </c>
      <c r="S41" s="136">
        <v>0</v>
      </c>
      <c r="T41" s="136">
        <v>0</v>
      </c>
      <c r="U41" s="136">
        <v>0</v>
      </c>
      <c r="V41" s="134">
        <v>0</v>
      </c>
      <c r="W41" s="9"/>
      <c r="X41" s="136">
        <v>100.6</v>
      </c>
      <c r="Y41" s="136">
        <v>80.2</v>
      </c>
      <c r="Z41" s="136">
        <v>13.9</v>
      </c>
      <c r="AA41" s="136">
        <v>0.53184242975292761</v>
      </c>
      <c r="AB41" s="136">
        <v>134.5562453915818</v>
      </c>
      <c r="AC41" s="134">
        <v>176.06</v>
      </c>
      <c r="AD41" s="9"/>
      <c r="AE41" s="145">
        <v>116</v>
      </c>
      <c r="AF41" s="137">
        <v>83.8</v>
      </c>
      <c r="AG41" s="137">
        <v>50.6</v>
      </c>
      <c r="AH41" s="137">
        <v>0.5295346572066808</v>
      </c>
      <c r="AI41" s="137">
        <v>135.71574891135339</v>
      </c>
      <c r="AJ41" s="134">
        <v>1031.78</v>
      </c>
      <c r="AL41" s="135">
        <v>103.2</v>
      </c>
      <c r="AM41" s="135">
        <v>81.8</v>
      </c>
      <c r="AN41" s="135">
        <v>37.799999999999997</v>
      </c>
      <c r="AO41" s="135">
        <v>0.53293549281470132</v>
      </c>
      <c r="AP41" s="135">
        <v>134.01055785882659</v>
      </c>
      <c r="AQ41" s="134">
        <v>566.05999999999995</v>
      </c>
      <c r="AR41" s="9"/>
      <c r="AS41" s="136">
        <v>116</v>
      </c>
      <c r="AT41" s="136">
        <v>80.3</v>
      </c>
      <c r="AU41" s="136">
        <v>10.1</v>
      </c>
      <c r="AV41" s="136">
        <v>0.52761056178302679</v>
      </c>
      <c r="AW41" s="136">
        <v>136.69023395174202</v>
      </c>
      <c r="AX41" s="134">
        <v>176.71</v>
      </c>
      <c r="AZ41" s="145">
        <v>6.7</v>
      </c>
      <c r="BA41" s="145">
        <v>77.7</v>
      </c>
      <c r="BB41" s="145">
        <v>0</v>
      </c>
      <c r="BC41" s="145">
        <v>0.53197331726750297</v>
      </c>
      <c r="BD41" s="145">
        <v>134.490784513064</v>
      </c>
      <c r="BE41" s="134">
        <v>11.12</v>
      </c>
      <c r="BF41" s="9"/>
      <c r="BG41" s="135">
        <v>97.4</v>
      </c>
      <c r="BH41" s="135">
        <v>80.3</v>
      </c>
      <c r="BI41" s="135">
        <v>19.399999999999999</v>
      </c>
      <c r="BJ41" s="135">
        <v>0.53132962483788038</v>
      </c>
      <c r="BK41" s="138">
        <v>134.81302563483933</v>
      </c>
      <c r="BL41" s="134">
        <v>251.17</v>
      </c>
      <c r="BN41" s="136">
        <v>104.2</v>
      </c>
      <c r="BO41" s="136">
        <v>80.2</v>
      </c>
      <c r="BP41" s="136">
        <v>18.8</v>
      </c>
      <c r="BQ41" s="136">
        <v>0.53410000000000002</v>
      </c>
      <c r="BR41" s="136">
        <v>133.44999999999999</v>
      </c>
      <c r="BS41" s="134">
        <v>313.20999999999998</v>
      </c>
      <c r="BT41" s="9"/>
      <c r="BU41" s="73">
        <f t="shared" si="0"/>
        <v>2865.02</v>
      </c>
      <c r="BV41" s="73">
        <f t="shared" si="1"/>
        <v>2526.1099999999997</v>
      </c>
      <c r="BW41" s="139">
        <f t="shared" si="2"/>
        <v>338.90999999999997</v>
      </c>
      <c r="BX41" s="74">
        <v>0</v>
      </c>
      <c r="BY41" s="74">
        <f>'[1]2_Ventas'!AB2221</f>
        <v>723.4</v>
      </c>
      <c r="BZ41" s="140">
        <f>'[1]2_Ventas'!AN2221</f>
        <v>319.93</v>
      </c>
      <c r="CB41" s="141" t="s">
        <v>42</v>
      </c>
      <c r="CC41" s="142">
        <v>270.26</v>
      </c>
      <c r="CD41" s="142">
        <f t="shared" si="10"/>
        <v>704.07999999999981</v>
      </c>
      <c r="CE41" s="76">
        <f t="shared" si="10"/>
        <v>263.80999999999995</v>
      </c>
      <c r="CF41" s="142">
        <f t="shared" si="7"/>
        <v>-75.4399999999996</v>
      </c>
      <c r="CG41" s="142">
        <f t="shared" si="8"/>
        <v>1043.33</v>
      </c>
      <c r="CH41" s="142">
        <f t="shared" si="9"/>
        <v>967.89000000000033</v>
      </c>
      <c r="CI41" s="143" t="e">
        <f t="shared" si="3"/>
        <v>#VALUE!</v>
      </c>
      <c r="CJ41" s="9"/>
      <c r="CK41" s="146" t="e">
        <f t="shared" si="11"/>
        <v>#VALUE!</v>
      </c>
      <c r="CL41" s="147">
        <f t="shared" si="11"/>
        <v>-6.4500000000000455</v>
      </c>
      <c r="CM41" s="147" t="e">
        <f t="shared" si="5"/>
        <v>#VALUE!</v>
      </c>
    </row>
    <row r="42" spans="1:91" ht="15" customHeight="1" x14ac:dyDescent="0.2">
      <c r="A42" s="144">
        <v>45312</v>
      </c>
      <c r="C42" s="133">
        <v>14.8</v>
      </c>
      <c r="D42" s="133">
        <v>84.2</v>
      </c>
      <c r="E42" s="133">
        <v>34.299999999999997</v>
      </c>
      <c r="F42" s="133">
        <v>0.68520000000000003</v>
      </c>
      <c r="G42" s="133">
        <v>75</v>
      </c>
      <c r="H42" s="134">
        <v>587.47</v>
      </c>
      <c r="J42" s="135">
        <v>0</v>
      </c>
      <c r="K42" s="135">
        <v>0</v>
      </c>
      <c r="L42" s="135">
        <v>0</v>
      </c>
      <c r="M42" s="135">
        <v>0</v>
      </c>
      <c r="N42" s="135">
        <v>0</v>
      </c>
      <c r="O42" s="134">
        <v>0</v>
      </c>
      <c r="Q42" s="136">
        <v>0</v>
      </c>
      <c r="R42" s="136">
        <v>0</v>
      </c>
      <c r="S42" s="136">
        <v>0</v>
      </c>
      <c r="T42" s="136">
        <v>0</v>
      </c>
      <c r="U42" s="136">
        <v>0</v>
      </c>
      <c r="V42" s="134">
        <v>0</v>
      </c>
      <c r="W42" s="9"/>
      <c r="X42" s="136">
        <v>101.6</v>
      </c>
      <c r="Y42" s="136">
        <v>80.900000000000006</v>
      </c>
      <c r="Z42" s="136">
        <v>13.9</v>
      </c>
      <c r="AA42" s="136">
        <v>0.53184242975292761</v>
      </c>
      <c r="AB42" s="136">
        <v>134.5562453915818</v>
      </c>
      <c r="AC42" s="134">
        <v>176.39</v>
      </c>
      <c r="AD42" s="9"/>
      <c r="AE42" s="145">
        <v>119.8</v>
      </c>
      <c r="AF42" s="137">
        <v>83.9</v>
      </c>
      <c r="AG42" s="137">
        <v>80.900000000000006</v>
      </c>
      <c r="AH42" s="137">
        <v>0.5295346572066808</v>
      </c>
      <c r="AI42" s="137">
        <v>135.71574891135339</v>
      </c>
      <c r="AJ42" s="134">
        <v>1709.68</v>
      </c>
      <c r="AL42" s="135">
        <v>107</v>
      </c>
      <c r="AM42" s="135">
        <v>82.3</v>
      </c>
      <c r="AN42" s="135">
        <v>38.799999999999997</v>
      </c>
      <c r="AO42" s="135">
        <v>0.53293549281470132</v>
      </c>
      <c r="AP42" s="135">
        <v>134.01055785882659</v>
      </c>
      <c r="AQ42" s="134">
        <v>585.58000000000004</v>
      </c>
      <c r="AR42" s="9"/>
      <c r="AS42" s="136">
        <v>120.1</v>
      </c>
      <c r="AT42" s="136">
        <v>81.599999999999994</v>
      </c>
      <c r="AU42" s="136">
        <v>10.6</v>
      </c>
      <c r="AV42" s="136">
        <v>0.52761056178302679</v>
      </c>
      <c r="AW42" s="136">
        <v>136.69023395174202</v>
      </c>
      <c r="AX42" s="134">
        <v>186.38</v>
      </c>
      <c r="AZ42" s="145">
        <v>6.7</v>
      </c>
      <c r="BA42" s="145">
        <v>77.8</v>
      </c>
      <c r="BB42" s="145">
        <v>0</v>
      </c>
      <c r="BC42" s="145">
        <v>0.53197331726750297</v>
      </c>
      <c r="BD42" s="145">
        <v>134.490784513064</v>
      </c>
      <c r="BE42" s="134">
        <v>11.11</v>
      </c>
      <c r="BF42" s="9"/>
      <c r="BG42" s="135">
        <v>98.3</v>
      </c>
      <c r="BH42" s="135">
        <v>81</v>
      </c>
      <c r="BI42" s="135">
        <v>19.399999999999999</v>
      </c>
      <c r="BJ42" s="135">
        <v>0.53132962483788038</v>
      </c>
      <c r="BK42" s="138">
        <v>134.81302563483933</v>
      </c>
      <c r="BL42" s="134">
        <v>251.37</v>
      </c>
      <c r="BN42" s="136">
        <v>105</v>
      </c>
      <c r="BO42" s="136">
        <v>80.900000000000006</v>
      </c>
      <c r="BP42" s="136">
        <v>18.8</v>
      </c>
      <c r="BQ42" s="136">
        <v>0.53410000000000002</v>
      </c>
      <c r="BR42" s="136">
        <v>133.44999999999999</v>
      </c>
      <c r="BS42" s="134">
        <v>313.42</v>
      </c>
      <c r="BT42" s="9"/>
      <c r="BU42" s="73">
        <f t="shared" si="0"/>
        <v>3821.4000000000005</v>
      </c>
      <c r="BV42" s="73">
        <f t="shared" si="1"/>
        <v>3233.9300000000003</v>
      </c>
      <c r="BW42" s="139">
        <f t="shared" si="2"/>
        <v>587.47</v>
      </c>
      <c r="BX42" s="74">
        <v>0</v>
      </c>
      <c r="BY42" s="74">
        <f>'[1]2_Ventas'!AB2222</f>
        <v>0</v>
      </c>
      <c r="BZ42" s="140">
        <f>'[1]2_Ventas'!AN2222</f>
        <v>0</v>
      </c>
      <c r="CB42" s="141" t="s">
        <v>42</v>
      </c>
      <c r="CC42" s="142">
        <v>277.54000000000002</v>
      </c>
      <c r="CD42" s="142">
        <f t="shared" si="10"/>
        <v>707.82000000000062</v>
      </c>
      <c r="CE42" s="76">
        <f t="shared" si="10"/>
        <v>248.56000000000006</v>
      </c>
      <c r="CF42" s="142">
        <f t="shared" si="7"/>
        <v>956.38000000000056</v>
      </c>
      <c r="CG42" s="142">
        <f t="shared" si="8"/>
        <v>0</v>
      </c>
      <c r="CH42" s="142">
        <f t="shared" si="9"/>
        <v>956.38000000000056</v>
      </c>
      <c r="CI42" s="143" t="e">
        <f t="shared" si="3"/>
        <v>#VALUE!</v>
      </c>
      <c r="CJ42" s="9"/>
      <c r="CK42" s="146" t="e">
        <f t="shared" si="11"/>
        <v>#VALUE!</v>
      </c>
      <c r="CL42" s="147">
        <f t="shared" si="11"/>
        <v>-28.979999999999961</v>
      </c>
      <c r="CM42" s="147" t="e">
        <f t="shared" si="5"/>
        <v>#VALUE!</v>
      </c>
    </row>
    <row r="43" spans="1:91" ht="15" customHeight="1" x14ac:dyDescent="0.2">
      <c r="A43" s="144">
        <v>45313</v>
      </c>
      <c r="C43" s="133">
        <v>14.9</v>
      </c>
      <c r="D43" s="133">
        <v>83.3</v>
      </c>
      <c r="E43" s="133">
        <v>33.4</v>
      </c>
      <c r="F43" s="133">
        <v>0.68520000000000003</v>
      </c>
      <c r="G43" s="133">
        <v>75</v>
      </c>
      <c r="H43" s="134">
        <v>571.99</v>
      </c>
      <c r="J43" s="135">
        <v>0</v>
      </c>
      <c r="K43" s="135">
        <v>0</v>
      </c>
      <c r="L43" s="135">
        <v>0</v>
      </c>
      <c r="M43" s="135">
        <v>0</v>
      </c>
      <c r="N43" s="135">
        <v>0</v>
      </c>
      <c r="O43" s="134">
        <v>0</v>
      </c>
      <c r="Q43" s="136">
        <v>0</v>
      </c>
      <c r="R43" s="136">
        <v>0</v>
      </c>
      <c r="S43" s="136">
        <v>0</v>
      </c>
      <c r="T43" s="136">
        <v>0</v>
      </c>
      <c r="U43" s="136">
        <v>0</v>
      </c>
      <c r="V43" s="134">
        <v>0</v>
      </c>
      <c r="W43" s="9"/>
      <c r="X43" s="136">
        <v>99.9</v>
      </c>
      <c r="Y43" s="136">
        <v>79.7</v>
      </c>
      <c r="Z43" s="136">
        <v>13.9</v>
      </c>
      <c r="AA43" s="136">
        <v>0.53184242975292761</v>
      </c>
      <c r="AB43" s="136">
        <v>134.5562453915818</v>
      </c>
      <c r="AC43" s="134">
        <v>175.87</v>
      </c>
      <c r="AD43" s="9"/>
      <c r="AE43" s="145">
        <v>116.7</v>
      </c>
      <c r="AF43" s="137">
        <v>83.4</v>
      </c>
      <c r="AG43" s="137">
        <v>71.2</v>
      </c>
      <c r="AH43" s="137">
        <v>0.5295346572066808</v>
      </c>
      <c r="AI43" s="137">
        <v>135.71574891135339</v>
      </c>
      <c r="AJ43" s="134">
        <v>1514.12</v>
      </c>
      <c r="AL43" s="135">
        <v>106.5</v>
      </c>
      <c r="AM43" s="135">
        <v>83.7</v>
      </c>
      <c r="AN43" s="135">
        <v>46.5</v>
      </c>
      <c r="AO43" s="135">
        <v>0.53293549281470132</v>
      </c>
      <c r="AP43" s="135">
        <v>134.01055785882659</v>
      </c>
      <c r="AQ43" s="134">
        <v>728.91</v>
      </c>
      <c r="AR43" s="9"/>
      <c r="AS43" s="136">
        <v>116.2</v>
      </c>
      <c r="AT43" s="136">
        <v>79.3</v>
      </c>
      <c r="AU43" s="136">
        <v>10.9</v>
      </c>
      <c r="AV43" s="136">
        <v>0.52761056178302679</v>
      </c>
      <c r="AW43" s="136">
        <v>136.69023395174202</v>
      </c>
      <c r="AX43" s="134">
        <v>188.82</v>
      </c>
      <c r="AZ43" s="145">
        <v>6.8</v>
      </c>
      <c r="BA43" s="145">
        <v>76.3</v>
      </c>
      <c r="BB43" s="145">
        <v>0</v>
      </c>
      <c r="BC43" s="145">
        <v>0.53197331726750297</v>
      </c>
      <c r="BD43" s="145">
        <v>134.490784513064</v>
      </c>
      <c r="BE43" s="134">
        <v>11.2</v>
      </c>
      <c r="BF43" s="9"/>
      <c r="BG43" s="135">
        <v>96.7</v>
      </c>
      <c r="BH43" s="135">
        <v>79.900000000000006</v>
      </c>
      <c r="BI43" s="135">
        <v>19.399999999999999</v>
      </c>
      <c r="BJ43" s="135">
        <v>0.53132962483788038</v>
      </c>
      <c r="BK43" s="138">
        <v>134.81302563483933</v>
      </c>
      <c r="BL43" s="134">
        <v>250.98</v>
      </c>
      <c r="BN43" s="136">
        <v>103.5</v>
      </c>
      <c r="BO43" s="136">
        <v>79.900000000000006</v>
      </c>
      <c r="BP43" s="136">
        <v>18.8</v>
      </c>
      <c r="BQ43" s="136">
        <v>0.53410000000000002</v>
      </c>
      <c r="BR43" s="136">
        <v>133.44999999999999</v>
      </c>
      <c r="BS43" s="134">
        <v>312.92</v>
      </c>
      <c r="BT43" s="9"/>
      <c r="BU43" s="73">
        <f t="shared" si="0"/>
        <v>3754.81</v>
      </c>
      <c r="BV43" s="73">
        <f t="shared" si="1"/>
        <v>3182.8199999999997</v>
      </c>
      <c r="BW43" s="139">
        <f t="shared" si="2"/>
        <v>571.99</v>
      </c>
      <c r="BX43" s="74">
        <v>0</v>
      </c>
      <c r="BY43" s="74">
        <f>'[1]2_Ventas'!AB2223</f>
        <v>752.71</v>
      </c>
      <c r="BZ43" s="140">
        <f>'[1]2_Ventas'!AN2223</f>
        <v>280.02</v>
      </c>
      <c r="CB43" s="141" t="s">
        <v>42</v>
      </c>
      <c r="CC43" s="142">
        <v>280.02</v>
      </c>
      <c r="CD43" s="142">
        <f t="shared" si="10"/>
        <v>701.59999999999945</v>
      </c>
      <c r="CE43" s="76">
        <f t="shared" si="10"/>
        <v>264.53999999999996</v>
      </c>
      <c r="CF43" s="142">
        <f t="shared" si="7"/>
        <v>-66.5900000000006</v>
      </c>
      <c r="CG43" s="142">
        <f t="shared" si="8"/>
        <v>1032.73</v>
      </c>
      <c r="CH43" s="142">
        <f t="shared" si="9"/>
        <v>966.13999999999942</v>
      </c>
      <c r="CI43" s="143" t="e">
        <f t="shared" si="3"/>
        <v>#VALUE!</v>
      </c>
      <c r="CJ43" s="9"/>
      <c r="CK43" s="146" t="e">
        <f t="shared" si="11"/>
        <v>#VALUE!</v>
      </c>
      <c r="CL43" s="147">
        <f t="shared" si="11"/>
        <v>-15.480000000000018</v>
      </c>
      <c r="CM43" s="147" t="e">
        <f t="shared" si="5"/>
        <v>#VALUE!</v>
      </c>
    </row>
    <row r="44" spans="1:91" ht="15" customHeight="1" x14ac:dyDescent="0.2">
      <c r="A44" s="144">
        <v>45314</v>
      </c>
      <c r="C44" s="133">
        <v>14.9</v>
      </c>
      <c r="D44" s="133">
        <v>84</v>
      </c>
      <c r="E44" s="133">
        <v>30.5</v>
      </c>
      <c r="F44" s="133">
        <v>0.68520000000000003</v>
      </c>
      <c r="G44" s="133">
        <v>75</v>
      </c>
      <c r="H44" s="134">
        <v>517.94000000000005</v>
      </c>
      <c r="J44" s="135">
        <v>0</v>
      </c>
      <c r="K44" s="135">
        <v>0</v>
      </c>
      <c r="L44" s="135">
        <v>0</v>
      </c>
      <c r="M44" s="135">
        <v>0</v>
      </c>
      <c r="N44" s="135">
        <v>0</v>
      </c>
      <c r="O44" s="134">
        <v>0</v>
      </c>
      <c r="Q44" s="136">
        <v>0</v>
      </c>
      <c r="R44" s="136">
        <v>0</v>
      </c>
      <c r="S44" s="136">
        <v>0</v>
      </c>
      <c r="T44" s="136">
        <v>0</v>
      </c>
      <c r="U44" s="136">
        <v>0</v>
      </c>
      <c r="V44" s="134">
        <v>0</v>
      </c>
      <c r="W44" s="9"/>
      <c r="X44" s="136">
        <v>101.6</v>
      </c>
      <c r="Y44" s="136">
        <v>80.599999999999994</v>
      </c>
      <c r="Z44" s="136">
        <v>13.9</v>
      </c>
      <c r="AA44" s="136">
        <v>0.53184242975292761</v>
      </c>
      <c r="AB44" s="136">
        <v>134.5562453915818</v>
      </c>
      <c r="AC44" s="134">
        <v>176.47</v>
      </c>
      <c r="AD44" s="9"/>
      <c r="AE44" s="145">
        <v>119</v>
      </c>
      <c r="AF44" s="137">
        <v>84.4</v>
      </c>
      <c r="AG44" s="137">
        <v>70.7</v>
      </c>
      <c r="AH44" s="137">
        <v>0.5295346572066808</v>
      </c>
      <c r="AI44" s="137">
        <v>135.71574891135339</v>
      </c>
      <c r="AJ44" s="134">
        <v>1501.15</v>
      </c>
      <c r="AL44" s="135">
        <v>105.4</v>
      </c>
      <c r="AM44" s="135">
        <v>82.8</v>
      </c>
      <c r="AN44" s="135">
        <v>46.6</v>
      </c>
      <c r="AO44" s="135">
        <v>0.53293549281470132</v>
      </c>
      <c r="AP44" s="135">
        <v>134.01055785882659</v>
      </c>
      <c r="AQ44" s="134">
        <v>731.7</v>
      </c>
      <c r="AR44" s="9"/>
      <c r="AS44" s="136">
        <v>119.2</v>
      </c>
      <c r="AT44" s="136">
        <v>80.2</v>
      </c>
      <c r="AU44" s="136">
        <v>11</v>
      </c>
      <c r="AV44" s="136">
        <v>0.52761056178302679</v>
      </c>
      <c r="AW44" s="136">
        <v>136.69023395174202</v>
      </c>
      <c r="AX44" s="134">
        <v>192.11</v>
      </c>
      <c r="AZ44" s="145">
        <v>7</v>
      </c>
      <c r="BA44" s="145">
        <v>78.8</v>
      </c>
      <c r="BB44" s="145">
        <v>0</v>
      </c>
      <c r="BC44" s="145">
        <v>0.53197331726750297</v>
      </c>
      <c r="BD44" s="145">
        <v>134.490784513064</v>
      </c>
      <c r="BE44" s="134">
        <v>11.26</v>
      </c>
      <c r="BF44" s="9"/>
      <c r="BG44" s="135">
        <v>98.3</v>
      </c>
      <c r="BH44" s="135">
        <v>80.8</v>
      </c>
      <c r="BI44" s="135">
        <v>19.399999999999999</v>
      </c>
      <c r="BJ44" s="135">
        <v>0.53132962483788038</v>
      </c>
      <c r="BK44" s="138">
        <v>134.81302563483933</v>
      </c>
      <c r="BL44" s="134">
        <v>251.44</v>
      </c>
      <c r="BN44" s="136">
        <v>105</v>
      </c>
      <c r="BO44" s="136">
        <v>80.599999999999994</v>
      </c>
      <c r="BP44" s="136">
        <v>18.8</v>
      </c>
      <c r="BQ44" s="136">
        <v>0.53410000000000002</v>
      </c>
      <c r="BR44" s="136">
        <v>133.44999999999999</v>
      </c>
      <c r="BS44" s="134">
        <v>313.55</v>
      </c>
      <c r="BT44" s="9"/>
      <c r="BU44" s="73">
        <f t="shared" si="0"/>
        <v>3695.6200000000008</v>
      </c>
      <c r="BV44" s="73">
        <f t="shared" si="1"/>
        <v>3177.6800000000003</v>
      </c>
      <c r="BW44" s="139">
        <f t="shared" si="2"/>
        <v>517.94000000000005</v>
      </c>
      <c r="BX44" s="74">
        <v>0</v>
      </c>
      <c r="BY44" s="74">
        <f>'[1]2_Ventas'!AB2224</f>
        <v>732.19</v>
      </c>
      <c r="BZ44" s="140">
        <f>'[1]2_Ventas'!AN2224</f>
        <v>327.17</v>
      </c>
      <c r="CB44" s="141" t="s">
        <v>42</v>
      </c>
      <c r="CC44" s="142">
        <v>275.77999999999997</v>
      </c>
      <c r="CD44" s="142">
        <f t="shared" si="10"/>
        <v>727.05000000000064</v>
      </c>
      <c r="CE44" s="76">
        <f t="shared" si="10"/>
        <v>273.12000000000006</v>
      </c>
      <c r="CF44" s="142">
        <f t="shared" si="7"/>
        <v>-59.189999999999145</v>
      </c>
      <c r="CG44" s="142">
        <f t="shared" si="8"/>
        <v>1059.3600000000001</v>
      </c>
      <c r="CH44" s="142">
        <f t="shared" si="9"/>
        <v>1000.170000000001</v>
      </c>
      <c r="CI44" s="143" t="e">
        <f t="shared" si="3"/>
        <v>#VALUE!</v>
      </c>
      <c r="CJ44" s="9"/>
      <c r="CK44" s="146" t="e">
        <f t="shared" si="11"/>
        <v>#VALUE!</v>
      </c>
      <c r="CL44" s="147">
        <f t="shared" si="11"/>
        <v>-2.6599999999999113</v>
      </c>
      <c r="CM44" s="147" t="e">
        <f t="shared" si="5"/>
        <v>#VALUE!</v>
      </c>
    </row>
    <row r="45" spans="1:91" ht="15" customHeight="1" x14ac:dyDescent="0.2">
      <c r="A45" s="144">
        <v>45315</v>
      </c>
      <c r="C45" s="133">
        <v>14.9</v>
      </c>
      <c r="D45" s="133">
        <v>84.6</v>
      </c>
      <c r="E45" s="133">
        <v>43.7</v>
      </c>
      <c r="F45" s="133">
        <v>0.68520000000000003</v>
      </c>
      <c r="G45" s="133">
        <v>75</v>
      </c>
      <c r="H45" s="134">
        <v>769.94</v>
      </c>
      <c r="J45" s="135">
        <v>0</v>
      </c>
      <c r="K45" s="135">
        <v>0</v>
      </c>
      <c r="L45" s="135">
        <v>0</v>
      </c>
      <c r="M45" s="135">
        <v>0</v>
      </c>
      <c r="N45" s="135">
        <v>0</v>
      </c>
      <c r="O45" s="134">
        <v>0</v>
      </c>
      <c r="Q45" s="136">
        <v>0</v>
      </c>
      <c r="R45" s="136">
        <v>0</v>
      </c>
      <c r="S45" s="136">
        <v>0</v>
      </c>
      <c r="T45" s="136">
        <v>0</v>
      </c>
      <c r="U45" s="136">
        <v>0</v>
      </c>
      <c r="V45" s="134">
        <v>0</v>
      </c>
      <c r="W45" s="9"/>
      <c r="X45" s="136">
        <v>100.9</v>
      </c>
      <c r="Y45" s="136">
        <v>80.5</v>
      </c>
      <c r="Z45" s="136">
        <v>13.9</v>
      </c>
      <c r="AA45" s="136">
        <v>0.53184242975292761</v>
      </c>
      <c r="AB45" s="136">
        <v>134.5562453915818</v>
      </c>
      <c r="AC45" s="134">
        <v>176.13</v>
      </c>
      <c r="AD45" s="9"/>
      <c r="AE45" s="145">
        <v>120.7</v>
      </c>
      <c r="AF45" s="137">
        <v>85</v>
      </c>
      <c r="AG45" s="137">
        <v>80.5</v>
      </c>
      <c r="AH45" s="137">
        <v>0.5295346572066808</v>
      </c>
      <c r="AI45" s="137">
        <v>135.71574891135339</v>
      </c>
      <c r="AJ45" s="134">
        <v>1700.16</v>
      </c>
      <c r="AL45" s="135">
        <v>105</v>
      </c>
      <c r="AM45" s="135">
        <v>82.7</v>
      </c>
      <c r="AN45" s="135">
        <v>46.6</v>
      </c>
      <c r="AO45" s="135">
        <v>0.53293549281470132</v>
      </c>
      <c r="AP45" s="135">
        <v>134.01055785882659</v>
      </c>
      <c r="AQ45" s="134">
        <v>731.66</v>
      </c>
      <c r="AR45" s="9"/>
      <c r="AS45" s="136">
        <v>120.5</v>
      </c>
      <c r="AT45" s="136">
        <v>80.7</v>
      </c>
      <c r="AU45" s="136">
        <v>11.4</v>
      </c>
      <c r="AV45" s="136">
        <v>0.52761056178302679</v>
      </c>
      <c r="AW45" s="136">
        <v>136.69023395174202</v>
      </c>
      <c r="AX45" s="134">
        <v>198.82</v>
      </c>
      <c r="AZ45" s="145">
        <v>7</v>
      </c>
      <c r="BA45" s="145">
        <v>76.3</v>
      </c>
      <c r="BB45" s="145">
        <v>0</v>
      </c>
      <c r="BC45" s="145">
        <v>0.53197331726750297</v>
      </c>
      <c r="BD45" s="145">
        <v>134.490784513064</v>
      </c>
      <c r="BE45" s="134">
        <v>11.31</v>
      </c>
      <c r="BF45" s="9"/>
      <c r="BG45" s="135">
        <v>97.6</v>
      </c>
      <c r="BH45" s="135">
        <v>80.599999999999994</v>
      </c>
      <c r="BI45" s="135">
        <v>19.399999999999999</v>
      </c>
      <c r="BJ45" s="135">
        <v>0.53132962483788038</v>
      </c>
      <c r="BK45" s="138">
        <v>134.81302563483933</v>
      </c>
      <c r="BL45" s="134">
        <v>251.16</v>
      </c>
      <c r="BN45" s="136">
        <v>104.4</v>
      </c>
      <c r="BO45" s="136">
        <v>80.599999999999994</v>
      </c>
      <c r="BP45" s="136">
        <v>18.8</v>
      </c>
      <c r="BQ45" s="136">
        <v>0.53410000000000002</v>
      </c>
      <c r="BR45" s="136">
        <v>133.44999999999999</v>
      </c>
      <c r="BS45" s="134">
        <v>313.16000000000003</v>
      </c>
      <c r="BT45" s="9"/>
      <c r="BU45" s="73">
        <f t="shared" si="0"/>
        <v>4152.34</v>
      </c>
      <c r="BV45" s="73">
        <f t="shared" si="1"/>
        <v>3382.4</v>
      </c>
      <c r="BW45" s="139">
        <f t="shared" si="2"/>
        <v>769.94</v>
      </c>
      <c r="BX45" s="74">
        <v>0</v>
      </c>
      <c r="BY45" s="74">
        <f>'[1]2_Ventas'!AB2225</f>
        <v>486.69</v>
      </c>
      <c r="BZ45" s="140">
        <f>'[1]2_Ventas'!AN2225</f>
        <v>0</v>
      </c>
      <c r="CB45" s="141" t="s">
        <v>42</v>
      </c>
      <c r="CC45" s="142"/>
      <c r="CD45" s="142">
        <f t="shared" si="10"/>
        <v>691.40999999999985</v>
      </c>
      <c r="CE45" s="76">
        <f t="shared" si="10"/>
        <v>252</v>
      </c>
      <c r="CF45" s="142">
        <f t="shared" si="7"/>
        <v>456.71999999999935</v>
      </c>
      <c r="CG45" s="142">
        <f t="shared" si="8"/>
        <v>486.69</v>
      </c>
      <c r="CH45" s="142">
        <f t="shared" si="9"/>
        <v>943.4099999999994</v>
      </c>
      <c r="CI45" s="143" t="e">
        <f t="shared" si="3"/>
        <v>#VALUE!</v>
      </c>
      <c r="CJ45" s="9"/>
      <c r="CK45" s="146" t="e">
        <f t="shared" si="11"/>
        <v>#VALUE!</v>
      </c>
      <c r="CL45" s="147">
        <f t="shared" si="11"/>
        <v>252</v>
      </c>
      <c r="CM45" s="147" t="e">
        <f t="shared" si="5"/>
        <v>#VALUE!</v>
      </c>
    </row>
    <row r="46" spans="1:91" ht="15" customHeight="1" x14ac:dyDescent="0.2">
      <c r="A46" s="144">
        <v>45316</v>
      </c>
      <c r="C46" s="133">
        <v>14.8</v>
      </c>
      <c r="D46" s="133">
        <v>84.2</v>
      </c>
      <c r="E46" s="133">
        <v>46.2</v>
      </c>
      <c r="F46" s="133">
        <v>0.68520000000000003</v>
      </c>
      <c r="G46" s="133">
        <v>75</v>
      </c>
      <c r="H46" s="134">
        <v>819.92000000000007</v>
      </c>
      <c r="J46" s="135">
        <v>0</v>
      </c>
      <c r="K46" s="135">
        <v>0</v>
      </c>
      <c r="L46" s="135">
        <v>0</v>
      </c>
      <c r="M46" s="135">
        <v>0</v>
      </c>
      <c r="N46" s="135">
        <v>0</v>
      </c>
      <c r="O46" s="134">
        <v>0</v>
      </c>
      <c r="Q46" s="136">
        <v>0</v>
      </c>
      <c r="R46" s="136">
        <v>0</v>
      </c>
      <c r="S46" s="136">
        <v>0</v>
      </c>
      <c r="T46" s="136">
        <v>0</v>
      </c>
      <c r="U46" s="136">
        <v>0</v>
      </c>
      <c r="V46" s="134">
        <v>0</v>
      </c>
      <c r="W46" s="9"/>
      <c r="X46" s="136">
        <v>101</v>
      </c>
      <c r="Y46" s="136">
        <v>80.5</v>
      </c>
      <c r="Z46" s="136">
        <v>14</v>
      </c>
      <c r="AA46" s="136">
        <v>0.53184242975292761</v>
      </c>
      <c r="AB46" s="136">
        <v>134.5562453915818</v>
      </c>
      <c r="AC46" s="134">
        <v>177.48</v>
      </c>
      <c r="AD46" s="9"/>
      <c r="AE46" s="145">
        <v>116.2</v>
      </c>
      <c r="AF46" s="137">
        <v>84.5</v>
      </c>
      <c r="AG46" s="137">
        <v>60.4</v>
      </c>
      <c r="AH46" s="137">
        <v>0.5295346572066808</v>
      </c>
      <c r="AI46" s="137">
        <v>135.71574891135339</v>
      </c>
      <c r="AJ46" s="134">
        <v>1265.6199999999999</v>
      </c>
      <c r="AL46" s="135">
        <v>108.2</v>
      </c>
      <c r="AM46" s="135">
        <v>83.3</v>
      </c>
      <c r="AN46" s="135">
        <v>54.8</v>
      </c>
      <c r="AO46" s="135">
        <v>0.53293549281470132</v>
      </c>
      <c r="AP46" s="135">
        <v>134.01055785882659</v>
      </c>
      <c r="AQ46" s="134">
        <v>888.03</v>
      </c>
      <c r="AR46" s="9"/>
      <c r="AS46" s="136">
        <v>117.2</v>
      </c>
      <c r="AT46" s="136">
        <v>79.3</v>
      </c>
      <c r="AU46" s="136">
        <v>11.4</v>
      </c>
      <c r="AV46" s="136">
        <v>0.52761056178302679</v>
      </c>
      <c r="AW46" s="136">
        <v>136.69023395174202</v>
      </c>
      <c r="AX46" s="134">
        <v>196.98</v>
      </c>
      <c r="AZ46" s="145">
        <v>7</v>
      </c>
      <c r="BA46" s="145">
        <v>76.5</v>
      </c>
      <c r="BB46" s="145">
        <v>0</v>
      </c>
      <c r="BC46" s="145">
        <v>0.53197331726750297</v>
      </c>
      <c r="BD46" s="145">
        <v>134.490784513064</v>
      </c>
      <c r="BE46" s="134">
        <v>11.31</v>
      </c>
      <c r="BF46" s="9"/>
      <c r="BG46" s="135">
        <v>97.5</v>
      </c>
      <c r="BH46" s="135">
        <v>80.599999999999994</v>
      </c>
      <c r="BI46" s="135">
        <v>19.399999999999999</v>
      </c>
      <c r="BJ46" s="135">
        <v>0.53132962483788038</v>
      </c>
      <c r="BK46" s="138">
        <v>134.81302563483933</v>
      </c>
      <c r="BL46" s="134">
        <v>251.11</v>
      </c>
      <c r="BN46" s="136">
        <v>104.4</v>
      </c>
      <c r="BO46" s="136">
        <v>80.599999999999994</v>
      </c>
      <c r="BP46" s="136">
        <v>18.8</v>
      </c>
      <c r="BQ46" s="136">
        <v>0.53410000000000002</v>
      </c>
      <c r="BR46" s="136">
        <v>133.44999999999999</v>
      </c>
      <c r="BS46" s="134">
        <v>313.16000000000003</v>
      </c>
      <c r="BT46" s="9"/>
      <c r="BU46" s="73">
        <f t="shared" si="0"/>
        <v>3923.6099999999997</v>
      </c>
      <c r="BV46" s="73">
        <f t="shared" si="1"/>
        <v>3103.6899999999996</v>
      </c>
      <c r="BW46" s="139">
        <f t="shared" si="2"/>
        <v>819.92000000000007</v>
      </c>
      <c r="BX46" s="74">
        <v>0</v>
      </c>
      <c r="BY46" s="74">
        <f>'[1]2_Ventas'!AB2226</f>
        <v>991.67</v>
      </c>
      <c r="BZ46" s="140">
        <f>'[1]2_Ventas'!AN2226</f>
        <v>210.24</v>
      </c>
      <c r="CB46" s="141" t="s">
        <v>42</v>
      </c>
      <c r="CC46" s="142"/>
      <c r="CD46" s="142">
        <f t="shared" si="10"/>
        <v>712.95999999999947</v>
      </c>
      <c r="CE46" s="76">
        <f t="shared" si="10"/>
        <v>260.22000000000003</v>
      </c>
      <c r="CF46" s="142">
        <f t="shared" si="7"/>
        <v>-228.73000000000047</v>
      </c>
      <c r="CG46" s="142">
        <f t="shared" si="8"/>
        <v>1201.9099999999999</v>
      </c>
      <c r="CH46" s="142">
        <f t="shared" si="9"/>
        <v>973.17999999999938</v>
      </c>
      <c r="CI46" s="143" t="e">
        <f t="shared" si="3"/>
        <v>#VALUE!</v>
      </c>
      <c r="CJ46" s="9"/>
      <c r="CK46" s="146" t="e">
        <f t="shared" si="11"/>
        <v>#VALUE!</v>
      </c>
      <c r="CL46" s="147">
        <f t="shared" si="11"/>
        <v>260.22000000000003</v>
      </c>
      <c r="CM46" s="147" t="e">
        <f t="shared" si="5"/>
        <v>#VALUE!</v>
      </c>
    </row>
    <row r="47" spans="1:91" ht="15" customHeight="1" x14ac:dyDescent="0.2">
      <c r="A47" s="144">
        <v>45317</v>
      </c>
      <c r="C47" s="133">
        <v>14.8</v>
      </c>
      <c r="D47" s="133">
        <v>84.2</v>
      </c>
      <c r="E47" s="133">
        <v>39.4</v>
      </c>
      <c r="F47" s="133">
        <v>0.68520000000000003</v>
      </c>
      <c r="G47" s="133">
        <v>75</v>
      </c>
      <c r="H47" s="134">
        <v>685.36</v>
      </c>
      <c r="J47" s="135">
        <v>0</v>
      </c>
      <c r="K47" s="135">
        <v>0</v>
      </c>
      <c r="L47" s="135">
        <v>0</v>
      </c>
      <c r="M47" s="135">
        <v>0</v>
      </c>
      <c r="N47" s="135">
        <v>0</v>
      </c>
      <c r="O47" s="134">
        <v>0</v>
      </c>
      <c r="Q47" s="136">
        <v>0</v>
      </c>
      <c r="R47" s="136">
        <v>0</v>
      </c>
      <c r="S47" s="136">
        <v>0</v>
      </c>
      <c r="T47" s="136">
        <v>0</v>
      </c>
      <c r="U47" s="136">
        <v>0</v>
      </c>
      <c r="V47" s="134">
        <v>0</v>
      </c>
      <c r="W47" s="9"/>
      <c r="X47" s="136">
        <v>101.7</v>
      </c>
      <c r="Y47" s="136">
        <v>80.8</v>
      </c>
      <c r="Z47" s="136">
        <v>14</v>
      </c>
      <c r="AA47" s="136">
        <v>0.53184242975292761</v>
      </c>
      <c r="AB47" s="136">
        <v>134.5562453915818</v>
      </c>
      <c r="AC47" s="134">
        <v>177.77</v>
      </c>
      <c r="AD47" s="9"/>
      <c r="AE47" s="145">
        <v>111.1</v>
      </c>
      <c r="AF47" s="137">
        <v>85.7</v>
      </c>
      <c r="AG47" s="137">
        <v>38.5</v>
      </c>
      <c r="AH47" s="137">
        <v>0.5295346572066808</v>
      </c>
      <c r="AI47" s="137">
        <v>135.71574891135339</v>
      </c>
      <c r="AJ47" s="134">
        <v>737.64</v>
      </c>
      <c r="AL47" s="135">
        <v>119.5</v>
      </c>
      <c r="AM47" s="135">
        <v>83.9</v>
      </c>
      <c r="AN47" s="135">
        <v>66.2</v>
      </c>
      <c r="AO47" s="135">
        <v>0.53293549281470132</v>
      </c>
      <c r="AP47" s="135">
        <v>134.01055785882659</v>
      </c>
      <c r="AQ47" s="134">
        <v>1100.05</v>
      </c>
      <c r="AR47" s="9"/>
      <c r="AS47" s="136">
        <v>115.7</v>
      </c>
      <c r="AT47" s="136">
        <v>79</v>
      </c>
      <c r="AU47" s="136">
        <v>11.2</v>
      </c>
      <c r="AV47" s="136">
        <v>0.52761056178302679</v>
      </c>
      <c r="AW47" s="136">
        <v>136.69023395174202</v>
      </c>
      <c r="AX47" s="134">
        <v>193.03</v>
      </c>
      <c r="AZ47" s="145">
        <v>7.2</v>
      </c>
      <c r="BA47" s="145">
        <v>77.5</v>
      </c>
      <c r="BB47" s="145">
        <v>0</v>
      </c>
      <c r="BC47" s="145">
        <v>0.53197331726750297</v>
      </c>
      <c r="BD47" s="145">
        <v>134.490784513064</v>
      </c>
      <c r="BE47" s="134">
        <v>11.39</v>
      </c>
      <c r="BF47" s="9"/>
      <c r="BG47" s="135">
        <v>98.3</v>
      </c>
      <c r="BH47" s="135">
        <v>80.900000000000006</v>
      </c>
      <c r="BI47" s="135">
        <v>19.399999999999999</v>
      </c>
      <c r="BJ47" s="135">
        <v>0.53132962483788038</v>
      </c>
      <c r="BK47" s="138">
        <v>134.81302563483933</v>
      </c>
      <c r="BL47" s="134">
        <v>251.4</v>
      </c>
      <c r="BN47" s="136">
        <v>105.1</v>
      </c>
      <c r="BO47" s="136">
        <v>80.8</v>
      </c>
      <c r="BP47" s="136">
        <v>18.8</v>
      </c>
      <c r="BQ47" s="136">
        <v>0.53410000000000002</v>
      </c>
      <c r="BR47" s="136">
        <v>133.44999999999999</v>
      </c>
      <c r="BS47" s="134">
        <v>313.52999999999997</v>
      </c>
      <c r="BT47" s="9"/>
      <c r="BU47" s="73">
        <f t="shared" si="0"/>
        <v>3470.17</v>
      </c>
      <c r="BV47" s="73">
        <f t="shared" si="1"/>
        <v>2784.8100000000004</v>
      </c>
      <c r="BW47" s="139">
        <f t="shared" si="2"/>
        <v>685.36</v>
      </c>
      <c r="BX47" s="74">
        <v>0</v>
      </c>
      <c r="BY47" s="74">
        <f>'[1]2_Ventas'!AB2227</f>
        <v>1029.07</v>
      </c>
      <c r="BZ47" s="140">
        <f>'[1]2_Ventas'!AN2227</f>
        <v>424.33</v>
      </c>
      <c r="CB47" s="141" t="s">
        <v>42</v>
      </c>
      <c r="CC47" s="142">
        <v>288</v>
      </c>
      <c r="CD47" s="142">
        <f t="shared" si="10"/>
        <v>710.19000000000074</v>
      </c>
      <c r="CE47" s="76">
        <f t="shared" si="10"/>
        <v>289.76999999999992</v>
      </c>
      <c r="CF47" s="142">
        <f t="shared" si="7"/>
        <v>-453.4399999999996</v>
      </c>
      <c r="CG47" s="142">
        <f t="shared" si="8"/>
        <v>1453.3999999999999</v>
      </c>
      <c r="CH47" s="142">
        <f t="shared" si="9"/>
        <v>999.96000000000026</v>
      </c>
      <c r="CI47" s="143" t="e">
        <f t="shared" si="3"/>
        <v>#VALUE!</v>
      </c>
      <c r="CJ47" s="9"/>
      <c r="CK47" s="146" t="e">
        <f t="shared" si="11"/>
        <v>#VALUE!</v>
      </c>
      <c r="CL47" s="147">
        <f t="shared" si="11"/>
        <v>1.769999999999925</v>
      </c>
      <c r="CM47" s="147" t="e">
        <f t="shared" si="5"/>
        <v>#VALUE!</v>
      </c>
    </row>
    <row r="48" spans="1:91" ht="15" customHeight="1" x14ac:dyDescent="0.2">
      <c r="A48" s="144">
        <v>45318</v>
      </c>
      <c r="C48" s="133">
        <v>14.9</v>
      </c>
      <c r="D48" s="133">
        <v>84.4</v>
      </c>
      <c r="E48" s="133">
        <v>37</v>
      </c>
      <c r="F48" s="133">
        <v>0.68520000000000003</v>
      </c>
      <c r="G48" s="133">
        <v>75</v>
      </c>
      <c r="H48" s="134">
        <v>638.83000000000004</v>
      </c>
      <c r="J48" s="135">
        <v>0</v>
      </c>
      <c r="K48" s="135">
        <v>0</v>
      </c>
      <c r="L48" s="135">
        <v>0</v>
      </c>
      <c r="M48" s="135">
        <v>0</v>
      </c>
      <c r="N48" s="135">
        <v>0</v>
      </c>
      <c r="O48" s="134">
        <v>0</v>
      </c>
      <c r="Q48" s="136">
        <v>0</v>
      </c>
      <c r="R48" s="136">
        <v>0</v>
      </c>
      <c r="S48" s="136">
        <v>0</v>
      </c>
      <c r="T48" s="136">
        <v>0</v>
      </c>
      <c r="U48" s="136">
        <v>0</v>
      </c>
      <c r="V48" s="134">
        <v>0</v>
      </c>
      <c r="W48" s="9"/>
      <c r="X48" s="136">
        <v>101.7</v>
      </c>
      <c r="Y48" s="136">
        <v>80.900000000000006</v>
      </c>
      <c r="Z48" s="136">
        <v>14</v>
      </c>
      <c r="AA48" s="136">
        <v>0.53184242975292761</v>
      </c>
      <c r="AB48" s="136">
        <v>134.5562453915818</v>
      </c>
      <c r="AC48" s="134">
        <v>177.74</v>
      </c>
      <c r="AD48" s="9"/>
      <c r="AE48" s="145">
        <v>116.6</v>
      </c>
      <c r="AF48" s="137">
        <v>85.3</v>
      </c>
      <c r="AG48" s="137">
        <v>51.4</v>
      </c>
      <c r="AH48" s="137">
        <v>0.5295346572066808</v>
      </c>
      <c r="AI48" s="137">
        <v>135.71574891135339</v>
      </c>
      <c r="AJ48" s="134">
        <v>1049.3900000000001</v>
      </c>
      <c r="AL48" s="135">
        <v>113.8</v>
      </c>
      <c r="AM48" s="135">
        <v>84.4</v>
      </c>
      <c r="AN48" s="135">
        <v>78.599999999999994</v>
      </c>
      <c r="AO48" s="135">
        <v>0.53293549281470132</v>
      </c>
      <c r="AP48" s="135">
        <v>134.01055785882659</v>
      </c>
      <c r="AQ48" s="134">
        <v>1305.82</v>
      </c>
      <c r="AR48" s="9"/>
      <c r="AS48" s="136">
        <v>116.7</v>
      </c>
      <c r="AT48" s="136">
        <v>80</v>
      </c>
      <c r="AU48" s="136">
        <v>11.1</v>
      </c>
      <c r="AV48" s="136">
        <v>0.52761056178302679</v>
      </c>
      <c r="AW48" s="136">
        <v>136.69023395174202</v>
      </c>
      <c r="AX48" s="134">
        <v>191.81</v>
      </c>
      <c r="AZ48" s="145">
        <v>7.2</v>
      </c>
      <c r="BA48" s="145">
        <v>76.7</v>
      </c>
      <c r="BB48" s="145">
        <v>0</v>
      </c>
      <c r="BC48" s="145">
        <v>0.53197331726750297</v>
      </c>
      <c r="BD48" s="145">
        <v>134.490784513064</v>
      </c>
      <c r="BE48" s="134">
        <v>11.41</v>
      </c>
      <c r="BF48" s="9"/>
      <c r="BG48" s="135">
        <v>98.3</v>
      </c>
      <c r="BH48" s="135">
        <v>81</v>
      </c>
      <c r="BI48" s="135">
        <v>19.399999999999999</v>
      </c>
      <c r="BJ48" s="135">
        <v>0.53132962483788038</v>
      </c>
      <c r="BK48" s="138">
        <v>134.81302563483933</v>
      </c>
      <c r="BL48" s="134">
        <v>251.37</v>
      </c>
      <c r="BN48" s="136">
        <v>104.9</v>
      </c>
      <c r="BO48" s="136">
        <v>80.900000000000006</v>
      </c>
      <c r="BP48" s="136">
        <v>18.8</v>
      </c>
      <c r="BQ48" s="136">
        <v>0.53410000000000002</v>
      </c>
      <c r="BR48" s="136">
        <v>133.44999999999999</v>
      </c>
      <c r="BS48" s="134">
        <v>313.35000000000002</v>
      </c>
      <c r="BT48" s="9"/>
      <c r="BU48" s="73">
        <f t="shared" si="0"/>
        <v>3939.72</v>
      </c>
      <c r="BV48" s="73">
        <f t="shared" si="1"/>
        <v>3300.89</v>
      </c>
      <c r="BW48" s="139">
        <f t="shared" si="2"/>
        <v>638.83000000000004</v>
      </c>
      <c r="BX48" s="74">
        <v>0</v>
      </c>
      <c r="BY48" s="74">
        <f>'[1]2_Ventas'!AB2228</f>
        <v>208.38</v>
      </c>
      <c r="BZ48" s="140">
        <f>'[1]2_Ventas'!AN2228</f>
        <v>326.43</v>
      </c>
      <c r="CB48" s="141" t="s">
        <v>42</v>
      </c>
      <c r="CC48" s="142">
        <v>286.41000000000003</v>
      </c>
      <c r="CD48" s="142">
        <f t="shared" si="10"/>
        <v>724.45999999999947</v>
      </c>
      <c r="CE48" s="76">
        <f t="shared" si="10"/>
        <v>279.90000000000003</v>
      </c>
      <c r="CF48" s="142">
        <f t="shared" si="7"/>
        <v>469.54999999999973</v>
      </c>
      <c r="CG48" s="142">
        <f t="shared" si="8"/>
        <v>534.80999999999995</v>
      </c>
      <c r="CH48" s="142">
        <f t="shared" si="9"/>
        <v>1004.3599999999997</v>
      </c>
      <c r="CI48" s="143" t="e">
        <f t="shared" si="3"/>
        <v>#VALUE!</v>
      </c>
      <c r="CJ48" s="9"/>
      <c r="CK48" s="146" t="e">
        <f t="shared" si="11"/>
        <v>#VALUE!</v>
      </c>
      <c r="CL48" s="147">
        <f t="shared" si="11"/>
        <v>-6.5099999999999909</v>
      </c>
      <c r="CM48" s="147" t="e">
        <f t="shared" si="5"/>
        <v>#VALUE!</v>
      </c>
    </row>
    <row r="49" spans="1:91" ht="15" customHeight="1" x14ac:dyDescent="0.2">
      <c r="A49" s="144">
        <v>45319</v>
      </c>
      <c r="C49" s="133">
        <v>14.9</v>
      </c>
      <c r="D49" s="133">
        <v>85.1</v>
      </c>
      <c r="E49" s="133">
        <v>50.2</v>
      </c>
      <c r="F49" s="133">
        <v>0.68520000000000003</v>
      </c>
      <c r="G49" s="133">
        <v>75</v>
      </c>
      <c r="H49" s="134">
        <v>899.16000000000008</v>
      </c>
      <c r="J49" s="135">
        <v>0</v>
      </c>
      <c r="K49" s="135">
        <v>0</v>
      </c>
      <c r="L49" s="135">
        <v>0</v>
      </c>
      <c r="M49" s="135">
        <v>0</v>
      </c>
      <c r="N49" s="135">
        <v>0</v>
      </c>
      <c r="O49" s="134">
        <v>0</v>
      </c>
      <c r="Q49" s="136">
        <v>0</v>
      </c>
      <c r="R49" s="136">
        <v>0</v>
      </c>
      <c r="S49" s="136">
        <v>0</v>
      </c>
      <c r="T49" s="136">
        <v>0</v>
      </c>
      <c r="U49" s="136">
        <v>0</v>
      </c>
      <c r="V49" s="134">
        <v>0</v>
      </c>
      <c r="W49" s="9"/>
      <c r="X49" s="136">
        <v>103</v>
      </c>
      <c r="Y49" s="136">
        <v>81.599999999999994</v>
      </c>
      <c r="Z49" s="136">
        <v>13.9</v>
      </c>
      <c r="AA49" s="136">
        <v>0.53184242975292761</v>
      </c>
      <c r="AB49" s="136">
        <v>134.5562453915818</v>
      </c>
      <c r="AC49" s="134">
        <v>176.86</v>
      </c>
      <c r="AD49" s="9"/>
      <c r="AE49" s="145">
        <v>118.9</v>
      </c>
      <c r="AF49" s="137">
        <v>84.6</v>
      </c>
      <c r="AG49" s="137">
        <v>76.3</v>
      </c>
      <c r="AH49" s="137">
        <v>0.5295346572066808</v>
      </c>
      <c r="AI49" s="137">
        <v>135.71574891135339</v>
      </c>
      <c r="AJ49" s="134">
        <v>1618.68</v>
      </c>
      <c r="AL49" s="135">
        <v>109.4</v>
      </c>
      <c r="AM49" s="135">
        <v>85</v>
      </c>
      <c r="AN49" s="135">
        <v>78.599999999999994</v>
      </c>
      <c r="AO49" s="135">
        <v>0.53293549281470132</v>
      </c>
      <c r="AP49" s="135">
        <v>134.01055785882659</v>
      </c>
      <c r="AQ49" s="134">
        <v>1304.5999999999999</v>
      </c>
      <c r="AR49" s="9"/>
      <c r="AS49" s="136">
        <v>119.3</v>
      </c>
      <c r="AT49" s="136">
        <v>81</v>
      </c>
      <c r="AU49" s="136">
        <v>11.2</v>
      </c>
      <c r="AV49" s="136">
        <v>0.52761056178302679</v>
      </c>
      <c r="AW49" s="136">
        <v>136.69023395174202</v>
      </c>
      <c r="AX49" s="134">
        <v>194.85</v>
      </c>
      <c r="AZ49" s="145">
        <v>7.4</v>
      </c>
      <c r="BA49" s="145">
        <v>79</v>
      </c>
      <c r="BB49" s="145">
        <v>0</v>
      </c>
      <c r="BC49" s="145">
        <v>0.53197331726750297</v>
      </c>
      <c r="BD49" s="145">
        <v>134.490784513064</v>
      </c>
      <c r="BE49" s="134">
        <v>11.46</v>
      </c>
      <c r="BF49" s="9"/>
      <c r="BG49" s="135">
        <v>110.9</v>
      </c>
      <c r="BH49" s="135">
        <v>82.9</v>
      </c>
      <c r="BI49" s="135">
        <v>27.8</v>
      </c>
      <c r="BJ49" s="135">
        <v>0.53132962483788038</v>
      </c>
      <c r="BK49" s="138">
        <v>134.81302563483933</v>
      </c>
      <c r="BL49" s="134">
        <v>390.6</v>
      </c>
      <c r="BN49" s="136">
        <v>106.4</v>
      </c>
      <c r="BO49" s="136">
        <v>81.7</v>
      </c>
      <c r="BP49" s="136">
        <v>18.8</v>
      </c>
      <c r="BQ49" s="136">
        <v>0.53410000000000002</v>
      </c>
      <c r="BR49" s="136">
        <v>133.44999999999999</v>
      </c>
      <c r="BS49" s="134">
        <v>313.79000000000002</v>
      </c>
      <c r="BT49" s="9"/>
      <c r="BU49" s="73">
        <f t="shared" si="0"/>
        <v>4910</v>
      </c>
      <c r="BV49" s="73">
        <f t="shared" si="1"/>
        <v>4010.84</v>
      </c>
      <c r="BW49" s="139">
        <f t="shared" si="2"/>
        <v>899.16000000000008</v>
      </c>
      <c r="BX49" s="74">
        <v>0</v>
      </c>
      <c r="BY49" s="74">
        <f>'[1]2_Ventas'!AB2229</f>
        <v>0</v>
      </c>
      <c r="BZ49" s="140">
        <f>'[1]2_Ventas'!AN2229</f>
        <v>0</v>
      </c>
      <c r="CB49" s="141" t="s">
        <v>42</v>
      </c>
      <c r="CC49" s="142">
        <v>281.88</v>
      </c>
      <c r="CD49" s="142">
        <f t="shared" si="10"/>
        <v>709.95000000000027</v>
      </c>
      <c r="CE49" s="76">
        <f t="shared" si="10"/>
        <v>260.33000000000004</v>
      </c>
      <c r="CF49" s="142">
        <f t="shared" si="7"/>
        <v>970.2800000000002</v>
      </c>
      <c r="CG49" s="142">
        <f t="shared" si="8"/>
        <v>0</v>
      </c>
      <c r="CH49" s="142">
        <f t="shared" si="9"/>
        <v>970.2800000000002</v>
      </c>
      <c r="CI49" s="143" t="e">
        <f t="shared" si="3"/>
        <v>#VALUE!</v>
      </c>
      <c r="CJ49" s="9"/>
      <c r="CK49" s="146" t="e">
        <f t="shared" si="11"/>
        <v>#VALUE!</v>
      </c>
      <c r="CL49" s="147">
        <f t="shared" si="11"/>
        <v>-21.549999999999955</v>
      </c>
      <c r="CM49" s="147" t="e">
        <f t="shared" si="5"/>
        <v>#VALUE!</v>
      </c>
    </row>
    <row r="50" spans="1:91" ht="15" customHeight="1" x14ac:dyDescent="0.2">
      <c r="A50" s="144">
        <v>45320</v>
      </c>
      <c r="C50" s="133">
        <v>14.9</v>
      </c>
      <c r="D50" s="133">
        <v>83.9</v>
      </c>
      <c r="E50" s="133">
        <v>48.3</v>
      </c>
      <c r="F50" s="133">
        <v>0.68520000000000003</v>
      </c>
      <c r="G50" s="133">
        <v>75</v>
      </c>
      <c r="H50" s="134">
        <v>862.03</v>
      </c>
      <c r="J50" s="135">
        <v>0</v>
      </c>
      <c r="K50" s="135">
        <v>0</v>
      </c>
      <c r="L50" s="135">
        <v>0</v>
      </c>
      <c r="M50" s="135">
        <v>0</v>
      </c>
      <c r="N50" s="135">
        <v>0</v>
      </c>
      <c r="O50" s="134">
        <v>0</v>
      </c>
      <c r="Q50" s="136">
        <v>0</v>
      </c>
      <c r="R50" s="136">
        <v>0</v>
      </c>
      <c r="S50" s="136">
        <v>0</v>
      </c>
      <c r="T50" s="136">
        <v>0</v>
      </c>
      <c r="U50" s="136">
        <v>0</v>
      </c>
      <c r="V50" s="134">
        <v>0</v>
      </c>
      <c r="W50" s="9"/>
      <c r="X50" s="136">
        <v>100.7</v>
      </c>
      <c r="Y50" s="136">
        <v>80.099999999999994</v>
      </c>
      <c r="Z50" s="136">
        <v>14</v>
      </c>
      <c r="AA50" s="136">
        <v>0.53184242975292761</v>
      </c>
      <c r="AB50" s="136">
        <v>134.5562453915818</v>
      </c>
      <c r="AC50" s="134">
        <v>177.43</v>
      </c>
      <c r="AD50" s="9"/>
      <c r="AE50" s="145">
        <v>115.9</v>
      </c>
      <c r="AF50" s="137">
        <v>84.9</v>
      </c>
      <c r="AG50" s="137">
        <v>46.6</v>
      </c>
      <c r="AH50" s="137">
        <v>0.5295346572066808</v>
      </c>
      <c r="AI50" s="137">
        <v>135.71574891135339</v>
      </c>
      <c r="AJ50" s="134">
        <v>933.73</v>
      </c>
      <c r="AL50" s="135">
        <v>107.4</v>
      </c>
      <c r="AM50" s="135">
        <v>84.2</v>
      </c>
      <c r="AN50" s="135">
        <v>78.599999999999994</v>
      </c>
      <c r="AO50" s="135">
        <v>0.53293549281470132</v>
      </c>
      <c r="AP50" s="135">
        <v>134.01055785882659</v>
      </c>
      <c r="AQ50" s="134">
        <v>1305.52</v>
      </c>
      <c r="AR50" s="9"/>
      <c r="AS50" s="136">
        <v>115.9</v>
      </c>
      <c r="AT50" s="136">
        <v>79.3</v>
      </c>
      <c r="AU50" s="136">
        <v>11.2</v>
      </c>
      <c r="AV50" s="136">
        <v>0.52761056178302679</v>
      </c>
      <c r="AW50" s="136">
        <v>136.69023395174202</v>
      </c>
      <c r="AX50" s="134">
        <v>193.03</v>
      </c>
      <c r="AZ50" s="145">
        <v>7.4</v>
      </c>
      <c r="BA50" s="145">
        <v>76.099999999999994</v>
      </c>
      <c r="BB50" s="145">
        <v>0</v>
      </c>
      <c r="BC50" s="145">
        <v>0.53197331726750297</v>
      </c>
      <c r="BD50" s="145">
        <v>134.490784513064</v>
      </c>
      <c r="BE50" s="134">
        <v>11.52</v>
      </c>
      <c r="BF50" s="9"/>
      <c r="BG50" s="135">
        <v>101.8</v>
      </c>
      <c r="BH50" s="135">
        <v>82.7</v>
      </c>
      <c r="BI50" s="135">
        <v>32.4</v>
      </c>
      <c r="BJ50" s="135">
        <v>0.53132962483788038</v>
      </c>
      <c r="BK50" s="138">
        <v>134.81302563483933</v>
      </c>
      <c r="BL50" s="134">
        <v>466.72</v>
      </c>
      <c r="BN50" s="136">
        <v>104</v>
      </c>
      <c r="BO50" s="136">
        <v>80.3</v>
      </c>
      <c r="BP50" s="136">
        <v>18.8</v>
      </c>
      <c r="BQ50" s="136">
        <v>0.53410000000000002</v>
      </c>
      <c r="BR50" s="136">
        <v>133.44999999999999</v>
      </c>
      <c r="BS50" s="134">
        <v>313.04000000000002</v>
      </c>
      <c r="BT50" s="9"/>
      <c r="BU50" s="73">
        <f t="shared" si="0"/>
        <v>4263.0200000000004</v>
      </c>
      <c r="BV50" s="73">
        <f t="shared" si="1"/>
        <v>3400.9900000000002</v>
      </c>
      <c r="BW50" s="139">
        <f t="shared" si="2"/>
        <v>862.03</v>
      </c>
      <c r="BX50" s="74">
        <v>0</v>
      </c>
      <c r="BY50" s="74">
        <f>'[1]2_Ventas'!AB2230</f>
        <v>1300.95</v>
      </c>
      <c r="BZ50" s="140">
        <f>'[1]2_Ventas'!AN2230</f>
        <v>279.86</v>
      </c>
      <c r="CB50" s="141" t="s">
        <v>42</v>
      </c>
      <c r="CC50" s="142">
        <v>262.14999999999998</v>
      </c>
      <c r="CD50" s="142">
        <f t="shared" si="10"/>
        <v>691.10000000000014</v>
      </c>
      <c r="CE50" s="76">
        <f t="shared" si="10"/>
        <v>242.7299999999999</v>
      </c>
      <c r="CF50" s="142">
        <f t="shared" si="7"/>
        <v>-646.97999999999956</v>
      </c>
      <c r="CG50" s="142">
        <f t="shared" si="8"/>
        <v>1580.81</v>
      </c>
      <c r="CH50" s="142">
        <f t="shared" si="9"/>
        <v>933.83000000000038</v>
      </c>
      <c r="CI50" s="143" t="e">
        <f t="shared" si="3"/>
        <v>#VALUE!</v>
      </c>
      <c r="CJ50" s="9"/>
      <c r="CK50" s="146" t="e">
        <f t="shared" si="11"/>
        <v>#VALUE!</v>
      </c>
      <c r="CL50" s="147">
        <f t="shared" si="11"/>
        <v>-19.420000000000073</v>
      </c>
      <c r="CM50" s="147" t="e">
        <f t="shared" si="5"/>
        <v>#VALUE!</v>
      </c>
    </row>
    <row r="51" spans="1:91" ht="15" customHeight="1" x14ac:dyDescent="0.2">
      <c r="A51" s="144">
        <v>45321</v>
      </c>
      <c r="C51" s="133">
        <v>15.5</v>
      </c>
      <c r="D51" s="133">
        <v>85.3</v>
      </c>
      <c r="E51" s="133">
        <v>47.2</v>
      </c>
      <c r="F51" s="133">
        <v>0.68520000000000003</v>
      </c>
      <c r="G51" s="133">
        <v>75</v>
      </c>
      <c r="H51" s="134">
        <v>839</v>
      </c>
      <c r="J51" s="135">
        <v>0</v>
      </c>
      <c r="K51" s="135">
        <v>0</v>
      </c>
      <c r="L51" s="135">
        <v>0</v>
      </c>
      <c r="M51" s="135">
        <v>0</v>
      </c>
      <c r="N51" s="135">
        <v>0</v>
      </c>
      <c r="O51" s="134">
        <v>0</v>
      </c>
      <c r="Q51" s="136">
        <v>0</v>
      </c>
      <c r="R51" s="136">
        <v>0</v>
      </c>
      <c r="S51" s="136">
        <v>0</v>
      </c>
      <c r="T51" s="136">
        <v>0</v>
      </c>
      <c r="U51" s="136">
        <v>0</v>
      </c>
      <c r="V51" s="134">
        <v>0</v>
      </c>
      <c r="W51" s="9"/>
      <c r="X51" s="136">
        <v>104.2</v>
      </c>
      <c r="Y51" s="136">
        <v>82.2</v>
      </c>
      <c r="Z51" s="136">
        <v>13.9</v>
      </c>
      <c r="AA51" s="136">
        <v>0.53184242975292761</v>
      </c>
      <c r="AB51" s="136">
        <v>134.5562453915818</v>
      </c>
      <c r="AC51" s="134">
        <v>177.27</v>
      </c>
      <c r="AD51" s="9"/>
      <c r="AE51" s="145">
        <v>117.7</v>
      </c>
      <c r="AF51" s="137">
        <v>87.2</v>
      </c>
      <c r="AG51" s="137">
        <v>36.5</v>
      </c>
      <c r="AH51" s="137">
        <v>0.5295346572066808</v>
      </c>
      <c r="AI51" s="137">
        <v>135.71574891135339</v>
      </c>
      <c r="AJ51" s="134">
        <v>692.37</v>
      </c>
      <c r="AL51" s="135">
        <v>108.5</v>
      </c>
      <c r="AM51" s="135">
        <v>84.7</v>
      </c>
      <c r="AN51" s="135">
        <v>78.8</v>
      </c>
      <c r="AO51" s="135">
        <v>0.53293549281470132</v>
      </c>
      <c r="AP51" s="135">
        <v>134.01055785882659</v>
      </c>
      <c r="AQ51" s="134">
        <v>1307.99</v>
      </c>
      <c r="AR51" s="9"/>
      <c r="AS51" s="136">
        <v>118.3</v>
      </c>
      <c r="AT51" s="136">
        <v>81.099999999999994</v>
      </c>
      <c r="AU51" s="136">
        <v>11.1</v>
      </c>
      <c r="AV51" s="136">
        <v>0.52761056178302679</v>
      </c>
      <c r="AW51" s="136">
        <v>136.69023395174202</v>
      </c>
      <c r="AX51" s="134">
        <v>192.58</v>
      </c>
      <c r="AZ51" s="145">
        <v>7.7</v>
      </c>
      <c r="BA51" s="145">
        <v>79.8</v>
      </c>
      <c r="BB51" s="145">
        <v>0</v>
      </c>
      <c r="BC51" s="145">
        <v>0.53197331726750297</v>
      </c>
      <c r="BD51" s="145">
        <v>134.490784513064</v>
      </c>
      <c r="BE51" s="134">
        <v>11.6</v>
      </c>
      <c r="BF51" s="9"/>
      <c r="BG51" s="135">
        <v>103</v>
      </c>
      <c r="BH51" s="135">
        <v>83.3</v>
      </c>
      <c r="BI51" s="135">
        <v>32.4</v>
      </c>
      <c r="BJ51" s="135">
        <v>0.53132962483788038</v>
      </c>
      <c r="BK51" s="138">
        <v>134.81302563483933</v>
      </c>
      <c r="BL51" s="134">
        <v>466.74</v>
      </c>
      <c r="BN51" s="136">
        <v>107.1</v>
      </c>
      <c r="BO51" s="136">
        <v>82.1</v>
      </c>
      <c r="BP51" s="136">
        <v>18.8</v>
      </c>
      <c r="BQ51" s="136">
        <v>0.53410000000000002</v>
      </c>
      <c r="BR51" s="136">
        <v>133.44999999999999</v>
      </c>
      <c r="BS51" s="134">
        <v>313.98</v>
      </c>
      <c r="BT51" s="9"/>
      <c r="BU51" s="73">
        <f t="shared" si="0"/>
        <v>4001.5299999999993</v>
      </c>
      <c r="BV51" s="73">
        <f t="shared" si="1"/>
        <v>3162.5299999999997</v>
      </c>
      <c r="BW51" s="139">
        <f t="shared" si="2"/>
        <v>839</v>
      </c>
      <c r="BX51" s="74">
        <v>0</v>
      </c>
      <c r="BY51" s="74">
        <f>'[1]2_Ventas'!AB2231</f>
        <v>904.38</v>
      </c>
      <c r="BZ51" s="140">
        <f>'[1]2_Ventas'!AN2231</f>
        <v>319.67</v>
      </c>
      <c r="CB51" s="141" t="s">
        <v>42</v>
      </c>
      <c r="CC51" s="142">
        <v>262.14999999999998</v>
      </c>
      <c r="CD51" s="142">
        <f t="shared" si="10"/>
        <v>665.9199999999995</v>
      </c>
      <c r="CE51" s="76">
        <f t="shared" si="10"/>
        <v>296.64000000000004</v>
      </c>
      <c r="CF51" s="142">
        <f t="shared" si="7"/>
        <v>-261.49000000000115</v>
      </c>
      <c r="CG51" s="142">
        <f t="shared" si="8"/>
        <v>1224.05</v>
      </c>
      <c r="CH51" s="142">
        <f t="shared" si="9"/>
        <v>962.55999999999881</v>
      </c>
      <c r="CI51" s="143" t="e">
        <f t="shared" si="3"/>
        <v>#VALUE!</v>
      </c>
      <c r="CJ51" s="9"/>
      <c r="CK51" s="146" t="e">
        <f t="shared" si="11"/>
        <v>#VALUE!</v>
      </c>
      <c r="CL51" s="147">
        <f t="shared" si="11"/>
        <v>34.490000000000066</v>
      </c>
      <c r="CM51" s="147" t="e">
        <f t="shared" si="5"/>
        <v>#VALUE!</v>
      </c>
    </row>
    <row r="52" spans="1:91" ht="15" customHeight="1" x14ac:dyDescent="0.2">
      <c r="A52" s="144">
        <v>45322</v>
      </c>
      <c r="C52" s="133">
        <v>14.8</v>
      </c>
      <c r="D52" s="133">
        <v>84.7</v>
      </c>
      <c r="E52" s="133">
        <v>43.5</v>
      </c>
      <c r="F52" s="133">
        <v>0.68520000000000003</v>
      </c>
      <c r="G52" s="133">
        <v>75</v>
      </c>
      <c r="H52" s="134">
        <v>765.75</v>
      </c>
      <c r="J52" s="135">
        <v>0</v>
      </c>
      <c r="K52" s="135">
        <v>0</v>
      </c>
      <c r="L52" s="135">
        <v>0</v>
      </c>
      <c r="M52" s="135">
        <v>0</v>
      </c>
      <c r="N52" s="135">
        <v>0</v>
      </c>
      <c r="O52" s="134">
        <v>0</v>
      </c>
      <c r="Q52" s="136">
        <v>0</v>
      </c>
      <c r="R52" s="136">
        <v>0</v>
      </c>
      <c r="S52" s="136">
        <v>0</v>
      </c>
      <c r="T52" s="136">
        <v>0</v>
      </c>
      <c r="U52" s="136">
        <v>0</v>
      </c>
      <c r="V52" s="134">
        <v>0</v>
      </c>
      <c r="W52" s="9"/>
      <c r="X52" s="136">
        <v>102.5</v>
      </c>
      <c r="Y52" s="136">
        <v>81.2</v>
      </c>
      <c r="Z52" s="136">
        <v>14</v>
      </c>
      <c r="AA52" s="136">
        <v>0.53184242975292761</v>
      </c>
      <c r="AB52" s="136">
        <v>134.5562453915818</v>
      </c>
      <c r="AC52" s="134">
        <v>178.05</v>
      </c>
      <c r="AD52" s="9"/>
      <c r="AE52" s="145">
        <v>117</v>
      </c>
      <c r="AF52" s="137">
        <v>85</v>
      </c>
      <c r="AG52" s="137">
        <v>26.3</v>
      </c>
      <c r="AH52" s="137">
        <v>0.5295346572066808</v>
      </c>
      <c r="AI52" s="137">
        <v>135.71574891135339</v>
      </c>
      <c r="AJ52" s="134">
        <v>467.84</v>
      </c>
      <c r="AL52" s="135">
        <v>106.9</v>
      </c>
      <c r="AM52" s="135">
        <v>83.8</v>
      </c>
      <c r="AN52" s="135">
        <v>78.7</v>
      </c>
      <c r="AO52" s="135">
        <v>0.53293549281470132</v>
      </c>
      <c r="AP52" s="135">
        <v>134.01055785882659</v>
      </c>
      <c r="AQ52" s="134">
        <v>1307.82</v>
      </c>
      <c r="AR52" s="9"/>
      <c r="AS52" s="136">
        <v>116.7</v>
      </c>
      <c r="AT52" s="136">
        <v>81.7</v>
      </c>
      <c r="AU52" s="136">
        <v>16.7</v>
      </c>
      <c r="AV52" s="136">
        <v>0.52761056178302679</v>
      </c>
      <c r="AW52" s="136">
        <v>136.69023395174202</v>
      </c>
      <c r="AX52" s="134">
        <v>282.44</v>
      </c>
      <c r="AZ52" s="145">
        <v>7.6</v>
      </c>
      <c r="BA52" s="145">
        <v>78.3</v>
      </c>
      <c r="BB52" s="145">
        <v>0</v>
      </c>
      <c r="BC52" s="145">
        <v>0.53197331726750297</v>
      </c>
      <c r="BD52" s="145">
        <v>134.490784513064</v>
      </c>
      <c r="BE52" s="134">
        <v>11.58</v>
      </c>
      <c r="BF52" s="9"/>
      <c r="BG52" s="135">
        <v>101</v>
      </c>
      <c r="BH52" s="135">
        <v>82.1</v>
      </c>
      <c r="BI52" s="135">
        <v>32.4</v>
      </c>
      <c r="BJ52" s="135">
        <v>0.53132962483788038</v>
      </c>
      <c r="BK52" s="138">
        <v>134.81302563483933</v>
      </c>
      <c r="BL52" s="134">
        <v>466.72</v>
      </c>
      <c r="BN52" s="136">
        <v>105.5</v>
      </c>
      <c r="BO52" s="136">
        <v>81.3</v>
      </c>
      <c r="BP52" s="136">
        <v>18.8</v>
      </c>
      <c r="BQ52" s="136">
        <v>0.53410000000000002</v>
      </c>
      <c r="BR52" s="136">
        <v>133.44999999999999</v>
      </c>
      <c r="BS52" s="134">
        <v>313.49</v>
      </c>
      <c r="BT52" s="9"/>
      <c r="BU52" s="73">
        <f t="shared" si="0"/>
        <v>3793.69</v>
      </c>
      <c r="BV52" s="73">
        <f t="shared" si="1"/>
        <v>3027.94</v>
      </c>
      <c r="BW52" s="139">
        <f t="shared" si="2"/>
        <v>765.75</v>
      </c>
      <c r="BX52" s="74">
        <v>0</v>
      </c>
      <c r="BY52" s="74">
        <f>'[1]2_Ventas'!AB2232</f>
        <v>713.57</v>
      </c>
      <c r="BZ52" s="140">
        <f>'[1]2_Ventas'!AN2232</f>
        <v>210.26</v>
      </c>
      <c r="CB52" s="141" t="s">
        <v>42</v>
      </c>
      <c r="CC52" s="142">
        <v>140</v>
      </c>
      <c r="CD52" s="142">
        <f t="shared" si="10"/>
        <v>578.98000000000036</v>
      </c>
      <c r="CE52" s="76">
        <f t="shared" si="10"/>
        <v>137.01</v>
      </c>
      <c r="CF52" s="142">
        <f t="shared" si="7"/>
        <v>-207.83999999999924</v>
      </c>
      <c r="CG52" s="142">
        <f t="shared" si="8"/>
        <v>923.83</v>
      </c>
      <c r="CH52" s="142">
        <f t="shared" si="9"/>
        <v>715.9900000000008</v>
      </c>
      <c r="CI52" s="143" t="e">
        <f t="shared" si="3"/>
        <v>#VALUE!</v>
      </c>
      <c r="CJ52" s="9"/>
      <c r="CK52" s="146" t="e">
        <f t="shared" si="11"/>
        <v>#VALUE!</v>
      </c>
      <c r="CL52" s="147">
        <f t="shared" si="11"/>
        <v>-2.9900000000000091</v>
      </c>
      <c r="CM52" s="147" t="e">
        <f t="shared" si="5"/>
        <v>#VALUE!</v>
      </c>
    </row>
    <row r="53" spans="1:91" ht="15" customHeight="1" x14ac:dyDescent="0.2">
      <c r="A53" s="144">
        <v>45323</v>
      </c>
      <c r="C53" s="133">
        <v>14.8</v>
      </c>
      <c r="D53" s="133">
        <v>83.8</v>
      </c>
      <c r="E53" s="133">
        <v>43.2</v>
      </c>
      <c r="F53" s="133">
        <v>0.67869999999999997</v>
      </c>
      <c r="G53" s="133">
        <v>77</v>
      </c>
      <c r="H53" s="134">
        <v>760.07</v>
      </c>
      <c r="J53" s="135">
        <v>0</v>
      </c>
      <c r="K53" s="135">
        <v>0</v>
      </c>
      <c r="L53" s="135">
        <v>0</v>
      </c>
      <c r="M53" s="135">
        <v>0</v>
      </c>
      <c r="N53" s="135">
        <v>0</v>
      </c>
      <c r="O53" s="134">
        <v>0</v>
      </c>
      <c r="Q53" s="136">
        <v>0</v>
      </c>
      <c r="R53" s="136">
        <v>0</v>
      </c>
      <c r="S53" s="136">
        <v>0</v>
      </c>
      <c r="T53" s="136">
        <v>0</v>
      </c>
      <c r="U53" s="136">
        <v>0</v>
      </c>
      <c r="V53" s="134">
        <v>0</v>
      </c>
      <c r="W53" s="9"/>
      <c r="X53" s="136">
        <v>103.1</v>
      </c>
      <c r="Y53" s="136">
        <v>81.400000000000006</v>
      </c>
      <c r="Z53" s="136">
        <v>14</v>
      </c>
      <c r="AA53" s="136">
        <v>0.53184242975292761</v>
      </c>
      <c r="AB53" s="136">
        <v>134.5562453915818</v>
      </c>
      <c r="AC53" s="134">
        <v>178.28</v>
      </c>
      <c r="AD53" s="9"/>
      <c r="AE53" s="145">
        <v>109.8</v>
      </c>
      <c r="AF53" s="137">
        <v>84.3</v>
      </c>
      <c r="AG53" s="137">
        <v>31.6</v>
      </c>
      <c r="AH53" s="137">
        <v>0.53197837369310275</v>
      </c>
      <c r="AI53" s="137">
        <v>134.48825628507797</v>
      </c>
      <c r="AJ53" s="134">
        <v>579.45000000000005</v>
      </c>
      <c r="AL53" s="135">
        <v>117.9</v>
      </c>
      <c r="AM53" s="135">
        <v>85.9</v>
      </c>
      <c r="AN53" s="135">
        <v>53.1</v>
      </c>
      <c r="AO53" s="135">
        <v>0.53357768915573511</v>
      </c>
      <c r="AP53" s="135">
        <v>133.69099819164376</v>
      </c>
      <c r="AQ53" s="134">
        <v>855.33</v>
      </c>
      <c r="AR53" s="9"/>
      <c r="AS53" s="136">
        <v>117.9</v>
      </c>
      <c r="AT53" s="136">
        <v>81.7</v>
      </c>
      <c r="AU53" s="136">
        <v>16.8</v>
      </c>
      <c r="AV53" s="136">
        <v>0.52761056178302679</v>
      </c>
      <c r="AW53" s="136">
        <v>136.69023395174202</v>
      </c>
      <c r="AX53" s="134">
        <v>285.04000000000002</v>
      </c>
      <c r="AZ53" s="145">
        <v>7.7</v>
      </c>
      <c r="BA53" s="145">
        <v>78.8</v>
      </c>
      <c r="BB53" s="145">
        <v>0</v>
      </c>
      <c r="BC53" s="145">
        <v>0.53197331726750297</v>
      </c>
      <c r="BD53" s="145">
        <v>134.490784513064</v>
      </c>
      <c r="BE53" s="134">
        <v>11.63</v>
      </c>
      <c r="BF53" s="9"/>
      <c r="BG53" s="135">
        <v>101.5</v>
      </c>
      <c r="BH53" s="135">
        <v>82.4</v>
      </c>
      <c r="BI53" s="135">
        <v>32.4</v>
      </c>
      <c r="BJ53" s="135">
        <v>0.53132962483788038</v>
      </c>
      <c r="BK53" s="138">
        <v>134.81302563483933</v>
      </c>
      <c r="BL53" s="134">
        <v>466.76</v>
      </c>
      <c r="BN53" s="136">
        <v>106.1</v>
      </c>
      <c r="BO53" s="136">
        <v>81.599999999999994</v>
      </c>
      <c r="BP53" s="136">
        <v>18.8</v>
      </c>
      <c r="BQ53" s="136">
        <v>0.53410000000000002</v>
      </c>
      <c r="BR53" s="136">
        <v>133.44999999999999</v>
      </c>
      <c r="BS53" s="134">
        <v>313.66000000000003</v>
      </c>
      <c r="BT53" s="9"/>
      <c r="BU53" s="73">
        <f t="shared" si="0"/>
        <v>3450.22</v>
      </c>
      <c r="BV53" s="73">
        <f t="shared" si="1"/>
        <v>2690.1500000000005</v>
      </c>
      <c r="BW53" s="139">
        <f t="shared" si="2"/>
        <v>760.07</v>
      </c>
      <c r="BX53" s="74">
        <v>0</v>
      </c>
      <c r="BY53" s="74">
        <f>'[1]2_Ventas'!AB2233</f>
        <v>1059.43</v>
      </c>
      <c r="BZ53" s="140">
        <f>'[1]2_Ventas'!AN2233</f>
        <v>256.29000000000002</v>
      </c>
      <c r="CB53" s="141" t="s">
        <v>42</v>
      </c>
      <c r="CC53" s="142">
        <v>249</v>
      </c>
      <c r="CD53" s="142">
        <f t="shared" si="10"/>
        <v>721.64000000000055</v>
      </c>
      <c r="CE53" s="76">
        <f t="shared" si="10"/>
        <v>250.61000000000007</v>
      </c>
      <c r="CF53" s="142">
        <f t="shared" si="7"/>
        <v>-343.47000000000025</v>
      </c>
      <c r="CG53" s="142">
        <f t="shared" si="8"/>
        <v>1315.72</v>
      </c>
      <c r="CH53" s="142">
        <f t="shared" si="9"/>
        <v>972.24999999999977</v>
      </c>
      <c r="CI53" s="143" t="e">
        <f t="shared" si="3"/>
        <v>#VALUE!</v>
      </c>
      <c r="CJ53" s="9"/>
      <c r="CK53" s="146" t="e">
        <f t="shared" si="11"/>
        <v>#VALUE!</v>
      </c>
      <c r="CL53" s="147">
        <f t="shared" si="11"/>
        <v>1.6100000000000705</v>
      </c>
      <c r="CM53" s="147" t="e">
        <f t="shared" si="5"/>
        <v>#VALUE!</v>
      </c>
    </row>
    <row r="54" spans="1:91" ht="15" customHeight="1" x14ac:dyDescent="0.2">
      <c r="A54" s="144">
        <v>45324</v>
      </c>
      <c r="C54" s="133">
        <v>14.8</v>
      </c>
      <c r="D54" s="133">
        <v>83.1</v>
      </c>
      <c r="E54" s="133">
        <v>34</v>
      </c>
      <c r="F54" s="133">
        <v>0.67959999999999998</v>
      </c>
      <c r="G54" s="133">
        <v>76.7</v>
      </c>
      <c r="H54" s="134">
        <v>581.95999999999992</v>
      </c>
      <c r="J54" s="135">
        <v>0</v>
      </c>
      <c r="K54" s="135">
        <v>0</v>
      </c>
      <c r="L54" s="135">
        <v>0</v>
      </c>
      <c r="M54" s="135">
        <v>0</v>
      </c>
      <c r="N54" s="135">
        <v>0</v>
      </c>
      <c r="O54" s="134">
        <v>0</v>
      </c>
      <c r="Q54" s="136">
        <v>0</v>
      </c>
      <c r="R54" s="136">
        <v>0</v>
      </c>
      <c r="S54" s="136">
        <v>0</v>
      </c>
      <c r="T54" s="136">
        <v>0</v>
      </c>
      <c r="U54" s="136">
        <v>0</v>
      </c>
      <c r="V54" s="134">
        <v>0</v>
      </c>
      <c r="W54" s="9"/>
      <c r="X54" s="136">
        <v>101.3</v>
      </c>
      <c r="Y54" s="136">
        <v>80.3</v>
      </c>
      <c r="Z54" s="136">
        <v>14</v>
      </c>
      <c r="AA54" s="136">
        <v>0.53184242975292761</v>
      </c>
      <c r="AB54" s="136">
        <v>134.5562453915818</v>
      </c>
      <c r="AC54" s="134">
        <v>177.69</v>
      </c>
      <c r="AD54" s="9"/>
      <c r="AE54" s="145">
        <v>109.3</v>
      </c>
      <c r="AF54" s="137">
        <v>82.1</v>
      </c>
      <c r="AG54" s="137">
        <v>32.6</v>
      </c>
      <c r="AH54" s="137">
        <v>0.53223623706030787</v>
      </c>
      <c r="AI54" s="137">
        <v>134.3593875184913</v>
      </c>
      <c r="AJ54" s="134">
        <v>603.84</v>
      </c>
      <c r="AL54" s="135">
        <v>120.6</v>
      </c>
      <c r="AM54" s="135">
        <v>85.5</v>
      </c>
      <c r="AN54" s="135">
        <v>75.7</v>
      </c>
      <c r="AO54" s="135">
        <v>0.53371330682946805</v>
      </c>
      <c r="AP54" s="135">
        <v>133.62361260127255</v>
      </c>
      <c r="AQ54" s="134">
        <v>1259.58</v>
      </c>
      <c r="AR54" s="9"/>
      <c r="AS54" s="136">
        <v>116</v>
      </c>
      <c r="AT54" s="136">
        <v>80.599999999999994</v>
      </c>
      <c r="AU54" s="136">
        <v>16.899999999999999</v>
      </c>
      <c r="AV54" s="136">
        <v>0.52761056178302679</v>
      </c>
      <c r="AW54" s="136">
        <v>136.69023395174202</v>
      </c>
      <c r="AX54" s="134">
        <v>286.14</v>
      </c>
      <c r="AZ54" s="145">
        <v>7.7</v>
      </c>
      <c r="BA54" s="145">
        <v>77.099999999999994</v>
      </c>
      <c r="BB54" s="145">
        <v>0</v>
      </c>
      <c r="BC54" s="145">
        <v>0.53197331726750297</v>
      </c>
      <c r="BD54" s="145">
        <v>134.490784513064</v>
      </c>
      <c r="BE54" s="134">
        <v>11.66</v>
      </c>
      <c r="BF54" s="9"/>
      <c r="BG54" s="135">
        <v>99.9</v>
      </c>
      <c r="BH54" s="135">
        <v>81.400000000000006</v>
      </c>
      <c r="BI54" s="135">
        <v>32.4</v>
      </c>
      <c r="BJ54" s="135">
        <v>0.53132962483788038</v>
      </c>
      <c r="BK54" s="138">
        <v>134.81302563483933</v>
      </c>
      <c r="BL54" s="134">
        <v>466.92</v>
      </c>
      <c r="BN54" s="136">
        <v>104.5</v>
      </c>
      <c r="BO54" s="136">
        <v>80.599999999999994</v>
      </c>
      <c r="BP54" s="136">
        <v>18.8</v>
      </c>
      <c r="BQ54" s="136">
        <v>0.53410000000000002</v>
      </c>
      <c r="BR54" s="136">
        <v>133.44999999999999</v>
      </c>
      <c r="BS54" s="134">
        <v>313.23</v>
      </c>
      <c r="BT54" s="9"/>
      <c r="BU54" s="73">
        <f t="shared" si="0"/>
        <v>3701.02</v>
      </c>
      <c r="BV54" s="73">
        <f t="shared" si="1"/>
        <v>3119.06</v>
      </c>
      <c r="BW54" s="139">
        <f t="shared" si="2"/>
        <v>581.95999999999992</v>
      </c>
      <c r="BX54" s="74">
        <v>0</v>
      </c>
      <c r="BY54" s="74">
        <f>'[1]2_Ventas'!AB2234</f>
        <v>272.33</v>
      </c>
      <c r="BZ54" s="140">
        <f>'[1]2_Ventas'!AN2234</f>
        <v>420.88</v>
      </c>
      <c r="CB54" s="141" t="s">
        <v>42</v>
      </c>
      <c r="CC54" s="142">
        <v>245</v>
      </c>
      <c r="CD54" s="142">
        <f t="shared" si="10"/>
        <v>701.23999999999933</v>
      </c>
      <c r="CE54" s="76">
        <f t="shared" si="10"/>
        <v>242.76999999999987</v>
      </c>
      <c r="CF54" s="142">
        <f t="shared" si="7"/>
        <v>250.80000000000018</v>
      </c>
      <c r="CG54" s="142">
        <f t="shared" si="8"/>
        <v>693.21</v>
      </c>
      <c r="CH54" s="142">
        <f t="shared" si="9"/>
        <v>944.01000000000022</v>
      </c>
      <c r="CI54" s="143" t="e">
        <f t="shared" si="3"/>
        <v>#VALUE!</v>
      </c>
      <c r="CJ54" s="9"/>
      <c r="CK54" s="146" t="e">
        <f t="shared" si="11"/>
        <v>#VALUE!</v>
      </c>
      <c r="CL54" s="147">
        <f t="shared" si="11"/>
        <v>-2.2300000000001319</v>
      </c>
      <c r="CM54" s="147" t="e">
        <f t="shared" si="5"/>
        <v>#VALUE!</v>
      </c>
    </row>
    <row r="55" spans="1:91" ht="15" customHeight="1" x14ac:dyDescent="0.2">
      <c r="A55" s="144">
        <v>45325</v>
      </c>
      <c r="C55" s="133">
        <v>14.9</v>
      </c>
      <c r="D55" s="133">
        <v>84.5</v>
      </c>
      <c r="E55" s="133">
        <v>27.4</v>
      </c>
      <c r="F55" s="133">
        <v>0.67959999999999998</v>
      </c>
      <c r="G55" s="133">
        <v>76.7</v>
      </c>
      <c r="H55" s="134">
        <v>462.17</v>
      </c>
      <c r="J55" s="135">
        <v>0</v>
      </c>
      <c r="K55" s="135">
        <v>0</v>
      </c>
      <c r="L55" s="135">
        <v>0</v>
      </c>
      <c r="M55" s="135">
        <v>0</v>
      </c>
      <c r="N55" s="135">
        <v>0</v>
      </c>
      <c r="O55" s="134">
        <v>0</v>
      </c>
      <c r="Q55" s="136">
        <v>0</v>
      </c>
      <c r="R55" s="136">
        <v>0</v>
      </c>
      <c r="S55" s="136">
        <v>0</v>
      </c>
      <c r="T55" s="136">
        <v>0</v>
      </c>
      <c r="U55" s="136">
        <v>0</v>
      </c>
      <c r="V55" s="134">
        <v>0</v>
      </c>
      <c r="W55" s="9"/>
      <c r="X55" s="136">
        <v>103.3</v>
      </c>
      <c r="Y55" s="136">
        <v>81.400000000000006</v>
      </c>
      <c r="Z55" s="136">
        <v>14.9</v>
      </c>
      <c r="AA55" s="136">
        <v>0.53184242975292761</v>
      </c>
      <c r="AB55" s="136">
        <v>134.5562453915818</v>
      </c>
      <c r="AC55" s="134">
        <v>190.2</v>
      </c>
      <c r="AD55" s="9"/>
      <c r="AE55" s="145">
        <v>108.7</v>
      </c>
      <c r="AF55" s="137">
        <v>83.1</v>
      </c>
      <c r="AG55" s="137">
        <v>36.799999999999997</v>
      </c>
      <c r="AH55" s="137">
        <v>0.53223623706030787</v>
      </c>
      <c r="AI55" s="137">
        <v>134.3593875184913</v>
      </c>
      <c r="AJ55" s="134">
        <v>699.44</v>
      </c>
      <c r="AL55" s="135">
        <v>114.7</v>
      </c>
      <c r="AM55" s="135">
        <v>87.7</v>
      </c>
      <c r="AN55" s="135">
        <v>47</v>
      </c>
      <c r="AO55" s="135">
        <v>0.53371330682946805</v>
      </c>
      <c r="AP55" s="135">
        <v>133.62361260127255</v>
      </c>
      <c r="AQ55" s="134">
        <v>736.73</v>
      </c>
      <c r="AR55" s="9"/>
      <c r="AS55" s="136">
        <v>115.5</v>
      </c>
      <c r="AT55" s="136">
        <v>80.5</v>
      </c>
      <c r="AU55" s="136">
        <v>16.8</v>
      </c>
      <c r="AV55" s="136">
        <v>0.52761056178302679</v>
      </c>
      <c r="AW55" s="136">
        <v>136.69023395174202</v>
      </c>
      <c r="AX55" s="134">
        <v>284.06</v>
      </c>
      <c r="AZ55" s="145">
        <v>7.9</v>
      </c>
      <c r="BA55" s="145">
        <v>78.099999999999994</v>
      </c>
      <c r="BB55" s="145">
        <v>0</v>
      </c>
      <c r="BC55" s="145">
        <v>0.53197331726750297</v>
      </c>
      <c r="BD55" s="145">
        <v>134.490784513064</v>
      </c>
      <c r="BE55" s="134">
        <v>11.75</v>
      </c>
      <c r="BF55" s="9"/>
      <c r="BG55" s="135">
        <v>101.2</v>
      </c>
      <c r="BH55" s="135">
        <v>82.1</v>
      </c>
      <c r="BI55" s="135">
        <v>32.4</v>
      </c>
      <c r="BJ55" s="135">
        <v>0.53132962483788038</v>
      </c>
      <c r="BK55" s="138">
        <v>134.81302563483933</v>
      </c>
      <c r="BL55" s="134">
        <v>466.8</v>
      </c>
      <c r="BN55" s="136">
        <v>105.9</v>
      </c>
      <c r="BO55" s="136">
        <v>81.3</v>
      </c>
      <c r="BP55" s="136">
        <v>18.8</v>
      </c>
      <c r="BQ55" s="136">
        <v>0.53410000000000002</v>
      </c>
      <c r="BR55" s="136">
        <v>133.44999999999999</v>
      </c>
      <c r="BS55" s="134">
        <v>313.74</v>
      </c>
      <c r="BT55" s="9"/>
      <c r="BU55" s="73">
        <f t="shared" si="0"/>
        <v>3164.89</v>
      </c>
      <c r="BV55" s="73">
        <f t="shared" si="1"/>
        <v>2702.72</v>
      </c>
      <c r="BW55" s="139">
        <f t="shared" si="2"/>
        <v>462.17</v>
      </c>
      <c r="BX55" s="74">
        <v>0</v>
      </c>
      <c r="BY55" s="74">
        <f>'[1]2_Ventas'!AB2235</f>
        <v>952.19</v>
      </c>
      <c r="BZ55" s="140">
        <f>'[1]2_Ventas'!AN2235</f>
        <v>326.93</v>
      </c>
      <c r="CB55" s="141" t="s">
        <v>42</v>
      </c>
      <c r="CC55" s="142">
        <v>204.05</v>
      </c>
      <c r="CD55" s="142">
        <f t="shared" si="10"/>
        <v>535.84999999999991</v>
      </c>
      <c r="CE55" s="76">
        <f t="shared" si="10"/>
        <v>207.1400000000001</v>
      </c>
      <c r="CF55" s="142">
        <f t="shared" si="7"/>
        <v>-536.13000000000011</v>
      </c>
      <c r="CG55" s="142">
        <f t="shared" si="8"/>
        <v>1279.1200000000001</v>
      </c>
      <c r="CH55" s="142">
        <f t="shared" si="9"/>
        <v>742.99</v>
      </c>
      <c r="CI55" s="143" t="e">
        <f t="shared" si="3"/>
        <v>#VALUE!</v>
      </c>
      <c r="CJ55" s="9"/>
      <c r="CK55" s="146" t="e">
        <f t="shared" si="11"/>
        <v>#VALUE!</v>
      </c>
      <c r="CL55" s="147">
        <f t="shared" si="11"/>
        <v>3.0900000000000887</v>
      </c>
      <c r="CM55" s="147" t="e">
        <f t="shared" si="5"/>
        <v>#VALUE!</v>
      </c>
    </row>
    <row r="56" spans="1:91" ht="15" customHeight="1" x14ac:dyDescent="0.2">
      <c r="A56" s="144">
        <v>45326</v>
      </c>
      <c r="C56" s="133">
        <v>14.9</v>
      </c>
      <c r="D56" s="133">
        <v>84.3</v>
      </c>
      <c r="E56" s="133">
        <v>31</v>
      </c>
      <c r="F56" s="133">
        <v>0.67959999999999998</v>
      </c>
      <c r="G56" s="133">
        <v>76.7</v>
      </c>
      <c r="H56" s="134">
        <v>525.56000000000006</v>
      </c>
      <c r="J56" s="135">
        <v>0</v>
      </c>
      <c r="K56" s="135">
        <v>0</v>
      </c>
      <c r="L56" s="135">
        <v>0</v>
      </c>
      <c r="M56" s="135">
        <v>0</v>
      </c>
      <c r="N56" s="135">
        <v>0</v>
      </c>
      <c r="O56" s="134">
        <v>0</v>
      </c>
      <c r="Q56" s="136">
        <v>0</v>
      </c>
      <c r="R56" s="136">
        <v>0</v>
      </c>
      <c r="S56" s="136">
        <v>0</v>
      </c>
      <c r="T56" s="136">
        <v>0</v>
      </c>
      <c r="U56" s="136">
        <v>0</v>
      </c>
      <c r="V56" s="134">
        <v>0</v>
      </c>
      <c r="W56" s="9"/>
      <c r="X56" s="136">
        <v>107</v>
      </c>
      <c r="Y56" s="136">
        <v>83</v>
      </c>
      <c r="Z56" s="136">
        <v>16</v>
      </c>
      <c r="AA56" s="136">
        <v>0.53184242975292761</v>
      </c>
      <c r="AB56" s="136">
        <v>134.5562453915818</v>
      </c>
      <c r="AC56" s="134">
        <v>206.4</v>
      </c>
      <c r="AD56" s="9"/>
      <c r="AE56" s="145">
        <v>109.6</v>
      </c>
      <c r="AF56" s="137">
        <v>84</v>
      </c>
      <c r="AG56" s="137">
        <v>36.799999999999997</v>
      </c>
      <c r="AH56" s="137">
        <v>0.53223623706030787</v>
      </c>
      <c r="AI56" s="137">
        <v>134.3593875184913</v>
      </c>
      <c r="AJ56" s="134">
        <v>698.55</v>
      </c>
      <c r="AL56" s="135">
        <v>120.9</v>
      </c>
      <c r="AM56" s="135">
        <v>88.5</v>
      </c>
      <c r="AN56" s="135">
        <v>57</v>
      </c>
      <c r="AO56" s="135">
        <v>0.53371330682946805</v>
      </c>
      <c r="AP56" s="135">
        <v>133.62361260127255</v>
      </c>
      <c r="AQ56" s="134">
        <v>925.38</v>
      </c>
      <c r="AR56" s="9"/>
      <c r="AS56" s="136">
        <v>116.4</v>
      </c>
      <c r="AT56" s="136">
        <v>81.5</v>
      </c>
      <c r="AU56" s="136">
        <v>16.7</v>
      </c>
      <c r="AV56" s="136">
        <v>0.52761056178302679</v>
      </c>
      <c r="AW56" s="136">
        <v>136.69023395174202</v>
      </c>
      <c r="AX56" s="134">
        <v>282.36</v>
      </c>
      <c r="AZ56" s="145">
        <v>8.1</v>
      </c>
      <c r="BA56" s="145">
        <v>79.5</v>
      </c>
      <c r="BB56" s="145">
        <v>0</v>
      </c>
      <c r="BC56" s="145">
        <v>0.53197331726750297</v>
      </c>
      <c r="BD56" s="145">
        <v>134.490784513064</v>
      </c>
      <c r="BE56" s="134">
        <v>11.83</v>
      </c>
      <c r="BF56" s="9"/>
      <c r="BG56" s="135">
        <v>103</v>
      </c>
      <c r="BH56" s="135">
        <v>83.3</v>
      </c>
      <c r="BI56" s="135">
        <v>32.4</v>
      </c>
      <c r="BJ56" s="135">
        <v>0.53132962483788038</v>
      </c>
      <c r="BK56" s="138">
        <v>134.81302563483933</v>
      </c>
      <c r="BL56" s="134">
        <v>466.74</v>
      </c>
      <c r="BN56" s="136">
        <v>107.6</v>
      </c>
      <c r="BO56" s="136">
        <v>82.5</v>
      </c>
      <c r="BP56" s="136">
        <v>18.8</v>
      </c>
      <c r="BQ56" s="136">
        <v>0.53410000000000002</v>
      </c>
      <c r="BR56" s="136">
        <v>133.44999999999999</v>
      </c>
      <c r="BS56" s="134">
        <v>314.13</v>
      </c>
      <c r="BT56" s="9"/>
      <c r="BU56" s="73">
        <f t="shared" si="0"/>
        <v>3430.9500000000003</v>
      </c>
      <c r="BV56" s="73">
        <f t="shared" si="1"/>
        <v>2905.3900000000003</v>
      </c>
      <c r="BW56" s="139">
        <f t="shared" si="2"/>
        <v>525.56000000000006</v>
      </c>
      <c r="BX56" s="74">
        <v>0</v>
      </c>
      <c r="BY56" s="74">
        <f>'[1]2_Ventas'!AB2236</f>
        <v>0</v>
      </c>
      <c r="BZ56" s="140">
        <f>'[1]2_Ventas'!AN2236</f>
        <v>0</v>
      </c>
      <c r="CB56" s="141" t="s">
        <v>42</v>
      </c>
      <c r="CC56" s="142">
        <v>68.39</v>
      </c>
      <c r="CD56" s="142">
        <f t="shared" si="10"/>
        <v>202.67000000000053</v>
      </c>
      <c r="CE56" s="76">
        <f t="shared" si="10"/>
        <v>63.390000000000043</v>
      </c>
      <c r="CF56" s="142">
        <f t="shared" si="7"/>
        <v>266.0600000000004</v>
      </c>
      <c r="CG56" s="142">
        <f t="shared" si="8"/>
        <v>0</v>
      </c>
      <c r="CH56" s="142">
        <f t="shared" si="9"/>
        <v>266.0600000000004</v>
      </c>
      <c r="CI56" s="143" t="e">
        <f t="shared" si="3"/>
        <v>#VALUE!</v>
      </c>
      <c r="CJ56" s="9"/>
      <c r="CK56" s="146" t="e">
        <f t="shared" si="11"/>
        <v>#VALUE!</v>
      </c>
      <c r="CL56" s="147">
        <f t="shared" si="11"/>
        <v>-4.9999999999999574</v>
      </c>
      <c r="CM56" s="147" t="e">
        <f t="shared" si="5"/>
        <v>#VALUE!</v>
      </c>
    </row>
    <row r="57" spans="1:91" ht="15" customHeight="1" x14ac:dyDescent="0.2">
      <c r="A57" s="144">
        <v>45327</v>
      </c>
      <c r="C57" s="133">
        <v>14.8</v>
      </c>
      <c r="D57" s="133">
        <v>84.1</v>
      </c>
      <c r="E57" s="133">
        <v>28.4</v>
      </c>
      <c r="F57" s="133">
        <v>0.67959999999999998</v>
      </c>
      <c r="G57" s="133">
        <v>76.7</v>
      </c>
      <c r="H57" s="134">
        <v>478.77</v>
      </c>
      <c r="J57" s="135">
        <v>0</v>
      </c>
      <c r="K57" s="135">
        <v>0</v>
      </c>
      <c r="L57" s="135">
        <v>0</v>
      </c>
      <c r="M57" s="135">
        <v>0</v>
      </c>
      <c r="N57" s="135">
        <v>0</v>
      </c>
      <c r="O57" s="134">
        <v>0</v>
      </c>
      <c r="Q57" s="136">
        <v>0</v>
      </c>
      <c r="R57" s="136">
        <v>0</v>
      </c>
      <c r="S57" s="136">
        <v>0</v>
      </c>
      <c r="T57" s="136">
        <v>0</v>
      </c>
      <c r="U57" s="136">
        <v>0</v>
      </c>
      <c r="V57" s="134">
        <v>0</v>
      </c>
      <c r="W57" s="9"/>
      <c r="X57" s="136">
        <v>105.7</v>
      </c>
      <c r="Y57" s="136">
        <v>82.4</v>
      </c>
      <c r="Z57" s="136">
        <v>16.100000000000001</v>
      </c>
      <c r="AA57" s="136">
        <v>0.53184242975292761</v>
      </c>
      <c r="AB57" s="136">
        <v>134.5562453915818</v>
      </c>
      <c r="AC57" s="134">
        <v>207.28</v>
      </c>
      <c r="AD57" s="9"/>
      <c r="AE57" s="145">
        <v>109.1</v>
      </c>
      <c r="AF57" s="137">
        <v>83.7</v>
      </c>
      <c r="AG57" s="137">
        <v>36.799999999999997</v>
      </c>
      <c r="AH57" s="137">
        <v>0.53223623706030787</v>
      </c>
      <c r="AI57" s="137">
        <v>134.3593875184913</v>
      </c>
      <c r="AJ57" s="134">
        <v>698.75</v>
      </c>
      <c r="AL57" s="135">
        <v>124</v>
      </c>
      <c r="AM57" s="135">
        <v>87.3</v>
      </c>
      <c r="AN57" s="135">
        <v>62.5</v>
      </c>
      <c r="AO57" s="135">
        <v>0.53371330682946805</v>
      </c>
      <c r="AP57" s="135">
        <v>133.62361260127255</v>
      </c>
      <c r="AQ57" s="134">
        <v>1029.17</v>
      </c>
      <c r="AR57" s="9"/>
      <c r="AS57" s="136">
        <v>117.8</v>
      </c>
      <c r="AT57" s="136">
        <v>82.2</v>
      </c>
      <c r="AU57" s="136">
        <v>16.7</v>
      </c>
      <c r="AV57" s="136">
        <v>0.52761056178302679</v>
      </c>
      <c r="AW57" s="136">
        <v>136.69023395174202</v>
      </c>
      <c r="AX57" s="134">
        <v>282.92</v>
      </c>
      <c r="AZ57" s="145">
        <v>8</v>
      </c>
      <c r="BA57" s="145">
        <v>78.3</v>
      </c>
      <c r="BB57" s="145">
        <v>0</v>
      </c>
      <c r="BC57" s="145">
        <v>0.53197331726750297</v>
      </c>
      <c r="BD57" s="145">
        <v>134.490784513064</v>
      </c>
      <c r="BE57" s="134">
        <v>11.8</v>
      </c>
      <c r="BF57" s="9"/>
      <c r="BG57" s="135">
        <v>102.5</v>
      </c>
      <c r="BH57" s="135">
        <v>83.1</v>
      </c>
      <c r="BI57" s="135">
        <v>32.4</v>
      </c>
      <c r="BJ57" s="135">
        <v>0.53132962483788038</v>
      </c>
      <c r="BK57" s="138">
        <v>134.81302563483933</v>
      </c>
      <c r="BL57" s="134">
        <v>466.74</v>
      </c>
      <c r="BN57" s="136">
        <v>107.2</v>
      </c>
      <c r="BO57" s="136">
        <v>82.3</v>
      </c>
      <c r="BP57" s="136">
        <v>18.8</v>
      </c>
      <c r="BQ57" s="136">
        <v>0.53410000000000002</v>
      </c>
      <c r="BR57" s="136">
        <v>133.44999999999999</v>
      </c>
      <c r="BS57" s="134">
        <v>313.95999999999998</v>
      </c>
      <c r="BT57" s="9"/>
      <c r="BU57" s="73">
        <f t="shared" si="0"/>
        <v>3489.3900000000008</v>
      </c>
      <c r="BV57" s="73">
        <f t="shared" si="1"/>
        <v>3010.6200000000003</v>
      </c>
      <c r="BW57" s="139">
        <f t="shared" si="2"/>
        <v>478.77</v>
      </c>
      <c r="BX57" s="74">
        <v>0</v>
      </c>
      <c r="BY57" s="74">
        <f>'[1]2_Ventas'!AB2237</f>
        <v>548.79</v>
      </c>
      <c r="BZ57" s="140">
        <f>'[1]2_Ventas'!AN2237</f>
        <v>279.79000000000002</v>
      </c>
      <c r="CB57" s="141" t="s">
        <v>42</v>
      </c>
      <c r="CC57" s="142">
        <v>245.17</v>
      </c>
      <c r="CD57" s="142">
        <f t="shared" si="10"/>
        <v>654.02</v>
      </c>
      <c r="CE57" s="76">
        <f t="shared" si="10"/>
        <v>232.99999999999994</v>
      </c>
      <c r="CF57" s="142">
        <f t="shared" si="7"/>
        <v>58.440000000000509</v>
      </c>
      <c r="CG57" s="142">
        <f t="shared" si="8"/>
        <v>828.57999999999993</v>
      </c>
      <c r="CH57" s="142">
        <f t="shared" si="9"/>
        <v>887.02000000000044</v>
      </c>
      <c r="CI57" s="143" t="e">
        <f t="shared" si="3"/>
        <v>#VALUE!</v>
      </c>
      <c r="CJ57" s="9"/>
      <c r="CK57" s="146" t="e">
        <f t="shared" si="11"/>
        <v>#VALUE!</v>
      </c>
      <c r="CL57" s="147">
        <f t="shared" si="11"/>
        <v>-12.170000000000044</v>
      </c>
      <c r="CM57" s="147" t="e">
        <f t="shared" si="5"/>
        <v>#VALUE!</v>
      </c>
    </row>
    <row r="58" spans="1:91" ht="15" customHeight="1" x14ac:dyDescent="0.2">
      <c r="A58" s="144">
        <v>45328</v>
      </c>
      <c r="C58" s="133">
        <v>14.9</v>
      </c>
      <c r="D58" s="133">
        <v>85.8</v>
      </c>
      <c r="E58" s="133">
        <v>40.299999999999997</v>
      </c>
      <c r="F58" s="133">
        <v>0.67959999999999998</v>
      </c>
      <c r="G58" s="133">
        <v>76.7</v>
      </c>
      <c r="H58" s="134">
        <v>701.91</v>
      </c>
      <c r="J58" s="135">
        <v>0</v>
      </c>
      <c r="K58" s="135">
        <v>0</v>
      </c>
      <c r="L58" s="135">
        <v>0</v>
      </c>
      <c r="M58" s="135">
        <v>0</v>
      </c>
      <c r="N58" s="135">
        <v>0</v>
      </c>
      <c r="O58" s="134">
        <v>0</v>
      </c>
      <c r="Q58" s="136">
        <v>0</v>
      </c>
      <c r="R58" s="136">
        <v>0</v>
      </c>
      <c r="S58" s="136">
        <v>0</v>
      </c>
      <c r="T58" s="136">
        <v>0</v>
      </c>
      <c r="U58" s="136">
        <v>0</v>
      </c>
      <c r="V58" s="134">
        <v>0</v>
      </c>
      <c r="W58" s="9"/>
      <c r="X58" s="136">
        <v>105.7</v>
      </c>
      <c r="Y58" s="136">
        <v>82.5</v>
      </c>
      <c r="Z58" s="136">
        <v>16.100000000000001</v>
      </c>
      <c r="AA58" s="136">
        <v>0.53184242975292761</v>
      </c>
      <c r="AB58" s="136">
        <v>134.5562453915818</v>
      </c>
      <c r="AC58" s="134">
        <v>207.25</v>
      </c>
      <c r="AD58" s="9"/>
      <c r="AE58" s="145">
        <v>109.5</v>
      </c>
      <c r="AF58" s="137">
        <v>84</v>
      </c>
      <c r="AG58" s="137">
        <v>36.799999999999997</v>
      </c>
      <c r="AH58" s="137">
        <v>0.53223623706030787</v>
      </c>
      <c r="AI58" s="137">
        <v>134.3593875184913</v>
      </c>
      <c r="AJ58" s="134">
        <v>698.5</v>
      </c>
      <c r="AL58" s="135">
        <v>123.3</v>
      </c>
      <c r="AM58" s="135">
        <v>89.4</v>
      </c>
      <c r="AN58" s="135">
        <v>73.599999999999994</v>
      </c>
      <c r="AO58" s="135">
        <v>0.53371330682946805</v>
      </c>
      <c r="AP58" s="135">
        <v>133.62361260127255</v>
      </c>
      <c r="AQ58" s="134">
        <v>1218.22</v>
      </c>
      <c r="AR58" s="9"/>
      <c r="AS58" s="136">
        <v>118.6</v>
      </c>
      <c r="AT58" s="136">
        <v>82.6</v>
      </c>
      <c r="AU58" s="136">
        <v>16.8</v>
      </c>
      <c r="AV58" s="136">
        <v>0.52761056178302679</v>
      </c>
      <c r="AW58" s="136">
        <v>136.69023395174202</v>
      </c>
      <c r="AX58" s="134">
        <v>285.07</v>
      </c>
      <c r="AZ58" s="145">
        <v>8.1</v>
      </c>
      <c r="BA58" s="145">
        <v>78.5</v>
      </c>
      <c r="BB58" s="145">
        <v>0</v>
      </c>
      <c r="BC58" s="145">
        <v>0.53197331726750297</v>
      </c>
      <c r="BD58" s="145">
        <v>134.490784513064</v>
      </c>
      <c r="BE58" s="134">
        <v>11.85</v>
      </c>
      <c r="BF58" s="9"/>
      <c r="BG58" s="135">
        <v>102.9</v>
      </c>
      <c r="BH58" s="135">
        <v>83.4</v>
      </c>
      <c r="BI58" s="135">
        <v>32.4</v>
      </c>
      <c r="BJ58" s="135">
        <v>0.53132962483788038</v>
      </c>
      <c r="BK58" s="138">
        <v>134.81302563483933</v>
      </c>
      <c r="BL58" s="134">
        <v>466.6</v>
      </c>
      <c r="BN58" s="136">
        <v>107.3</v>
      </c>
      <c r="BO58" s="136">
        <v>82.6</v>
      </c>
      <c r="BP58" s="136">
        <v>18.8</v>
      </c>
      <c r="BQ58" s="136">
        <v>0.53410000000000002</v>
      </c>
      <c r="BR58" s="136">
        <v>133.44999999999999</v>
      </c>
      <c r="BS58" s="134">
        <v>313.89</v>
      </c>
      <c r="BT58" s="9"/>
      <c r="BU58" s="73">
        <f t="shared" si="0"/>
        <v>3903.29</v>
      </c>
      <c r="BV58" s="73">
        <f t="shared" si="1"/>
        <v>3201.38</v>
      </c>
      <c r="BW58" s="139">
        <f t="shared" si="2"/>
        <v>701.91</v>
      </c>
      <c r="BX58" s="74">
        <v>0</v>
      </c>
      <c r="BY58" s="74">
        <f>'[1]2_Ventas'!AB2238</f>
        <v>485.52</v>
      </c>
      <c r="BZ58" s="140">
        <f>'[1]2_Ventas'!AN2238</f>
        <v>0</v>
      </c>
      <c r="CB58" s="141" t="s">
        <v>42</v>
      </c>
      <c r="CC58" s="142">
        <v>245.17</v>
      </c>
      <c r="CD58" s="142">
        <f t="shared" si="10"/>
        <v>676.27999999999975</v>
      </c>
      <c r="CE58" s="76">
        <f t="shared" si="10"/>
        <v>223.14</v>
      </c>
      <c r="CF58" s="142">
        <f t="shared" si="7"/>
        <v>413.89999999999918</v>
      </c>
      <c r="CG58" s="142">
        <f t="shared" si="8"/>
        <v>485.52</v>
      </c>
      <c r="CH58" s="142">
        <f t="shared" si="9"/>
        <v>899.41999999999916</v>
      </c>
      <c r="CI58" s="143" t="e">
        <f t="shared" si="3"/>
        <v>#VALUE!</v>
      </c>
      <c r="CJ58" s="9"/>
      <c r="CK58" s="146" t="e">
        <f t="shared" si="11"/>
        <v>#VALUE!</v>
      </c>
      <c r="CL58" s="147">
        <f t="shared" si="11"/>
        <v>-22.03</v>
      </c>
      <c r="CM58" s="147" t="e">
        <f t="shared" si="5"/>
        <v>#VALUE!</v>
      </c>
    </row>
    <row r="59" spans="1:91" ht="15" customHeight="1" x14ac:dyDescent="0.2">
      <c r="A59" s="144">
        <v>45329</v>
      </c>
      <c r="C59" s="133">
        <v>14.9</v>
      </c>
      <c r="D59" s="133">
        <v>85.7</v>
      </c>
      <c r="E59" s="133">
        <v>36.200000000000003</v>
      </c>
      <c r="F59" s="133">
        <v>0.67959999999999998</v>
      </c>
      <c r="G59" s="133">
        <v>76.7</v>
      </c>
      <c r="H59" s="134">
        <v>622.66000000000008</v>
      </c>
      <c r="J59" s="135">
        <v>0</v>
      </c>
      <c r="K59" s="135">
        <v>0</v>
      </c>
      <c r="L59" s="135">
        <v>0</v>
      </c>
      <c r="M59" s="135">
        <v>0</v>
      </c>
      <c r="N59" s="135">
        <v>0</v>
      </c>
      <c r="O59" s="134">
        <v>0</v>
      </c>
      <c r="Q59" s="136">
        <v>0</v>
      </c>
      <c r="R59" s="136">
        <v>0</v>
      </c>
      <c r="S59" s="136">
        <v>0</v>
      </c>
      <c r="T59" s="136">
        <v>0</v>
      </c>
      <c r="U59" s="136">
        <v>0</v>
      </c>
      <c r="V59" s="134">
        <v>0</v>
      </c>
      <c r="W59" s="9"/>
      <c r="X59" s="136">
        <v>105.8</v>
      </c>
      <c r="Y59" s="136">
        <v>82.4</v>
      </c>
      <c r="Z59" s="136">
        <v>16.100000000000001</v>
      </c>
      <c r="AA59" s="136">
        <v>0.53184242975292761</v>
      </c>
      <c r="AB59" s="136">
        <v>134.5562453915818</v>
      </c>
      <c r="AC59" s="134">
        <v>207.33</v>
      </c>
      <c r="AD59" s="9"/>
      <c r="AE59" s="145">
        <v>110.8</v>
      </c>
      <c r="AF59" s="137">
        <v>84.5</v>
      </c>
      <c r="AG59" s="137">
        <v>39</v>
      </c>
      <c r="AH59" s="137">
        <v>0.53223623706030787</v>
      </c>
      <c r="AI59" s="137">
        <v>134.3593875184913</v>
      </c>
      <c r="AJ59" s="134">
        <v>750.3</v>
      </c>
      <c r="AL59" s="135">
        <v>119.7</v>
      </c>
      <c r="AM59" s="135">
        <v>90.4</v>
      </c>
      <c r="AN59" s="135">
        <v>46.4</v>
      </c>
      <c r="AO59" s="135">
        <v>0.53371330682946805</v>
      </c>
      <c r="AP59" s="135">
        <v>133.62361260127255</v>
      </c>
      <c r="AQ59" s="134">
        <v>723.81</v>
      </c>
      <c r="AR59" s="9"/>
      <c r="AS59" s="136">
        <v>119.6</v>
      </c>
      <c r="AT59" s="136">
        <v>82.7</v>
      </c>
      <c r="AU59" s="136">
        <v>16.899999999999999</v>
      </c>
      <c r="AV59" s="136">
        <v>0.52761056178302679</v>
      </c>
      <c r="AW59" s="136">
        <v>136.69023395174202</v>
      </c>
      <c r="AX59" s="134">
        <v>287.49</v>
      </c>
      <c r="AZ59" s="145">
        <v>8.1999999999999993</v>
      </c>
      <c r="BA59" s="145">
        <v>78</v>
      </c>
      <c r="BB59" s="145">
        <v>0</v>
      </c>
      <c r="BC59" s="145">
        <v>0.53197331726750297</v>
      </c>
      <c r="BD59" s="145">
        <v>134.490784513064</v>
      </c>
      <c r="BE59" s="134">
        <v>11.91</v>
      </c>
      <c r="BF59" s="9"/>
      <c r="BG59" s="135">
        <v>103.3</v>
      </c>
      <c r="BH59" s="135">
        <v>83.6</v>
      </c>
      <c r="BI59" s="135">
        <v>32.4</v>
      </c>
      <c r="BJ59" s="135">
        <v>0.53132962483788038</v>
      </c>
      <c r="BK59" s="138">
        <v>134.81302563483933</v>
      </c>
      <c r="BL59" s="134">
        <v>466.57</v>
      </c>
      <c r="BN59" s="136">
        <v>107.3</v>
      </c>
      <c r="BO59" s="136">
        <v>82.5</v>
      </c>
      <c r="BP59" s="136">
        <v>18.8</v>
      </c>
      <c r="BQ59" s="136">
        <v>0.53410000000000002</v>
      </c>
      <c r="BR59" s="136">
        <v>133.44999999999999</v>
      </c>
      <c r="BS59" s="134">
        <v>313.94</v>
      </c>
      <c r="BT59" s="9"/>
      <c r="BU59" s="73">
        <f t="shared" si="0"/>
        <v>3384.01</v>
      </c>
      <c r="BV59" s="73">
        <f t="shared" si="1"/>
        <v>2761.3499999999995</v>
      </c>
      <c r="BW59" s="139">
        <f t="shared" si="2"/>
        <v>622.66000000000008</v>
      </c>
      <c r="BX59" s="74">
        <v>0</v>
      </c>
      <c r="BY59" s="74">
        <f>'[1]2_Ventas'!AB2239</f>
        <v>1117.48</v>
      </c>
      <c r="BZ59" s="140">
        <f>'[1]2_Ventas'!AN2239</f>
        <v>326.31</v>
      </c>
      <c r="CB59" s="141" t="s">
        <v>42</v>
      </c>
      <c r="CC59" s="142">
        <v>249</v>
      </c>
      <c r="CD59" s="142">
        <f t="shared" si="10"/>
        <v>677.44999999999936</v>
      </c>
      <c r="CE59" s="76">
        <f t="shared" si="10"/>
        <v>247.06000000000012</v>
      </c>
      <c r="CF59" s="142">
        <f t="shared" si="7"/>
        <v>-519.27999999999975</v>
      </c>
      <c r="CG59" s="142">
        <f t="shared" si="8"/>
        <v>1443.79</v>
      </c>
      <c r="CH59" s="142">
        <f t="shared" si="9"/>
        <v>924.51000000000022</v>
      </c>
      <c r="CI59" s="143" t="e">
        <f t="shared" si="3"/>
        <v>#VALUE!</v>
      </c>
      <c r="CJ59" s="9"/>
      <c r="CK59" s="146" t="e">
        <f t="shared" si="11"/>
        <v>#VALUE!</v>
      </c>
      <c r="CL59" s="147">
        <f t="shared" si="11"/>
        <v>-1.939999999999884</v>
      </c>
      <c r="CM59" s="147" t="e">
        <f t="shared" si="5"/>
        <v>#VALUE!</v>
      </c>
    </row>
    <row r="60" spans="1:91" ht="15" customHeight="1" x14ac:dyDescent="0.2">
      <c r="A60" s="144">
        <v>45330</v>
      </c>
      <c r="C60" s="133">
        <v>14.8</v>
      </c>
      <c r="D60" s="133">
        <v>82.1</v>
      </c>
      <c r="E60" s="133">
        <v>46.5</v>
      </c>
      <c r="F60" s="133">
        <v>0.67959999999999998</v>
      </c>
      <c r="G60" s="133">
        <v>76.7</v>
      </c>
      <c r="H60" s="134">
        <v>826.91</v>
      </c>
      <c r="J60" s="135">
        <v>0</v>
      </c>
      <c r="K60" s="135">
        <v>0</v>
      </c>
      <c r="L60" s="135">
        <v>0</v>
      </c>
      <c r="M60" s="135">
        <v>0</v>
      </c>
      <c r="N60" s="135">
        <v>0</v>
      </c>
      <c r="O60" s="134">
        <v>0</v>
      </c>
      <c r="Q60" s="136">
        <v>0</v>
      </c>
      <c r="R60" s="136">
        <v>0</v>
      </c>
      <c r="S60" s="136">
        <v>0</v>
      </c>
      <c r="T60" s="136">
        <v>0</v>
      </c>
      <c r="U60" s="136">
        <v>0</v>
      </c>
      <c r="V60" s="134">
        <v>0</v>
      </c>
      <c r="W60" s="9"/>
      <c r="X60" s="136">
        <v>100.4</v>
      </c>
      <c r="Y60" s="136">
        <v>78.3</v>
      </c>
      <c r="Z60" s="136">
        <v>16.3</v>
      </c>
      <c r="AA60" s="136">
        <v>0.53184242975292761</v>
      </c>
      <c r="AB60" s="136">
        <v>134.5562453915818</v>
      </c>
      <c r="AC60" s="134">
        <v>208.88</v>
      </c>
      <c r="AD60" s="9"/>
      <c r="AE60" s="145">
        <v>105.2</v>
      </c>
      <c r="AF60" s="137">
        <v>80.599999999999994</v>
      </c>
      <c r="AG60" s="137">
        <v>39</v>
      </c>
      <c r="AH60" s="137">
        <v>0.53223623706030787</v>
      </c>
      <c r="AI60" s="137">
        <v>134.3593875184913</v>
      </c>
      <c r="AJ60" s="134">
        <v>752.46</v>
      </c>
      <c r="AL60" s="135">
        <v>111.4</v>
      </c>
      <c r="AM60" s="135">
        <v>85.6</v>
      </c>
      <c r="AN60" s="135">
        <v>67.3</v>
      </c>
      <c r="AO60" s="135">
        <v>0.53371330682946805</v>
      </c>
      <c r="AP60" s="135">
        <v>133.62361260127255</v>
      </c>
      <c r="AQ60" s="134">
        <v>1116.08</v>
      </c>
      <c r="AR60" s="9"/>
      <c r="AS60" s="136">
        <v>112.4</v>
      </c>
      <c r="AT60" s="136">
        <v>78.099999999999994</v>
      </c>
      <c r="AU60" s="136">
        <v>17</v>
      </c>
      <c r="AV60" s="136">
        <v>0.52761056178302679</v>
      </c>
      <c r="AW60" s="136">
        <v>136.69023395174202</v>
      </c>
      <c r="AX60" s="134">
        <v>286.76</v>
      </c>
      <c r="AZ60" s="145">
        <v>8.1</v>
      </c>
      <c r="BA60" s="145">
        <v>75.3</v>
      </c>
      <c r="BB60" s="145">
        <v>0</v>
      </c>
      <c r="BC60" s="145">
        <v>0.53197331726750297</v>
      </c>
      <c r="BD60" s="145">
        <v>134.490784513064</v>
      </c>
      <c r="BE60" s="134">
        <v>11.92</v>
      </c>
      <c r="BF60" s="9"/>
      <c r="BG60" s="135">
        <v>98.1</v>
      </c>
      <c r="BH60" s="135">
        <v>80.099999999999994</v>
      </c>
      <c r="BI60" s="135">
        <v>32.4</v>
      </c>
      <c r="BJ60" s="135">
        <v>0.53132962483788038</v>
      </c>
      <c r="BK60" s="138">
        <v>134.81302563483933</v>
      </c>
      <c r="BL60" s="134">
        <v>467.08</v>
      </c>
      <c r="BN60" s="136">
        <v>102.2</v>
      </c>
      <c r="BO60" s="136">
        <v>78.8</v>
      </c>
      <c r="BP60" s="136">
        <v>18.899999999999999</v>
      </c>
      <c r="BQ60" s="136">
        <v>0.53410000000000002</v>
      </c>
      <c r="BR60" s="136">
        <v>133.44999999999999</v>
      </c>
      <c r="BS60" s="134">
        <v>314.67</v>
      </c>
      <c r="BT60" s="9"/>
      <c r="BU60" s="73">
        <f t="shared" si="0"/>
        <v>3984.76</v>
      </c>
      <c r="BV60" s="73">
        <f t="shared" si="1"/>
        <v>3157.8500000000004</v>
      </c>
      <c r="BW60" s="139">
        <f t="shared" si="2"/>
        <v>826.91</v>
      </c>
      <c r="BX60" s="74">
        <v>0</v>
      </c>
      <c r="BY60" s="74">
        <f>'[1]2_Ventas'!AB2240</f>
        <v>279.79000000000002</v>
      </c>
      <c r="BZ60" s="140">
        <f>'[1]2_Ventas'!AN2240</f>
        <v>0</v>
      </c>
      <c r="CB60" s="141" t="s">
        <v>42</v>
      </c>
      <c r="CC60" s="142">
        <v>249</v>
      </c>
      <c r="CD60" s="142">
        <f t="shared" si="10"/>
        <v>676.29000000000087</v>
      </c>
      <c r="CE60" s="76">
        <f t="shared" si="10"/>
        <v>204.24999999999989</v>
      </c>
      <c r="CF60" s="142">
        <f t="shared" si="7"/>
        <v>600.75</v>
      </c>
      <c r="CG60" s="142">
        <f t="shared" si="8"/>
        <v>279.79000000000002</v>
      </c>
      <c r="CH60" s="142">
        <f t="shared" si="9"/>
        <v>880.54</v>
      </c>
      <c r="CI60" s="143" t="e">
        <f t="shared" si="3"/>
        <v>#VALUE!</v>
      </c>
      <c r="CJ60" s="9"/>
      <c r="CK60" s="146" t="e">
        <f t="shared" si="11"/>
        <v>#VALUE!</v>
      </c>
      <c r="CL60" s="147">
        <f t="shared" si="11"/>
        <v>-44.750000000000114</v>
      </c>
      <c r="CM60" s="147" t="e">
        <f t="shared" si="5"/>
        <v>#VALUE!</v>
      </c>
    </row>
    <row r="61" spans="1:91" ht="15" customHeight="1" x14ac:dyDescent="0.2">
      <c r="A61" s="144">
        <v>45331</v>
      </c>
      <c r="C61" s="133">
        <v>14.9</v>
      </c>
      <c r="D61" s="133">
        <v>83</v>
      </c>
      <c r="E61" s="133">
        <v>33.700000000000003</v>
      </c>
      <c r="F61" s="133">
        <v>0.67959999999999998</v>
      </c>
      <c r="G61" s="133">
        <v>76.7</v>
      </c>
      <c r="H61" s="134">
        <v>576.37</v>
      </c>
      <c r="J61" s="135">
        <v>0</v>
      </c>
      <c r="K61" s="135">
        <v>0</v>
      </c>
      <c r="L61" s="135">
        <v>0</v>
      </c>
      <c r="M61" s="135">
        <v>0</v>
      </c>
      <c r="N61" s="135">
        <v>0</v>
      </c>
      <c r="O61" s="134">
        <v>0</v>
      </c>
      <c r="Q61" s="136">
        <v>0</v>
      </c>
      <c r="R61" s="136">
        <v>0</v>
      </c>
      <c r="S61" s="136">
        <v>0</v>
      </c>
      <c r="T61" s="136">
        <v>0</v>
      </c>
      <c r="U61" s="136">
        <v>0</v>
      </c>
      <c r="V61" s="134">
        <v>0</v>
      </c>
      <c r="W61" s="9"/>
      <c r="X61" s="136">
        <v>101.4</v>
      </c>
      <c r="Y61" s="136">
        <v>79.099999999999994</v>
      </c>
      <c r="Z61" s="136">
        <v>16.3</v>
      </c>
      <c r="AA61" s="136">
        <v>0.53184242975292761</v>
      </c>
      <c r="AB61" s="136">
        <v>134.5562453915818</v>
      </c>
      <c r="AC61" s="134">
        <v>209.14</v>
      </c>
      <c r="AD61" s="9"/>
      <c r="AE61" s="145">
        <v>105</v>
      </c>
      <c r="AF61" s="137">
        <v>80.599999999999994</v>
      </c>
      <c r="AG61" s="137">
        <v>39</v>
      </c>
      <c r="AH61" s="137">
        <v>0.53223623706030787</v>
      </c>
      <c r="AI61" s="137">
        <v>134.3593875184913</v>
      </c>
      <c r="AJ61" s="134">
        <v>752.37</v>
      </c>
      <c r="AL61" s="135">
        <v>120.3</v>
      </c>
      <c r="AM61" s="135">
        <v>83.7</v>
      </c>
      <c r="AN61" s="135">
        <v>79</v>
      </c>
      <c r="AO61" s="135">
        <v>0.53371330682946805</v>
      </c>
      <c r="AP61" s="135">
        <v>133.62361260127255</v>
      </c>
      <c r="AQ61" s="134">
        <v>1313.87</v>
      </c>
      <c r="AR61" s="9"/>
      <c r="AS61" s="136">
        <v>115.8</v>
      </c>
      <c r="AT61" s="136">
        <v>79.400000000000006</v>
      </c>
      <c r="AU61" s="136">
        <v>17.3</v>
      </c>
      <c r="AV61" s="136">
        <v>0.52761056178302679</v>
      </c>
      <c r="AW61" s="136">
        <v>136.69023395174202</v>
      </c>
      <c r="AX61" s="134">
        <v>293.83999999999997</v>
      </c>
      <c r="AZ61" s="145">
        <v>8.3000000000000007</v>
      </c>
      <c r="BA61" s="145">
        <v>76.7</v>
      </c>
      <c r="BB61" s="145">
        <v>0</v>
      </c>
      <c r="BC61" s="145">
        <v>0.53197331726750297</v>
      </c>
      <c r="BD61" s="145">
        <v>134.490784513064</v>
      </c>
      <c r="BE61" s="134">
        <v>12</v>
      </c>
      <c r="BF61" s="9"/>
      <c r="BG61" s="135">
        <v>98.6</v>
      </c>
      <c r="BH61" s="135">
        <v>80.3</v>
      </c>
      <c r="BI61" s="135">
        <v>32.4</v>
      </c>
      <c r="BJ61" s="135">
        <v>0.53132962483788038</v>
      </c>
      <c r="BK61" s="138">
        <v>134.81302563483933</v>
      </c>
      <c r="BL61" s="134">
        <v>467.17</v>
      </c>
      <c r="BN61" s="136">
        <v>103.1</v>
      </c>
      <c r="BO61" s="136">
        <v>79.400000000000006</v>
      </c>
      <c r="BP61" s="136">
        <v>18.899999999999999</v>
      </c>
      <c r="BQ61" s="136">
        <v>0.53410000000000002</v>
      </c>
      <c r="BR61" s="136">
        <v>133.44999999999999</v>
      </c>
      <c r="BS61" s="134">
        <v>314.89</v>
      </c>
      <c r="BT61" s="9"/>
      <c r="BU61" s="73">
        <f t="shared" ref="BU61:BU124" si="12">+H61+O61+AQ61+BL61+AJ61+BE61+BS61+AC61+V61+AX61</f>
        <v>3939.6499999999996</v>
      </c>
      <c r="BV61" s="73">
        <f t="shared" ref="BV61:BV124" si="13">+O61+AQ61+BL61+AJ61+BE61+BS61+AC61+V61+AX61</f>
        <v>3363.2799999999997</v>
      </c>
      <c r="BW61" s="139">
        <f t="shared" ref="BW61:BW124" si="14">+H61</f>
        <v>576.37</v>
      </c>
      <c r="BX61" s="74">
        <v>0</v>
      </c>
      <c r="BY61" s="74">
        <f>'[1]2_Ventas'!AB2241</f>
        <v>481.81</v>
      </c>
      <c r="BZ61" s="140">
        <f>'[1]2_Ventas'!AN2241</f>
        <v>491.19</v>
      </c>
      <c r="CB61" s="141" t="s">
        <v>42</v>
      </c>
      <c r="CC61" s="142">
        <v>222</v>
      </c>
      <c r="CD61" s="142">
        <f t="shared" si="10"/>
        <v>687.23999999999933</v>
      </c>
      <c r="CE61" s="76">
        <f t="shared" si="10"/>
        <v>240.65000000000003</v>
      </c>
      <c r="CF61" s="142">
        <f t="shared" si="7"/>
        <v>-45.110000000000582</v>
      </c>
      <c r="CG61" s="142">
        <f t="shared" si="8"/>
        <v>973</v>
      </c>
      <c r="CH61" s="142">
        <f t="shared" si="9"/>
        <v>927.88999999999942</v>
      </c>
      <c r="CI61" s="143" t="e">
        <f t="shared" ref="CI61:CI124" si="15">+CB61+CC61</f>
        <v>#VALUE!</v>
      </c>
      <c r="CJ61" s="9"/>
      <c r="CK61" s="146" t="e">
        <f t="shared" si="11"/>
        <v>#VALUE!</v>
      </c>
      <c r="CL61" s="147">
        <f t="shared" si="11"/>
        <v>18.650000000000034</v>
      </c>
      <c r="CM61" s="147" t="e">
        <f t="shared" ref="CM61:CM124" si="16">+CH61-CI61</f>
        <v>#VALUE!</v>
      </c>
    </row>
    <row r="62" spans="1:91" ht="15" customHeight="1" x14ac:dyDescent="0.2">
      <c r="A62" s="144">
        <v>45332</v>
      </c>
      <c r="C62" s="133">
        <v>14.9</v>
      </c>
      <c r="D62" s="133">
        <v>84.3</v>
      </c>
      <c r="E62" s="133">
        <v>34.700000000000003</v>
      </c>
      <c r="F62" s="133">
        <v>0.67959999999999998</v>
      </c>
      <c r="G62" s="133">
        <v>76.7</v>
      </c>
      <c r="H62" s="134">
        <v>594.57000000000005</v>
      </c>
      <c r="J62" s="135">
        <v>0</v>
      </c>
      <c r="K62" s="135">
        <v>0</v>
      </c>
      <c r="L62" s="135">
        <v>0</v>
      </c>
      <c r="M62" s="135">
        <v>0</v>
      </c>
      <c r="N62" s="135">
        <v>0</v>
      </c>
      <c r="O62" s="134">
        <v>0</v>
      </c>
      <c r="Q62" s="136">
        <v>0</v>
      </c>
      <c r="R62" s="136">
        <v>0</v>
      </c>
      <c r="S62" s="136">
        <v>0</v>
      </c>
      <c r="T62" s="136">
        <v>0</v>
      </c>
      <c r="U62" s="136">
        <v>0</v>
      </c>
      <c r="V62" s="134">
        <v>0</v>
      </c>
      <c r="W62" s="9"/>
      <c r="X62" s="136">
        <v>104.1</v>
      </c>
      <c r="Y62" s="136">
        <v>80.8</v>
      </c>
      <c r="Z62" s="136">
        <v>16.2</v>
      </c>
      <c r="AA62" s="136">
        <v>0.53184242975292761</v>
      </c>
      <c r="AB62" s="136">
        <v>134.5562453915818</v>
      </c>
      <c r="AC62" s="134">
        <v>208.48</v>
      </c>
      <c r="AD62" s="9"/>
      <c r="AE62" s="145">
        <v>107.3</v>
      </c>
      <c r="AF62" s="137">
        <v>82.1</v>
      </c>
      <c r="AG62" s="137">
        <v>39</v>
      </c>
      <c r="AH62" s="137">
        <v>0.53223623706030787</v>
      </c>
      <c r="AI62" s="137">
        <v>134.3593875184913</v>
      </c>
      <c r="AJ62" s="134">
        <v>751.44</v>
      </c>
      <c r="AL62" s="135">
        <v>120.4</v>
      </c>
      <c r="AM62" s="135">
        <v>86.3</v>
      </c>
      <c r="AN62" s="135">
        <v>67.599999999999994</v>
      </c>
      <c r="AO62" s="135">
        <v>0.53371330682946805</v>
      </c>
      <c r="AP62" s="135">
        <v>133.62361260127255</v>
      </c>
      <c r="AQ62" s="134">
        <v>1121.69</v>
      </c>
      <c r="AR62" s="9"/>
      <c r="AS62" s="136">
        <v>120.2</v>
      </c>
      <c r="AT62" s="136">
        <v>82.3</v>
      </c>
      <c r="AU62" s="136">
        <v>22.1</v>
      </c>
      <c r="AV62" s="136">
        <v>0.52761056178302679</v>
      </c>
      <c r="AW62" s="136">
        <v>136.69023395174202</v>
      </c>
      <c r="AX62" s="134">
        <v>385.93</v>
      </c>
      <c r="AZ62" s="145">
        <v>8.6</v>
      </c>
      <c r="BA62" s="145">
        <v>79.2</v>
      </c>
      <c r="BB62" s="145">
        <v>0</v>
      </c>
      <c r="BC62" s="145">
        <v>0.53197331726750297</v>
      </c>
      <c r="BD62" s="145">
        <v>134.490784513064</v>
      </c>
      <c r="BE62" s="134">
        <v>12.1</v>
      </c>
      <c r="BF62" s="9"/>
      <c r="BG62" s="135">
        <v>101.2</v>
      </c>
      <c r="BH62" s="135">
        <v>82</v>
      </c>
      <c r="BI62" s="135">
        <v>32.4</v>
      </c>
      <c r="BJ62" s="135">
        <v>0.53132962483788038</v>
      </c>
      <c r="BK62" s="138">
        <v>134.81302563483933</v>
      </c>
      <c r="BL62" s="134">
        <v>466.86</v>
      </c>
      <c r="BN62" s="136">
        <v>106</v>
      </c>
      <c r="BO62" s="136">
        <v>81.400000000000006</v>
      </c>
      <c r="BP62" s="136">
        <v>18.899999999999999</v>
      </c>
      <c r="BQ62" s="136">
        <v>0.53410000000000002</v>
      </c>
      <c r="BR62" s="136">
        <v>133.44999999999999</v>
      </c>
      <c r="BS62" s="134">
        <v>315.61</v>
      </c>
      <c r="BT62" s="9"/>
      <c r="BU62" s="73">
        <f t="shared" si="12"/>
        <v>3856.6800000000003</v>
      </c>
      <c r="BV62" s="73">
        <f t="shared" si="13"/>
        <v>3262.11</v>
      </c>
      <c r="BW62" s="139">
        <f t="shared" si="14"/>
        <v>594.57000000000005</v>
      </c>
      <c r="BX62" s="74">
        <v>0</v>
      </c>
      <c r="BY62" s="74">
        <f>'[1]2_Ventas'!AB2242</f>
        <v>781.81</v>
      </c>
      <c r="BZ62" s="140">
        <f>'[1]2_Ventas'!AN2242</f>
        <v>210.26</v>
      </c>
      <c r="CB62" s="141" t="s">
        <v>42</v>
      </c>
      <c r="CC62" s="142"/>
      <c r="CD62" s="142">
        <f t="shared" si="10"/>
        <v>680.64000000000033</v>
      </c>
      <c r="CE62" s="76">
        <f t="shared" si="10"/>
        <v>228.46000000000004</v>
      </c>
      <c r="CF62" s="142">
        <f t="shared" si="7"/>
        <v>-82.969999999999345</v>
      </c>
      <c r="CG62" s="142">
        <f t="shared" si="8"/>
        <v>992.06999999999994</v>
      </c>
      <c r="CH62" s="142">
        <f t="shared" si="9"/>
        <v>909.10000000000059</v>
      </c>
      <c r="CI62" s="143" t="e">
        <f t="shared" si="15"/>
        <v>#VALUE!</v>
      </c>
      <c r="CJ62" s="9"/>
      <c r="CK62" s="146" t="e">
        <f t="shared" si="11"/>
        <v>#VALUE!</v>
      </c>
      <c r="CL62" s="147">
        <f t="shared" si="11"/>
        <v>228.46000000000004</v>
      </c>
      <c r="CM62" s="147" t="e">
        <f t="shared" si="16"/>
        <v>#VALUE!</v>
      </c>
    </row>
    <row r="63" spans="1:91" ht="15" customHeight="1" x14ac:dyDescent="0.2">
      <c r="A63" s="144">
        <v>45333</v>
      </c>
      <c r="C63" s="133">
        <v>14.9</v>
      </c>
      <c r="D63" s="133">
        <v>84.3</v>
      </c>
      <c r="E63" s="133">
        <v>46.5</v>
      </c>
      <c r="F63" s="133">
        <v>0.67959999999999998</v>
      </c>
      <c r="G63" s="133">
        <v>76.7</v>
      </c>
      <c r="H63" s="134">
        <v>825.55000000000007</v>
      </c>
      <c r="J63" s="135">
        <v>0</v>
      </c>
      <c r="K63" s="135">
        <v>0</v>
      </c>
      <c r="L63" s="135">
        <v>0</v>
      </c>
      <c r="M63" s="135">
        <v>0</v>
      </c>
      <c r="N63" s="135">
        <v>0</v>
      </c>
      <c r="O63" s="134">
        <v>0</v>
      </c>
      <c r="Q63" s="136">
        <v>0</v>
      </c>
      <c r="R63" s="136">
        <v>0</v>
      </c>
      <c r="S63" s="136">
        <v>0</v>
      </c>
      <c r="T63" s="136">
        <v>0</v>
      </c>
      <c r="U63" s="136">
        <v>0</v>
      </c>
      <c r="V63" s="134">
        <v>0</v>
      </c>
      <c r="W63" s="9"/>
      <c r="X63" s="136">
        <v>103.7</v>
      </c>
      <c r="Y63" s="136">
        <v>80.900000000000006</v>
      </c>
      <c r="Z63" s="136">
        <v>16.2</v>
      </c>
      <c r="AA63" s="136">
        <v>0.53184242975292761</v>
      </c>
      <c r="AB63" s="136">
        <v>134.5562453915818</v>
      </c>
      <c r="AC63" s="134">
        <v>208.24</v>
      </c>
      <c r="AD63" s="9"/>
      <c r="AE63" s="145">
        <v>123</v>
      </c>
      <c r="AF63" s="137">
        <v>82.9</v>
      </c>
      <c r="AG63" s="137">
        <v>61.3</v>
      </c>
      <c r="AH63" s="137">
        <v>0.53223623706030787</v>
      </c>
      <c r="AI63" s="137">
        <v>134.3593875184913</v>
      </c>
      <c r="AJ63" s="134">
        <v>1292.2</v>
      </c>
      <c r="AL63" s="135">
        <v>115.7</v>
      </c>
      <c r="AM63" s="135">
        <v>85.7</v>
      </c>
      <c r="AN63" s="135">
        <v>78</v>
      </c>
      <c r="AO63" s="135">
        <v>0.53371330682946805</v>
      </c>
      <c r="AP63" s="135">
        <v>133.62361260127255</v>
      </c>
      <c r="AQ63" s="134">
        <v>1294.99</v>
      </c>
      <c r="AR63" s="9"/>
      <c r="AS63" s="136">
        <v>116.3</v>
      </c>
      <c r="AT63" s="136">
        <v>81.099999999999994</v>
      </c>
      <c r="AU63" s="136">
        <v>22.2</v>
      </c>
      <c r="AV63" s="136">
        <v>0.52761056178302679</v>
      </c>
      <c r="AW63" s="136">
        <v>136.69023395174202</v>
      </c>
      <c r="AX63" s="134">
        <v>386.3</v>
      </c>
      <c r="AZ63" s="145">
        <v>8.5</v>
      </c>
      <c r="BA63" s="145">
        <v>76.8</v>
      </c>
      <c r="BB63" s="145">
        <v>0</v>
      </c>
      <c r="BC63" s="145">
        <v>0.53197331726750297</v>
      </c>
      <c r="BD63" s="145">
        <v>134.490784513064</v>
      </c>
      <c r="BE63" s="134">
        <v>12.1</v>
      </c>
      <c r="BF63" s="9"/>
      <c r="BG63" s="135">
        <v>100.9</v>
      </c>
      <c r="BH63" s="135">
        <v>82.1</v>
      </c>
      <c r="BI63" s="135">
        <v>32.5</v>
      </c>
      <c r="BJ63" s="135">
        <v>0.53132962483788038</v>
      </c>
      <c r="BK63" s="138">
        <v>134.81302563483933</v>
      </c>
      <c r="BL63" s="134">
        <v>468.46</v>
      </c>
      <c r="BN63" s="136">
        <v>105.4</v>
      </c>
      <c r="BO63" s="136">
        <v>81.400000000000006</v>
      </c>
      <c r="BP63" s="136">
        <v>18.899999999999999</v>
      </c>
      <c r="BQ63" s="136">
        <v>0.53410000000000002</v>
      </c>
      <c r="BR63" s="136">
        <v>133.44999999999999</v>
      </c>
      <c r="BS63" s="134">
        <v>315.22000000000003</v>
      </c>
      <c r="BT63" s="9"/>
      <c r="BU63" s="73">
        <f t="shared" si="12"/>
        <v>4803.0599999999995</v>
      </c>
      <c r="BV63" s="73">
        <f t="shared" si="13"/>
        <v>3977.51</v>
      </c>
      <c r="BW63" s="139">
        <f t="shared" si="14"/>
        <v>825.55000000000007</v>
      </c>
      <c r="BX63" s="74">
        <v>0</v>
      </c>
      <c r="BY63" s="74">
        <f>'[1]2_Ventas'!AB2243</f>
        <v>0</v>
      </c>
      <c r="BZ63" s="140">
        <f>'[1]2_Ventas'!AN2243</f>
        <v>0</v>
      </c>
      <c r="CB63" s="141" t="s">
        <v>42</v>
      </c>
      <c r="CC63" s="142">
        <v>249</v>
      </c>
      <c r="CD63" s="142">
        <f t="shared" si="10"/>
        <v>715.40000000000009</v>
      </c>
      <c r="CE63" s="76">
        <f t="shared" si="10"/>
        <v>230.98000000000002</v>
      </c>
      <c r="CF63" s="142">
        <f t="shared" si="7"/>
        <v>946.3799999999992</v>
      </c>
      <c r="CG63" s="142">
        <f t="shared" si="8"/>
        <v>0</v>
      </c>
      <c r="CH63" s="142">
        <f t="shared" si="9"/>
        <v>946.3799999999992</v>
      </c>
      <c r="CI63" s="143" t="e">
        <f t="shared" si="15"/>
        <v>#VALUE!</v>
      </c>
      <c r="CJ63" s="9"/>
      <c r="CK63" s="146" t="e">
        <f t="shared" si="11"/>
        <v>#VALUE!</v>
      </c>
      <c r="CL63" s="147">
        <f t="shared" si="11"/>
        <v>-18.019999999999982</v>
      </c>
      <c r="CM63" s="147" t="e">
        <f t="shared" si="16"/>
        <v>#VALUE!</v>
      </c>
    </row>
    <row r="64" spans="1:91" ht="15" customHeight="1" x14ac:dyDescent="0.2">
      <c r="A64" s="144">
        <v>45334</v>
      </c>
      <c r="C64" s="133">
        <v>14.9</v>
      </c>
      <c r="D64" s="133">
        <v>85.7</v>
      </c>
      <c r="E64" s="133">
        <v>43.1</v>
      </c>
      <c r="F64" s="133">
        <v>0.67869999999999997</v>
      </c>
      <c r="G64" s="133">
        <v>77</v>
      </c>
      <c r="H64" s="134">
        <v>756.91000000000008</v>
      </c>
      <c r="J64" s="135">
        <v>0</v>
      </c>
      <c r="K64" s="135">
        <v>0</v>
      </c>
      <c r="L64" s="135">
        <v>0</v>
      </c>
      <c r="M64" s="135">
        <v>0</v>
      </c>
      <c r="N64" s="135">
        <v>0</v>
      </c>
      <c r="O64" s="134">
        <v>0</v>
      </c>
      <c r="Q64" s="136">
        <v>0</v>
      </c>
      <c r="R64" s="136">
        <v>0</v>
      </c>
      <c r="S64" s="136">
        <v>0</v>
      </c>
      <c r="T64" s="136">
        <v>0</v>
      </c>
      <c r="U64" s="136">
        <v>0</v>
      </c>
      <c r="V64" s="134">
        <v>0</v>
      </c>
      <c r="W64" s="9"/>
      <c r="X64" s="136">
        <v>106.5</v>
      </c>
      <c r="Y64" s="136">
        <v>82.6</v>
      </c>
      <c r="Z64" s="136">
        <v>16.2</v>
      </c>
      <c r="AA64" s="136">
        <v>0.53184242975292761</v>
      </c>
      <c r="AB64" s="136">
        <v>134.5562453915818</v>
      </c>
      <c r="AC64" s="134">
        <v>209.01</v>
      </c>
      <c r="AD64" s="9"/>
      <c r="AE64" s="145">
        <v>123</v>
      </c>
      <c r="AF64" s="137">
        <v>84.6</v>
      </c>
      <c r="AG64" s="137">
        <v>74.8</v>
      </c>
      <c r="AH64" s="137">
        <v>0.53214025684868416</v>
      </c>
      <c r="AI64" s="137">
        <v>134.40733961372894</v>
      </c>
      <c r="AJ64" s="134">
        <v>1588.6</v>
      </c>
      <c r="AL64" s="135">
        <v>118.7</v>
      </c>
      <c r="AM64" s="135">
        <v>86.5</v>
      </c>
      <c r="AN64" s="135">
        <v>79.599999999999994</v>
      </c>
      <c r="AO64" s="135">
        <v>0.53207920235096595</v>
      </c>
      <c r="AP64" s="135">
        <v>134.43785168596924</v>
      </c>
      <c r="AQ64" s="134">
        <v>1317.82</v>
      </c>
      <c r="AR64" s="9"/>
      <c r="AS64" s="136">
        <v>119.2</v>
      </c>
      <c r="AT64" s="136">
        <v>82.6</v>
      </c>
      <c r="AU64" s="136">
        <v>22.2</v>
      </c>
      <c r="AV64" s="136">
        <v>0.52761056178302679</v>
      </c>
      <c r="AW64" s="136">
        <v>136.69023395174202</v>
      </c>
      <c r="AX64" s="134">
        <v>387.09</v>
      </c>
      <c r="AZ64" s="145">
        <v>8.8000000000000007</v>
      </c>
      <c r="BA64" s="145">
        <v>79.599999999999994</v>
      </c>
      <c r="BB64" s="145">
        <v>0</v>
      </c>
      <c r="BC64" s="145">
        <v>0.53197331726750297</v>
      </c>
      <c r="BD64" s="145">
        <v>134.490784513064</v>
      </c>
      <c r="BE64" s="134">
        <v>12.2</v>
      </c>
      <c r="BF64" s="9"/>
      <c r="BG64" s="135">
        <v>113.8</v>
      </c>
      <c r="BH64" s="135">
        <v>83.9</v>
      </c>
      <c r="BI64" s="135">
        <v>37.6</v>
      </c>
      <c r="BJ64" s="135">
        <v>0.53132962483788038</v>
      </c>
      <c r="BK64" s="138">
        <v>134.81302563483933</v>
      </c>
      <c r="BL64" s="134">
        <v>564.46</v>
      </c>
      <c r="BN64" s="136">
        <v>107.9</v>
      </c>
      <c r="BO64" s="136">
        <v>82.7</v>
      </c>
      <c r="BP64" s="136">
        <v>18.899999999999999</v>
      </c>
      <c r="BQ64" s="136">
        <v>0.53410000000000002</v>
      </c>
      <c r="BR64" s="136">
        <v>133.44999999999999</v>
      </c>
      <c r="BS64" s="134">
        <v>316.10000000000002</v>
      </c>
      <c r="BT64" s="9"/>
      <c r="BU64" s="73">
        <f t="shared" si="12"/>
        <v>5152.1900000000005</v>
      </c>
      <c r="BV64" s="73">
        <f t="shared" si="13"/>
        <v>4395.28</v>
      </c>
      <c r="BW64" s="139">
        <f t="shared" si="14"/>
        <v>756.91000000000008</v>
      </c>
      <c r="BX64" s="74">
        <v>0</v>
      </c>
      <c r="BY64" s="74">
        <f>'[1]2_Ventas'!AB2244</f>
        <v>273.95</v>
      </c>
      <c r="BZ64" s="140">
        <f>'[1]2_Ventas'!AN2244</f>
        <v>326.24</v>
      </c>
      <c r="CB64" s="141" t="s">
        <v>42</v>
      </c>
      <c r="CC64" s="142">
        <v>263</v>
      </c>
      <c r="CD64" s="142">
        <f t="shared" si="10"/>
        <v>691.71999999999957</v>
      </c>
      <c r="CE64" s="76">
        <f t="shared" si="10"/>
        <v>257.60000000000002</v>
      </c>
      <c r="CF64" s="142">
        <f t="shared" si="7"/>
        <v>349.13000000000102</v>
      </c>
      <c r="CG64" s="142">
        <f t="shared" si="8"/>
        <v>600.19000000000005</v>
      </c>
      <c r="CH64" s="142">
        <f t="shared" si="9"/>
        <v>949.32000000000107</v>
      </c>
      <c r="CI64" s="143" t="e">
        <f t="shared" si="15"/>
        <v>#VALUE!</v>
      </c>
      <c r="CJ64" s="9"/>
      <c r="CK64" s="146" t="e">
        <f t="shared" si="11"/>
        <v>#VALUE!</v>
      </c>
      <c r="CL64" s="147">
        <f t="shared" si="11"/>
        <v>-5.3999999999999773</v>
      </c>
      <c r="CM64" s="147" t="e">
        <f t="shared" si="16"/>
        <v>#VALUE!</v>
      </c>
    </row>
    <row r="65" spans="1:91" ht="15" customHeight="1" x14ac:dyDescent="0.2">
      <c r="A65" s="144">
        <v>45335</v>
      </c>
      <c r="C65" s="133">
        <v>14.8</v>
      </c>
      <c r="D65" s="133">
        <v>86</v>
      </c>
      <c r="E65" s="133">
        <v>42.2</v>
      </c>
      <c r="F65" s="133">
        <v>0.67800000000000005</v>
      </c>
      <c r="G65" s="133">
        <v>77.2</v>
      </c>
      <c r="H65" s="134">
        <v>739.11999999999989</v>
      </c>
      <c r="J65" s="135">
        <v>0</v>
      </c>
      <c r="K65" s="135">
        <v>0</v>
      </c>
      <c r="L65" s="135">
        <v>0</v>
      </c>
      <c r="M65" s="135">
        <v>0</v>
      </c>
      <c r="N65" s="135">
        <v>0</v>
      </c>
      <c r="O65" s="134">
        <v>0</v>
      </c>
      <c r="Q65" s="136">
        <v>0</v>
      </c>
      <c r="R65" s="136">
        <v>0</v>
      </c>
      <c r="S65" s="136">
        <v>0</v>
      </c>
      <c r="T65" s="136">
        <v>0</v>
      </c>
      <c r="U65" s="136">
        <v>0</v>
      </c>
      <c r="V65" s="134">
        <v>0</v>
      </c>
      <c r="W65" s="9"/>
      <c r="X65" s="136">
        <v>106.2</v>
      </c>
      <c r="Y65" s="136">
        <v>82.6</v>
      </c>
      <c r="Z65" s="136">
        <v>16.2</v>
      </c>
      <c r="AA65" s="136">
        <v>0.53184242975292761</v>
      </c>
      <c r="AB65" s="136">
        <v>134.5562453915818</v>
      </c>
      <c r="AC65" s="134">
        <v>208.85</v>
      </c>
      <c r="AD65" s="9"/>
      <c r="AE65" s="145">
        <v>116.5</v>
      </c>
      <c r="AF65" s="137">
        <v>85.2</v>
      </c>
      <c r="AG65" s="137">
        <v>74.8</v>
      </c>
      <c r="AH65" s="137">
        <v>0.53155192998325773</v>
      </c>
      <c r="AI65" s="137">
        <v>134.70164845315645</v>
      </c>
      <c r="AJ65" s="134">
        <v>1586.61</v>
      </c>
      <c r="AL65" s="135">
        <v>118.9</v>
      </c>
      <c r="AM65" s="135">
        <v>89.8</v>
      </c>
      <c r="AN65" s="135">
        <v>59.9</v>
      </c>
      <c r="AO65" s="135">
        <v>0.53215256723716098</v>
      </c>
      <c r="AP65" s="135">
        <v>134.40118832770492</v>
      </c>
      <c r="AQ65" s="134">
        <v>976.78</v>
      </c>
      <c r="AR65" s="9"/>
      <c r="AS65" s="136">
        <v>119.1</v>
      </c>
      <c r="AT65" s="136">
        <v>82.7</v>
      </c>
      <c r="AU65" s="136">
        <v>22.2</v>
      </c>
      <c r="AV65" s="136">
        <v>0.52761056178302679</v>
      </c>
      <c r="AW65" s="136">
        <v>136.69023395174202</v>
      </c>
      <c r="AX65" s="134">
        <v>386.97</v>
      </c>
      <c r="AZ65" s="145">
        <v>8.8000000000000007</v>
      </c>
      <c r="BA65" s="145">
        <v>78</v>
      </c>
      <c r="BB65" s="145">
        <v>0</v>
      </c>
      <c r="BC65" s="145">
        <v>0.53197331726750297</v>
      </c>
      <c r="BD65" s="145">
        <v>134.490784513064</v>
      </c>
      <c r="BE65" s="134">
        <v>12.24</v>
      </c>
      <c r="BF65" s="9"/>
      <c r="BG65" s="135">
        <v>107.9</v>
      </c>
      <c r="BH65" s="135">
        <v>85.4</v>
      </c>
      <c r="BI65" s="135">
        <v>42.5</v>
      </c>
      <c r="BJ65" s="135">
        <v>0.53132962483788038</v>
      </c>
      <c r="BK65" s="138">
        <v>134.81302563483933</v>
      </c>
      <c r="BL65" s="134">
        <v>652.24</v>
      </c>
      <c r="BN65" s="136">
        <v>107.5</v>
      </c>
      <c r="BO65" s="136">
        <v>82.8</v>
      </c>
      <c r="BP65" s="136">
        <v>18.899999999999999</v>
      </c>
      <c r="BQ65" s="136">
        <v>0.53410000000000002</v>
      </c>
      <c r="BR65" s="136">
        <v>133.44999999999999</v>
      </c>
      <c r="BS65" s="134">
        <v>315.8</v>
      </c>
      <c r="BT65" s="9"/>
      <c r="BU65" s="73">
        <f t="shared" si="12"/>
        <v>4878.6100000000006</v>
      </c>
      <c r="BV65" s="73">
        <f t="shared" si="13"/>
        <v>4139.49</v>
      </c>
      <c r="BW65" s="139">
        <f t="shared" si="14"/>
        <v>739.11999999999989</v>
      </c>
      <c r="BX65" s="74">
        <v>0</v>
      </c>
      <c r="BY65" s="74">
        <f>'[1]2_Ventas'!AB2245</f>
        <v>941.43</v>
      </c>
      <c r="BZ65" s="140">
        <f>'[1]2_Ventas'!AN2245</f>
        <v>279.76</v>
      </c>
      <c r="CB65" s="141" t="s">
        <v>42</v>
      </c>
      <c r="CC65" s="142">
        <v>261</v>
      </c>
      <c r="CD65" s="142">
        <f t="shared" si="10"/>
        <v>685.64</v>
      </c>
      <c r="CE65" s="76">
        <f t="shared" si="10"/>
        <v>261.9699999999998</v>
      </c>
      <c r="CF65" s="142">
        <f t="shared" si="7"/>
        <v>-273.57999999999993</v>
      </c>
      <c r="CG65" s="142">
        <f t="shared" si="8"/>
        <v>1221.19</v>
      </c>
      <c r="CH65" s="142">
        <f t="shared" si="9"/>
        <v>947.61000000000013</v>
      </c>
      <c r="CI65" s="143" t="e">
        <f t="shared" si="15"/>
        <v>#VALUE!</v>
      </c>
      <c r="CJ65" s="9"/>
      <c r="CK65" s="146" t="e">
        <f t="shared" si="11"/>
        <v>#VALUE!</v>
      </c>
      <c r="CL65" s="147">
        <f t="shared" si="11"/>
        <v>0.96999999999979991</v>
      </c>
      <c r="CM65" s="147" t="e">
        <f t="shared" si="16"/>
        <v>#VALUE!</v>
      </c>
    </row>
    <row r="66" spans="1:91" ht="15" customHeight="1" x14ac:dyDescent="0.2">
      <c r="A66" s="144">
        <v>45336</v>
      </c>
      <c r="C66" s="133">
        <v>14.8</v>
      </c>
      <c r="D66" s="133">
        <v>87.1</v>
      </c>
      <c r="E66" s="133">
        <v>55.5</v>
      </c>
      <c r="F66" s="133">
        <v>0.67830000000000001</v>
      </c>
      <c r="G66" s="133">
        <v>77.099999999999994</v>
      </c>
      <c r="H66" s="134">
        <v>1003.0799999999999</v>
      </c>
      <c r="J66" s="135">
        <v>0</v>
      </c>
      <c r="K66" s="135">
        <v>0</v>
      </c>
      <c r="L66" s="135">
        <v>0</v>
      </c>
      <c r="M66" s="135">
        <v>0</v>
      </c>
      <c r="N66" s="135">
        <v>0</v>
      </c>
      <c r="O66" s="134">
        <v>0</v>
      </c>
      <c r="Q66" s="136">
        <v>0</v>
      </c>
      <c r="R66" s="136">
        <v>0</v>
      </c>
      <c r="S66" s="136">
        <v>0</v>
      </c>
      <c r="T66" s="136">
        <v>0</v>
      </c>
      <c r="U66" s="136">
        <v>0</v>
      </c>
      <c r="V66" s="134">
        <v>0</v>
      </c>
      <c r="W66" s="9"/>
      <c r="X66" s="136">
        <v>108.5</v>
      </c>
      <c r="Y66" s="136">
        <v>83.9</v>
      </c>
      <c r="Z66" s="136">
        <v>16.100000000000001</v>
      </c>
      <c r="AA66" s="136">
        <v>0.53184242975292761</v>
      </c>
      <c r="AB66" s="136">
        <v>134.5562453915818</v>
      </c>
      <c r="AC66" s="134">
        <v>208.12</v>
      </c>
      <c r="AD66" s="9"/>
      <c r="AE66" s="145">
        <v>116.1</v>
      </c>
      <c r="AF66" s="137">
        <v>86.4</v>
      </c>
      <c r="AG66" s="137">
        <v>74.8</v>
      </c>
      <c r="AH66" s="137">
        <v>0.53155192998325773</v>
      </c>
      <c r="AI66" s="137">
        <v>134.70164845315645</v>
      </c>
      <c r="AJ66" s="134">
        <v>1583.89</v>
      </c>
      <c r="AL66" s="135">
        <v>121.5</v>
      </c>
      <c r="AM66" s="135">
        <v>92</v>
      </c>
      <c r="AN66" s="135">
        <v>45.1</v>
      </c>
      <c r="AO66" s="135">
        <v>0.53173586938194384</v>
      </c>
      <c r="AP66" s="135">
        <v>134.60956331471613</v>
      </c>
      <c r="AQ66" s="134">
        <v>698.39</v>
      </c>
      <c r="AR66" s="9"/>
      <c r="AS66" s="136">
        <v>121.8</v>
      </c>
      <c r="AT66" s="136">
        <v>84</v>
      </c>
      <c r="AU66" s="136">
        <v>22.2</v>
      </c>
      <c r="AV66" s="136">
        <v>0.52761056178302679</v>
      </c>
      <c r="AW66" s="136">
        <v>136.69023395174202</v>
      </c>
      <c r="AX66" s="134">
        <v>387.7</v>
      </c>
      <c r="AZ66" s="145">
        <v>9.1</v>
      </c>
      <c r="BA66" s="145">
        <v>81.400000000000006</v>
      </c>
      <c r="BB66" s="145">
        <v>0</v>
      </c>
      <c r="BC66" s="145">
        <v>0.53197331726750297</v>
      </c>
      <c r="BD66" s="145">
        <v>134.490784513064</v>
      </c>
      <c r="BE66" s="134">
        <v>12.32</v>
      </c>
      <c r="BF66" s="9"/>
      <c r="BG66" s="135">
        <v>108.2</v>
      </c>
      <c r="BH66" s="135">
        <v>85.5</v>
      </c>
      <c r="BI66" s="135">
        <v>42.5</v>
      </c>
      <c r="BJ66" s="135">
        <v>0.5325844267624722</v>
      </c>
      <c r="BK66" s="138">
        <v>134.18557563758378</v>
      </c>
      <c r="BL66" s="134">
        <v>652.27</v>
      </c>
      <c r="BN66" s="136">
        <v>109.8</v>
      </c>
      <c r="BO66" s="136">
        <v>83.9</v>
      </c>
      <c r="BP66" s="136">
        <v>18.8</v>
      </c>
      <c r="BQ66" s="136">
        <v>0.53410000000000002</v>
      </c>
      <c r="BR66" s="136">
        <v>133.44999999999999</v>
      </c>
      <c r="BS66" s="134">
        <v>314.7</v>
      </c>
      <c r="BT66" s="9"/>
      <c r="BU66" s="73">
        <f t="shared" si="12"/>
        <v>4860.47</v>
      </c>
      <c r="BV66" s="73">
        <f t="shared" si="13"/>
        <v>3857.39</v>
      </c>
      <c r="BW66" s="139">
        <f t="shared" si="14"/>
        <v>1003.0799999999999</v>
      </c>
      <c r="BX66" s="74">
        <v>0</v>
      </c>
      <c r="BY66" s="74">
        <f>'[1]2_Ventas'!AB2246</f>
        <v>975.45</v>
      </c>
      <c r="BZ66" s="140">
        <f>'[1]2_Ventas'!AN2246</f>
        <v>0</v>
      </c>
      <c r="CB66" s="141" t="s">
        <v>42</v>
      </c>
      <c r="CC66" s="142">
        <v>285</v>
      </c>
      <c r="CD66" s="142">
        <f t="shared" si="10"/>
        <v>693.35000000000014</v>
      </c>
      <c r="CE66" s="76">
        <f t="shared" si="10"/>
        <v>263.96000000000004</v>
      </c>
      <c r="CF66" s="142">
        <f t="shared" si="7"/>
        <v>-18.140000000000327</v>
      </c>
      <c r="CG66" s="142">
        <f t="shared" si="8"/>
        <v>975.45</v>
      </c>
      <c r="CH66" s="142">
        <f t="shared" si="9"/>
        <v>957.30999999999972</v>
      </c>
      <c r="CI66" s="143" t="e">
        <f t="shared" si="15"/>
        <v>#VALUE!</v>
      </c>
      <c r="CJ66" s="9"/>
      <c r="CK66" s="146" t="e">
        <f t="shared" si="11"/>
        <v>#VALUE!</v>
      </c>
      <c r="CL66" s="147">
        <f t="shared" si="11"/>
        <v>-21.039999999999964</v>
      </c>
      <c r="CM66" s="147" t="e">
        <f t="shared" si="16"/>
        <v>#VALUE!</v>
      </c>
    </row>
    <row r="67" spans="1:91" ht="15" customHeight="1" x14ac:dyDescent="0.2">
      <c r="A67" s="144">
        <v>45337</v>
      </c>
      <c r="C67" s="133">
        <v>14.8</v>
      </c>
      <c r="D67" s="133">
        <v>86.6</v>
      </c>
      <c r="E67" s="133">
        <v>68.900000000000006</v>
      </c>
      <c r="F67" s="133">
        <v>0.67830000000000001</v>
      </c>
      <c r="G67" s="133">
        <v>77.099999999999994</v>
      </c>
      <c r="H67" s="134">
        <v>1259.4599999999998</v>
      </c>
      <c r="J67" s="135">
        <v>0</v>
      </c>
      <c r="K67" s="135">
        <v>0</v>
      </c>
      <c r="L67" s="135">
        <v>0</v>
      </c>
      <c r="M67" s="135">
        <v>0</v>
      </c>
      <c r="N67" s="135">
        <v>0</v>
      </c>
      <c r="O67" s="134">
        <v>0</v>
      </c>
      <c r="Q67" s="136">
        <v>0</v>
      </c>
      <c r="R67" s="136">
        <v>0</v>
      </c>
      <c r="S67" s="136">
        <v>0</v>
      </c>
      <c r="T67" s="136">
        <v>0</v>
      </c>
      <c r="U67" s="136">
        <v>0</v>
      </c>
      <c r="V67" s="134">
        <v>0</v>
      </c>
      <c r="W67" s="9"/>
      <c r="X67" s="136">
        <v>108</v>
      </c>
      <c r="Y67" s="136">
        <v>83.6</v>
      </c>
      <c r="Z67" s="136">
        <v>16.100000000000001</v>
      </c>
      <c r="AA67" s="136">
        <v>0.53184242975292761</v>
      </c>
      <c r="AB67" s="136">
        <v>134.5562453915818</v>
      </c>
      <c r="AC67" s="134">
        <v>208.01</v>
      </c>
      <c r="AD67" s="9"/>
      <c r="AE67" s="145">
        <v>115</v>
      </c>
      <c r="AF67" s="137">
        <v>85.9</v>
      </c>
      <c r="AG67" s="137">
        <v>74.7</v>
      </c>
      <c r="AH67" s="137">
        <v>0.53155192998325773</v>
      </c>
      <c r="AI67" s="137">
        <v>134.70164845315645</v>
      </c>
      <c r="AJ67" s="134">
        <v>1583.15</v>
      </c>
      <c r="AL67" s="135">
        <v>122</v>
      </c>
      <c r="AM67" s="135">
        <v>89.9</v>
      </c>
      <c r="AN67" s="135">
        <v>51.5</v>
      </c>
      <c r="AO67" s="135">
        <v>0.53173586938194384</v>
      </c>
      <c r="AP67" s="135">
        <v>134.60956331471613</v>
      </c>
      <c r="AQ67" s="134">
        <v>820.96</v>
      </c>
      <c r="AR67" s="9"/>
      <c r="AS67" s="136">
        <v>121.9</v>
      </c>
      <c r="AT67" s="136">
        <v>83.9</v>
      </c>
      <c r="AU67" s="136">
        <v>22.3</v>
      </c>
      <c r="AV67" s="136">
        <v>0.52761056178302679</v>
      </c>
      <c r="AW67" s="136">
        <v>136.69023395174202</v>
      </c>
      <c r="AX67" s="134">
        <v>389.84</v>
      </c>
      <c r="AZ67" s="145">
        <v>9.1</v>
      </c>
      <c r="BA67" s="145">
        <v>80.5</v>
      </c>
      <c r="BB67" s="145">
        <v>0</v>
      </c>
      <c r="BC67" s="145">
        <v>0.53197331726750297</v>
      </c>
      <c r="BD67" s="145">
        <v>134.490784513064</v>
      </c>
      <c r="BE67" s="134">
        <v>12.34</v>
      </c>
      <c r="BF67" s="9"/>
      <c r="BG67" s="135">
        <v>107.1</v>
      </c>
      <c r="BH67" s="135">
        <v>84.9</v>
      </c>
      <c r="BI67" s="135">
        <v>42.5</v>
      </c>
      <c r="BJ67" s="135">
        <v>0.5325844267624722</v>
      </c>
      <c r="BK67" s="138">
        <v>134.18557563758378</v>
      </c>
      <c r="BL67" s="134">
        <v>652.33000000000004</v>
      </c>
      <c r="BN67" s="136">
        <v>109.1</v>
      </c>
      <c r="BO67" s="136">
        <v>83.6</v>
      </c>
      <c r="BP67" s="136">
        <v>18.8</v>
      </c>
      <c r="BQ67" s="136">
        <v>0.53410000000000002</v>
      </c>
      <c r="BR67" s="136">
        <v>133.44999999999999</v>
      </c>
      <c r="BS67" s="134">
        <v>314.45999999999998</v>
      </c>
      <c r="BT67" s="9"/>
      <c r="BU67" s="73">
        <f t="shared" si="12"/>
        <v>5240.55</v>
      </c>
      <c r="BV67" s="73">
        <f t="shared" si="13"/>
        <v>3981.09</v>
      </c>
      <c r="BW67" s="139">
        <f t="shared" si="14"/>
        <v>1259.4599999999998</v>
      </c>
      <c r="BX67" s="74">
        <v>0</v>
      </c>
      <c r="BY67" s="74">
        <f>'[1]2_Ventas'!AB2247</f>
        <v>566.64</v>
      </c>
      <c r="BZ67" s="140">
        <f>'[1]2_Ventas'!AN2247</f>
        <v>0</v>
      </c>
      <c r="CB67" s="141">
        <v>1028.3499999999999</v>
      </c>
      <c r="CC67" s="142">
        <v>271.33</v>
      </c>
      <c r="CD67" s="142">
        <f t="shared" si="10"/>
        <v>690.34000000000026</v>
      </c>
      <c r="CE67" s="76">
        <f t="shared" si="10"/>
        <v>256.37999999999988</v>
      </c>
      <c r="CF67" s="142">
        <f t="shared" si="7"/>
        <v>380.07999999999993</v>
      </c>
      <c r="CG67" s="142">
        <f t="shared" si="8"/>
        <v>566.64</v>
      </c>
      <c r="CH67" s="142">
        <f t="shared" si="9"/>
        <v>946.71999999999991</v>
      </c>
      <c r="CI67" s="143">
        <f t="shared" si="15"/>
        <v>1299.6799999999998</v>
      </c>
      <c r="CJ67" s="9"/>
      <c r="CK67" s="146">
        <f t="shared" si="11"/>
        <v>-338.00999999999965</v>
      </c>
      <c r="CL67" s="147">
        <f t="shared" si="11"/>
        <v>-14.950000000000102</v>
      </c>
      <c r="CM67" s="147">
        <f t="shared" si="16"/>
        <v>-352.95999999999992</v>
      </c>
    </row>
    <row r="68" spans="1:91" ht="15" customHeight="1" x14ac:dyDescent="0.2">
      <c r="A68" s="144">
        <v>45338</v>
      </c>
      <c r="C68" s="133">
        <v>14.8</v>
      </c>
      <c r="D68" s="133">
        <v>86.4</v>
      </c>
      <c r="E68" s="133">
        <v>42.4</v>
      </c>
      <c r="F68" s="133">
        <v>0.67830000000000001</v>
      </c>
      <c r="G68" s="133">
        <v>77.099999999999994</v>
      </c>
      <c r="H68" s="134">
        <v>741.57999999999993</v>
      </c>
      <c r="J68" s="135">
        <v>0</v>
      </c>
      <c r="K68" s="135">
        <v>0</v>
      </c>
      <c r="L68" s="135">
        <v>0</v>
      </c>
      <c r="M68" s="135">
        <v>0</v>
      </c>
      <c r="N68" s="135">
        <v>0</v>
      </c>
      <c r="O68" s="134">
        <v>0</v>
      </c>
      <c r="Q68" s="136">
        <v>0</v>
      </c>
      <c r="R68" s="136">
        <v>0</v>
      </c>
      <c r="S68" s="136">
        <v>0</v>
      </c>
      <c r="T68" s="136">
        <v>0</v>
      </c>
      <c r="U68" s="136">
        <v>0</v>
      </c>
      <c r="V68" s="134">
        <v>0</v>
      </c>
      <c r="W68" s="9"/>
      <c r="X68" s="136">
        <v>108.4</v>
      </c>
      <c r="Y68" s="136">
        <v>83.8</v>
      </c>
      <c r="Z68" s="136">
        <v>16.100000000000001</v>
      </c>
      <c r="AA68" s="136">
        <v>0.53184242975292761</v>
      </c>
      <c r="AB68" s="136">
        <v>134.5562453915818</v>
      </c>
      <c r="AC68" s="134">
        <v>208.12</v>
      </c>
      <c r="AD68" s="9"/>
      <c r="AE68" s="145">
        <v>121.5</v>
      </c>
      <c r="AF68" s="137">
        <v>86.1</v>
      </c>
      <c r="AG68" s="137">
        <v>58.8</v>
      </c>
      <c r="AH68" s="137">
        <v>0.53155192998325773</v>
      </c>
      <c r="AI68" s="137">
        <v>134.70164845315645</v>
      </c>
      <c r="AJ68" s="134">
        <v>1227.07</v>
      </c>
      <c r="AL68" s="135">
        <v>114.3</v>
      </c>
      <c r="AM68" s="135">
        <v>89.1</v>
      </c>
      <c r="AN68" s="135">
        <v>56.9</v>
      </c>
      <c r="AO68" s="135">
        <v>0.53173586938194384</v>
      </c>
      <c r="AP68" s="135">
        <v>134.60956331471613</v>
      </c>
      <c r="AQ68" s="134">
        <v>920.85</v>
      </c>
      <c r="AR68" s="9"/>
      <c r="AS68" s="136">
        <v>121.6</v>
      </c>
      <c r="AT68" s="136">
        <v>83.7</v>
      </c>
      <c r="AU68" s="136">
        <v>22.3</v>
      </c>
      <c r="AV68" s="136">
        <v>0.52761056178302679</v>
      </c>
      <c r="AW68" s="136">
        <v>136.69023395174202</v>
      </c>
      <c r="AX68" s="134">
        <v>389.81</v>
      </c>
      <c r="AZ68" s="145">
        <v>9.1999999999999993</v>
      </c>
      <c r="BA68" s="145">
        <v>79.900000000000006</v>
      </c>
      <c r="BB68" s="145">
        <v>0</v>
      </c>
      <c r="BC68" s="145">
        <v>0.53197331726750297</v>
      </c>
      <c r="BD68" s="145">
        <v>134.490784513064</v>
      </c>
      <c r="BE68" s="134">
        <v>12.41</v>
      </c>
      <c r="BF68" s="9"/>
      <c r="BG68" s="135">
        <v>107.5</v>
      </c>
      <c r="BH68" s="135">
        <v>85.1</v>
      </c>
      <c r="BI68" s="135">
        <v>42.5</v>
      </c>
      <c r="BJ68" s="135">
        <v>0.5325844267624722</v>
      </c>
      <c r="BK68" s="138">
        <v>134.18557563758378</v>
      </c>
      <c r="BL68" s="134">
        <v>652.32000000000005</v>
      </c>
      <c r="BN68" s="136">
        <v>109.2</v>
      </c>
      <c r="BO68" s="136">
        <v>83.7</v>
      </c>
      <c r="BP68" s="136">
        <v>18.8</v>
      </c>
      <c r="BQ68" s="136">
        <v>0.53410000000000002</v>
      </c>
      <c r="BR68" s="136">
        <v>133.44999999999999</v>
      </c>
      <c r="BS68" s="134">
        <v>314.45</v>
      </c>
      <c r="BT68" s="9"/>
      <c r="BU68" s="73">
        <f t="shared" si="12"/>
        <v>4466.6099999999997</v>
      </c>
      <c r="BV68" s="73">
        <f t="shared" si="13"/>
        <v>3725.0299999999993</v>
      </c>
      <c r="BW68" s="139">
        <f t="shared" si="14"/>
        <v>741.57999999999993</v>
      </c>
      <c r="BX68" s="74">
        <v>0</v>
      </c>
      <c r="BY68" s="74">
        <f>'[1]2_Ventas'!AB2248</f>
        <v>978.38</v>
      </c>
      <c r="BZ68" s="140">
        <f>'[1]2_Ventas'!AN2248</f>
        <v>814.83</v>
      </c>
      <c r="CB68" s="141">
        <v>849.23</v>
      </c>
      <c r="CC68" s="142">
        <v>273.39999999999998</v>
      </c>
      <c r="CD68" s="142">
        <f t="shared" si="10"/>
        <v>722.31999999999914</v>
      </c>
      <c r="CE68" s="76">
        <f t="shared" si="10"/>
        <v>296.95000000000016</v>
      </c>
      <c r="CF68" s="142">
        <f t="shared" si="7"/>
        <v>-773.94000000000051</v>
      </c>
      <c r="CG68" s="142">
        <f t="shared" si="8"/>
        <v>1793.21</v>
      </c>
      <c r="CH68" s="142">
        <f t="shared" si="9"/>
        <v>1019.2699999999995</v>
      </c>
      <c r="CI68" s="143">
        <f t="shared" si="15"/>
        <v>1122.6300000000001</v>
      </c>
      <c r="CJ68" s="9"/>
      <c r="CK68" s="146">
        <f t="shared" si="11"/>
        <v>-126.91000000000088</v>
      </c>
      <c r="CL68" s="147">
        <f t="shared" si="11"/>
        <v>23.550000000000182</v>
      </c>
      <c r="CM68" s="147">
        <f t="shared" si="16"/>
        <v>-103.36000000000058</v>
      </c>
    </row>
    <row r="69" spans="1:91" ht="15" customHeight="1" x14ac:dyDescent="0.2">
      <c r="A69" s="144">
        <v>45339</v>
      </c>
      <c r="C69" s="133">
        <v>14.9</v>
      </c>
      <c r="D69" s="133">
        <v>85.9</v>
      </c>
      <c r="E69" s="133">
        <v>44.6</v>
      </c>
      <c r="F69" s="133">
        <v>0.67830000000000001</v>
      </c>
      <c r="G69" s="133">
        <v>77.099999999999994</v>
      </c>
      <c r="H69" s="134">
        <v>785.61</v>
      </c>
      <c r="J69" s="135">
        <v>0</v>
      </c>
      <c r="K69" s="135">
        <v>0</v>
      </c>
      <c r="L69" s="135">
        <v>0</v>
      </c>
      <c r="M69" s="135">
        <v>0</v>
      </c>
      <c r="N69" s="135">
        <v>0</v>
      </c>
      <c r="O69" s="134">
        <v>0</v>
      </c>
      <c r="Q69" s="136">
        <v>0</v>
      </c>
      <c r="R69" s="136">
        <v>0</v>
      </c>
      <c r="S69" s="136">
        <v>0</v>
      </c>
      <c r="T69" s="136">
        <v>0</v>
      </c>
      <c r="U69" s="136">
        <v>0</v>
      </c>
      <c r="V69" s="134">
        <v>0</v>
      </c>
      <c r="W69" s="9"/>
      <c r="X69" s="136">
        <v>107</v>
      </c>
      <c r="Y69" s="136">
        <v>82.9</v>
      </c>
      <c r="Z69" s="136">
        <v>16.2</v>
      </c>
      <c r="AA69" s="136">
        <v>0.53184242975292761</v>
      </c>
      <c r="AB69" s="136">
        <v>134.5562453915818</v>
      </c>
      <c r="AC69" s="134">
        <v>209.17</v>
      </c>
      <c r="AD69" s="9"/>
      <c r="AE69" s="145">
        <v>118.7</v>
      </c>
      <c r="AF69" s="137">
        <v>88.1</v>
      </c>
      <c r="AG69" s="137">
        <v>32.5</v>
      </c>
      <c r="AH69" s="137">
        <v>0.53155192998325773</v>
      </c>
      <c r="AI69" s="137">
        <v>134.70164845315645</v>
      </c>
      <c r="AJ69" s="134">
        <v>601.1</v>
      </c>
      <c r="AL69" s="135">
        <v>110.2</v>
      </c>
      <c r="AM69" s="135">
        <v>86.6</v>
      </c>
      <c r="AN69" s="135">
        <v>56.8</v>
      </c>
      <c r="AO69" s="135">
        <v>0.53173586938194384</v>
      </c>
      <c r="AP69" s="135">
        <v>134.60956331471613</v>
      </c>
      <c r="AQ69" s="134">
        <v>921.82</v>
      </c>
      <c r="AR69" s="9"/>
      <c r="AS69" s="136">
        <v>118.6</v>
      </c>
      <c r="AT69" s="136">
        <v>82.4</v>
      </c>
      <c r="AU69" s="136">
        <v>22.2</v>
      </c>
      <c r="AV69" s="136">
        <v>0.52761056178302679</v>
      </c>
      <c r="AW69" s="136">
        <v>136.69023395174202</v>
      </c>
      <c r="AX69" s="134">
        <v>386.81</v>
      </c>
      <c r="AZ69" s="145">
        <v>9.1</v>
      </c>
      <c r="BA69" s="145">
        <v>77.8</v>
      </c>
      <c r="BB69" s="145">
        <v>0</v>
      </c>
      <c r="BC69" s="145">
        <v>0.53197331726750297</v>
      </c>
      <c r="BD69" s="145">
        <v>134.490784513064</v>
      </c>
      <c r="BE69" s="134">
        <v>12.4</v>
      </c>
      <c r="BF69" s="9"/>
      <c r="BG69" s="135">
        <v>106.3</v>
      </c>
      <c r="BH69" s="135">
        <v>84.4</v>
      </c>
      <c r="BI69" s="135">
        <v>42.5</v>
      </c>
      <c r="BJ69" s="135">
        <v>0.5325844267624722</v>
      </c>
      <c r="BK69" s="138">
        <v>134.18557563758378</v>
      </c>
      <c r="BL69" s="134">
        <v>652.42999999999995</v>
      </c>
      <c r="BN69" s="136">
        <v>107.7</v>
      </c>
      <c r="BO69" s="136">
        <v>82.7</v>
      </c>
      <c r="BP69" s="136">
        <v>18.899999999999999</v>
      </c>
      <c r="BQ69" s="136">
        <v>0.53410000000000002</v>
      </c>
      <c r="BR69" s="136">
        <v>133.44999999999999</v>
      </c>
      <c r="BS69" s="134">
        <v>315.97000000000003</v>
      </c>
      <c r="BT69" s="9"/>
      <c r="BU69" s="73">
        <f t="shared" si="12"/>
        <v>3885.31</v>
      </c>
      <c r="BV69" s="73">
        <f t="shared" si="13"/>
        <v>3099.7000000000003</v>
      </c>
      <c r="BW69" s="139">
        <f t="shared" si="14"/>
        <v>785.61</v>
      </c>
      <c r="BX69" s="74">
        <v>0</v>
      </c>
      <c r="BY69" s="74">
        <f>'[1]2_Ventas'!AB2249</f>
        <v>1331.24</v>
      </c>
      <c r="BZ69" s="140">
        <f>'[1]2_Ventas'!AN2249</f>
        <v>214.12</v>
      </c>
      <c r="CB69" s="141">
        <v>720.23</v>
      </c>
      <c r="CC69" s="142">
        <v>269.75</v>
      </c>
      <c r="CD69" s="142">
        <f t="shared" si="10"/>
        <v>705.91000000000099</v>
      </c>
      <c r="CE69" s="76">
        <f t="shared" si="10"/>
        <v>258.15000000000009</v>
      </c>
      <c r="CF69" s="142">
        <f t="shared" si="7"/>
        <v>-581.29999999999973</v>
      </c>
      <c r="CG69" s="142">
        <f t="shared" si="8"/>
        <v>1545.3600000000001</v>
      </c>
      <c r="CH69" s="142">
        <f t="shared" si="9"/>
        <v>964.0600000000004</v>
      </c>
      <c r="CI69" s="143">
        <f t="shared" si="15"/>
        <v>989.98</v>
      </c>
      <c r="CJ69" s="9"/>
      <c r="CK69" s="146">
        <f t="shared" si="11"/>
        <v>-14.319999999999027</v>
      </c>
      <c r="CL69" s="147">
        <f t="shared" si="11"/>
        <v>-11.599999999999909</v>
      </c>
      <c r="CM69" s="147">
        <f t="shared" si="16"/>
        <v>-25.919999999999618</v>
      </c>
    </row>
    <row r="70" spans="1:91" ht="15" customHeight="1" x14ac:dyDescent="0.2">
      <c r="A70" s="144">
        <v>45340</v>
      </c>
      <c r="C70" s="133">
        <v>14.9</v>
      </c>
      <c r="D70" s="133">
        <v>86.8</v>
      </c>
      <c r="E70" s="133">
        <v>58.1</v>
      </c>
      <c r="F70" s="133">
        <v>0.67830000000000001</v>
      </c>
      <c r="G70" s="133">
        <v>77.099999999999994</v>
      </c>
      <c r="H70" s="134">
        <v>1053.8699999999999</v>
      </c>
      <c r="J70" s="135">
        <v>0</v>
      </c>
      <c r="K70" s="135">
        <v>0</v>
      </c>
      <c r="L70" s="135">
        <v>0</v>
      </c>
      <c r="M70" s="135">
        <v>0</v>
      </c>
      <c r="N70" s="135">
        <v>0</v>
      </c>
      <c r="O70" s="134">
        <v>0</v>
      </c>
      <c r="Q70" s="136">
        <v>0</v>
      </c>
      <c r="R70" s="136">
        <v>0</v>
      </c>
      <c r="S70" s="136">
        <v>0</v>
      </c>
      <c r="T70" s="136">
        <v>0</v>
      </c>
      <c r="U70" s="136">
        <v>0</v>
      </c>
      <c r="V70" s="134">
        <v>0</v>
      </c>
      <c r="W70" s="9"/>
      <c r="X70" s="136">
        <v>106.5</v>
      </c>
      <c r="Y70" s="136">
        <v>82.6</v>
      </c>
      <c r="Z70" s="136">
        <v>16.2</v>
      </c>
      <c r="AA70" s="136">
        <v>0.53184242975292761</v>
      </c>
      <c r="AB70" s="136">
        <v>134.5562453915818</v>
      </c>
      <c r="AC70" s="134">
        <v>209.01</v>
      </c>
      <c r="AD70" s="9"/>
      <c r="AE70" s="145">
        <v>114.5</v>
      </c>
      <c r="AF70" s="137">
        <v>87.3</v>
      </c>
      <c r="AG70" s="137">
        <v>35</v>
      </c>
      <c r="AH70" s="137">
        <v>0.53155192998325773</v>
      </c>
      <c r="AI70" s="137">
        <v>134.70164845315645</v>
      </c>
      <c r="AJ70" s="134">
        <v>656.16</v>
      </c>
      <c r="AL70" s="135">
        <v>118.3</v>
      </c>
      <c r="AM70" s="135">
        <v>86.5</v>
      </c>
      <c r="AN70" s="135">
        <v>73.8</v>
      </c>
      <c r="AO70" s="135">
        <v>0.53173586938194384</v>
      </c>
      <c r="AP70" s="135">
        <v>134.60956331471613</v>
      </c>
      <c r="AQ70" s="134">
        <v>1226.53</v>
      </c>
      <c r="AR70" s="9"/>
      <c r="AS70" s="136">
        <v>115.2</v>
      </c>
      <c r="AT70" s="136">
        <v>81.5</v>
      </c>
      <c r="AU70" s="136">
        <v>22</v>
      </c>
      <c r="AV70" s="136">
        <v>0.52761056178302679</v>
      </c>
      <c r="AW70" s="136">
        <v>136.69023395174202</v>
      </c>
      <c r="AX70" s="134">
        <v>381.28</v>
      </c>
      <c r="AZ70" s="145">
        <v>9.1999999999999993</v>
      </c>
      <c r="BA70" s="145">
        <v>77.2</v>
      </c>
      <c r="BB70" s="145">
        <v>0</v>
      </c>
      <c r="BC70" s="145">
        <v>0.53197331726750297</v>
      </c>
      <c r="BD70" s="145">
        <v>134.490784513064</v>
      </c>
      <c r="BE70" s="134">
        <v>12.47</v>
      </c>
      <c r="BF70" s="9"/>
      <c r="BG70" s="135">
        <v>118.9</v>
      </c>
      <c r="BH70" s="135">
        <v>85.5</v>
      </c>
      <c r="BI70" s="135">
        <v>62.4</v>
      </c>
      <c r="BJ70" s="135">
        <v>0.5325844267624722</v>
      </c>
      <c r="BK70" s="138">
        <v>134.18557563758378</v>
      </c>
      <c r="BL70" s="134">
        <v>1029.3399999999999</v>
      </c>
      <c r="BN70" s="136">
        <v>107.6</v>
      </c>
      <c r="BO70" s="136">
        <v>82.6</v>
      </c>
      <c r="BP70" s="136">
        <v>18.899999999999999</v>
      </c>
      <c r="BQ70" s="136">
        <v>0.53410000000000002</v>
      </c>
      <c r="BR70" s="136">
        <v>133.44999999999999</v>
      </c>
      <c r="BS70" s="134">
        <v>315.95</v>
      </c>
      <c r="BT70" s="9"/>
      <c r="BU70" s="73">
        <f t="shared" si="12"/>
        <v>4884.6099999999997</v>
      </c>
      <c r="BV70" s="73">
        <f t="shared" si="13"/>
        <v>3830.7399999999989</v>
      </c>
      <c r="BW70" s="139">
        <f t="shared" si="14"/>
        <v>1053.8699999999999</v>
      </c>
      <c r="BX70" s="74">
        <v>0</v>
      </c>
      <c r="BY70" s="74">
        <f>'[1]2_Ventas'!AB2250</f>
        <v>0</v>
      </c>
      <c r="BZ70" s="140">
        <f>'[1]2_Ventas'!AN2250</f>
        <v>0</v>
      </c>
      <c r="CB70" s="141">
        <v>718.72</v>
      </c>
      <c r="CC70" s="142">
        <v>288.39999999999998</v>
      </c>
      <c r="CD70" s="142">
        <f t="shared" si="10"/>
        <v>731.0399999999986</v>
      </c>
      <c r="CE70" s="76">
        <f t="shared" si="10"/>
        <v>268.25999999999988</v>
      </c>
      <c r="CF70" s="142">
        <f t="shared" si="7"/>
        <v>999.29999999999973</v>
      </c>
      <c r="CG70" s="142">
        <f t="shared" si="8"/>
        <v>0</v>
      </c>
      <c r="CH70" s="142">
        <f t="shared" si="9"/>
        <v>999.29999999999973</v>
      </c>
      <c r="CI70" s="143">
        <f t="shared" si="15"/>
        <v>1007.12</v>
      </c>
      <c r="CJ70" s="9"/>
      <c r="CK70" s="146">
        <f t="shared" si="11"/>
        <v>12.319999999998572</v>
      </c>
      <c r="CL70" s="147">
        <f t="shared" si="11"/>
        <v>-20.1400000000001</v>
      </c>
      <c r="CM70" s="147">
        <f t="shared" si="16"/>
        <v>-7.8200000000002774</v>
      </c>
    </row>
    <row r="71" spans="1:91" ht="15" customHeight="1" x14ac:dyDescent="0.2">
      <c r="A71" s="144">
        <v>45341</v>
      </c>
      <c r="C71" s="133">
        <v>14.9</v>
      </c>
      <c r="D71" s="133">
        <v>84.9</v>
      </c>
      <c r="E71" s="133">
        <v>54.4</v>
      </c>
      <c r="F71" s="133">
        <v>0.67830000000000001</v>
      </c>
      <c r="G71" s="133">
        <v>77.099999999999994</v>
      </c>
      <c r="H71" s="134">
        <v>983.18</v>
      </c>
      <c r="J71" s="135">
        <v>0</v>
      </c>
      <c r="K71" s="135">
        <v>0</v>
      </c>
      <c r="L71" s="135">
        <v>0</v>
      </c>
      <c r="M71" s="135">
        <v>0</v>
      </c>
      <c r="N71" s="135">
        <v>0</v>
      </c>
      <c r="O71" s="134">
        <v>0</v>
      </c>
      <c r="Q71" s="136">
        <v>0</v>
      </c>
      <c r="R71" s="136">
        <v>0</v>
      </c>
      <c r="S71" s="136">
        <v>0</v>
      </c>
      <c r="T71" s="136">
        <v>0</v>
      </c>
      <c r="U71" s="136">
        <v>0</v>
      </c>
      <c r="V71" s="134">
        <v>0</v>
      </c>
      <c r="W71" s="9"/>
      <c r="X71" s="136">
        <v>103.2</v>
      </c>
      <c r="Y71" s="136">
        <v>80</v>
      </c>
      <c r="Z71" s="136">
        <v>16.3</v>
      </c>
      <c r="AA71" s="136">
        <v>0.53184242975292761</v>
      </c>
      <c r="AB71" s="136">
        <v>134.5562453915818</v>
      </c>
      <c r="AC71" s="134">
        <v>209.64</v>
      </c>
      <c r="AD71" s="9"/>
      <c r="AE71" s="145">
        <v>108</v>
      </c>
      <c r="AF71" s="137">
        <v>83.4</v>
      </c>
      <c r="AG71" s="137">
        <v>35.1</v>
      </c>
      <c r="AH71" s="137">
        <v>0.53155192998325773</v>
      </c>
      <c r="AI71" s="137">
        <v>134.70164845315645</v>
      </c>
      <c r="AJ71" s="134">
        <v>659.17</v>
      </c>
      <c r="AL71" s="135">
        <v>114.7</v>
      </c>
      <c r="AM71" s="135">
        <v>87.6</v>
      </c>
      <c r="AN71" s="135">
        <v>50.6</v>
      </c>
      <c r="AO71" s="135">
        <v>0.53173586938194384</v>
      </c>
      <c r="AP71" s="135">
        <v>134.60956331471613</v>
      </c>
      <c r="AQ71" s="134">
        <v>804.8</v>
      </c>
      <c r="AR71" s="9"/>
      <c r="AS71" s="136">
        <v>114.4</v>
      </c>
      <c r="AT71" s="136">
        <v>80.400000000000006</v>
      </c>
      <c r="AU71" s="136">
        <v>22</v>
      </c>
      <c r="AV71" s="136">
        <v>0.52761056178302679</v>
      </c>
      <c r="AW71" s="136">
        <v>136.69023395174202</v>
      </c>
      <c r="AX71" s="134">
        <v>381.5</v>
      </c>
      <c r="AZ71" s="145">
        <v>9.1</v>
      </c>
      <c r="BA71" s="145">
        <v>75.8</v>
      </c>
      <c r="BB71" s="145">
        <v>0</v>
      </c>
      <c r="BC71" s="145">
        <v>0.53197331726750297</v>
      </c>
      <c r="BD71" s="145">
        <v>134.490784513064</v>
      </c>
      <c r="BE71" s="134">
        <v>12.45</v>
      </c>
      <c r="BF71" s="9"/>
      <c r="BG71" s="135">
        <v>109.2</v>
      </c>
      <c r="BH71" s="135">
        <v>84.6</v>
      </c>
      <c r="BI71" s="135">
        <v>66.3</v>
      </c>
      <c r="BJ71" s="135">
        <v>0.5325844267624722</v>
      </c>
      <c r="BK71" s="138">
        <v>134.18557563758378</v>
      </c>
      <c r="BL71" s="134">
        <v>1099.0999999999999</v>
      </c>
      <c r="BN71" s="136">
        <v>104.5</v>
      </c>
      <c r="BO71" s="136">
        <v>80.599999999999994</v>
      </c>
      <c r="BP71" s="136">
        <v>18.899999999999999</v>
      </c>
      <c r="BQ71" s="136">
        <v>0.53410000000000002</v>
      </c>
      <c r="BR71" s="136">
        <v>133.44999999999999</v>
      </c>
      <c r="BS71" s="134">
        <v>315.10000000000002</v>
      </c>
      <c r="BT71" s="9"/>
      <c r="BU71" s="73">
        <f t="shared" si="12"/>
        <v>4464.9399999999996</v>
      </c>
      <c r="BV71" s="73">
        <f t="shared" si="13"/>
        <v>3481.7599999999993</v>
      </c>
      <c r="BW71" s="139">
        <f t="shared" si="14"/>
        <v>983.18</v>
      </c>
      <c r="BX71" s="74">
        <v>0</v>
      </c>
      <c r="BY71" s="74">
        <f>'[1]2_Ventas'!AB2251</f>
        <v>1006.1</v>
      </c>
      <c r="BZ71" s="140">
        <f>'[1]2_Ventas'!AN2251</f>
        <v>325.98</v>
      </c>
      <c r="CB71" s="141">
        <v>661</v>
      </c>
      <c r="CC71" s="142">
        <v>256</v>
      </c>
      <c r="CD71" s="142">
        <f t="shared" si="10"/>
        <v>657.12000000000046</v>
      </c>
      <c r="CE71" s="76">
        <f t="shared" si="10"/>
        <v>255.29000000000008</v>
      </c>
      <c r="CF71" s="142">
        <f t="shared" si="7"/>
        <v>-419.67000000000007</v>
      </c>
      <c r="CG71" s="142">
        <f t="shared" si="8"/>
        <v>1332.08</v>
      </c>
      <c r="CH71" s="142">
        <f t="shared" si="9"/>
        <v>912.40999999999985</v>
      </c>
      <c r="CI71" s="143">
        <f t="shared" si="15"/>
        <v>917</v>
      </c>
      <c r="CJ71" s="9"/>
      <c r="CK71" s="146">
        <f t="shared" si="11"/>
        <v>-3.8799999999995407</v>
      </c>
      <c r="CL71" s="147">
        <f t="shared" si="11"/>
        <v>-0.70999999999992269</v>
      </c>
      <c r="CM71" s="147">
        <f t="shared" si="16"/>
        <v>-4.5900000000001455</v>
      </c>
    </row>
    <row r="72" spans="1:91" ht="15" customHeight="1" x14ac:dyDescent="0.2">
      <c r="A72" s="144">
        <v>45342</v>
      </c>
      <c r="C72" s="133">
        <v>14.9</v>
      </c>
      <c r="D72" s="133">
        <v>83.5</v>
      </c>
      <c r="E72" s="133">
        <v>52.7</v>
      </c>
      <c r="F72" s="133">
        <v>0.67830000000000001</v>
      </c>
      <c r="G72" s="133">
        <v>77.099999999999994</v>
      </c>
      <c r="H72" s="134">
        <v>949.91000000000008</v>
      </c>
      <c r="J72" s="135">
        <v>0</v>
      </c>
      <c r="K72" s="135">
        <v>0</v>
      </c>
      <c r="L72" s="135">
        <v>0</v>
      </c>
      <c r="M72" s="135">
        <v>0</v>
      </c>
      <c r="N72" s="135">
        <v>0</v>
      </c>
      <c r="O72" s="134">
        <v>0</v>
      </c>
      <c r="Q72" s="136">
        <v>0</v>
      </c>
      <c r="R72" s="136">
        <v>0</v>
      </c>
      <c r="S72" s="136">
        <v>0</v>
      </c>
      <c r="T72" s="136">
        <v>0</v>
      </c>
      <c r="U72" s="136">
        <v>0</v>
      </c>
      <c r="V72" s="134">
        <v>0</v>
      </c>
      <c r="W72" s="9"/>
      <c r="X72" s="136">
        <v>102.5</v>
      </c>
      <c r="Y72" s="136">
        <v>79.400000000000006</v>
      </c>
      <c r="Z72" s="136">
        <v>16.399999999999999</v>
      </c>
      <c r="AA72" s="136">
        <v>0.53184242975292761</v>
      </c>
      <c r="AB72" s="136">
        <v>134.5562453915818</v>
      </c>
      <c r="AC72" s="134">
        <v>210.95</v>
      </c>
      <c r="AD72" s="9"/>
      <c r="AE72" s="145">
        <v>105.1</v>
      </c>
      <c r="AF72" s="137">
        <v>81.599999999999994</v>
      </c>
      <c r="AG72" s="137">
        <v>35.1</v>
      </c>
      <c r="AH72" s="137">
        <v>0.53155192998325773</v>
      </c>
      <c r="AI72" s="137">
        <v>134.70164845315645</v>
      </c>
      <c r="AJ72" s="134">
        <v>659.59</v>
      </c>
      <c r="AL72" s="135">
        <v>115.6</v>
      </c>
      <c r="AM72" s="135">
        <v>88.9</v>
      </c>
      <c r="AN72" s="135">
        <v>32.4</v>
      </c>
      <c r="AO72" s="135">
        <v>0.53173586938194384</v>
      </c>
      <c r="AP72" s="135">
        <v>134.60956331471613</v>
      </c>
      <c r="AQ72" s="134">
        <v>467.69</v>
      </c>
      <c r="AR72" s="9"/>
      <c r="AS72" s="136">
        <v>115.3</v>
      </c>
      <c r="AT72" s="136">
        <v>80.5</v>
      </c>
      <c r="AU72" s="136">
        <v>22.2</v>
      </c>
      <c r="AV72" s="136">
        <v>0.52761056178302679</v>
      </c>
      <c r="AW72" s="136">
        <v>136.69023395174202</v>
      </c>
      <c r="AX72" s="134">
        <v>386.01</v>
      </c>
      <c r="AZ72" s="145">
        <v>9.3000000000000007</v>
      </c>
      <c r="BA72" s="145">
        <v>77.3</v>
      </c>
      <c r="BB72" s="145">
        <v>0</v>
      </c>
      <c r="BC72" s="145">
        <v>0.53197331726750297</v>
      </c>
      <c r="BD72" s="145">
        <v>134.490784513064</v>
      </c>
      <c r="BE72" s="134">
        <v>12.52</v>
      </c>
      <c r="BF72" s="9"/>
      <c r="BG72" s="135">
        <v>105.6</v>
      </c>
      <c r="BH72" s="135">
        <v>83.4</v>
      </c>
      <c r="BI72" s="135">
        <v>66.2</v>
      </c>
      <c r="BJ72" s="135">
        <v>0.5325844267624722</v>
      </c>
      <c r="BK72" s="138">
        <v>134.18557563758378</v>
      </c>
      <c r="BL72" s="134">
        <v>1098.77</v>
      </c>
      <c r="BN72" s="136">
        <v>103.9</v>
      </c>
      <c r="BO72" s="136">
        <v>80</v>
      </c>
      <c r="BP72" s="136">
        <v>19</v>
      </c>
      <c r="BQ72" s="136">
        <v>0.53410000000000002</v>
      </c>
      <c r="BR72" s="136">
        <v>133.44999999999999</v>
      </c>
      <c r="BS72" s="134">
        <v>316.86</v>
      </c>
      <c r="BT72" s="9"/>
      <c r="BU72" s="73">
        <f t="shared" si="12"/>
        <v>4102.3</v>
      </c>
      <c r="BV72" s="73">
        <f t="shared" si="13"/>
        <v>3152.3900000000003</v>
      </c>
      <c r="BW72" s="139">
        <f t="shared" si="14"/>
        <v>949.91000000000008</v>
      </c>
      <c r="BX72" s="74">
        <v>0</v>
      </c>
      <c r="BY72" s="74">
        <f>'[1]2_Ventas'!AB2252</f>
        <v>1034.95</v>
      </c>
      <c r="BZ72" s="140">
        <f>'[1]2_Ventas'!AN2252</f>
        <v>279.88</v>
      </c>
      <c r="CB72" s="141">
        <v>701</v>
      </c>
      <c r="CC72" s="142">
        <v>248</v>
      </c>
      <c r="CD72" s="142">
        <f t="shared" si="10"/>
        <v>705.58000000000106</v>
      </c>
      <c r="CE72" s="76">
        <f t="shared" si="10"/>
        <v>246.61000000000013</v>
      </c>
      <c r="CF72" s="142">
        <f t="shared" si="7"/>
        <v>-362.63999999999942</v>
      </c>
      <c r="CG72" s="142">
        <f t="shared" si="8"/>
        <v>1314.83</v>
      </c>
      <c r="CH72" s="142">
        <f t="shared" si="9"/>
        <v>952.19000000000051</v>
      </c>
      <c r="CI72" s="143">
        <f t="shared" si="15"/>
        <v>949</v>
      </c>
      <c r="CJ72" s="9"/>
      <c r="CK72" s="146">
        <f t="shared" si="11"/>
        <v>4.5800000000010641</v>
      </c>
      <c r="CL72" s="147">
        <f t="shared" si="11"/>
        <v>-1.3899999999998727</v>
      </c>
      <c r="CM72" s="147">
        <f t="shared" si="16"/>
        <v>3.1900000000005093</v>
      </c>
    </row>
    <row r="73" spans="1:91" ht="15" customHeight="1" x14ac:dyDescent="0.2">
      <c r="A73" s="144">
        <v>45343</v>
      </c>
      <c r="C73" s="133">
        <v>14.8</v>
      </c>
      <c r="D73" s="133">
        <v>83.6</v>
      </c>
      <c r="E73" s="133">
        <v>54.9</v>
      </c>
      <c r="F73" s="133">
        <v>0.67830000000000001</v>
      </c>
      <c r="G73" s="133">
        <v>77.099999999999994</v>
      </c>
      <c r="H73" s="134">
        <v>993.76</v>
      </c>
      <c r="J73" s="135">
        <v>0</v>
      </c>
      <c r="K73" s="135">
        <v>0</v>
      </c>
      <c r="L73" s="135">
        <v>0</v>
      </c>
      <c r="M73" s="135">
        <v>0</v>
      </c>
      <c r="N73" s="135">
        <v>0</v>
      </c>
      <c r="O73" s="134">
        <v>0</v>
      </c>
      <c r="Q73" s="136">
        <v>0</v>
      </c>
      <c r="R73" s="136">
        <v>0</v>
      </c>
      <c r="S73" s="136">
        <v>0</v>
      </c>
      <c r="T73" s="136">
        <v>0</v>
      </c>
      <c r="U73" s="136">
        <v>0</v>
      </c>
      <c r="V73" s="134">
        <v>0</v>
      </c>
      <c r="W73" s="9"/>
      <c r="X73" s="136">
        <v>103.3</v>
      </c>
      <c r="Y73" s="136">
        <v>80.2</v>
      </c>
      <c r="Z73" s="136">
        <v>16.399999999999999</v>
      </c>
      <c r="AA73" s="136">
        <v>0.53184242975292761</v>
      </c>
      <c r="AB73" s="136">
        <v>134.5562453915818</v>
      </c>
      <c r="AC73" s="134">
        <v>211.02</v>
      </c>
      <c r="AD73" s="9"/>
      <c r="AE73" s="145">
        <v>114.6</v>
      </c>
      <c r="AF73" s="137">
        <v>82.2</v>
      </c>
      <c r="AG73" s="137">
        <v>42.3</v>
      </c>
      <c r="AH73" s="137">
        <v>0.53155192998325773</v>
      </c>
      <c r="AI73" s="137">
        <v>134.70164845315645</v>
      </c>
      <c r="AJ73" s="134">
        <v>833.37</v>
      </c>
      <c r="AL73" s="135">
        <v>111</v>
      </c>
      <c r="AM73" s="135">
        <v>87.8</v>
      </c>
      <c r="AN73" s="135">
        <v>24.2</v>
      </c>
      <c r="AO73" s="135">
        <v>0.53173586938194384</v>
      </c>
      <c r="AP73" s="135">
        <v>134.60956331471613</v>
      </c>
      <c r="AQ73" s="134">
        <v>328.44</v>
      </c>
      <c r="AR73" s="9"/>
      <c r="AS73" s="136">
        <v>112.6</v>
      </c>
      <c r="AT73" s="136">
        <v>80</v>
      </c>
      <c r="AU73" s="136">
        <v>22.2</v>
      </c>
      <c r="AV73" s="136">
        <v>0.52761056178302679</v>
      </c>
      <c r="AW73" s="136">
        <v>136.69023395174202</v>
      </c>
      <c r="AX73" s="134">
        <v>384.53</v>
      </c>
      <c r="AZ73" s="145">
        <v>9.4</v>
      </c>
      <c r="BA73" s="145">
        <v>76.599999999999994</v>
      </c>
      <c r="BB73" s="145">
        <v>0</v>
      </c>
      <c r="BC73" s="145">
        <v>0.53197331726750297</v>
      </c>
      <c r="BD73" s="145">
        <v>134.490784513064</v>
      </c>
      <c r="BE73" s="134">
        <v>12.59</v>
      </c>
      <c r="BF73" s="9"/>
      <c r="BG73" s="135">
        <v>114</v>
      </c>
      <c r="BH73" s="135">
        <v>83.2</v>
      </c>
      <c r="BI73" s="135">
        <v>76.2</v>
      </c>
      <c r="BJ73" s="135">
        <v>0.5325844267624722</v>
      </c>
      <c r="BK73" s="138">
        <v>134.18557563758378</v>
      </c>
      <c r="BL73" s="134">
        <v>1270.96</v>
      </c>
      <c r="BN73" s="136">
        <v>104.2</v>
      </c>
      <c r="BO73" s="136">
        <v>80.5</v>
      </c>
      <c r="BP73" s="136">
        <v>18.899999999999999</v>
      </c>
      <c r="BQ73" s="136">
        <v>0.53410000000000002</v>
      </c>
      <c r="BR73" s="136">
        <v>133.44999999999999</v>
      </c>
      <c r="BS73" s="134">
        <v>314.95</v>
      </c>
      <c r="BT73" s="9"/>
      <c r="BU73" s="73">
        <f t="shared" si="12"/>
        <v>4349.62</v>
      </c>
      <c r="BV73" s="73">
        <f t="shared" si="13"/>
        <v>3355.8599999999997</v>
      </c>
      <c r="BW73" s="139">
        <f t="shared" si="14"/>
        <v>993.76</v>
      </c>
      <c r="BX73" s="74">
        <v>0</v>
      </c>
      <c r="BY73" s="74">
        <f>'[1]2_Ventas'!AB2253</f>
        <v>491.45</v>
      </c>
      <c r="BZ73" s="140">
        <f>'[1]2_Ventas'!AN2253</f>
        <v>210.45</v>
      </c>
      <c r="CB73" s="141"/>
      <c r="CC73" s="142"/>
      <c r="CD73" s="142">
        <f t="shared" si="10"/>
        <v>694.91999999999939</v>
      </c>
      <c r="CE73" s="76">
        <f t="shared" si="10"/>
        <v>254.2999999999999</v>
      </c>
      <c r="CF73" s="142">
        <f t="shared" si="7"/>
        <v>247.31999999999971</v>
      </c>
      <c r="CG73" s="142">
        <f t="shared" si="8"/>
        <v>701.9</v>
      </c>
      <c r="CH73" s="142">
        <f t="shared" si="9"/>
        <v>949.21999999999969</v>
      </c>
      <c r="CI73" s="143">
        <f t="shared" si="15"/>
        <v>0</v>
      </c>
      <c r="CJ73" s="9"/>
      <c r="CK73" s="146">
        <f t="shared" si="11"/>
        <v>694.91999999999939</v>
      </c>
      <c r="CL73" s="147">
        <f t="shared" si="11"/>
        <v>254.2999999999999</v>
      </c>
      <c r="CM73" s="147">
        <f t="shared" si="16"/>
        <v>949.21999999999969</v>
      </c>
    </row>
    <row r="74" spans="1:91" ht="15" customHeight="1" x14ac:dyDescent="0.2">
      <c r="A74" s="144">
        <v>45344</v>
      </c>
      <c r="C74" s="133">
        <v>14.9</v>
      </c>
      <c r="D74" s="133">
        <v>84.5</v>
      </c>
      <c r="E74" s="133">
        <v>51.7</v>
      </c>
      <c r="F74" s="133">
        <v>0.67830000000000001</v>
      </c>
      <c r="G74" s="133">
        <v>77.099999999999994</v>
      </c>
      <c r="H74" s="134">
        <v>929.22</v>
      </c>
      <c r="J74" s="135">
        <v>0</v>
      </c>
      <c r="K74" s="135">
        <v>0</v>
      </c>
      <c r="L74" s="135">
        <v>0</v>
      </c>
      <c r="M74" s="135">
        <v>0</v>
      </c>
      <c r="N74" s="135">
        <v>0</v>
      </c>
      <c r="O74" s="134">
        <v>0</v>
      </c>
      <c r="Q74" s="136">
        <v>0</v>
      </c>
      <c r="R74" s="136">
        <v>0</v>
      </c>
      <c r="S74" s="136">
        <v>0</v>
      </c>
      <c r="T74" s="136">
        <v>0</v>
      </c>
      <c r="U74" s="136">
        <v>0</v>
      </c>
      <c r="V74" s="134">
        <v>0</v>
      </c>
      <c r="W74" s="9"/>
      <c r="X74" s="136">
        <v>104.6</v>
      </c>
      <c r="Y74" s="136">
        <v>80.900000000000006</v>
      </c>
      <c r="Z74" s="136">
        <v>16.399999999999999</v>
      </c>
      <c r="AA74" s="136">
        <v>0.53184242975292761</v>
      </c>
      <c r="AB74" s="136">
        <v>134.5562453915818</v>
      </c>
      <c r="AC74" s="134">
        <v>211.48</v>
      </c>
      <c r="AD74" s="9"/>
      <c r="AE74" s="145">
        <v>115.6</v>
      </c>
      <c r="AF74" s="137">
        <v>83.6</v>
      </c>
      <c r="AG74" s="137">
        <v>54.5</v>
      </c>
      <c r="AH74" s="137">
        <v>0.53155192998325773</v>
      </c>
      <c r="AI74" s="137">
        <v>134.70164845315645</v>
      </c>
      <c r="AJ74" s="134">
        <v>1126.27</v>
      </c>
      <c r="AL74" s="135">
        <v>104.3</v>
      </c>
      <c r="AM74" s="135">
        <v>83.3</v>
      </c>
      <c r="AN74" s="135">
        <v>24.4</v>
      </c>
      <c r="AO74" s="135">
        <v>0.53173586938194384</v>
      </c>
      <c r="AP74" s="135">
        <v>134.60956331471613</v>
      </c>
      <c r="AQ74" s="134">
        <v>330.94</v>
      </c>
      <c r="AR74" s="9"/>
      <c r="AS74" s="136">
        <v>112.7</v>
      </c>
      <c r="AT74" s="136">
        <v>80.2</v>
      </c>
      <c r="AU74" s="136">
        <v>22</v>
      </c>
      <c r="AV74" s="136">
        <v>0.52761056178302679</v>
      </c>
      <c r="AW74" s="136">
        <v>136.69023395174202</v>
      </c>
      <c r="AX74" s="134">
        <v>380.51</v>
      </c>
      <c r="AZ74" s="145">
        <v>9.5</v>
      </c>
      <c r="BA74" s="145">
        <v>77</v>
      </c>
      <c r="BB74" s="145">
        <v>0</v>
      </c>
      <c r="BC74" s="145">
        <v>0.53197331726750297</v>
      </c>
      <c r="BD74" s="145">
        <v>134.490784513064</v>
      </c>
      <c r="BE74" s="134">
        <v>12.63</v>
      </c>
      <c r="BF74" s="9"/>
      <c r="BG74" s="135">
        <v>117</v>
      </c>
      <c r="BH74" s="135">
        <v>85</v>
      </c>
      <c r="BI74" s="135">
        <v>58.9</v>
      </c>
      <c r="BJ74" s="135">
        <v>0.5325844267624722</v>
      </c>
      <c r="BK74" s="138">
        <v>134.18557563758378</v>
      </c>
      <c r="BL74" s="134">
        <v>964.87</v>
      </c>
      <c r="BN74" s="136">
        <v>105.2</v>
      </c>
      <c r="BO74" s="136">
        <v>81</v>
      </c>
      <c r="BP74" s="136">
        <v>18.899999999999999</v>
      </c>
      <c r="BQ74" s="136">
        <v>0.53410000000000002</v>
      </c>
      <c r="BR74" s="136">
        <v>133.44999999999999</v>
      </c>
      <c r="BS74" s="134">
        <v>315.38</v>
      </c>
      <c r="BT74" s="9"/>
      <c r="BU74" s="73">
        <f t="shared" si="12"/>
        <v>4271.3</v>
      </c>
      <c r="BV74" s="73">
        <f t="shared" si="13"/>
        <v>3342.08</v>
      </c>
      <c r="BW74" s="139">
        <f t="shared" si="14"/>
        <v>929.22</v>
      </c>
      <c r="BX74" s="74">
        <v>0</v>
      </c>
      <c r="BY74" s="74">
        <f>'[1]2_Ventas'!AB2254</f>
        <v>684.57</v>
      </c>
      <c r="BZ74" s="140">
        <f>'[1]2_Ventas'!AN2254</f>
        <v>327.05</v>
      </c>
      <c r="CB74" s="141"/>
      <c r="CC74" s="142"/>
      <c r="CD74" s="142">
        <f t="shared" si="10"/>
        <v>670.7900000000003</v>
      </c>
      <c r="CE74" s="76">
        <f t="shared" si="10"/>
        <v>262.51000000000005</v>
      </c>
      <c r="CF74" s="142">
        <f t="shared" si="7"/>
        <v>-78.319999999999709</v>
      </c>
      <c r="CG74" s="142">
        <f t="shared" si="8"/>
        <v>1011.6200000000001</v>
      </c>
      <c r="CH74" s="142">
        <f t="shared" si="9"/>
        <v>933.30000000000041</v>
      </c>
      <c r="CI74" s="143">
        <f t="shared" si="15"/>
        <v>0</v>
      </c>
      <c r="CJ74" s="9"/>
      <c r="CK74" s="146">
        <f t="shared" si="11"/>
        <v>670.7900000000003</v>
      </c>
      <c r="CL74" s="147">
        <f t="shared" si="11"/>
        <v>262.51000000000005</v>
      </c>
      <c r="CM74" s="147">
        <f t="shared" si="16"/>
        <v>933.30000000000041</v>
      </c>
    </row>
    <row r="75" spans="1:91" ht="15" customHeight="1" x14ac:dyDescent="0.2">
      <c r="A75" s="144">
        <v>45345</v>
      </c>
      <c r="C75" s="133">
        <v>14.9</v>
      </c>
      <c r="D75" s="133">
        <v>84.4</v>
      </c>
      <c r="E75" s="133">
        <v>51.7</v>
      </c>
      <c r="F75" s="133">
        <v>0.67830000000000001</v>
      </c>
      <c r="G75" s="133">
        <v>77.099999999999994</v>
      </c>
      <c r="H75" s="134">
        <v>929.29</v>
      </c>
      <c r="J75" s="135">
        <v>0</v>
      </c>
      <c r="K75" s="135">
        <v>0</v>
      </c>
      <c r="L75" s="135">
        <v>0</v>
      </c>
      <c r="M75" s="135">
        <v>0</v>
      </c>
      <c r="N75" s="135">
        <v>0</v>
      </c>
      <c r="O75" s="134">
        <v>0</v>
      </c>
      <c r="Q75" s="136">
        <v>0</v>
      </c>
      <c r="R75" s="136">
        <v>0</v>
      </c>
      <c r="S75" s="136">
        <v>0</v>
      </c>
      <c r="T75" s="136">
        <v>0</v>
      </c>
      <c r="U75" s="136">
        <v>0</v>
      </c>
      <c r="V75" s="134">
        <v>0</v>
      </c>
      <c r="W75" s="9"/>
      <c r="X75" s="136">
        <v>105.6</v>
      </c>
      <c r="Y75" s="136">
        <v>81.599999999999994</v>
      </c>
      <c r="Z75" s="136">
        <v>16.399999999999999</v>
      </c>
      <c r="AA75" s="136">
        <v>0.53184242975292761</v>
      </c>
      <c r="AB75" s="136">
        <v>134.5562453915818</v>
      </c>
      <c r="AC75" s="134">
        <v>211.68</v>
      </c>
      <c r="AD75" s="9"/>
      <c r="AE75" s="145">
        <v>110.8</v>
      </c>
      <c r="AF75" s="137">
        <v>84.9</v>
      </c>
      <c r="AG75" s="137">
        <v>54.4</v>
      </c>
      <c r="AH75" s="137">
        <v>0.53155192998325773</v>
      </c>
      <c r="AI75" s="137">
        <v>134.70164845315645</v>
      </c>
      <c r="AJ75" s="134">
        <v>1120.22</v>
      </c>
      <c r="AL75" s="135">
        <v>103.1</v>
      </c>
      <c r="AM75" s="135">
        <v>82.5</v>
      </c>
      <c r="AN75" s="135">
        <v>24.5</v>
      </c>
      <c r="AO75" s="135">
        <v>0.53173586938194384</v>
      </c>
      <c r="AP75" s="135">
        <v>134.60956331471613</v>
      </c>
      <c r="AQ75" s="134">
        <v>332.44</v>
      </c>
      <c r="AR75" s="9"/>
      <c r="AS75" s="136">
        <v>113.8</v>
      </c>
      <c r="AT75" s="136">
        <v>81.2</v>
      </c>
      <c r="AU75" s="136">
        <v>22</v>
      </c>
      <c r="AV75" s="136">
        <v>0.52761056178302679</v>
      </c>
      <c r="AW75" s="136">
        <v>136.69023395174202</v>
      </c>
      <c r="AX75" s="134">
        <v>380.63</v>
      </c>
      <c r="AZ75" s="145">
        <v>9.6</v>
      </c>
      <c r="BA75" s="145">
        <v>77</v>
      </c>
      <c r="BB75" s="145">
        <v>0</v>
      </c>
      <c r="BC75" s="145">
        <v>0.53197331726750297</v>
      </c>
      <c r="BD75" s="145">
        <v>134.490784513064</v>
      </c>
      <c r="BE75" s="134">
        <v>12.69</v>
      </c>
      <c r="BF75" s="9"/>
      <c r="BG75" s="135">
        <v>120</v>
      </c>
      <c r="BH75" s="135">
        <v>88.4</v>
      </c>
      <c r="BI75" s="135">
        <v>55</v>
      </c>
      <c r="BJ75" s="135">
        <v>0.5325844267624722</v>
      </c>
      <c r="BK75" s="138">
        <v>134.18557563758378</v>
      </c>
      <c r="BL75" s="134">
        <v>887.99</v>
      </c>
      <c r="BN75" s="136">
        <v>105.9</v>
      </c>
      <c r="BO75" s="136">
        <v>81.7</v>
      </c>
      <c r="BP75" s="136">
        <v>18.899999999999999</v>
      </c>
      <c r="BQ75" s="136">
        <v>0.53410000000000002</v>
      </c>
      <c r="BR75" s="136">
        <v>133.44999999999999</v>
      </c>
      <c r="BS75" s="134">
        <v>315.33999999999997</v>
      </c>
      <c r="BT75" s="9"/>
      <c r="BU75" s="73">
        <f t="shared" si="12"/>
        <v>4190.2800000000007</v>
      </c>
      <c r="BV75" s="73">
        <f t="shared" si="13"/>
        <v>3260.9900000000002</v>
      </c>
      <c r="BW75" s="139">
        <f t="shared" si="14"/>
        <v>929.29</v>
      </c>
      <c r="BX75" s="74">
        <v>0</v>
      </c>
      <c r="BY75" s="74">
        <f>'[1]2_Ventas'!AB2255</f>
        <v>763.52</v>
      </c>
      <c r="BZ75" s="140">
        <f>'[1]2_Ventas'!AN2255</f>
        <v>256.19</v>
      </c>
      <c r="CB75" s="141"/>
      <c r="CC75" s="142"/>
      <c r="CD75" s="142">
        <f t="shared" si="10"/>
        <v>682.43000000000029</v>
      </c>
      <c r="CE75" s="76">
        <f t="shared" si="10"/>
        <v>256.25999999999993</v>
      </c>
      <c r="CF75" s="142">
        <f t="shared" si="7"/>
        <v>-81.019999999999527</v>
      </c>
      <c r="CG75" s="142">
        <f t="shared" si="8"/>
        <v>1019.71</v>
      </c>
      <c r="CH75" s="142">
        <f t="shared" si="9"/>
        <v>938.69000000000051</v>
      </c>
      <c r="CI75" s="143">
        <f t="shared" si="15"/>
        <v>0</v>
      </c>
      <c r="CJ75" s="9"/>
      <c r="CK75" s="146">
        <f t="shared" si="11"/>
        <v>682.43000000000029</v>
      </c>
      <c r="CL75" s="147">
        <f t="shared" si="11"/>
        <v>256.25999999999993</v>
      </c>
      <c r="CM75" s="147">
        <f t="shared" si="16"/>
        <v>938.69000000000051</v>
      </c>
    </row>
    <row r="76" spans="1:91" ht="15" customHeight="1" x14ac:dyDescent="0.2">
      <c r="A76" s="144">
        <v>45346</v>
      </c>
      <c r="C76" s="133">
        <v>14.9</v>
      </c>
      <c r="D76" s="133">
        <v>85.5</v>
      </c>
      <c r="E76" s="133">
        <v>44.2</v>
      </c>
      <c r="F76" s="133">
        <v>0.67830000000000001</v>
      </c>
      <c r="G76" s="133">
        <v>77.099999999999994</v>
      </c>
      <c r="H76" s="134">
        <v>778.72</v>
      </c>
      <c r="J76" s="135">
        <v>0</v>
      </c>
      <c r="K76" s="135">
        <v>0</v>
      </c>
      <c r="L76" s="135">
        <v>0</v>
      </c>
      <c r="M76" s="135">
        <v>0</v>
      </c>
      <c r="N76" s="135">
        <v>0</v>
      </c>
      <c r="O76" s="134">
        <v>0</v>
      </c>
      <c r="Q76" s="136">
        <v>0</v>
      </c>
      <c r="R76" s="136">
        <v>0</v>
      </c>
      <c r="S76" s="136">
        <v>0</v>
      </c>
      <c r="T76" s="136">
        <v>0</v>
      </c>
      <c r="U76" s="136">
        <v>0</v>
      </c>
      <c r="V76" s="134">
        <v>0</v>
      </c>
      <c r="W76" s="9"/>
      <c r="X76" s="136">
        <v>107.5</v>
      </c>
      <c r="Y76" s="136">
        <v>82.4</v>
      </c>
      <c r="Z76" s="136">
        <v>16.399999999999999</v>
      </c>
      <c r="AA76" s="136">
        <v>0.53184242975292761</v>
      </c>
      <c r="AB76" s="136">
        <v>134.5562453915818</v>
      </c>
      <c r="AC76" s="134">
        <v>212.35</v>
      </c>
      <c r="AD76" s="9"/>
      <c r="AE76" s="145">
        <v>110.4</v>
      </c>
      <c r="AF76" s="137">
        <v>84.6</v>
      </c>
      <c r="AG76" s="137">
        <v>54.4</v>
      </c>
      <c r="AH76" s="137">
        <v>0.53155192998325773</v>
      </c>
      <c r="AI76" s="137">
        <v>134.70164845315645</v>
      </c>
      <c r="AJ76" s="134">
        <v>1120.45</v>
      </c>
      <c r="AL76" s="135">
        <v>104.2</v>
      </c>
      <c r="AM76" s="135">
        <v>83</v>
      </c>
      <c r="AN76" s="135">
        <v>24.5</v>
      </c>
      <c r="AO76" s="135">
        <v>0.53173586938194384</v>
      </c>
      <c r="AP76" s="135">
        <v>134.60956331471613</v>
      </c>
      <c r="AQ76" s="134">
        <v>332.74</v>
      </c>
      <c r="AR76" s="9"/>
      <c r="AS76" s="136">
        <v>115.4</v>
      </c>
      <c r="AT76" s="136">
        <v>82</v>
      </c>
      <c r="AU76" s="136">
        <v>22</v>
      </c>
      <c r="AV76" s="136">
        <v>0.52761056178302679</v>
      </c>
      <c r="AW76" s="136">
        <v>136.69023395174202</v>
      </c>
      <c r="AX76" s="134">
        <v>380.98</v>
      </c>
      <c r="AZ76" s="145">
        <v>9.8000000000000007</v>
      </c>
      <c r="BA76" s="145">
        <v>80</v>
      </c>
      <c r="BB76" s="145">
        <v>0</v>
      </c>
      <c r="BC76" s="145">
        <v>0.53197331726750297</v>
      </c>
      <c r="BD76" s="145">
        <v>134.490784513064</v>
      </c>
      <c r="BE76" s="134">
        <v>12.72</v>
      </c>
      <c r="BF76" s="9"/>
      <c r="BG76" s="135">
        <v>120.5</v>
      </c>
      <c r="BH76" s="135">
        <v>88.8</v>
      </c>
      <c r="BI76" s="135">
        <v>55.8</v>
      </c>
      <c r="BJ76" s="135">
        <v>0.5325844267624722</v>
      </c>
      <c r="BK76" s="138">
        <v>134.18557563758378</v>
      </c>
      <c r="BL76" s="134">
        <v>902.33</v>
      </c>
      <c r="BN76" s="136">
        <v>107.4</v>
      </c>
      <c r="BO76" s="136">
        <v>82.3</v>
      </c>
      <c r="BP76" s="136">
        <v>18.899999999999999</v>
      </c>
      <c r="BQ76" s="136">
        <v>0.53410000000000002</v>
      </c>
      <c r="BR76" s="136">
        <v>133.44999999999999</v>
      </c>
      <c r="BS76" s="134">
        <v>315.95999999999998</v>
      </c>
      <c r="BT76" s="9"/>
      <c r="BU76" s="73">
        <f t="shared" si="12"/>
        <v>4056.2499999999995</v>
      </c>
      <c r="BV76" s="73">
        <f t="shared" si="13"/>
        <v>3277.53</v>
      </c>
      <c r="BW76" s="139">
        <f t="shared" si="14"/>
        <v>778.72</v>
      </c>
      <c r="BX76" s="74">
        <v>0</v>
      </c>
      <c r="BY76" s="74">
        <f>'[1]2_Ventas'!AB2256</f>
        <v>689.81</v>
      </c>
      <c r="BZ76" s="140">
        <f>'[1]2_Ventas'!AN2256</f>
        <v>418.83</v>
      </c>
      <c r="CB76" s="141"/>
      <c r="CC76" s="142"/>
      <c r="CD76" s="142">
        <f t="shared" si="10"/>
        <v>706.34999999999991</v>
      </c>
      <c r="CE76" s="76">
        <f t="shared" si="10"/>
        <v>268.26000000000005</v>
      </c>
      <c r="CF76" s="142">
        <f t="shared" si="7"/>
        <v>-134.03000000000111</v>
      </c>
      <c r="CG76" s="142">
        <f t="shared" si="8"/>
        <v>1108.6399999999999</v>
      </c>
      <c r="CH76" s="142">
        <f t="shared" si="9"/>
        <v>974.60999999999876</v>
      </c>
      <c r="CI76" s="143">
        <f t="shared" si="15"/>
        <v>0</v>
      </c>
      <c r="CJ76" s="9"/>
      <c r="CK76" s="146">
        <f t="shared" si="11"/>
        <v>706.34999999999991</v>
      </c>
      <c r="CL76" s="147">
        <f t="shared" si="11"/>
        <v>268.26000000000005</v>
      </c>
      <c r="CM76" s="147">
        <f t="shared" si="16"/>
        <v>974.60999999999876</v>
      </c>
    </row>
    <row r="77" spans="1:91" ht="15" customHeight="1" x14ac:dyDescent="0.2">
      <c r="A77" s="144">
        <v>45347</v>
      </c>
      <c r="C77" s="133">
        <v>14.8</v>
      </c>
      <c r="D77" s="133">
        <v>85.4</v>
      </c>
      <c r="E77" s="133">
        <v>56.7</v>
      </c>
      <c r="F77" s="133">
        <v>0.67830000000000001</v>
      </c>
      <c r="G77" s="133">
        <v>77.099999999999994</v>
      </c>
      <c r="H77" s="134">
        <v>1028.22</v>
      </c>
      <c r="J77" s="135">
        <v>0</v>
      </c>
      <c r="K77" s="135">
        <v>0</v>
      </c>
      <c r="L77" s="135">
        <v>0</v>
      </c>
      <c r="M77" s="135">
        <v>0</v>
      </c>
      <c r="N77" s="135">
        <v>0</v>
      </c>
      <c r="O77" s="134">
        <v>0</v>
      </c>
      <c r="Q77" s="136">
        <v>0</v>
      </c>
      <c r="R77" s="136">
        <v>0</v>
      </c>
      <c r="S77" s="136">
        <v>0</v>
      </c>
      <c r="T77" s="136">
        <v>0</v>
      </c>
      <c r="U77" s="136">
        <v>0</v>
      </c>
      <c r="V77" s="134">
        <v>0</v>
      </c>
      <c r="W77" s="9"/>
      <c r="X77" s="136">
        <v>106.8</v>
      </c>
      <c r="Y77" s="136">
        <v>82.2</v>
      </c>
      <c r="Z77" s="136">
        <v>16.399999999999999</v>
      </c>
      <c r="AA77" s="136">
        <v>0.53184242975292761</v>
      </c>
      <c r="AB77" s="136">
        <v>134.5562453915818</v>
      </c>
      <c r="AC77" s="134">
        <v>212.05</v>
      </c>
      <c r="AD77" s="9"/>
      <c r="AE77" s="145">
        <v>120.5</v>
      </c>
      <c r="AF77" s="137">
        <v>84.7</v>
      </c>
      <c r="AG77" s="137">
        <v>68.900000000000006</v>
      </c>
      <c r="AH77" s="137">
        <v>0.53155192998325773</v>
      </c>
      <c r="AI77" s="137">
        <v>134.70164845315645</v>
      </c>
      <c r="AJ77" s="134">
        <v>1461.4</v>
      </c>
      <c r="AL77" s="135">
        <v>103.5</v>
      </c>
      <c r="AM77" s="135">
        <v>82.8</v>
      </c>
      <c r="AN77" s="135">
        <v>24.6</v>
      </c>
      <c r="AO77" s="135">
        <v>0.53173586938194384</v>
      </c>
      <c r="AP77" s="135">
        <v>134.60956331471613</v>
      </c>
      <c r="AQ77" s="134">
        <v>334.12</v>
      </c>
      <c r="AR77" s="9"/>
      <c r="AS77" s="136">
        <v>114.7</v>
      </c>
      <c r="AT77" s="136">
        <v>81.900000000000006</v>
      </c>
      <c r="AU77" s="136">
        <v>22</v>
      </c>
      <c r="AV77" s="136">
        <v>0.52761056178302679</v>
      </c>
      <c r="AW77" s="136">
        <v>136.69023395174202</v>
      </c>
      <c r="AX77" s="134">
        <v>380.61</v>
      </c>
      <c r="AZ77" s="145">
        <v>9.8000000000000007</v>
      </c>
      <c r="BA77" s="145">
        <v>77.5</v>
      </c>
      <c r="BB77" s="145">
        <v>0</v>
      </c>
      <c r="BC77" s="145">
        <v>0.53197331726750297</v>
      </c>
      <c r="BD77" s="145">
        <v>134.490784513064</v>
      </c>
      <c r="BE77" s="134">
        <v>12.79</v>
      </c>
      <c r="BF77" s="9"/>
      <c r="BG77" s="135">
        <v>124.6</v>
      </c>
      <c r="BH77" s="135">
        <v>87.1</v>
      </c>
      <c r="BI77" s="135">
        <v>76.5</v>
      </c>
      <c r="BJ77" s="135">
        <v>0.5325844267624722</v>
      </c>
      <c r="BK77" s="138">
        <v>134.18557563758378</v>
      </c>
      <c r="BL77" s="134">
        <v>1269.28</v>
      </c>
      <c r="BN77" s="136">
        <v>106.6</v>
      </c>
      <c r="BO77" s="136">
        <v>82.2</v>
      </c>
      <c r="BP77" s="136">
        <v>18.899999999999999</v>
      </c>
      <c r="BQ77" s="136">
        <v>0.53410000000000002</v>
      </c>
      <c r="BR77" s="136">
        <v>133.44999999999999</v>
      </c>
      <c r="BS77" s="134">
        <v>315.49</v>
      </c>
      <c r="BT77" s="9"/>
      <c r="BU77" s="73">
        <f t="shared" si="12"/>
        <v>5013.96</v>
      </c>
      <c r="BV77" s="73">
        <f t="shared" si="13"/>
        <v>3985.7400000000002</v>
      </c>
      <c r="BW77" s="139">
        <f t="shared" si="14"/>
        <v>1028.22</v>
      </c>
      <c r="BX77" s="74">
        <v>0</v>
      </c>
      <c r="BY77" s="74">
        <f>'[1]2_Ventas'!AB2257</f>
        <v>0</v>
      </c>
      <c r="BZ77" s="140">
        <f>'[1]2_Ventas'!AN2257</f>
        <v>0</v>
      </c>
      <c r="CB77" s="141"/>
      <c r="CC77" s="142">
        <v>271</v>
      </c>
      <c r="CD77" s="142">
        <f t="shared" si="10"/>
        <v>708.21</v>
      </c>
      <c r="CE77" s="76">
        <f t="shared" si="10"/>
        <v>249.5</v>
      </c>
      <c r="CF77" s="142">
        <f t="shared" si="7"/>
        <v>957.71000000000049</v>
      </c>
      <c r="CG77" s="142">
        <f t="shared" si="8"/>
        <v>0</v>
      </c>
      <c r="CH77" s="142">
        <f t="shared" si="9"/>
        <v>957.71000000000049</v>
      </c>
      <c r="CI77" s="143">
        <f t="shared" si="15"/>
        <v>271</v>
      </c>
      <c r="CJ77" s="9"/>
      <c r="CK77" s="146">
        <f t="shared" si="11"/>
        <v>708.21</v>
      </c>
      <c r="CL77" s="147">
        <f t="shared" si="11"/>
        <v>-21.5</v>
      </c>
      <c r="CM77" s="147">
        <f t="shared" si="16"/>
        <v>686.71000000000049</v>
      </c>
    </row>
    <row r="78" spans="1:91" ht="15" customHeight="1" x14ac:dyDescent="0.2">
      <c r="A78" s="144">
        <v>45348</v>
      </c>
      <c r="C78" s="133">
        <v>14.9</v>
      </c>
      <c r="D78" s="133">
        <v>84.7</v>
      </c>
      <c r="E78" s="133">
        <v>53.6</v>
      </c>
      <c r="F78" s="133">
        <v>0.67900000000000005</v>
      </c>
      <c r="G78" s="133">
        <v>76.900000000000006</v>
      </c>
      <c r="H78" s="134">
        <v>966.12</v>
      </c>
      <c r="J78" s="135">
        <v>0</v>
      </c>
      <c r="K78" s="135">
        <v>0</v>
      </c>
      <c r="L78" s="135">
        <v>0</v>
      </c>
      <c r="M78" s="135">
        <v>0</v>
      </c>
      <c r="N78" s="135">
        <v>0</v>
      </c>
      <c r="O78" s="134">
        <v>0</v>
      </c>
      <c r="Q78" s="136">
        <v>0</v>
      </c>
      <c r="R78" s="136">
        <v>0</v>
      </c>
      <c r="S78" s="136">
        <v>0</v>
      </c>
      <c r="T78" s="136">
        <v>0</v>
      </c>
      <c r="U78" s="136">
        <v>0</v>
      </c>
      <c r="V78" s="134">
        <v>0</v>
      </c>
      <c r="W78" s="9"/>
      <c r="X78" s="136">
        <v>105</v>
      </c>
      <c r="Y78" s="136">
        <v>81</v>
      </c>
      <c r="Z78" s="136">
        <v>16.5</v>
      </c>
      <c r="AA78" s="136">
        <v>0.53184242975292761</v>
      </c>
      <c r="AB78" s="136">
        <v>134.5562453915818</v>
      </c>
      <c r="AC78" s="134">
        <v>213.04</v>
      </c>
      <c r="AD78" s="9"/>
      <c r="AE78" s="145">
        <v>116.4</v>
      </c>
      <c r="AF78" s="137">
        <v>84.6</v>
      </c>
      <c r="AG78" s="137">
        <v>73.099999999999994</v>
      </c>
      <c r="AH78" s="137">
        <v>0.53144596273811351</v>
      </c>
      <c r="AI78" s="137">
        <v>134.75472751917118</v>
      </c>
      <c r="AJ78" s="134">
        <v>1551.97</v>
      </c>
      <c r="AL78" s="135">
        <v>112.2</v>
      </c>
      <c r="AM78" s="135">
        <v>83.3</v>
      </c>
      <c r="AN78" s="135">
        <v>32.5</v>
      </c>
      <c r="AO78" s="135">
        <v>0.53173586938194384</v>
      </c>
      <c r="AP78" s="135">
        <v>134.60956331471613</v>
      </c>
      <c r="AQ78" s="134">
        <v>472.36</v>
      </c>
      <c r="AR78" s="9"/>
      <c r="AS78" s="136">
        <v>113.4</v>
      </c>
      <c r="AT78" s="136">
        <v>81.099999999999994</v>
      </c>
      <c r="AU78" s="136">
        <v>22</v>
      </c>
      <c r="AV78" s="136">
        <v>0.52761056178302679</v>
      </c>
      <c r="AW78" s="136">
        <v>136.69023395174202</v>
      </c>
      <c r="AX78" s="134">
        <v>380.46</v>
      </c>
      <c r="AZ78" s="145">
        <v>9.8000000000000007</v>
      </c>
      <c r="BA78" s="145">
        <v>74.900000000000006</v>
      </c>
      <c r="BB78" s="145">
        <v>0</v>
      </c>
      <c r="BC78" s="145">
        <v>0.53197331726750297</v>
      </c>
      <c r="BD78" s="145">
        <v>134.490784513064</v>
      </c>
      <c r="BE78" s="134">
        <v>12.85</v>
      </c>
      <c r="BF78" s="9"/>
      <c r="BG78" s="135">
        <v>124</v>
      </c>
      <c r="BH78" s="135">
        <v>86.8</v>
      </c>
      <c r="BI78" s="135">
        <v>76.2</v>
      </c>
      <c r="BJ78" s="135">
        <v>0.5308036178259733</v>
      </c>
      <c r="BK78" s="138">
        <v>135.07693212330651</v>
      </c>
      <c r="BL78" s="134">
        <v>1265.1400000000001</v>
      </c>
      <c r="BN78" s="136">
        <v>104.5</v>
      </c>
      <c r="BO78" s="136">
        <v>80.900000000000006</v>
      </c>
      <c r="BP78" s="136">
        <v>19</v>
      </c>
      <c r="BQ78" s="136">
        <v>0.53410000000000002</v>
      </c>
      <c r="BR78" s="136">
        <v>133.44999999999999</v>
      </c>
      <c r="BS78" s="134">
        <v>316.85000000000002</v>
      </c>
      <c r="BT78" s="9"/>
      <c r="BU78" s="73">
        <f t="shared" si="12"/>
        <v>5178.7900000000009</v>
      </c>
      <c r="BV78" s="73">
        <f t="shared" si="13"/>
        <v>4212.67</v>
      </c>
      <c r="BW78" s="139">
        <f t="shared" si="14"/>
        <v>966.12</v>
      </c>
      <c r="BX78" s="74">
        <v>0</v>
      </c>
      <c r="BY78" s="74">
        <f>'[1]2_Ventas'!AB2258</f>
        <v>469.05</v>
      </c>
      <c r="BZ78" s="140">
        <f>'[1]2_Ventas'!AN2258</f>
        <v>318.98</v>
      </c>
      <c r="CB78" s="141"/>
      <c r="CC78" s="142">
        <v>264</v>
      </c>
      <c r="CD78" s="142">
        <f t="shared" si="10"/>
        <v>695.97999999999979</v>
      </c>
      <c r="CE78" s="76">
        <f t="shared" si="10"/>
        <v>256.88</v>
      </c>
      <c r="CF78" s="142">
        <f t="shared" si="7"/>
        <v>164.83000000000084</v>
      </c>
      <c r="CG78" s="142">
        <f t="shared" si="8"/>
        <v>788.03</v>
      </c>
      <c r="CH78" s="142">
        <f t="shared" si="9"/>
        <v>952.86000000000081</v>
      </c>
      <c r="CI78" s="143">
        <f t="shared" si="15"/>
        <v>264</v>
      </c>
      <c r="CJ78" s="9"/>
      <c r="CK78" s="146">
        <f t="shared" si="11"/>
        <v>695.97999999999979</v>
      </c>
      <c r="CL78" s="147">
        <f t="shared" si="11"/>
        <v>-7.1200000000000045</v>
      </c>
      <c r="CM78" s="147">
        <f t="shared" si="16"/>
        <v>688.86000000000081</v>
      </c>
    </row>
    <row r="79" spans="1:91" ht="15" customHeight="1" x14ac:dyDescent="0.2">
      <c r="A79" s="144">
        <v>45349</v>
      </c>
      <c r="C79" s="133">
        <v>14.8</v>
      </c>
      <c r="D79" s="133">
        <v>85</v>
      </c>
      <c r="E79" s="133">
        <v>53.7</v>
      </c>
      <c r="F79" s="133">
        <v>0.67959999999999998</v>
      </c>
      <c r="G79" s="133">
        <v>76.7</v>
      </c>
      <c r="H79" s="134">
        <v>967.68999999999994</v>
      </c>
      <c r="J79" s="135">
        <v>0</v>
      </c>
      <c r="K79" s="135">
        <v>0</v>
      </c>
      <c r="L79" s="135">
        <v>0</v>
      </c>
      <c r="M79" s="135">
        <v>0</v>
      </c>
      <c r="N79" s="135">
        <v>0</v>
      </c>
      <c r="O79" s="134">
        <v>0</v>
      </c>
      <c r="Q79" s="136">
        <v>0</v>
      </c>
      <c r="R79" s="136">
        <v>0</v>
      </c>
      <c r="S79" s="136">
        <v>0</v>
      </c>
      <c r="T79" s="136">
        <v>0</v>
      </c>
      <c r="U79" s="136">
        <v>0</v>
      </c>
      <c r="V79" s="134">
        <v>0</v>
      </c>
      <c r="W79" s="9"/>
      <c r="X79" s="136">
        <v>107.6</v>
      </c>
      <c r="Y79" s="136">
        <v>82.3</v>
      </c>
      <c r="Z79" s="136">
        <v>16.5</v>
      </c>
      <c r="AA79" s="136">
        <v>0.53184242975292761</v>
      </c>
      <c r="AB79" s="136">
        <v>134.5562453915818</v>
      </c>
      <c r="AC79" s="134">
        <v>213.81</v>
      </c>
      <c r="AD79" s="9"/>
      <c r="AE79" s="145">
        <v>113.7</v>
      </c>
      <c r="AF79" s="137">
        <v>85.3</v>
      </c>
      <c r="AG79" s="137">
        <v>73.099999999999994</v>
      </c>
      <c r="AH79" s="137">
        <v>0.53096530634759009</v>
      </c>
      <c r="AI79" s="137">
        <v>134.99575463480227</v>
      </c>
      <c r="AJ79" s="134">
        <v>1550.38</v>
      </c>
      <c r="AL79" s="135">
        <v>108.1</v>
      </c>
      <c r="AM79" s="135">
        <v>84.9</v>
      </c>
      <c r="AN79" s="135">
        <v>36.9</v>
      </c>
      <c r="AO79" s="135">
        <v>0.53136810103907139</v>
      </c>
      <c r="AP79" s="135">
        <v>134.79374199034868</v>
      </c>
      <c r="AQ79" s="134">
        <v>548.72</v>
      </c>
      <c r="AR79" s="9"/>
      <c r="AS79" s="136">
        <v>115.5</v>
      </c>
      <c r="AT79" s="136">
        <v>82.1</v>
      </c>
      <c r="AU79" s="136">
        <v>22</v>
      </c>
      <c r="AV79" s="136">
        <v>0.52761056178302679</v>
      </c>
      <c r="AW79" s="136">
        <v>136.69023395174202</v>
      </c>
      <c r="AX79" s="134">
        <v>380.99</v>
      </c>
      <c r="AZ79" s="145">
        <v>10.1</v>
      </c>
      <c r="BA79" s="145">
        <v>79.3</v>
      </c>
      <c r="BB79" s="145">
        <v>0</v>
      </c>
      <c r="BC79" s="145">
        <v>0.53197331726750297</v>
      </c>
      <c r="BD79" s="145">
        <v>134.490784513064</v>
      </c>
      <c r="BE79" s="134">
        <v>12.9</v>
      </c>
      <c r="BF79" s="9"/>
      <c r="BG79" s="135">
        <v>120.6</v>
      </c>
      <c r="BH79" s="135">
        <v>88.5</v>
      </c>
      <c r="BI79" s="135">
        <v>41.2</v>
      </c>
      <c r="BJ79" s="135">
        <v>0.531258591684999</v>
      </c>
      <c r="BK79" s="138">
        <v>134.84863363094576</v>
      </c>
      <c r="BL79" s="134">
        <v>629.28</v>
      </c>
      <c r="BN79" s="136">
        <v>107</v>
      </c>
      <c r="BO79" s="136">
        <v>82.1</v>
      </c>
      <c r="BP79" s="136">
        <v>18.899999999999999</v>
      </c>
      <c r="BQ79" s="136">
        <v>0.53410000000000002</v>
      </c>
      <c r="BR79" s="136">
        <v>133.44999999999999</v>
      </c>
      <c r="BS79" s="134">
        <v>315.79000000000002</v>
      </c>
      <c r="BT79" s="9"/>
      <c r="BU79" s="73">
        <f t="shared" si="12"/>
        <v>4619.5599999999995</v>
      </c>
      <c r="BV79" s="73">
        <f t="shared" si="13"/>
        <v>3651.87</v>
      </c>
      <c r="BW79" s="139">
        <f t="shared" si="14"/>
        <v>967.68999999999994</v>
      </c>
      <c r="BX79" s="74">
        <v>0</v>
      </c>
      <c r="BY79" s="74">
        <f>'[1]2_Ventas'!AB2259</f>
        <v>1255.8599999999999</v>
      </c>
      <c r="BZ79" s="140">
        <f>'[1]2_Ventas'!AN2259</f>
        <v>256.19</v>
      </c>
      <c r="CB79" s="141"/>
      <c r="CC79" s="142">
        <v>260</v>
      </c>
      <c r="CD79" s="142">
        <f t="shared" si="10"/>
        <v>695.05999999999972</v>
      </c>
      <c r="CE79" s="76">
        <f t="shared" si="10"/>
        <v>257.75999999999993</v>
      </c>
      <c r="CF79" s="142">
        <f t="shared" si="7"/>
        <v>-559.23000000000138</v>
      </c>
      <c r="CG79" s="142">
        <f t="shared" si="8"/>
        <v>1512.05</v>
      </c>
      <c r="CH79" s="142">
        <f t="shared" si="9"/>
        <v>952.81999999999857</v>
      </c>
      <c r="CI79" s="143">
        <f t="shared" si="15"/>
        <v>260</v>
      </c>
      <c r="CJ79" s="9"/>
      <c r="CK79" s="146">
        <f t="shared" si="11"/>
        <v>695.05999999999972</v>
      </c>
      <c r="CL79" s="147">
        <f t="shared" si="11"/>
        <v>-2.2400000000000659</v>
      </c>
      <c r="CM79" s="147">
        <f t="shared" si="16"/>
        <v>692.81999999999857</v>
      </c>
    </row>
    <row r="80" spans="1:91" ht="15" customHeight="1" x14ac:dyDescent="0.2">
      <c r="A80" s="144">
        <v>45350</v>
      </c>
      <c r="C80" s="133">
        <v>14.8</v>
      </c>
      <c r="D80" s="133">
        <v>87</v>
      </c>
      <c r="E80" s="133">
        <v>56.7</v>
      </c>
      <c r="F80" s="133">
        <v>0.67959999999999998</v>
      </c>
      <c r="G80" s="133">
        <v>76.7</v>
      </c>
      <c r="H80" s="134">
        <v>1025.7</v>
      </c>
      <c r="J80" s="135">
        <v>0</v>
      </c>
      <c r="K80" s="135">
        <v>0</v>
      </c>
      <c r="L80" s="135">
        <v>0</v>
      </c>
      <c r="M80" s="135">
        <v>0</v>
      </c>
      <c r="N80" s="135">
        <v>0</v>
      </c>
      <c r="O80" s="134">
        <v>0</v>
      </c>
      <c r="Q80" s="136">
        <v>0</v>
      </c>
      <c r="R80" s="136">
        <v>0</v>
      </c>
      <c r="S80" s="136">
        <v>0</v>
      </c>
      <c r="T80" s="136">
        <v>0</v>
      </c>
      <c r="U80" s="136">
        <v>0</v>
      </c>
      <c r="V80" s="134">
        <v>0</v>
      </c>
      <c r="W80" s="9"/>
      <c r="X80" s="136">
        <v>110.5</v>
      </c>
      <c r="Y80" s="136">
        <v>84.1</v>
      </c>
      <c r="Z80" s="136">
        <v>16.399999999999999</v>
      </c>
      <c r="AA80" s="136">
        <v>0.53184242975292761</v>
      </c>
      <c r="AB80" s="136">
        <v>134.5562453915818</v>
      </c>
      <c r="AC80" s="134">
        <v>213.21</v>
      </c>
      <c r="AD80" s="9"/>
      <c r="AE80" s="145">
        <v>114.9</v>
      </c>
      <c r="AF80" s="137">
        <v>86.2</v>
      </c>
      <c r="AG80" s="137">
        <v>73.2</v>
      </c>
      <c r="AH80" s="137">
        <v>0.53096530634759009</v>
      </c>
      <c r="AI80" s="137">
        <v>134.99575463480227</v>
      </c>
      <c r="AJ80" s="134">
        <v>1550.9</v>
      </c>
      <c r="AL80" s="135">
        <v>109.1</v>
      </c>
      <c r="AM80" s="135">
        <v>85.3</v>
      </c>
      <c r="AN80" s="135">
        <v>36.9</v>
      </c>
      <c r="AO80" s="135">
        <v>0.53150293482278121</v>
      </c>
      <c r="AP80" s="135">
        <v>134.7261875321164</v>
      </c>
      <c r="AQ80" s="134">
        <v>548.85</v>
      </c>
      <c r="AR80" s="9"/>
      <c r="AS80" s="136">
        <v>118</v>
      </c>
      <c r="AT80" s="136">
        <v>83.6</v>
      </c>
      <c r="AU80" s="136">
        <v>22</v>
      </c>
      <c r="AV80" s="136">
        <v>0.52761056178302679</v>
      </c>
      <c r="AW80" s="136">
        <v>136.69023395174202</v>
      </c>
      <c r="AX80" s="134">
        <v>381.62</v>
      </c>
      <c r="AZ80" s="145">
        <v>10.3</v>
      </c>
      <c r="BA80" s="145">
        <v>81.3</v>
      </c>
      <c r="BB80" s="145">
        <v>0</v>
      </c>
      <c r="BC80" s="145">
        <v>0.53197331726750297</v>
      </c>
      <c r="BD80" s="145">
        <v>134.490784513064</v>
      </c>
      <c r="BE80" s="134">
        <v>12.96</v>
      </c>
      <c r="BF80" s="9"/>
      <c r="BG80" s="135">
        <v>123.1</v>
      </c>
      <c r="BH80" s="135">
        <v>90.5</v>
      </c>
      <c r="BI80" s="135">
        <v>52.6</v>
      </c>
      <c r="BJ80" s="135">
        <v>0.53277510515651372</v>
      </c>
      <c r="BK80" s="138">
        <v>134.09048767571721</v>
      </c>
      <c r="BL80" s="134">
        <v>840.92</v>
      </c>
      <c r="BN80" s="136">
        <v>109.8</v>
      </c>
      <c r="BO80" s="136">
        <v>84</v>
      </c>
      <c r="BP80" s="136">
        <v>18.899999999999999</v>
      </c>
      <c r="BQ80" s="136">
        <v>0.53410000000000002</v>
      </c>
      <c r="BR80" s="136">
        <v>133.44999999999999</v>
      </c>
      <c r="BS80" s="134">
        <v>316.49</v>
      </c>
      <c r="BT80" s="9"/>
      <c r="BU80" s="73">
        <f t="shared" si="12"/>
        <v>4890.6500000000005</v>
      </c>
      <c r="BV80" s="73">
        <f t="shared" si="13"/>
        <v>3864.95</v>
      </c>
      <c r="BW80" s="139">
        <f t="shared" si="14"/>
        <v>1025.7</v>
      </c>
      <c r="BX80" s="74">
        <v>0</v>
      </c>
      <c r="BY80" s="74">
        <f>'[1]2_Ventas'!AB2260</f>
        <v>481.38</v>
      </c>
      <c r="BZ80" s="140">
        <f>'[1]2_Ventas'!AN2260</f>
        <v>209.57</v>
      </c>
      <c r="CB80" s="141"/>
      <c r="CC80" s="142">
        <v>276</v>
      </c>
      <c r="CD80" s="142">
        <f t="shared" si="10"/>
        <v>694.45999999999992</v>
      </c>
      <c r="CE80" s="76">
        <f t="shared" si="10"/>
        <v>267.5800000000001</v>
      </c>
      <c r="CF80" s="142">
        <f t="shared" si="7"/>
        <v>271.09000000000106</v>
      </c>
      <c r="CG80" s="142">
        <f t="shared" si="8"/>
        <v>690.95</v>
      </c>
      <c r="CH80" s="142">
        <f t="shared" si="9"/>
        <v>962.0400000000011</v>
      </c>
      <c r="CI80" s="143">
        <f t="shared" si="15"/>
        <v>276</v>
      </c>
      <c r="CJ80" s="9"/>
      <c r="CK80" s="146">
        <f t="shared" si="11"/>
        <v>694.45999999999992</v>
      </c>
      <c r="CL80" s="147">
        <f t="shared" si="11"/>
        <v>-8.4199999999999022</v>
      </c>
      <c r="CM80" s="147">
        <f t="shared" si="16"/>
        <v>686.0400000000011</v>
      </c>
    </row>
    <row r="81" spans="1:91" ht="15" customHeight="1" x14ac:dyDescent="0.2">
      <c r="A81" s="144">
        <v>45351</v>
      </c>
      <c r="C81" s="133">
        <v>14.9</v>
      </c>
      <c r="D81" s="133">
        <v>86.9</v>
      </c>
      <c r="E81" s="133">
        <v>54.2</v>
      </c>
      <c r="F81" s="133">
        <v>0.67959999999999998</v>
      </c>
      <c r="G81" s="133">
        <v>76.7</v>
      </c>
      <c r="H81" s="134">
        <v>976.26</v>
      </c>
      <c r="J81" s="135">
        <v>0</v>
      </c>
      <c r="K81" s="135">
        <v>0</v>
      </c>
      <c r="L81" s="135">
        <v>0</v>
      </c>
      <c r="M81" s="135">
        <v>0</v>
      </c>
      <c r="N81" s="135">
        <v>0</v>
      </c>
      <c r="O81" s="134">
        <v>0</v>
      </c>
      <c r="Q81" s="136">
        <v>0</v>
      </c>
      <c r="R81" s="136">
        <v>0</v>
      </c>
      <c r="S81" s="136">
        <v>0</v>
      </c>
      <c r="T81" s="136">
        <v>0</v>
      </c>
      <c r="U81" s="136">
        <v>0</v>
      </c>
      <c r="V81" s="134">
        <v>0</v>
      </c>
      <c r="W81" s="9"/>
      <c r="X81" s="136">
        <v>109.7</v>
      </c>
      <c r="Y81" s="136">
        <v>83.5</v>
      </c>
      <c r="Z81" s="136">
        <v>16.5</v>
      </c>
      <c r="AA81" s="136">
        <v>0.53184242975292761</v>
      </c>
      <c r="AB81" s="136">
        <v>134.5562453915818</v>
      </c>
      <c r="AC81" s="134">
        <v>214.44</v>
      </c>
      <c r="AD81" s="9"/>
      <c r="AE81" s="145">
        <v>114.3</v>
      </c>
      <c r="AF81" s="137">
        <v>85.7</v>
      </c>
      <c r="AG81" s="137">
        <v>73.099999999999994</v>
      </c>
      <c r="AH81" s="137">
        <v>0.53096530634759009</v>
      </c>
      <c r="AI81" s="137">
        <v>134.99575463480227</v>
      </c>
      <c r="AJ81" s="134">
        <v>1549.82</v>
      </c>
      <c r="AL81" s="135">
        <v>121</v>
      </c>
      <c r="AM81" s="135">
        <v>85.7</v>
      </c>
      <c r="AN81" s="135">
        <v>50.8</v>
      </c>
      <c r="AO81" s="135">
        <v>0.53150293482278121</v>
      </c>
      <c r="AP81" s="135">
        <v>134.7261875321164</v>
      </c>
      <c r="AQ81" s="134">
        <v>812.94</v>
      </c>
      <c r="AR81" s="9"/>
      <c r="AS81" s="136">
        <v>116.1</v>
      </c>
      <c r="AT81" s="136">
        <v>82.8</v>
      </c>
      <c r="AU81" s="136">
        <v>21.9</v>
      </c>
      <c r="AV81" s="136">
        <v>0.52761056178302679</v>
      </c>
      <c r="AW81" s="136">
        <v>136.69023395174202</v>
      </c>
      <c r="AX81" s="134">
        <v>379.04</v>
      </c>
      <c r="AZ81" s="145">
        <v>10.4</v>
      </c>
      <c r="BA81" s="145">
        <v>80.8</v>
      </c>
      <c r="BB81" s="145">
        <v>0</v>
      </c>
      <c r="BC81" s="145">
        <v>0.53197331726750297</v>
      </c>
      <c r="BD81" s="145">
        <v>134.490784513064</v>
      </c>
      <c r="BE81" s="134">
        <v>13.03</v>
      </c>
      <c r="BF81" s="9"/>
      <c r="BG81" s="135">
        <v>115.3</v>
      </c>
      <c r="BH81" s="135">
        <v>86.4</v>
      </c>
      <c r="BI81" s="135">
        <v>16.7</v>
      </c>
      <c r="BJ81" s="135">
        <v>0.53277510515651372</v>
      </c>
      <c r="BK81" s="138">
        <v>134.09048767571721</v>
      </c>
      <c r="BL81" s="134">
        <v>218.92</v>
      </c>
      <c r="BN81" s="136">
        <v>108.7</v>
      </c>
      <c r="BO81" s="136">
        <v>83.2</v>
      </c>
      <c r="BP81" s="136">
        <v>18.899999999999999</v>
      </c>
      <c r="BQ81" s="136">
        <v>0.53410000000000002</v>
      </c>
      <c r="BR81" s="136">
        <v>133.44999999999999</v>
      </c>
      <c r="BS81" s="134">
        <v>316.33999999999997</v>
      </c>
      <c r="BT81" s="9"/>
      <c r="BU81" s="73">
        <f t="shared" si="12"/>
        <v>4480.79</v>
      </c>
      <c r="BV81" s="73">
        <f t="shared" si="13"/>
        <v>3504.5300000000007</v>
      </c>
      <c r="BW81" s="139">
        <f t="shared" si="14"/>
        <v>976.26</v>
      </c>
      <c r="BX81" s="74">
        <v>0</v>
      </c>
      <c r="BY81" s="74">
        <f>'[1]2_Ventas'!AB2261</f>
        <v>1052.6400000000001</v>
      </c>
      <c r="BZ81" s="140">
        <f>'[1]2_Ventas'!AN2261</f>
        <v>326.12</v>
      </c>
      <c r="CB81" s="141">
        <v>743.82</v>
      </c>
      <c r="CC81" s="142">
        <v>279.29000000000002</v>
      </c>
      <c r="CD81" s="142">
        <f t="shared" si="10"/>
        <v>692.22000000000094</v>
      </c>
      <c r="CE81" s="76">
        <f t="shared" si="10"/>
        <v>276.67999999999995</v>
      </c>
      <c r="CF81" s="142">
        <f t="shared" si="7"/>
        <v>-409.86000000000058</v>
      </c>
      <c r="CG81" s="142">
        <f t="shared" si="8"/>
        <v>1378.7600000000002</v>
      </c>
      <c r="CH81" s="142">
        <f t="shared" si="9"/>
        <v>968.89999999999964</v>
      </c>
      <c r="CI81" s="143">
        <f t="shared" si="15"/>
        <v>1023.1100000000001</v>
      </c>
      <c r="CJ81" s="9"/>
      <c r="CK81" s="146">
        <f t="shared" si="11"/>
        <v>-51.599999999999113</v>
      </c>
      <c r="CL81" s="147">
        <f t="shared" si="11"/>
        <v>-2.6100000000000705</v>
      </c>
      <c r="CM81" s="147">
        <f t="shared" si="16"/>
        <v>-54.210000000000491</v>
      </c>
    </row>
    <row r="82" spans="1:91" ht="15" customHeight="1" x14ac:dyDescent="0.2">
      <c r="A82" s="144">
        <v>45352</v>
      </c>
      <c r="C82" s="133">
        <v>14.9</v>
      </c>
      <c r="D82" s="133">
        <v>86.4</v>
      </c>
      <c r="E82" s="133">
        <v>55.6</v>
      </c>
      <c r="F82" s="133">
        <v>0.67959999999999998</v>
      </c>
      <c r="G82" s="133">
        <v>76.7</v>
      </c>
      <c r="H82" s="134">
        <v>1004.6099999999999</v>
      </c>
      <c r="J82" s="135">
        <v>0</v>
      </c>
      <c r="K82" s="135">
        <v>0</v>
      </c>
      <c r="L82" s="135">
        <v>0</v>
      </c>
      <c r="M82" s="135">
        <v>0</v>
      </c>
      <c r="N82" s="135">
        <v>0</v>
      </c>
      <c r="O82" s="134">
        <v>0</v>
      </c>
      <c r="Q82" s="136">
        <v>0</v>
      </c>
      <c r="R82" s="136">
        <v>0</v>
      </c>
      <c r="S82" s="136">
        <v>0</v>
      </c>
      <c r="T82" s="136">
        <v>0</v>
      </c>
      <c r="U82" s="136">
        <v>0</v>
      </c>
      <c r="V82" s="134">
        <v>0</v>
      </c>
      <c r="W82" s="9"/>
      <c r="X82" s="136">
        <v>109.2</v>
      </c>
      <c r="Y82" s="136">
        <v>83.2</v>
      </c>
      <c r="Z82" s="136">
        <v>16.5</v>
      </c>
      <c r="AA82" s="136">
        <v>0.53184242975292761</v>
      </c>
      <c r="AB82" s="136">
        <v>134.5562453915818</v>
      </c>
      <c r="AC82" s="134">
        <v>214.33</v>
      </c>
      <c r="AD82" s="9"/>
      <c r="AE82" s="145">
        <v>120.6</v>
      </c>
      <c r="AF82" s="137">
        <v>85.4</v>
      </c>
      <c r="AG82" s="137">
        <v>73.2</v>
      </c>
      <c r="AH82" s="137">
        <v>0.53096530634759009</v>
      </c>
      <c r="AI82" s="137">
        <v>134.99575463480227</v>
      </c>
      <c r="AJ82" s="134">
        <v>1553.46</v>
      </c>
      <c r="AL82" s="135">
        <v>114.1</v>
      </c>
      <c r="AM82" s="135">
        <v>86.5</v>
      </c>
      <c r="AN82" s="135">
        <v>56.7</v>
      </c>
      <c r="AO82" s="135">
        <v>0.53150293482278121</v>
      </c>
      <c r="AP82" s="135">
        <v>134.7261875321164</v>
      </c>
      <c r="AQ82" s="134">
        <v>921.07</v>
      </c>
      <c r="AR82" s="9"/>
      <c r="AS82" s="136">
        <v>118.1</v>
      </c>
      <c r="AT82" s="136">
        <v>83.5</v>
      </c>
      <c r="AU82" s="136">
        <v>22</v>
      </c>
      <c r="AV82" s="136">
        <v>0.52761056178302679</v>
      </c>
      <c r="AW82" s="136">
        <v>136.69023395174202</v>
      </c>
      <c r="AX82" s="134">
        <v>381.77</v>
      </c>
      <c r="AZ82" s="145">
        <v>10.3</v>
      </c>
      <c r="BA82" s="145">
        <v>78.7</v>
      </c>
      <c r="BB82" s="145">
        <v>0</v>
      </c>
      <c r="BC82" s="145">
        <v>0.53197331726750297</v>
      </c>
      <c r="BD82" s="145">
        <v>134.490784513064</v>
      </c>
      <c r="BE82" s="134">
        <v>13.02</v>
      </c>
      <c r="BF82" s="9"/>
      <c r="BG82" s="135">
        <v>112</v>
      </c>
      <c r="BH82" s="135">
        <v>83.2</v>
      </c>
      <c r="BI82" s="135">
        <v>17.5</v>
      </c>
      <c r="BJ82" s="135">
        <v>0.53277510515651372</v>
      </c>
      <c r="BK82" s="138">
        <v>134.09048767571721</v>
      </c>
      <c r="BL82" s="134">
        <v>229.67</v>
      </c>
      <c r="BN82" s="136">
        <v>107.8</v>
      </c>
      <c r="BO82" s="136">
        <v>82.8</v>
      </c>
      <c r="BP82" s="136">
        <v>18.899999999999999</v>
      </c>
      <c r="BQ82" s="136">
        <v>0.53410000000000002</v>
      </c>
      <c r="BR82" s="136">
        <v>133.44999999999999</v>
      </c>
      <c r="BS82" s="134">
        <v>315.99</v>
      </c>
      <c r="BT82" s="9"/>
      <c r="BU82" s="73">
        <f t="shared" si="12"/>
        <v>4633.92</v>
      </c>
      <c r="BV82" s="73">
        <f t="shared" si="13"/>
        <v>3629.31</v>
      </c>
      <c r="BW82" s="139">
        <f t="shared" si="14"/>
        <v>1004.6099999999999</v>
      </c>
      <c r="BX82" s="74">
        <v>0</v>
      </c>
      <c r="BY82" s="74">
        <f>'[1]2_Ventas'!AB2262</f>
        <v>531.74</v>
      </c>
      <c r="BZ82" s="140">
        <f>'[1]2_Ventas'!AN2262</f>
        <v>214.31</v>
      </c>
      <c r="CB82" s="141">
        <v>698.93</v>
      </c>
      <c r="CC82" s="142">
        <v>253.57</v>
      </c>
      <c r="CD82" s="142">
        <f t="shared" si="10"/>
        <v>656.5199999999993</v>
      </c>
      <c r="CE82" s="76">
        <f t="shared" si="10"/>
        <v>242.65999999999991</v>
      </c>
      <c r="CF82" s="142">
        <f t="shared" si="7"/>
        <v>153.13000000000011</v>
      </c>
      <c r="CG82" s="142">
        <f t="shared" si="8"/>
        <v>746.05</v>
      </c>
      <c r="CH82" s="142">
        <f t="shared" si="9"/>
        <v>899.18000000000006</v>
      </c>
      <c r="CI82" s="143">
        <f t="shared" si="15"/>
        <v>952.5</v>
      </c>
      <c r="CJ82" s="9"/>
      <c r="CK82" s="146">
        <f t="shared" si="11"/>
        <v>-42.41000000000065</v>
      </c>
      <c r="CL82" s="147">
        <f t="shared" si="11"/>
        <v>-10.910000000000082</v>
      </c>
      <c r="CM82" s="147">
        <f t="shared" si="16"/>
        <v>-53.319999999999936</v>
      </c>
    </row>
    <row r="83" spans="1:91" ht="15" customHeight="1" x14ac:dyDescent="0.2">
      <c r="A83" s="144">
        <v>45353</v>
      </c>
      <c r="C83" s="133">
        <v>14.9</v>
      </c>
      <c r="D83" s="133">
        <v>86.2</v>
      </c>
      <c r="E83" s="133">
        <v>45</v>
      </c>
      <c r="F83" s="133">
        <v>0.67959999999999998</v>
      </c>
      <c r="G83" s="133">
        <v>76.7</v>
      </c>
      <c r="H83" s="134">
        <v>793.18999999999994</v>
      </c>
      <c r="J83" s="135">
        <v>0</v>
      </c>
      <c r="K83" s="135">
        <v>0</v>
      </c>
      <c r="L83" s="135">
        <v>0</v>
      </c>
      <c r="M83" s="135">
        <v>0</v>
      </c>
      <c r="N83" s="135">
        <v>0</v>
      </c>
      <c r="O83" s="134">
        <v>0</v>
      </c>
      <c r="Q83" s="136">
        <v>0</v>
      </c>
      <c r="R83" s="136">
        <v>0</v>
      </c>
      <c r="S83" s="136">
        <v>0</v>
      </c>
      <c r="T83" s="136">
        <v>0</v>
      </c>
      <c r="U83" s="136">
        <v>0</v>
      </c>
      <c r="V83" s="134">
        <v>0</v>
      </c>
      <c r="W83" s="9"/>
      <c r="X83" s="136">
        <v>109.1</v>
      </c>
      <c r="Y83" s="136">
        <v>82.9</v>
      </c>
      <c r="Z83" s="136">
        <v>16.5</v>
      </c>
      <c r="AA83" s="136">
        <v>0.53184242975292761</v>
      </c>
      <c r="AB83" s="136">
        <v>134.5562453915818</v>
      </c>
      <c r="AC83" s="134">
        <v>214.41</v>
      </c>
      <c r="AD83" s="9"/>
      <c r="AE83" s="145">
        <v>122</v>
      </c>
      <c r="AF83" s="137">
        <v>86.7</v>
      </c>
      <c r="AG83" s="137">
        <v>55.4</v>
      </c>
      <c r="AH83" s="137">
        <v>0.53096530634759009</v>
      </c>
      <c r="AI83" s="137">
        <v>134.99575463480227</v>
      </c>
      <c r="AJ83" s="134">
        <v>1144.8800000000001</v>
      </c>
      <c r="AL83" s="135">
        <v>110.8</v>
      </c>
      <c r="AM83" s="135">
        <v>85.8</v>
      </c>
      <c r="AN83" s="135">
        <v>56.6</v>
      </c>
      <c r="AO83" s="135">
        <v>0.53150293482278121</v>
      </c>
      <c r="AP83" s="135">
        <v>134.7261875321164</v>
      </c>
      <c r="AQ83" s="134">
        <v>919.56</v>
      </c>
      <c r="AR83" s="9"/>
      <c r="AS83" s="136">
        <v>118.6</v>
      </c>
      <c r="AT83" s="136">
        <v>83.4</v>
      </c>
      <c r="AU83" s="136">
        <v>22.2</v>
      </c>
      <c r="AV83" s="136">
        <v>0.52761056178302679</v>
      </c>
      <c r="AW83" s="136">
        <v>136.69023395174202</v>
      </c>
      <c r="AX83" s="134">
        <v>386.14</v>
      </c>
      <c r="AZ83" s="145">
        <v>10.5</v>
      </c>
      <c r="BA83" s="145">
        <v>79.3</v>
      </c>
      <c r="BB83" s="145">
        <v>0</v>
      </c>
      <c r="BC83" s="145">
        <v>0.53197331726750297</v>
      </c>
      <c r="BD83" s="145">
        <v>134.490784513064</v>
      </c>
      <c r="BE83" s="134">
        <v>13.12</v>
      </c>
      <c r="BF83" s="9"/>
      <c r="BG83" s="135">
        <v>112.2</v>
      </c>
      <c r="BH83" s="135">
        <v>84.5</v>
      </c>
      <c r="BI83" s="135">
        <v>25.8</v>
      </c>
      <c r="BJ83" s="135">
        <v>0.53277510515651372</v>
      </c>
      <c r="BK83" s="138">
        <v>134.09048767571721</v>
      </c>
      <c r="BL83" s="134">
        <v>356.74</v>
      </c>
      <c r="BN83" s="136">
        <v>107.9</v>
      </c>
      <c r="BO83" s="136">
        <v>82.7</v>
      </c>
      <c r="BP83" s="136">
        <v>18.899999999999999</v>
      </c>
      <c r="BQ83" s="136">
        <v>0.53410000000000002</v>
      </c>
      <c r="BR83" s="136">
        <v>133.44999999999999</v>
      </c>
      <c r="BS83" s="134">
        <v>316.10000000000002</v>
      </c>
      <c r="BT83" s="9"/>
      <c r="BU83" s="73">
        <f t="shared" si="12"/>
        <v>4144.1399999999994</v>
      </c>
      <c r="BV83" s="73">
        <f t="shared" si="13"/>
        <v>3350.95</v>
      </c>
      <c r="BW83" s="139">
        <f t="shared" si="14"/>
        <v>793.18999999999994</v>
      </c>
      <c r="BX83" s="74">
        <v>0</v>
      </c>
      <c r="BY83" s="74">
        <f>'[1]2_Ventas'!AB2263</f>
        <v>989.71</v>
      </c>
      <c r="BZ83" s="140">
        <f>'[1]2_Ventas'!AN2263</f>
        <v>489.69</v>
      </c>
      <c r="CB83" s="141">
        <v>765.16</v>
      </c>
      <c r="CC83" s="142">
        <v>273.74</v>
      </c>
      <c r="CD83" s="142">
        <f t="shared" si="10"/>
        <v>711.34999999999991</v>
      </c>
      <c r="CE83" s="76">
        <f t="shared" si="10"/>
        <v>278.27000000000004</v>
      </c>
      <c r="CF83" s="142">
        <f t="shared" si="7"/>
        <v>-489.78000000000065</v>
      </c>
      <c r="CG83" s="142">
        <f t="shared" si="8"/>
        <v>1479.4</v>
      </c>
      <c r="CH83" s="142">
        <f t="shared" si="9"/>
        <v>989.61999999999944</v>
      </c>
      <c r="CI83" s="143">
        <f t="shared" si="15"/>
        <v>1038.9000000000001</v>
      </c>
      <c r="CJ83" s="9"/>
      <c r="CK83" s="146">
        <f t="shared" si="11"/>
        <v>-53.810000000000059</v>
      </c>
      <c r="CL83" s="147">
        <f t="shared" si="11"/>
        <v>4.5300000000000296</v>
      </c>
      <c r="CM83" s="147">
        <f t="shared" si="16"/>
        <v>-49.280000000000655</v>
      </c>
    </row>
    <row r="84" spans="1:91" ht="15" customHeight="1" x14ac:dyDescent="0.2">
      <c r="A84" s="144">
        <v>45354</v>
      </c>
      <c r="C84" s="133">
        <v>14.8</v>
      </c>
      <c r="D84" s="133">
        <v>85.8</v>
      </c>
      <c r="E84" s="133">
        <v>58</v>
      </c>
      <c r="F84" s="133">
        <v>0.67959999999999998</v>
      </c>
      <c r="G84" s="133">
        <v>76.7</v>
      </c>
      <c r="H84" s="134">
        <v>1053.5899999999999</v>
      </c>
      <c r="J84" s="135">
        <v>0</v>
      </c>
      <c r="K84" s="135">
        <v>0</v>
      </c>
      <c r="L84" s="135">
        <v>0</v>
      </c>
      <c r="M84" s="135">
        <v>0</v>
      </c>
      <c r="N84" s="135">
        <v>0</v>
      </c>
      <c r="O84" s="134">
        <v>0</v>
      </c>
      <c r="Q84" s="136">
        <v>0</v>
      </c>
      <c r="R84" s="136">
        <v>0</v>
      </c>
      <c r="S84" s="136">
        <v>0</v>
      </c>
      <c r="T84" s="136">
        <v>0</v>
      </c>
      <c r="U84" s="136">
        <v>0</v>
      </c>
      <c r="V84" s="134">
        <v>0</v>
      </c>
      <c r="W84" s="9"/>
      <c r="X84" s="136">
        <v>108.4</v>
      </c>
      <c r="Y84" s="136">
        <v>82.6</v>
      </c>
      <c r="Z84" s="136">
        <v>16.600000000000001</v>
      </c>
      <c r="AA84" s="136">
        <v>0.53184242975292761</v>
      </c>
      <c r="AB84" s="136">
        <v>134.5562453915818</v>
      </c>
      <c r="AC84" s="134">
        <v>215.52</v>
      </c>
      <c r="AD84" s="9"/>
      <c r="AE84" s="145">
        <v>119.1</v>
      </c>
      <c r="AF84" s="137">
        <v>86.4</v>
      </c>
      <c r="AG84" s="137">
        <v>74.599999999999994</v>
      </c>
      <c r="AH84" s="137">
        <v>0.53096530634759009</v>
      </c>
      <c r="AI84" s="137">
        <v>134.99575463480227</v>
      </c>
      <c r="AJ84" s="134">
        <v>1580.2</v>
      </c>
      <c r="AL84" s="135">
        <v>121.3</v>
      </c>
      <c r="AM84" s="135">
        <v>85.5</v>
      </c>
      <c r="AN84" s="135">
        <v>70.900000000000006</v>
      </c>
      <c r="AO84" s="135">
        <v>0.53150293482278121</v>
      </c>
      <c r="AP84" s="135">
        <v>134.7261875321164</v>
      </c>
      <c r="AQ84" s="134">
        <v>1180.29</v>
      </c>
      <c r="AR84" s="9"/>
      <c r="AS84" s="136">
        <v>118.6</v>
      </c>
      <c r="AT84" s="136">
        <v>83.2</v>
      </c>
      <c r="AU84" s="136">
        <v>22.4</v>
      </c>
      <c r="AV84" s="136">
        <v>0.52761056178302679</v>
      </c>
      <c r="AW84" s="136">
        <v>136.69023395174202</v>
      </c>
      <c r="AX84" s="134">
        <v>390.28</v>
      </c>
      <c r="AZ84" s="145">
        <v>10.5</v>
      </c>
      <c r="BA84" s="145">
        <v>78.2</v>
      </c>
      <c r="BB84" s="145">
        <v>0</v>
      </c>
      <c r="BC84" s="145">
        <v>0.53197331726750297</v>
      </c>
      <c r="BD84" s="145">
        <v>134.490784513064</v>
      </c>
      <c r="BE84" s="134">
        <v>13.14</v>
      </c>
      <c r="BF84" s="9"/>
      <c r="BG84" s="135">
        <v>110.3</v>
      </c>
      <c r="BH84" s="135">
        <v>83.4</v>
      </c>
      <c r="BI84" s="135">
        <v>25.8</v>
      </c>
      <c r="BJ84" s="135">
        <v>0.53277510515651372</v>
      </c>
      <c r="BK84" s="138">
        <v>134.09048767571721</v>
      </c>
      <c r="BL84" s="134">
        <v>356.54</v>
      </c>
      <c r="BN84" s="136">
        <v>107.4</v>
      </c>
      <c r="BO84" s="136">
        <v>82.6</v>
      </c>
      <c r="BP84" s="136">
        <v>18.899999999999999</v>
      </c>
      <c r="BQ84" s="136">
        <v>0.53410000000000002</v>
      </c>
      <c r="BR84" s="136">
        <v>133.44999999999999</v>
      </c>
      <c r="BS84" s="134">
        <v>315.82</v>
      </c>
      <c r="BT84" s="9"/>
      <c r="BU84" s="73">
        <f t="shared" si="12"/>
        <v>5105.38</v>
      </c>
      <c r="BV84" s="73">
        <f t="shared" si="13"/>
        <v>4051.79</v>
      </c>
      <c r="BW84" s="139">
        <f t="shared" si="14"/>
        <v>1053.5899999999999</v>
      </c>
      <c r="BX84" s="74">
        <v>0</v>
      </c>
      <c r="BY84" s="74">
        <f>'[1]2_Ventas'!AB2264</f>
        <v>0</v>
      </c>
      <c r="BZ84" s="140">
        <f>'[1]2_Ventas'!AN2264</f>
        <v>0</v>
      </c>
      <c r="CB84" s="141">
        <v>750.27</v>
      </c>
      <c r="CC84" s="142">
        <v>279.04000000000002</v>
      </c>
      <c r="CD84" s="142">
        <f t="shared" si="10"/>
        <v>700.84000000000015</v>
      </c>
      <c r="CE84" s="76">
        <f t="shared" si="10"/>
        <v>260.39999999999998</v>
      </c>
      <c r="CF84" s="142">
        <f t="shared" si="7"/>
        <v>961.24000000000069</v>
      </c>
      <c r="CG84" s="142">
        <f t="shared" si="8"/>
        <v>0</v>
      </c>
      <c r="CH84" s="142">
        <f t="shared" si="9"/>
        <v>961.24000000000069</v>
      </c>
      <c r="CI84" s="143">
        <f t="shared" si="15"/>
        <v>1029.31</v>
      </c>
      <c r="CJ84" s="9"/>
      <c r="CK84" s="146">
        <f t="shared" si="11"/>
        <v>-49.429999999999836</v>
      </c>
      <c r="CL84" s="147">
        <f t="shared" si="11"/>
        <v>-18.640000000000043</v>
      </c>
      <c r="CM84" s="147">
        <f t="shared" si="16"/>
        <v>-68.069999999999254</v>
      </c>
    </row>
    <row r="85" spans="1:91" ht="15" customHeight="1" x14ac:dyDescent="0.2">
      <c r="A85" s="144">
        <v>45355</v>
      </c>
      <c r="C85" s="133">
        <v>14.9</v>
      </c>
      <c r="D85" s="133">
        <v>86.5</v>
      </c>
      <c r="E85" s="133">
        <v>55.5</v>
      </c>
      <c r="F85" s="133">
        <v>0.67959999999999998</v>
      </c>
      <c r="G85" s="133">
        <v>76.7</v>
      </c>
      <c r="H85" s="134">
        <v>1003.46</v>
      </c>
      <c r="J85" s="135">
        <v>0</v>
      </c>
      <c r="K85" s="135">
        <v>0</v>
      </c>
      <c r="L85" s="135">
        <v>0</v>
      </c>
      <c r="M85" s="135">
        <v>0</v>
      </c>
      <c r="N85" s="135">
        <v>0</v>
      </c>
      <c r="O85" s="134">
        <v>0</v>
      </c>
      <c r="Q85" s="136">
        <v>0</v>
      </c>
      <c r="R85" s="136">
        <v>0</v>
      </c>
      <c r="S85" s="136">
        <v>0</v>
      </c>
      <c r="T85" s="136">
        <v>0</v>
      </c>
      <c r="U85" s="136">
        <v>0</v>
      </c>
      <c r="V85" s="134">
        <v>0</v>
      </c>
      <c r="W85" s="9"/>
      <c r="X85" s="136">
        <v>110.4</v>
      </c>
      <c r="Y85" s="136">
        <v>83.7</v>
      </c>
      <c r="Z85" s="136">
        <v>16.5</v>
      </c>
      <c r="AA85" s="136">
        <v>0.53184242975292761</v>
      </c>
      <c r="AB85" s="136">
        <v>134.5562453915818</v>
      </c>
      <c r="AC85" s="134">
        <v>214.71</v>
      </c>
      <c r="AD85" s="9"/>
      <c r="AE85" s="145">
        <v>120.8</v>
      </c>
      <c r="AF85" s="137">
        <v>87</v>
      </c>
      <c r="AG85" s="137">
        <v>68.7</v>
      </c>
      <c r="AH85" s="137">
        <v>0.53096530634759009</v>
      </c>
      <c r="AI85" s="137">
        <v>134.99575463480227</v>
      </c>
      <c r="AJ85" s="134">
        <v>1451.97</v>
      </c>
      <c r="AL85" s="135">
        <v>115.3</v>
      </c>
      <c r="AM85" s="135">
        <v>86.4</v>
      </c>
      <c r="AN85" s="135">
        <v>78.099999999999994</v>
      </c>
      <c r="AO85" s="135">
        <v>0.53150293482278121</v>
      </c>
      <c r="AP85" s="135">
        <v>134.7261875321164</v>
      </c>
      <c r="AQ85" s="134">
        <v>1295.01</v>
      </c>
      <c r="AR85" s="9"/>
      <c r="AS85" s="136">
        <v>120.9</v>
      </c>
      <c r="AT85" s="136">
        <v>84</v>
      </c>
      <c r="AU85" s="136">
        <v>22.5</v>
      </c>
      <c r="AV85" s="136">
        <v>0.52761056178302679</v>
      </c>
      <c r="AW85" s="136">
        <v>136.69023395174202</v>
      </c>
      <c r="AX85" s="134">
        <v>393.06</v>
      </c>
      <c r="AZ85" s="145">
        <v>10.8</v>
      </c>
      <c r="BA85" s="145">
        <v>80.7</v>
      </c>
      <c r="BB85" s="145">
        <v>0</v>
      </c>
      <c r="BC85" s="145">
        <v>0.53197331726750297</v>
      </c>
      <c r="BD85" s="145">
        <v>134.490784513064</v>
      </c>
      <c r="BE85" s="134">
        <v>13.24</v>
      </c>
      <c r="BF85" s="9"/>
      <c r="BG85" s="135">
        <v>111.6</v>
      </c>
      <c r="BH85" s="135">
        <v>84.1</v>
      </c>
      <c r="BI85" s="135">
        <v>25.8</v>
      </c>
      <c r="BJ85" s="135">
        <v>0.53277510515651372</v>
      </c>
      <c r="BK85" s="138">
        <v>134.09048767571721</v>
      </c>
      <c r="BL85" s="134">
        <v>356.64</v>
      </c>
      <c r="BN85" s="136">
        <v>108.9</v>
      </c>
      <c r="BO85" s="136">
        <v>83.4</v>
      </c>
      <c r="BP85" s="136">
        <v>18.899999999999999</v>
      </c>
      <c r="BQ85" s="136">
        <v>0.53410000000000002</v>
      </c>
      <c r="BR85" s="136">
        <v>133.44999999999999</v>
      </c>
      <c r="BS85" s="134">
        <v>316.33</v>
      </c>
      <c r="BT85" s="9"/>
      <c r="BU85" s="73">
        <f t="shared" si="12"/>
        <v>5044.42</v>
      </c>
      <c r="BV85" s="73">
        <f t="shared" si="13"/>
        <v>4040.9599999999996</v>
      </c>
      <c r="BW85" s="139">
        <f t="shared" si="14"/>
        <v>1003.46</v>
      </c>
      <c r="BX85" s="74">
        <v>0</v>
      </c>
      <c r="BY85" s="74">
        <f>'[1]2_Ventas'!AB2265</f>
        <v>698.57</v>
      </c>
      <c r="BZ85" s="140">
        <f>'[1]2_Ventas'!AN2265</f>
        <v>318.95</v>
      </c>
      <c r="CB85" s="141"/>
      <c r="CC85" s="142"/>
      <c r="CD85" s="142">
        <f t="shared" si="10"/>
        <v>687.73999999999967</v>
      </c>
      <c r="CE85" s="76">
        <f t="shared" si="10"/>
        <v>268.82000000000011</v>
      </c>
      <c r="CF85" s="142">
        <f t="shared" si="7"/>
        <v>-60.960000000000036</v>
      </c>
      <c r="CG85" s="142">
        <f t="shared" si="8"/>
        <v>1017.52</v>
      </c>
      <c r="CH85" s="142">
        <f t="shared" si="9"/>
        <v>956.56</v>
      </c>
      <c r="CI85" s="143">
        <f t="shared" si="15"/>
        <v>0</v>
      </c>
      <c r="CJ85" s="9"/>
      <c r="CK85" s="146">
        <f t="shared" si="11"/>
        <v>687.73999999999967</v>
      </c>
      <c r="CL85" s="147">
        <f t="shared" si="11"/>
        <v>268.82000000000011</v>
      </c>
      <c r="CM85" s="147">
        <f t="shared" si="16"/>
        <v>956.56</v>
      </c>
    </row>
    <row r="86" spans="1:91" ht="15" customHeight="1" x14ac:dyDescent="0.2">
      <c r="A86" s="144">
        <v>45356</v>
      </c>
      <c r="C86" s="133">
        <v>14.8</v>
      </c>
      <c r="D86" s="133">
        <v>87.3</v>
      </c>
      <c r="E86" s="133">
        <v>55.3</v>
      </c>
      <c r="F86" s="133">
        <v>0.67959999999999998</v>
      </c>
      <c r="G86" s="133">
        <v>76.7</v>
      </c>
      <c r="H86" s="134">
        <v>998.83</v>
      </c>
      <c r="J86" s="135">
        <v>0</v>
      </c>
      <c r="K86" s="135">
        <v>0</v>
      </c>
      <c r="L86" s="135">
        <v>0</v>
      </c>
      <c r="M86" s="135">
        <v>0</v>
      </c>
      <c r="N86" s="135">
        <v>0</v>
      </c>
      <c r="O86" s="134">
        <v>0</v>
      </c>
      <c r="Q86" s="136">
        <v>0</v>
      </c>
      <c r="R86" s="136">
        <v>0</v>
      </c>
      <c r="S86" s="136">
        <v>0</v>
      </c>
      <c r="T86" s="136">
        <v>0</v>
      </c>
      <c r="U86" s="136">
        <v>0</v>
      </c>
      <c r="V86" s="134">
        <v>0</v>
      </c>
      <c r="W86" s="9"/>
      <c r="X86" s="136">
        <v>111.6</v>
      </c>
      <c r="Y86" s="136">
        <v>84.6</v>
      </c>
      <c r="Z86" s="136">
        <v>16.5</v>
      </c>
      <c r="AA86" s="136">
        <v>0.53184242975292761</v>
      </c>
      <c r="AB86" s="136">
        <v>134.5562453915818</v>
      </c>
      <c r="AC86" s="134">
        <v>215</v>
      </c>
      <c r="AD86" s="9"/>
      <c r="AE86" s="145">
        <v>122.6</v>
      </c>
      <c r="AF86" s="137">
        <v>88</v>
      </c>
      <c r="AG86" s="137">
        <v>63.1</v>
      </c>
      <c r="AH86" s="137">
        <v>0.53096530634759009</v>
      </c>
      <c r="AI86" s="137">
        <v>134.99575463480227</v>
      </c>
      <c r="AJ86" s="134">
        <v>1324.12</v>
      </c>
      <c r="AL86" s="135">
        <v>113.1</v>
      </c>
      <c r="AM86" s="135">
        <v>87.1</v>
      </c>
      <c r="AN86" s="135">
        <v>78.099999999999994</v>
      </c>
      <c r="AO86" s="135">
        <v>0.53150293482278121</v>
      </c>
      <c r="AP86" s="135">
        <v>134.7261875321164</v>
      </c>
      <c r="AQ86" s="134">
        <v>1293.05</v>
      </c>
      <c r="AR86" s="9"/>
      <c r="AS86" s="136">
        <v>121.3</v>
      </c>
      <c r="AT86" s="136">
        <v>84</v>
      </c>
      <c r="AU86" s="136">
        <v>22.6</v>
      </c>
      <c r="AV86" s="136">
        <v>0.52761056178302679</v>
      </c>
      <c r="AW86" s="136">
        <v>136.69023395174202</v>
      </c>
      <c r="AX86" s="134">
        <v>395.31</v>
      </c>
      <c r="AZ86" s="145">
        <v>10.9</v>
      </c>
      <c r="BA86" s="145">
        <v>80.900000000000006</v>
      </c>
      <c r="BB86" s="145">
        <v>0</v>
      </c>
      <c r="BC86" s="145">
        <v>0.53197331726750297</v>
      </c>
      <c r="BD86" s="145">
        <v>134.490784513064</v>
      </c>
      <c r="BE86" s="134">
        <v>13.29</v>
      </c>
      <c r="BF86" s="9"/>
      <c r="BG86" s="135">
        <v>112.9</v>
      </c>
      <c r="BH86" s="135">
        <v>84.8</v>
      </c>
      <c r="BI86" s="135">
        <v>25.8</v>
      </c>
      <c r="BJ86" s="135">
        <v>0.53277510515651372</v>
      </c>
      <c r="BK86" s="138">
        <v>134.09048767571721</v>
      </c>
      <c r="BL86" s="134">
        <v>356.93</v>
      </c>
      <c r="BN86" s="136">
        <v>110.2</v>
      </c>
      <c r="BO86" s="136">
        <v>84.3</v>
      </c>
      <c r="BP86" s="136">
        <v>18.899999999999999</v>
      </c>
      <c r="BQ86" s="136">
        <v>0.53410000000000002</v>
      </c>
      <c r="BR86" s="136">
        <v>133.44999999999999</v>
      </c>
      <c r="BS86" s="134">
        <v>316.61</v>
      </c>
      <c r="BT86" s="9"/>
      <c r="BU86" s="73">
        <f t="shared" si="12"/>
        <v>4913.1400000000003</v>
      </c>
      <c r="BV86" s="73">
        <f t="shared" si="13"/>
        <v>3914.31</v>
      </c>
      <c r="BW86" s="139">
        <f t="shared" si="14"/>
        <v>998.83</v>
      </c>
      <c r="BX86" s="74">
        <v>0</v>
      </c>
      <c r="BY86" s="74">
        <f>'[1]2_Ventas'!AB2266</f>
        <v>840.64</v>
      </c>
      <c r="BZ86" s="140">
        <f>'[1]2_Ventas'!AN2266</f>
        <v>279.88</v>
      </c>
      <c r="CB86" s="141">
        <v>770.54</v>
      </c>
      <c r="CC86" s="142">
        <v>284.25</v>
      </c>
      <c r="CD86" s="142">
        <f t="shared" si="10"/>
        <v>713.99000000000035</v>
      </c>
      <c r="CE86" s="76">
        <f t="shared" si="10"/>
        <v>275.25</v>
      </c>
      <c r="CF86" s="142">
        <f t="shared" si="7"/>
        <v>-131.27999999999975</v>
      </c>
      <c r="CG86" s="142">
        <f t="shared" si="8"/>
        <v>1120.52</v>
      </c>
      <c r="CH86" s="142">
        <f t="shared" si="9"/>
        <v>989.24000000000024</v>
      </c>
      <c r="CI86" s="143">
        <f t="shared" si="15"/>
        <v>1054.79</v>
      </c>
      <c r="CJ86" s="9"/>
      <c r="CK86" s="146">
        <f t="shared" si="11"/>
        <v>-56.549999999999613</v>
      </c>
      <c r="CL86" s="147">
        <f t="shared" si="11"/>
        <v>-9</v>
      </c>
      <c r="CM86" s="147">
        <f t="shared" si="16"/>
        <v>-65.549999999999727</v>
      </c>
    </row>
    <row r="87" spans="1:91" ht="15" customHeight="1" x14ac:dyDescent="0.2">
      <c r="A87" s="144">
        <v>45357</v>
      </c>
      <c r="C87" s="133">
        <v>14.9</v>
      </c>
      <c r="D87" s="133">
        <v>86.7</v>
      </c>
      <c r="E87" s="133">
        <v>57.9</v>
      </c>
      <c r="F87" s="133">
        <v>0.67959999999999998</v>
      </c>
      <c r="G87" s="133">
        <v>76.7</v>
      </c>
      <c r="H87" s="134">
        <v>1049.5899999999999</v>
      </c>
      <c r="J87" s="135">
        <v>0</v>
      </c>
      <c r="K87" s="135">
        <v>0</v>
      </c>
      <c r="L87" s="135">
        <v>0</v>
      </c>
      <c r="M87" s="135">
        <v>0</v>
      </c>
      <c r="N87" s="135">
        <v>0</v>
      </c>
      <c r="O87" s="134">
        <v>0</v>
      </c>
      <c r="Q87" s="136">
        <v>0</v>
      </c>
      <c r="R87" s="136">
        <v>0</v>
      </c>
      <c r="S87" s="136">
        <v>0</v>
      </c>
      <c r="T87" s="136">
        <v>0</v>
      </c>
      <c r="U87" s="136">
        <v>0</v>
      </c>
      <c r="V87" s="134">
        <v>0</v>
      </c>
      <c r="W87" s="9"/>
      <c r="X87" s="136">
        <v>109.9</v>
      </c>
      <c r="Y87" s="136">
        <v>83.3</v>
      </c>
      <c r="Z87" s="136">
        <v>16.600000000000001</v>
      </c>
      <c r="AA87" s="136">
        <v>0.53184242975292761</v>
      </c>
      <c r="AB87" s="136">
        <v>134.5562453915818</v>
      </c>
      <c r="AC87" s="134">
        <v>216.03</v>
      </c>
      <c r="AD87" s="9"/>
      <c r="AE87" s="145">
        <v>120.5</v>
      </c>
      <c r="AF87" s="137">
        <v>87.3</v>
      </c>
      <c r="AG87" s="137">
        <v>64.2</v>
      </c>
      <c r="AH87" s="137">
        <v>0.53096530634759009</v>
      </c>
      <c r="AI87" s="137">
        <v>134.99575463480227</v>
      </c>
      <c r="AJ87" s="134">
        <v>1349.92</v>
      </c>
      <c r="AL87" s="135">
        <v>111.8</v>
      </c>
      <c r="AM87" s="135">
        <v>86.2</v>
      </c>
      <c r="AN87" s="135">
        <v>78</v>
      </c>
      <c r="AO87" s="135">
        <v>0.53150293482278121</v>
      </c>
      <c r="AP87" s="135">
        <v>134.7261875321164</v>
      </c>
      <c r="AQ87" s="134">
        <v>1293.68</v>
      </c>
      <c r="AR87" s="9"/>
      <c r="AS87" s="136">
        <v>120.3</v>
      </c>
      <c r="AT87" s="136">
        <v>83.1</v>
      </c>
      <c r="AU87" s="136">
        <v>22.7</v>
      </c>
      <c r="AV87" s="136">
        <v>0.52761056178302679</v>
      </c>
      <c r="AW87" s="136">
        <v>136.69023395174202</v>
      </c>
      <c r="AX87" s="134">
        <v>397.45</v>
      </c>
      <c r="AZ87" s="145">
        <v>11</v>
      </c>
      <c r="BA87" s="145">
        <v>79.599999999999994</v>
      </c>
      <c r="BB87" s="145">
        <v>0</v>
      </c>
      <c r="BC87" s="145">
        <v>0.53197331726750297</v>
      </c>
      <c r="BD87" s="145">
        <v>134.490784513064</v>
      </c>
      <c r="BE87" s="134">
        <v>13.38</v>
      </c>
      <c r="BF87" s="9"/>
      <c r="BG87" s="135">
        <v>111.2</v>
      </c>
      <c r="BH87" s="135">
        <v>83.8</v>
      </c>
      <c r="BI87" s="135">
        <v>25.8</v>
      </c>
      <c r="BJ87" s="135">
        <v>0.53277510515651372</v>
      </c>
      <c r="BK87" s="138">
        <v>134.09048767571721</v>
      </c>
      <c r="BL87" s="134">
        <v>356.65</v>
      </c>
      <c r="BN87" s="136">
        <v>108.4</v>
      </c>
      <c r="BO87" s="136">
        <v>83.1</v>
      </c>
      <c r="BP87" s="136">
        <v>18.899999999999999</v>
      </c>
      <c r="BQ87" s="136">
        <v>0.53410000000000002</v>
      </c>
      <c r="BR87" s="136">
        <v>133.44999999999999</v>
      </c>
      <c r="BS87" s="134">
        <v>316.22000000000003</v>
      </c>
      <c r="BT87" s="9"/>
      <c r="BU87" s="73">
        <f t="shared" si="12"/>
        <v>4992.92</v>
      </c>
      <c r="BV87" s="73">
        <f t="shared" si="13"/>
        <v>3943.3300000000004</v>
      </c>
      <c r="BW87" s="139">
        <f t="shared" si="14"/>
        <v>1049.5899999999999</v>
      </c>
      <c r="BX87" s="74">
        <v>0</v>
      </c>
      <c r="BY87" s="74">
        <f>'[1]2_Ventas'!AB2267</f>
        <v>664.26</v>
      </c>
      <c r="BZ87" s="140">
        <f>'[1]2_Ventas'!AN2267</f>
        <v>209.21</v>
      </c>
      <c r="CB87" s="141">
        <v>747.35</v>
      </c>
      <c r="CC87" s="142">
        <v>272.42</v>
      </c>
      <c r="CD87" s="142">
        <f t="shared" si="10"/>
        <v>693.28000000000043</v>
      </c>
      <c r="CE87" s="76">
        <f t="shared" si="10"/>
        <v>259.96999999999991</v>
      </c>
      <c r="CF87" s="142">
        <f t="shared" si="7"/>
        <v>79.779999999999745</v>
      </c>
      <c r="CG87" s="142">
        <f t="shared" si="8"/>
        <v>873.47</v>
      </c>
      <c r="CH87" s="142">
        <f t="shared" ref="CH87:CH150" si="17">SUM(CF87:CG87)</f>
        <v>953.24999999999977</v>
      </c>
      <c r="CI87" s="143">
        <f t="shared" si="15"/>
        <v>1019.77</v>
      </c>
      <c r="CJ87" s="9"/>
      <c r="CK87" s="146">
        <f t="shared" si="11"/>
        <v>-54.069999999999595</v>
      </c>
      <c r="CL87" s="147">
        <f t="shared" si="11"/>
        <v>-12.450000000000102</v>
      </c>
      <c r="CM87" s="147">
        <f t="shared" si="16"/>
        <v>-66.520000000000209</v>
      </c>
    </row>
    <row r="88" spans="1:91" ht="15" customHeight="1" x14ac:dyDescent="0.2">
      <c r="A88" s="144">
        <v>45358</v>
      </c>
      <c r="C88" s="133">
        <v>14.8</v>
      </c>
      <c r="D88" s="133">
        <v>86.7</v>
      </c>
      <c r="E88" s="133">
        <v>55.2</v>
      </c>
      <c r="F88" s="133">
        <v>0.67959999999999998</v>
      </c>
      <c r="G88" s="133">
        <v>76.7</v>
      </c>
      <c r="H88" s="134">
        <v>996.2600000000001</v>
      </c>
      <c r="J88" s="135">
        <v>0</v>
      </c>
      <c r="K88" s="135">
        <v>0</v>
      </c>
      <c r="L88" s="135">
        <v>0</v>
      </c>
      <c r="M88" s="135">
        <v>0</v>
      </c>
      <c r="N88" s="135">
        <v>0</v>
      </c>
      <c r="O88" s="134">
        <v>0</v>
      </c>
      <c r="Q88" s="136">
        <v>0</v>
      </c>
      <c r="R88" s="136">
        <v>0</v>
      </c>
      <c r="S88" s="136">
        <v>0</v>
      </c>
      <c r="T88" s="136">
        <v>0</v>
      </c>
      <c r="U88" s="136">
        <v>0</v>
      </c>
      <c r="V88" s="134">
        <v>0</v>
      </c>
      <c r="W88" s="9"/>
      <c r="X88" s="136">
        <v>109.7</v>
      </c>
      <c r="Y88" s="136">
        <v>83.3</v>
      </c>
      <c r="Z88" s="136">
        <v>16.600000000000001</v>
      </c>
      <c r="AA88" s="136">
        <v>0.53184242975292761</v>
      </c>
      <c r="AB88" s="136">
        <v>134.5562453915818</v>
      </c>
      <c r="AC88" s="134">
        <v>215.93</v>
      </c>
      <c r="AD88" s="9"/>
      <c r="AE88" s="145">
        <v>121.2</v>
      </c>
      <c r="AF88" s="137">
        <v>86.3</v>
      </c>
      <c r="AG88" s="137">
        <v>58.5</v>
      </c>
      <c r="AH88" s="137">
        <v>0.53096530634759009</v>
      </c>
      <c r="AI88" s="137">
        <v>134.99575463480227</v>
      </c>
      <c r="AJ88" s="134">
        <v>1219.3599999999999</v>
      </c>
      <c r="AL88" s="135">
        <v>110.8</v>
      </c>
      <c r="AM88" s="135">
        <v>85.7</v>
      </c>
      <c r="AN88" s="135">
        <v>78</v>
      </c>
      <c r="AO88" s="135">
        <v>0.53150293482278121</v>
      </c>
      <c r="AP88" s="135">
        <v>134.7261875321164</v>
      </c>
      <c r="AQ88" s="134">
        <v>1294.53</v>
      </c>
      <c r="AR88" s="9"/>
      <c r="AS88" s="136">
        <v>120.8</v>
      </c>
      <c r="AT88" s="136">
        <v>83.4</v>
      </c>
      <c r="AU88" s="136">
        <v>22.8</v>
      </c>
      <c r="AV88" s="136">
        <v>0.52761056178302679</v>
      </c>
      <c r="AW88" s="136">
        <v>136.69023395174202</v>
      </c>
      <c r="AX88" s="134">
        <v>399.51</v>
      </c>
      <c r="AZ88" s="145">
        <v>11</v>
      </c>
      <c r="BA88" s="145">
        <v>79.099999999999994</v>
      </c>
      <c r="BB88" s="145">
        <v>0</v>
      </c>
      <c r="BC88" s="145">
        <v>0.53197331726750297</v>
      </c>
      <c r="BD88" s="145">
        <v>134.490784513064</v>
      </c>
      <c r="BE88" s="134">
        <v>13.4</v>
      </c>
      <c r="BF88" s="9"/>
      <c r="BG88" s="135">
        <v>110.9</v>
      </c>
      <c r="BH88" s="135">
        <v>83.7</v>
      </c>
      <c r="BI88" s="135">
        <v>25.8</v>
      </c>
      <c r="BJ88" s="135">
        <v>0.53277510515651372</v>
      </c>
      <c r="BK88" s="138">
        <v>134.09048767571721</v>
      </c>
      <c r="BL88" s="134">
        <v>356.59</v>
      </c>
      <c r="BN88" s="136">
        <v>108.3</v>
      </c>
      <c r="BO88" s="136">
        <v>83.2</v>
      </c>
      <c r="BP88" s="136">
        <v>18.899999999999999</v>
      </c>
      <c r="BQ88" s="136">
        <v>0.53410000000000002</v>
      </c>
      <c r="BR88" s="136">
        <v>133.44999999999999</v>
      </c>
      <c r="BS88" s="134">
        <v>316.08999999999997</v>
      </c>
      <c r="BT88" s="9"/>
      <c r="BU88" s="73">
        <f t="shared" si="12"/>
        <v>4811.67</v>
      </c>
      <c r="BV88" s="73">
        <f t="shared" si="13"/>
        <v>3815.41</v>
      </c>
      <c r="BW88" s="139">
        <f t="shared" si="14"/>
        <v>996.2600000000001</v>
      </c>
      <c r="BX88" s="74">
        <v>0</v>
      </c>
      <c r="BY88" s="74">
        <f>'[1]2_Ventas'!AB2268</f>
        <v>841.4</v>
      </c>
      <c r="BZ88" s="140">
        <f>'[1]2_Ventas'!AN2268</f>
        <v>326.07</v>
      </c>
      <c r="CB88" s="141">
        <v>762.46</v>
      </c>
      <c r="CC88" s="142">
        <v>280.43</v>
      </c>
      <c r="CD88" s="142">
        <f t="shared" si="10"/>
        <v>713.47999999999945</v>
      </c>
      <c r="CE88" s="76">
        <f t="shared" si="10"/>
        <v>272.74000000000018</v>
      </c>
      <c r="CF88" s="142">
        <f t="shared" ref="CF88:CF151" si="18">+BU88-BU87</f>
        <v>-181.25</v>
      </c>
      <c r="CG88" s="142">
        <f t="shared" ref="CG88:CG151" si="19">+BY88+BZ88</f>
        <v>1167.47</v>
      </c>
      <c r="CH88" s="142">
        <f t="shared" si="17"/>
        <v>986.22</v>
      </c>
      <c r="CI88" s="143">
        <f t="shared" si="15"/>
        <v>1042.8900000000001</v>
      </c>
      <c r="CJ88" s="9"/>
      <c r="CK88" s="146">
        <f t="shared" si="11"/>
        <v>-48.980000000000587</v>
      </c>
      <c r="CL88" s="147">
        <f t="shared" si="11"/>
        <v>-7.6899999999998272</v>
      </c>
      <c r="CM88" s="147">
        <f t="shared" si="16"/>
        <v>-56.670000000000073</v>
      </c>
    </row>
    <row r="89" spans="1:91" ht="15" customHeight="1" x14ac:dyDescent="0.2">
      <c r="A89" s="144">
        <v>45359</v>
      </c>
      <c r="C89" s="133">
        <v>14.8</v>
      </c>
      <c r="D89" s="133">
        <v>87.1</v>
      </c>
      <c r="E89" s="133">
        <v>53.8</v>
      </c>
      <c r="F89" s="133">
        <v>0.67959999999999998</v>
      </c>
      <c r="G89" s="133">
        <v>76.7</v>
      </c>
      <c r="H89" s="134">
        <v>968.2</v>
      </c>
      <c r="J89" s="135">
        <v>0</v>
      </c>
      <c r="K89" s="135">
        <v>0</v>
      </c>
      <c r="L89" s="135">
        <v>0</v>
      </c>
      <c r="M89" s="135">
        <v>0</v>
      </c>
      <c r="N89" s="135">
        <v>0</v>
      </c>
      <c r="O89" s="134">
        <v>0</v>
      </c>
      <c r="Q89" s="136">
        <v>0</v>
      </c>
      <c r="R89" s="136">
        <v>0</v>
      </c>
      <c r="S89" s="136">
        <v>0</v>
      </c>
      <c r="T89" s="136">
        <v>0</v>
      </c>
      <c r="U89" s="136">
        <v>0</v>
      </c>
      <c r="V89" s="134">
        <v>0</v>
      </c>
      <c r="W89" s="9"/>
      <c r="X89" s="136">
        <v>109.7</v>
      </c>
      <c r="Y89" s="136">
        <v>83.4</v>
      </c>
      <c r="Z89" s="136">
        <v>16.600000000000001</v>
      </c>
      <c r="AA89" s="136">
        <v>0.53184242975292761</v>
      </c>
      <c r="AB89" s="136">
        <v>134.5562453915818</v>
      </c>
      <c r="AC89" s="134">
        <v>215.88</v>
      </c>
      <c r="AD89" s="9"/>
      <c r="AE89" s="145">
        <v>120.1</v>
      </c>
      <c r="AF89" s="137">
        <v>89.4</v>
      </c>
      <c r="AG89" s="137">
        <v>35</v>
      </c>
      <c r="AH89" s="137">
        <v>0.53096530634759009</v>
      </c>
      <c r="AI89" s="137">
        <v>134.99575463480227</v>
      </c>
      <c r="AJ89" s="134">
        <v>656.78</v>
      </c>
      <c r="AL89" s="135">
        <v>111.4</v>
      </c>
      <c r="AM89" s="135">
        <v>86.1</v>
      </c>
      <c r="AN89" s="135">
        <v>78.099999999999994</v>
      </c>
      <c r="AO89" s="135">
        <v>0.53150293482278121</v>
      </c>
      <c r="AP89" s="135">
        <v>134.7261875321164</v>
      </c>
      <c r="AQ89" s="134">
        <v>1295.45</v>
      </c>
      <c r="AR89" s="9"/>
      <c r="AS89" s="136">
        <v>120.1</v>
      </c>
      <c r="AT89" s="136">
        <v>83.3</v>
      </c>
      <c r="AU89" s="136">
        <v>6.3</v>
      </c>
      <c r="AV89" s="136">
        <v>0.52761056178302679</v>
      </c>
      <c r="AW89" s="136">
        <v>136.69023395174202</v>
      </c>
      <c r="AX89" s="134">
        <v>130.24</v>
      </c>
      <c r="AZ89" s="145">
        <v>11</v>
      </c>
      <c r="BA89" s="145">
        <v>77.8</v>
      </c>
      <c r="BB89" s="145">
        <v>0</v>
      </c>
      <c r="BC89" s="145">
        <v>0.53197331726750297</v>
      </c>
      <c r="BD89" s="145">
        <v>134.490784513064</v>
      </c>
      <c r="BE89" s="134">
        <v>13.43</v>
      </c>
      <c r="BF89" s="9"/>
      <c r="BG89" s="135">
        <v>111</v>
      </c>
      <c r="BH89" s="135">
        <v>83.9</v>
      </c>
      <c r="BI89" s="135">
        <v>25.8</v>
      </c>
      <c r="BJ89" s="135">
        <v>0.53277510515651372</v>
      </c>
      <c r="BK89" s="138">
        <v>134.09048767571721</v>
      </c>
      <c r="BL89" s="134">
        <v>356.48</v>
      </c>
      <c r="BN89" s="136">
        <v>108.2</v>
      </c>
      <c r="BO89" s="136">
        <v>83.3</v>
      </c>
      <c r="BP89" s="136">
        <v>18.899999999999999</v>
      </c>
      <c r="BQ89" s="136">
        <v>0.53410000000000002</v>
      </c>
      <c r="BR89" s="136">
        <v>133.44999999999999</v>
      </c>
      <c r="BS89" s="134">
        <v>315.95</v>
      </c>
      <c r="BT89" s="9"/>
      <c r="BU89" s="73">
        <f t="shared" si="12"/>
        <v>3952.41</v>
      </c>
      <c r="BV89" s="73">
        <f t="shared" si="13"/>
        <v>2984.21</v>
      </c>
      <c r="BW89" s="139">
        <f t="shared" si="14"/>
        <v>968.2</v>
      </c>
      <c r="BX89" s="74">
        <v>0</v>
      </c>
      <c r="BY89" s="74">
        <f>'[1]2_Ventas'!AB2269</f>
        <v>1520.45</v>
      </c>
      <c r="BZ89" s="140">
        <f>'[1]2_Ventas'!AN2269</f>
        <v>279.43</v>
      </c>
      <c r="CB89" s="141">
        <v>744.78</v>
      </c>
      <c r="CC89" s="142">
        <v>268.77</v>
      </c>
      <c r="CD89" s="142">
        <f t="shared" si="10"/>
        <v>689.25000000000023</v>
      </c>
      <c r="CE89" s="76">
        <f t="shared" si="10"/>
        <v>251.36999999999995</v>
      </c>
      <c r="CF89" s="142">
        <f t="shared" si="18"/>
        <v>-859.26000000000022</v>
      </c>
      <c r="CG89" s="142">
        <f t="shared" si="19"/>
        <v>1799.88</v>
      </c>
      <c r="CH89" s="142">
        <f t="shared" si="17"/>
        <v>940.61999999999989</v>
      </c>
      <c r="CI89" s="143">
        <f t="shared" si="15"/>
        <v>1013.55</v>
      </c>
      <c r="CJ89" s="9"/>
      <c r="CK89" s="146">
        <f t="shared" si="11"/>
        <v>-55.529999999999745</v>
      </c>
      <c r="CL89" s="147">
        <f t="shared" si="11"/>
        <v>-17.400000000000034</v>
      </c>
      <c r="CM89" s="147">
        <f t="shared" si="16"/>
        <v>-72.930000000000064</v>
      </c>
    </row>
    <row r="90" spans="1:91" ht="15" customHeight="1" x14ac:dyDescent="0.2">
      <c r="A90" s="144">
        <v>45360</v>
      </c>
      <c r="C90" s="133">
        <v>14.8</v>
      </c>
      <c r="D90" s="133">
        <v>87.6</v>
      </c>
      <c r="E90" s="133">
        <v>56.3</v>
      </c>
      <c r="F90" s="133">
        <v>0.67959999999999998</v>
      </c>
      <c r="G90" s="133">
        <v>76.7</v>
      </c>
      <c r="H90" s="134">
        <v>1017.39</v>
      </c>
      <c r="J90" s="135">
        <v>0</v>
      </c>
      <c r="K90" s="135">
        <v>0</v>
      </c>
      <c r="L90" s="135">
        <v>0</v>
      </c>
      <c r="M90" s="135">
        <v>0</v>
      </c>
      <c r="N90" s="135">
        <v>0</v>
      </c>
      <c r="O90" s="134">
        <v>0</v>
      </c>
      <c r="Q90" s="136">
        <v>0</v>
      </c>
      <c r="R90" s="136">
        <v>0</v>
      </c>
      <c r="S90" s="136">
        <v>0</v>
      </c>
      <c r="T90" s="136">
        <v>0</v>
      </c>
      <c r="U90" s="136">
        <v>0</v>
      </c>
      <c r="V90" s="134">
        <v>0</v>
      </c>
      <c r="W90" s="9"/>
      <c r="X90" s="136">
        <v>110.9</v>
      </c>
      <c r="Y90" s="136">
        <v>83.9</v>
      </c>
      <c r="Z90" s="136">
        <v>16.600000000000001</v>
      </c>
      <c r="AA90" s="136">
        <v>0.53184242975292761</v>
      </c>
      <c r="AB90" s="136">
        <v>134.5562453915818</v>
      </c>
      <c r="AC90" s="134">
        <v>216.26</v>
      </c>
      <c r="AD90" s="9"/>
      <c r="AE90" s="145">
        <v>114.5</v>
      </c>
      <c r="AF90" s="137">
        <v>88.1</v>
      </c>
      <c r="AG90" s="137">
        <v>21.9</v>
      </c>
      <c r="AH90" s="137">
        <v>0.53096530634759009</v>
      </c>
      <c r="AI90" s="137">
        <v>134.99575463480227</v>
      </c>
      <c r="AJ90" s="134">
        <v>374.6</v>
      </c>
      <c r="AL90" s="135">
        <v>117.4</v>
      </c>
      <c r="AM90" s="135">
        <v>87</v>
      </c>
      <c r="AN90" s="135">
        <v>75.599999999999994</v>
      </c>
      <c r="AO90" s="135">
        <v>0.53150293482278121</v>
      </c>
      <c r="AP90" s="135">
        <v>134.7261875321164</v>
      </c>
      <c r="AQ90" s="134">
        <v>1254.3399999999999</v>
      </c>
      <c r="AR90" s="9"/>
      <c r="AS90" s="136">
        <v>120.1</v>
      </c>
      <c r="AT90" s="136">
        <v>83.3</v>
      </c>
      <c r="AU90" s="136">
        <v>6.3</v>
      </c>
      <c r="AV90" s="136">
        <v>0.52761056178302679</v>
      </c>
      <c r="AW90" s="136">
        <v>136.69023395174202</v>
      </c>
      <c r="AX90" s="134">
        <v>130.24</v>
      </c>
      <c r="AZ90" s="145">
        <v>11.3</v>
      </c>
      <c r="BA90" s="145">
        <v>80.599999999999994</v>
      </c>
      <c r="BB90" s="145">
        <v>0</v>
      </c>
      <c r="BC90" s="145">
        <v>0.53197331726750297</v>
      </c>
      <c r="BD90" s="145">
        <v>134.490784513064</v>
      </c>
      <c r="BE90" s="134">
        <v>13.51</v>
      </c>
      <c r="BF90" s="9"/>
      <c r="BG90" s="135">
        <v>121.8</v>
      </c>
      <c r="BH90" s="135">
        <v>86.1</v>
      </c>
      <c r="BI90" s="135">
        <v>39</v>
      </c>
      <c r="BJ90" s="135">
        <v>0.53277510515651372</v>
      </c>
      <c r="BK90" s="138">
        <v>134.09048767571721</v>
      </c>
      <c r="BL90" s="134">
        <v>591.69000000000005</v>
      </c>
      <c r="BN90" s="136">
        <v>109.3</v>
      </c>
      <c r="BO90" s="136">
        <v>83.8</v>
      </c>
      <c r="BP90" s="136">
        <v>18.899999999999999</v>
      </c>
      <c r="BQ90" s="136">
        <v>0.53410000000000002</v>
      </c>
      <c r="BR90" s="136">
        <v>133.44999999999999</v>
      </c>
      <c r="BS90" s="134">
        <v>316.31</v>
      </c>
      <c r="BT90" s="9"/>
      <c r="BU90" s="73">
        <f t="shared" si="12"/>
        <v>3914.34</v>
      </c>
      <c r="BV90" s="73">
        <f t="shared" si="13"/>
        <v>2896.95</v>
      </c>
      <c r="BW90" s="139">
        <f t="shared" si="14"/>
        <v>1017.39</v>
      </c>
      <c r="BX90" s="74">
        <v>0</v>
      </c>
      <c r="BY90" s="74">
        <f>'[1]2_Ventas'!AB2270</f>
        <v>804.76</v>
      </c>
      <c r="BZ90" s="140">
        <f>'[1]2_Ventas'!AN2270</f>
        <v>209.64</v>
      </c>
      <c r="CB90" s="141"/>
      <c r="CC90" s="142"/>
      <c r="CD90" s="142">
        <f t="shared" si="10"/>
        <v>717.49999999999977</v>
      </c>
      <c r="CE90" s="76">
        <f t="shared" si="10"/>
        <v>258.82999999999993</v>
      </c>
      <c r="CF90" s="142">
        <f t="shared" si="18"/>
        <v>-38.069999999999709</v>
      </c>
      <c r="CG90" s="142">
        <f t="shared" si="19"/>
        <v>1014.4</v>
      </c>
      <c r="CH90" s="142">
        <f t="shared" si="17"/>
        <v>976.33000000000027</v>
      </c>
      <c r="CI90" s="143">
        <f t="shared" si="15"/>
        <v>0</v>
      </c>
      <c r="CJ90" s="9"/>
      <c r="CK90" s="146">
        <f t="shared" si="11"/>
        <v>717.49999999999977</v>
      </c>
      <c r="CL90" s="147">
        <f t="shared" si="11"/>
        <v>258.82999999999993</v>
      </c>
      <c r="CM90" s="147">
        <f t="shared" si="16"/>
        <v>976.33000000000027</v>
      </c>
    </row>
    <row r="91" spans="1:91" ht="15" customHeight="1" x14ac:dyDescent="0.2">
      <c r="A91" s="144">
        <v>45361</v>
      </c>
      <c r="C91" s="133">
        <v>14.9</v>
      </c>
      <c r="D91" s="133">
        <v>86.4</v>
      </c>
      <c r="E91" s="133">
        <v>68.8</v>
      </c>
      <c r="F91" s="133">
        <v>0.67959999999999998</v>
      </c>
      <c r="G91" s="133">
        <v>76.7</v>
      </c>
      <c r="H91" s="134">
        <v>1257.8999999999999</v>
      </c>
      <c r="J91" s="135">
        <v>0</v>
      </c>
      <c r="K91" s="135">
        <v>0</v>
      </c>
      <c r="L91" s="135">
        <v>0</v>
      </c>
      <c r="M91" s="135">
        <v>0</v>
      </c>
      <c r="N91" s="135">
        <v>0</v>
      </c>
      <c r="O91" s="134">
        <v>0</v>
      </c>
      <c r="Q91" s="136">
        <v>0</v>
      </c>
      <c r="R91" s="136">
        <v>0</v>
      </c>
      <c r="S91" s="136">
        <v>0</v>
      </c>
      <c r="T91" s="136">
        <v>0</v>
      </c>
      <c r="U91" s="136">
        <v>0</v>
      </c>
      <c r="V91" s="134">
        <v>0</v>
      </c>
      <c r="W91" s="9"/>
      <c r="X91" s="136">
        <v>110.1</v>
      </c>
      <c r="Y91" s="136">
        <v>83.2</v>
      </c>
      <c r="Z91" s="136">
        <v>16.7</v>
      </c>
      <c r="AA91" s="136">
        <v>0.53184242975292761</v>
      </c>
      <c r="AB91" s="136">
        <v>134.5562453915818</v>
      </c>
      <c r="AC91" s="134">
        <v>217.57</v>
      </c>
      <c r="AD91" s="9"/>
      <c r="AE91" s="145">
        <v>109</v>
      </c>
      <c r="AF91" s="137">
        <v>84.2</v>
      </c>
      <c r="AG91" s="137">
        <v>22</v>
      </c>
      <c r="AH91" s="137">
        <v>0.53096530634759009</v>
      </c>
      <c r="AI91" s="137">
        <v>134.99575463480227</v>
      </c>
      <c r="AJ91" s="134">
        <v>375.48</v>
      </c>
      <c r="AL91" s="135">
        <v>116.5</v>
      </c>
      <c r="AM91" s="135">
        <v>87.6</v>
      </c>
      <c r="AN91" s="135">
        <v>76</v>
      </c>
      <c r="AO91" s="135">
        <v>0.53150293482278121</v>
      </c>
      <c r="AP91" s="135">
        <v>134.726187532116</v>
      </c>
      <c r="AQ91" s="134">
        <v>1259.83</v>
      </c>
      <c r="AR91" s="9"/>
      <c r="AS91" s="136">
        <v>120.1</v>
      </c>
      <c r="AT91" s="136">
        <v>83.3</v>
      </c>
      <c r="AU91" s="136">
        <v>10.3</v>
      </c>
      <c r="AV91" s="136">
        <v>0.52761056178302679</v>
      </c>
      <c r="AW91" s="136">
        <v>136.69023395174202</v>
      </c>
      <c r="AX91" s="134">
        <v>181.41</v>
      </c>
      <c r="AZ91" s="145">
        <v>11.4</v>
      </c>
      <c r="BA91" s="145">
        <v>79.599999999999994</v>
      </c>
      <c r="BB91" s="145">
        <v>0</v>
      </c>
      <c r="BC91" s="145">
        <v>0.53197331726750297</v>
      </c>
      <c r="BD91" s="145">
        <v>134.490784513064</v>
      </c>
      <c r="BE91" s="134">
        <v>13.59</v>
      </c>
      <c r="BF91" s="9"/>
      <c r="BG91" s="135">
        <v>120.7</v>
      </c>
      <c r="BH91" s="135">
        <v>87.2</v>
      </c>
      <c r="BI91" s="135">
        <v>74.5</v>
      </c>
      <c r="BJ91" s="135">
        <v>0.53277510515651372</v>
      </c>
      <c r="BK91" s="138">
        <v>134.09048767571721</v>
      </c>
      <c r="BL91" s="134">
        <v>1236.71</v>
      </c>
      <c r="BN91" s="136">
        <v>108.7</v>
      </c>
      <c r="BO91" s="136">
        <v>83.1</v>
      </c>
      <c r="BP91" s="136">
        <v>18.899999999999999</v>
      </c>
      <c r="BQ91" s="136">
        <v>0.53410000000000002</v>
      </c>
      <c r="BR91" s="136">
        <v>133.44999999999999</v>
      </c>
      <c r="BS91" s="134">
        <v>316.41000000000003</v>
      </c>
      <c r="BT91" s="9"/>
      <c r="BU91" s="73">
        <f t="shared" si="12"/>
        <v>4858.8999999999996</v>
      </c>
      <c r="BV91" s="73">
        <f t="shared" si="13"/>
        <v>3601</v>
      </c>
      <c r="BW91" s="139">
        <f t="shared" si="14"/>
        <v>1257.8999999999999</v>
      </c>
      <c r="BX91" s="74">
        <v>0</v>
      </c>
      <c r="BY91" s="74">
        <f>'[1]2_Ventas'!AB2271</f>
        <v>0</v>
      </c>
      <c r="BZ91" s="140">
        <f>'[1]2_Ventas'!AN2271</f>
        <v>0</v>
      </c>
      <c r="CB91" s="141">
        <v>748</v>
      </c>
      <c r="CC91" s="142">
        <v>250</v>
      </c>
      <c r="CD91" s="142">
        <f t="shared" si="10"/>
        <v>704.05000000000018</v>
      </c>
      <c r="CE91" s="76">
        <f t="shared" si="10"/>
        <v>240.50999999999988</v>
      </c>
      <c r="CF91" s="142">
        <f t="shared" si="18"/>
        <v>944.55999999999949</v>
      </c>
      <c r="CG91" s="142">
        <f t="shared" si="19"/>
        <v>0</v>
      </c>
      <c r="CH91" s="142">
        <f t="shared" si="17"/>
        <v>944.55999999999949</v>
      </c>
      <c r="CI91" s="143">
        <f t="shared" si="15"/>
        <v>998</v>
      </c>
      <c r="CJ91" s="9"/>
      <c r="CK91" s="146">
        <f t="shared" si="11"/>
        <v>-43.949999999999818</v>
      </c>
      <c r="CL91" s="147">
        <f t="shared" si="11"/>
        <v>-9.4900000000001228</v>
      </c>
      <c r="CM91" s="147">
        <f t="shared" si="16"/>
        <v>-53.440000000000509</v>
      </c>
    </row>
    <row r="92" spans="1:91" ht="15" customHeight="1" x14ac:dyDescent="0.2">
      <c r="A92" s="144">
        <v>45362</v>
      </c>
      <c r="C92" s="133">
        <v>14.8</v>
      </c>
      <c r="D92" s="133">
        <v>86.4</v>
      </c>
      <c r="E92" s="133">
        <v>64.8</v>
      </c>
      <c r="F92" s="133">
        <v>0.67959999999999998</v>
      </c>
      <c r="G92" s="133">
        <v>76.7</v>
      </c>
      <c r="H92" s="134">
        <v>1183.42</v>
      </c>
      <c r="J92" s="135">
        <v>0</v>
      </c>
      <c r="K92" s="135">
        <v>0</v>
      </c>
      <c r="L92" s="135">
        <v>0</v>
      </c>
      <c r="M92" s="135">
        <v>0</v>
      </c>
      <c r="N92" s="135">
        <v>0</v>
      </c>
      <c r="O92" s="134">
        <v>0</v>
      </c>
      <c r="Q92" s="136">
        <v>0</v>
      </c>
      <c r="R92" s="136">
        <v>0</v>
      </c>
      <c r="S92" s="136">
        <v>0</v>
      </c>
      <c r="T92" s="136">
        <v>0</v>
      </c>
      <c r="U92" s="136">
        <v>0</v>
      </c>
      <c r="V92" s="134">
        <v>0</v>
      </c>
      <c r="W92" s="9"/>
      <c r="X92" s="136">
        <v>109</v>
      </c>
      <c r="Y92" s="136">
        <v>82.2</v>
      </c>
      <c r="Z92" s="136">
        <v>16.7</v>
      </c>
      <c r="AA92" s="136">
        <v>0.53184242975292761</v>
      </c>
      <c r="AB92" s="136">
        <v>134.5562453915818</v>
      </c>
      <c r="AC92" s="134">
        <v>217.35</v>
      </c>
      <c r="AD92" s="9"/>
      <c r="AE92" s="145">
        <v>114.5</v>
      </c>
      <c r="AF92" s="137">
        <v>84.6</v>
      </c>
      <c r="AG92" s="137">
        <v>26.4</v>
      </c>
      <c r="AH92" s="137">
        <v>0.53096530634759009</v>
      </c>
      <c r="AI92" s="137">
        <v>134.99575463480227</v>
      </c>
      <c r="AJ92" s="134">
        <v>468.68</v>
      </c>
      <c r="AL92" s="135">
        <v>120.6</v>
      </c>
      <c r="AM92" s="135">
        <v>87.3</v>
      </c>
      <c r="AN92" s="135">
        <v>74.900000000000006</v>
      </c>
      <c r="AO92" s="135">
        <v>0.53150293482278121</v>
      </c>
      <c r="AP92" s="135">
        <v>134.7261875321164</v>
      </c>
      <c r="AQ92" s="134">
        <v>1243.05</v>
      </c>
      <c r="AR92" s="9"/>
      <c r="AS92" s="136">
        <v>120.1</v>
      </c>
      <c r="AT92" s="136">
        <v>83.3</v>
      </c>
      <c r="AU92" s="136">
        <v>18.7</v>
      </c>
      <c r="AV92" s="136">
        <v>0.52761056178302679</v>
      </c>
      <c r="AW92" s="136">
        <v>136.69023395174202</v>
      </c>
      <c r="AX92" s="134">
        <v>320.12</v>
      </c>
      <c r="AZ92" s="145">
        <v>11.5</v>
      </c>
      <c r="BA92" s="145">
        <v>80.099999999999994</v>
      </c>
      <c r="BB92" s="145">
        <v>0</v>
      </c>
      <c r="BC92" s="145">
        <v>0.53197331726750297</v>
      </c>
      <c r="BD92" s="145">
        <v>134.490784513064</v>
      </c>
      <c r="BE92" s="134">
        <v>13.63</v>
      </c>
      <c r="BF92" s="9"/>
      <c r="BG92" s="135">
        <v>121.2</v>
      </c>
      <c r="BH92" s="135">
        <v>87.1</v>
      </c>
      <c r="BI92" s="135">
        <v>74.2</v>
      </c>
      <c r="BJ92" s="135">
        <v>0.53277510515651372</v>
      </c>
      <c r="BK92" s="138">
        <v>134.09048767571721</v>
      </c>
      <c r="BL92" s="134">
        <v>1232.02</v>
      </c>
      <c r="BN92" s="136">
        <v>109.1</v>
      </c>
      <c r="BO92" s="136">
        <v>83.6</v>
      </c>
      <c r="BP92" s="136">
        <v>18.899999999999999</v>
      </c>
      <c r="BQ92" s="136">
        <v>0.53410000000000002</v>
      </c>
      <c r="BR92" s="136">
        <v>133.44999999999999</v>
      </c>
      <c r="BS92" s="134">
        <v>316.32</v>
      </c>
      <c r="BT92" s="9"/>
      <c r="BU92" s="73">
        <f t="shared" si="12"/>
        <v>4994.59</v>
      </c>
      <c r="BV92" s="73">
        <f t="shared" si="13"/>
        <v>3811.1699999999996</v>
      </c>
      <c r="BW92" s="139">
        <f t="shared" si="14"/>
        <v>1183.42</v>
      </c>
      <c r="BX92" s="74">
        <v>0</v>
      </c>
      <c r="BY92" s="74">
        <f>'[1]2_Ventas'!AB2272</f>
        <v>512.16999999999996</v>
      </c>
      <c r="BZ92" s="140">
        <f>'[1]2_Ventas'!AN2272</f>
        <v>319.38</v>
      </c>
      <c r="CB92" s="141">
        <v>779</v>
      </c>
      <c r="CC92" s="142">
        <v>252</v>
      </c>
      <c r="CD92" s="142">
        <f t="shared" si="10"/>
        <v>722.33999999999958</v>
      </c>
      <c r="CE92" s="76">
        <f t="shared" si="10"/>
        <v>244.9000000000002</v>
      </c>
      <c r="CF92" s="142">
        <f t="shared" si="18"/>
        <v>135.69000000000051</v>
      </c>
      <c r="CG92" s="142">
        <f t="shared" si="19"/>
        <v>831.55</v>
      </c>
      <c r="CH92" s="142">
        <f t="shared" si="17"/>
        <v>967.24000000000046</v>
      </c>
      <c r="CI92" s="143">
        <f t="shared" si="15"/>
        <v>1031</v>
      </c>
      <c r="CJ92" s="9"/>
      <c r="CK92" s="146">
        <f t="shared" si="11"/>
        <v>-56.660000000000423</v>
      </c>
      <c r="CL92" s="147">
        <f t="shared" si="11"/>
        <v>-7.0999999999997954</v>
      </c>
      <c r="CM92" s="147">
        <f t="shared" si="16"/>
        <v>-63.759999999999536</v>
      </c>
    </row>
    <row r="93" spans="1:91" ht="15" customHeight="1" x14ac:dyDescent="0.2">
      <c r="A93" s="144">
        <v>45363</v>
      </c>
      <c r="C93" s="133">
        <v>14.8</v>
      </c>
      <c r="D93" s="133">
        <v>86.4</v>
      </c>
      <c r="E93" s="133">
        <v>46.6</v>
      </c>
      <c r="F93" s="133">
        <v>0.67959999999999998</v>
      </c>
      <c r="G93" s="133">
        <v>76.7</v>
      </c>
      <c r="H93" s="134">
        <v>824.89</v>
      </c>
      <c r="J93" s="135">
        <v>0</v>
      </c>
      <c r="K93" s="135">
        <v>0</v>
      </c>
      <c r="L93" s="135">
        <v>0</v>
      </c>
      <c r="M93" s="135">
        <v>0</v>
      </c>
      <c r="N93" s="135">
        <v>0</v>
      </c>
      <c r="O93" s="134">
        <v>0</v>
      </c>
      <c r="Q93" s="136">
        <v>0</v>
      </c>
      <c r="R93" s="136">
        <v>0</v>
      </c>
      <c r="S93" s="136">
        <v>0</v>
      </c>
      <c r="T93" s="136">
        <v>0</v>
      </c>
      <c r="U93" s="136">
        <v>0</v>
      </c>
      <c r="V93" s="134">
        <v>0</v>
      </c>
      <c r="W93" s="9"/>
      <c r="X93" s="136">
        <v>109</v>
      </c>
      <c r="Y93" s="136">
        <v>82.2</v>
      </c>
      <c r="Z93" s="136">
        <v>16.7</v>
      </c>
      <c r="AA93" s="136">
        <v>0.53184242975292761</v>
      </c>
      <c r="AB93" s="136">
        <v>134.5562453915818</v>
      </c>
      <c r="AC93" s="134">
        <v>217.35</v>
      </c>
      <c r="AD93" s="9"/>
      <c r="AE93" s="145">
        <v>114.5</v>
      </c>
      <c r="AF93" s="137">
        <v>84.6</v>
      </c>
      <c r="AG93" s="137">
        <v>33.799999999999997</v>
      </c>
      <c r="AH93" s="137">
        <v>0.53096530634759009</v>
      </c>
      <c r="AI93" s="137">
        <v>134.99575463480227</v>
      </c>
      <c r="AJ93" s="134">
        <v>631.45000000000005</v>
      </c>
      <c r="AL93" s="135">
        <v>123.6</v>
      </c>
      <c r="AM93" s="135">
        <v>87.3</v>
      </c>
      <c r="AN93" s="135">
        <v>56.5</v>
      </c>
      <c r="AO93" s="135">
        <v>0.53150293482278121</v>
      </c>
      <c r="AP93" s="135">
        <v>134.7261875321164</v>
      </c>
      <c r="AQ93" s="134">
        <v>918.42</v>
      </c>
      <c r="AR93" s="9"/>
      <c r="AS93" s="136">
        <v>119.1</v>
      </c>
      <c r="AT93" s="136">
        <v>84.6</v>
      </c>
      <c r="AU93" s="136">
        <v>20</v>
      </c>
      <c r="AV93" s="136">
        <v>0.52761056178302679</v>
      </c>
      <c r="AW93" s="136">
        <v>136.69023395174202</v>
      </c>
      <c r="AX93" s="134">
        <v>342.98</v>
      </c>
      <c r="AZ93" s="145">
        <v>11.5</v>
      </c>
      <c r="BA93" s="145">
        <v>80.099999999999994</v>
      </c>
      <c r="BB93" s="145">
        <v>0</v>
      </c>
      <c r="BC93" s="145">
        <v>0.53197331726750297</v>
      </c>
      <c r="BD93" s="145">
        <v>134.490784513064</v>
      </c>
      <c r="BE93" s="134">
        <v>13.63</v>
      </c>
      <c r="BF93" s="9"/>
      <c r="BG93" s="135">
        <v>121.2</v>
      </c>
      <c r="BH93" s="135">
        <v>87.1</v>
      </c>
      <c r="BI93" s="135">
        <v>74.2</v>
      </c>
      <c r="BJ93" s="135">
        <v>0.53277510515651372</v>
      </c>
      <c r="BK93" s="138">
        <v>134.09048767571721</v>
      </c>
      <c r="BL93" s="134">
        <v>1232.02</v>
      </c>
      <c r="BN93" s="136">
        <v>109.1</v>
      </c>
      <c r="BO93" s="136">
        <v>83.6</v>
      </c>
      <c r="BP93" s="136">
        <v>18.899999999999999</v>
      </c>
      <c r="BQ93" s="136">
        <v>0.53410000000000002</v>
      </c>
      <c r="BR93" s="136">
        <v>133.44999999999999</v>
      </c>
      <c r="BS93" s="134">
        <v>316.32</v>
      </c>
      <c r="BT93" s="9"/>
      <c r="BU93" s="73">
        <f t="shared" si="12"/>
        <v>4497.0599999999995</v>
      </c>
      <c r="BV93" s="73">
        <f t="shared" si="13"/>
        <v>3672.1700000000005</v>
      </c>
      <c r="BW93" s="139">
        <f t="shared" si="14"/>
        <v>824.89</v>
      </c>
      <c r="BX93" s="74">
        <v>0</v>
      </c>
      <c r="BY93" s="74">
        <f>'[1]2_Ventas'!AB2273</f>
        <v>879.64</v>
      </c>
      <c r="BZ93" s="140">
        <f>'[1]2_Ventas'!AN2273</f>
        <v>605.42999999999995</v>
      </c>
      <c r="CB93" s="141">
        <v>772</v>
      </c>
      <c r="CC93" s="142">
        <v>254</v>
      </c>
      <c r="CD93" s="142">
        <f t="shared" si="10"/>
        <v>740.6400000000009</v>
      </c>
      <c r="CE93" s="76">
        <f t="shared" si="10"/>
        <v>246.89999999999986</v>
      </c>
      <c r="CF93" s="142">
        <f t="shared" si="18"/>
        <v>-497.53000000000065</v>
      </c>
      <c r="CG93" s="142">
        <f t="shared" si="19"/>
        <v>1485.07</v>
      </c>
      <c r="CH93" s="142">
        <f t="shared" si="17"/>
        <v>987.53999999999928</v>
      </c>
      <c r="CI93" s="143">
        <f t="shared" si="15"/>
        <v>1026</v>
      </c>
      <c r="CJ93" s="9"/>
      <c r="CK93" s="146">
        <f t="shared" si="11"/>
        <v>-31.359999999999104</v>
      </c>
      <c r="CL93" s="147">
        <f t="shared" si="11"/>
        <v>-7.1000000000001364</v>
      </c>
      <c r="CM93" s="147">
        <f t="shared" si="16"/>
        <v>-38.460000000000719</v>
      </c>
    </row>
    <row r="94" spans="1:91" ht="15" customHeight="1" x14ac:dyDescent="0.2">
      <c r="A94" s="144">
        <v>45364</v>
      </c>
      <c r="C94" s="133">
        <v>14.8</v>
      </c>
      <c r="D94" s="133">
        <v>86.2</v>
      </c>
      <c r="E94" s="133">
        <v>49.3</v>
      </c>
      <c r="F94" s="133">
        <v>0.67959999999999998</v>
      </c>
      <c r="G94" s="133">
        <v>76.7</v>
      </c>
      <c r="H94" s="134">
        <v>879.98</v>
      </c>
      <c r="J94" s="135">
        <v>0</v>
      </c>
      <c r="K94" s="135">
        <v>0</v>
      </c>
      <c r="L94" s="135">
        <v>0</v>
      </c>
      <c r="M94" s="135">
        <v>0</v>
      </c>
      <c r="N94" s="135">
        <v>0</v>
      </c>
      <c r="O94" s="134">
        <v>0</v>
      </c>
      <c r="Q94" s="136">
        <v>0</v>
      </c>
      <c r="R94" s="136">
        <v>0</v>
      </c>
      <c r="S94" s="136">
        <v>0</v>
      </c>
      <c r="T94" s="136">
        <v>0</v>
      </c>
      <c r="U94" s="136">
        <v>0</v>
      </c>
      <c r="V94" s="134">
        <v>0</v>
      </c>
      <c r="W94" s="9"/>
      <c r="X94" s="136">
        <v>110.7</v>
      </c>
      <c r="Y94" s="136">
        <v>83.4</v>
      </c>
      <c r="Z94" s="136">
        <v>16.7</v>
      </c>
      <c r="AA94" s="136">
        <v>0.53184242975292761</v>
      </c>
      <c r="AB94" s="136">
        <v>134.5562453915818</v>
      </c>
      <c r="AC94" s="134">
        <v>217.79</v>
      </c>
      <c r="AD94" s="9"/>
      <c r="AE94" s="145">
        <v>112</v>
      </c>
      <c r="AF94" s="137">
        <v>85.2</v>
      </c>
      <c r="AG94" s="137">
        <v>33.799999999999997</v>
      </c>
      <c r="AH94" s="137">
        <v>0.53096530634759009</v>
      </c>
      <c r="AI94" s="137">
        <v>134.99575463480227</v>
      </c>
      <c r="AJ94" s="134">
        <v>629.67999999999995</v>
      </c>
      <c r="AL94" s="135">
        <v>120.2</v>
      </c>
      <c r="AM94" s="135">
        <v>89</v>
      </c>
      <c r="AN94" s="135">
        <v>64.2</v>
      </c>
      <c r="AO94" s="135">
        <v>0.53150293482278121</v>
      </c>
      <c r="AP94" s="135">
        <v>134.7261875321164</v>
      </c>
      <c r="AQ94" s="134">
        <v>1056.1500000000001</v>
      </c>
      <c r="AR94" s="9"/>
      <c r="AS94" s="136">
        <v>119.2</v>
      </c>
      <c r="AT94" s="136">
        <v>84.2</v>
      </c>
      <c r="AU94" s="136">
        <v>21</v>
      </c>
      <c r="AV94" s="136">
        <v>0.52761056178302679</v>
      </c>
      <c r="AW94" s="136">
        <v>136.69023395174202</v>
      </c>
      <c r="AX94" s="134">
        <v>362.42</v>
      </c>
      <c r="AZ94" s="145">
        <v>11.7</v>
      </c>
      <c r="BA94" s="145">
        <v>80.400000000000006</v>
      </c>
      <c r="BB94" s="145">
        <v>0</v>
      </c>
      <c r="BC94" s="145">
        <v>0.53197331726750297</v>
      </c>
      <c r="BD94" s="145">
        <v>134.490784513064</v>
      </c>
      <c r="BE94" s="134">
        <v>13.73</v>
      </c>
      <c r="BF94" s="9"/>
      <c r="BG94" s="135">
        <v>117.4</v>
      </c>
      <c r="BH94" s="135">
        <v>86.4</v>
      </c>
      <c r="BI94" s="135">
        <v>74</v>
      </c>
      <c r="BJ94" s="135">
        <v>0.53277510515651372</v>
      </c>
      <c r="BK94" s="138">
        <v>134.09048767571721</v>
      </c>
      <c r="BL94" s="134">
        <v>1229.96</v>
      </c>
      <c r="BN94" s="136">
        <v>109</v>
      </c>
      <c r="BO94" s="136">
        <v>83.4</v>
      </c>
      <c r="BP94" s="136">
        <v>18.899999999999999</v>
      </c>
      <c r="BQ94" s="136">
        <v>0.53410000000000002</v>
      </c>
      <c r="BR94" s="136">
        <v>133.44999999999999</v>
      </c>
      <c r="BS94" s="134">
        <v>316.39999999999998</v>
      </c>
      <c r="BT94" s="9"/>
      <c r="BU94" s="73">
        <f t="shared" si="12"/>
        <v>4706.1099999999997</v>
      </c>
      <c r="BV94" s="73">
        <f t="shared" si="13"/>
        <v>3826.13</v>
      </c>
      <c r="BW94" s="139">
        <f t="shared" si="14"/>
        <v>879.98</v>
      </c>
      <c r="BX94" s="74">
        <v>0</v>
      </c>
      <c r="BY94" s="74">
        <f>'[1]2_Ventas'!AB2274</f>
        <v>552.30999999999995</v>
      </c>
      <c r="BZ94" s="140">
        <f>'[1]2_Ventas'!AN2274</f>
        <v>209.36</v>
      </c>
      <c r="CB94" s="141">
        <v>749.74</v>
      </c>
      <c r="CC94" s="142">
        <v>280.47000000000003</v>
      </c>
      <c r="CD94" s="142">
        <f t="shared" si="10"/>
        <v>706.26999999999953</v>
      </c>
      <c r="CE94" s="76">
        <f t="shared" si="10"/>
        <v>264.45000000000005</v>
      </c>
      <c r="CF94" s="142">
        <f t="shared" si="18"/>
        <v>209.05000000000018</v>
      </c>
      <c r="CG94" s="142">
        <f t="shared" si="19"/>
        <v>761.67</v>
      </c>
      <c r="CH94" s="142">
        <f t="shared" si="17"/>
        <v>970.72000000000014</v>
      </c>
      <c r="CI94" s="143">
        <f t="shared" si="15"/>
        <v>1030.21</v>
      </c>
      <c r="CJ94" s="9"/>
      <c r="CK94" s="146">
        <f t="shared" si="11"/>
        <v>-43.470000000000482</v>
      </c>
      <c r="CL94" s="147">
        <f t="shared" si="11"/>
        <v>-16.019999999999982</v>
      </c>
      <c r="CM94" s="147">
        <f t="shared" si="16"/>
        <v>-59.489999999999895</v>
      </c>
    </row>
    <row r="95" spans="1:91" ht="15" customHeight="1" x14ac:dyDescent="0.2">
      <c r="A95" s="144">
        <v>45365</v>
      </c>
      <c r="C95" s="133">
        <v>14.8</v>
      </c>
      <c r="D95" s="133">
        <v>85.4</v>
      </c>
      <c r="E95" s="133">
        <v>45.6</v>
      </c>
      <c r="F95" s="133">
        <v>0.67959999999999998</v>
      </c>
      <c r="G95" s="133">
        <v>76.7</v>
      </c>
      <c r="H95" s="134">
        <v>805.77</v>
      </c>
      <c r="J95" s="135">
        <v>0</v>
      </c>
      <c r="K95" s="135">
        <v>0</v>
      </c>
      <c r="L95" s="135">
        <v>0</v>
      </c>
      <c r="M95" s="135">
        <v>0</v>
      </c>
      <c r="N95" s="135">
        <v>0</v>
      </c>
      <c r="O95" s="134">
        <v>0</v>
      </c>
      <c r="Q95" s="136">
        <v>0</v>
      </c>
      <c r="R95" s="136">
        <v>0</v>
      </c>
      <c r="S95" s="136">
        <v>0</v>
      </c>
      <c r="T95" s="136">
        <v>0</v>
      </c>
      <c r="U95" s="136">
        <v>0</v>
      </c>
      <c r="V95" s="134">
        <v>0</v>
      </c>
      <c r="W95" s="9"/>
      <c r="X95" s="136">
        <v>108.2</v>
      </c>
      <c r="Y95" s="136">
        <v>81.900000000000006</v>
      </c>
      <c r="Z95" s="136">
        <v>16.8</v>
      </c>
      <c r="AA95" s="136">
        <v>0.53184242975292761</v>
      </c>
      <c r="AB95" s="136">
        <v>134.5562453915818</v>
      </c>
      <c r="AC95" s="134">
        <v>218.45</v>
      </c>
      <c r="AD95" s="9"/>
      <c r="AE95" s="145">
        <v>109.5</v>
      </c>
      <c r="AF95" s="137">
        <v>83.7</v>
      </c>
      <c r="AG95" s="137">
        <v>33.799999999999997</v>
      </c>
      <c r="AH95" s="137">
        <v>0.53096530634759009</v>
      </c>
      <c r="AI95" s="137">
        <v>134.99575463480227</v>
      </c>
      <c r="AJ95" s="134">
        <v>629.66999999999996</v>
      </c>
      <c r="AL95" s="135">
        <v>116.9</v>
      </c>
      <c r="AM95" s="135">
        <v>88.2</v>
      </c>
      <c r="AN95" s="135">
        <v>32.4</v>
      </c>
      <c r="AO95" s="135">
        <v>0.53150293482278121</v>
      </c>
      <c r="AP95" s="135">
        <v>134.7261875321164</v>
      </c>
      <c r="AQ95" s="134">
        <v>468.95</v>
      </c>
      <c r="AR95" s="9"/>
      <c r="AS95" s="136">
        <v>116.8</v>
      </c>
      <c r="AT95" s="136">
        <v>82.9</v>
      </c>
      <c r="AU95" s="136">
        <v>23</v>
      </c>
      <c r="AV95" s="136">
        <v>0.52761056178302679</v>
      </c>
      <c r="AW95" s="136">
        <v>136.69023395174202</v>
      </c>
      <c r="AX95" s="134">
        <v>401.35</v>
      </c>
      <c r="AZ95" s="145">
        <v>11.6</v>
      </c>
      <c r="BA95" s="145">
        <v>75.900000000000006</v>
      </c>
      <c r="BB95" s="145">
        <v>0</v>
      </c>
      <c r="BC95" s="145">
        <v>0.53197331726750297</v>
      </c>
      <c r="BD95" s="145">
        <v>134.490784513064</v>
      </c>
      <c r="BE95" s="134">
        <v>13.8</v>
      </c>
      <c r="BF95" s="9"/>
      <c r="BG95" s="135">
        <v>115.1</v>
      </c>
      <c r="BH95" s="135">
        <v>84.9</v>
      </c>
      <c r="BI95" s="135">
        <v>73.900000000000006</v>
      </c>
      <c r="BJ95" s="135">
        <v>0.53277510515651372</v>
      </c>
      <c r="BK95" s="138">
        <v>134.09048767571721</v>
      </c>
      <c r="BL95" s="134">
        <v>1230.49</v>
      </c>
      <c r="BN95" s="136">
        <v>106</v>
      </c>
      <c r="BO95" s="136">
        <v>81.5</v>
      </c>
      <c r="BP95" s="136">
        <v>19</v>
      </c>
      <c r="BQ95" s="136">
        <v>0.53410000000000002</v>
      </c>
      <c r="BR95" s="136">
        <v>133.44999999999999</v>
      </c>
      <c r="BS95" s="134">
        <v>317.42</v>
      </c>
      <c r="BT95" s="9"/>
      <c r="BU95" s="73">
        <f t="shared" si="12"/>
        <v>4085.9</v>
      </c>
      <c r="BV95" s="73">
        <f t="shared" si="13"/>
        <v>3280.13</v>
      </c>
      <c r="BW95" s="139">
        <f t="shared" si="14"/>
        <v>805.77</v>
      </c>
      <c r="BX95" s="74">
        <v>0</v>
      </c>
      <c r="BY95" s="74">
        <f>'[1]2_Ventas'!AB2275</f>
        <v>1268.26</v>
      </c>
      <c r="BZ95" s="140">
        <f>'[1]2_Ventas'!AN2275</f>
        <v>319.10000000000002</v>
      </c>
      <c r="CB95" s="141">
        <v>732.73</v>
      </c>
      <c r="CC95" s="142">
        <v>251.49</v>
      </c>
      <c r="CD95" s="142">
        <f t="shared" si="10"/>
        <v>722.26</v>
      </c>
      <c r="CE95" s="76">
        <f t="shared" si="10"/>
        <v>244.89</v>
      </c>
      <c r="CF95" s="142">
        <f t="shared" si="18"/>
        <v>-620.20999999999958</v>
      </c>
      <c r="CG95" s="142">
        <f t="shared" si="19"/>
        <v>1587.3600000000001</v>
      </c>
      <c r="CH95" s="142">
        <f t="shared" si="17"/>
        <v>967.15000000000055</v>
      </c>
      <c r="CI95" s="143">
        <f t="shared" si="15"/>
        <v>984.22</v>
      </c>
      <c r="CJ95" s="9"/>
      <c r="CK95" s="146">
        <f t="shared" si="11"/>
        <v>-10.470000000000027</v>
      </c>
      <c r="CL95" s="147">
        <f t="shared" si="11"/>
        <v>-6.6000000000000227</v>
      </c>
      <c r="CM95" s="147">
        <f t="shared" si="16"/>
        <v>-17.069999999999482</v>
      </c>
    </row>
    <row r="96" spans="1:91" ht="15" customHeight="1" x14ac:dyDescent="0.2">
      <c r="A96" s="144">
        <v>45366</v>
      </c>
      <c r="C96" s="133">
        <v>14.8</v>
      </c>
      <c r="D96" s="133">
        <v>86.2</v>
      </c>
      <c r="E96" s="133">
        <v>44.8</v>
      </c>
      <c r="F96" s="133">
        <v>0.67959999999999998</v>
      </c>
      <c r="G96" s="133">
        <v>76.7</v>
      </c>
      <c r="H96" s="134">
        <v>789.1</v>
      </c>
      <c r="J96" s="135">
        <v>0</v>
      </c>
      <c r="K96" s="135">
        <v>0</v>
      </c>
      <c r="L96" s="135">
        <v>0</v>
      </c>
      <c r="M96" s="135">
        <v>0</v>
      </c>
      <c r="N96" s="135">
        <v>0</v>
      </c>
      <c r="O96" s="134">
        <v>0</v>
      </c>
      <c r="Q96" s="136">
        <v>0</v>
      </c>
      <c r="R96" s="136">
        <v>0</v>
      </c>
      <c r="S96" s="136">
        <v>0</v>
      </c>
      <c r="T96" s="136">
        <v>0</v>
      </c>
      <c r="U96" s="136">
        <v>0</v>
      </c>
      <c r="V96" s="134">
        <v>0</v>
      </c>
      <c r="W96" s="9"/>
      <c r="X96" s="136">
        <v>110.2</v>
      </c>
      <c r="Y96" s="136">
        <v>83</v>
      </c>
      <c r="Z96" s="136">
        <v>16.8</v>
      </c>
      <c r="AA96" s="136">
        <v>0.53184242975292761</v>
      </c>
      <c r="AB96" s="136">
        <v>134.5562453915818</v>
      </c>
      <c r="AC96" s="134">
        <v>219.12</v>
      </c>
      <c r="AD96" s="9"/>
      <c r="AE96" s="145">
        <v>110</v>
      </c>
      <c r="AF96" s="137">
        <v>84</v>
      </c>
      <c r="AG96" s="137">
        <v>33.9</v>
      </c>
      <c r="AH96" s="137">
        <v>0.53096530634759009</v>
      </c>
      <c r="AI96" s="137">
        <v>134.99575463480227</v>
      </c>
      <c r="AJ96" s="134">
        <v>631.80999999999995</v>
      </c>
      <c r="AL96" s="135">
        <v>105.2</v>
      </c>
      <c r="AM96" s="135">
        <v>84.4</v>
      </c>
      <c r="AN96" s="135">
        <v>12.1</v>
      </c>
      <c r="AO96" s="135">
        <v>0.53150293482278121</v>
      </c>
      <c r="AP96" s="135">
        <v>134.7261875321164</v>
      </c>
      <c r="AQ96" s="134">
        <v>154.55000000000001</v>
      </c>
      <c r="AR96" s="9"/>
      <c r="AS96" s="136">
        <v>117.4</v>
      </c>
      <c r="AT96" s="136">
        <v>83.3</v>
      </c>
      <c r="AU96" s="136">
        <v>25</v>
      </c>
      <c r="AV96" s="136">
        <v>0.52761056178302679</v>
      </c>
      <c r="AW96" s="136">
        <v>136.69023395174202</v>
      </c>
      <c r="AX96" s="134">
        <v>442.23</v>
      </c>
      <c r="AZ96" s="145">
        <v>11.9</v>
      </c>
      <c r="BA96" s="145">
        <v>79.7</v>
      </c>
      <c r="BB96" s="145">
        <v>0</v>
      </c>
      <c r="BC96" s="145">
        <v>0.53197331726750297</v>
      </c>
      <c r="BD96" s="145">
        <v>134.490784513064</v>
      </c>
      <c r="BE96" s="134">
        <v>13.86</v>
      </c>
      <c r="BF96" s="9"/>
      <c r="BG96" s="135">
        <v>120.5</v>
      </c>
      <c r="BH96" s="135">
        <v>86.2</v>
      </c>
      <c r="BI96" s="135">
        <v>68.5</v>
      </c>
      <c r="BJ96" s="135">
        <v>0.53277510515651372</v>
      </c>
      <c r="BK96" s="138">
        <v>134.09048767571721</v>
      </c>
      <c r="BL96" s="134">
        <v>1137.7</v>
      </c>
      <c r="BN96" s="136">
        <v>108</v>
      </c>
      <c r="BO96" s="136">
        <v>82.9</v>
      </c>
      <c r="BP96" s="136">
        <v>19</v>
      </c>
      <c r="BQ96" s="136">
        <v>0.53410000000000002</v>
      </c>
      <c r="BR96" s="136">
        <v>133.44999999999999</v>
      </c>
      <c r="BS96" s="134">
        <v>317.95</v>
      </c>
      <c r="BT96" s="9"/>
      <c r="BU96" s="73">
        <f t="shared" si="12"/>
        <v>3706.32</v>
      </c>
      <c r="BV96" s="73">
        <f>+O96+AQ96+BL96+AJ96+BE96+BS96+AC96+V96+AX96</f>
        <v>2917.22</v>
      </c>
      <c r="BW96" s="139">
        <f t="shared" si="14"/>
        <v>789.1</v>
      </c>
      <c r="BX96" s="74">
        <v>0</v>
      </c>
      <c r="BY96" s="74">
        <f>'[1]2_Ventas'!AB2276</f>
        <v>1103.71</v>
      </c>
      <c r="BZ96" s="140">
        <f>'[1]2_Ventas'!AN2276</f>
        <v>279.70999999999998</v>
      </c>
      <c r="CB96" s="141">
        <v>743.25</v>
      </c>
      <c r="CC96" s="142">
        <v>284.37</v>
      </c>
      <c r="CD96" s="142">
        <f t="shared" si="10"/>
        <v>740.79999999999973</v>
      </c>
      <c r="CE96" s="76">
        <f t="shared" si="10"/>
        <v>263.04000000000002</v>
      </c>
      <c r="CF96" s="142">
        <f t="shared" si="18"/>
        <v>-379.57999999999993</v>
      </c>
      <c r="CG96" s="142">
        <f t="shared" si="19"/>
        <v>1383.42</v>
      </c>
      <c r="CH96" s="142">
        <f t="shared" si="17"/>
        <v>1003.8400000000001</v>
      </c>
      <c r="CI96" s="143">
        <f t="shared" si="15"/>
        <v>1027.6199999999999</v>
      </c>
      <c r="CJ96" s="9"/>
      <c r="CK96" s="146">
        <f t="shared" si="11"/>
        <v>-2.4500000000002728</v>
      </c>
      <c r="CL96" s="147">
        <f t="shared" si="11"/>
        <v>-21.329999999999984</v>
      </c>
      <c r="CM96" s="147">
        <f t="shared" si="16"/>
        <v>-23.779999999999745</v>
      </c>
    </row>
    <row r="97" spans="1:91" ht="15" customHeight="1" x14ac:dyDescent="0.2">
      <c r="A97" s="144">
        <v>45367</v>
      </c>
      <c r="C97" s="133">
        <v>14.9</v>
      </c>
      <c r="D97" s="133">
        <v>85.9</v>
      </c>
      <c r="E97" s="133">
        <v>47.4</v>
      </c>
      <c r="F97" s="133">
        <v>0.67959999999999998</v>
      </c>
      <c r="G97" s="133">
        <v>76.7</v>
      </c>
      <c r="H97" s="134">
        <v>841.24</v>
      </c>
      <c r="J97" s="135">
        <v>0</v>
      </c>
      <c r="K97" s="135">
        <v>0</v>
      </c>
      <c r="L97" s="135">
        <v>0</v>
      </c>
      <c r="M97" s="135">
        <v>0</v>
      </c>
      <c r="N97" s="135">
        <v>0</v>
      </c>
      <c r="O97" s="134">
        <v>0</v>
      </c>
      <c r="Q97" s="136">
        <v>0</v>
      </c>
      <c r="R97" s="136">
        <v>0</v>
      </c>
      <c r="S97" s="136">
        <v>0</v>
      </c>
      <c r="T97" s="136">
        <v>0</v>
      </c>
      <c r="U97" s="136">
        <v>0</v>
      </c>
      <c r="V97" s="134">
        <v>0</v>
      </c>
      <c r="W97" s="9"/>
      <c r="X97" s="136">
        <v>108.5</v>
      </c>
      <c r="Y97" s="136">
        <v>81.7</v>
      </c>
      <c r="Z97" s="136">
        <v>16.899999999999999</v>
      </c>
      <c r="AA97" s="136">
        <v>0.53184242975292761</v>
      </c>
      <c r="AB97" s="136">
        <v>134.5562453915818</v>
      </c>
      <c r="AC97" s="134">
        <v>220.1</v>
      </c>
      <c r="AD97" s="9"/>
      <c r="AE97" s="145">
        <v>108.6</v>
      </c>
      <c r="AF97" s="137">
        <v>83</v>
      </c>
      <c r="AG97" s="137">
        <v>33.9</v>
      </c>
      <c r="AH97" s="137">
        <v>0.53096530634759009</v>
      </c>
      <c r="AI97" s="137">
        <v>134.99575463480227</v>
      </c>
      <c r="AJ97" s="134">
        <v>632.42999999999995</v>
      </c>
      <c r="AL97" s="135">
        <v>101.1</v>
      </c>
      <c r="AM97" s="135">
        <v>81.3</v>
      </c>
      <c r="AN97" s="135">
        <v>12.3</v>
      </c>
      <c r="AO97" s="135">
        <v>0.53150293482278121</v>
      </c>
      <c r="AP97" s="135">
        <v>134.7261875321164</v>
      </c>
      <c r="AQ97" s="134">
        <v>155.76</v>
      </c>
      <c r="AR97" s="9"/>
      <c r="AS97" s="136">
        <v>115.5</v>
      </c>
      <c r="AT97" s="136">
        <v>82.1</v>
      </c>
      <c r="AU97" s="136">
        <v>27</v>
      </c>
      <c r="AV97" s="136">
        <v>0.52761056178302679</v>
      </c>
      <c r="AW97" s="136">
        <v>136.69023395174202</v>
      </c>
      <c r="AX97" s="134">
        <v>483.98</v>
      </c>
      <c r="AZ97" s="145">
        <v>11.9</v>
      </c>
      <c r="BA97" s="145">
        <v>77.900000000000006</v>
      </c>
      <c r="BB97" s="145">
        <v>0</v>
      </c>
      <c r="BC97" s="145">
        <v>0.53197331726750297</v>
      </c>
      <c r="BD97" s="145">
        <v>134.490784513064</v>
      </c>
      <c r="BE97" s="134">
        <v>13.91</v>
      </c>
      <c r="BF97" s="9"/>
      <c r="BG97" s="135">
        <v>122.1</v>
      </c>
      <c r="BH97" s="135">
        <v>87.4</v>
      </c>
      <c r="BI97" s="135">
        <v>64</v>
      </c>
      <c r="BJ97" s="135">
        <v>0.53277510515651372</v>
      </c>
      <c r="BK97" s="138">
        <v>134.09048767571721</v>
      </c>
      <c r="BL97" s="134">
        <v>1055.82</v>
      </c>
      <c r="BN97" s="136">
        <v>106.3</v>
      </c>
      <c r="BO97" s="136">
        <v>81.7</v>
      </c>
      <c r="BP97" s="136">
        <v>19</v>
      </c>
      <c r="BQ97" s="136">
        <v>0.53410000000000002</v>
      </c>
      <c r="BR97" s="136">
        <v>133.44999999999999</v>
      </c>
      <c r="BS97" s="134">
        <v>317.47000000000003</v>
      </c>
      <c r="BT97" s="9"/>
      <c r="BU97" s="73">
        <f t="shared" si="12"/>
        <v>3720.7099999999991</v>
      </c>
      <c r="BV97" s="73">
        <f t="shared" si="13"/>
        <v>2879.47</v>
      </c>
      <c r="BW97" s="139">
        <f t="shared" si="14"/>
        <v>841.24</v>
      </c>
      <c r="BX97" s="74">
        <v>0</v>
      </c>
      <c r="BY97" s="74">
        <f>'[1]2_Ventas'!AB2277</f>
        <v>771.43</v>
      </c>
      <c r="BZ97" s="140">
        <f>'[1]2_Ventas'!AN2277</f>
        <v>210.02</v>
      </c>
      <c r="CB97" s="141">
        <v>735.53</v>
      </c>
      <c r="CC97" s="142">
        <v>274.89</v>
      </c>
      <c r="CD97" s="142">
        <f t="shared" si="10"/>
        <v>733.68</v>
      </c>
      <c r="CE97" s="76">
        <f t="shared" si="10"/>
        <v>262.15999999999997</v>
      </c>
      <c r="CF97" s="142">
        <f t="shared" si="18"/>
        <v>14.389999999998963</v>
      </c>
      <c r="CG97" s="142">
        <f t="shared" si="19"/>
        <v>981.44999999999993</v>
      </c>
      <c r="CH97" s="142">
        <f t="shared" si="17"/>
        <v>995.83999999999889</v>
      </c>
      <c r="CI97" s="143">
        <f t="shared" si="15"/>
        <v>1010.42</v>
      </c>
      <c r="CJ97" s="9"/>
      <c r="CK97" s="146">
        <f t="shared" si="11"/>
        <v>-1.8500000000000227</v>
      </c>
      <c r="CL97" s="147">
        <f t="shared" si="11"/>
        <v>-12.730000000000018</v>
      </c>
      <c r="CM97" s="147">
        <f t="shared" si="16"/>
        <v>-14.580000000001064</v>
      </c>
    </row>
    <row r="98" spans="1:91" ht="15" customHeight="1" x14ac:dyDescent="0.2">
      <c r="A98" s="144">
        <v>45368</v>
      </c>
      <c r="C98" s="133">
        <v>14.9</v>
      </c>
      <c r="D98" s="133">
        <v>85.7</v>
      </c>
      <c r="E98" s="133">
        <v>60.6</v>
      </c>
      <c r="F98" s="133">
        <v>0.67959999999999998</v>
      </c>
      <c r="G98" s="133">
        <v>76.7</v>
      </c>
      <c r="H98" s="134">
        <v>1103.3399999999999</v>
      </c>
      <c r="J98" s="135">
        <v>0</v>
      </c>
      <c r="K98" s="135">
        <v>0</v>
      </c>
      <c r="L98" s="135">
        <v>0</v>
      </c>
      <c r="M98" s="135">
        <v>0</v>
      </c>
      <c r="N98" s="135">
        <v>0</v>
      </c>
      <c r="O98" s="134">
        <v>0</v>
      </c>
      <c r="Q98" s="136">
        <v>0</v>
      </c>
      <c r="R98" s="136">
        <v>0</v>
      </c>
      <c r="S98" s="136">
        <v>0</v>
      </c>
      <c r="T98" s="136">
        <v>0</v>
      </c>
      <c r="U98" s="136">
        <v>0</v>
      </c>
      <c r="V98" s="134">
        <v>0</v>
      </c>
      <c r="W98" s="9"/>
      <c r="X98" s="136">
        <v>109</v>
      </c>
      <c r="Y98" s="136">
        <v>81.900000000000006</v>
      </c>
      <c r="Z98" s="136">
        <v>16.899999999999999</v>
      </c>
      <c r="AA98" s="136">
        <v>0.53184242975292761</v>
      </c>
      <c r="AB98" s="136">
        <v>134.5562453915818</v>
      </c>
      <c r="AC98" s="134">
        <v>220.26</v>
      </c>
      <c r="AD98" s="9"/>
      <c r="AE98" s="145">
        <v>121</v>
      </c>
      <c r="AF98" s="137">
        <v>84.3</v>
      </c>
      <c r="AG98" s="137">
        <v>54.8</v>
      </c>
      <c r="AH98" s="137">
        <v>0.53096530634759009</v>
      </c>
      <c r="AI98" s="137">
        <v>134.99575463480227</v>
      </c>
      <c r="AJ98" s="134">
        <v>1133.99</v>
      </c>
      <c r="AL98" s="135">
        <v>101.2</v>
      </c>
      <c r="AM98" s="135">
        <v>81.400000000000006</v>
      </c>
      <c r="AN98" s="135">
        <v>12.4</v>
      </c>
      <c r="AO98" s="135">
        <v>0.53150293482278121</v>
      </c>
      <c r="AP98" s="135">
        <v>134.7261875321164</v>
      </c>
      <c r="AQ98" s="134">
        <v>157</v>
      </c>
      <c r="AR98" s="9"/>
      <c r="AS98" s="136">
        <v>115.5</v>
      </c>
      <c r="AT98" s="136">
        <v>82.1</v>
      </c>
      <c r="AU98" s="136">
        <v>29</v>
      </c>
      <c r="AV98" s="136">
        <v>0.52761056178302679</v>
      </c>
      <c r="AW98" s="136">
        <v>136.69023395174202</v>
      </c>
      <c r="AX98" s="134">
        <v>527.15</v>
      </c>
      <c r="AZ98" s="145">
        <v>12</v>
      </c>
      <c r="BA98" s="145">
        <v>77.599999999999994</v>
      </c>
      <c r="BB98" s="145">
        <v>0</v>
      </c>
      <c r="BC98" s="145">
        <v>0.53197331726750297</v>
      </c>
      <c r="BD98" s="145">
        <v>134.490784513064</v>
      </c>
      <c r="BE98" s="134">
        <v>13.98</v>
      </c>
      <c r="BF98" s="9"/>
      <c r="BG98" s="135">
        <v>116.2</v>
      </c>
      <c r="BH98" s="135">
        <v>86.3</v>
      </c>
      <c r="BI98" s="135">
        <v>74.900000000000006</v>
      </c>
      <c r="BJ98" s="135">
        <v>0.53277510515651372</v>
      </c>
      <c r="BK98" s="138">
        <v>134.09048767571721</v>
      </c>
      <c r="BL98" s="134">
        <v>1244.75</v>
      </c>
      <c r="BN98" s="136">
        <v>106.3</v>
      </c>
      <c r="BO98" s="136">
        <v>81.8</v>
      </c>
      <c r="BP98" s="136">
        <v>19</v>
      </c>
      <c r="BQ98" s="136">
        <v>0.53410000000000002</v>
      </c>
      <c r="BR98" s="136">
        <v>133.44999999999999</v>
      </c>
      <c r="BS98" s="134">
        <v>317.39999999999998</v>
      </c>
      <c r="BT98" s="9"/>
      <c r="BU98" s="73">
        <f t="shared" si="12"/>
        <v>4717.87</v>
      </c>
      <c r="BV98" s="73">
        <f t="shared" si="13"/>
        <v>3614.53</v>
      </c>
      <c r="BW98" s="139">
        <f t="shared" si="14"/>
        <v>1103.3399999999999</v>
      </c>
      <c r="BX98" s="74">
        <v>0</v>
      </c>
      <c r="BY98" s="74">
        <f>'[1]2_Ventas'!AB2278</f>
        <v>0</v>
      </c>
      <c r="BZ98" s="140">
        <f>'[1]2_Ventas'!AN2278</f>
        <v>0</v>
      </c>
      <c r="CB98" s="141">
        <v>745.6</v>
      </c>
      <c r="CC98" s="142">
        <v>285.2</v>
      </c>
      <c r="CD98" s="142">
        <f t="shared" si="10"/>
        <v>735.0600000000004</v>
      </c>
      <c r="CE98" s="76">
        <f t="shared" si="10"/>
        <v>262.09999999999991</v>
      </c>
      <c r="CF98" s="142">
        <f t="shared" si="18"/>
        <v>997.16000000000076</v>
      </c>
      <c r="CG98" s="142">
        <f t="shared" si="19"/>
        <v>0</v>
      </c>
      <c r="CH98" s="142">
        <f t="shared" si="17"/>
        <v>997.16000000000076</v>
      </c>
      <c r="CI98" s="143">
        <f t="shared" si="15"/>
        <v>1030.8</v>
      </c>
      <c r="CJ98" s="9"/>
      <c r="CK98" s="146">
        <f t="shared" si="11"/>
        <v>-10.539999999999623</v>
      </c>
      <c r="CL98" s="147">
        <f t="shared" si="11"/>
        <v>-23.10000000000008</v>
      </c>
      <c r="CM98" s="147">
        <f t="shared" si="16"/>
        <v>-33.639999999999191</v>
      </c>
    </row>
    <row r="99" spans="1:91" ht="15" customHeight="1" x14ac:dyDescent="0.2">
      <c r="A99" s="144">
        <v>45369</v>
      </c>
      <c r="C99" s="133">
        <v>14.8</v>
      </c>
      <c r="D99" s="133">
        <v>86.7</v>
      </c>
      <c r="E99" s="133">
        <v>57.6</v>
      </c>
      <c r="F99" s="133">
        <v>0.67959999999999998</v>
      </c>
      <c r="G99" s="133">
        <v>76.7</v>
      </c>
      <c r="H99" s="134">
        <v>1043.5899999999999</v>
      </c>
      <c r="J99" s="135">
        <v>0</v>
      </c>
      <c r="K99" s="135">
        <v>0</v>
      </c>
      <c r="L99" s="135">
        <v>0</v>
      </c>
      <c r="M99" s="135">
        <v>0</v>
      </c>
      <c r="N99" s="135">
        <v>0</v>
      </c>
      <c r="O99" s="134">
        <v>0</v>
      </c>
      <c r="Q99" s="136">
        <v>0</v>
      </c>
      <c r="R99" s="136">
        <v>0</v>
      </c>
      <c r="S99" s="136">
        <v>0</v>
      </c>
      <c r="T99" s="136">
        <v>0</v>
      </c>
      <c r="U99" s="136">
        <v>0</v>
      </c>
      <c r="V99" s="134">
        <v>0</v>
      </c>
      <c r="W99" s="9"/>
      <c r="X99" s="136">
        <v>112.7</v>
      </c>
      <c r="Y99" s="136">
        <v>84.2</v>
      </c>
      <c r="Z99" s="136">
        <v>16.8</v>
      </c>
      <c r="AA99" s="136">
        <v>0.53184242975292761</v>
      </c>
      <c r="AB99" s="136">
        <v>134.5562453915818</v>
      </c>
      <c r="AC99" s="134">
        <v>219.86</v>
      </c>
      <c r="AD99" s="9"/>
      <c r="AE99" s="145">
        <v>117.2</v>
      </c>
      <c r="AF99" s="137">
        <v>86.6</v>
      </c>
      <c r="AG99" s="137">
        <v>60.2</v>
      </c>
      <c r="AH99" s="137">
        <v>0.53096530634759009</v>
      </c>
      <c r="AI99" s="137">
        <v>134.99575463480227</v>
      </c>
      <c r="AJ99" s="134">
        <v>1257.55</v>
      </c>
      <c r="AL99" s="135">
        <v>104.9</v>
      </c>
      <c r="AM99" s="135">
        <v>83.9</v>
      </c>
      <c r="AN99" s="135">
        <v>12.3</v>
      </c>
      <c r="AO99" s="135">
        <v>0.53150293482278121</v>
      </c>
      <c r="AP99" s="135">
        <v>134.7261875321164</v>
      </c>
      <c r="AQ99" s="134">
        <v>156.94999999999999</v>
      </c>
      <c r="AR99" s="9"/>
      <c r="AS99" s="136">
        <v>118.5</v>
      </c>
      <c r="AT99" s="136">
        <v>84</v>
      </c>
      <c r="AU99" s="136">
        <v>31</v>
      </c>
      <c r="AV99" s="136">
        <v>0.52761056178302679</v>
      </c>
      <c r="AW99" s="136">
        <v>136.69023395174202</v>
      </c>
      <c r="AX99" s="134">
        <v>571.12</v>
      </c>
      <c r="AZ99" s="145">
        <v>12.3</v>
      </c>
      <c r="BA99" s="145">
        <v>81.099999999999994</v>
      </c>
      <c r="BB99" s="145">
        <v>0</v>
      </c>
      <c r="BC99" s="145">
        <v>0.53197331726750297</v>
      </c>
      <c r="BD99" s="145">
        <v>134.490784513064</v>
      </c>
      <c r="BE99" s="134">
        <v>14.04</v>
      </c>
      <c r="BF99" s="9"/>
      <c r="BG99" s="135">
        <v>123.9</v>
      </c>
      <c r="BH99" s="135">
        <v>89</v>
      </c>
      <c r="BI99" s="135">
        <v>63.8</v>
      </c>
      <c r="BJ99" s="135">
        <v>0.53277510515651372</v>
      </c>
      <c r="BK99" s="138">
        <v>134.09048767571721</v>
      </c>
      <c r="BL99" s="134">
        <v>1049.68</v>
      </c>
      <c r="BN99" s="136">
        <v>109.6</v>
      </c>
      <c r="BO99" s="136">
        <v>83.9</v>
      </c>
      <c r="BP99" s="136">
        <v>19</v>
      </c>
      <c r="BQ99" s="136">
        <v>0.53410000000000002</v>
      </c>
      <c r="BR99" s="136">
        <v>133.44999999999999</v>
      </c>
      <c r="BS99" s="134">
        <v>318.29000000000002</v>
      </c>
      <c r="BT99" s="9"/>
      <c r="BU99" s="73">
        <f t="shared" si="12"/>
        <v>4631.0800000000008</v>
      </c>
      <c r="BV99" s="73">
        <f t="shared" si="13"/>
        <v>3587.4900000000002</v>
      </c>
      <c r="BW99" s="139">
        <f t="shared" si="14"/>
        <v>1043.5899999999999</v>
      </c>
      <c r="BX99" s="74">
        <v>0</v>
      </c>
      <c r="BY99" s="74">
        <f>'[1]2_Ventas'!AB2279</f>
        <v>748.36</v>
      </c>
      <c r="BZ99" s="140">
        <f>'[1]2_Ventas'!AN2279</f>
        <v>326</v>
      </c>
      <c r="CB99" s="141">
        <v>737.63</v>
      </c>
      <c r="CC99" s="142">
        <v>273.73</v>
      </c>
      <c r="CD99" s="142">
        <f t="shared" si="10"/>
        <v>721.32</v>
      </c>
      <c r="CE99" s="76">
        <f t="shared" si="10"/>
        <v>266.25</v>
      </c>
      <c r="CF99" s="142">
        <f t="shared" si="18"/>
        <v>-86.789999999999054</v>
      </c>
      <c r="CG99" s="142">
        <f t="shared" si="19"/>
        <v>1074.3600000000001</v>
      </c>
      <c r="CH99" s="142">
        <f t="shared" si="17"/>
        <v>987.57000000000107</v>
      </c>
      <c r="CI99" s="143">
        <f t="shared" si="15"/>
        <v>1011.36</v>
      </c>
      <c r="CJ99" s="9"/>
      <c r="CK99" s="146">
        <f t="shared" si="11"/>
        <v>-16.309999999999945</v>
      </c>
      <c r="CL99" s="147">
        <f t="shared" si="11"/>
        <v>-7.4800000000000182</v>
      </c>
      <c r="CM99" s="147">
        <f t="shared" si="16"/>
        <v>-23.78999999999894</v>
      </c>
    </row>
    <row r="100" spans="1:91" ht="15" customHeight="1" x14ac:dyDescent="0.2">
      <c r="A100" s="144">
        <v>45370</v>
      </c>
      <c r="C100" s="133">
        <v>14.9</v>
      </c>
      <c r="D100" s="133">
        <v>86.2</v>
      </c>
      <c r="E100" s="133">
        <v>44.7</v>
      </c>
      <c r="F100" s="133">
        <v>0.67959999999999998</v>
      </c>
      <c r="G100" s="133">
        <v>76.7</v>
      </c>
      <c r="H100" s="134">
        <v>788.17000000000007</v>
      </c>
      <c r="J100" s="135">
        <v>0</v>
      </c>
      <c r="K100" s="135">
        <v>0</v>
      </c>
      <c r="L100" s="135">
        <v>0</v>
      </c>
      <c r="M100" s="135">
        <v>0</v>
      </c>
      <c r="N100" s="135">
        <v>0</v>
      </c>
      <c r="O100" s="134">
        <v>0</v>
      </c>
      <c r="Q100" s="136">
        <v>0</v>
      </c>
      <c r="R100" s="136">
        <v>0</v>
      </c>
      <c r="S100" s="136">
        <v>0</v>
      </c>
      <c r="T100" s="136">
        <v>0</v>
      </c>
      <c r="U100" s="136">
        <v>0</v>
      </c>
      <c r="V100" s="134">
        <v>0</v>
      </c>
      <c r="W100" s="9"/>
      <c r="X100" s="136">
        <v>111.6</v>
      </c>
      <c r="Y100" s="136">
        <v>83.4</v>
      </c>
      <c r="Z100" s="136">
        <v>16.899999999999999</v>
      </c>
      <c r="AA100" s="136">
        <v>0.53184242975292761</v>
      </c>
      <c r="AB100" s="136">
        <v>134.5562453915818</v>
      </c>
      <c r="AC100" s="134">
        <v>221.04</v>
      </c>
      <c r="AD100" s="9"/>
      <c r="AE100" s="145">
        <v>114.4</v>
      </c>
      <c r="AF100" s="137">
        <v>86.4</v>
      </c>
      <c r="AG100" s="137">
        <v>60.1</v>
      </c>
      <c r="AH100" s="137">
        <v>0.53096530634759009</v>
      </c>
      <c r="AI100" s="137">
        <v>134.99575463480227</v>
      </c>
      <c r="AJ100" s="134">
        <v>1254.94</v>
      </c>
      <c r="AL100" s="135">
        <v>103.3</v>
      </c>
      <c r="AM100" s="135">
        <v>82.8</v>
      </c>
      <c r="AN100" s="135">
        <v>12.4</v>
      </c>
      <c r="AO100" s="135">
        <v>0.53150293482278121</v>
      </c>
      <c r="AP100" s="135">
        <v>134.7261875321164</v>
      </c>
      <c r="AQ100" s="134">
        <v>157.69999999999999</v>
      </c>
      <c r="AR100" s="9"/>
      <c r="AS100" s="136">
        <v>118</v>
      </c>
      <c r="AT100" s="136">
        <v>83.7</v>
      </c>
      <c r="AU100" s="136">
        <v>31.9</v>
      </c>
      <c r="AV100" s="136">
        <v>0.52761056178302679</v>
      </c>
      <c r="AW100" s="136">
        <v>136.69023395174202</v>
      </c>
      <c r="AX100" s="134">
        <v>591.29</v>
      </c>
      <c r="AZ100" s="145">
        <v>12.3</v>
      </c>
      <c r="BA100" s="145">
        <v>79.599999999999994</v>
      </c>
      <c r="BB100" s="145">
        <v>0</v>
      </c>
      <c r="BC100" s="145">
        <v>0.53197331726750297</v>
      </c>
      <c r="BD100" s="145">
        <v>134.490784513064</v>
      </c>
      <c r="BE100" s="134">
        <v>14.08</v>
      </c>
      <c r="BF100" s="9"/>
      <c r="BG100" s="135">
        <v>120.6</v>
      </c>
      <c r="BH100" s="135">
        <v>88.8</v>
      </c>
      <c r="BI100" s="135">
        <v>60.3</v>
      </c>
      <c r="BJ100" s="135">
        <v>0.53277510515651372</v>
      </c>
      <c r="BK100" s="138">
        <v>134.09048767571721</v>
      </c>
      <c r="BL100" s="134">
        <v>985.77</v>
      </c>
      <c r="BN100" s="136">
        <v>108.6</v>
      </c>
      <c r="BO100" s="136">
        <v>83.1</v>
      </c>
      <c r="BP100" s="136">
        <v>19</v>
      </c>
      <c r="BQ100" s="136">
        <v>0.53410000000000002</v>
      </c>
      <c r="BR100" s="136">
        <v>133.44999999999999</v>
      </c>
      <c r="BS100" s="134">
        <v>318.22000000000003</v>
      </c>
      <c r="BT100" s="9"/>
      <c r="BU100" s="73">
        <f t="shared" si="12"/>
        <v>4331.21</v>
      </c>
      <c r="BV100" s="73">
        <f t="shared" si="13"/>
        <v>3543.04</v>
      </c>
      <c r="BW100" s="139">
        <f t="shared" si="14"/>
        <v>788.17000000000007</v>
      </c>
      <c r="BX100" s="74">
        <v>0</v>
      </c>
      <c r="BY100" s="74">
        <f>'[1]2_Ventas'!AB2280</f>
        <v>721.24</v>
      </c>
      <c r="BZ100" s="140">
        <f>'[1]2_Ventas'!AN2280</f>
        <v>512.1</v>
      </c>
      <c r="CB100" s="141">
        <v>725.99</v>
      </c>
      <c r="CC100" s="142">
        <v>261.04000000000002</v>
      </c>
      <c r="CD100" s="142">
        <f t="shared" si="10"/>
        <v>676.78999999999974</v>
      </c>
      <c r="CE100" s="76">
        <f t="shared" si="10"/>
        <v>256.68000000000018</v>
      </c>
      <c r="CF100" s="142">
        <f t="shared" si="18"/>
        <v>-299.8700000000008</v>
      </c>
      <c r="CG100" s="142">
        <f t="shared" si="19"/>
        <v>1233.3400000000001</v>
      </c>
      <c r="CH100" s="142">
        <f t="shared" si="17"/>
        <v>933.46999999999935</v>
      </c>
      <c r="CI100" s="143">
        <f t="shared" si="15"/>
        <v>987.03</v>
      </c>
      <c r="CJ100" s="9"/>
      <c r="CK100" s="146">
        <f t="shared" si="11"/>
        <v>-49.200000000000273</v>
      </c>
      <c r="CL100" s="147">
        <f t="shared" si="11"/>
        <v>-4.3599999999998431</v>
      </c>
      <c r="CM100" s="147">
        <f t="shared" si="16"/>
        <v>-53.560000000000628</v>
      </c>
    </row>
    <row r="101" spans="1:91" ht="15" customHeight="1" x14ac:dyDescent="0.2">
      <c r="A101" s="144">
        <v>45371</v>
      </c>
      <c r="C101" s="133">
        <v>14.8</v>
      </c>
      <c r="D101" s="133">
        <v>86.7</v>
      </c>
      <c r="E101" s="133">
        <v>48</v>
      </c>
      <c r="F101" s="133">
        <v>0.67959999999999998</v>
      </c>
      <c r="G101" s="133">
        <v>76.7</v>
      </c>
      <c r="H101" s="134">
        <v>853.80000000000007</v>
      </c>
      <c r="J101" s="135">
        <v>0</v>
      </c>
      <c r="K101" s="135">
        <v>0</v>
      </c>
      <c r="L101" s="135">
        <v>0</v>
      </c>
      <c r="M101" s="135">
        <v>0</v>
      </c>
      <c r="N101" s="135">
        <v>0</v>
      </c>
      <c r="O101" s="134">
        <v>0</v>
      </c>
      <c r="Q101" s="136">
        <v>0</v>
      </c>
      <c r="R101" s="136">
        <v>0</v>
      </c>
      <c r="S101" s="136">
        <v>0</v>
      </c>
      <c r="T101" s="136">
        <v>0</v>
      </c>
      <c r="U101" s="136">
        <v>0</v>
      </c>
      <c r="V101" s="134">
        <v>0</v>
      </c>
      <c r="W101" s="9"/>
      <c r="X101" s="136">
        <v>110.3</v>
      </c>
      <c r="Y101" s="136">
        <v>82.5</v>
      </c>
      <c r="Z101" s="136">
        <v>17</v>
      </c>
      <c r="AA101" s="136">
        <v>0.53184242975292761</v>
      </c>
      <c r="AB101" s="136">
        <v>134.5562453915818</v>
      </c>
      <c r="AC101" s="134">
        <v>222.13</v>
      </c>
      <c r="AD101" s="9"/>
      <c r="AE101" s="145">
        <v>113.2</v>
      </c>
      <c r="AF101" s="137">
        <v>85.9</v>
      </c>
      <c r="AG101" s="137">
        <v>60.1</v>
      </c>
      <c r="AH101" s="137">
        <v>0.53096530634759009</v>
      </c>
      <c r="AI101" s="137">
        <v>134.99575463480227</v>
      </c>
      <c r="AJ101" s="134">
        <v>1255.8</v>
      </c>
      <c r="AL101" s="135">
        <v>102.8</v>
      </c>
      <c r="AM101" s="135">
        <v>82.7</v>
      </c>
      <c r="AN101" s="135">
        <v>12.5</v>
      </c>
      <c r="AO101" s="135">
        <v>0.53150293482278121</v>
      </c>
      <c r="AP101" s="135">
        <v>134.7261875321164</v>
      </c>
      <c r="AQ101" s="134">
        <v>158.68</v>
      </c>
      <c r="AR101" s="9"/>
      <c r="AS101" s="136">
        <v>117.1</v>
      </c>
      <c r="AT101" s="136">
        <v>83.5</v>
      </c>
      <c r="AU101" s="136">
        <v>31.9</v>
      </c>
      <c r="AV101" s="136">
        <v>0.52761056178302679</v>
      </c>
      <c r="AW101" s="136">
        <v>136.69023395174202</v>
      </c>
      <c r="AX101" s="134">
        <v>591.04</v>
      </c>
      <c r="AZ101" s="145">
        <v>12.3</v>
      </c>
      <c r="BA101" s="145">
        <v>78</v>
      </c>
      <c r="BB101" s="145">
        <v>0</v>
      </c>
      <c r="BC101" s="145">
        <v>0.53197331726750297</v>
      </c>
      <c r="BD101" s="145">
        <v>134.490784513064</v>
      </c>
      <c r="BE101" s="134">
        <v>14.12</v>
      </c>
      <c r="BF101" s="9"/>
      <c r="BG101" s="135">
        <v>123.1</v>
      </c>
      <c r="BH101" s="135">
        <v>90.3</v>
      </c>
      <c r="BI101" s="135">
        <v>55</v>
      </c>
      <c r="BJ101" s="135">
        <v>0.53277510515651372</v>
      </c>
      <c r="BK101" s="138">
        <v>134.09048767571721</v>
      </c>
      <c r="BL101" s="134">
        <v>886.14</v>
      </c>
      <c r="BN101" s="136">
        <v>108.3</v>
      </c>
      <c r="BO101" s="136">
        <v>83.2</v>
      </c>
      <c r="BP101" s="136">
        <v>19</v>
      </c>
      <c r="BQ101" s="136">
        <v>0.53410000000000002</v>
      </c>
      <c r="BR101" s="136">
        <v>133.44999999999999</v>
      </c>
      <c r="BS101" s="134">
        <v>317.95</v>
      </c>
      <c r="BT101" s="9"/>
      <c r="BU101" s="73">
        <f t="shared" si="12"/>
        <v>4299.66</v>
      </c>
      <c r="BV101" s="73">
        <f t="shared" si="13"/>
        <v>3445.8599999999997</v>
      </c>
      <c r="BW101" s="139">
        <f t="shared" si="14"/>
        <v>853.80000000000007</v>
      </c>
      <c r="BX101" s="74">
        <v>0</v>
      </c>
      <c r="BY101" s="74">
        <f>'[1]2_Ventas'!AB2281</f>
        <v>774.33</v>
      </c>
      <c r="BZ101" s="140">
        <f>'[1]2_Ventas'!AN2281</f>
        <v>210.1</v>
      </c>
      <c r="CB101" s="141">
        <v>749.16</v>
      </c>
      <c r="CC101" s="142">
        <v>288.33</v>
      </c>
      <c r="CD101" s="142">
        <f t="shared" si="10"/>
        <v>677.14999999999975</v>
      </c>
      <c r="CE101" s="76">
        <f t="shared" si="10"/>
        <v>275.73</v>
      </c>
      <c r="CF101" s="142">
        <f t="shared" si="18"/>
        <v>-31.550000000000182</v>
      </c>
      <c r="CG101" s="142">
        <f t="shared" si="19"/>
        <v>984.43000000000006</v>
      </c>
      <c r="CH101" s="142">
        <f t="shared" si="17"/>
        <v>952.87999999999988</v>
      </c>
      <c r="CI101" s="143">
        <f t="shared" si="15"/>
        <v>1037.49</v>
      </c>
      <c r="CJ101" s="9"/>
      <c r="CK101" s="146">
        <f t="shared" si="11"/>
        <v>-72.010000000000218</v>
      </c>
      <c r="CL101" s="147">
        <f t="shared" si="11"/>
        <v>-12.599999999999966</v>
      </c>
      <c r="CM101" s="147">
        <f t="shared" si="16"/>
        <v>-84.610000000000127</v>
      </c>
    </row>
    <row r="102" spans="1:91" ht="15" customHeight="1" x14ac:dyDescent="0.2">
      <c r="A102" s="144">
        <v>45372</v>
      </c>
      <c r="C102" s="133">
        <v>14.8</v>
      </c>
      <c r="D102" s="133">
        <v>86.3</v>
      </c>
      <c r="E102" s="133">
        <v>45.8</v>
      </c>
      <c r="F102" s="133">
        <v>0.67959999999999998</v>
      </c>
      <c r="G102" s="133">
        <v>76.7</v>
      </c>
      <c r="H102" s="134">
        <v>810.05000000000007</v>
      </c>
      <c r="J102" s="135">
        <v>0</v>
      </c>
      <c r="K102" s="135">
        <v>0</v>
      </c>
      <c r="L102" s="135">
        <v>0</v>
      </c>
      <c r="M102" s="135">
        <v>0</v>
      </c>
      <c r="N102" s="135">
        <v>0</v>
      </c>
      <c r="O102" s="134">
        <v>0</v>
      </c>
      <c r="Q102" s="136">
        <v>0</v>
      </c>
      <c r="R102" s="136">
        <v>0</v>
      </c>
      <c r="S102" s="136">
        <v>0</v>
      </c>
      <c r="T102" s="136">
        <v>0</v>
      </c>
      <c r="U102" s="136">
        <v>0</v>
      </c>
      <c r="V102" s="134">
        <v>0</v>
      </c>
      <c r="W102" s="9"/>
      <c r="X102" s="136">
        <v>110.1</v>
      </c>
      <c r="Y102" s="136">
        <v>82.2</v>
      </c>
      <c r="Z102" s="136">
        <v>17</v>
      </c>
      <c r="AA102" s="136">
        <v>0.53184242975292761</v>
      </c>
      <c r="AB102" s="136">
        <v>134.5562453915818</v>
      </c>
      <c r="AC102" s="134">
        <v>222.12</v>
      </c>
      <c r="AD102" s="9"/>
      <c r="AE102" s="145">
        <v>111.8</v>
      </c>
      <c r="AF102" s="137">
        <v>85</v>
      </c>
      <c r="AG102" s="137">
        <v>60.1</v>
      </c>
      <c r="AH102" s="137">
        <v>0.53096530634759009</v>
      </c>
      <c r="AI102" s="137">
        <v>134.99575463480227</v>
      </c>
      <c r="AJ102" s="134">
        <v>1256.6300000000001</v>
      </c>
      <c r="AL102" s="135">
        <v>102.6</v>
      </c>
      <c r="AM102" s="135">
        <v>82.2</v>
      </c>
      <c r="AN102" s="135">
        <v>12.6</v>
      </c>
      <c r="AO102" s="135">
        <v>0.53150293482278121</v>
      </c>
      <c r="AP102" s="135">
        <v>134.7261875321164</v>
      </c>
      <c r="AQ102" s="134">
        <v>159.93</v>
      </c>
      <c r="AR102" s="9"/>
      <c r="AS102" s="136">
        <v>116.1</v>
      </c>
      <c r="AT102" s="136">
        <v>82.8</v>
      </c>
      <c r="AU102" s="136">
        <v>31.9</v>
      </c>
      <c r="AV102" s="136">
        <v>0.52761056178302679</v>
      </c>
      <c r="AW102" s="136">
        <v>136.69023395174202</v>
      </c>
      <c r="AX102" s="134">
        <v>591.26</v>
      </c>
      <c r="AZ102" s="145">
        <v>12.5</v>
      </c>
      <c r="BA102" s="145">
        <v>79.099999999999994</v>
      </c>
      <c r="BB102" s="145">
        <v>0</v>
      </c>
      <c r="BC102" s="145">
        <v>0.53197331726750297</v>
      </c>
      <c r="BD102" s="145">
        <v>134.490784513064</v>
      </c>
      <c r="BE102" s="134">
        <v>14.2</v>
      </c>
      <c r="BF102" s="9"/>
      <c r="BG102" s="135">
        <v>121.5</v>
      </c>
      <c r="BH102" s="135">
        <v>89.3</v>
      </c>
      <c r="BI102" s="135">
        <v>50.5</v>
      </c>
      <c r="BJ102" s="135">
        <v>0.53277510515651372</v>
      </c>
      <c r="BK102" s="138">
        <v>134.09048767571721</v>
      </c>
      <c r="BL102" s="134">
        <v>802.57</v>
      </c>
      <c r="BN102" s="136">
        <v>107.7</v>
      </c>
      <c r="BO102" s="136">
        <v>82.6</v>
      </c>
      <c r="BP102" s="136">
        <v>19</v>
      </c>
      <c r="BQ102" s="136">
        <v>0.53410000000000002</v>
      </c>
      <c r="BR102" s="136">
        <v>133.44999999999999</v>
      </c>
      <c r="BS102" s="134">
        <v>317.89</v>
      </c>
      <c r="BT102" s="9"/>
      <c r="BU102" s="73">
        <f t="shared" si="12"/>
        <v>4174.6499999999996</v>
      </c>
      <c r="BV102" s="73">
        <f t="shared" si="13"/>
        <v>3364.5999999999995</v>
      </c>
      <c r="BW102" s="139">
        <f t="shared" si="14"/>
        <v>810.05000000000007</v>
      </c>
      <c r="BX102" s="74">
        <v>0</v>
      </c>
      <c r="BY102" s="74">
        <f>'[1]2_Ventas'!AB2282</f>
        <v>744.79</v>
      </c>
      <c r="BZ102" s="140">
        <f>'[1]2_Ventas'!AN2282</f>
        <v>326.26</v>
      </c>
      <c r="CB102" s="141">
        <v>757.21</v>
      </c>
      <c r="CC102" s="142">
        <v>288.24</v>
      </c>
      <c r="CD102" s="142">
        <f t="shared" ref="CD102:CE165" si="20">+BV102-BV101+BY102</f>
        <v>663.52999999999975</v>
      </c>
      <c r="CE102" s="76">
        <f t="shared" si="20"/>
        <v>282.51</v>
      </c>
      <c r="CF102" s="142">
        <f t="shared" si="18"/>
        <v>-125.01000000000022</v>
      </c>
      <c r="CG102" s="142">
        <f t="shared" si="19"/>
        <v>1071.05</v>
      </c>
      <c r="CH102" s="142">
        <f t="shared" si="17"/>
        <v>946.03999999999974</v>
      </c>
      <c r="CI102" s="143">
        <f t="shared" si="15"/>
        <v>1045.45</v>
      </c>
      <c r="CJ102" s="9"/>
      <c r="CK102" s="146">
        <f t="shared" ref="CK102:CL165" si="21">+CD102-CB102</f>
        <v>-93.680000000000291</v>
      </c>
      <c r="CL102" s="147">
        <f t="shared" si="21"/>
        <v>-5.7300000000000182</v>
      </c>
      <c r="CM102" s="147">
        <f t="shared" si="16"/>
        <v>-99.410000000000309</v>
      </c>
    </row>
    <row r="103" spans="1:91" ht="15" customHeight="1" x14ac:dyDescent="0.2">
      <c r="A103" s="144">
        <v>45373</v>
      </c>
      <c r="C103" s="133">
        <v>14.8</v>
      </c>
      <c r="D103" s="133">
        <v>86.9</v>
      </c>
      <c r="E103" s="133">
        <v>45.9</v>
      </c>
      <c r="F103" s="133">
        <v>0.67959999999999998</v>
      </c>
      <c r="G103" s="133">
        <v>76.7</v>
      </c>
      <c r="H103" s="134">
        <v>811.71</v>
      </c>
      <c r="J103" s="135">
        <v>0</v>
      </c>
      <c r="K103" s="135">
        <v>0</v>
      </c>
      <c r="L103" s="135">
        <v>0</v>
      </c>
      <c r="M103" s="135">
        <v>0</v>
      </c>
      <c r="N103" s="135">
        <v>0</v>
      </c>
      <c r="O103" s="134">
        <v>0</v>
      </c>
      <c r="Q103" s="136">
        <v>0</v>
      </c>
      <c r="R103" s="136">
        <v>0</v>
      </c>
      <c r="S103" s="136">
        <v>0</v>
      </c>
      <c r="T103" s="136">
        <v>0</v>
      </c>
      <c r="U103" s="136">
        <v>0</v>
      </c>
      <c r="V103" s="134">
        <v>0</v>
      </c>
      <c r="W103" s="9"/>
      <c r="X103" s="136">
        <v>111.2</v>
      </c>
      <c r="Y103" s="136">
        <v>82.9</v>
      </c>
      <c r="Z103" s="136">
        <v>17.100000000000001</v>
      </c>
      <c r="AA103" s="136">
        <v>0.53184242975292761</v>
      </c>
      <c r="AB103" s="136">
        <v>134.5562453915818</v>
      </c>
      <c r="AC103" s="134">
        <v>223.87</v>
      </c>
      <c r="AD103" s="9"/>
      <c r="AE103" s="145">
        <v>112</v>
      </c>
      <c r="AF103" s="137">
        <v>85.2</v>
      </c>
      <c r="AG103" s="137">
        <v>60.1</v>
      </c>
      <c r="AH103" s="137">
        <v>0.53096530634759009</v>
      </c>
      <c r="AI103" s="137">
        <v>134.99575463480227</v>
      </c>
      <c r="AJ103" s="134">
        <v>1256.4100000000001</v>
      </c>
      <c r="AL103" s="135">
        <v>103</v>
      </c>
      <c r="AM103" s="135">
        <v>82.7</v>
      </c>
      <c r="AN103" s="135">
        <v>12.6</v>
      </c>
      <c r="AO103" s="135">
        <v>0.53150293482278121</v>
      </c>
      <c r="AP103" s="135">
        <v>134.7261875321164</v>
      </c>
      <c r="AQ103" s="134">
        <v>160.02000000000001</v>
      </c>
      <c r="AR103" s="9"/>
      <c r="AS103" s="136">
        <v>116.8</v>
      </c>
      <c r="AT103" s="136">
        <v>83.4</v>
      </c>
      <c r="AU103" s="136">
        <v>31.9</v>
      </c>
      <c r="AV103" s="136">
        <v>0.52761056178302679</v>
      </c>
      <c r="AW103" s="136">
        <v>136.69023395174202</v>
      </c>
      <c r="AX103" s="134">
        <v>591</v>
      </c>
      <c r="AZ103" s="145">
        <v>12.6</v>
      </c>
      <c r="BA103" s="145">
        <v>79</v>
      </c>
      <c r="BB103" s="145">
        <v>0</v>
      </c>
      <c r="BC103" s="145">
        <v>0.53197331726750297</v>
      </c>
      <c r="BD103" s="145">
        <v>134.490784513064</v>
      </c>
      <c r="BE103" s="134">
        <v>14.26</v>
      </c>
      <c r="BF103" s="9"/>
      <c r="BG103" s="135">
        <v>120.7</v>
      </c>
      <c r="BH103" s="135">
        <v>88.9</v>
      </c>
      <c r="BI103" s="135">
        <v>49.4</v>
      </c>
      <c r="BJ103" s="135">
        <v>0.53277510515651372</v>
      </c>
      <c r="BK103" s="138">
        <v>134.09048767571721</v>
      </c>
      <c r="BL103" s="134">
        <v>782.09</v>
      </c>
      <c r="BN103" s="136">
        <v>108.2</v>
      </c>
      <c r="BO103" s="136">
        <v>83.1</v>
      </c>
      <c r="BP103" s="136">
        <v>19</v>
      </c>
      <c r="BQ103" s="136">
        <v>0.53410000000000002</v>
      </c>
      <c r="BR103" s="136">
        <v>133.44999999999999</v>
      </c>
      <c r="BS103" s="134">
        <v>317.95999999999998</v>
      </c>
      <c r="BT103" s="9"/>
      <c r="BU103" s="73">
        <f t="shared" si="12"/>
        <v>4157.3200000000006</v>
      </c>
      <c r="BV103" s="73">
        <f t="shared" si="13"/>
        <v>3345.61</v>
      </c>
      <c r="BW103" s="139">
        <f t="shared" si="14"/>
        <v>811.71</v>
      </c>
      <c r="BX103" s="74">
        <v>0</v>
      </c>
      <c r="BY103" s="74">
        <f>'[1]2_Ventas'!AB2283</f>
        <v>693.19</v>
      </c>
      <c r="BZ103" s="140">
        <f>'[1]2_Ventas'!AN2283</f>
        <v>255.83</v>
      </c>
      <c r="CB103" s="141">
        <v>752.19</v>
      </c>
      <c r="CC103" s="142">
        <v>273.49</v>
      </c>
      <c r="CD103" s="142">
        <f t="shared" si="20"/>
        <v>674.20000000000073</v>
      </c>
      <c r="CE103" s="76">
        <f t="shared" si="20"/>
        <v>257.49</v>
      </c>
      <c r="CF103" s="142">
        <f t="shared" si="18"/>
        <v>-17.329999999999018</v>
      </c>
      <c r="CG103" s="142">
        <f t="shared" si="19"/>
        <v>949.0200000000001</v>
      </c>
      <c r="CH103" s="142">
        <f t="shared" si="17"/>
        <v>931.69000000000108</v>
      </c>
      <c r="CI103" s="143">
        <f t="shared" si="15"/>
        <v>1025.68</v>
      </c>
      <c r="CJ103" s="9"/>
      <c r="CK103" s="146">
        <f t="shared" si="21"/>
        <v>-77.989999999999327</v>
      </c>
      <c r="CL103" s="147">
        <f t="shared" si="21"/>
        <v>-16</v>
      </c>
      <c r="CM103" s="147">
        <f t="shared" si="16"/>
        <v>-93.989999999998986</v>
      </c>
    </row>
    <row r="104" spans="1:91" ht="15" customHeight="1" x14ac:dyDescent="0.2">
      <c r="A104" s="144">
        <v>45374</v>
      </c>
      <c r="C104" s="133">
        <v>14.9</v>
      </c>
      <c r="D104" s="133">
        <v>86.1</v>
      </c>
      <c r="E104" s="133">
        <v>48.1</v>
      </c>
      <c r="F104" s="133">
        <v>0.68130000000000002</v>
      </c>
      <c r="G104" s="133">
        <v>76.2</v>
      </c>
      <c r="H104" s="134">
        <v>856.12</v>
      </c>
      <c r="J104" s="135">
        <v>0</v>
      </c>
      <c r="K104" s="135">
        <v>0</v>
      </c>
      <c r="L104" s="135">
        <v>0</v>
      </c>
      <c r="M104" s="135">
        <v>0</v>
      </c>
      <c r="N104" s="135">
        <v>0</v>
      </c>
      <c r="O104" s="134">
        <v>0</v>
      </c>
      <c r="Q104" s="136">
        <v>0</v>
      </c>
      <c r="R104" s="136">
        <v>0</v>
      </c>
      <c r="S104" s="136">
        <v>0</v>
      </c>
      <c r="T104" s="136">
        <v>0</v>
      </c>
      <c r="U104" s="136">
        <v>0</v>
      </c>
      <c r="V104" s="134">
        <v>0</v>
      </c>
      <c r="W104" s="9"/>
      <c r="X104" s="136">
        <v>110.4</v>
      </c>
      <c r="Y104" s="136">
        <v>82.1</v>
      </c>
      <c r="Z104" s="136">
        <v>17.100000000000001</v>
      </c>
      <c r="AA104" s="136">
        <v>0.53184242975292761</v>
      </c>
      <c r="AB104" s="136">
        <v>134.5562453915818</v>
      </c>
      <c r="AC104" s="134">
        <v>223.72</v>
      </c>
      <c r="AD104" s="9"/>
      <c r="AE104" s="145">
        <v>111.3</v>
      </c>
      <c r="AF104" s="137">
        <v>84.6</v>
      </c>
      <c r="AG104" s="137">
        <v>60.1</v>
      </c>
      <c r="AH104" s="137">
        <v>0.53096530634759009</v>
      </c>
      <c r="AI104" s="137">
        <v>134.99575463480227</v>
      </c>
      <c r="AJ104" s="134">
        <v>1257.03</v>
      </c>
      <c r="AL104" s="135">
        <v>101.8</v>
      </c>
      <c r="AM104" s="135">
        <v>81.7</v>
      </c>
      <c r="AN104" s="135">
        <v>12.7</v>
      </c>
      <c r="AO104" s="135">
        <v>0.53150293482278121</v>
      </c>
      <c r="AP104" s="135">
        <v>134.7261875321164</v>
      </c>
      <c r="AQ104" s="134">
        <v>160.91</v>
      </c>
      <c r="AR104" s="9"/>
      <c r="AS104" s="136">
        <v>115.8</v>
      </c>
      <c r="AT104" s="136">
        <v>82.6</v>
      </c>
      <c r="AU104" s="136">
        <v>31.9</v>
      </c>
      <c r="AV104" s="136">
        <v>0.52761056178302679</v>
      </c>
      <c r="AW104" s="136">
        <v>136.69023395174202</v>
      </c>
      <c r="AX104" s="134">
        <v>591.24</v>
      </c>
      <c r="AZ104" s="145">
        <v>12.7</v>
      </c>
      <c r="BA104" s="145">
        <v>78.400000000000006</v>
      </c>
      <c r="BB104" s="145">
        <v>0</v>
      </c>
      <c r="BC104" s="145">
        <v>0.53197331726750297</v>
      </c>
      <c r="BD104" s="145">
        <v>134.490784513064</v>
      </c>
      <c r="BE104" s="134">
        <v>14.33</v>
      </c>
      <c r="BF104" s="9"/>
      <c r="BG104" s="135">
        <v>122.1</v>
      </c>
      <c r="BH104" s="135">
        <v>87.9</v>
      </c>
      <c r="BI104" s="135">
        <v>61.4</v>
      </c>
      <c r="BJ104" s="135">
        <v>0.5328396917670144</v>
      </c>
      <c r="BK104" s="138">
        <v>134.05829489870524</v>
      </c>
      <c r="BL104" s="134">
        <v>1008.05</v>
      </c>
      <c r="BN104" s="136">
        <v>107.2</v>
      </c>
      <c r="BO104" s="136">
        <v>82.2</v>
      </c>
      <c r="BP104" s="136">
        <v>19</v>
      </c>
      <c r="BQ104" s="136">
        <v>0.53410000000000002</v>
      </c>
      <c r="BR104" s="136">
        <v>133.44999999999999</v>
      </c>
      <c r="BS104" s="134">
        <v>317.74</v>
      </c>
      <c r="BT104" s="9"/>
      <c r="BU104" s="73">
        <f t="shared" si="12"/>
        <v>4429.1399999999994</v>
      </c>
      <c r="BV104" s="73">
        <f t="shared" si="13"/>
        <v>3573.0199999999995</v>
      </c>
      <c r="BW104" s="139">
        <f t="shared" si="14"/>
        <v>856.12</v>
      </c>
      <c r="BX104" s="74">
        <v>0</v>
      </c>
      <c r="BY104" s="74">
        <f>'[1]2_Ventas'!AB2284</f>
        <v>448</v>
      </c>
      <c r="BZ104" s="140">
        <f>'[1]2_Ventas'!AN2284</f>
        <v>209.98</v>
      </c>
      <c r="CB104" s="141">
        <v>742</v>
      </c>
      <c r="CC104" s="142">
        <v>268</v>
      </c>
      <c r="CD104" s="142">
        <f t="shared" si="20"/>
        <v>675.4099999999994</v>
      </c>
      <c r="CE104" s="76">
        <f t="shared" si="20"/>
        <v>254.38999999999996</v>
      </c>
      <c r="CF104" s="142">
        <f t="shared" si="18"/>
        <v>271.8199999999988</v>
      </c>
      <c r="CG104" s="142">
        <f t="shared" si="19"/>
        <v>657.98</v>
      </c>
      <c r="CH104" s="142">
        <f t="shared" si="17"/>
        <v>929.79999999999882</v>
      </c>
      <c r="CI104" s="143">
        <f t="shared" si="15"/>
        <v>1010</v>
      </c>
      <c r="CJ104" s="9"/>
      <c r="CK104" s="146">
        <f t="shared" si="21"/>
        <v>-66.5900000000006</v>
      </c>
      <c r="CL104" s="147">
        <f t="shared" si="21"/>
        <v>-13.610000000000042</v>
      </c>
      <c r="CM104" s="147">
        <f t="shared" si="16"/>
        <v>-80.200000000001182</v>
      </c>
    </row>
    <row r="105" spans="1:91" ht="15" customHeight="1" x14ac:dyDescent="0.2">
      <c r="A105" s="144">
        <v>45375</v>
      </c>
      <c r="C105" s="133">
        <v>14.9</v>
      </c>
      <c r="D105" s="133">
        <v>85.3</v>
      </c>
      <c r="E105" s="133">
        <v>60.4</v>
      </c>
      <c r="F105" s="133">
        <v>0.68130000000000002</v>
      </c>
      <c r="G105" s="133">
        <v>76.2</v>
      </c>
      <c r="H105" s="134">
        <v>1100.8500000000001</v>
      </c>
      <c r="J105" s="135">
        <v>0</v>
      </c>
      <c r="K105" s="135">
        <v>0</v>
      </c>
      <c r="L105" s="135">
        <v>0</v>
      </c>
      <c r="M105" s="135">
        <v>0</v>
      </c>
      <c r="N105" s="135">
        <v>0</v>
      </c>
      <c r="O105" s="134">
        <v>0</v>
      </c>
      <c r="Q105" s="136">
        <v>0</v>
      </c>
      <c r="R105" s="136">
        <v>0</v>
      </c>
      <c r="S105" s="136">
        <v>0</v>
      </c>
      <c r="T105" s="136">
        <v>0</v>
      </c>
      <c r="U105" s="136">
        <v>0</v>
      </c>
      <c r="V105" s="134">
        <v>0</v>
      </c>
      <c r="W105" s="9"/>
      <c r="X105" s="136">
        <v>109.4</v>
      </c>
      <c r="Y105" s="136">
        <v>81.2</v>
      </c>
      <c r="Z105" s="136">
        <v>17.2</v>
      </c>
      <c r="AA105" s="136">
        <v>0.53184242975292761</v>
      </c>
      <c r="AB105" s="136">
        <v>134.5562453915818</v>
      </c>
      <c r="AC105" s="134">
        <v>225.04</v>
      </c>
      <c r="AD105" s="9"/>
      <c r="AE105" s="145">
        <v>109.8</v>
      </c>
      <c r="AF105" s="137">
        <v>83.6</v>
      </c>
      <c r="AG105" s="137">
        <v>60</v>
      </c>
      <c r="AH105" s="137">
        <v>0.53096530634759009</v>
      </c>
      <c r="AI105" s="137">
        <v>134.99575463480227</v>
      </c>
      <c r="AJ105" s="134">
        <v>1256.1099999999999</v>
      </c>
      <c r="AL105" s="135">
        <v>116.9</v>
      </c>
      <c r="AM105" s="135">
        <v>86.5</v>
      </c>
      <c r="AN105" s="135">
        <v>38.1</v>
      </c>
      <c r="AO105" s="135">
        <v>0.53150293482278121</v>
      </c>
      <c r="AP105" s="135">
        <v>134.7261875321164</v>
      </c>
      <c r="AQ105" s="134">
        <v>572.77</v>
      </c>
      <c r="AR105" s="9"/>
      <c r="AS105" s="136">
        <v>114.6</v>
      </c>
      <c r="AT105" s="136">
        <v>81.7</v>
      </c>
      <c r="AU105" s="136">
        <v>31.9</v>
      </c>
      <c r="AV105" s="136">
        <v>0.52761056178302679</v>
      </c>
      <c r="AW105" s="136">
        <v>136.69023395174202</v>
      </c>
      <c r="AX105" s="134">
        <v>591.39</v>
      </c>
      <c r="AZ105" s="145">
        <v>12.9</v>
      </c>
      <c r="BA105" s="145">
        <v>78.8</v>
      </c>
      <c r="BB105" s="145">
        <v>0</v>
      </c>
      <c r="BC105" s="145">
        <v>0.53197331726750297</v>
      </c>
      <c r="BD105" s="145">
        <v>134.490784513064</v>
      </c>
      <c r="BE105" s="134">
        <v>14.43</v>
      </c>
      <c r="BF105" s="9"/>
      <c r="BG105" s="135">
        <v>117.3</v>
      </c>
      <c r="BH105" s="135">
        <v>85.7</v>
      </c>
      <c r="BI105" s="135">
        <v>77.7</v>
      </c>
      <c r="BJ105" s="135">
        <v>0.5328396917670144</v>
      </c>
      <c r="BK105" s="138">
        <v>134.05829489870524</v>
      </c>
      <c r="BL105" s="134">
        <v>1290.5</v>
      </c>
      <c r="BN105" s="136">
        <v>106.1</v>
      </c>
      <c r="BO105" s="136">
        <v>81.3</v>
      </c>
      <c r="BP105" s="136">
        <v>19.100000000000001</v>
      </c>
      <c r="BQ105" s="136">
        <v>0.53410000000000002</v>
      </c>
      <c r="BR105" s="136">
        <v>133.44999999999999</v>
      </c>
      <c r="BS105" s="134">
        <v>319.5</v>
      </c>
      <c r="BT105" s="9"/>
      <c r="BU105" s="73">
        <f t="shared" si="12"/>
        <v>5370.59</v>
      </c>
      <c r="BV105" s="73">
        <f t="shared" si="13"/>
        <v>4269.74</v>
      </c>
      <c r="BW105" s="139">
        <f t="shared" si="14"/>
        <v>1100.8500000000001</v>
      </c>
      <c r="BX105" s="74">
        <v>0</v>
      </c>
      <c r="BY105" s="74">
        <f>'[1]2_Ventas'!AB2285</f>
        <v>0</v>
      </c>
      <c r="BZ105" s="140">
        <f>'[1]2_Ventas'!AN2285</f>
        <v>0</v>
      </c>
      <c r="CB105" s="141">
        <v>750</v>
      </c>
      <c r="CC105" s="142">
        <v>261</v>
      </c>
      <c r="CD105" s="142">
        <f t="shared" si="20"/>
        <v>696.72000000000025</v>
      </c>
      <c r="CE105" s="76">
        <f t="shared" si="20"/>
        <v>244.73000000000013</v>
      </c>
      <c r="CF105" s="142">
        <f t="shared" si="18"/>
        <v>941.45000000000073</v>
      </c>
      <c r="CG105" s="142">
        <f t="shared" si="19"/>
        <v>0</v>
      </c>
      <c r="CH105" s="142">
        <f t="shared" si="17"/>
        <v>941.45000000000073</v>
      </c>
      <c r="CI105" s="143">
        <f t="shared" si="15"/>
        <v>1011</v>
      </c>
      <c r="CJ105" s="9"/>
      <c r="CK105" s="146">
        <f t="shared" si="21"/>
        <v>-53.279999999999745</v>
      </c>
      <c r="CL105" s="147">
        <f t="shared" si="21"/>
        <v>-16.269999999999868</v>
      </c>
      <c r="CM105" s="147">
        <f t="shared" si="16"/>
        <v>-69.549999999999272</v>
      </c>
    </row>
    <row r="106" spans="1:91" ht="15" customHeight="1" x14ac:dyDescent="0.2">
      <c r="A106" s="144">
        <v>45376</v>
      </c>
      <c r="C106" s="133">
        <v>14.8</v>
      </c>
      <c r="D106" s="133">
        <v>84.6</v>
      </c>
      <c r="E106" s="133">
        <v>57.1</v>
      </c>
      <c r="F106" s="133">
        <v>0.68159999999999998</v>
      </c>
      <c r="G106" s="133">
        <v>76.099999999999994</v>
      </c>
      <c r="H106" s="134">
        <v>1035.56</v>
      </c>
      <c r="J106" s="135">
        <v>0</v>
      </c>
      <c r="K106" s="135">
        <v>0</v>
      </c>
      <c r="L106" s="135">
        <v>0</v>
      </c>
      <c r="M106" s="135">
        <v>0</v>
      </c>
      <c r="N106" s="135">
        <v>0</v>
      </c>
      <c r="O106" s="134">
        <v>0</v>
      </c>
      <c r="Q106" s="136">
        <v>0</v>
      </c>
      <c r="R106" s="136">
        <v>0</v>
      </c>
      <c r="S106" s="136">
        <v>0</v>
      </c>
      <c r="T106" s="136">
        <v>0</v>
      </c>
      <c r="U106" s="136">
        <v>0</v>
      </c>
      <c r="V106" s="134">
        <v>0</v>
      </c>
      <c r="W106" s="9"/>
      <c r="X106" s="136">
        <v>109.1</v>
      </c>
      <c r="Y106" s="136">
        <v>81.2</v>
      </c>
      <c r="Z106" s="136">
        <v>17.2</v>
      </c>
      <c r="AA106" s="136">
        <v>0.53184242975292761</v>
      </c>
      <c r="AB106" s="136">
        <v>134.5562453915818</v>
      </c>
      <c r="AC106" s="134">
        <v>224.88</v>
      </c>
      <c r="AD106" s="9"/>
      <c r="AE106" s="145">
        <v>109.8</v>
      </c>
      <c r="AF106" s="137">
        <v>83.8</v>
      </c>
      <c r="AG106" s="137">
        <v>60</v>
      </c>
      <c r="AH106" s="137">
        <v>0.53096530634759009</v>
      </c>
      <c r="AI106" s="137">
        <v>134.99575463480227</v>
      </c>
      <c r="AJ106" s="134">
        <v>1255.5899999999999</v>
      </c>
      <c r="AL106" s="135">
        <v>109.9</v>
      </c>
      <c r="AM106" s="135">
        <v>86.3</v>
      </c>
      <c r="AN106" s="135">
        <v>46</v>
      </c>
      <c r="AO106" s="135">
        <v>0.53243323585388613</v>
      </c>
      <c r="AP106" s="135">
        <v>134.26102029594443</v>
      </c>
      <c r="AQ106" s="134">
        <v>717.97</v>
      </c>
      <c r="AR106" s="9"/>
      <c r="AS106" s="136">
        <v>114.1</v>
      </c>
      <c r="AT106" s="136">
        <v>81.8</v>
      </c>
      <c r="AU106" s="136">
        <v>31.9</v>
      </c>
      <c r="AV106" s="136">
        <v>0.52761056178302679</v>
      </c>
      <c r="AW106" s="136">
        <v>136.69023395174202</v>
      </c>
      <c r="AX106" s="134">
        <v>590.98</v>
      </c>
      <c r="AZ106" s="145">
        <v>12.8</v>
      </c>
      <c r="BA106" s="145">
        <v>76.599999999999994</v>
      </c>
      <c r="BB106" s="145">
        <v>0</v>
      </c>
      <c r="BC106" s="145">
        <v>0.53197331726750297</v>
      </c>
      <c r="BD106" s="145">
        <v>134.490784513064</v>
      </c>
      <c r="BE106" s="134">
        <v>14.44</v>
      </c>
      <c r="BF106" s="9"/>
      <c r="BG106" s="135">
        <v>117.2</v>
      </c>
      <c r="BH106" s="135">
        <v>87.2</v>
      </c>
      <c r="BI106" s="135">
        <v>49.2</v>
      </c>
      <c r="BJ106" s="135">
        <v>0.532788852646643</v>
      </c>
      <c r="BK106" s="138">
        <v>134.08363467459003</v>
      </c>
      <c r="BL106" s="134">
        <v>779.45</v>
      </c>
      <c r="BN106" s="136">
        <v>105.3</v>
      </c>
      <c r="BO106" s="136">
        <v>81.2</v>
      </c>
      <c r="BP106" s="136">
        <v>19.100000000000001</v>
      </c>
      <c r="BQ106" s="136">
        <v>0.53410000000000002</v>
      </c>
      <c r="BR106" s="136">
        <v>133.44999999999999</v>
      </c>
      <c r="BS106" s="134">
        <v>319.06</v>
      </c>
      <c r="BT106" s="9"/>
      <c r="BU106" s="73">
        <f t="shared" si="12"/>
        <v>4937.93</v>
      </c>
      <c r="BV106" s="73">
        <f t="shared" si="13"/>
        <v>3902.3700000000003</v>
      </c>
      <c r="BW106" s="139">
        <f t="shared" si="14"/>
        <v>1035.56</v>
      </c>
      <c r="BX106" s="74">
        <v>0</v>
      </c>
      <c r="BY106" s="74">
        <f>'[1]2_Ventas'!AB2286</f>
        <v>1043.33</v>
      </c>
      <c r="BZ106" s="140">
        <f>'[1]2_Ventas'!AN2286</f>
        <v>326.60000000000002</v>
      </c>
      <c r="CB106" s="141">
        <v>755</v>
      </c>
      <c r="CC106" s="142">
        <v>268</v>
      </c>
      <c r="CD106" s="142">
        <f t="shared" si="20"/>
        <v>675.96000000000049</v>
      </c>
      <c r="CE106" s="76">
        <f t="shared" si="20"/>
        <v>261.30999999999983</v>
      </c>
      <c r="CF106" s="142">
        <f t="shared" si="18"/>
        <v>-432.65999999999985</v>
      </c>
      <c r="CG106" s="142">
        <f t="shared" si="19"/>
        <v>1369.9299999999998</v>
      </c>
      <c r="CH106" s="142">
        <f t="shared" si="17"/>
        <v>937.27</v>
      </c>
      <c r="CI106" s="143">
        <f t="shared" si="15"/>
        <v>1023</v>
      </c>
      <c r="CJ106" s="9"/>
      <c r="CK106" s="146">
        <f t="shared" si="21"/>
        <v>-79.039999999999509</v>
      </c>
      <c r="CL106" s="147">
        <f t="shared" si="21"/>
        <v>-6.6900000000001683</v>
      </c>
      <c r="CM106" s="147">
        <f t="shared" si="16"/>
        <v>-85.730000000000018</v>
      </c>
    </row>
    <row r="107" spans="1:91" ht="15" customHeight="1" x14ac:dyDescent="0.2">
      <c r="A107" s="144">
        <v>45377</v>
      </c>
      <c r="C107" s="133">
        <v>14.9</v>
      </c>
      <c r="D107" s="133">
        <v>86</v>
      </c>
      <c r="E107" s="133">
        <v>55.3</v>
      </c>
      <c r="F107" s="133">
        <v>0.68159999999999998</v>
      </c>
      <c r="G107" s="133">
        <v>76.099999999999994</v>
      </c>
      <c r="H107" s="134">
        <v>998.91999999999985</v>
      </c>
      <c r="J107" s="135">
        <v>0</v>
      </c>
      <c r="K107" s="135">
        <v>0</v>
      </c>
      <c r="L107" s="135">
        <v>0</v>
      </c>
      <c r="M107" s="135">
        <v>0</v>
      </c>
      <c r="N107" s="135">
        <v>0</v>
      </c>
      <c r="O107" s="134">
        <v>0</v>
      </c>
      <c r="Q107" s="136">
        <v>0</v>
      </c>
      <c r="R107" s="136">
        <v>0</v>
      </c>
      <c r="S107" s="136">
        <v>0</v>
      </c>
      <c r="T107" s="136">
        <v>0</v>
      </c>
      <c r="U107" s="136">
        <v>0</v>
      </c>
      <c r="V107" s="134">
        <v>0</v>
      </c>
      <c r="W107" s="9"/>
      <c r="X107" s="136">
        <v>110.2</v>
      </c>
      <c r="Y107" s="136">
        <v>81.8</v>
      </c>
      <c r="Z107" s="136">
        <v>17.3</v>
      </c>
      <c r="AA107" s="136">
        <v>0.53184242975292761</v>
      </c>
      <c r="AB107" s="136">
        <v>134.5562453915818</v>
      </c>
      <c r="AC107" s="134">
        <v>226.57</v>
      </c>
      <c r="AD107" s="9"/>
      <c r="AE107" s="145">
        <v>110.4</v>
      </c>
      <c r="AF107" s="137">
        <v>84.2</v>
      </c>
      <c r="AG107" s="137">
        <v>60.1</v>
      </c>
      <c r="AH107" s="137">
        <v>0.53096530634759009</v>
      </c>
      <c r="AI107" s="137">
        <v>134.99575463480227</v>
      </c>
      <c r="AJ107" s="134">
        <v>1257.33</v>
      </c>
      <c r="AL107" s="135">
        <v>107.2</v>
      </c>
      <c r="AM107" s="135">
        <v>84.6</v>
      </c>
      <c r="AN107" s="135">
        <v>46</v>
      </c>
      <c r="AO107" s="135">
        <v>0.5323305092302052</v>
      </c>
      <c r="AP107" s="135">
        <v>134.31230560055809</v>
      </c>
      <c r="AQ107" s="134">
        <v>718.7</v>
      </c>
      <c r="AR107" s="9"/>
      <c r="AS107" s="136">
        <v>114.7</v>
      </c>
      <c r="AT107" s="136">
        <v>82.2</v>
      </c>
      <c r="AU107" s="136">
        <v>31.9</v>
      </c>
      <c r="AV107" s="136">
        <v>0.52761056178302679</v>
      </c>
      <c r="AW107" s="136">
        <v>136.69023395174202</v>
      </c>
      <c r="AX107" s="134">
        <v>590.91</v>
      </c>
      <c r="AZ107" s="145">
        <v>13</v>
      </c>
      <c r="BA107" s="145">
        <v>77.099999999999994</v>
      </c>
      <c r="BB107" s="145">
        <v>0</v>
      </c>
      <c r="BC107" s="145">
        <v>0.53197331726750297</v>
      </c>
      <c r="BD107" s="145">
        <v>134.490784513064</v>
      </c>
      <c r="BE107" s="134">
        <v>14.53</v>
      </c>
      <c r="BF107" s="9"/>
      <c r="BG107" s="135">
        <v>118.2</v>
      </c>
      <c r="BH107" s="135">
        <v>89.1</v>
      </c>
      <c r="BI107" s="135">
        <v>48.2</v>
      </c>
      <c r="BJ107" s="135">
        <v>0.53250439802623994</v>
      </c>
      <c r="BK107" s="138">
        <v>134.225504849309</v>
      </c>
      <c r="BL107" s="134">
        <v>758.5</v>
      </c>
      <c r="BN107" s="136">
        <v>106.4</v>
      </c>
      <c r="BO107" s="136">
        <v>82</v>
      </c>
      <c r="BP107" s="136">
        <v>19.100000000000001</v>
      </c>
      <c r="BQ107" s="136">
        <v>0.53410000000000002</v>
      </c>
      <c r="BR107" s="136">
        <v>133.44999999999999</v>
      </c>
      <c r="BS107" s="134">
        <v>319.2</v>
      </c>
      <c r="BT107" s="9"/>
      <c r="BU107" s="73">
        <f t="shared" si="12"/>
        <v>4884.66</v>
      </c>
      <c r="BV107" s="73">
        <f t="shared" si="13"/>
        <v>3885.74</v>
      </c>
      <c r="BW107" s="139">
        <f t="shared" si="14"/>
        <v>998.91999999999985</v>
      </c>
      <c r="BX107" s="74">
        <v>0</v>
      </c>
      <c r="BY107" s="74">
        <f>'[1]2_Ventas'!AB2287</f>
        <v>628.4</v>
      </c>
      <c r="BZ107" s="140">
        <f>'[1]2_Ventas'!AN2287</f>
        <v>280.29000000000002</v>
      </c>
      <c r="CB107" s="141">
        <v>729</v>
      </c>
      <c r="CC107" s="142">
        <v>264</v>
      </c>
      <c r="CD107" s="142">
        <f t="shared" si="20"/>
        <v>611.76999999999941</v>
      </c>
      <c r="CE107" s="76">
        <f t="shared" si="20"/>
        <v>243.64999999999992</v>
      </c>
      <c r="CF107" s="142">
        <f t="shared" si="18"/>
        <v>-53.270000000000437</v>
      </c>
      <c r="CG107" s="142">
        <f t="shared" si="19"/>
        <v>908.69</v>
      </c>
      <c r="CH107" s="142">
        <f t="shared" si="17"/>
        <v>855.41999999999962</v>
      </c>
      <c r="CI107" s="143">
        <f t="shared" si="15"/>
        <v>993</v>
      </c>
      <c r="CJ107" s="9"/>
      <c r="CK107" s="146">
        <f t="shared" si="21"/>
        <v>-117.23000000000059</v>
      </c>
      <c r="CL107" s="147">
        <f t="shared" si="21"/>
        <v>-20.35000000000008</v>
      </c>
      <c r="CM107" s="147">
        <f t="shared" si="16"/>
        <v>-137.58000000000038</v>
      </c>
    </row>
    <row r="108" spans="1:91" ht="15" customHeight="1" x14ac:dyDescent="0.2">
      <c r="A108" s="144">
        <v>45378</v>
      </c>
      <c r="C108" s="133">
        <v>14.8</v>
      </c>
      <c r="D108" s="133">
        <v>85</v>
      </c>
      <c r="E108" s="133">
        <v>46.4</v>
      </c>
      <c r="F108" s="133">
        <v>0.68230000000000002</v>
      </c>
      <c r="G108" s="133">
        <v>76.099999999999994</v>
      </c>
      <c r="H108" s="134">
        <v>823.06000000000006</v>
      </c>
      <c r="J108" s="135">
        <v>0</v>
      </c>
      <c r="K108" s="135">
        <v>0</v>
      </c>
      <c r="L108" s="135">
        <v>0</v>
      </c>
      <c r="M108" s="135">
        <v>0</v>
      </c>
      <c r="N108" s="135">
        <v>0</v>
      </c>
      <c r="O108" s="134">
        <v>0</v>
      </c>
      <c r="Q108" s="136">
        <v>0</v>
      </c>
      <c r="R108" s="136">
        <v>0</v>
      </c>
      <c r="S108" s="136">
        <v>0</v>
      </c>
      <c r="T108" s="136">
        <v>0</v>
      </c>
      <c r="U108" s="136">
        <v>0</v>
      </c>
      <c r="V108" s="134">
        <v>0</v>
      </c>
      <c r="W108" s="9"/>
      <c r="X108" s="136">
        <v>108.9</v>
      </c>
      <c r="Y108" s="136">
        <v>81</v>
      </c>
      <c r="Z108" s="136">
        <v>17.3</v>
      </c>
      <c r="AA108" s="136">
        <v>0.53184242975292761</v>
      </c>
      <c r="AB108" s="136">
        <v>134.5562453915818</v>
      </c>
      <c r="AC108" s="134">
        <v>226.3</v>
      </c>
      <c r="AD108" s="9"/>
      <c r="AE108" s="145">
        <v>109.9</v>
      </c>
      <c r="AF108" s="137">
        <v>83.8</v>
      </c>
      <c r="AG108" s="137">
        <v>60.1</v>
      </c>
      <c r="AH108" s="137">
        <v>0.53248471571339395</v>
      </c>
      <c r="AI108" s="137">
        <v>134.99575463480227</v>
      </c>
      <c r="AJ108" s="134">
        <v>1257.99</v>
      </c>
      <c r="AL108" s="135">
        <v>105.4</v>
      </c>
      <c r="AM108" s="135">
        <v>83.4</v>
      </c>
      <c r="AN108" s="135">
        <v>46</v>
      </c>
      <c r="AO108" s="135">
        <v>0.5323305092302052</v>
      </c>
      <c r="AP108" s="135">
        <v>134.31230560055809</v>
      </c>
      <c r="AQ108" s="134">
        <v>719.51</v>
      </c>
      <c r="AR108" s="9"/>
      <c r="AS108" s="136">
        <v>113.2</v>
      </c>
      <c r="AT108" s="136">
        <v>81.5</v>
      </c>
      <c r="AU108" s="136">
        <v>31.9</v>
      </c>
      <c r="AV108" s="136">
        <v>0.52761056178302679</v>
      </c>
      <c r="AW108" s="136">
        <v>136.69023395174202</v>
      </c>
      <c r="AX108" s="134">
        <v>590.86</v>
      </c>
      <c r="AZ108" s="145">
        <v>12.9</v>
      </c>
      <c r="BA108" s="145">
        <v>74.7</v>
      </c>
      <c r="BB108" s="145">
        <v>0</v>
      </c>
      <c r="BC108" s="145">
        <v>0.53197331726750297</v>
      </c>
      <c r="BD108" s="145">
        <v>134.490784513064</v>
      </c>
      <c r="BE108" s="134">
        <v>14.54</v>
      </c>
      <c r="BF108" s="9"/>
      <c r="BG108" s="135">
        <v>114.2</v>
      </c>
      <c r="BH108" s="135">
        <v>87.2</v>
      </c>
      <c r="BI108" s="135">
        <v>31.5</v>
      </c>
      <c r="BJ108" s="135">
        <v>0.53433724625835921</v>
      </c>
      <c r="BK108" s="138">
        <v>134.225504849309</v>
      </c>
      <c r="BL108" s="134">
        <v>452.69</v>
      </c>
      <c r="BN108" s="136">
        <v>104.9</v>
      </c>
      <c r="BO108" s="136">
        <v>81.099999999999994</v>
      </c>
      <c r="BP108" s="136">
        <v>19.100000000000001</v>
      </c>
      <c r="BQ108" s="136">
        <v>0.53410000000000002</v>
      </c>
      <c r="BR108" s="136">
        <v>133.44999999999999</v>
      </c>
      <c r="BS108" s="134">
        <v>318.87</v>
      </c>
      <c r="BT108" s="9"/>
      <c r="BU108" s="73">
        <f t="shared" si="12"/>
        <v>4403.82</v>
      </c>
      <c r="BV108" s="73">
        <f t="shared" si="13"/>
        <v>3580.76</v>
      </c>
      <c r="BW108" s="139">
        <f t="shared" si="14"/>
        <v>823.06000000000006</v>
      </c>
      <c r="BX108" s="74">
        <v>0</v>
      </c>
      <c r="BY108" s="74">
        <f>'[1]2_Ventas'!AB2288</f>
        <v>956.26</v>
      </c>
      <c r="BZ108" s="140">
        <f>'[1]2_Ventas'!AN2288</f>
        <v>442.69</v>
      </c>
      <c r="CB108" s="141">
        <v>732</v>
      </c>
      <c r="CC108" s="142">
        <v>268</v>
      </c>
      <c r="CD108" s="142">
        <f t="shared" si="20"/>
        <v>651.28000000000043</v>
      </c>
      <c r="CE108" s="76">
        <f t="shared" si="20"/>
        <v>266.83000000000021</v>
      </c>
      <c r="CF108" s="142">
        <f t="shared" si="18"/>
        <v>-480.84000000000015</v>
      </c>
      <c r="CG108" s="142">
        <f t="shared" si="19"/>
        <v>1398.95</v>
      </c>
      <c r="CH108" s="142">
        <f t="shared" si="17"/>
        <v>918.1099999999999</v>
      </c>
      <c r="CI108" s="143">
        <f t="shared" si="15"/>
        <v>1000</v>
      </c>
      <c r="CJ108" s="9"/>
      <c r="CK108" s="146">
        <f t="shared" si="21"/>
        <v>-80.719999999999573</v>
      </c>
      <c r="CL108" s="147">
        <f t="shared" si="21"/>
        <v>-1.1699999999997885</v>
      </c>
      <c r="CM108" s="147">
        <f t="shared" si="16"/>
        <v>-81.8900000000001</v>
      </c>
    </row>
    <row r="109" spans="1:91" ht="15" customHeight="1" x14ac:dyDescent="0.2">
      <c r="A109" s="144">
        <v>45379</v>
      </c>
      <c r="C109" s="133">
        <v>14.8</v>
      </c>
      <c r="D109" s="133">
        <v>85</v>
      </c>
      <c r="E109" s="133">
        <v>43.3</v>
      </c>
      <c r="F109" s="133">
        <v>0.68230000000000002</v>
      </c>
      <c r="G109" s="133">
        <v>76.099999999999994</v>
      </c>
      <c r="H109" s="134">
        <v>761.22</v>
      </c>
      <c r="J109" s="135">
        <v>0</v>
      </c>
      <c r="K109" s="135">
        <v>0</v>
      </c>
      <c r="L109" s="135">
        <v>0</v>
      </c>
      <c r="M109" s="135">
        <v>0</v>
      </c>
      <c r="N109" s="135">
        <v>0</v>
      </c>
      <c r="O109" s="134">
        <v>0</v>
      </c>
      <c r="Q109" s="136">
        <v>0</v>
      </c>
      <c r="R109" s="136">
        <v>0</v>
      </c>
      <c r="S109" s="136">
        <v>0</v>
      </c>
      <c r="T109" s="136">
        <v>0</v>
      </c>
      <c r="U109" s="136">
        <v>0</v>
      </c>
      <c r="V109" s="134">
        <v>0</v>
      </c>
      <c r="W109" s="9"/>
      <c r="X109" s="136">
        <v>109.5</v>
      </c>
      <c r="Y109" s="136">
        <v>81</v>
      </c>
      <c r="Z109" s="136">
        <v>17.399999999999999</v>
      </c>
      <c r="AA109" s="136">
        <v>0.53184242975292761</v>
      </c>
      <c r="AB109" s="136">
        <v>134.5562453915818</v>
      </c>
      <c r="AC109" s="134">
        <v>228.03</v>
      </c>
      <c r="AD109" s="9"/>
      <c r="AE109" s="145">
        <v>109.5</v>
      </c>
      <c r="AF109" s="137">
        <v>83.5</v>
      </c>
      <c r="AG109" s="137">
        <v>60</v>
      </c>
      <c r="AH109" s="137">
        <v>0.53248471571339395</v>
      </c>
      <c r="AI109" s="137">
        <v>134.99575463480227</v>
      </c>
      <c r="AJ109" s="134">
        <v>1256.29</v>
      </c>
      <c r="AL109" s="135">
        <v>104.7</v>
      </c>
      <c r="AM109" s="135">
        <v>82.9</v>
      </c>
      <c r="AN109" s="135">
        <v>46</v>
      </c>
      <c r="AO109" s="135">
        <v>0.5323305092302052</v>
      </c>
      <c r="AP109" s="135">
        <v>134.31230560055809</v>
      </c>
      <c r="AQ109" s="134">
        <v>719.98</v>
      </c>
      <c r="AR109" s="9"/>
      <c r="AS109" s="136">
        <v>113.2</v>
      </c>
      <c r="AT109" s="136">
        <v>81.400000000000006</v>
      </c>
      <c r="AU109" s="136">
        <v>31.9</v>
      </c>
      <c r="AV109" s="136">
        <v>0.52761056178302679</v>
      </c>
      <c r="AW109" s="136">
        <v>136.69023395174202</v>
      </c>
      <c r="AX109" s="134">
        <v>590.99</v>
      </c>
      <c r="AZ109" s="145">
        <v>13.1</v>
      </c>
      <c r="BA109" s="145">
        <v>77.099999999999994</v>
      </c>
      <c r="BB109" s="145">
        <v>0</v>
      </c>
      <c r="BC109" s="145">
        <v>0.53197331726750297</v>
      </c>
      <c r="BD109" s="145">
        <v>134.490784513064</v>
      </c>
      <c r="BE109" s="134">
        <v>14.59</v>
      </c>
      <c r="BF109" s="9"/>
      <c r="BG109" s="135">
        <v>117.8</v>
      </c>
      <c r="BH109" s="135">
        <v>89</v>
      </c>
      <c r="BI109" s="135">
        <v>40.200000000000003</v>
      </c>
      <c r="BJ109" s="135">
        <v>0.53433724625835921</v>
      </c>
      <c r="BK109" s="138">
        <v>134.225504849309</v>
      </c>
      <c r="BL109" s="134">
        <v>609.12</v>
      </c>
      <c r="BN109" s="136">
        <v>105.2</v>
      </c>
      <c r="BO109" s="136">
        <v>81.099999999999994</v>
      </c>
      <c r="BP109" s="136">
        <v>19.100000000000001</v>
      </c>
      <c r="BQ109" s="136">
        <v>0.53410000000000002</v>
      </c>
      <c r="BR109" s="136">
        <v>133.44999999999999</v>
      </c>
      <c r="BS109" s="134">
        <v>319.06</v>
      </c>
      <c r="BT109" s="9"/>
      <c r="BU109" s="73">
        <f t="shared" si="12"/>
        <v>4499.2800000000007</v>
      </c>
      <c r="BV109" s="73">
        <f t="shared" si="13"/>
        <v>3738.0600000000004</v>
      </c>
      <c r="BW109" s="139">
        <f t="shared" si="14"/>
        <v>761.22</v>
      </c>
      <c r="BX109" s="74">
        <v>0</v>
      </c>
      <c r="BY109" s="74">
        <f>'[1]2_Ventas'!AB2289</f>
        <v>520.88</v>
      </c>
      <c r="BZ109" s="140">
        <f>'[1]2_Ventas'!AN2289</f>
        <v>319.62</v>
      </c>
      <c r="CB109" s="141">
        <v>761</v>
      </c>
      <c r="CC109" s="142">
        <v>265</v>
      </c>
      <c r="CD109" s="142">
        <f t="shared" si="20"/>
        <v>678.18000000000018</v>
      </c>
      <c r="CE109" s="76">
        <f t="shared" si="20"/>
        <v>257.77999999999997</v>
      </c>
      <c r="CF109" s="142">
        <f t="shared" si="18"/>
        <v>95.460000000000946</v>
      </c>
      <c r="CG109" s="142">
        <f t="shared" si="19"/>
        <v>840.5</v>
      </c>
      <c r="CH109" s="142">
        <f t="shared" si="17"/>
        <v>935.96000000000095</v>
      </c>
      <c r="CI109" s="143">
        <f t="shared" si="15"/>
        <v>1026</v>
      </c>
      <c r="CJ109" s="9"/>
      <c r="CK109" s="146">
        <f t="shared" si="21"/>
        <v>-82.819999999999823</v>
      </c>
      <c r="CL109" s="147">
        <f t="shared" si="21"/>
        <v>-7.2200000000000273</v>
      </c>
      <c r="CM109" s="147">
        <f t="shared" si="16"/>
        <v>-90.039999999999054</v>
      </c>
    </row>
    <row r="110" spans="1:91" ht="15" customHeight="1" x14ac:dyDescent="0.2">
      <c r="A110" s="144">
        <v>45380</v>
      </c>
      <c r="C110" s="133">
        <v>14.9</v>
      </c>
      <c r="D110" s="133">
        <v>85.6</v>
      </c>
      <c r="E110" s="133">
        <v>43.6</v>
      </c>
      <c r="F110" s="133">
        <v>0.68230000000000002</v>
      </c>
      <c r="G110" s="133">
        <v>76.099999999999994</v>
      </c>
      <c r="H110" s="134">
        <v>766.83999999999992</v>
      </c>
      <c r="J110" s="135">
        <v>0</v>
      </c>
      <c r="K110" s="135">
        <v>0</v>
      </c>
      <c r="L110" s="135">
        <v>0</v>
      </c>
      <c r="M110" s="135">
        <v>0</v>
      </c>
      <c r="N110" s="135">
        <v>0</v>
      </c>
      <c r="O110" s="134">
        <v>0</v>
      </c>
      <c r="Q110" s="136">
        <v>0</v>
      </c>
      <c r="R110" s="136">
        <v>0</v>
      </c>
      <c r="S110" s="136">
        <v>0</v>
      </c>
      <c r="T110" s="136">
        <v>0</v>
      </c>
      <c r="U110" s="136">
        <v>0</v>
      </c>
      <c r="V110" s="134">
        <v>0</v>
      </c>
      <c r="W110" s="9"/>
      <c r="X110" s="136">
        <v>110.1</v>
      </c>
      <c r="Y110" s="136">
        <v>81.3</v>
      </c>
      <c r="Z110" s="136">
        <v>17.399999999999999</v>
      </c>
      <c r="AA110" s="136">
        <v>0.53184242975292761</v>
      </c>
      <c r="AB110" s="136">
        <v>134.5562453915818</v>
      </c>
      <c r="AC110" s="134">
        <v>228.19</v>
      </c>
      <c r="AD110" s="9"/>
      <c r="AE110" s="145">
        <v>109.8</v>
      </c>
      <c r="AF110" s="137">
        <v>83.7</v>
      </c>
      <c r="AG110" s="137">
        <v>60.1</v>
      </c>
      <c r="AH110" s="137">
        <v>0.53248471571339395</v>
      </c>
      <c r="AI110" s="137">
        <v>134.99575463480227</v>
      </c>
      <c r="AJ110" s="134">
        <v>1258.22</v>
      </c>
      <c r="AL110" s="135">
        <v>104.8</v>
      </c>
      <c r="AM110" s="135">
        <v>82.9</v>
      </c>
      <c r="AN110" s="135">
        <v>46</v>
      </c>
      <c r="AO110" s="135">
        <v>0.5323305092302052</v>
      </c>
      <c r="AP110" s="135">
        <v>134.31230560055809</v>
      </c>
      <c r="AQ110" s="134">
        <v>720.01</v>
      </c>
      <c r="AR110" s="9"/>
      <c r="AS110" s="136">
        <v>113.4</v>
      </c>
      <c r="AT110" s="136">
        <v>81.599999999999994</v>
      </c>
      <c r="AU110" s="136">
        <v>31.9</v>
      </c>
      <c r="AV110" s="136">
        <v>0.52761056178302679</v>
      </c>
      <c r="AW110" s="136">
        <v>136.69023395174202</v>
      </c>
      <c r="AX110" s="134">
        <v>590.84</v>
      </c>
      <c r="AZ110" s="145">
        <v>13.2</v>
      </c>
      <c r="BA110" s="145">
        <v>77.2</v>
      </c>
      <c r="BB110" s="145">
        <v>0</v>
      </c>
      <c r="BC110" s="145">
        <v>0.53197331726750297</v>
      </c>
      <c r="BD110" s="145">
        <v>134.490784513064</v>
      </c>
      <c r="BE110" s="134">
        <v>14.64</v>
      </c>
      <c r="BF110" s="9"/>
      <c r="BG110" s="135">
        <v>115.4</v>
      </c>
      <c r="BH110" s="135">
        <v>88.5</v>
      </c>
      <c r="BI110" s="135">
        <v>37.299999999999997</v>
      </c>
      <c r="BJ110" s="135">
        <v>0.53433724625835921</v>
      </c>
      <c r="BK110" s="138">
        <v>134.225504849309</v>
      </c>
      <c r="BL110" s="134">
        <v>555.71</v>
      </c>
      <c r="BN110" s="136">
        <v>105.6</v>
      </c>
      <c r="BO110" s="136">
        <v>81.3</v>
      </c>
      <c r="BP110" s="136">
        <v>19.100000000000001</v>
      </c>
      <c r="BQ110" s="136">
        <v>0.53410000000000002</v>
      </c>
      <c r="BR110" s="136">
        <v>133.44999999999999</v>
      </c>
      <c r="BS110" s="134">
        <v>319.18</v>
      </c>
      <c r="BT110" s="9"/>
      <c r="BU110" s="73">
        <f t="shared" si="12"/>
        <v>4453.6299999999992</v>
      </c>
      <c r="BV110" s="73">
        <f t="shared" si="13"/>
        <v>3686.79</v>
      </c>
      <c r="BW110" s="139">
        <f t="shared" si="14"/>
        <v>766.83999999999992</v>
      </c>
      <c r="BX110" s="74">
        <v>0</v>
      </c>
      <c r="BY110" s="74">
        <f>'[1]2_Ventas'!AB2290</f>
        <v>734.24</v>
      </c>
      <c r="BZ110" s="140">
        <f>'[1]2_Ventas'!AN2290</f>
        <v>256.31</v>
      </c>
      <c r="CB110" s="141">
        <v>744</v>
      </c>
      <c r="CC110" s="142">
        <v>277</v>
      </c>
      <c r="CD110" s="142">
        <f t="shared" si="20"/>
        <v>682.96999999999957</v>
      </c>
      <c r="CE110" s="76">
        <f t="shared" si="20"/>
        <v>261.92999999999989</v>
      </c>
      <c r="CF110" s="142">
        <f t="shared" si="18"/>
        <v>-45.650000000001455</v>
      </c>
      <c r="CG110" s="142">
        <f t="shared" si="19"/>
        <v>990.55</v>
      </c>
      <c r="CH110" s="142">
        <f t="shared" si="17"/>
        <v>944.8999999999985</v>
      </c>
      <c r="CI110" s="143">
        <f t="shared" si="15"/>
        <v>1021</v>
      </c>
      <c r="CJ110" s="9"/>
      <c r="CK110" s="146">
        <f t="shared" si="21"/>
        <v>-61.030000000000427</v>
      </c>
      <c r="CL110" s="147">
        <f t="shared" si="21"/>
        <v>-15.070000000000107</v>
      </c>
      <c r="CM110" s="147">
        <f t="shared" si="16"/>
        <v>-76.100000000001501</v>
      </c>
    </row>
    <row r="111" spans="1:91" ht="15" customHeight="1" x14ac:dyDescent="0.2">
      <c r="A111" s="144">
        <v>45381</v>
      </c>
      <c r="C111" s="133">
        <v>14.8</v>
      </c>
      <c r="D111" s="133">
        <v>85.2</v>
      </c>
      <c r="E111" s="133">
        <v>46.4</v>
      </c>
      <c r="F111" s="133">
        <v>0.68230000000000002</v>
      </c>
      <c r="G111" s="133">
        <v>76.099999999999994</v>
      </c>
      <c r="H111" s="134">
        <v>822.64</v>
      </c>
      <c r="J111" s="135">
        <v>0</v>
      </c>
      <c r="K111" s="135">
        <v>0</v>
      </c>
      <c r="L111" s="135">
        <v>0</v>
      </c>
      <c r="M111" s="135">
        <v>0</v>
      </c>
      <c r="N111" s="135">
        <v>0</v>
      </c>
      <c r="O111" s="134">
        <v>0</v>
      </c>
      <c r="Q111" s="136">
        <v>0</v>
      </c>
      <c r="R111" s="136">
        <v>0</v>
      </c>
      <c r="S111" s="136">
        <v>0</v>
      </c>
      <c r="T111" s="136">
        <v>0</v>
      </c>
      <c r="U111" s="136">
        <v>0</v>
      </c>
      <c r="V111" s="134">
        <v>0</v>
      </c>
      <c r="W111" s="9"/>
      <c r="X111" s="136">
        <v>111.7</v>
      </c>
      <c r="Y111" s="136">
        <v>82</v>
      </c>
      <c r="Z111" s="136">
        <v>17.399999999999999</v>
      </c>
      <c r="AA111" s="136">
        <v>0.53184242975292761</v>
      </c>
      <c r="AB111" s="136">
        <v>134.5562453915818</v>
      </c>
      <c r="AC111" s="134">
        <v>228.66</v>
      </c>
      <c r="AD111" s="9"/>
      <c r="AE111" s="145">
        <v>110.3</v>
      </c>
      <c r="AF111" s="137">
        <v>83.8</v>
      </c>
      <c r="AG111" s="137">
        <v>60.1</v>
      </c>
      <c r="AH111" s="137">
        <v>0.53248471571339395</v>
      </c>
      <c r="AI111" s="137">
        <v>134.99575463480227</v>
      </c>
      <c r="AJ111" s="134">
        <v>1258.0999999999999</v>
      </c>
      <c r="AL111" s="135">
        <v>115.3</v>
      </c>
      <c r="AM111" s="135">
        <v>86.7</v>
      </c>
      <c r="AN111" s="135">
        <v>49.1</v>
      </c>
      <c r="AO111" s="135">
        <v>0.5323305092302052</v>
      </c>
      <c r="AP111" s="135">
        <v>134.31230560055809</v>
      </c>
      <c r="AQ111" s="134">
        <v>777.65</v>
      </c>
      <c r="AR111" s="9"/>
      <c r="AS111" s="136">
        <v>114.1</v>
      </c>
      <c r="AT111" s="136">
        <v>81.900000000000006</v>
      </c>
      <c r="AU111" s="136">
        <v>31.9</v>
      </c>
      <c r="AV111" s="136">
        <v>0.52761056178302679</v>
      </c>
      <c r="AW111" s="136">
        <v>136.69023395174202</v>
      </c>
      <c r="AX111" s="134">
        <v>590.85</v>
      </c>
      <c r="AZ111" s="145">
        <v>13.4</v>
      </c>
      <c r="BA111" s="145">
        <v>79.099999999999994</v>
      </c>
      <c r="BB111" s="145">
        <v>0</v>
      </c>
      <c r="BC111" s="145">
        <v>0.53197331726750297</v>
      </c>
      <c r="BD111" s="145">
        <v>134.490784513064</v>
      </c>
      <c r="BE111" s="134">
        <v>14.69</v>
      </c>
      <c r="BF111" s="9"/>
      <c r="BG111" s="135">
        <v>103.2</v>
      </c>
      <c r="BH111" s="135">
        <v>83</v>
      </c>
      <c r="BI111" s="135">
        <v>15.7</v>
      </c>
      <c r="BJ111" s="135">
        <v>0.53433724625835921</v>
      </c>
      <c r="BK111" s="138">
        <v>134.225504849309</v>
      </c>
      <c r="BL111" s="134">
        <v>200.23</v>
      </c>
      <c r="BN111" s="136">
        <v>106.7</v>
      </c>
      <c r="BO111" s="136">
        <v>81.900000000000006</v>
      </c>
      <c r="BP111" s="136">
        <v>19.100000000000001</v>
      </c>
      <c r="BQ111" s="136">
        <v>0.53410000000000002</v>
      </c>
      <c r="BR111" s="136">
        <v>133.44999999999999</v>
      </c>
      <c r="BS111" s="134">
        <v>319.45999999999998</v>
      </c>
      <c r="BT111" s="9"/>
      <c r="BU111" s="73">
        <f t="shared" si="12"/>
        <v>4212.28</v>
      </c>
      <c r="BV111" s="73">
        <f t="shared" si="13"/>
        <v>3389.64</v>
      </c>
      <c r="BW111" s="139">
        <f t="shared" si="14"/>
        <v>822.64</v>
      </c>
      <c r="BX111" s="74">
        <v>0</v>
      </c>
      <c r="BY111" s="74">
        <f>'[1]2_Ventas'!AB2291</f>
        <v>990.71</v>
      </c>
      <c r="BZ111" s="140">
        <f>'[1]2_Ventas'!AN2291</f>
        <v>210.26</v>
      </c>
      <c r="CB111" s="141">
        <v>748</v>
      </c>
      <c r="CC111" s="142">
        <v>273</v>
      </c>
      <c r="CD111" s="142">
        <f t="shared" si="20"/>
        <v>693.56</v>
      </c>
      <c r="CE111" s="76">
        <f t="shared" si="20"/>
        <v>266.06000000000006</v>
      </c>
      <c r="CF111" s="142">
        <f t="shared" si="18"/>
        <v>-241.34999999999945</v>
      </c>
      <c r="CG111" s="142">
        <f t="shared" si="19"/>
        <v>1200.97</v>
      </c>
      <c r="CH111" s="142">
        <f t="shared" si="17"/>
        <v>959.62000000000057</v>
      </c>
      <c r="CI111" s="143">
        <f t="shared" si="15"/>
        <v>1021</v>
      </c>
      <c r="CJ111" s="9"/>
      <c r="CK111" s="146">
        <f t="shared" si="21"/>
        <v>-54.440000000000055</v>
      </c>
      <c r="CL111" s="147">
        <f t="shared" si="21"/>
        <v>-6.9399999999999409</v>
      </c>
      <c r="CM111" s="147">
        <f t="shared" si="16"/>
        <v>-61.379999999999427</v>
      </c>
    </row>
    <row r="112" spans="1:91" ht="15" customHeight="1" x14ac:dyDescent="0.2">
      <c r="A112" s="144">
        <v>45382</v>
      </c>
      <c r="C112" s="133">
        <v>14.8</v>
      </c>
      <c r="D112" s="133">
        <v>84.4</v>
      </c>
      <c r="E112" s="133">
        <v>58.7</v>
      </c>
      <c r="F112" s="133">
        <v>0.68230000000000002</v>
      </c>
      <c r="G112" s="133">
        <v>76.099999999999994</v>
      </c>
      <c r="H112" s="134">
        <v>1068.4100000000001</v>
      </c>
      <c r="J112" s="135">
        <v>0</v>
      </c>
      <c r="K112" s="135">
        <v>0</v>
      </c>
      <c r="L112" s="135">
        <v>0</v>
      </c>
      <c r="M112" s="135">
        <v>0</v>
      </c>
      <c r="N112" s="135">
        <v>0</v>
      </c>
      <c r="O112" s="134">
        <v>0</v>
      </c>
      <c r="Q112" s="136">
        <v>0</v>
      </c>
      <c r="R112" s="136">
        <v>0</v>
      </c>
      <c r="S112" s="136">
        <v>0</v>
      </c>
      <c r="T112" s="136">
        <v>0</v>
      </c>
      <c r="U112" s="136">
        <v>0</v>
      </c>
      <c r="V112" s="134">
        <v>0</v>
      </c>
      <c r="W112" s="9"/>
      <c r="X112" s="136">
        <v>110.3</v>
      </c>
      <c r="Y112" s="136">
        <v>80.8</v>
      </c>
      <c r="Z112" s="136">
        <v>17.399999999999999</v>
      </c>
      <c r="AA112" s="136">
        <v>0.53184242975292761</v>
      </c>
      <c r="AB112" s="136">
        <v>134.5562453915818</v>
      </c>
      <c r="AC112" s="134">
        <v>228.51</v>
      </c>
      <c r="AD112" s="9"/>
      <c r="AE112" s="145">
        <v>110.4</v>
      </c>
      <c r="AF112" s="137">
        <v>81.5</v>
      </c>
      <c r="AG112" s="137">
        <v>44.2</v>
      </c>
      <c r="AH112" s="137">
        <v>0.53248471571339395</v>
      </c>
      <c r="AI112" s="137">
        <v>134.99575463480227</v>
      </c>
      <c r="AJ112" s="134">
        <v>878.3</v>
      </c>
      <c r="AL112" s="135">
        <v>116.6</v>
      </c>
      <c r="AM112" s="135">
        <v>85.4</v>
      </c>
      <c r="AN112" s="135">
        <v>78</v>
      </c>
      <c r="AO112" s="135">
        <v>0.5323305092302052</v>
      </c>
      <c r="AP112" s="135">
        <v>134.31230560055809</v>
      </c>
      <c r="AQ112" s="134">
        <v>1295.48</v>
      </c>
      <c r="AR112" s="9"/>
      <c r="AS112" s="136">
        <v>112.4</v>
      </c>
      <c r="AT112" s="136">
        <v>81.099999999999994</v>
      </c>
      <c r="AU112" s="136">
        <v>31.8</v>
      </c>
      <c r="AV112" s="136">
        <v>0.52761056178302679</v>
      </c>
      <c r="AW112" s="136">
        <v>136.69023395174202</v>
      </c>
      <c r="AX112" s="134">
        <v>588.66999999999996</v>
      </c>
      <c r="AZ112" s="145">
        <v>13.4</v>
      </c>
      <c r="BA112" s="145">
        <v>76.8</v>
      </c>
      <c r="BB112" s="145">
        <v>0</v>
      </c>
      <c r="BC112" s="145">
        <v>0.53197331726750297</v>
      </c>
      <c r="BD112" s="145">
        <v>134.490784513064</v>
      </c>
      <c r="BE112" s="134">
        <v>14.75</v>
      </c>
      <c r="BF112" s="9"/>
      <c r="BG112" s="135">
        <v>99.7</v>
      </c>
      <c r="BH112" s="135">
        <v>80.599999999999994</v>
      </c>
      <c r="BI112" s="135">
        <v>15.8</v>
      </c>
      <c r="BJ112" s="135">
        <v>0.53433724625835921</v>
      </c>
      <c r="BK112" s="138">
        <v>134.225504849309</v>
      </c>
      <c r="BL112" s="134">
        <v>200.66</v>
      </c>
      <c r="BN112" s="136">
        <v>104.8</v>
      </c>
      <c r="BO112" s="136">
        <v>80.8</v>
      </c>
      <c r="BP112" s="136">
        <v>19.100000000000001</v>
      </c>
      <c r="BQ112" s="136">
        <v>0.53410000000000002</v>
      </c>
      <c r="BR112" s="136">
        <v>133.44999999999999</v>
      </c>
      <c r="BS112" s="134">
        <v>318.97000000000003</v>
      </c>
      <c r="BT112" s="9"/>
      <c r="BU112" s="73">
        <f t="shared" si="12"/>
        <v>4593.7500000000009</v>
      </c>
      <c r="BV112" s="73">
        <f t="shared" si="13"/>
        <v>3525.34</v>
      </c>
      <c r="BW112" s="139">
        <f t="shared" si="14"/>
        <v>1068.4100000000001</v>
      </c>
      <c r="BX112" s="74">
        <v>0</v>
      </c>
      <c r="BY112" s="74">
        <f>'[1]2_Ventas'!AB2292</f>
        <v>561.02</v>
      </c>
      <c r="BZ112" s="140">
        <f>'[1]2_Ventas'!AN2292</f>
        <v>0</v>
      </c>
      <c r="CB112" s="141">
        <v>735</v>
      </c>
      <c r="CC112" s="142">
        <v>261</v>
      </c>
      <c r="CD112" s="142">
        <f t="shared" si="20"/>
        <v>696.72000000000025</v>
      </c>
      <c r="CE112" s="76">
        <f t="shared" si="20"/>
        <v>245.7700000000001</v>
      </c>
      <c r="CF112" s="142">
        <f t="shared" si="18"/>
        <v>381.47000000000116</v>
      </c>
      <c r="CG112" s="142">
        <f t="shared" si="19"/>
        <v>561.02</v>
      </c>
      <c r="CH112" s="142">
        <f t="shared" si="17"/>
        <v>942.49000000000115</v>
      </c>
      <c r="CI112" s="143">
        <f t="shared" si="15"/>
        <v>996</v>
      </c>
      <c r="CJ112" s="9"/>
      <c r="CK112" s="146">
        <f t="shared" si="21"/>
        <v>-38.279999999999745</v>
      </c>
      <c r="CL112" s="147">
        <f t="shared" si="21"/>
        <v>-15.229999999999905</v>
      </c>
      <c r="CM112" s="147">
        <f t="shared" si="16"/>
        <v>-53.509999999998854</v>
      </c>
    </row>
    <row r="113" spans="1:91" ht="15" customHeight="1" x14ac:dyDescent="0.2">
      <c r="A113" s="144">
        <v>45383</v>
      </c>
      <c r="C113" s="133">
        <v>14.9</v>
      </c>
      <c r="D113" s="133">
        <v>83.9</v>
      </c>
      <c r="E113" s="133">
        <v>55.2</v>
      </c>
      <c r="F113" s="133">
        <v>0.68230000000000002</v>
      </c>
      <c r="G113" s="133">
        <v>76.099999999999994</v>
      </c>
      <c r="H113" s="134">
        <v>999.46</v>
      </c>
      <c r="J113" s="135">
        <v>0</v>
      </c>
      <c r="K113" s="135">
        <v>0</v>
      </c>
      <c r="L113" s="135">
        <v>0</v>
      </c>
      <c r="M113" s="135">
        <v>0</v>
      </c>
      <c r="N113" s="135">
        <v>0</v>
      </c>
      <c r="O113" s="134">
        <v>0</v>
      </c>
      <c r="Q113" s="136">
        <v>0</v>
      </c>
      <c r="R113" s="136">
        <v>0</v>
      </c>
      <c r="S113" s="136">
        <v>0</v>
      </c>
      <c r="T113" s="136">
        <v>0</v>
      </c>
      <c r="U113" s="136">
        <v>0</v>
      </c>
      <c r="V113" s="134">
        <v>0</v>
      </c>
      <c r="W113" s="9"/>
      <c r="X113" s="136">
        <v>111.2</v>
      </c>
      <c r="Y113" s="136">
        <v>81.099999999999994</v>
      </c>
      <c r="Z113" s="136">
        <v>17.600000000000001</v>
      </c>
      <c r="AA113" s="136">
        <v>0.53184242975292761</v>
      </c>
      <c r="AB113" s="136">
        <v>134.5562453915818</v>
      </c>
      <c r="AC113" s="134">
        <v>231.71</v>
      </c>
      <c r="AD113" s="9"/>
      <c r="AE113" s="145">
        <v>112.2</v>
      </c>
      <c r="AF113" s="137">
        <v>85.5</v>
      </c>
      <c r="AG113" s="137">
        <v>40</v>
      </c>
      <c r="AH113" s="137">
        <v>0.53248471571339395</v>
      </c>
      <c r="AI113" s="137">
        <v>134.99575463480227</v>
      </c>
      <c r="AJ113" s="134">
        <v>773.69</v>
      </c>
      <c r="AL113" s="135">
        <v>108.7</v>
      </c>
      <c r="AM113" s="135">
        <v>84.8</v>
      </c>
      <c r="AN113" s="135">
        <v>77.7</v>
      </c>
      <c r="AO113" s="135">
        <v>0.5323305092302052</v>
      </c>
      <c r="AP113" s="135">
        <v>134.31230560055809</v>
      </c>
      <c r="AQ113" s="134">
        <v>1290.9000000000001</v>
      </c>
      <c r="AR113" s="9"/>
      <c r="AS113" s="136">
        <v>112.5</v>
      </c>
      <c r="AT113" s="136">
        <v>81</v>
      </c>
      <c r="AU113" s="136">
        <v>31.9</v>
      </c>
      <c r="AV113" s="136">
        <v>0.52761056178302679</v>
      </c>
      <c r="AW113" s="136">
        <v>136.69023395174202</v>
      </c>
      <c r="AX113" s="134">
        <v>591.11</v>
      </c>
      <c r="AZ113" s="145">
        <v>13.5</v>
      </c>
      <c r="BA113" s="145">
        <v>77.7</v>
      </c>
      <c r="BB113" s="145">
        <v>0</v>
      </c>
      <c r="BC113" s="145">
        <v>0.53197331726750297</v>
      </c>
      <c r="BD113" s="145">
        <v>134.490784513064</v>
      </c>
      <c r="BE113" s="134">
        <v>14.78</v>
      </c>
      <c r="BF113" s="9"/>
      <c r="BG113" s="135">
        <v>99.5</v>
      </c>
      <c r="BH113" s="135">
        <v>80.2</v>
      </c>
      <c r="BI113" s="135">
        <v>15.8</v>
      </c>
      <c r="BJ113" s="135">
        <v>0.53433724625835921</v>
      </c>
      <c r="BK113" s="138">
        <v>134.225504849309</v>
      </c>
      <c r="BL113" s="134">
        <v>200.68</v>
      </c>
      <c r="BN113" s="136">
        <v>104.7</v>
      </c>
      <c r="BO113" s="136">
        <v>80.5</v>
      </c>
      <c r="BP113" s="136">
        <v>19.100000000000001</v>
      </c>
      <c r="BQ113" s="136">
        <v>0.53410000000000002</v>
      </c>
      <c r="BR113" s="136">
        <v>133.44999999999999</v>
      </c>
      <c r="BS113" s="134">
        <v>319.04000000000002</v>
      </c>
      <c r="BT113" s="9"/>
      <c r="BU113" s="73">
        <f t="shared" si="12"/>
        <v>4421.37</v>
      </c>
      <c r="BV113" s="73">
        <f t="shared" si="13"/>
        <v>3421.9100000000008</v>
      </c>
      <c r="BW113" s="139">
        <f t="shared" si="14"/>
        <v>999.46</v>
      </c>
      <c r="BX113" s="74">
        <v>0</v>
      </c>
      <c r="BY113" s="74">
        <f>'[1]2_Ventas'!AB2293</f>
        <v>787.07</v>
      </c>
      <c r="BZ113" s="140">
        <f>'[1]2_Ventas'!AN2293</f>
        <v>326.67</v>
      </c>
      <c r="CB113" s="141">
        <v>744</v>
      </c>
      <c r="CC113" s="142">
        <v>263</v>
      </c>
      <c r="CD113" s="142">
        <f t="shared" si="20"/>
        <v>683.64000000000067</v>
      </c>
      <c r="CE113" s="76">
        <f t="shared" si="20"/>
        <v>257.71999999999997</v>
      </c>
      <c r="CF113" s="142">
        <f t="shared" si="18"/>
        <v>-172.38000000000102</v>
      </c>
      <c r="CG113" s="142">
        <f t="shared" si="19"/>
        <v>1113.74</v>
      </c>
      <c r="CH113" s="142">
        <f t="shared" si="17"/>
        <v>941.35999999999899</v>
      </c>
      <c r="CI113" s="143">
        <f t="shared" si="15"/>
        <v>1007</v>
      </c>
      <c r="CJ113" s="9"/>
      <c r="CK113" s="146">
        <f t="shared" si="21"/>
        <v>-60.359999999999332</v>
      </c>
      <c r="CL113" s="147">
        <f t="shared" si="21"/>
        <v>-5.2800000000000296</v>
      </c>
      <c r="CM113" s="147">
        <f t="shared" si="16"/>
        <v>-65.64000000000101</v>
      </c>
    </row>
    <row r="114" spans="1:91" ht="15" customHeight="1" x14ac:dyDescent="0.2">
      <c r="A114" s="144">
        <v>45384</v>
      </c>
      <c r="C114" s="133">
        <v>14.9</v>
      </c>
      <c r="D114" s="133">
        <v>84.5</v>
      </c>
      <c r="E114" s="133">
        <v>52.9</v>
      </c>
      <c r="F114" s="133">
        <v>0.68230000000000002</v>
      </c>
      <c r="G114" s="133">
        <v>76.099999999999994</v>
      </c>
      <c r="H114" s="134">
        <v>953.1400000000001</v>
      </c>
      <c r="J114" s="135">
        <v>0</v>
      </c>
      <c r="K114" s="135">
        <v>0</v>
      </c>
      <c r="L114" s="135">
        <v>0</v>
      </c>
      <c r="M114" s="135">
        <v>0</v>
      </c>
      <c r="N114" s="135">
        <v>0</v>
      </c>
      <c r="O114" s="134">
        <v>0</v>
      </c>
      <c r="Q114" s="136">
        <v>0</v>
      </c>
      <c r="R114" s="136">
        <v>0</v>
      </c>
      <c r="S114" s="136">
        <v>0</v>
      </c>
      <c r="T114" s="136">
        <v>0</v>
      </c>
      <c r="U114" s="136">
        <v>0</v>
      </c>
      <c r="V114" s="134">
        <v>0</v>
      </c>
      <c r="W114" s="9"/>
      <c r="X114" s="136">
        <v>112.9</v>
      </c>
      <c r="Y114" s="136">
        <v>82</v>
      </c>
      <c r="Z114" s="136">
        <v>17.7</v>
      </c>
      <c r="AA114" s="136">
        <v>0.53184242975292761</v>
      </c>
      <c r="AB114" s="136">
        <v>134.5562453915818</v>
      </c>
      <c r="AC114" s="134">
        <v>233.56</v>
      </c>
      <c r="AD114" s="9"/>
      <c r="AE114" s="145">
        <v>116.6</v>
      </c>
      <c r="AF114" s="137">
        <v>85.6</v>
      </c>
      <c r="AG114" s="137">
        <v>59.5</v>
      </c>
      <c r="AH114" s="137">
        <v>0.53248471571339395</v>
      </c>
      <c r="AI114" s="137">
        <v>134.99575463480227</v>
      </c>
      <c r="AJ114" s="134">
        <v>1242.98</v>
      </c>
      <c r="AL114" s="135">
        <v>107</v>
      </c>
      <c r="AM114" s="135">
        <v>84.6</v>
      </c>
      <c r="AN114" s="135">
        <v>77.599999999999994</v>
      </c>
      <c r="AO114" s="135">
        <v>0.5323305092302052</v>
      </c>
      <c r="AP114" s="135">
        <v>134.31230560055809</v>
      </c>
      <c r="AQ114" s="134">
        <v>1289.45</v>
      </c>
      <c r="AR114" s="9"/>
      <c r="AS114" s="136">
        <v>115.5</v>
      </c>
      <c r="AT114" s="136">
        <v>82.4</v>
      </c>
      <c r="AU114" s="136">
        <v>32.1</v>
      </c>
      <c r="AV114" s="136">
        <v>0.52761056178302679</v>
      </c>
      <c r="AW114" s="136">
        <v>136.69023395174202</v>
      </c>
      <c r="AX114" s="134">
        <v>595.71</v>
      </c>
      <c r="AZ114" s="145">
        <v>13.6</v>
      </c>
      <c r="BA114" s="145">
        <v>77.8</v>
      </c>
      <c r="BB114" s="145">
        <v>0</v>
      </c>
      <c r="BC114" s="145">
        <v>0.53197331726750297</v>
      </c>
      <c r="BD114" s="145">
        <v>134.490784513064</v>
      </c>
      <c r="BE114" s="134">
        <v>14.84</v>
      </c>
      <c r="BF114" s="9"/>
      <c r="BG114" s="135">
        <v>100.6</v>
      </c>
      <c r="BH114" s="135">
        <v>81.099999999999994</v>
      </c>
      <c r="BI114" s="135">
        <v>15.8</v>
      </c>
      <c r="BJ114" s="135">
        <v>0.53433724625835921</v>
      </c>
      <c r="BK114" s="138">
        <v>134.225504849309</v>
      </c>
      <c r="BL114" s="134">
        <v>200.96</v>
      </c>
      <c r="BN114" s="136">
        <v>105.6</v>
      </c>
      <c r="BO114" s="136">
        <v>81.3</v>
      </c>
      <c r="BP114" s="136">
        <v>19.100000000000001</v>
      </c>
      <c r="BQ114" s="136">
        <v>0.53410000000000002</v>
      </c>
      <c r="BR114" s="136">
        <v>133.44999999999999</v>
      </c>
      <c r="BS114" s="134">
        <v>319.18</v>
      </c>
      <c r="BT114" s="9"/>
      <c r="BU114" s="73">
        <f t="shared" si="12"/>
        <v>4849.8200000000006</v>
      </c>
      <c r="BV114" s="73">
        <f t="shared" si="13"/>
        <v>3896.6800000000003</v>
      </c>
      <c r="BW114" s="139">
        <f t="shared" si="14"/>
        <v>953.1400000000001</v>
      </c>
      <c r="BX114" s="74">
        <v>0</v>
      </c>
      <c r="BY114" s="74">
        <f>'[1]2_Ventas'!AB2294</f>
        <v>211.95</v>
      </c>
      <c r="BZ114" s="140">
        <f>'[1]2_Ventas'!AN2294</f>
        <v>280.24</v>
      </c>
      <c r="CB114" s="141">
        <v>740.61</v>
      </c>
      <c r="CC114" s="142">
        <v>253.74</v>
      </c>
      <c r="CD114" s="142">
        <f t="shared" si="20"/>
        <v>686.71999999999957</v>
      </c>
      <c r="CE114" s="76">
        <f t="shared" si="20"/>
        <v>233.92000000000007</v>
      </c>
      <c r="CF114" s="142">
        <f t="shared" si="18"/>
        <v>428.45000000000073</v>
      </c>
      <c r="CG114" s="142">
        <f t="shared" si="19"/>
        <v>492.19</v>
      </c>
      <c r="CH114" s="142">
        <f t="shared" si="17"/>
        <v>920.64000000000078</v>
      </c>
      <c r="CI114" s="143">
        <f t="shared" si="15"/>
        <v>994.35</v>
      </c>
      <c r="CJ114" s="9"/>
      <c r="CK114" s="146">
        <f t="shared" si="21"/>
        <v>-53.890000000000441</v>
      </c>
      <c r="CL114" s="147">
        <f t="shared" si="21"/>
        <v>-19.819999999999936</v>
      </c>
      <c r="CM114" s="147">
        <f t="shared" si="16"/>
        <v>-73.709999999999241</v>
      </c>
    </row>
    <row r="115" spans="1:91" ht="15" customHeight="1" x14ac:dyDescent="0.2">
      <c r="A115" s="144">
        <v>45385</v>
      </c>
      <c r="C115" s="133">
        <v>14.9</v>
      </c>
      <c r="D115" s="133">
        <v>84.6</v>
      </c>
      <c r="E115" s="133">
        <v>54.7</v>
      </c>
      <c r="F115" s="133">
        <v>0.68230000000000002</v>
      </c>
      <c r="G115" s="133">
        <v>76.099999999999994</v>
      </c>
      <c r="H115" s="134">
        <v>988.8900000000001</v>
      </c>
      <c r="J115" s="135">
        <v>0</v>
      </c>
      <c r="K115" s="135">
        <v>0</v>
      </c>
      <c r="L115" s="135">
        <v>0</v>
      </c>
      <c r="M115" s="135">
        <v>0</v>
      </c>
      <c r="N115" s="135">
        <v>0</v>
      </c>
      <c r="O115" s="134">
        <v>0</v>
      </c>
      <c r="Q115" s="136">
        <v>0</v>
      </c>
      <c r="R115" s="136">
        <v>0</v>
      </c>
      <c r="S115" s="136">
        <v>0</v>
      </c>
      <c r="T115" s="136">
        <v>0</v>
      </c>
      <c r="U115" s="136">
        <v>0</v>
      </c>
      <c r="V115" s="134">
        <v>0</v>
      </c>
      <c r="W115" s="9"/>
      <c r="X115" s="136">
        <v>115.6</v>
      </c>
      <c r="Y115" s="136">
        <v>82.7</v>
      </c>
      <c r="Z115" s="136">
        <v>17.899999999999999</v>
      </c>
      <c r="AA115" s="136">
        <v>0.53184242975292761</v>
      </c>
      <c r="AB115" s="136">
        <v>134.5562453915818</v>
      </c>
      <c r="AC115" s="134">
        <v>237.59</v>
      </c>
      <c r="AD115" s="9"/>
      <c r="AE115" s="145">
        <v>115.9</v>
      </c>
      <c r="AF115" s="137">
        <v>85.8</v>
      </c>
      <c r="AG115" s="137">
        <v>55.2</v>
      </c>
      <c r="AH115" s="137">
        <v>0.53248471571339395</v>
      </c>
      <c r="AI115" s="137">
        <v>134.99575463480227</v>
      </c>
      <c r="AJ115" s="134">
        <v>1140.01</v>
      </c>
      <c r="AL115" s="135">
        <v>106.8</v>
      </c>
      <c r="AM115" s="135">
        <v>84.4</v>
      </c>
      <c r="AN115" s="135">
        <v>77.599999999999994</v>
      </c>
      <c r="AO115" s="135">
        <v>0.5323305092302052</v>
      </c>
      <c r="AP115" s="135">
        <v>134.31230560055809</v>
      </c>
      <c r="AQ115" s="134">
        <v>1289.7</v>
      </c>
      <c r="AR115" s="9"/>
      <c r="AS115" s="136">
        <v>115.6</v>
      </c>
      <c r="AT115" s="136">
        <v>82.2</v>
      </c>
      <c r="AU115" s="136">
        <v>32.200000000000003</v>
      </c>
      <c r="AV115" s="136">
        <v>0.52761056178302679</v>
      </c>
      <c r="AW115" s="136">
        <v>136.69023395174202</v>
      </c>
      <c r="AX115" s="134">
        <v>598.16999999999996</v>
      </c>
      <c r="AZ115" s="145">
        <v>13.8</v>
      </c>
      <c r="BA115" s="145">
        <v>78.7</v>
      </c>
      <c r="BB115" s="145">
        <v>0</v>
      </c>
      <c r="BC115" s="145">
        <v>0.53197331726750297</v>
      </c>
      <c r="BD115" s="145">
        <v>134.490784513064</v>
      </c>
      <c r="BE115" s="134">
        <v>14.92</v>
      </c>
      <c r="BF115" s="9"/>
      <c r="BG115" s="135">
        <v>101.2</v>
      </c>
      <c r="BH115" s="135">
        <v>81.400000000000006</v>
      </c>
      <c r="BI115" s="135">
        <v>15.8</v>
      </c>
      <c r="BJ115" s="135">
        <v>0.53433724625835921</v>
      </c>
      <c r="BK115" s="138">
        <v>134.225504849309</v>
      </c>
      <c r="BL115" s="134">
        <v>201.13</v>
      </c>
      <c r="BN115" s="136">
        <v>106.3</v>
      </c>
      <c r="BO115" s="136">
        <v>81.5</v>
      </c>
      <c r="BP115" s="136">
        <v>19.100000000000001</v>
      </c>
      <c r="BQ115" s="136">
        <v>0.53410000000000002</v>
      </c>
      <c r="BR115" s="136">
        <v>133.44999999999999</v>
      </c>
      <c r="BS115" s="134">
        <v>319.49</v>
      </c>
      <c r="BT115" s="9"/>
      <c r="BU115" s="73">
        <f t="shared" si="12"/>
        <v>4789.9000000000005</v>
      </c>
      <c r="BV115" s="73">
        <f t="shared" si="13"/>
        <v>3801.01</v>
      </c>
      <c r="BW115" s="139">
        <f t="shared" si="14"/>
        <v>988.8900000000001</v>
      </c>
      <c r="BX115" s="74">
        <v>0</v>
      </c>
      <c r="BY115" s="74">
        <f>'[1]2_Ventas'!AB2295</f>
        <v>782.95</v>
      </c>
      <c r="BZ115" s="140">
        <f>'[1]2_Ventas'!AN2295</f>
        <v>209.64</v>
      </c>
      <c r="CB115" s="141">
        <v>742.36</v>
      </c>
      <c r="CC115" s="142">
        <v>258.24</v>
      </c>
      <c r="CD115" s="142">
        <f t="shared" si="20"/>
        <v>687.28</v>
      </c>
      <c r="CE115" s="76">
        <f t="shared" si="20"/>
        <v>245.39</v>
      </c>
      <c r="CF115" s="142">
        <f t="shared" si="18"/>
        <v>-59.920000000000073</v>
      </c>
      <c r="CG115" s="142">
        <f t="shared" si="19"/>
        <v>992.59</v>
      </c>
      <c r="CH115" s="142">
        <f t="shared" si="17"/>
        <v>932.67</v>
      </c>
      <c r="CI115" s="143">
        <f t="shared" si="15"/>
        <v>1000.6</v>
      </c>
      <c r="CJ115" s="9"/>
      <c r="CK115" s="146">
        <f t="shared" si="21"/>
        <v>-55.080000000000041</v>
      </c>
      <c r="CL115" s="147">
        <f t="shared" si="21"/>
        <v>-12.850000000000023</v>
      </c>
      <c r="CM115" s="147">
        <f t="shared" si="16"/>
        <v>-67.930000000000064</v>
      </c>
    </row>
    <row r="116" spans="1:91" ht="15" customHeight="1" x14ac:dyDescent="0.2">
      <c r="A116" s="144">
        <v>45386</v>
      </c>
      <c r="C116" s="133">
        <v>14.9</v>
      </c>
      <c r="D116" s="133">
        <v>84.6</v>
      </c>
      <c r="E116" s="133">
        <v>56.8</v>
      </c>
      <c r="F116" s="133">
        <v>0.68230000000000002</v>
      </c>
      <c r="G116" s="133">
        <v>76.099999999999994</v>
      </c>
      <c r="H116" s="134">
        <v>1030.5800000000002</v>
      </c>
      <c r="J116" s="135">
        <v>0</v>
      </c>
      <c r="K116" s="135">
        <v>0</v>
      </c>
      <c r="L116" s="135">
        <v>0</v>
      </c>
      <c r="M116" s="135">
        <v>0</v>
      </c>
      <c r="N116" s="135">
        <v>0</v>
      </c>
      <c r="O116" s="134">
        <v>0</v>
      </c>
      <c r="Q116" s="136">
        <v>0</v>
      </c>
      <c r="R116" s="136">
        <v>0</v>
      </c>
      <c r="S116" s="136">
        <v>0</v>
      </c>
      <c r="T116" s="136">
        <v>0</v>
      </c>
      <c r="U116" s="136">
        <v>0</v>
      </c>
      <c r="V116" s="134">
        <v>0</v>
      </c>
      <c r="W116" s="9"/>
      <c r="X116" s="136">
        <v>115.5</v>
      </c>
      <c r="Y116" s="136">
        <v>82.5</v>
      </c>
      <c r="Z116" s="136">
        <v>18</v>
      </c>
      <c r="AA116" s="136">
        <v>0.53184242975292761</v>
      </c>
      <c r="AB116" s="136">
        <v>134.5562453915818</v>
      </c>
      <c r="AC116" s="134">
        <v>239.04</v>
      </c>
      <c r="AD116" s="9"/>
      <c r="AE116" s="145">
        <v>115.4</v>
      </c>
      <c r="AF116" s="137">
        <v>86</v>
      </c>
      <c r="AG116" s="137">
        <v>48.9</v>
      </c>
      <c r="AH116" s="137">
        <v>0.53248471571339395</v>
      </c>
      <c r="AI116" s="137">
        <v>134.99575463480227</v>
      </c>
      <c r="AJ116" s="134">
        <v>987.81</v>
      </c>
      <c r="AL116" s="135">
        <v>106.6</v>
      </c>
      <c r="AM116" s="135">
        <v>84.2</v>
      </c>
      <c r="AN116" s="135">
        <v>77.599999999999994</v>
      </c>
      <c r="AO116" s="135">
        <v>0.5323305092302052</v>
      </c>
      <c r="AP116" s="135">
        <v>134.31230560055809</v>
      </c>
      <c r="AQ116" s="134">
        <v>1289.95</v>
      </c>
      <c r="AR116" s="9"/>
      <c r="AS116" s="136">
        <v>115.5</v>
      </c>
      <c r="AT116" s="136">
        <v>82.1</v>
      </c>
      <c r="AU116" s="136">
        <v>32.299999999999997</v>
      </c>
      <c r="AV116" s="136">
        <v>0.52761056178302679</v>
      </c>
      <c r="AW116" s="136">
        <v>136.69023395174202</v>
      </c>
      <c r="AX116" s="134">
        <v>600.44000000000005</v>
      </c>
      <c r="AZ116" s="145">
        <v>13.9</v>
      </c>
      <c r="BA116" s="145">
        <v>78.8</v>
      </c>
      <c r="BB116" s="145">
        <v>0</v>
      </c>
      <c r="BC116" s="145">
        <v>0.53197331726750297</v>
      </c>
      <c r="BD116" s="145">
        <v>134.490784513064</v>
      </c>
      <c r="BE116" s="134">
        <v>14.97</v>
      </c>
      <c r="BF116" s="9"/>
      <c r="BG116" s="135">
        <v>101.4</v>
      </c>
      <c r="BH116" s="135">
        <v>81.5</v>
      </c>
      <c r="BI116" s="135">
        <v>15.8</v>
      </c>
      <c r="BJ116" s="135">
        <v>0.53433724625835921</v>
      </c>
      <c r="BK116" s="138">
        <v>134.225504849309</v>
      </c>
      <c r="BL116" s="134">
        <v>201.19</v>
      </c>
      <c r="BN116" s="136">
        <v>106.6</v>
      </c>
      <c r="BO116" s="136">
        <v>81.8</v>
      </c>
      <c r="BP116" s="136">
        <v>19.100000000000001</v>
      </c>
      <c r="BQ116" s="136">
        <v>0.53410000000000002</v>
      </c>
      <c r="BR116" s="136">
        <v>133.44999999999999</v>
      </c>
      <c r="BS116" s="134">
        <v>319.47000000000003</v>
      </c>
      <c r="BT116" s="9"/>
      <c r="BU116" s="73">
        <f t="shared" si="12"/>
        <v>4683.4500000000007</v>
      </c>
      <c r="BV116" s="73">
        <f t="shared" si="13"/>
        <v>3652.8699999999994</v>
      </c>
      <c r="BW116" s="139">
        <f t="shared" si="14"/>
        <v>1030.5800000000002</v>
      </c>
      <c r="BX116" s="74">
        <v>0</v>
      </c>
      <c r="BY116" s="74">
        <f>'[1]2_Ventas'!AB2296</f>
        <v>851.9</v>
      </c>
      <c r="BZ116" s="140">
        <f>'[1]2_Ventas'!AN2296</f>
        <v>210.43</v>
      </c>
      <c r="CB116" s="141">
        <v>742.36</v>
      </c>
      <c r="CC116" s="142">
        <v>258.24</v>
      </c>
      <c r="CD116" s="142">
        <f t="shared" si="20"/>
        <v>703.7599999999992</v>
      </c>
      <c r="CE116" s="76">
        <f t="shared" si="20"/>
        <v>252.12000000000006</v>
      </c>
      <c r="CF116" s="142">
        <f t="shared" si="18"/>
        <v>-106.44999999999982</v>
      </c>
      <c r="CG116" s="142">
        <f t="shared" si="19"/>
        <v>1062.33</v>
      </c>
      <c r="CH116" s="142">
        <f t="shared" si="17"/>
        <v>955.88000000000011</v>
      </c>
      <c r="CI116" s="143">
        <f t="shared" si="15"/>
        <v>1000.6</v>
      </c>
      <c r="CJ116" s="9"/>
      <c r="CK116" s="146">
        <f t="shared" si="21"/>
        <v>-38.600000000000819</v>
      </c>
      <c r="CL116" s="147">
        <f t="shared" si="21"/>
        <v>-6.1199999999999477</v>
      </c>
      <c r="CM116" s="147">
        <f t="shared" si="16"/>
        <v>-44.719999999999914</v>
      </c>
    </row>
    <row r="117" spans="1:91" ht="15" customHeight="1" x14ac:dyDescent="0.2">
      <c r="A117" s="144">
        <v>45387</v>
      </c>
      <c r="C117" s="133">
        <v>14.7</v>
      </c>
      <c r="D117" s="133">
        <v>84.5</v>
      </c>
      <c r="E117" s="133">
        <v>55.4</v>
      </c>
      <c r="F117" s="133">
        <v>0.68230000000000002</v>
      </c>
      <c r="G117" s="133">
        <v>76.099999999999994</v>
      </c>
      <c r="H117" s="134">
        <v>1002.0699999999999</v>
      </c>
      <c r="J117" s="135">
        <v>0</v>
      </c>
      <c r="K117" s="135">
        <v>0</v>
      </c>
      <c r="L117" s="135">
        <v>0</v>
      </c>
      <c r="M117" s="135">
        <v>0</v>
      </c>
      <c r="N117" s="135">
        <v>0</v>
      </c>
      <c r="O117" s="134">
        <v>0</v>
      </c>
      <c r="Q117" s="136">
        <v>0</v>
      </c>
      <c r="R117" s="136">
        <v>0</v>
      </c>
      <c r="S117" s="136">
        <v>0</v>
      </c>
      <c r="T117" s="136">
        <v>0</v>
      </c>
      <c r="U117" s="136">
        <v>0</v>
      </c>
      <c r="V117" s="134">
        <v>0</v>
      </c>
      <c r="W117" s="9"/>
      <c r="X117" s="136">
        <v>112.8</v>
      </c>
      <c r="Y117" s="136">
        <v>81.2</v>
      </c>
      <c r="Z117" s="136">
        <v>18.2</v>
      </c>
      <c r="AA117" s="136">
        <v>0.53184242975292761</v>
      </c>
      <c r="AB117" s="136">
        <v>134.5562453915818</v>
      </c>
      <c r="AC117" s="134">
        <v>241.11</v>
      </c>
      <c r="AD117" s="9"/>
      <c r="AE117" s="145">
        <v>112.5</v>
      </c>
      <c r="AF117" s="137">
        <v>86.3</v>
      </c>
      <c r="AG117" s="137">
        <v>40.700000000000003</v>
      </c>
      <c r="AH117" s="137">
        <v>0.53248471571339395</v>
      </c>
      <c r="AI117" s="137">
        <v>134.99575463480227</v>
      </c>
      <c r="AJ117" s="134">
        <v>789.45</v>
      </c>
      <c r="AL117" s="135">
        <v>105.7</v>
      </c>
      <c r="AM117" s="135">
        <v>83.8</v>
      </c>
      <c r="AN117" s="135">
        <v>77.599999999999994</v>
      </c>
      <c r="AO117" s="135">
        <v>0.5323305092302052</v>
      </c>
      <c r="AP117" s="135">
        <v>134.31230560055809</v>
      </c>
      <c r="AQ117" s="134">
        <v>1290.67</v>
      </c>
      <c r="AR117" s="9"/>
      <c r="AS117" s="136">
        <v>113.4</v>
      </c>
      <c r="AT117" s="136">
        <v>81.3</v>
      </c>
      <c r="AU117" s="136">
        <v>32.299999999999997</v>
      </c>
      <c r="AV117" s="136">
        <v>0.52761056178302679</v>
      </c>
      <c r="AW117" s="136">
        <v>136.69023395174202</v>
      </c>
      <c r="AX117" s="134">
        <v>600.25</v>
      </c>
      <c r="AZ117" s="145">
        <v>13.8</v>
      </c>
      <c r="BA117" s="145">
        <v>75.900000000000006</v>
      </c>
      <c r="BB117" s="145">
        <v>0</v>
      </c>
      <c r="BC117" s="145">
        <v>0.53197331726750297</v>
      </c>
      <c r="BD117" s="145">
        <v>134.490784513064</v>
      </c>
      <c r="BE117" s="134">
        <v>15</v>
      </c>
      <c r="BF117" s="9"/>
      <c r="BG117" s="135">
        <v>99.7</v>
      </c>
      <c r="BH117" s="135">
        <v>80.599999999999994</v>
      </c>
      <c r="BI117" s="135">
        <v>15.9</v>
      </c>
      <c r="BJ117" s="135">
        <v>0.53433724625835921</v>
      </c>
      <c r="BK117" s="138">
        <v>134.225504849309</v>
      </c>
      <c r="BL117" s="134">
        <v>202.03</v>
      </c>
      <c r="BN117" s="136">
        <v>105.2</v>
      </c>
      <c r="BO117" s="136">
        <v>81.099999999999994</v>
      </c>
      <c r="BP117" s="136">
        <v>19.100000000000001</v>
      </c>
      <c r="BQ117" s="136">
        <v>0.53410000000000002</v>
      </c>
      <c r="BR117" s="136">
        <v>133.44999999999999</v>
      </c>
      <c r="BS117" s="134">
        <v>319.06</v>
      </c>
      <c r="BT117" s="9"/>
      <c r="BU117" s="73">
        <f t="shared" si="12"/>
        <v>4459.6400000000003</v>
      </c>
      <c r="BV117" s="73">
        <f t="shared" si="13"/>
        <v>3457.57</v>
      </c>
      <c r="BW117" s="139">
        <f t="shared" si="14"/>
        <v>1002.0699999999999</v>
      </c>
      <c r="BX117" s="74">
        <v>0</v>
      </c>
      <c r="BY117" s="74">
        <f>'[1]2_Ventas'!AB2297</f>
        <v>758.57</v>
      </c>
      <c r="BZ117" s="140">
        <f>'[1]2_Ventas'!AN2297</f>
        <v>279.69</v>
      </c>
      <c r="CB117" s="141"/>
      <c r="CC117" s="142"/>
      <c r="CD117" s="142">
        <f t="shared" si="20"/>
        <v>563.27000000000078</v>
      </c>
      <c r="CE117" s="76">
        <f t="shared" si="20"/>
        <v>251.17999999999978</v>
      </c>
      <c r="CF117" s="142">
        <f t="shared" si="18"/>
        <v>-223.8100000000004</v>
      </c>
      <c r="CG117" s="142">
        <f t="shared" si="19"/>
        <v>1038.26</v>
      </c>
      <c r="CH117" s="142">
        <f t="shared" si="17"/>
        <v>814.44999999999959</v>
      </c>
      <c r="CI117" s="143">
        <f t="shared" si="15"/>
        <v>0</v>
      </c>
      <c r="CJ117" s="9"/>
      <c r="CK117" s="146">
        <f t="shared" si="21"/>
        <v>563.27000000000078</v>
      </c>
      <c r="CL117" s="147">
        <f t="shared" si="21"/>
        <v>251.17999999999978</v>
      </c>
      <c r="CM117" s="147">
        <f t="shared" si="16"/>
        <v>814.44999999999959</v>
      </c>
    </row>
    <row r="118" spans="1:91" ht="15" customHeight="1" x14ac:dyDescent="0.2">
      <c r="A118" s="144">
        <v>45388</v>
      </c>
      <c r="C118" s="133">
        <v>14.8</v>
      </c>
      <c r="D118" s="133">
        <v>82.8</v>
      </c>
      <c r="E118" s="133">
        <v>51</v>
      </c>
      <c r="F118" s="133">
        <v>0.68230000000000002</v>
      </c>
      <c r="G118" s="133">
        <v>76.099999999999994</v>
      </c>
      <c r="H118" s="134">
        <v>915.24</v>
      </c>
      <c r="J118" s="135">
        <v>0</v>
      </c>
      <c r="K118" s="135">
        <v>0</v>
      </c>
      <c r="L118" s="135">
        <v>0</v>
      </c>
      <c r="M118" s="135">
        <v>0</v>
      </c>
      <c r="N118" s="135">
        <v>0</v>
      </c>
      <c r="O118" s="134">
        <v>0</v>
      </c>
      <c r="Q118" s="136">
        <v>0</v>
      </c>
      <c r="R118" s="136">
        <v>0</v>
      </c>
      <c r="S118" s="136">
        <v>0</v>
      </c>
      <c r="T118" s="136">
        <v>0</v>
      </c>
      <c r="U118" s="136">
        <v>0</v>
      </c>
      <c r="V118" s="134">
        <v>0</v>
      </c>
      <c r="W118" s="9"/>
      <c r="X118" s="136">
        <v>111.4</v>
      </c>
      <c r="Y118" s="136">
        <v>80.3</v>
      </c>
      <c r="Z118" s="136">
        <v>18.100000000000001</v>
      </c>
      <c r="AA118" s="136">
        <v>0.53184242975292761</v>
      </c>
      <c r="AB118" s="136">
        <v>134.5562453915818</v>
      </c>
      <c r="AC118" s="134">
        <v>239.28</v>
      </c>
      <c r="AD118" s="9"/>
      <c r="AE118" s="145">
        <v>111.3</v>
      </c>
      <c r="AF118" s="137">
        <v>83.5</v>
      </c>
      <c r="AG118" s="137">
        <v>40.9</v>
      </c>
      <c r="AH118" s="137">
        <v>0.53248471571339395</v>
      </c>
      <c r="AI118" s="137">
        <v>134.99575463480227</v>
      </c>
      <c r="AJ118" s="134">
        <v>796.82</v>
      </c>
      <c r="AL118" s="135">
        <v>104.9</v>
      </c>
      <c r="AM118" s="135">
        <v>83.2</v>
      </c>
      <c r="AN118" s="135">
        <v>77.599999999999994</v>
      </c>
      <c r="AO118" s="135">
        <v>0.5323305092302052</v>
      </c>
      <c r="AP118" s="135">
        <v>134.31230560055809</v>
      </c>
      <c r="AQ118" s="134">
        <v>1292.2</v>
      </c>
      <c r="AR118" s="9"/>
      <c r="AS118" s="136">
        <v>111.5</v>
      </c>
      <c r="AT118" s="136">
        <v>80.2</v>
      </c>
      <c r="AU118" s="136">
        <v>32.200000000000003</v>
      </c>
      <c r="AV118" s="136">
        <v>0.52761056178302679</v>
      </c>
      <c r="AW118" s="136">
        <v>136.69023395174202</v>
      </c>
      <c r="AX118" s="134">
        <v>597.91</v>
      </c>
      <c r="AZ118" s="145">
        <v>14</v>
      </c>
      <c r="BA118" s="145">
        <v>76.3</v>
      </c>
      <c r="BB118" s="145">
        <v>0</v>
      </c>
      <c r="BC118" s="145">
        <v>0.53197331726750297</v>
      </c>
      <c r="BD118" s="145">
        <v>134.490784513064</v>
      </c>
      <c r="BE118" s="134">
        <v>15.1</v>
      </c>
      <c r="BF118" s="9"/>
      <c r="BG118" s="135">
        <v>98.7</v>
      </c>
      <c r="BH118" s="135">
        <v>79.8</v>
      </c>
      <c r="BI118" s="135">
        <v>15.9</v>
      </c>
      <c r="BJ118" s="135">
        <v>0.53433724625835921</v>
      </c>
      <c r="BK118" s="138">
        <v>134.225504849309</v>
      </c>
      <c r="BL118" s="134">
        <v>201.79</v>
      </c>
      <c r="BN118" s="136">
        <v>107.3</v>
      </c>
      <c r="BO118" s="136">
        <v>81.8</v>
      </c>
      <c r="BP118" s="136">
        <v>24.7</v>
      </c>
      <c r="BQ118" s="136">
        <v>0.53410000000000002</v>
      </c>
      <c r="BR118" s="136">
        <v>133.44999999999999</v>
      </c>
      <c r="BS118" s="134">
        <v>430.89</v>
      </c>
      <c r="BT118" s="9"/>
      <c r="BU118" s="73">
        <f t="shared" si="12"/>
        <v>4489.2300000000005</v>
      </c>
      <c r="BV118" s="73">
        <f t="shared" si="13"/>
        <v>3573.99</v>
      </c>
      <c r="BW118" s="139">
        <f t="shared" si="14"/>
        <v>915.24</v>
      </c>
      <c r="BX118" s="74">
        <v>0</v>
      </c>
      <c r="BY118" s="74">
        <f>'[1]2_Ventas'!AB2298</f>
        <v>206.05</v>
      </c>
      <c r="BZ118" s="140">
        <f>'[1]2_Ventas'!AN2298</f>
        <v>209.55</v>
      </c>
      <c r="CB118" s="141">
        <v>346</v>
      </c>
      <c r="CC118" s="142">
        <v>125</v>
      </c>
      <c r="CD118" s="142">
        <f t="shared" si="20"/>
        <v>322.46999999999963</v>
      </c>
      <c r="CE118" s="76">
        <f t="shared" si="20"/>
        <v>122.72000000000008</v>
      </c>
      <c r="CF118" s="142">
        <f t="shared" si="18"/>
        <v>29.590000000000146</v>
      </c>
      <c r="CG118" s="142">
        <f t="shared" si="19"/>
        <v>415.6</v>
      </c>
      <c r="CH118" s="142">
        <f t="shared" si="17"/>
        <v>445.19000000000017</v>
      </c>
      <c r="CI118" s="143">
        <f t="shared" si="15"/>
        <v>471</v>
      </c>
      <c r="CJ118" s="9"/>
      <c r="CK118" s="146">
        <f t="shared" si="21"/>
        <v>-23.530000000000371</v>
      </c>
      <c r="CL118" s="147">
        <f t="shared" si="21"/>
        <v>-2.2799999999999159</v>
      </c>
      <c r="CM118" s="147">
        <f t="shared" si="16"/>
        <v>-25.809999999999832</v>
      </c>
    </row>
    <row r="119" spans="1:91" ht="15" customHeight="1" x14ac:dyDescent="0.2">
      <c r="A119" s="144">
        <v>45389</v>
      </c>
      <c r="C119" s="133">
        <v>14.9</v>
      </c>
      <c r="D119" s="133">
        <v>85.6</v>
      </c>
      <c r="E119" s="133">
        <v>65</v>
      </c>
      <c r="F119" s="133">
        <v>0.68230000000000002</v>
      </c>
      <c r="G119" s="133">
        <v>76.099999999999994</v>
      </c>
      <c r="H119" s="134">
        <v>1187.7700000000002</v>
      </c>
      <c r="J119" s="135">
        <v>0</v>
      </c>
      <c r="K119" s="135">
        <v>0</v>
      </c>
      <c r="L119" s="135">
        <v>0</v>
      </c>
      <c r="M119" s="135">
        <v>0</v>
      </c>
      <c r="N119" s="135">
        <v>0</v>
      </c>
      <c r="O119" s="134">
        <v>0</v>
      </c>
      <c r="Q119" s="136">
        <v>0</v>
      </c>
      <c r="R119" s="136">
        <v>0</v>
      </c>
      <c r="S119" s="136">
        <v>0</v>
      </c>
      <c r="T119" s="136">
        <v>0</v>
      </c>
      <c r="U119" s="136">
        <v>0</v>
      </c>
      <c r="V119" s="134">
        <v>0</v>
      </c>
      <c r="W119" s="9"/>
      <c r="X119" s="136">
        <v>116.8</v>
      </c>
      <c r="Y119" s="136">
        <v>83.1</v>
      </c>
      <c r="Z119" s="136">
        <v>18.3</v>
      </c>
      <c r="AA119" s="136">
        <v>0.53184242975292761</v>
      </c>
      <c r="AB119" s="136">
        <v>134.5562453915818</v>
      </c>
      <c r="AC119" s="134">
        <v>243.81</v>
      </c>
      <c r="AD119" s="9"/>
      <c r="AE119" s="145">
        <v>121</v>
      </c>
      <c r="AF119" s="137">
        <v>85.3</v>
      </c>
      <c r="AG119" s="137">
        <v>77</v>
      </c>
      <c r="AH119" s="137">
        <v>0.53248471571339395</v>
      </c>
      <c r="AI119" s="137">
        <v>134.99575463480227</v>
      </c>
      <c r="AJ119" s="134">
        <v>1631.85</v>
      </c>
      <c r="AL119" s="135">
        <v>106.7</v>
      </c>
      <c r="AM119" s="135">
        <v>84.2</v>
      </c>
      <c r="AN119" s="135">
        <v>77.7</v>
      </c>
      <c r="AO119" s="135">
        <v>0.5323305092302052</v>
      </c>
      <c r="AP119" s="135">
        <v>134.31230560055809</v>
      </c>
      <c r="AQ119" s="134">
        <v>1291.52</v>
      </c>
      <c r="AR119" s="9"/>
      <c r="AS119" s="136">
        <v>116.8</v>
      </c>
      <c r="AT119" s="136">
        <v>83</v>
      </c>
      <c r="AU119" s="136">
        <v>32.5</v>
      </c>
      <c r="AV119" s="136">
        <v>0.52761056178302679</v>
      </c>
      <c r="AW119" s="136">
        <v>136.69023395174202</v>
      </c>
      <c r="AX119" s="134">
        <v>605.01</v>
      </c>
      <c r="AZ119" s="145">
        <v>14.3</v>
      </c>
      <c r="BA119" s="145">
        <v>80.3</v>
      </c>
      <c r="BB119" s="145">
        <v>0</v>
      </c>
      <c r="BC119" s="145">
        <v>0.53197331726750297</v>
      </c>
      <c r="BD119" s="145">
        <v>134.490784513064</v>
      </c>
      <c r="BE119" s="134">
        <v>15.14</v>
      </c>
      <c r="BF119" s="9"/>
      <c r="BG119" s="135">
        <v>121.6</v>
      </c>
      <c r="BH119" s="135">
        <v>83.6</v>
      </c>
      <c r="BI119" s="135">
        <v>27.8</v>
      </c>
      <c r="BJ119" s="135">
        <v>0.53433724625835921</v>
      </c>
      <c r="BK119" s="138">
        <v>134.225504849309</v>
      </c>
      <c r="BL119" s="134">
        <v>395.03</v>
      </c>
      <c r="BN119" s="136">
        <v>100.2</v>
      </c>
      <c r="BO119" s="136">
        <v>79.5</v>
      </c>
      <c r="BP119" s="136">
        <v>5.2</v>
      </c>
      <c r="BQ119" s="136">
        <v>0.53410000000000002</v>
      </c>
      <c r="BR119" s="136">
        <v>133.44999999999999</v>
      </c>
      <c r="BS119" s="134">
        <v>104.78</v>
      </c>
      <c r="BT119" s="9"/>
      <c r="BU119" s="73">
        <f t="shared" si="12"/>
        <v>5474.9100000000008</v>
      </c>
      <c r="BV119" s="73">
        <f t="shared" si="13"/>
        <v>4287.1399999999994</v>
      </c>
      <c r="BW119" s="139">
        <f t="shared" si="14"/>
        <v>1187.7700000000002</v>
      </c>
      <c r="BX119" s="74">
        <v>0</v>
      </c>
      <c r="BY119" s="74">
        <f>'[1]2_Ventas'!AB2299</f>
        <v>0</v>
      </c>
      <c r="BZ119" s="140">
        <f>'[1]2_Ventas'!AN2299</f>
        <v>0</v>
      </c>
      <c r="CB119" s="141">
        <v>1000</v>
      </c>
      <c r="CC119" s="142">
        <v>290.22000000000003</v>
      </c>
      <c r="CD119" s="142">
        <f t="shared" si="20"/>
        <v>713.14999999999964</v>
      </c>
      <c r="CE119" s="76">
        <f t="shared" si="20"/>
        <v>272.5300000000002</v>
      </c>
      <c r="CF119" s="142">
        <f t="shared" si="18"/>
        <v>985.68000000000029</v>
      </c>
      <c r="CG119" s="142">
        <f t="shared" si="19"/>
        <v>0</v>
      </c>
      <c r="CH119" s="142">
        <f t="shared" si="17"/>
        <v>985.68000000000029</v>
      </c>
      <c r="CI119" s="143">
        <f t="shared" si="15"/>
        <v>1290.22</v>
      </c>
      <c r="CJ119" s="9"/>
      <c r="CK119" s="146">
        <f t="shared" si="21"/>
        <v>-286.85000000000036</v>
      </c>
      <c r="CL119" s="147">
        <f t="shared" si="21"/>
        <v>-17.689999999999827</v>
      </c>
      <c r="CM119" s="147">
        <f t="shared" si="16"/>
        <v>-304.53999999999974</v>
      </c>
    </row>
    <row r="120" spans="1:91" ht="15" customHeight="1" x14ac:dyDescent="0.2">
      <c r="A120" s="144">
        <v>45390</v>
      </c>
      <c r="C120" s="133">
        <v>14.9</v>
      </c>
      <c r="D120" s="133">
        <v>85.4</v>
      </c>
      <c r="E120" s="133">
        <v>64</v>
      </c>
      <c r="F120" s="133">
        <v>0.68230000000000002</v>
      </c>
      <c r="G120" s="133">
        <v>76.099999999999994</v>
      </c>
      <c r="H120" s="134">
        <v>1169.3200000000002</v>
      </c>
      <c r="J120" s="135">
        <v>0</v>
      </c>
      <c r="K120" s="135">
        <v>0</v>
      </c>
      <c r="L120" s="135">
        <v>0</v>
      </c>
      <c r="M120" s="135">
        <v>0</v>
      </c>
      <c r="N120" s="135">
        <v>0</v>
      </c>
      <c r="O120" s="134">
        <v>0</v>
      </c>
      <c r="Q120" s="136">
        <v>0</v>
      </c>
      <c r="R120" s="136">
        <v>0</v>
      </c>
      <c r="S120" s="136">
        <v>0</v>
      </c>
      <c r="T120" s="136">
        <v>0</v>
      </c>
      <c r="U120" s="136">
        <v>0</v>
      </c>
      <c r="V120" s="134">
        <v>0</v>
      </c>
      <c r="W120" s="9"/>
      <c r="X120" s="136">
        <v>115.4</v>
      </c>
      <c r="Y120" s="136">
        <v>82.5</v>
      </c>
      <c r="Z120" s="136">
        <v>18.399999999999999</v>
      </c>
      <c r="AA120" s="136">
        <v>0.53184242975292761</v>
      </c>
      <c r="AB120" s="136">
        <v>134.5562453915818</v>
      </c>
      <c r="AC120" s="134">
        <v>244.75</v>
      </c>
      <c r="AD120" s="9"/>
      <c r="AE120" s="145">
        <v>119.6</v>
      </c>
      <c r="AF120" s="137">
        <v>86.8</v>
      </c>
      <c r="AG120" s="137">
        <v>57.3</v>
      </c>
      <c r="AH120" s="137">
        <v>0.53191481027099197</v>
      </c>
      <c r="AI120" s="137">
        <v>134.52004168282269</v>
      </c>
      <c r="AJ120" s="134">
        <v>1189.1300000000001</v>
      </c>
      <c r="AL120" s="135">
        <v>107.3</v>
      </c>
      <c r="AM120" s="135">
        <v>84.8</v>
      </c>
      <c r="AN120" s="135">
        <v>77.8</v>
      </c>
      <c r="AO120" s="135">
        <v>0.5323305092302052</v>
      </c>
      <c r="AP120" s="135">
        <v>134.31230560055809</v>
      </c>
      <c r="AQ120" s="134">
        <v>1292.32</v>
      </c>
      <c r="AR120" s="9"/>
      <c r="AS120" s="136">
        <v>115.5</v>
      </c>
      <c r="AT120" s="136">
        <v>82.5</v>
      </c>
      <c r="AU120" s="136">
        <v>32.5</v>
      </c>
      <c r="AV120" s="136">
        <v>0.52761056178302679</v>
      </c>
      <c r="AW120" s="136">
        <v>136.69023395174202</v>
      </c>
      <c r="AX120" s="134">
        <v>604.66</v>
      </c>
      <c r="AZ120" s="145">
        <v>14.2</v>
      </c>
      <c r="BA120" s="145">
        <v>76.2</v>
      </c>
      <c r="BB120" s="145">
        <v>0</v>
      </c>
      <c r="BC120" s="145">
        <v>0.53197331726750297</v>
      </c>
      <c r="BD120" s="145">
        <v>134.490784513064</v>
      </c>
      <c r="BE120" s="134">
        <v>15.21</v>
      </c>
      <c r="BF120" s="9"/>
      <c r="BG120" s="135">
        <v>109.5</v>
      </c>
      <c r="BH120" s="135">
        <v>86.1</v>
      </c>
      <c r="BI120" s="135">
        <v>35.4</v>
      </c>
      <c r="BJ120" s="135">
        <v>0.53313551666104808</v>
      </c>
      <c r="BK120" s="138">
        <v>133.91094258021747</v>
      </c>
      <c r="BL120" s="134">
        <v>521.16999999999996</v>
      </c>
      <c r="BN120" s="136">
        <v>101.3</v>
      </c>
      <c r="BO120" s="136">
        <v>79.2</v>
      </c>
      <c r="BP120" s="136">
        <v>5.0999999999999996</v>
      </c>
      <c r="BQ120" s="136">
        <v>0.53410000000000002</v>
      </c>
      <c r="BR120" s="136">
        <v>133.44999999999999</v>
      </c>
      <c r="BS120" s="134">
        <v>104.61</v>
      </c>
      <c r="BT120" s="9"/>
      <c r="BU120" s="73">
        <f t="shared" si="12"/>
        <v>5141.17</v>
      </c>
      <c r="BV120" s="73">
        <f t="shared" si="13"/>
        <v>3971.85</v>
      </c>
      <c r="BW120" s="139">
        <f t="shared" si="14"/>
        <v>1169.3200000000002</v>
      </c>
      <c r="BX120" s="74">
        <v>0</v>
      </c>
      <c r="BY120" s="74">
        <f>'[1]2_Ventas'!AB2300</f>
        <v>971.4</v>
      </c>
      <c r="BZ120" s="140">
        <f>'[1]2_Ventas'!AN2300</f>
        <v>279.57</v>
      </c>
      <c r="CB120" s="141">
        <v>721</v>
      </c>
      <c r="CC120" s="142">
        <v>261</v>
      </c>
      <c r="CD120" s="142">
        <f t="shared" si="20"/>
        <v>656.11000000000047</v>
      </c>
      <c r="CE120" s="76">
        <f t="shared" si="20"/>
        <v>261.11999999999995</v>
      </c>
      <c r="CF120" s="142">
        <f t="shared" si="18"/>
        <v>-333.74000000000069</v>
      </c>
      <c r="CG120" s="142">
        <f t="shared" si="19"/>
        <v>1250.97</v>
      </c>
      <c r="CH120" s="142">
        <f t="shared" si="17"/>
        <v>917.22999999999934</v>
      </c>
      <c r="CI120" s="143">
        <f t="shared" si="15"/>
        <v>982</v>
      </c>
      <c r="CJ120" s="9"/>
      <c r="CK120" s="146">
        <f t="shared" si="21"/>
        <v>-64.889999999999532</v>
      </c>
      <c r="CL120" s="147">
        <f t="shared" si="21"/>
        <v>0.1199999999999477</v>
      </c>
      <c r="CM120" s="147">
        <f t="shared" si="16"/>
        <v>-64.770000000000664</v>
      </c>
    </row>
    <row r="121" spans="1:91" ht="15" customHeight="1" x14ac:dyDescent="0.2">
      <c r="A121" s="144">
        <v>45391</v>
      </c>
      <c r="C121" s="133">
        <v>14.8</v>
      </c>
      <c r="D121" s="133">
        <v>84.8</v>
      </c>
      <c r="E121" s="133">
        <v>77.400000000000006</v>
      </c>
      <c r="F121" s="133">
        <v>0.68230000000000002</v>
      </c>
      <c r="G121" s="133">
        <v>76.099999999999994</v>
      </c>
      <c r="H121" s="134">
        <v>1409.7299999999998</v>
      </c>
      <c r="J121" s="135">
        <v>0</v>
      </c>
      <c r="K121" s="135">
        <v>0</v>
      </c>
      <c r="L121" s="135">
        <v>0</v>
      </c>
      <c r="M121" s="135">
        <v>0</v>
      </c>
      <c r="N121" s="135">
        <v>0</v>
      </c>
      <c r="O121" s="134">
        <v>0</v>
      </c>
      <c r="Q121" s="136">
        <v>0</v>
      </c>
      <c r="R121" s="136">
        <v>0</v>
      </c>
      <c r="S121" s="136">
        <v>0</v>
      </c>
      <c r="T121" s="136">
        <v>0</v>
      </c>
      <c r="U121" s="136">
        <v>0</v>
      </c>
      <c r="V121" s="134">
        <v>0</v>
      </c>
      <c r="W121" s="9"/>
      <c r="X121" s="136">
        <v>115.2</v>
      </c>
      <c r="Y121" s="136">
        <v>82.2</v>
      </c>
      <c r="Z121" s="136">
        <v>18.5</v>
      </c>
      <c r="AA121" s="136">
        <v>0.53184242975292761</v>
      </c>
      <c r="AB121" s="136">
        <v>134.5562453915818</v>
      </c>
      <c r="AC121" s="134">
        <v>246.2</v>
      </c>
      <c r="AD121" s="9"/>
      <c r="AE121" s="145">
        <v>115</v>
      </c>
      <c r="AF121" s="137">
        <v>87.3</v>
      </c>
      <c r="AG121" s="137">
        <v>32.9</v>
      </c>
      <c r="AH121" s="137">
        <v>0.53191481027099197</v>
      </c>
      <c r="AI121" s="137">
        <v>134.52004168282269</v>
      </c>
      <c r="AJ121" s="134">
        <v>608.73</v>
      </c>
      <c r="AL121" s="135">
        <v>107.2</v>
      </c>
      <c r="AM121" s="135">
        <v>84.7</v>
      </c>
      <c r="AN121" s="135">
        <v>77.900000000000006</v>
      </c>
      <c r="AO121" s="135">
        <v>0.5323305092302052</v>
      </c>
      <c r="AP121" s="135">
        <v>134.31230560055809</v>
      </c>
      <c r="AQ121" s="134">
        <v>1294</v>
      </c>
      <c r="AR121" s="9"/>
      <c r="AS121" s="136">
        <v>115.2</v>
      </c>
      <c r="AT121" s="136">
        <v>82.2</v>
      </c>
      <c r="AU121" s="136">
        <v>32.5</v>
      </c>
      <c r="AV121" s="136">
        <v>0.52761056178302679</v>
      </c>
      <c r="AW121" s="136">
        <v>136.69023395174202</v>
      </c>
      <c r="AX121" s="134">
        <v>604.72</v>
      </c>
      <c r="AZ121" s="145">
        <v>14.4</v>
      </c>
      <c r="BA121" s="145">
        <v>78.2</v>
      </c>
      <c r="BB121" s="145">
        <v>0</v>
      </c>
      <c r="BC121" s="145">
        <v>0.53197331726750297</v>
      </c>
      <c r="BD121" s="145">
        <v>134.490784513064</v>
      </c>
      <c r="BE121" s="134">
        <v>15.26</v>
      </c>
      <c r="BF121" s="9"/>
      <c r="BG121" s="135">
        <v>106</v>
      </c>
      <c r="BH121" s="135">
        <v>83.7</v>
      </c>
      <c r="BI121" s="135">
        <v>35.5</v>
      </c>
      <c r="BJ121" s="135">
        <v>0.53313551666104808</v>
      </c>
      <c r="BK121" s="138">
        <v>133.91094258021747</v>
      </c>
      <c r="BL121" s="134">
        <v>523.28</v>
      </c>
      <c r="BN121" s="136">
        <v>102.8</v>
      </c>
      <c r="BO121" s="136">
        <v>79.900000000000006</v>
      </c>
      <c r="BP121" s="136">
        <v>5</v>
      </c>
      <c r="BQ121" s="136">
        <v>0.53410000000000002</v>
      </c>
      <c r="BR121" s="136">
        <v>133.44999999999999</v>
      </c>
      <c r="BS121" s="134">
        <v>104.48</v>
      </c>
      <c r="BT121" s="9"/>
      <c r="BU121" s="73">
        <f t="shared" si="12"/>
        <v>4806.3999999999996</v>
      </c>
      <c r="BV121" s="73">
        <f t="shared" si="13"/>
        <v>3396.67</v>
      </c>
      <c r="BW121" s="139">
        <f t="shared" si="14"/>
        <v>1409.7299999999998</v>
      </c>
      <c r="BX121" s="74">
        <v>0</v>
      </c>
      <c r="BY121" s="74">
        <f>'[1]2_Ventas'!AB2301</f>
        <v>1268.07</v>
      </c>
      <c r="BZ121" s="140">
        <f>'[1]2_Ventas'!AN2301</f>
        <v>0</v>
      </c>
      <c r="CB121" s="141">
        <v>740.27</v>
      </c>
      <c r="CC121" s="142">
        <v>247.49</v>
      </c>
      <c r="CD121" s="142">
        <f t="shared" si="20"/>
        <v>692.8900000000001</v>
      </c>
      <c r="CE121" s="76">
        <f t="shared" si="20"/>
        <v>240.40999999999963</v>
      </c>
      <c r="CF121" s="142">
        <f t="shared" si="18"/>
        <v>-334.77000000000044</v>
      </c>
      <c r="CG121" s="142">
        <f t="shared" si="19"/>
        <v>1268.07</v>
      </c>
      <c r="CH121" s="142">
        <f t="shared" si="17"/>
        <v>933.2999999999995</v>
      </c>
      <c r="CI121" s="143">
        <f t="shared" si="15"/>
        <v>987.76</v>
      </c>
      <c r="CJ121" s="9"/>
      <c r="CK121" s="146">
        <f t="shared" si="21"/>
        <v>-47.379999999999882</v>
      </c>
      <c r="CL121" s="147">
        <f t="shared" si="21"/>
        <v>-7.080000000000382</v>
      </c>
      <c r="CM121" s="147">
        <f t="shared" si="16"/>
        <v>-54.460000000000491</v>
      </c>
    </row>
    <row r="122" spans="1:91" ht="15" customHeight="1" x14ac:dyDescent="0.2">
      <c r="A122" s="144">
        <v>45392</v>
      </c>
      <c r="C122" s="133">
        <v>14.8</v>
      </c>
      <c r="D122" s="133">
        <v>86.4</v>
      </c>
      <c r="E122" s="133">
        <v>66.3</v>
      </c>
      <c r="F122" s="133">
        <v>0.68230000000000002</v>
      </c>
      <c r="G122" s="133">
        <v>76.099999999999994</v>
      </c>
      <c r="H122" s="134">
        <v>1211.72</v>
      </c>
      <c r="J122" s="135">
        <v>0</v>
      </c>
      <c r="K122" s="135">
        <v>0</v>
      </c>
      <c r="L122" s="135">
        <v>0</v>
      </c>
      <c r="M122" s="135">
        <v>0</v>
      </c>
      <c r="N122" s="135">
        <v>0</v>
      </c>
      <c r="O122" s="134">
        <v>0</v>
      </c>
      <c r="Q122" s="136">
        <v>0</v>
      </c>
      <c r="R122" s="136">
        <v>0</v>
      </c>
      <c r="S122" s="136">
        <v>0</v>
      </c>
      <c r="T122" s="136">
        <v>0</v>
      </c>
      <c r="U122" s="136">
        <v>0</v>
      </c>
      <c r="V122" s="134">
        <v>0</v>
      </c>
      <c r="W122" s="9"/>
      <c r="X122" s="136">
        <v>117.8</v>
      </c>
      <c r="Y122" s="136">
        <v>83.8</v>
      </c>
      <c r="Z122" s="136">
        <v>18.5</v>
      </c>
      <c r="AA122" s="136">
        <v>0.53184242975292761</v>
      </c>
      <c r="AB122" s="136">
        <v>134.5562453915818</v>
      </c>
      <c r="AC122" s="134">
        <v>246.83</v>
      </c>
      <c r="AD122" s="9"/>
      <c r="AE122" s="145">
        <v>118.8</v>
      </c>
      <c r="AF122" s="137">
        <v>89.5</v>
      </c>
      <c r="AG122" s="137">
        <v>36.1</v>
      </c>
      <c r="AH122" s="137">
        <v>0.53191481027099197</v>
      </c>
      <c r="AI122" s="137">
        <v>134.52004168282269</v>
      </c>
      <c r="AJ122" s="134">
        <v>681.18</v>
      </c>
      <c r="AL122" s="135">
        <v>108.6</v>
      </c>
      <c r="AM122" s="135">
        <v>85.5</v>
      </c>
      <c r="AN122" s="135">
        <v>78</v>
      </c>
      <c r="AO122" s="135">
        <v>0.5323305092302052</v>
      </c>
      <c r="AP122" s="135">
        <v>134.31230560055809</v>
      </c>
      <c r="AQ122" s="134">
        <v>1294.5999999999999</v>
      </c>
      <c r="AR122" s="9"/>
      <c r="AS122" s="136">
        <v>118.3</v>
      </c>
      <c r="AT122" s="136">
        <v>84</v>
      </c>
      <c r="AU122" s="136">
        <v>32.6</v>
      </c>
      <c r="AV122" s="136">
        <v>0.52761056178302679</v>
      </c>
      <c r="AW122" s="136">
        <v>136.69023395174202</v>
      </c>
      <c r="AX122" s="134">
        <v>606.79</v>
      </c>
      <c r="AZ122" s="145">
        <v>14.5</v>
      </c>
      <c r="BA122" s="145">
        <v>78.8</v>
      </c>
      <c r="BB122" s="145">
        <v>0</v>
      </c>
      <c r="BC122" s="145">
        <v>0.53197331726750297</v>
      </c>
      <c r="BD122" s="145">
        <v>134.490784513064</v>
      </c>
      <c r="BE122" s="134">
        <v>15.3</v>
      </c>
      <c r="BF122" s="9"/>
      <c r="BG122" s="135">
        <v>107.1</v>
      </c>
      <c r="BH122" s="135">
        <v>84.4</v>
      </c>
      <c r="BI122" s="135">
        <v>35.5</v>
      </c>
      <c r="BJ122" s="135">
        <v>0.53313551666104808</v>
      </c>
      <c r="BK122" s="138">
        <v>133.91094258021747</v>
      </c>
      <c r="BL122" s="134">
        <v>523.13</v>
      </c>
      <c r="BN122" s="136">
        <v>104.7</v>
      </c>
      <c r="BO122" s="136">
        <v>81.5</v>
      </c>
      <c r="BP122" s="136">
        <v>4.9000000000000004</v>
      </c>
      <c r="BQ122" s="136">
        <v>0.53410000000000002</v>
      </c>
      <c r="BR122" s="136">
        <v>133.44999999999999</v>
      </c>
      <c r="BS122" s="134">
        <v>104.44</v>
      </c>
      <c r="BT122" s="9"/>
      <c r="BU122" s="73">
        <f t="shared" si="12"/>
        <v>4683.99</v>
      </c>
      <c r="BV122" s="73">
        <f t="shared" si="13"/>
        <v>3472.27</v>
      </c>
      <c r="BW122" s="139">
        <f t="shared" si="14"/>
        <v>1211.72</v>
      </c>
      <c r="BX122" s="74">
        <v>0</v>
      </c>
      <c r="BY122" s="74">
        <f>'[1]2_Ventas'!AB2302</f>
        <v>546.24</v>
      </c>
      <c r="BZ122" s="140">
        <f>'[1]2_Ventas'!AN2302</f>
        <v>442.24</v>
      </c>
      <c r="CB122" s="141">
        <v>674.55</v>
      </c>
      <c r="CC122" s="142">
        <v>257.95999999999998</v>
      </c>
      <c r="CD122" s="142">
        <f t="shared" si="20"/>
        <v>621.83999999999992</v>
      </c>
      <c r="CE122" s="76">
        <f t="shared" si="20"/>
        <v>244.23000000000025</v>
      </c>
      <c r="CF122" s="142">
        <f t="shared" si="18"/>
        <v>-122.40999999999985</v>
      </c>
      <c r="CG122" s="142">
        <f t="shared" si="19"/>
        <v>988.48</v>
      </c>
      <c r="CH122" s="142">
        <f t="shared" si="17"/>
        <v>866.07000000000016</v>
      </c>
      <c r="CI122" s="143">
        <f t="shared" si="15"/>
        <v>932.51</v>
      </c>
      <c r="CJ122" s="9"/>
      <c r="CK122" s="146">
        <f t="shared" si="21"/>
        <v>-52.710000000000036</v>
      </c>
      <c r="CL122" s="147">
        <f t="shared" si="21"/>
        <v>-13.729999999999734</v>
      </c>
      <c r="CM122" s="147">
        <f t="shared" si="16"/>
        <v>-66.439999999999827</v>
      </c>
    </row>
    <row r="123" spans="1:91" ht="15" customHeight="1" x14ac:dyDescent="0.2">
      <c r="A123" s="144">
        <v>45393</v>
      </c>
      <c r="C123" s="133">
        <v>14.8</v>
      </c>
      <c r="D123" s="133">
        <v>84.6</v>
      </c>
      <c r="E123" s="133">
        <v>61.1</v>
      </c>
      <c r="F123" s="133">
        <v>0.68230000000000002</v>
      </c>
      <c r="G123" s="133">
        <v>76.099999999999994</v>
      </c>
      <c r="H123" s="134">
        <v>1115.1200000000001</v>
      </c>
      <c r="J123" s="135">
        <v>0</v>
      </c>
      <c r="K123" s="135">
        <v>0</v>
      </c>
      <c r="L123" s="135">
        <v>0</v>
      </c>
      <c r="M123" s="135">
        <v>0</v>
      </c>
      <c r="N123" s="135">
        <v>0</v>
      </c>
      <c r="O123" s="134">
        <v>0</v>
      </c>
      <c r="Q123" s="136">
        <v>0</v>
      </c>
      <c r="R123" s="136">
        <v>0</v>
      </c>
      <c r="S123" s="136">
        <v>0</v>
      </c>
      <c r="T123" s="136">
        <v>0</v>
      </c>
      <c r="U123" s="136">
        <v>0</v>
      </c>
      <c r="V123" s="134">
        <v>0</v>
      </c>
      <c r="W123" s="9"/>
      <c r="X123" s="136">
        <v>116.1</v>
      </c>
      <c r="Y123" s="136">
        <v>82.4</v>
      </c>
      <c r="Z123" s="136">
        <v>18.7</v>
      </c>
      <c r="AA123" s="136">
        <v>0.53184242975292761</v>
      </c>
      <c r="AB123" s="136">
        <v>134.5562453915818</v>
      </c>
      <c r="AC123" s="134">
        <v>249.51</v>
      </c>
      <c r="AD123" s="9"/>
      <c r="AE123" s="145">
        <v>117.7</v>
      </c>
      <c r="AF123" s="137">
        <v>87.7</v>
      </c>
      <c r="AG123" s="137">
        <v>40</v>
      </c>
      <c r="AH123" s="137">
        <v>0.53191481027099197</v>
      </c>
      <c r="AI123" s="137">
        <v>134.52004168282269</v>
      </c>
      <c r="AJ123" s="134">
        <v>773.56</v>
      </c>
      <c r="AL123" s="135">
        <v>107</v>
      </c>
      <c r="AM123" s="135">
        <v>84.5</v>
      </c>
      <c r="AN123" s="135">
        <v>77.900000000000006</v>
      </c>
      <c r="AO123" s="135">
        <v>0.5323305092302052</v>
      </c>
      <c r="AP123" s="135">
        <v>134.31230560055809</v>
      </c>
      <c r="AQ123" s="134">
        <v>1294.26</v>
      </c>
      <c r="AR123" s="9"/>
      <c r="AS123" s="136">
        <v>117.8</v>
      </c>
      <c r="AT123" s="136">
        <v>83.1</v>
      </c>
      <c r="AU123" s="136">
        <v>32.9</v>
      </c>
      <c r="AV123" s="136">
        <v>0.52761056178302679</v>
      </c>
      <c r="AW123" s="136">
        <v>136.69023395174202</v>
      </c>
      <c r="AX123" s="134">
        <v>614.47</v>
      </c>
      <c r="AZ123" s="145">
        <v>14.4</v>
      </c>
      <c r="BA123" s="145">
        <v>76.599999999999994</v>
      </c>
      <c r="BB123" s="145">
        <v>0</v>
      </c>
      <c r="BC123" s="145">
        <v>0.53197331726750297</v>
      </c>
      <c r="BD123" s="145">
        <v>134.490784513064</v>
      </c>
      <c r="BE123" s="134">
        <v>15.31</v>
      </c>
      <c r="BF123" s="9"/>
      <c r="BG123" s="135">
        <v>104.6</v>
      </c>
      <c r="BH123" s="135">
        <v>82.8</v>
      </c>
      <c r="BI123" s="135">
        <v>35.5</v>
      </c>
      <c r="BJ123" s="135">
        <v>0.53313551666104808</v>
      </c>
      <c r="BK123" s="138">
        <v>133.91094258021747</v>
      </c>
      <c r="BL123" s="134">
        <v>523.63</v>
      </c>
      <c r="BN123" s="136">
        <v>102.1</v>
      </c>
      <c r="BO123" s="136">
        <v>79.5</v>
      </c>
      <c r="BP123" s="136">
        <v>5</v>
      </c>
      <c r="BQ123" s="136">
        <v>0.53410000000000002</v>
      </c>
      <c r="BR123" s="136">
        <v>133.44999999999999</v>
      </c>
      <c r="BS123" s="134">
        <v>104.08</v>
      </c>
      <c r="BT123" s="9"/>
      <c r="BU123" s="73">
        <f t="shared" si="12"/>
        <v>4689.9400000000005</v>
      </c>
      <c r="BV123" s="73">
        <f t="shared" si="13"/>
        <v>3574.8199999999997</v>
      </c>
      <c r="BW123" s="139">
        <f t="shared" si="14"/>
        <v>1115.1200000000001</v>
      </c>
      <c r="BX123" s="74">
        <v>0</v>
      </c>
      <c r="BY123" s="74">
        <f>'[1]2_Ventas'!AB2303</f>
        <v>528.57000000000005</v>
      </c>
      <c r="BZ123" s="140">
        <f>'[1]2_Ventas'!AN2303</f>
        <v>326</v>
      </c>
      <c r="CB123" s="141">
        <v>675.4</v>
      </c>
      <c r="CC123" s="142">
        <v>228.73</v>
      </c>
      <c r="CD123" s="142">
        <f t="shared" si="20"/>
        <v>631.11999999999978</v>
      </c>
      <c r="CE123" s="76">
        <f t="shared" si="20"/>
        <v>229.40000000000009</v>
      </c>
      <c r="CF123" s="142">
        <f t="shared" si="18"/>
        <v>5.9500000000007276</v>
      </c>
      <c r="CG123" s="142">
        <f t="shared" si="19"/>
        <v>854.57</v>
      </c>
      <c r="CH123" s="142">
        <f t="shared" si="17"/>
        <v>860.52000000000078</v>
      </c>
      <c r="CI123" s="143">
        <f t="shared" si="15"/>
        <v>904.13</v>
      </c>
      <c r="CJ123" s="9"/>
      <c r="CK123" s="146">
        <f t="shared" si="21"/>
        <v>-44.2800000000002</v>
      </c>
      <c r="CL123" s="147">
        <f t="shared" si="21"/>
        <v>0.67000000000010118</v>
      </c>
      <c r="CM123" s="147">
        <f t="shared" si="16"/>
        <v>-43.609999999999218</v>
      </c>
    </row>
    <row r="124" spans="1:91" ht="15" customHeight="1" x14ac:dyDescent="0.2">
      <c r="A124" s="144">
        <v>45394</v>
      </c>
      <c r="C124" s="133">
        <v>14.8</v>
      </c>
      <c r="D124" s="133">
        <v>83.8</v>
      </c>
      <c r="E124" s="133">
        <v>43.8</v>
      </c>
      <c r="F124" s="133">
        <v>0.68230000000000002</v>
      </c>
      <c r="G124" s="133">
        <v>76.099999999999994</v>
      </c>
      <c r="H124" s="134">
        <v>771.73</v>
      </c>
      <c r="J124" s="135">
        <v>0</v>
      </c>
      <c r="K124" s="135">
        <v>0</v>
      </c>
      <c r="L124" s="135">
        <v>0</v>
      </c>
      <c r="M124" s="135">
        <v>0</v>
      </c>
      <c r="N124" s="135">
        <v>0</v>
      </c>
      <c r="O124" s="134">
        <v>0</v>
      </c>
      <c r="Q124" s="136">
        <v>0</v>
      </c>
      <c r="R124" s="136">
        <v>0</v>
      </c>
      <c r="S124" s="136">
        <v>0</v>
      </c>
      <c r="T124" s="136">
        <v>0</v>
      </c>
      <c r="U124" s="136">
        <v>0</v>
      </c>
      <c r="V124" s="134">
        <v>0</v>
      </c>
      <c r="W124" s="9"/>
      <c r="X124" s="136">
        <v>114.6</v>
      </c>
      <c r="Y124" s="136">
        <v>81.3</v>
      </c>
      <c r="Z124" s="136">
        <v>18.7</v>
      </c>
      <c r="AA124" s="136">
        <v>0.53184242975292761</v>
      </c>
      <c r="AB124" s="136">
        <v>134.5562453915818</v>
      </c>
      <c r="AC124" s="134">
        <v>249.26</v>
      </c>
      <c r="AD124" s="9"/>
      <c r="AE124" s="145">
        <v>114.5</v>
      </c>
      <c r="AF124" s="137">
        <v>85.5</v>
      </c>
      <c r="AG124" s="137">
        <v>36.4</v>
      </c>
      <c r="AH124" s="137">
        <v>0.53191481027099197</v>
      </c>
      <c r="AI124" s="137">
        <v>134.52004168282269</v>
      </c>
      <c r="AJ124" s="134">
        <v>690.49</v>
      </c>
      <c r="AL124" s="135">
        <v>106</v>
      </c>
      <c r="AM124" s="135">
        <v>83.9</v>
      </c>
      <c r="AN124" s="135">
        <v>77.8</v>
      </c>
      <c r="AO124" s="135">
        <v>0.5323305092302052</v>
      </c>
      <c r="AP124" s="135">
        <v>134.31230560055809</v>
      </c>
      <c r="AQ124" s="134">
        <v>1293.55</v>
      </c>
      <c r="AR124" s="9"/>
      <c r="AS124" s="136">
        <v>114.7</v>
      </c>
      <c r="AT124" s="136">
        <v>81.400000000000006</v>
      </c>
      <c r="AU124" s="136">
        <v>32.799999999999997</v>
      </c>
      <c r="AV124" s="136">
        <v>0.52761056178302679</v>
      </c>
      <c r="AW124" s="136">
        <v>136.69023395174202</v>
      </c>
      <c r="AX124" s="134">
        <v>612.16999999999996</v>
      </c>
      <c r="AZ124" s="145">
        <v>14.5</v>
      </c>
      <c r="BA124" s="145">
        <v>76.900000000000006</v>
      </c>
      <c r="BB124" s="145">
        <v>0</v>
      </c>
      <c r="BC124" s="145">
        <v>0.53197331726750297</v>
      </c>
      <c r="BD124" s="145">
        <v>134.490784513064</v>
      </c>
      <c r="BE124" s="134">
        <v>15.35</v>
      </c>
      <c r="BF124" s="9"/>
      <c r="BG124" s="135">
        <v>103.5</v>
      </c>
      <c r="BH124" s="135">
        <v>82.1</v>
      </c>
      <c r="BI124" s="135">
        <v>35.5</v>
      </c>
      <c r="BJ124" s="135">
        <v>0.53313551666104808</v>
      </c>
      <c r="BK124" s="138">
        <v>133.91094258021747</v>
      </c>
      <c r="BL124" s="134">
        <v>523.62</v>
      </c>
      <c r="BN124" s="136">
        <v>101.7</v>
      </c>
      <c r="BO124" s="136">
        <v>78.900000000000006</v>
      </c>
      <c r="BP124" s="136">
        <v>5.0999999999999996</v>
      </c>
      <c r="BQ124" s="136">
        <v>0.53410000000000002</v>
      </c>
      <c r="BR124" s="136">
        <v>133.44999999999999</v>
      </c>
      <c r="BS124" s="134">
        <v>104.97</v>
      </c>
      <c r="BT124" s="9"/>
      <c r="BU124" s="73">
        <f t="shared" si="12"/>
        <v>4261.1399999999994</v>
      </c>
      <c r="BV124" s="73">
        <f t="shared" si="13"/>
        <v>3489.41</v>
      </c>
      <c r="BW124" s="139">
        <f t="shared" si="14"/>
        <v>771.73</v>
      </c>
      <c r="BX124" s="74">
        <v>0</v>
      </c>
      <c r="BY124" s="74">
        <f>'[1]2_Ventas'!AB2304</f>
        <v>751.4</v>
      </c>
      <c r="BZ124" s="140">
        <f>'[1]2_Ventas'!AN2304</f>
        <v>598.66999999999996</v>
      </c>
      <c r="CB124" s="141">
        <v>715.25</v>
      </c>
      <c r="CC124" s="142">
        <v>251.86</v>
      </c>
      <c r="CD124" s="142">
        <f t="shared" si="20"/>
        <v>665.99000000000012</v>
      </c>
      <c r="CE124" s="76">
        <f t="shared" si="20"/>
        <v>255.27999999999986</v>
      </c>
      <c r="CF124" s="142">
        <f t="shared" si="18"/>
        <v>-428.80000000000109</v>
      </c>
      <c r="CG124" s="142">
        <f t="shared" si="19"/>
        <v>1350.07</v>
      </c>
      <c r="CH124" s="142">
        <f t="shared" si="17"/>
        <v>921.26999999999884</v>
      </c>
      <c r="CI124" s="143">
        <f t="shared" si="15"/>
        <v>967.11</v>
      </c>
      <c r="CJ124" s="9"/>
      <c r="CK124" s="146">
        <f t="shared" si="21"/>
        <v>-49.259999999999877</v>
      </c>
      <c r="CL124" s="147">
        <f t="shared" si="21"/>
        <v>3.4199999999998454</v>
      </c>
      <c r="CM124" s="147">
        <f t="shared" si="16"/>
        <v>-45.840000000001169</v>
      </c>
    </row>
    <row r="125" spans="1:91" ht="15" customHeight="1" x14ac:dyDescent="0.2">
      <c r="A125" s="144">
        <v>45395</v>
      </c>
      <c r="C125" s="133">
        <v>14.8</v>
      </c>
      <c r="D125" s="133">
        <v>85.1</v>
      </c>
      <c r="E125" s="133">
        <v>45.7</v>
      </c>
      <c r="F125" s="133">
        <v>0.68230000000000002</v>
      </c>
      <c r="G125" s="133">
        <v>76.099999999999994</v>
      </c>
      <c r="H125" s="134">
        <v>808.63</v>
      </c>
      <c r="J125" s="135">
        <v>0</v>
      </c>
      <c r="K125" s="135">
        <v>0</v>
      </c>
      <c r="L125" s="135">
        <v>0</v>
      </c>
      <c r="M125" s="135">
        <v>0</v>
      </c>
      <c r="N125" s="135">
        <v>0</v>
      </c>
      <c r="O125" s="134">
        <v>0</v>
      </c>
      <c r="Q125" s="136">
        <v>0</v>
      </c>
      <c r="R125" s="136">
        <v>0</v>
      </c>
      <c r="S125" s="136">
        <v>0</v>
      </c>
      <c r="T125" s="136">
        <v>0</v>
      </c>
      <c r="U125" s="136">
        <v>0</v>
      </c>
      <c r="V125" s="134">
        <v>0</v>
      </c>
      <c r="W125" s="9"/>
      <c r="X125" s="136">
        <v>116.2</v>
      </c>
      <c r="Y125" s="136">
        <v>82.2</v>
      </c>
      <c r="Z125" s="136">
        <v>18.8</v>
      </c>
      <c r="AA125" s="136">
        <v>0.53184242975292761</v>
      </c>
      <c r="AB125" s="136">
        <v>134.5562453915818</v>
      </c>
      <c r="AC125" s="134">
        <v>251.09</v>
      </c>
      <c r="AD125" s="9"/>
      <c r="AE125" s="145">
        <v>115.9</v>
      </c>
      <c r="AF125" s="137">
        <v>85.4</v>
      </c>
      <c r="AG125" s="137">
        <v>50.3</v>
      </c>
      <c r="AH125" s="137">
        <v>0.53191481027099197</v>
      </c>
      <c r="AI125" s="137">
        <v>134.52004168282269</v>
      </c>
      <c r="AJ125" s="134">
        <v>1022.46</v>
      </c>
      <c r="AL125" s="135">
        <v>106.6</v>
      </c>
      <c r="AM125" s="135">
        <v>84.2</v>
      </c>
      <c r="AN125" s="135">
        <v>77.900000000000006</v>
      </c>
      <c r="AO125" s="135">
        <v>0.5323305092302052</v>
      </c>
      <c r="AP125" s="135">
        <v>134.31230560055809</v>
      </c>
      <c r="AQ125" s="134">
        <v>1294.6300000000001</v>
      </c>
      <c r="AR125" s="9"/>
      <c r="AS125" s="136">
        <v>116.5</v>
      </c>
      <c r="AT125" s="136">
        <v>82.4</v>
      </c>
      <c r="AU125" s="136">
        <v>32.9</v>
      </c>
      <c r="AV125" s="136">
        <v>0.52761056178302679</v>
      </c>
      <c r="AW125" s="136">
        <v>136.69023395174202</v>
      </c>
      <c r="AX125" s="134">
        <v>614.34</v>
      </c>
      <c r="AZ125" s="145">
        <v>14.7</v>
      </c>
      <c r="BA125" s="145">
        <v>79.599999999999994</v>
      </c>
      <c r="BB125" s="145">
        <v>0</v>
      </c>
      <c r="BC125" s="145">
        <v>0.53197331726750297</v>
      </c>
      <c r="BD125" s="145">
        <v>134.490784513064</v>
      </c>
      <c r="BE125" s="134">
        <v>15.38</v>
      </c>
      <c r="BF125" s="9"/>
      <c r="BG125" s="135">
        <v>104.9</v>
      </c>
      <c r="BH125" s="135">
        <v>82.8</v>
      </c>
      <c r="BI125" s="135">
        <v>35.5</v>
      </c>
      <c r="BJ125" s="135">
        <v>0.53313551666104808</v>
      </c>
      <c r="BK125" s="138">
        <v>133.91094258021747</v>
      </c>
      <c r="BL125" s="134">
        <v>523.74</v>
      </c>
      <c r="BN125" s="136">
        <v>104.2</v>
      </c>
      <c r="BO125" s="136">
        <v>80.599999999999994</v>
      </c>
      <c r="BP125" s="136">
        <v>5</v>
      </c>
      <c r="BQ125" s="136">
        <v>0.53410000000000002</v>
      </c>
      <c r="BR125" s="136">
        <v>133.44999999999999</v>
      </c>
      <c r="BS125" s="134">
        <v>105.32</v>
      </c>
      <c r="BT125" s="9"/>
      <c r="BU125" s="73">
        <f t="shared" ref="BU125:BU188" si="22">+H125+O125+AQ125+BL125+AJ125+BE125+BS125+AC125+V125+AX125</f>
        <v>4635.59</v>
      </c>
      <c r="BV125" s="73">
        <f t="shared" ref="BV125:BV188" si="23">+O125+AQ125+BL125+AJ125+BE125+BS125+AC125+V125+AX125</f>
        <v>3826.9600000000005</v>
      </c>
      <c r="BW125" s="139">
        <f t="shared" ref="BW125:BW188" si="24">+H125</f>
        <v>808.63</v>
      </c>
      <c r="BX125" s="74">
        <v>0</v>
      </c>
      <c r="BY125" s="74">
        <f>'[1]2_Ventas'!AB2305</f>
        <v>229.36</v>
      </c>
      <c r="BZ125" s="140">
        <f>'[1]2_Ventas'!AN2305</f>
        <v>210.17</v>
      </c>
      <c r="CB125" s="141"/>
      <c r="CC125" s="142"/>
      <c r="CD125" s="142">
        <f t="shared" si="20"/>
        <v>566.91000000000065</v>
      </c>
      <c r="CE125" s="76">
        <f t="shared" si="20"/>
        <v>247.06999999999996</v>
      </c>
      <c r="CF125" s="142">
        <f t="shared" si="18"/>
        <v>374.45000000000073</v>
      </c>
      <c r="CG125" s="142">
        <f t="shared" si="19"/>
        <v>439.53</v>
      </c>
      <c r="CH125" s="142">
        <f t="shared" si="17"/>
        <v>813.9800000000007</v>
      </c>
      <c r="CI125" s="143">
        <f t="shared" ref="CI125:CI188" si="25">+CB125+CC125</f>
        <v>0</v>
      </c>
      <c r="CJ125" s="9"/>
      <c r="CK125" s="146">
        <f t="shared" si="21"/>
        <v>566.91000000000065</v>
      </c>
      <c r="CL125" s="147">
        <f t="shared" si="21"/>
        <v>247.06999999999996</v>
      </c>
      <c r="CM125" s="147">
        <f t="shared" ref="CM125:CM188" si="26">+CH125-CI125</f>
        <v>813.9800000000007</v>
      </c>
    </row>
    <row r="126" spans="1:91" ht="15" customHeight="1" x14ac:dyDescent="0.2">
      <c r="A126" s="144">
        <v>45396</v>
      </c>
      <c r="C126" s="133">
        <v>14.8</v>
      </c>
      <c r="D126" s="133">
        <v>85.7</v>
      </c>
      <c r="E126" s="133">
        <v>56.9</v>
      </c>
      <c r="F126" s="133">
        <v>0.68230000000000002</v>
      </c>
      <c r="G126" s="133">
        <v>76.099999999999994</v>
      </c>
      <c r="H126" s="134">
        <v>1031.69</v>
      </c>
      <c r="J126" s="135">
        <v>0</v>
      </c>
      <c r="K126" s="135">
        <v>0</v>
      </c>
      <c r="L126" s="135">
        <v>0</v>
      </c>
      <c r="M126" s="135">
        <v>0</v>
      </c>
      <c r="N126" s="135">
        <v>0</v>
      </c>
      <c r="O126" s="134">
        <v>0</v>
      </c>
      <c r="Q126" s="136">
        <v>0</v>
      </c>
      <c r="R126" s="136">
        <v>0</v>
      </c>
      <c r="S126" s="136">
        <v>0</v>
      </c>
      <c r="T126" s="136">
        <v>0</v>
      </c>
      <c r="U126" s="136">
        <v>0</v>
      </c>
      <c r="V126" s="134">
        <v>0</v>
      </c>
      <c r="W126" s="9"/>
      <c r="X126" s="136">
        <v>118.4</v>
      </c>
      <c r="Y126" s="136">
        <v>83.1</v>
      </c>
      <c r="Z126" s="136">
        <v>18.899999999999999</v>
      </c>
      <c r="AA126" s="136">
        <v>0.53184242975292761</v>
      </c>
      <c r="AB126" s="136">
        <v>134.5562453915818</v>
      </c>
      <c r="AC126" s="134">
        <v>253.36</v>
      </c>
      <c r="AD126" s="9"/>
      <c r="AE126" s="145">
        <v>118.2</v>
      </c>
      <c r="AF126" s="137">
        <v>86.4</v>
      </c>
      <c r="AG126" s="137">
        <v>69.3</v>
      </c>
      <c r="AH126" s="137">
        <v>0.53191481027099197</v>
      </c>
      <c r="AI126" s="137">
        <v>134.52004168282269</v>
      </c>
      <c r="AJ126" s="134">
        <v>1466.54</v>
      </c>
      <c r="AL126" s="135">
        <v>107.2</v>
      </c>
      <c r="AM126" s="135">
        <v>84.6</v>
      </c>
      <c r="AN126" s="135">
        <v>77.900000000000006</v>
      </c>
      <c r="AO126" s="135">
        <v>0.5323305092302052</v>
      </c>
      <c r="AP126" s="135">
        <v>134.31230560055809</v>
      </c>
      <c r="AQ126" s="134">
        <v>1294.1400000000001</v>
      </c>
      <c r="AR126" s="9"/>
      <c r="AS126" s="136">
        <v>118.3</v>
      </c>
      <c r="AT126" s="136">
        <v>82.9</v>
      </c>
      <c r="AU126" s="136">
        <v>33</v>
      </c>
      <c r="AV126" s="136">
        <v>0.52761056178302679</v>
      </c>
      <c r="AW126" s="136">
        <v>136.69023395174202</v>
      </c>
      <c r="AX126" s="134">
        <v>617.22</v>
      </c>
      <c r="AZ126" s="145">
        <v>14.9</v>
      </c>
      <c r="BA126" s="145">
        <v>80.2</v>
      </c>
      <c r="BB126" s="145">
        <v>0</v>
      </c>
      <c r="BC126" s="145">
        <v>0.53197331726750297</v>
      </c>
      <c r="BD126" s="145">
        <v>134.490784513064</v>
      </c>
      <c r="BE126" s="134">
        <v>15.47</v>
      </c>
      <c r="BF126" s="9"/>
      <c r="BG126" s="135">
        <v>105.6</v>
      </c>
      <c r="BH126" s="135">
        <v>83.3</v>
      </c>
      <c r="BI126" s="135">
        <v>35.5</v>
      </c>
      <c r="BJ126" s="135">
        <v>0.53313551666104808</v>
      </c>
      <c r="BK126" s="138">
        <v>133.91094258021747</v>
      </c>
      <c r="BL126" s="134">
        <v>523.55999999999995</v>
      </c>
      <c r="BN126" s="136">
        <v>104.4</v>
      </c>
      <c r="BO126" s="136">
        <v>82.4</v>
      </c>
      <c r="BP126" s="136">
        <v>9</v>
      </c>
      <c r="BQ126" s="136">
        <v>0.53410000000000002</v>
      </c>
      <c r="BR126" s="136">
        <v>133.44999999999999</v>
      </c>
      <c r="BS126" s="134">
        <v>152.47</v>
      </c>
      <c r="BT126" s="9"/>
      <c r="BU126" s="73">
        <f t="shared" si="22"/>
        <v>5354.4500000000007</v>
      </c>
      <c r="BV126" s="73">
        <f t="shared" si="23"/>
        <v>4322.7599999999993</v>
      </c>
      <c r="BW126" s="139">
        <f t="shared" si="24"/>
        <v>1031.69</v>
      </c>
      <c r="BX126" s="74">
        <v>0</v>
      </c>
      <c r="BY126" s="74">
        <f>'[1]2_Ventas'!AB2306</f>
        <v>0</v>
      </c>
      <c r="BZ126" s="140">
        <f>'[1]2_Ventas'!AN2306</f>
        <v>0</v>
      </c>
      <c r="CB126" s="141">
        <v>530</v>
      </c>
      <c r="CC126" s="142">
        <v>242</v>
      </c>
      <c r="CD126" s="142">
        <f t="shared" si="20"/>
        <v>495.79999999999882</v>
      </c>
      <c r="CE126" s="76">
        <f t="shared" si="20"/>
        <v>223.06000000000006</v>
      </c>
      <c r="CF126" s="142">
        <f t="shared" si="18"/>
        <v>718.86000000000058</v>
      </c>
      <c r="CG126" s="142">
        <f t="shared" si="19"/>
        <v>0</v>
      </c>
      <c r="CH126" s="142">
        <f t="shared" si="17"/>
        <v>718.86000000000058</v>
      </c>
      <c r="CI126" s="143">
        <f t="shared" si="25"/>
        <v>772</v>
      </c>
      <c r="CJ126" s="9"/>
      <c r="CK126" s="146">
        <f t="shared" si="21"/>
        <v>-34.200000000001182</v>
      </c>
      <c r="CL126" s="147">
        <f t="shared" si="21"/>
        <v>-18.939999999999941</v>
      </c>
      <c r="CM126" s="147">
        <f t="shared" si="26"/>
        <v>-53.139999999999418</v>
      </c>
    </row>
    <row r="127" spans="1:91" ht="15" customHeight="1" x14ac:dyDescent="0.2">
      <c r="A127" s="144">
        <v>45397</v>
      </c>
      <c r="C127" s="133">
        <v>14.9</v>
      </c>
      <c r="D127" s="133">
        <v>83.1</v>
      </c>
      <c r="E127" s="133">
        <v>55</v>
      </c>
      <c r="F127" s="133">
        <v>0.68230000000000002</v>
      </c>
      <c r="G127" s="133">
        <v>76.099999999999994</v>
      </c>
      <c r="H127" s="134">
        <v>994.98</v>
      </c>
      <c r="J127" s="135">
        <v>0</v>
      </c>
      <c r="K127" s="135">
        <v>0</v>
      </c>
      <c r="L127" s="135">
        <v>0</v>
      </c>
      <c r="M127" s="135">
        <v>0</v>
      </c>
      <c r="N127" s="135">
        <v>0</v>
      </c>
      <c r="O127" s="134">
        <v>0</v>
      </c>
      <c r="Q127" s="136">
        <v>0</v>
      </c>
      <c r="R127" s="136">
        <v>0</v>
      </c>
      <c r="S127" s="136">
        <v>0</v>
      </c>
      <c r="T127" s="136">
        <v>0</v>
      </c>
      <c r="U127" s="136">
        <v>0</v>
      </c>
      <c r="V127" s="134">
        <v>0</v>
      </c>
      <c r="W127" s="9"/>
      <c r="X127" s="136">
        <v>114.9</v>
      </c>
      <c r="Y127" s="136">
        <v>80.8</v>
      </c>
      <c r="Z127" s="136">
        <v>19.2</v>
      </c>
      <c r="AA127" s="136">
        <v>0.53184242975292761</v>
      </c>
      <c r="AB127" s="136">
        <v>134.5562453915818</v>
      </c>
      <c r="AC127" s="134">
        <v>257</v>
      </c>
      <c r="AD127" s="9"/>
      <c r="AE127" s="145">
        <v>114.9</v>
      </c>
      <c r="AF127" s="137">
        <v>83.5</v>
      </c>
      <c r="AG127" s="137">
        <v>64.5</v>
      </c>
      <c r="AH127" s="137">
        <v>0.53191481027099197</v>
      </c>
      <c r="AI127" s="137">
        <v>134.52004168282269</v>
      </c>
      <c r="AJ127" s="134">
        <v>1363.07</v>
      </c>
      <c r="AL127" s="135">
        <v>104.8</v>
      </c>
      <c r="AM127" s="135">
        <v>83.1</v>
      </c>
      <c r="AN127" s="135">
        <v>77.8</v>
      </c>
      <c r="AO127" s="135">
        <v>0.5323305092302052</v>
      </c>
      <c r="AP127" s="135">
        <v>134.31230560055809</v>
      </c>
      <c r="AQ127" s="134">
        <v>1295.5899999999999</v>
      </c>
      <c r="AR127" s="9"/>
      <c r="AS127" s="136">
        <v>114.9</v>
      </c>
      <c r="AT127" s="136">
        <v>81</v>
      </c>
      <c r="AU127" s="136">
        <v>33.200000000000003</v>
      </c>
      <c r="AV127" s="136">
        <v>0.52761056178302679</v>
      </c>
      <c r="AW127" s="136">
        <v>136.69023395174202</v>
      </c>
      <c r="AX127" s="134">
        <v>621.9</v>
      </c>
      <c r="AZ127" s="145">
        <v>14.7</v>
      </c>
      <c r="BA127" s="145">
        <v>75.3</v>
      </c>
      <c r="BB127" s="145">
        <v>0</v>
      </c>
      <c r="BC127" s="145">
        <v>0.53197331726750297</v>
      </c>
      <c r="BD127" s="145">
        <v>134.490784513064</v>
      </c>
      <c r="BE127" s="134">
        <v>15.51</v>
      </c>
      <c r="BF127" s="9"/>
      <c r="BG127" s="135">
        <v>102</v>
      </c>
      <c r="BH127" s="135">
        <v>81.099999999999994</v>
      </c>
      <c r="BI127" s="135">
        <v>35.5</v>
      </c>
      <c r="BJ127" s="135">
        <v>0.53313551666104808</v>
      </c>
      <c r="BK127" s="138">
        <v>133.91094258021747</v>
      </c>
      <c r="BL127" s="134">
        <v>524.1</v>
      </c>
      <c r="BN127" s="136">
        <v>99</v>
      </c>
      <c r="BO127" s="136">
        <v>78.900000000000006</v>
      </c>
      <c r="BP127" s="136">
        <v>9.1999999999999993</v>
      </c>
      <c r="BQ127" s="136">
        <v>0.53410000000000002</v>
      </c>
      <c r="BR127" s="136">
        <v>133.44999999999999</v>
      </c>
      <c r="BS127" s="134">
        <v>152.57</v>
      </c>
      <c r="BT127" s="9"/>
      <c r="BU127" s="73">
        <f t="shared" si="22"/>
        <v>5224.7199999999993</v>
      </c>
      <c r="BV127" s="73">
        <f t="shared" si="23"/>
        <v>4229.7400000000007</v>
      </c>
      <c r="BW127" s="139">
        <f t="shared" si="24"/>
        <v>994.98</v>
      </c>
      <c r="BX127" s="74">
        <v>0</v>
      </c>
      <c r="BY127" s="74">
        <f>'[1]2_Ventas'!AB2307</f>
        <v>740.1</v>
      </c>
      <c r="BZ127" s="140">
        <f>'[1]2_Ventas'!AN2307</f>
        <v>280.24</v>
      </c>
      <c r="CB127" s="141">
        <v>696.99</v>
      </c>
      <c r="CC127" s="142">
        <v>251.08</v>
      </c>
      <c r="CD127" s="142">
        <f t="shared" si="20"/>
        <v>647.08000000000141</v>
      </c>
      <c r="CE127" s="76">
        <f t="shared" si="20"/>
        <v>243.52999999999997</v>
      </c>
      <c r="CF127" s="142">
        <f t="shared" si="18"/>
        <v>-129.73000000000138</v>
      </c>
      <c r="CG127" s="142">
        <f t="shared" si="19"/>
        <v>1020.34</v>
      </c>
      <c r="CH127" s="142">
        <f t="shared" si="17"/>
        <v>890.60999999999865</v>
      </c>
      <c r="CI127" s="143">
        <f t="shared" si="25"/>
        <v>948.07</v>
      </c>
      <c r="CJ127" s="9"/>
      <c r="CK127" s="146">
        <f t="shared" si="21"/>
        <v>-49.909999999998604</v>
      </c>
      <c r="CL127" s="147">
        <f t="shared" si="21"/>
        <v>-7.5500000000000398</v>
      </c>
      <c r="CM127" s="147">
        <f t="shared" si="26"/>
        <v>-57.460000000001401</v>
      </c>
    </row>
    <row r="128" spans="1:91" ht="15" customHeight="1" x14ac:dyDescent="0.2">
      <c r="A128" s="144">
        <v>45398</v>
      </c>
      <c r="C128" s="133">
        <v>14.8</v>
      </c>
      <c r="D128" s="133">
        <v>82.6</v>
      </c>
      <c r="E128" s="133">
        <v>57.4</v>
      </c>
      <c r="F128" s="133">
        <v>0.68230000000000002</v>
      </c>
      <c r="G128" s="133">
        <v>76.099999999999994</v>
      </c>
      <c r="H128" s="134">
        <v>1043.0700000000002</v>
      </c>
      <c r="J128" s="135">
        <v>0</v>
      </c>
      <c r="K128" s="135">
        <v>0</v>
      </c>
      <c r="L128" s="135">
        <v>0</v>
      </c>
      <c r="M128" s="135">
        <v>0</v>
      </c>
      <c r="N128" s="135">
        <v>0</v>
      </c>
      <c r="O128" s="134">
        <v>0</v>
      </c>
      <c r="Q128" s="136">
        <v>0</v>
      </c>
      <c r="R128" s="136">
        <v>0</v>
      </c>
      <c r="S128" s="136">
        <v>0</v>
      </c>
      <c r="T128" s="136">
        <v>0</v>
      </c>
      <c r="U128" s="136">
        <v>0</v>
      </c>
      <c r="V128" s="134">
        <v>0</v>
      </c>
      <c r="W128" s="9"/>
      <c r="X128" s="136">
        <v>113.3</v>
      </c>
      <c r="Y128" s="136">
        <v>79.7</v>
      </c>
      <c r="Z128" s="136">
        <v>19.3</v>
      </c>
      <c r="AA128" s="136">
        <v>0.53184242975292761</v>
      </c>
      <c r="AB128" s="136">
        <v>134.5562453915818</v>
      </c>
      <c r="AC128" s="134">
        <v>258.11</v>
      </c>
      <c r="AD128" s="9"/>
      <c r="AE128" s="145">
        <v>113.1</v>
      </c>
      <c r="AF128" s="137">
        <v>82.5</v>
      </c>
      <c r="AG128" s="137">
        <v>56.4</v>
      </c>
      <c r="AH128" s="137">
        <v>0.53191481027099197</v>
      </c>
      <c r="AI128" s="137">
        <v>134.52004168282269</v>
      </c>
      <c r="AJ128" s="134">
        <v>1173.26</v>
      </c>
      <c r="AL128" s="135">
        <v>103.1</v>
      </c>
      <c r="AM128" s="135">
        <v>82</v>
      </c>
      <c r="AN128" s="135">
        <v>77.7</v>
      </c>
      <c r="AO128" s="135">
        <v>0.5323305092302052</v>
      </c>
      <c r="AP128" s="135">
        <v>134.31230560055809</v>
      </c>
      <c r="AQ128" s="134">
        <v>1295.49</v>
      </c>
      <c r="AR128" s="9"/>
      <c r="AS128" s="136">
        <v>113.3</v>
      </c>
      <c r="AT128" s="136">
        <v>79.8</v>
      </c>
      <c r="AU128" s="136">
        <v>33.200000000000003</v>
      </c>
      <c r="AV128" s="136">
        <v>0.52761056178302679</v>
      </c>
      <c r="AW128" s="136">
        <v>136.69023395174202</v>
      </c>
      <c r="AX128" s="134">
        <v>622.04</v>
      </c>
      <c r="AZ128" s="145">
        <v>14.6</v>
      </c>
      <c r="BA128" s="145">
        <v>74.8</v>
      </c>
      <c r="BB128" s="145">
        <v>0</v>
      </c>
      <c r="BC128" s="145">
        <v>0.53197331726750297</v>
      </c>
      <c r="BD128" s="145">
        <v>134.490784513064</v>
      </c>
      <c r="BE128" s="134">
        <v>15.47</v>
      </c>
      <c r="BF128" s="9"/>
      <c r="BG128" s="135">
        <v>100.5</v>
      </c>
      <c r="BH128" s="135">
        <v>80.099999999999994</v>
      </c>
      <c r="BI128" s="135">
        <v>35.5</v>
      </c>
      <c r="BJ128" s="135">
        <v>0.53313551666104808</v>
      </c>
      <c r="BK128" s="138">
        <v>133.91094258021747</v>
      </c>
      <c r="BL128" s="134">
        <v>524.16999999999996</v>
      </c>
      <c r="BN128" s="136">
        <v>98</v>
      </c>
      <c r="BO128" s="136">
        <v>78.099999999999994</v>
      </c>
      <c r="BP128" s="136">
        <v>9.1999999999999993</v>
      </c>
      <c r="BQ128" s="136">
        <v>0.53410000000000002</v>
      </c>
      <c r="BR128" s="136">
        <v>133.44999999999999</v>
      </c>
      <c r="BS128" s="134">
        <v>152.1</v>
      </c>
      <c r="BT128" s="9"/>
      <c r="BU128" s="73">
        <f t="shared" si="22"/>
        <v>5083.71</v>
      </c>
      <c r="BV128" s="73">
        <f t="shared" si="23"/>
        <v>4040.64</v>
      </c>
      <c r="BW128" s="139">
        <f t="shared" si="24"/>
        <v>1043.0700000000002</v>
      </c>
      <c r="BX128" s="74">
        <v>0</v>
      </c>
      <c r="BY128" s="74">
        <f>'[1]2_Ventas'!AB2308</f>
        <v>821.36</v>
      </c>
      <c r="BZ128" s="140">
        <f>'[1]2_Ventas'!AN2308</f>
        <v>210.57</v>
      </c>
      <c r="CB128" s="141">
        <v>682.24</v>
      </c>
      <c r="CC128" s="142">
        <v>279.27999999999997</v>
      </c>
      <c r="CD128" s="142">
        <f t="shared" si="20"/>
        <v>632.2599999999992</v>
      </c>
      <c r="CE128" s="76">
        <f t="shared" si="20"/>
        <v>258.66000000000014</v>
      </c>
      <c r="CF128" s="142">
        <f t="shared" si="18"/>
        <v>-141.00999999999931</v>
      </c>
      <c r="CG128" s="142">
        <f t="shared" si="19"/>
        <v>1031.93</v>
      </c>
      <c r="CH128" s="142">
        <f t="shared" si="17"/>
        <v>890.92000000000075</v>
      </c>
      <c r="CI128" s="143">
        <f t="shared" si="25"/>
        <v>961.52</v>
      </c>
      <c r="CJ128" s="9"/>
      <c r="CK128" s="146">
        <f t="shared" si="21"/>
        <v>-49.980000000000814</v>
      </c>
      <c r="CL128" s="147">
        <f t="shared" si="21"/>
        <v>-20.619999999999834</v>
      </c>
      <c r="CM128" s="147">
        <f t="shared" si="26"/>
        <v>-70.599999999999227</v>
      </c>
    </row>
    <row r="129" spans="1:91" ht="15" customHeight="1" x14ac:dyDescent="0.2">
      <c r="A129" s="144">
        <v>45399</v>
      </c>
      <c r="C129" s="133">
        <v>14.8</v>
      </c>
      <c r="D129" s="133">
        <v>83.1</v>
      </c>
      <c r="E129" s="133">
        <v>55.1</v>
      </c>
      <c r="F129" s="133">
        <v>0.68230000000000002</v>
      </c>
      <c r="G129" s="133">
        <v>76.099999999999994</v>
      </c>
      <c r="H129" s="134">
        <v>998.00000000000011</v>
      </c>
      <c r="J129" s="135">
        <v>0</v>
      </c>
      <c r="K129" s="135">
        <v>0</v>
      </c>
      <c r="L129" s="135">
        <v>0</v>
      </c>
      <c r="M129" s="135">
        <v>0</v>
      </c>
      <c r="N129" s="135">
        <v>0</v>
      </c>
      <c r="O129" s="134">
        <v>0</v>
      </c>
      <c r="Q129" s="136">
        <v>0</v>
      </c>
      <c r="R129" s="136">
        <v>0</v>
      </c>
      <c r="S129" s="136">
        <v>0</v>
      </c>
      <c r="T129" s="136">
        <v>0</v>
      </c>
      <c r="U129" s="136">
        <v>0</v>
      </c>
      <c r="V129" s="134">
        <v>0</v>
      </c>
      <c r="W129" s="9"/>
      <c r="X129" s="136">
        <v>115.9</v>
      </c>
      <c r="Y129" s="136">
        <v>80.900000000000006</v>
      </c>
      <c r="Z129" s="136">
        <v>19.5</v>
      </c>
      <c r="AA129" s="136">
        <v>0.53184242975292761</v>
      </c>
      <c r="AB129" s="136">
        <v>134.5562453915818</v>
      </c>
      <c r="AC129" s="134">
        <v>261.93</v>
      </c>
      <c r="AD129" s="9"/>
      <c r="AE129" s="145">
        <v>115.7</v>
      </c>
      <c r="AF129" s="137">
        <v>83.6</v>
      </c>
      <c r="AG129" s="137">
        <v>54.8</v>
      </c>
      <c r="AH129" s="137">
        <v>0.53191481027099197</v>
      </c>
      <c r="AI129" s="137">
        <v>134.52004168282269</v>
      </c>
      <c r="AJ129" s="134">
        <v>1133.53</v>
      </c>
      <c r="AL129" s="135">
        <v>103.7</v>
      </c>
      <c r="AM129" s="135">
        <v>82.4</v>
      </c>
      <c r="AN129" s="135">
        <v>77.7</v>
      </c>
      <c r="AO129" s="135">
        <v>0.5323305092302052</v>
      </c>
      <c r="AP129" s="135">
        <v>134.31230560055809</v>
      </c>
      <c r="AQ129" s="134">
        <v>1295</v>
      </c>
      <c r="AR129" s="9"/>
      <c r="AS129" s="136">
        <v>115.9</v>
      </c>
      <c r="AT129" s="136">
        <v>80.900000000000006</v>
      </c>
      <c r="AU129" s="136">
        <v>33.4</v>
      </c>
      <c r="AV129" s="136">
        <v>0.52761056178302679</v>
      </c>
      <c r="AW129" s="136">
        <v>136.69023395174202</v>
      </c>
      <c r="AX129" s="134">
        <v>627.09</v>
      </c>
      <c r="AZ129" s="145">
        <v>14.8</v>
      </c>
      <c r="BA129" s="145">
        <v>76.900000000000006</v>
      </c>
      <c r="BB129" s="145">
        <v>0</v>
      </c>
      <c r="BC129" s="145">
        <v>0.53197331726750297</v>
      </c>
      <c r="BD129" s="145">
        <v>134.490784513064</v>
      </c>
      <c r="BE129" s="134">
        <v>15.52</v>
      </c>
      <c r="BF129" s="9"/>
      <c r="BG129" s="135">
        <v>101.8</v>
      </c>
      <c r="BH129" s="135">
        <v>80.900000000000006</v>
      </c>
      <c r="BI129" s="135">
        <v>35.5</v>
      </c>
      <c r="BJ129" s="135">
        <v>0.53313551666104808</v>
      </c>
      <c r="BK129" s="138">
        <v>133.91094258021747</v>
      </c>
      <c r="BL129" s="134">
        <v>524.19000000000005</v>
      </c>
      <c r="BN129" s="136">
        <v>100</v>
      </c>
      <c r="BO129" s="136">
        <v>79.5</v>
      </c>
      <c r="BP129" s="136">
        <v>9.1</v>
      </c>
      <c r="BQ129" s="136">
        <v>0.53410000000000002</v>
      </c>
      <c r="BR129" s="136">
        <v>133.44999999999999</v>
      </c>
      <c r="BS129" s="134">
        <v>151.69</v>
      </c>
      <c r="BT129" s="9"/>
      <c r="BU129" s="73">
        <f t="shared" si="22"/>
        <v>5006.9500000000007</v>
      </c>
      <c r="BV129" s="73">
        <f t="shared" si="23"/>
        <v>4008.9500000000003</v>
      </c>
      <c r="BW129" s="139">
        <f t="shared" si="24"/>
        <v>998.00000000000011</v>
      </c>
      <c r="BX129" s="74">
        <v>0</v>
      </c>
      <c r="BY129" s="74">
        <f>'[1]2_Ventas'!AB2309</f>
        <v>745.43</v>
      </c>
      <c r="BZ129" s="140">
        <f>'[1]2_Ventas'!AN2309</f>
        <v>319.74</v>
      </c>
      <c r="CB129" s="141">
        <v>764.69</v>
      </c>
      <c r="CC129" s="142">
        <v>279.99</v>
      </c>
      <c r="CD129" s="142">
        <f t="shared" si="20"/>
        <v>713.74000000000035</v>
      </c>
      <c r="CE129" s="76">
        <f t="shared" si="20"/>
        <v>274.66999999999996</v>
      </c>
      <c r="CF129" s="142">
        <f t="shared" si="18"/>
        <v>-76.759999999999309</v>
      </c>
      <c r="CG129" s="142">
        <f t="shared" si="19"/>
        <v>1065.17</v>
      </c>
      <c r="CH129" s="142">
        <f t="shared" si="17"/>
        <v>988.41000000000076</v>
      </c>
      <c r="CI129" s="143">
        <f t="shared" si="25"/>
        <v>1044.68</v>
      </c>
      <c r="CJ129" s="9"/>
      <c r="CK129" s="146">
        <f t="shared" si="21"/>
        <v>-50.949999999999704</v>
      </c>
      <c r="CL129" s="147">
        <f t="shared" si="21"/>
        <v>-5.32000000000005</v>
      </c>
      <c r="CM129" s="147">
        <f t="shared" si="26"/>
        <v>-56.2699999999993</v>
      </c>
    </row>
    <row r="130" spans="1:91" ht="15" customHeight="1" x14ac:dyDescent="0.2">
      <c r="A130" s="144">
        <v>45400</v>
      </c>
      <c r="C130" s="133">
        <v>14.8</v>
      </c>
      <c r="D130" s="133">
        <v>84.3</v>
      </c>
      <c r="E130" s="133">
        <v>52.3</v>
      </c>
      <c r="F130" s="133">
        <v>0.68230000000000002</v>
      </c>
      <c r="G130" s="133">
        <v>76.099999999999994</v>
      </c>
      <c r="H130" s="134">
        <v>940.17</v>
      </c>
      <c r="J130" s="135">
        <v>0</v>
      </c>
      <c r="K130" s="135">
        <v>0</v>
      </c>
      <c r="L130" s="135">
        <v>0</v>
      </c>
      <c r="M130" s="135">
        <v>0</v>
      </c>
      <c r="N130" s="135">
        <v>0</v>
      </c>
      <c r="O130" s="134">
        <v>0</v>
      </c>
      <c r="Q130" s="136">
        <v>0</v>
      </c>
      <c r="R130" s="136">
        <v>0</v>
      </c>
      <c r="S130" s="136">
        <v>0</v>
      </c>
      <c r="T130" s="136">
        <v>0</v>
      </c>
      <c r="U130" s="136">
        <v>0</v>
      </c>
      <c r="V130" s="134">
        <v>0</v>
      </c>
      <c r="W130" s="9"/>
      <c r="X130" s="136">
        <v>117.6</v>
      </c>
      <c r="Y130" s="136">
        <v>81.7</v>
      </c>
      <c r="Z130" s="136">
        <v>19.5</v>
      </c>
      <c r="AA130" s="136">
        <v>0.53184242975292761</v>
      </c>
      <c r="AB130" s="136">
        <v>134.5562453915818</v>
      </c>
      <c r="AC130" s="134">
        <v>262.37</v>
      </c>
      <c r="AD130" s="9"/>
      <c r="AE130" s="145">
        <v>117.3</v>
      </c>
      <c r="AF130" s="137">
        <v>85.2</v>
      </c>
      <c r="AG130" s="137">
        <v>50.5</v>
      </c>
      <c r="AH130" s="137">
        <v>0.53191481027099197</v>
      </c>
      <c r="AI130" s="137">
        <v>134.52004168282269</v>
      </c>
      <c r="AJ130" s="134">
        <v>1028.05</v>
      </c>
      <c r="AL130" s="135">
        <v>105.2</v>
      </c>
      <c r="AM130" s="135">
        <v>83.3</v>
      </c>
      <c r="AN130" s="135">
        <v>77.900000000000006</v>
      </c>
      <c r="AO130" s="135">
        <v>0.5323305092302052</v>
      </c>
      <c r="AP130" s="135">
        <v>134.31230560055809</v>
      </c>
      <c r="AQ130" s="134">
        <v>1296.6500000000001</v>
      </c>
      <c r="AR130" s="9"/>
      <c r="AS130" s="136">
        <v>117.5</v>
      </c>
      <c r="AT130" s="136">
        <v>81.8</v>
      </c>
      <c r="AU130" s="136">
        <v>33.5</v>
      </c>
      <c r="AV130" s="136">
        <v>0.52761056178302679</v>
      </c>
      <c r="AW130" s="136">
        <v>136.69023395174202</v>
      </c>
      <c r="AX130" s="134">
        <v>629.09</v>
      </c>
      <c r="AZ130" s="145">
        <v>14.9</v>
      </c>
      <c r="BA130" s="145">
        <v>77.900000000000006</v>
      </c>
      <c r="BB130" s="145">
        <v>0</v>
      </c>
      <c r="BC130" s="145">
        <v>0.53197331726750297</v>
      </c>
      <c r="BD130" s="145">
        <v>134.490784513064</v>
      </c>
      <c r="BE130" s="134">
        <v>15.54</v>
      </c>
      <c r="BF130" s="9"/>
      <c r="BG130" s="135">
        <v>103.5</v>
      </c>
      <c r="BH130" s="135">
        <v>81.900000000000006</v>
      </c>
      <c r="BI130" s="135">
        <v>35.5</v>
      </c>
      <c r="BJ130" s="135">
        <v>0.53313551666104808</v>
      </c>
      <c r="BK130" s="138">
        <v>133.91094258021747</v>
      </c>
      <c r="BL130" s="134">
        <v>523.79</v>
      </c>
      <c r="BN130" s="136">
        <v>101.1</v>
      </c>
      <c r="BO130" s="136">
        <v>80.2</v>
      </c>
      <c r="BP130" s="136">
        <v>9.1</v>
      </c>
      <c r="BQ130" s="136">
        <v>0.53410000000000002</v>
      </c>
      <c r="BR130" s="136">
        <v>133.44999999999999</v>
      </c>
      <c r="BS130" s="134">
        <v>152.22</v>
      </c>
      <c r="BT130" s="9"/>
      <c r="BU130" s="73">
        <f t="shared" si="22"/>
        <v>4847.88</v>
      </c>
      <c r="BV130" s="73">
        <f t="shared" si="23"/>
        <v>3907.7099999999996</v>
      </c>
      <c r="BW130" s="139">
        <f t="shared" si="24"/>
        <v>940.17</v>
      </c>
      <c r="BX130" s="74">
        <v>0</v>
      </c>
      <c r="BY130" s="74">
        <f>'[1]2_Ventas'!AB2310</f>
        <v>830.93</v>
      </c>
      <c r="BZ130" s="140">
        <f>'[1]2_Ventas'!AN2310</f>
        <v>326.70999999999998</v>
      </c>
      <c r="CB130" s="141">
        <v>782.44</v>
      </c>
      <c r="CC130" s="142">
        <v>271.74</v>
      </c>
      <c r="CD130" s="142">
        <f t="shared" si="20"/>
        <v>729.68999999999926</v>
      </c>
      <c r="CE130" s="76">
        <f t="shared" si="20"/>
        <v>268.87999999999982</v>
      </c>
      <c r="CF130" s="142">
        <f t="shared" si="18"/>
        <v>-159.07000000000062</v>
      </c>
      <c r="CG130" s="142">
        <f t="shared" si="19"/>
        <v>1157.6399999999999</v>
      </c>
      <c r="CH130" s="142">
        <f t="shared" si="17"/>
        <v>998.56999999999925</v>
      </c>
      <c r="CI130" s="143">
        <f t="shared" si="25"/>
        <v>1054.18</v>
      </c>
      <c r="CJ130" s="9"/>
      <c r="CK130" s="146">
        <f t="shared" si="21"/>
        <v>-52.750000000000796</v>
      </c>
      <c r="CL130" s="147">
        <f t="shared" si="21"/>
        <v>-2.8600000000001842</v>
      </c>
      <c r="CM130" s="147">
        <f t="shared" si="26"/>
        <v>-55.610000000000809</v>
      </c>
    </row>
    <row r="131" spans="1:91" ht="15" customHeight="1" x14ac:dyDescent="0.2">
      <c r="A131" s="144">
        <v>45401</v>
      </c>
      <c r="C131" s="133">
        <v>14.8</v>
      </c>
      <c r="D131" s="133">
        <v>83.7</v>
      </c>
      <c r="E131" s="133">
        <v>35.299999999999997</v>
      </c>
      <c r="F131" s="133">
        <v>0.68230000000000002</v>
      </c>
      <c r="G131" s="133">
        <v>76.099999999999994</v>
      </c>
      <c r="H131" s="134">
        <v>604.94000000000005</v>
      </c>
      <c r="J131" s="135">
        <v>0</v>
      </c>
      <c r="K131" s="135">
        <v>0</v>
      </c>
      <c r="L131" s="135">
        <v>0</v>
      </c>
      <c r="M131" s="135">
        <v>0</v>
      </c>
      <c r="N131" s="135">
        <v>0</v>
      </c>
      <c r="O131" s="134">
        <v>0</v>
      </c>
      <c r="Q131" s="136">
        <v>0</v>
      </c>
      <c r="R131" s="136">
        <v>0</v>
      </c>
      <c r="S131" s="136">
        <v>0</v>
      </c>
      <c r="T131" s="136">
        <v>0</v>
      </c>
      <c r="U131" s="136">
        <v>0</v>
      </c>
      <c r="V131" s="134">
        <v>0</v>
      </c>
      <c r="W131" s="9"/>
      <c r="X131" s="136">
        <v>118.2</v>
      </c>
      <c r="Y131" s="136">
        <v>82</v>
      </c>
      <c r="Z131" s="136">
        <v>19.7</v>
      </c>
      <c r="AA131" s="136">
        <v>0.53184242975292761</v>
      </c>
      <c r="AB131" s="136">
        <v>134.5562453915818</v>
      </c>
      <c r="AC131" s="134">
        <v>265.47000000000003</v>
      </c>
      <c r="AD131" s="9"/>
      <c r="AE131" s="145">
        <v>118</v>
      </c>
      <c r="AF131" s="137">
        <v>86.4</v>
      </c>
      <c r="AG131" s="137">
        <v>50.3</v>
      </c>
      <c r="AH131" s="137">
        <v>0.53191481027099197</v>
      </c>
      <c r="AI131" s="137">
        <v>134.52004168282269</v>
      </c>
      <c r="AJ131" s="134">
        <v>1021.71</v>
      </c>
      <c r="AL131" s="135">
        <v>105.3</v>
      </c>
      <c r="AM131" s="135">
        <v>83.5</v>
      </c>
      <c r="AN131" s="135">
        <v>77.900000000000006</v>
      </c>
      <c r="AO131" s="135">
        <v>0.5323305092302052</v>
      </c>
      <c r="AP131" s="135">
        <v>134.31230560055809</v>
      </c>
      <c r="AQ131" s="134">
        <v>1296.1199999999999</v>
      </c>
      <c r="AR131" s="9"/>
      <c r="AS131" s="136">
        <v>118.2</v>
      </c>
      <c r="AT131" s="136">
        <v>82.1</v>
      </c>
      <c r="AU131" s="136">
        <v>33.700000000000003</v>
      </c>
      <c r="AV131" s="136">
        <v>0.52761056178302679</v>
      </c>
      <c r="AW131" s="136">
        <v>136.69023395174202</v>
      </c>
      <c r="AX131" s="134">
        <v>633.67999999999995</v>
      </c>
      <c r="AZ131" s="145">
        <v>14.8</v>
      </c>
      <c r="BA131" s="145">
        <v>76.7</v>
      </c>
      <c r="BB131" s="145">
        <v>0</v>
      </c>
      <c r="BC131" s="145">
        <v>0.53197331726750297</v>
      </c>
      <c r="BD131" s="145">
        <v>134.490784513064</v>
      </c>
      <c r="BE131" s="134">
        <v>15.52</v>
      </c>
      <c r="BF131" s="9"/>
      <c r="BG131" s="135">
        <v>103.3</v>
      </c>
      <c r="BH131" s="135">
        <v>82</v>
      </c>
      <c r="BI131" s="135">
        <v>35.5</v>
      </c>
      <c r="BJ131" s="135">
        <v>0.53313551666104808</v>
      </c>
      <c r="BK131" s="138">
        <v>133.91094258021747</v>
      </c>
      <c r="BL131" s="134">
        <v>523.6</v>
      </c>
      <c r="BN131" s="136">
        <v>100.6</v>
      </c>
      <c r="BO131" s="136">
        <v>80.2</v>
      </c>
      <c r="BP131" s="136">
        <v>9.1</v>
      </c>
      <c r="BQ131" s="136">
        <v>0.53410000000000002</v>
      </c>
      <c r="BR131" s="136">
        <v>133.44999999999999</v>
      </c>
      <c r="BS131" s="134">
        <v>151.87</v>
      </c>
      <c r="BT131" s="9"/>
      <c r="BU131" s="73">
        <f t="shared" si="22"/>
        <v>4512.91</v>
      </c>
      <c r="BV131" s="73">
        <f t="shared" si="23"/>
        <v>3907.97</v>
      </c>
      <c r="BW131" s="139">
        <f t="shared" si="24"/>
        <v>604.94000000000005</v>
      </c>
      <c r="BX131" s="74">
        <v>0</v>
      </c>
      <c r="BY131" s="74">
        <f>'[1]2_Ventas'!AB2311</f>
        <v>693.95</v>
      </c>
      <c r="BZ131" s="140">
        <f>'[1]2_Ventas'!AN2311</f>
        <v>606.69000000000005</v>
      </c>
      <c r="CB131" s="141">
        <v>752.98</v>
      </c>
      <c r="CC131" s="142">
        <v>279.42</v>
      </c>
      <c r="CD131" s="142">
        <f t="shared" si="20"/>
        <v>694.21000000000026</v>
      </c>
      <c r="CE131" s="76">
        <f t="shared" si="20"/>
        <v>271.46000000000015</v>
      </c>
      <c r="CF131" s="142">
        <f t="shared" si="18"/>
        <v>-334.97000000000025</v>
      </c>
      <c r="CG131" s="142">
        <f t="shared" si="19"/>
        <v>1300.6400000000001</v>
      </c>
      <c r="CH131" s="142">
        <f t="shared" si="17"/>
        <v>965.66999999999985</v>
      </c>
      <c r="CI131" s="143">
        <f t="shared" si="25"/>
        <v>1032.4000000000001</v>
      </c>
      <c r="CJ131" s="9"/>
      <c r="CK131" s="146">
        <f t="shared" si="21"/>
        <v>-58.769999999999754</v>
      </c>
      <c r="CL131" s="147">
        <f t="shared" si="21"/>
        <v>-7.9599999999998658</v>
      </c>
      <c r="CM131" s="147">
        <f t="shared" si="26"/>
        <v>-66.730000000000246</v>
      </c>
    </row>
    <row r="132" spans="1:91" ht="15" customHeight="1" x14ac:dyDescent="0.2">
      <c r="A132" s="144">
        <v>45402</v>
      </c>
      <c r="C132" s="133">
        <v>14.9</v>
      </c>
      <c r="D132" s="133">
        <v>84.1</v>
      </c>
      <c r="E132" s="133">
        <v>38.200000000000003</v>
      </c>
      <c r="F132" s="133">
        <v>0.68230000000000002</v>
      </c>
      <c r="G132" s="133">
        <v>76.099999999999994</v>
      </c>
      <c r="H132" s="134">
        <v>660.35</v>
      </c>
      <c r="J132" s="135">
        <v>0</v>
      </c>
      <c r="K132" s="135">
        <v>0</v>
      </c>
      <c r="L132" s="135">
        <v>0</v>
      </c>
      <c r="M132" s="135">
        <v>0</v>
      </c>
      <c r="N132" s="135">
        <v>0</v>
      </c>
      <c r="O132" s="134">
        <v>0</v>
      </c>
      <c r="Q132" s="136">
        <v>0</v>
      </c>
      <c r="R132" s="136">
        <v>0</v>
      </c>
      <c r="S132" s="136">
        <v>0</v>
      </c>
      <c r="T132" s="136">
        <v>0</v>
      </c>
      <c r="U132" s="136">
        <v>0</v>
      </c>
      <c r="V132" s="134">
        <v>0</v>
      </c>
      <c r="W132" s="9"/>
      <c r="X132" s="136">
        <v>119.9</v>
      </c>
      <c r="Y132" s="136">
        <v>82.3</v>
      </c>
      <c r="Z132" s="136">
        <v>19.899999999999999</v>
      </c>
      <c r="AA132" s="136">
        <v>0.53184242975292761</v>
      </c>
      <c r="AB132" s="136">
        <v>134.5562453915818</v>
      </c>
      <c r="AC132" s="134">
        <v>269.23</v>
      </c>
      <c r="AD132" s="9"/>
      <c r="AE132" s="145">
        <v>119.7</v>
      </c>
      <c r="AF132" s="137">
        <v>85.2</v>
      </c>
      <c r="AG132" s="137">
        <v>58.4</v>
      </c>
      <c r="AH132" s="137">
        <v>0.53191481027099197</v>
      </c>
      <c r="AI132" s="137">
        <v>134.52004168282269</v>
      </c>
      <c r="AJ132" s="134">
        <v>1218.3699999999999</v>
      </c>
      <c r="AL132" s="135">
        <v>105.7</v>
      </c>
      <c r="AM132" s="135">
        <v>83.6</v>
      </c>
      <c r="AN132" s="135">
        <v>77.900000000000006</v>
      </c>
      <c r="AO132" s="135">
        <v>0.5323305092302052</v>
      </c>
      <c r="AP132" s="135">
        <v>134.31230560055809</v>
      </c>
      <c r="AQ132" s="134">
        <v>1295.8900000000001</v>
      </c>
      <c r="AR132" s="9"/>
      <c r="AS132" s="136">
        <v>119.8</v>
      </c>
      <c r="AT132" s="136">
        <v>82</v>
      </c>
      <c r="AU132" s="136">
        <v>33.9</v>
      </c>
      <c r="AV132" s="136">
        <v>0.52761056178302679</v>
      </c>
      <c r="AW132" s="136">
        <v>136.69023395174202</v>
      </c>
      <c r="AX132" s="134">
        <v>639.20000000000005</v>
      </c>
      <c r="AZ132" s="145">
        <v>15</v>
      </c>
      <c r="BA132" s="145">
        <v>78.599999999999994</v>
      </c>
      <c r="BB132" s="145">
        <v>0</v>
      </c>
      <c r="BC132" s="145">
        <v>0.53197331726750297</v>
      </c>
      <c r="BD132" s="145">
        <v>134.490784513064</v>
      </c>
      <c r="BE132" s="134">
        <v>15.58</v>
      </c>
      <c r="BF132" s="9"/>
      <c r="BG132" s="135">
        <v>103.7</v>
      </c>
      <c r="BH132" s="135">
        <v>82</v>
      </c>
      <c r="BI132" s="135">
        <v>35.5</v>
      </c>
      <c r="BJ132" s="135">
        <v>0.53313551666104808</v>
      </c>
      <c r="BK132" s="138">
        <v>133.91094258021747</v>
      </c>
      <c r="BL132" s="134">
        <v>523.76</v>
      </c>
      <c r="BN132" s="136">
        <v>101.4</v>
      </c>
      <c r="BO132" s="136">
        <v>80.5</v>
      </c>
      <c r="BP132" s="136">
        <v>9.1</v>
      </c>
      <c r="BQ132" s="136">
        <v>0.53410000000000002</v>
      </c>
      <c r="BR132" s="136">
        <v>133.44999999999999</v>
      </c>
      <c r="BS132" s="134">
        <v>152.35</v>
      </c>
      <c r="BT132" s="9"/>
      <c r="BU132" s="73">
        <f t="shared" si="22"/>
        <v>4774.7299999999996</v>
      </c>
      <c r="BV132" s="73">
        <f t="shared" si="23"/>
        <v>4114.38</v>
      </c>
      <c r="BW132" s="139">
        <f t="shared" si="24"/>
        <v>660.35</v>
      </c>
      <c r="BX132" s="74">
        <v>0</v>
      </c>
      <c r="BY132" s="74">
        <f>'[1]2_Ventas'!AB2312</f>
        <v>512.57000000000005</v>
      </c>
      <c r="BZ132" s="140">
        <f>'[1]2_Ventas'!AN2312</f>
        <v>209.67</v>
      </c>
      <c r="CB132" s="141">
        <v>772.82</v>
      </c>
      <c r="CC132" s="142">
        <v>275.8</v>
      </c>
      <c r="CD132" s="142">
        <f t="shared" si="20"/>
        <v>718.98000000000036</v>
      </c>
      <c r="CE132" s="76">
        <f t="shared" si="20"/>
        <v>265.07999999999993</v>
      </c>
      <c r="CF132" s="142">
        <f t="shared" si="18"/>
        <v>261.81999999999971</v>
      </c>
      <c r="CG132" s="142">
        <f t="shared" si="19"/>
        <v>722.24</v>
      </c>
      <c r="CH132" s="142">
        <f t="shared" si="17"/>
        <v>984.05999999999972</v>
      </c>
      <c r="CI132" s="143">
        <f t="shared" si="25"/>
        <v>1048.6200000000001</v>
      </c>
      <c r="CJ132" s="9"/>
      <c r="CK132" s="146">
        <f t="shared" si="21"/>
        <v>-53.839999999999691</v>
      </c>
      <c r="CL132" s="147">
        <f t="shared" si="21"/>
        <v>-10.720000000000084</v>
      </c>
      <c r="CM132" s="147">
        <f t="shared" si="26"/>
        <v>-64.5600000000004</v>
      </c>
    </row>
    <row r="133" spans="1:91" ht="15" customHeight="1" x14ac:dyDescent="0.2">
      <c r="A133" s="144">
        <v>45403</v>
      </c>
      <c r="C133" s="133">
        <v>14.9</v>
      </c>
      <c r="D133" s="133">
        <v>84.5</v>
      </c>
      <c r="E133" s="133">
        <v>50.8</v>
      </c>
      <c r="F133" s="133">
        <v>0.68230000000000002</v>
      </c>
      <c r="G133" s="133">
        <v>76.099999999999994</v>
      </c>
      <c r="H133" s="134">
        <v>910.05</v>
      </c>
      <c r="J133" s="135">
        <v>0</v>
      </c>
      <c r="K133" s="135">
        <v>0</v>
      </c>
      <c r="L133" s="135">
        <v>0</v>
      </c>
      <c r="M133" s="135">
        <v>0</v>
      </c>
      <c r="N133" s="135">
        <v>0</v>
      </c>
      <c r="O133" s="134">
        <v>0</v>
      </c>
      <c r="Q133" s="136">
        <v>0</v>
      </c>
      <c r="R133" s="136">
        <v>0</v>
      </c>
      <c r="S133" s="136">
        <v>0</v>
      </c>
      <c r="T133" s="136">
        <v>0</v>
      </c>
      <c r="U133" s="136">
        <v>0</v>
      </c>
      <c r="V133" s="134">
        <v>0</v>
      </c>
      <c r="W133" s="9"/>
      <c r="X133" s="136">
        <v>124.1</v>
      </c>
      <c r="Y133" s="136">
        <v>85.4</v>
      </c>
      <c r="Z133" s="136">
        <v>40.1</v>
      </c>
      <c r="AA133" s="136">
        <v>0.53184242975292761</v>
      </c>
      <c r="AB133" s="136">
        <v>134.5562453915818</v>
      </c>
      <c r="AC133" s="134">
        <v>613.65</v>
      </c>
      <c r="AD133" s="9"/>
      <c r="AE133" s="145">
        <v>120.2</v>
      </c>
      <c r="AF133" s="137">
        <v>84.6</v>
      </c>
      <c r="AG133" s="137">
        <v>73.099999999999994</v>
      </c>
      <c r="AH133" s="137">
        <v>0.53191481027099197</v>
      </c>
      <c r="AI133" s="137">
        <v>134.52004168282269</v>
      </c>
      <c r="AJ133" s="134">
        <v>1552.59</v>
      </c>
      <c r="AL133" s="135">
        <v>106.1</v>
      </c>
      <c r="AM133" s="135">
        <v>83.9</v>
      </c>
      <c r="AN133" s="135">
        <v>78</v>
      </c>
      <c r="AO133" s="135">
        <v>0.5323305092302052</v>
      </c>
      <c r="AP133" s="135">
        <v>134.31230560055809</v>
      </c>
      <c r="AQ133" s="134">
        <v>1296.68</v>
      </c>
      <c r="AR133" s="9"/>
      <c r="AS133" s="136">
        <v>120.5</v>
      </c>
      <c r="AT133" s="136">
        <v>82.5</v>
      </c>
      <c r="AU133" s="136">
        <v>34.200000000000003</v>
      </c>
      <c r="AV133" s="136">
        <v>0.52761056178302679</v>
      </c>
      <c r="AW133" s="136">
        <v>136.69023395174202</v>
      </c>
      <c r="AX133" s="134">
        <v>646.04999999999995</v>
      </c>
      <c r="AZ133" s="145">
        <v>14.9</v>
      </c>
      <c r="BA133" s="145">
        <v>76.7</v>
      </c>
      <c r="BB133" s="145">
        <v>0</v>
      </c>
      <c r="BC133" s="145">
        <v>0.53197331726750297</v>
      </c>
      <c r="BD133" s="145">
        <v>134.490784513064</v>
      </c>
      <c r="BE133" s="134">
        <v>15.58</v>
      </c>
      <c r="BF133" s="9"/>
      <c r="BG133" s="135">
        <v>103.6</v>
      </c>
      <c r="BH133" s="135">
        <v>82.1</v>
      </c>
      <c r="BI133" s="135">
        <v>35.5</v>
      </c>
      <c r="BJ133" s="135">
        <v>0.53313551666104808</v>
      </c>
      <c r="BK133" s="138">
        <v>133.91094258021747</v>
      </c>
      <c r="BL133" s="134">
        <v>523.66</v>
      </c>
      <c r="BN133" s="136">
        <v>100.3</v>
      </c>
      <c r="BO133" s="136">
        <v>79.900000000000006</v>
      </c>
      <c r="BP133" s="136">
        <v>9.1999999999999993</v>
      </c>
      <c r="BQ133" s="136">
        <v>0.53410000000000002</v>
      </c>
      <c r="BR133" s="136">
        <v>133.44999999999999</v>
      </c>
      <c r="BS133" s="134">
        <v>153.12</v>
      </c>
      <c r="BT133" s="9"/>
      <c r="BU133" s="73">
        <f t="shared" si="22"/>
        <v>5711.3799999999992</v>
      </c>
      <c r="BV133" s="73">
        <f t="shared" si="23"/>
        <v>4801.33</v>
      </c>
      <c r="BW133" s="139">
        <f t="shared" si="24"/>
        <v>910.05</v>
      </c>
      <c r="BX133" s="74">
        <v>0</v>
      </c>
      <c r="BY133" s="74">
        <f>'[1]2_Ventas'!AB2313</f>
        <v>0</v>
      </c>
      <c r="BZ133" s="140">
        <f>'[1]2_Ventas'!AN2313</f>
        <v>0</v>
      </c>
      <c r="CB133" s="141">
        <v>747.58</v>
      </c>
      <c r="CC133" s="142">
        <v>271.97000000000003</v>
      </c>
      <c r="CD133" s="142">
        <f t="shared" si="20"/>
        <v>686.94999999999982</v>
      </c>
      <c r="CE133" s="76">
        <f t="shared" si="20"/>
        <v>249.69999999999993</v>
      </c>
      <c r="CF133" s="142">
        <f t="shared" si="18"/>
        <v>936.64999999999964</v>
      </c>
      <c r="CG133" s="142">
        <f t="shared" si="19"/>
        <v>0</v>
      </c>
      <c r="CH133" s="142">
        <f t="shared" si="17"/>
        <v>936.64999999999964</v>
      </c>
      <c r="CI133" s="143">
        <f t="shared" si="25"/>
        <v>1019.5500000000001</v>
      </c>
      <c r="CJ133" s="9"/>
      <c r="CK133" s="146">
        <f t="shared" si="21"/>
        <v>-60.630000000000223</v>
      </c>
      <c r="CL133" s="147">
        <f t="shared" si="21"/>
        <v>-22.270000000000095</v>
      </c>
      <c r="CM133" s="147">
        <f t="shared" si="26"/>
        <v>-82.900000000000432</v>
      </c>
    </row>
    <row r="134" spans="1:91" ht="15" customHeight="1" x14ac:dyDescent="0.2">
      <c r="A134" s="144">
        <v>45404</v>
      </c>
      <c r="C134" s="133">
        <v>14.8</v>
      </c>
      <c r="D134" s="133">
        <v>83</v>
      </c>
      <c r="E134" s="133">
        <v>48.5</v>
      </c>
      <c r="F134" s="133">
        <v>0.68230000000000002</v>
      </c>
      <c r="G134" s="133">
        <v>76.099999999999994</v>
      </c>
      <c r="H134" s="134">
        <v>864.92000000000007</v>
      </c>
      <c r="J134" s="135">
        <v>0</v>
      </c>
      <c r="K134" s="135">
        <v>0</v>
      </c>
      <c r="L134" s="135">
        <v>0</v>
      </c>
      <c r="M134" s="135">
        <v>0</v>
      </c>
      <c r="N134" s="135">
        <v>0</v>
      </c>
      <c r="O134" s="134">
        <v>0</v>
      </c>
      <c r="Q134" s="136">
        <v>0</v>
      </c>
      <c r="R134" s="136">
        <v>0</v>
      </c>
      <c r="S134" s="136">
        <v>0</v>
      </c>
      <c r="T134" s="136">
        <v>0</v>
      </c>
      <c r="U134" s="136">
        <v>0</v>
      </c>
      <c r="V134" s="134">
        <v>0</v>
      </c>
      <c r="W134" s="9"/>
      <c r="X134" s="136">
        <v>116.9</v>
      </c>
      <c r="Y134" s="136">
        <v>82.9</v>
      </c>
      <c r="Z134" s="136">
        <v>44.5</v>
      </c>
      <c r="AA134" s="136">
        <v>0.53184242975292761</v>
      </c>
      <c r="AB134" s="136">
        <v>134.5562453915818</v>
      </c>
      <c r="AC134" s="134">
        <v>695.81</v>
      </c>
      <c r="AD134" s="9"/>
      <c r="AE134" s="145">
        <v>116.8</v>
      </c>
      <c r="AF134" s="137">
        <v>83.5</v>
      </c>
      <c r="AG134" s="137">
        <v>56.3</v>
      </c>
      <c r="AH134" s="137">
        <v>0.53191481027099197</v>
      </c>
      <c r="AI134" s="137">
        <v>134.52004168282269</v>
      </c>
      <c r="AJ134" s="134">
        <v>1170.17</v>
      </c>
      <c r="AL134" s="135">
        <v>104</v>
      </c>
      <c r="AM134" s="135">
        <v>82.6</v>
      </c>
      <c r="AN134" s="135">
        <v>77.8</v>
      </c>
      <c r="AO134" s="135">
        <v>0.5323305092302052</v>
      </c>
      <c r="AP134" s="135">
        <v>134.31230560055809</v>
      </c>
      <c r="AQ134" s="134">
        <v>1296.33</v>
      </c>
      <c r="AR134" s="9"/>
      <c r="AS134" s="136">
        <v>117</v>
      </c>
      <c r="AT134" s="136">
        <v>80.5</v>
      </c>
      <c r="AU134" s="136">
        <v>34.200000000000003</v>
      </c>
      <c r="AV134" s="136">
        <v>0.52761056178302679</v>
      </c>
      <c r="AW134" s="136">
        <v>136.69023395174202</v>
      </c>
      <c r="AX134" s="134">
        <v>646.29999999999995</v>
      </c>
      <c r="AZ134" s="145">
        <v>14.9</v>
      </c>
      <c r="BA134" s="145">
        <v>76.400000000000006</v>
      </c>
      <c r="BB134" s="145">
        <v>0</v>
      </c>
      <c r="BC134" s="145">
        <v>0.53197331726750297</v>
      </c>
      <c r="BD134" s="145">
        <v>134.490784513064</v>
      </c>
      <c r="BE134" s="134">
        <v>15.59</v>
      </c>
      <c r="BF134" s="9"/>
      <c r="BG134" s="135">
        <v>101.5</v>
      </c>
      <c r="BH134" s="135">
        <v>80.7</v>
      </c>
      <c r="BI134" s="135">
        <v>35.5</v>
      </c>
      <c r="BJ134" s="135">
        <v>0.53313551666104808</v>
      </c>
      <c r="BK134" s="138">
        <v>133.91094258021747</v>
      </c>
      <c r="BL134" s="134">
        <v>524.19000000000005</v>
      </c>
      <c r="BN134" s="136">
        <v>99.2</v>
      </c>
      <c r="BO134" s="136">
        <v>78.8</v>
      </c>
      <c r="BP134" s="136">
        <v>9.1999999999999993</v>
      </c>
      <c r="BQ134" s="136">
        <v>0.53410000000000002</v>
      </c>
      <c r="BR134" s="136">
        <v>133.44999999999999</v>
      </c>
      <c r="BS134" s="134">
        <v>152.74</v>
      </c>
      <c r="BT134" s="9"/>
      <c r="BU134" s="73">
        <f t="shared" si="22"/>
        <v>5366.05</v>
      </c>
      <c r="BV134" s="73">
        <f t="shared" si="23"/>
        <v>4501.13</v>
      </c>
      <c r="BW134" s="139">
        <f t="shared" si="24"/>
        <v>864.92000000000007</v>
      </c>
      <c r="BX134" s="74">
        <v>0</v>
      </c>
      <c r="BY134" s="74">
        <f>'[1]2_Ventas'!AB2314</f>
        <v>1003.02</v>
      </c>
      <c r="BZ134" s="140">
        <f>'[1]2_Ventas'!AN2314</f>
        <v>280.02</v>
      </c>
      <c r="CB134" s="141">
        <v>755.92</v>
      </c>
      <c r="CC134" s="142">
        <v>261.26</v>
      </c>
      <c r="CD134" s="142">
        <f t="shared" si="20"/>
        <v>702.82000000000016</v>
      </c>
      <c r="CE134" s="76">
        <f t="shared" si="20"/>
        <v>234.8900000000001</v>
      </c>
      <c r="CF134" s="142">
        <f t="shared" si="18"/>
        <v>-345.32999999999902</v>
      </c>
      <c r="CG134" s="142">
        <f t="shared" si="19"/>
        <v>1283.04</v>
      </c>
      <c r="CH134" s="142">
        <f t="shared" si="17"/>
        <v>937.71000000000095</v>
      </c>
      <c r="CI134" s="143">
        <f t="shared" si="25"/>
        <v>1017.18</v>
      </c>
      <c r="CJ134" s="9"/>
      <c r="CK134" s="146">
        <f t="shared" si="21"/>
        <v>-53.099999999999795</v>
      </c>
      <c r="CL134" s="147">
        <f t="shared" si="21"/>
        <v>-26.369999999999891</v>
      </c>
      <c r="CM134" s="147">
        <f t="shared" si="26"/>
        <v>-79.469999999999004</v>
      </c>
    </row>
    <row r="135" spans="1:91" ht="15" customHeight="1" x14ac:dyDescent="0.2">
      <c r="A135" s="144">
        <v>45405</v>
      </c>
      <c r="C135" s="133">
        <v>14.8</v>
      </c>
      <c r="D135" s="133">
        <v>83.4</v>
      </c>
      <c r="E135" s="133">
        <v>51.4</v>
      </c>
      <c r="F135" s="133">
        <v>0.68230000000000002</v>
      </c>
      <c r="G135" s="133">
        <v>76.099999999999994</v>
      </c>
      <c r="H135" s="134">
        <v>922.75</v>
      </c>
      <c r="J135" s="135">
        <v>0</v>
      </c>
      <c r="K135" s="135">
        <v>0</v>
      </c>
      <c r="L135" s="135">
        <v>0</v>
      </c>
      <c r="M135" s="135">
        <v>0</v>
      </c>
      <c r="N135" s="135">
        <v>0</v>
      </c>
      <c r="O135" s="134">
        <v>0</v>
      </c>
      <c r="Q135" s="136">
        <v>0</v>
      </c>
      <c r="R135" s="136">
        <v>0</v>
      </c>
      <c r="S135" s="136">
        <v>0</v>
      </c>
      <c r="T135" s="136">
        <v>0</v>
      </c>
      <c r="U135" s="136">
        <v>0</v>
      </c>
      <c r="V135" s="134">
        <v>0</v>
      </c>
      <c r="W135" s="9"/>
      <c r="X135" s="136">
        <v>116.6</v>
      </c>
      <c r="Y135" s="136">
        <v>82.2</v>
      </c>
      <c r="Z135" s="136">
        <v>44.7</v>
      </c>
      <c r="AA135" s="136">
        <v>0.53184242975292761</v>
      </c>
      <c r="AB135" s="136">
        <v>134.5562453915818</v>
      </c>
      <c r="AC135" s="134">
        <v>700.04</v>
      </c>
      <c r="AD135" s="9"/>
      <c r="AE135" s="145">
        <v>116.4</v>
      </c>
      <c r="AF135" s="137">
        <v>84.2</v>
      </c>
      <c r="AG135" s="137">
        <v>53.5</v>
      </c>
      <c r="AH135" s="137">
        <v>0.53191481027099197</v>
      </c>
      <c r="AI135" s="137">
        <v>134.52004168282269</v>
      </c>
      <c r="AJ135" s="134">
        <v>1101.27</v>
      </c>
      <c r="AL135" s="135">
        <v>103.8</v>
      </c>
      <c r="AM135" s="135">
        <v>82.5</v>
      </c>
      <c r="AN135" s="135">
        <v>77.8</v>
      </c>
      <c r="AO135" s="135">
        <v>0.5323305092302052</v>
      </c>
      <c r="AP135" s="135">
        <v>134.31230560055809</v>
      </c>
      <c r="AQ135" s="134">
        <v>1296.44</v>
      </c>
      <c r="AR135" s="9"/>
      <c r="AS135" s="136">
        <v>116.7</v>
      </c>
      <c r="AT135" s="136">
        <v>80.400000000000006</v>
      </c>
      <c r="AU135" s="136">
        <v>34.200000000000003</v>
      </c>
      <c r="AV135" s="136">
        <v>0.52761056178302679</v>
      </c>
      <c r="AW135" s="136">
        <v>136.69023395174202</v>
      </c>
      <c r="AX135" s="134">
        <v>646.22</v>
      </c>
      <c r="AZ135" s="145">
        <v>15</v>
      </c>
      <c r="BA135" s="145">
        <v>77</v>
      </c>
      <c r="BB135" s="145">
        <v>0</v>
      </c>
      <c r="BC135" s="145">
        <v>0.53197331726750297</v>
      </c>
      <c r="BD135" s="145">
        <v>134.490784513064</v>
      </c>
      <c r="BE135" s="134">
        <v>15.63</v>
      </c>
      <c r="BF135" s="9"/>
      <c r="BG135" s="135">
        <v>101.6</v>
      </c>
      <c r="BH135" s="135">
        <v>80.7</v>
      </c>
      <c r="BI135" s="135">
        <v>35.5</v>
      </c>
      <c r="BJ135" s="135">
        <v>0.53313551666104808</v>
      </c>
      <c r="BK135" s="138">
        <v>133.91094258021747</v>
      </c>
      <c r="BL135" s="134">
        <v>524.23</v>
      </c>
      <c r="BN135" s="136">
        <v>99.5</v>
      </c>
      <c r="BO135" s="136">
        <v>79.099999999999994</v>
      </c>
      <c r="BP135" s="136">
        <v>9.1999999999999993</v>
      </c>
      <c r="BQ135" s="136">
        <v>0.53410000000000002</v>
      </c>
      <c r="BR135" s="136">
        <v>133.44999999999999</v>
      </c>
      <c r="BS135" s="134">
        <v>152.85</v>
      </c>
      <c r="BT135" s="9"/>
      <c r="BU135" s="73">
        <f t="shared" si="22"/>
        <v>5359.43</v>
      </c>
      <c r="BV135" s="73">
        <f t="shared" si="23"/>
        <v>4436.68</v>
      </c>
      <c r="BW135" s="139">
        <f t="shared" si="24"/>
        <v>922.75</v>
      </c>
      <c r="BX135" s="74">
        <v>0</v>
      </c>
      <c r="BY135" s="74">
        <f>'[1]2_Ventas'!AB2315</f>
        <v>774.6</v>
      </c>
      <c r="BZ135" s="140">
        <f>'[1]2_Ventas'!AN2315</f>
        <v>210.19</v>
      </c>
      <c r="CB135" s="141">
        <v>762.78</v>
      </c>
      <c r="CC135" s="142">
        <v>282.36</v>
      </c>
      <c r="CD135" s="142">
        <f t="shared" si="20"/>
        <v>710.1500000000002</v>
      </c>
      <c r="CE135" s="76">
        <f t="shared" si="20"/>
        <v>268.01999999999992</v>
      </c>
      <c r="CF135" s="142">
        <f t="shared" si="18"/>
        <v>-6.6199999999998909</v>
      </c>
      <c r="CG135" s="142">
        <f t="shared" si="19"/>
        <v>984.79</v>
      </c>
      <c r="CH135" s="142">
        <f t="shared" si="17"/>
        <v>978.17000000000007</v>
      </c>
      <c r="CI135" s="143">
        <f t="shared" si="25"/>
        <v>1045.1399999999999</v>
      </c>
      <c r="CJ135" s="9"/>
      <c r="CK135" s="146">
        <f t="shared" si="21"/>
        <v>-52.629999999999768</v>
      </c>
      <c r="CL135" s="147">
        <f t="shared" si="21"/>
        <v>-14.340000000000089</v>
      </c>
      <c r="CM135" s="147">
        <f t="shared" si="26"/>
        <v>-66.9699999999998</v>
      </c>
    </row>
    <row r="136" spans="1:91" ht="15" customHeight="1" x14ac:dyDescent="0.2">
      <c r="A136" s="144">
        <v>45406</v>
      </c>
      <c r="C136" s="133">
        <v>14.8</v>
      </c>
      <c r="D136" s="133">
        <v>82.5</v>
      </c>
      <c r="E136" s="133">
        <v>47.6</v>
      </c>
      <c r="F136" s="133">
        <v>0.68230000000000002</v>
      </c>
      <c r="G136" s="133">
        <v>76.099999999999994</v>
      </c>
      <c r="H136" s="134">
        <v>846.04</v>
      </c>
      <c r="J136" s="135">
        <v>0</v>
      </c>
      <c r="K136" s="135">
        <v>0</v>
      </c>
      <c r="L136" s="135">
        <v>0</v>
      </c>
      <c r="M136" s="135">
        <v>0</v>
      </c>
      <c r="N136" s="135">
        <v>0</v>
      </c>
      <c r="O136" s="134">
        <v>0</v>
      </c>
      <c r="Q136" s="136">
        <v>0</v>
      </c>
      <c r="R136" s="136">
        <v>0</v>
      </c>
      <c r="S136" s="136">
        <v>0</v>
      </c>
      <c r="T136" s="136">
        <v>0</v>
      </c>
      <c r="U136" s="136">
        <v>0</v>
      </c>
      <c r="V136" s="134">
        <v>0</v>
      </c>
      <c r="W136" s="9"/>
      <c r="X136" s="136">
        <v>116.4</v>
      </c>
      <c r="Y136" s="136">
        <v>82.2</v>
      </c>
      <c r="Z136" s="136">
        <v>44.8</v>
      </c>
      <c r="AA136" s="136">
        <v>0.53184242975292761</v>
      </c>
      <c r="AB136" s="136">
        <v>134.5562453915818</v>
      </c>
      <c r="AC136" s="134">
        <v>701.86</v>
      </c>
      <c r="AD136" s="9"/>
      <c r="AE136" s="145">
        <v>116.2</v>
      </c>
      <c r="AF136" s="137">
        <v>84.3</v>
      </c>
      <c r="AG136" s="137">
        <v>60</v>
      </c>
      <c r="AH136" s="137">
        <v>0.53191481027099197</v>
      </c>
      <c r="AI136" s="137">
        <v>134.52004168282269</v>
      </c>
      <c r="AJ136" s="134">
        <v>1256.45</v>
      </c>
      <c r="AL136" s="135">
        <v>104</v>
      </c>
      <c r="AM136" s="135">
        <v>82.6</v>
      </c>
      <c r="AN136" s="135">
        <v>77.900000000000006</v>
      </c>
      <c r="AO136" s="135">
        <v>0.5323305092302052</v>
      </c>
      <c r="AP136" s="135">
        <v>134.31230560055809</v>
      </c>
      <c r="AQ136" s="134">
        <v>1297.8900000000001</v>
      </c>
      <c r="AR136" s="9"/>
      <c r="AS136" s="136">
        <v>116.7</v>
      </c>
      <c r="AT136" s="136">
        <v>80.599999999999994</v>
      </c>
      <c r="AU136" s="136">
        <v>34.299999999999997</v>
      </c>
      <c r="AV136" s="136">
        <v>0.52761056178302679</v>
      </c>
      <c r="AW136" s="136">
        <v>136.69023395174202</v>
      </c>
      <c r="AX136" s="134">
        <v>648.36</v>
      </c>
      <c r="AZ136" s="145">
        <v>15</v>
      </c>
      <c r="BA136" s="145">
        <v>77.099999999999994</v>
      </c>
      <c r="BB136" s="145">
        <v>0</v>
      </c>
      <c r="BC136" s="145">
        <v>0.53197331726750297</v>
      </c>
      <c r="BD136" s="145">
        <v>134.490784513064</v>
      </c>
      <c r="BE136" s="134">
        <v>15.62</v>
      </c>
      <c r="BF136" s="9"/>
      <c r="BG136" s="135">
        <v>102</v>
      </c>
      <c r="BH136" s="135">
        <v>81</v>
      </c>
      <c r="BI136" s="135">
        <v>35.5</v>
      </c>
      <c r="BJ136" s="135">
        <v>0.53313551666104808</v>
      </c>
      <c r="BK136" s="138">
        <v>133.91094258021747</v>
      </c>
      <c r="BL136" s="134">
        <v>524.21</v>
      </c>
      <c r="BN136" s="136">
        <v>100</v>
      </c>
      <c r="BO136" s="136">
        <v>79.400000000000006</v>
      </c>
      <c r="BP136" s="136">
        <v>9.1999999999999993</v>
      </c>
      <c r="BQ136" s="136">
        <v>0.53410000000000002</v>
      </c>
      <c r="BR136" s="136">
        <v>133.44999999999999</v>
      </c>
      <c r="BS136" s="134">
        <v>153.09</v>
      </c>
      <c r="BT136" s="9"/>
      <c r="BU136" s="73">
        <f t="shared" si="22"/>
        <v>5443.5199999999995</v>
      </c>
      <c r="BV136" s="73">
        <f t="shared" si="23"/>
        <v>4597.4800000000005</v>
      </c>
      <c r="BW136" s="139">
        <f t="shared" si="24"/>
        <v>846.04</v>
      </c>
      <c r="BX136" s="74">
        <v>0</v>
      </c>
      <c r="BY136" s="74">
        <f>'[1]2_Ventas'!AB2316</f>
        <v>554.26</v>
      </c>
      <c r="BZ136" s="140">
        <f>'[1]2_Ventas'!AN2316</f>
        <v>327.14</v>
      </c>
      <c r="CB136" s="141">
        <v>766.09</v>
      </c>
      <c r="CC136" s="142">
        <v>256.39</v>
      </c>
      <c r="CD136" s="142">
        <f t="shared" si="20"/>
        <v>715.06000000000017</v>
      </c>
      <c r="CE136" s="76">
        <f t="shared" si="20"/>
        <v>250.42999999999995</v>
      </c>
      <c r="CF136" s="142">
        <f t="shared" si="18"/>
        <v>84.089999999999236</v>
      </c>
      <c r="CG136" s="142">
        <f t="shared" si="19"/>
        <v>881.4</v>
      </c>
      <c r="CH136" s="142">
        <f t="shared" si="17"/>
        <v>965.48999999999921</v>
      </c>
      <c r="CI136" s="143">
        <f t="shared" si="25"/>
        <v>1022.48</v>
      </c>
      <c r="CJ136" s="9"/>
      <c r="CK136" s="146">
        <f t="shared" si="21"/>
        <v>-51.029999999999859</v>
      </c>
      <c r="CL136" s="147">
        <f t="shared" si="21"/>
        <v>-5.9600000000000364</v>
      </c>
      <c r="CM136" s="147">
        <f t="shared" si="26"/>
        <v>-56.990000000000805</v>
      </c>
    </row>
    <row r="137" spans="1:91" ht="15" customHeight="1" x14ac:dyDescent="0.2">
      <c r="A137" s="144">
        <v>45407</v>
      </c>
      <c r="C137" s="133">
        <v>14.8</v>
      </c>
      <c r="D137" s="133">
        <v>83.9</v>
      </c>
      <c r="E137" s="133">
        <v>49.6</v>
      </c>
      <c r="F137" s="133">
        <v>0.68230000000000002</v>
      </c>
      <c r="G137" s="133">
        <v>76.099999999999994</v>
      </c>
      <c r="H137" s="134">
        <v>885.31</v>
      </c>
      <c r="J137" s="135">
        <v>0</v>
      </c>
      <c r="K137" s="135">
        <v>0</v>
      </c>
      <c r="L137" s="135">
        <v>0</v>
      </c>
      <c r="M137" s="135">
        <v>0</v>
      </c>
      <c r="N137" s="135">
        <v>0</v>
      </c>
      <c r="O137" s="134">
        <v>0</v>
      </c>
      <c r="Q137" s="136">
        <v>0</v>
      </c>
      <c r="R137" s="136">
        <v>0</v>
      </c>
      <c r="S137" s="136">
        <v>0</v>
      </c>
      <c r="T137" s="136">
        <v>0</v>
      </c>
      <c r="U137" s="136">
        <v>0</v>
      </c>
      <c r="V137" s="134">
        <v>0</v>
      </c>
      <c r="W137" s="9"/>
      <c r="X137" s="136">
        <v>117</v>
      </c>
      <c r="Y137" s="136">
        <v>82.7</v>
      </c>
      <c r="Z137" s="136">
        <v>44.9</v>
      </c>
      <c r="AA137" s="136">
        <v>0.53184242975292761</v>
      </c>
      <c r="AB137" s="136">
        <v>134.5562453915818</v>
      </c>
      <c r="AC137" s="134">
        <v>703.56</v>
      </c>
      <c r="AD137" s="9"/>
      <c r="AE137" s="145">
        <v>116.8</v>
      </c>
      <c r="AF137" s="137">
        <v>85.8</v>
      </c>
      <c r="AG137" s="137">
        <v>45.1</v>
      </c>
      <c r="AH137" s="137">
        <v>0.53191481027099197</v>
      </c>
      <c r="AI137" s="137">
        <v>134.52004168282269</v>
      </c>
      <c r="AJ137" s="134">
        <v>897.1</v>
      </c>
      <c r="AL137" s="135">
        <v>105.1</v>
      </c>
      <c r="AM137" s="135">
        <v>83.2</v>
      </c>
      <c r="AN137" s="135">
        <v>78</v>
      </c>
      <c r="AO137" s="135">
        <v>0.5323305092302052</v>
      </c>
      <c r="AP137" s="135">
        <v>134.31230560055809</v>
      </c>
      <c r="AQ137" s="134">
        <v>1298.47</v>
      </c>
      <c r="AR137" s="9"/>
      <c r="AS137" s="136">
        <v>117.2</v>
      </c>
      <c r="AT137" s="136">
        <v>80.900000000000006</v>
      </c>
      <c r="AU137" s="136">
        <v>34.299999999999997</v>
      </c>
      <c r="AV137" s="136">
        <v>0.52761056178302679</v>
      </c>
      <c r="AW137" s="136">
        <v>136.69023395174202</v>
      </c>
      <c r="AX137" s="134">
        <v>648.4</v>
      </c>
      <c r="AZ137" s="145">
        <v>15.1</v>
      </c>
      <c r="BA137" s="145">
        <v>77.8</v>
      </c>
      <c r="BB137" s="145">
        <v>0</v>
      </c>
      <c r="BC137" s="145">
        <v>0.53197331726750297</v>
      </c>
      <c r="BD137" s="145">
        <v>134.490784513064</v>
      </c>
      <c r="BE137" s="134">
        <v>15.66</v>
      </c>
      <c r="BF137" s="9"/>
      <c r="BG137" s="135">
        <v>103.2</v>
      </c>
      <c r="BH137" s="135">
        <v>81.7</v>
      </c>
      <c r="BI137" s="135">
        <v>35.5</v>
      </c>
      <c r="BJ137" s="135">
        <v>0.53313551666104808</v>
      </c>
      <c r="BK137" s="138">
        <v>133.91094258021747</v>
      </c>
      <c r="BL137" s="134">
        <v>523.9</v>
      </c>
      <c r="BN137" s="136">
        <v>100.9</v>
      </c>
      <c r="BO137" s="136">
        <v>80</v>
      </c>
      <c r="BP137" s="136">
        <v>9.1999999999999993</v>
      </c>
      <c r="BQ137" s="136">
        <v>0.53410000000000002</v>
      </c>
      <c r="BR137" s="136">
        <v>133.44999999999999</v>
      </c>
      <c r="BS137" s="134">
        <v>153.5</v>
      </c>
      <c r="BT137" s="9"/>
      <c r="BU137" s="73">
        <f t="shared" si="22"/>
        <v>5125.8999999999996</v>
      </c>
      <c r="BV137" s="73">
        <f t="shared" si="23"/>
        <v>4240.5899999999992</v>
      </c>
      <c r="BW137" s="139">
        <f t="shared" si="24"/>
        <v>885.31</v>
      </c>
      <c r="BX137" s="74">
        <v>0</v>
      </c>
      <c r="BY137" s="74">
        <f>'[1]2_Ventas'!AB2317</f>
        <v>1055.29</v>
      </c>
      <c r="BZ137" s="140">
        <f>'[1]2_Ventas'!AN2317</f>
        <v>233.74</v>
      </c>
      <c r="CB137" s="141">
        <v>752.43</v>
      </c>
      <c r="CC137" s="142">
        <v>276.02</v>
      </c>
      <c r="CD137" s="142">
        <f t="shared" si="20"/>
        <v>698.39999999999873</v>
      </c>
      <c r="CE137" s="76">
        <f t="shared" si="20"/>
        <v>273.01</v>
      </c>
      <c r="CF137" s="142">
        <f t="shared" si="18"/>
        <v>-317.61999999999989</v>
      </c>
      <c r="CG137" s="142">
        <f t="shared" si="19"/>
        <v>1289.03</v>
      </c>
      <c r="CH137" s="142">
        <f t="shared" si="17"/>
        <v>971.41000000000008</v>
      </c>
      <c r="CI137" s="143">
        <f t="shared" si="25"/>
        <v>1028.4499999999998</v>
      </c>
      <c r="CJ137" s="9"/>
      <c r="CK137" s="146">
        <f t="shared" si="21"/>
        <v>-54.030000000001223</v>
      </c>
      <c r="CL137" s="147">
        <f t="shared" si="21"/>
        <v>-3.0099999999999909</v>
      </c>
      <c r="CM137" s="147">
        <f t="shared" si="26"/>
        <v>-57.039999999999736</v>
      </c>
    </row>
    <row r="138" spans="1:91" ht="15" customHeight="1" x14ac:dyDescent="0.2">
      <c r="A138" s="144">
        <v>45408</v>
      </c>
      <c r="C138" s="133">
        <v>14.8</v>
      </c>
      <c r="D138" s="133">
        <v>83.6</v>
      </c>
      <c r="E138" s="133">
        <v>48.7</v>
      </c>
      <c r="F138" s="133">
        <v>0.68230000000000002</v>
      </c>
      <c r="G138" s="133">
        <v>76.099999999999994</v>
      </c>
      <c r="H138" s="134">
        <v>868.52</v>
      </c>
      <c r="J138" s="135">
        <v>0</v>
      </c>
      <c r="K138" s="135">
        <v>0</v>
      </c>
      <c r="L138" s="135">
        <v>0</v>
      </c>
      <c r="M138" s="135">
        <v>0</v>
      </c>
      <c r="N138" s="135">
        <v>0</v>
      </c>
      <c r="O138" s="134">
        <v>0</v>
      </c>
      <c r="Q138" s="136">
        <v>0</v>
      </c>
      <c r="R138" s="136">
        <v>0</v>
      </c>
      <c r="S138" s="136">
        <v>0</v>
      </c>
      <c r="T138" s="136">
        <v>0</v>
      </c>
      <c r="U138" s="136">
        <v>0</v>
      </c>
      <c r="V138" s="134">
        <v>0</v>
      </c>
      <c r="W138" s="9"/>
      <c r="X138" s="136">
        <v>116.8</v>
      </c>
      <c r="Y138" s="136">
        <v>82.4</v>
      </c>
      <c r="Z138" s="136">
        <v>45</v>
      </c>
      <c r="AA138" s="136">
        <v>0.53184242975292761</v>
      </c>
      <c r="AB138" s="136">
        <v>134.5562453915818</v>
      </c>
      <c r="AC138" s="134">
        <v>705.62</v>
      </c>
      <c r="AD138" s="9"/>
      <c r="AE138" s="145">
        <v>116.5</v>
      </c>
      <c r="AF138" s="137">
        <v>84.4</v>
      </c>
      <c r="AG138" s="137">
        <v>53.5</v>
      </c>
      <c r="AH138" s="137">
        <v>0.53191481027099197</v>
      </c>
      <c r="AI138" s="137">
        <v>134.52004168282269</v>
      </c>
      <c r="AJ138" s="134">
        <v>1101.06</v>
      </c>
      <c r="AL138" s="135">
        <v>104.7</v>
      </c>
      <c r="AM138" s="135">
        <v>83</v>
      </c>
      <c r="AN138" s="135">
        <v>78</v>
      </c>
      <c r="AO138" s="135">
        <v>0.5323305092302052</v>
      </c>
      <c r="AP138" s="135">
        <v>134.31230560055809</v>
      </c>
      <c r="AQ138" s="134">
        <v>1298.97</v>
      </c>
      <c r="AR138" s="9"/>
      <c r="AS138" s="136">
        <v>117</v>
      </c>
      <c r="AT138" s="136">
        <v>80.7</v>
      </c>
      <c r="AU138" s="136">
        <v>34.299999999999997</v>
      </c>
      <c r="AV138" s="136">
        <v>0.52761056178302679</v>
      </c>
      <c r="AW138" s="136">
        <v>136.69023395174202</v>
      </c>
      <c r="AX138" s="134">
        <v>648.44000000000005</v>
      </c>
      <c r="AZ138" s="145">
        <v>15.1</v>
      </c>
      <c r="BA138" s="145">
        <v>77.2</v>
      </c>
      <c r="BB138" s="145">
        <v>0</v>
      </c>
      <c r="BC138" s="145">
        <v>0.53197331726750297</v>
      </c>
      <c r="BD138" s="145">
        <v>134.490784513064</v>
      </c>
      <c r="BE138" s="134">
        <v>15.67</v>
      </c>
      <c r="BF138" s="9"/>
      <c r="BG138" s="135">
        <v>102.4</v>
      </c>
      <c r="BH138" s="135">
        <v>81.2</v>
      </c>
      <c r="BI138" s="135">
        <v>35.5</v>
      </c>
      <c r="BJ138" s="135">
        <v>0.53313551666104808</v>
      </c>
      <c r="BK138" s="138">
        <v>133.91094258021747</v>
      </c>
      <c r="BL138" s="134">
        <v>524.14</v>
      </c>
      <c r="BN138" s="136">
        <v>99.8</v>
      </c>
      <c r="BO138" s="136">
        <v>79.3</v>
      </c>
      <c r="BP138" s="136">
        <v>9.1999999999999993</v>
      </c>
      <c r="BQ138" s="136">
        <v>0.53410000000000002</v>
      </c>
      <c r="BR138" s="136">
        <v>133.44999999999999</v>
      </c>
      <c r="BS138" s="134">
        <v>152.99</v>
      </c>
      <c r="BT138" s="9"/>
      <c r="BU138" s="73">
        <f t="shared" si="22"/>
        <v>5315.41</v>
      </c>
      <c r="BV138" s="73">
        <f t="shared" si="23"/>
        <v>4446.8899999999994</v>
      </c>
      <c r="BW138" s="139">
        <f t="shared" si="24"/>
        <v>868.52</v>
      </c>
      <c r="BX138" s="74">
        <v>0</v>
      </c>
      <c r="BY138" s="74">
        <f>'[1]2_Ventas'!AB2318</f>
        <v>490.07</v>
      </c>
      <c r="BZ138" s="140">
        <f>'[1]2_Ventas'!AN2318</f>
        <v>280.05</v>
      </c>
      <c r="CB138" s="141">
        <v>710.89</v>
      </c>
      <c r="CC138" s="142">
        <v>269</v>
      </c>
      <c r="CD138" s="142">
        <f t="shared" si="20"/>
        <v>696.37000000000012</v>
      </c>
      <c r="CE138" s="76">
        <f t="shared" si="20"/>
        <v>263.26000000000005</v>
      </c>
      <c r="CF138" s="142">
        <f t="shared" si="18"/>
        <v>189.51000000000022</v>
      </c>
      <c r="CG138" s="142">
        <f t="shared" si="19"/>
        <v>770.12</v>
      </c>
      <c r="CH138" s="142">
        <f t="shared" si="17"/>
        <v>959.63000000000022</v>
      </c>
      <c r="CI138" s="143">
        <f t="shared" si="25"/>
        <v>979.89</v>
      </c>
      <c r="CJ138" s="9"/>
      <c r="CK138" s="146">
        <f t="shared" si="21"/>
        <v>-14.519999999999868</v>
      </c>
      <c r="CL138" s="147">
        <f t="shared" si="21"/>
        <v>-5.7399999999999523</v>
      </c>
      <c r="CM138" s="147">
        <f t="shared" si="26"/>
        <v>-20.259999999999764</v>
      </c>
    </row>
    <row r="139" spans="1:91" ht="15" customHeight="1" x14ac:dyDescent="0.2">
      <c r="A139" s="144">
        <v>45409</v>
      </c>
      <c r="C139" s="133">
        <v>14.9</v>
      </c>
      <c r="D139" s="133">
        <v>83.9</v>
      </c>
      <c r="E139" s="133">
        <v>50.8</v>
      </c>
      <c r="F139" s="133">
        <v>0.68230000000000002</v>
      </c>
      <c r="G139" s="133">
        <v>76.099999999999994</v>
      </c>
      <c r="H139" s="134">
        <v>910.3900000000001</v>
      </c>
      <c r="J139" s="135">
        <v>0</v>
      </c>
      <c r="K139" s="135">
        <v>0</v>
      </c>
      <c r="L139" s="135">
        <v>0</v>
      </c>
      <c r="M139" s="135">
        <v>0</v>
      </c>
      <c r="N139" s="135">
        <v>0</v>
      </c>
      <c r="O139" s="134">
        <v>0</v>
      </c>
      <c r="Q139" s="136">
        <v>0</v>
      </c>
      <c r="R139" s="136">
        <v>0</v>
      </c>
      <c r="S139" s="136">
        <v>0</v>
      </c>
      <c r="T139" s="136">
        <v>0</v>
      </c>
      <c r="U139" s="136">
        <v>0</v>
      </c>
      <c r="V139" s="134">
        <v>0</v>
      </c>
      <c r="W139" s="9"/>
      <c r="X139" s="136">
        <v>116.4</v>
      </c>
      <c r="Y139" s="136">
        <v>82.3</v>
      </c>
      <c r="Z139" s="136">
        <v>45</v>
      </c>
      <c r="AA139" s="136">
        <v>0.53184242975292761</v>
      </c>
      <c r="AB139" s="136">
        <v>134.5562453915818</v>
      </c>
      <c r="AC139" s="134">
        <v>705.57</v>
      </c>
      <c r="AD139" s="9"/>
      <c r="AE139" s="145">
        <v>116.2</v>
      </c>
      <c r="AF139" s="137">
        <v>85.6</v>
      </c>
      <c r="AG139" s="137">
        <v>30.9</v>
      </c>
      <c r="AH139" s="137">
        <v>0.53191481027099197</v>
      </c>
      <c r="AI139" s="137">
        <v>134.52004168282269</v>
      </c>
      <c r="AJ139" s="134">
        <v>566.47</v>
      </c>
      <c r="AL139" s="135">
        <v>104.9</v>
      </c>
      <c r="AM139" s="135">
        <v>83.1</v>
      </c>
      <c r="AN139" s="135">
        <v>78</v>
      </c>
      <c r="AO139" s="135">
        <v>0.5323305092302052</v>
      </c>
      <c r="AP139" s="135">
        <v>134.31230560055809</v>
      </c>
      <c r="AQ139" s="134">
        <v>1298.72</v>
      </c>
      <c r="AR139" s="9"/>
      <c r="AS139" s="136">
        <v>116.5</v>
      </c>
      <c r="AT139" s="136">
        <v>80.599999999999994</v>
      </c>
      <c r="AU139" s="136">
        <v>34.200000000000003</v>
      </c>
      <c r="AV139" s="136">
        <v>0.52761056178302679</v>
      </c>
      <c r="AW139" s="136">
        <v>136.69023395174202</v>
      </c>
      <c r="AX139" s="134">
        <v>645.95000000000005</v>
      </c>
      <c r="AZ139" s="145">
        <v>15.3</v>
      </c>
      <c r="BA139" s="145">
        <v>78.3</v>
      </c>
      <c r="BB139" s="145">
        <v>0</v>
      </c>
      <c r="BC139" s="145">
        <v>0.53197331726750297</v>
      </c>
      <c r="BD139" s="145">
        <v>134.490784513064</v>
      </c>
      <c r="BE139" s="134">
        <v>15.75</v>
      </c>
      <c r="BF139" s="9"/>
      <c r="BG139" s="135">
        <v>102.9</v>
      </c>
      <c r="BH139" s="135">
        <v>81.400000000000006</v>
      </c>
      <c r="BI139" s="135">
        <v>35.5</v>
      </c>
      <c r="BJ139" s="135">
        <v>0.53313551666104808</v>
      </c>
      <c r="BK139" s="138">
        <v>133.91094258021747</v>
      </c>
      <c r="BL139" s="134">
        <v>524.11</v>
      </c>
      <c r="BN139" s="136">
        <v>100.7</v>
      </c>
      <c r="BO139" s="136">
        <v>79.8</v>
      </c>
      <c r="BP139" s="136">
        <v>9.1999999999999993</v>
      </c>
      <c r="BQ139" s="136">
        <v>0.53410000000000002</v>
      </c>
      <c r="BR139" s="136">
        <v>133.44999999999999</v>
      </c>
      <c r="BS139" s="134">
        <v>153.43</v>
      </c>
      <c r="BT139" s="9"/>
      <c r="BU139" s="73">
        <f t="shared" si="22"/>
        <v>4820.3900000000003</v>
      </c>
      <c r="BV139" s="73">
        <f t="shared" si="23"/>
        <v>3910</v>
      </c>
      <c r="BW139" s="139">
        <f t="shared" si="24"/>
        <v>910.3900000000001</v>
      </c>
      <c r="BX139" s="74">
        <v>0</v>
      </c>
      <c r="BY139" s="74">
        <f>'[1]2_Ventas'!AB2319</f>
        <v>1219.43</v>
      </c>
      <c r="BZ139" s="140">
        <f>'[1]2_Ventas'!AN2319</f>
        <v>210.31</v>
      </c>
      <c r="CB139" s="141">
        <v>735.8</v>
      </c>
      <c r="CC139" s="142">
        <v>264.35000000000002</v>
      </c>
      <c r="CD139" s="142">
        <f t="shared" si="20"/>
        <v>682.54000000000065</v>
      </c>
      <c r="CE139" s="76">
        <f t="shared" si="20"/>
        <v>252.18000000000012</v>
      </c>
      <c r="CF139" s="142">
        <f t="shared" si="18"/>
        <v>-495.01999999999953</v>
      </c>
      <c r="CG139" s="142">
        <f t="shared" si="19"/>
        <v>1429.74</v>
      </c>
      <c r="CH139" s="142">
        <f t="shared" si="17"/>
        <v>934.72000000000048</v>
      </c>
      <c r="CI139" s="143">
        <f t="shared" si="25"/>
        <v>1000.15</v>
      </c>
      <c r="CJ139" s="9"/>
      <c r="CK139" s="146">
        <f t="shared" si="21"/>
        <v>-53.259999999999309</v>
      </c>
      <c r="CL139" s="147">
        <f t="shared" si="21"/>
        <v>-12.169999999999902</v>
      </c>
      <c r="CM139" s="147">
        <f t="shared" si="26"/>
        <v>-65.429999999999495</v>
      </c>
    </row>
    <row r="140" spans="1:91" ht="15" customHeight="1" x14ac:dyDescent="0.2">
      <c r="A140" s="144">
        <v>45410</v>
      </c>
      <c r="C140" s="133">
        <v>14.8</v>
      </c>
      <c r="D140" s="133">
        <v>83.6</v>
      </c>
      <c r="E140" s="133">
        <v>64.2</v>
      </c>
      <c r="F140" s="133">
        <v>0.68230000000000002</v>
      </c>
      <c r="G140" s="133">
        <v>76.099999999999994</v>
      </c>
      <c r="H140" s="134">
        <v>1174.6199999999999</v>
      </c>
      <c r="J140" s="135">
        <v>0</v>
      </c>
      <c r="K140" s="135">
        <v>0</v>
      </c>
      <c r="L140" s="135">
        <v>0</v>
      </c>
      <c r="M140" s="135">
        <v>0</v>
      </c>
      <c r="N140" s="135">
        <v>0</v>
      </c>
      <c r="O140" s="134">
        <v>0</v>
      </c>
      <c r="Q140" s="136">
        <v>0</v>
      </c>
      <c r="R140" s="136">
        <v>0</v>
      </c>
      <c r="S140" s="136">
        <v>0</v>
      </c>
      <c r="T140" s="136">
        <v>0</v>
      </c>
      <c r="U140" s="136">
        <v>0</v>
      </c>
      <c r="V140" s="134">
        <v>0</v>
      </c>
      <c r="W140" s="9"/>
      <c r="X140" s="136">
        <v>118.5</v>
      </c>
      <c r="Y140" s="136">
        <v>82.3</v>
      </c>
      <c r="Z140" s="136">
        <v>45.3</v>
      </c>
      <c r="AA140" s="136">
        <v>0.53184242975292761</v>
      </c>
      <c r="AB140" s="136">
        <v>134.5562453915818</v>
      </c>
      <c r="AC140" s="134">
        <v>711.96</v>
      </c>
      <c r="AD140" s="9"/>
      <c r="AE140" s="145">
        <v>118.3</v>
      </c>
      <c r="AF140" s="137">
        <v>84.6</v>
      </c>
      <c r="AG140" s="137">
        <v>61.3</v>
      </c>
      <c r="AH140" s="137">
        <v>0.53191481027099197</v>
      </c>
      <c r="AI140" s="137">
        <v>134.52004168282269</v>
      </c>
      <c r="AJ140" s="134">
        <v>1287.22</v>
      </c>
      <c r="AL140" s="135">
        <v>104.8</v>
      </c>
      <c r="AM140" s="135">
        <v>83.1</v>
      </c>
      <c r="AN140" s="135">
        <v>78</v>
      </c>
      <c r="AO140" s="135">
        <v>0.5323305092302052</v>
      </c>
      <c r="AP140" s="135">
        <v>134.31230560055809</v>
      </c>
      <c r="AQ140" s="134">
        <v>1298.71</v>
      </c>
      <c r="AR140" s="9"/>
      <c r="AS140" s="136">
        <v>118.4</v>
      </c>
      <c r="AT140" s="136">
        <v>81.400000000000006</v>
      </c>
      <c r="AU140" s="136">
        <v>34.5</v>
      </c>
      <c r="AV140" s="136">
        <v>0.52761056178302679</v>
      </c>
      <c r="AW140" s="136">
        <v>136.69023395174202</v>
      </c>
      <c r="AX140" s="134">
        <v>653</v>
      </c>
      <c r="AZ140" s="145">
        <v>15.2</v>
      </c>
      <c r="BA140" s="145">
        <v>75.2</v>
      </c>
      <c r="BB140" s="145">
        <v>0</v>
      </c>
      <c r="BC140" s="145">
        <v>0.53197331726750297</v>
      </c>
      <c r="BD140" s="145">
        <v>134.490784513064</v>
      </c>
      <c r="BE140" s="134">
        <v>15.79</v>
      </c>
      <c r="BF140" s="9"/>
      <c r="BG140" s="135">
        <v>102.3</v>
      </c>
      <c r="BH140" s="135">
        <v>81.3</v>
      </c>
      <c r="BI140" s="135">
        <v>35.6</v>
      </c>
      <c r="BJ140" s="135">
        <v>0.53313551666104808</v>
      </c>
      <c r="BK140" s="138">
        <v>133.91094258021747</v>
      </c>
      <c r="BL140" s="134">
        <v>525.82000000000005</v>
      </c>
      <c r="BN140" s="136">
        <v>99.4</v>
      </c>
      <c r="BO140" s="136">
        <v>79.3</v>
      </c>
      <c r="BP140" s="136">
        <v>9.1999999999999993</v>
      </c>
      <c r="BQ140" s="136">
        <v>0.53410000000000002</v>
      </c>
      <c r="BR140" s="136">
        <v>133.44999999999999</v>
      </c>
      <c r="BS140" s="134">
        <v>152.71</v>
      </c>
      <c r="BT140" s="9"/>
      <c r="BU140" s="73">
        <f t="shared" si="22"/>
        <v>5819.83</v>
      </c>
      <c r="BV140" s="73">
        <f t="shared" si="23"/>
        <v>4645.21</v>
      </c>
      <c r="BW140" s="139">
        <f t="shared" si="24"/>
        <v>1174.6199999999999</v>
      </c>
      <c r="BX140" s="74">
        <v>0</v>
      </c>
      <c r="BY140" s="74">
        <f>'[1]2_Ventas'!AB2320</f>
        <v>0</v>
      </c>
      <c r="BZ140" s="140">
        <f>'[1]2_Ventas'!AN2320</f>
        <v>0</v>
      </c>
      <c r="CB140" s="141">
        <v>787</v>
      </c>
      <c r="CC140" s="142">
        <v>279</v>
      </c>
      <c r="CD140" s="142">
        <f t="shared" si="20"/>
        <v>735.21</v>
      </c>
      <c r="CE140" s="76">
        <f t="shared" si="20"/>
        <v>264.22999999999979</v>
      </c>
      <c r="CF140" s="142">
        <f t="shared" si="18"/>
        <v>999.4399999999996</v>
      </c>
      <c r="CG140" s="142">
        <f t="shared" si="19"/>
        <v>0</v>
      </c>
      <c r="CH140" s="142">
        <f t="shared" si="17"/>
        <v>999.4399999999996</v>
      </c>
      <c r="CI140" s="143">
        <f t="shared" si="25"/>
        <v>1066</v>
      </c>
      <c r="CJ140" s="9"/>
      <c r="CK140" s="146">
        <f t="shared" si="21"/>
        <v>-51.789999999999964</v>
      </c>
      <c r="CL140" s="147">
        <f t="shared" si="21"/>
        <v>-14.770000000000209</v>
      </c>
      <c r="CM140" s="147">
        <f t="shared" si="26"/>
        <v>-66.5600000000004</v>
      </c>
    </row>
    <row r="141" spans="1:91" ht="15" customHeight="1" x14ac:dyDescent="0.2">
      <c r="A141" s="144">
        <v>45411</v>
      </c>
      <c r="C141" s="133">
        <v>14.9</v>
      </c>
      <c r="D141" s="133">
        <v>84</v>
      </c>
      <c r="E141" s="133">
        <v>62.9</v>
      </c>
      <c r="F141" s="133">
        <v>0.68230000000000002</v>
      </c>
      <c r="G141" s="133">
        <v>76.099999999999994</v>
      </c>
      <c r="H141" s="134">
        <v>1149.3500000000001</v>
      </c>
      <c r="J141" s="135">
        <v>0</v>
      </c>
      <c r="K141" s="135">
        <v>0</v>
      </c>
      <c r="L141" s="135">
        <v>0</v>
      </c>
      <c r="M141" s="135">
        <v>0</v>
      </c>
      <c r="N141" s="135">
        <v>0</v>
      </c>
      <c r="O141" s="134">
        <v>0</v>
      </c>
      <c r="Q141" s="136">
        <v>0</v>
      </c>
      <c r="R141" s="136">
        <v>0</v>
      </c>
      <c r="S141" s="136">
        <v>0</v>
      </c>
      <c r="T141" s="136">
        <v>0</v>
      </c>
      <c r="U141" s="136">
        <v>0</v>
      </c>
      <c r="V141" s="134">
        <v>0</v>
      </c>
      <c r="W141" s="9"/>
      <c r="X141" s="136">
        <v>116.1</v>
      </c>
      <c r="Y141" s="136">
        <v>81.599999999999994</v>
      </c>
      <c r="Z141" s="136">
        <v>45.3</v>
      </c>
      <c r="AA141" s="136">
        <v>0.53184242975292761</v>
      </c>
      <c r="AB141" s="136">
        <v>134.5562453915818</v>
      </c>
      <c r="AC141" s="134">
        <v>711.98</v>
      </c>
      <c r="AD141" s="9"/>
      <c r="AE141" s="145">
        <v>115.9</v>
      </c>
      <c r="AF141" s="137">
        <v>85.8</v>
      </c>
      <c r="AG141" s="137">
        <v>48.7</v>
      </c>
      <c r="AH141" s="137">
        <v>0.53191481027099197</v>
      </c>
      <c r="AI141" s="137">
        <v>134.52004168282269</v>
      </c>
      <c r="AJ141" s="134">
        <v>983.4</v>
      </c>
      <c r="AL141" s="135">
        <v>103.9</v>
      </c>
      <c r="AM141" s="135">
        <v>82.5</v>
      </c>
      <c r="AN141" s="135">
        <v>77.900000000000006</v>
      </c>
      <c r="AO141" s="135">
        <v>0.5323305092302052</v>
      </c>
      <c r="AP141" s="135">
        <v>134.31230560055809</v>
      </c>
      <c r="AQ141" s="134">
        <v>1298.02</v>
      </c>
      <c r="AR141" s="9"/>
      <c r="AS141" s="136">
        <v>116</v>
      </c>
      <c r="AT141" s="136">
        <v>80</v>
      </c>
      <c r="AU141" s="136">
        <v>34.5</v>
      </c>
      <c r="AV141" s="136">
        <v>0.52761056178302679</v>
      </c>
      <c r="AW141" s="136">
        <v>136.69023395174202</v>
      </c>
      <c r="AX141" s="134">
        <v>653.04999999999995</v>
      </c>
      <c r="AZ141" s="145">
        <v>15.3</v>
      </c>
      <c r="BA141" s="145">
        <v>75.599999999999994</v>
      </c>
      <c r="BB141" s="145">
        <v>0</v>
      </c>
      <c r="BC141" s="145">
        <v>0.53197331726750297</v>
      </c>
      <c r="BD141" s="145">
        <v>134.490784513064</v>
      </c>
      <c r="BE141" s="134">
        <v>15.83</v>
      </c>
      <c r="BF141" s="9"/>
      <c r="BG141" s="135">
        <v>101.1</v>
      </c>
      <c r="BH141" s="135">
        <v>80.3</v>
      </c>
      <c r="BI141" s="135">
        <v>35.6</v>
      </c>
      <c r="BJ141" s="135">
        <v>0.53313551666104808</v>
      </c>
      <c r="BK141" s="138">
        <v>133.91094258021747</v>
      </c>
      <c r="BL141" s="134">
        <v>526.11</v>
      </c>
      <c r="BN141" s="136">
        <v>98.1</v>
      </c>
      <c r="BO141" s="136">
        <v>78</v>
      </c>
      <c r="BP141" s="136">
        <v>9.3000000000000007</v>
      </c>
      <c r="BQ141" s="136">
        <v>0.53410000000000002</v>
      </c>
      <c r="BR141" s="136">
        <v>133.44999999999999</v>
      </c>
      <c r="BS141" s="134">
        <v>153.56</v>
      </c>
      <c r="BT141" s="9"/>
      <c r="BU141" s="73">
        <f t="shared" si="22"/>
        <v>5491.3</v>
      </c>
      <c r="BV141" s="73">
        <f t="shared" si="23"/>
        <v>4341.95</v>
      </c>
      <c r="BW141" s="139">
        <f t="shared" si="24"/>
        <v>1149.3500000000001</v>
      </c>
      <c r="BX141" s="74">
        <v>0</v>
      </c>
      <c r="BY141" s="74">
        <f>'[1]2_Ventas'!AB2321</f>
        <v>1027.83</v>
      </c>
      <c r="BZ141" s="140">
        <f>'[1]2_Ventas'!AN2321</f>
        <v>280.14</v>
      </c>
      <c r="CB141" s="141">
        <v>782.57</v>
      </c>
      <c r="CC141" s="142">
        <v>276.60000000000002</v>
      </c>
      <c r="CD141" s="142">
        <f t="shared" si="20"/>
        <v>724.56999999999971</v>
      </c>
      <c r="CE141" s="76">
        <f t="shared" si="20"/>
        <v>254.87000000000023</v>
      </c>
      <c r="CF141" s="142">
        <f t="shared" si="18"/>
        <v>-328.52999999999975</v>
      </c>
      <c r="CG141" s="142">
        <f t="shared" si="19"/>
        <v>1307.9699999999998</v>
      </c>
      <c r="CH141" s="142">
        <f t="shared" si="17"/>
        <v>979.44</v>
      </c>
      <c r="CI141" s="143">
        <f t="shared" si="25"/>
        <v>1059.17</v>
      </c>
      <c r="CJ141" s="9"/>
      <c r="CK141" s="146">
        <f t="shared" si="21"/>
        <v>-58.000000000000341</v>
      </c>
      <c r="CL141" s="147">
        <f t="shared" si="21"/>
        <v>-21.729999999999791</v>
      </c>
      <c r="CM141" s="147">
        <f t="shared" si="26"/>
        <v>-79.730000000000018</v>
      </c>
    </row>
    <row r="142" spans="1:91" ht="15" customHeight="1" x14ac:dyDescent="0.2">
      <c r="A142" s="144">
        <v>45412</v>
      </c>
      <c r="C142" s="133">
        <v>14.9</v>
      </c>
      <c r="D142" s="133">
        <v>82.4</v>
      </c>
      <c r="E142" s="133">
        <v>59</v>
      </c>
      <c r="F142" s="133">
        <v>0.68230000000000002</v>
      </c>
      <c r="G142" s="133">
        <v>76.099999999999994</v>
      </c>
      <c r="H142" s="134">
        <v>1074.76</v>
      </c>
      <c r="J142" s="135">
        <v>0</v>
      </c>
      <c r="K142" s="135">
        <v>0</v>
      </c>
      <c r="L142" s="135">
        <v>0</v>
      </c>
      <c r="M142" s="135">
        <v>0</v>
      </c>
      <c r="N142" s="135">
        <v>0</v>
      </c>
      <c r="O142" s="134">
        <v>0</v>
      </c>
      <c r="Q142" s="136">
        <v>0</v>
      </c>
      <c r="R142" s="136">
        <v>0</v>
      </c>
      <c r="S142" s="136">
        <v>0</v>
      </c>
      <c r="T142" s="136">
        <v>0</v>
      </c>
      <c r="U142" s="136">
        <v>0</v>
      </c>
      <c r="V142" s="134">
        <v>0</v>
      </c>
      <c r="W142" s="9"/>
      <c r="X142" s="136">
        <v>113</v>
      </c>
      <c r="Y142" s="136">
        <v>80.3</v>
      </c>
      <c r="Z142" s="136">
        <v>45.2</v>
      </c>
      <c r="AA142" s="136">
        <v>0.53184242975292761</v>
      </c>
      <c r="AB142" s="136">
        <v>134.5562453915818</v>
      </c>
      <c r="AC142" s="134">
        <v>710.5</v>
      </c>
      <c r="AD142" s="9"/>
      <c r="AE142" s="145">
        <v>112.7</v>
      </c>
      <c r="AF142" s="137">
        <v>84</v>
      </c>
      <c r="AG142" s="137">
        <v>45.8</v>
      </c>
      <c r="AH142" s="137">
        <v>0.53191481027099197</v>
      </c>
      <c r="AI142" s="137">
        <v>134.52004168282269</v>
      </c>
      <c r="AJ142" s="134">
        <v>914.05</v>
      </c>
      <c r="AL142" s="135">
        <v>103.2</v>
      </c>
      <c r="AM142" s="135">
        <v>81.8</v>
      </c>
      <c r="AN142" s="135">
        <v>77.900000000000006</v>
      </c>
      <c r="AO142" s="135">
        <v>0.5323305092302052</v>
      </c>
      <c r="AP142" s="135">
        <v>134.31230560055809</v>
      </c>
      <c r="AQ142" s="134">
        <v>1299.17</v>
      </c>
      <c r="AR142" s="9"/>
      <c r="AS142" s="136">
        <v>113.9</v>
      </c>
      <c r="AT142" s="136">
        <v>79</v>
      </c>
      <c r="AU142" s="136">
        <v>34.5</v>
      </c>
      <c r="AV142" s="136">
        <v>0.52761056178302679</v>
      </c>
      <c r="AW142" s="136">
        <v>136.69023395174202</v>
      </c>
      <c r="AX142" s="134">
        <v>653.30999999999995</v>
      </c>
      <c r="AZ142" s="145">
        <v>15.3</v>
      </c>
      <c r="BA142" s="145">
        <v>74.7</v>
      </c>
      <c r="BB142" s="145">
        <v>0</v>
      </c>
      <c r="BC142" s="145">
        <v>0.53197331726750297</v>
      </c>
      <c r="BD142" s="145">
        <v>134.490784513064</v>
      </c>
      <c r="BE142" s="134">
        <v>15.86</v>
      </c>
      <c r="BF142" s="9"/>
      <c r="BG142" s="135">
        <v>100.2</v>
      </c>
      <c r="BH142" s="135">
        <v>79.599999999999994</v>
      </c>
      <c r="BI142" s="135">
        <v>35.6</v>
      </c>
      <c r="BJ142" s="135">
        <v>0.53313551666104808</v>
      </c>
      <c r="BK142" s="138">
        <v>133.91094258021747</v>
      </c>
      <c r="BL142" s="134">
        <v>526.39</v>
      </c>
      <c r="BN142" s="136">
        <v>97.4</v>
      </c>
      <c r="BO142" s="136">
        <v>77.3</v>
      </c>
      <c r="BP142" s="136">
        <v>9.3000000000000007</v>
      </c>
      <c r="BQ142" s="136">
        <v>0.53410000000000002</v>
      </c>
      <c r="BR142" s="136">
        <v>133.44999999999999</v>
      </c>
      <c r="BS142" s="134">
        <v>153.27000000000001</v>
      </c>
      <c r="BT142" s="9"/>
      <c r="BU142" s="73">
        <f t="shared" si="22"/>
        <v>5347.3099999999995</v>
      </c>
      <c r="BV142" s="73">
        <f t="shared" si="23"/>
        <v>4272.5499999999993</v>
      </c>
      <c r="BW142" s="139">
        <f t="shared" si="24"/>
        <v>1074.76</v>
      </c>
      <c r="BX142" s="74">
        <v>0</v>
      </c>
      <c r="BY142" s="74">
        <f>'[1]2_Ventas'!AB2322</f>
        <v>776.55</v>
      </c>
      <c r="BZ142" s="140">
        <f>'[1]2_Ventas'!AN2322</f>
        <v>326.67</v>
      </c>
      <c r="CB142" s="141">
        <v>760.09</v>
      </c>
      <c r="CC142" s="142">
        <v>256.81</v>
      </c>
      <c r="CD142" s="142">
        <f t="shared" si="20"/>
        <v>707.14999999999941</v>
      </c>
      <c r="CE142" s="76">
        <f t="shared" si="20"/>
        <v>252.07999999999987</v>
      </c>
      <c r="CF142" s="142">
        <f t="shared" si="18"/>
        <v>-143.99000000000069</v>
      </c>
      <c r="CG142" s="142">
        <f t="shared" si="19"/>
        <v>1103.22</v>
      </c>
      <c r="CH142" s="142">
        <f t="shared" si="17"/>
        <v>959.22999999999934</v>
      </c>
      <c r="CI142" s="143">
        <f t="shared" si="25"/>
        <v>1016.9000000000001</v>
      </c>
      <c r="CJ142" s="9"/>
      <c r="CK142" s="146">
        <f t="shared" si="21"/>
        <v>-52.940000000000623</v>
      </c>
      <c r="CL142" s="147">
        <f t="shared" si="21"/>
        <v>-4.7300000000001319</v>
      </c>
      <c r="CM142" s="147">
        <f t="shared" si="26"/>
        <v>-57.670000000000755</v>
      </c>
    </row>
    <row r="143" spans="1:91" ht="15" customHeight="1" x14ac:dyDescent="0.2">
      <c r="A143" s="144">
        <v>45413</v>
      </c>
      <c r="C143" s="133">
        <v>14.8</v>
      </c>
      <c r="D143" s="133">
        <v>81.099999999999994</v>
      </c>
      <c r="E143" s="133">
        <v>61</v>
      </c>
      <c r="F143" s="133">
        <v>0.68230000000000002</v>
      </c>
      <c r="G143" s="133">
        <v>76.099999999999994</v>
      </c>
      <c r="H143" s="134">
        <v>1115.0999999999999</v>
      </c>
      <c r="J143" s="135">
        <v>0</v>
      </c>
      <c r="K143" s="135">
        <v>0</v>
      </c>
      <c r="L143" s="135">
        <v>0</v>
      </c>
      <c r="M143" s="135">
        <v>0</v>
      </c>
      <c r="N143" s="135">
        <v>0</v>
      </c>
      <c r="O143" s="134">
        <v>0</v>
      </c>
      <c r="Q143" s="136">
        <v>0</v>
      </c>
      <c r="R143" s="136">
        <v>0</v>
      </c>
      <c r="S143" s="136">
        <v>0</v>
      </c>
      <c r="T143" s="136">
        <v>0</v>
      </c>
      <c r="U143" s="136">
        <v>0</v>
      </c>
      <c r="V143" s="134">
        <v>0</v>
      </c>
      <c r="W143" s="9"/>
      <c r="X143" s="136">
        <v>110.8</v>
      </c>
      <c r="Y143" s="136">
        <v>79.2</v>
      </c>
      <c r="Z143" s="136">
        <v>45.2</v>
      </c>
      <c r="AA143" s="136">
        <v>0.53184242975292761</v>
      </c>
      <c r="AB143" s="136">
        <v>134.5562453915818</v>
      </c>
      <c r="AC143" s="134">
        <v>711.19</v>
      </c>
      <c r="AD143" s="9"/>
      <c r="AE143" s="145">
        <v>110.4</v>
      </c>
      <c r="AF143" s="137">
        <v>81.8</v>
      </c>
      <c r="AG143" s="137">
        <v>54.8</v>
      </c>
      <c r="AH143" s="137">
        <v>0.53191481027099197</v>
      </c>
      <c r="AI143" s="137">
        <v>134.52004168282269</v>
      </c>
      <c r="AJ143" s="134">
        <v>1134.9100000000001</v>
      </c>
      <c r="AL143" s="135">
        <v>101.2</v>
      </c>
      <c r="AM143" s="135">
        <v>80.7</v>
      </c>
      <c r="AN143" s="135">
        <v>77.8</v>
      </c>
      <c r="AO143" s="135">
        <v>0.5323305092302052</v>
      </c>
      <c r="AP143" s="135">
        <v>134.31230560055809</v>
      </c>
      <c r="AQ143" s="134">
        <v>1299.97</v>
      </c>
      <c r="AR143" s="9"/>
      <c r="AS143" s="136">
        <v>111</v>
      </c>
      <c r="AT143" s="136">
        <v>77.5</v>
      </c>
      <c r="AU143" s="136">
        <v>34.4</v>
      </c>
      <c r="AV143" s="136">
        <v>0.52761056178302679</v>
      </c>
      <c r="AW143" s="136">
        <v>136.69023395174202</v>
      </c>
      <c r="AX143" s="134">
        <v>650.61</v>
      </c>
      <c r="AZ143" s="145">
        <v>15.2</v>
      </c>
      <c r="BA143" s="145">
        <v>72.599999999999994</v>
      </c>
      <c r="BB143" s="145">
        <v>0</v>
      </c>
      <c r="BC143" s="145">
        <v>0.53197331726750297</v>
      </c>
      <c r="BD143" s="145">
        <v>134.490784513064</v>
      </c>
      <c r="BE143" s="134">
        <v>15.87</v>
      </c>
      <c r="BF143" s="9"/>
      <c r="BG143" s="135">
        <v>97.9</v>
      </c>
      <c r="BH143" s="135">
        <v>78.3</v>
      </c>
      <c r="BI143" s="135">
        <v>35.6</v>
      </c>
      <c r="BJ143" s="135">
        <v>0.53313551666104808</v>
      </c>
      <c r="BK143" s="138">
        <v>133.91094258021747</v>
      </c>
      <c r="BL143" s="134">
        <v>526.58000000000004</v>
      </c>
      <c r="BN143" s="136">
        <v>95.3</v>
      </c>
      <c r="BO143" s="136">
        <v>75.8</v>
      </c>
      <c r="BP143" s="136">
        <v>9.4</v>
      </c>
      <c r="BQ143" s="136">
        <v>0.53410000000000002</v>
      </c>
      <c r="BR143" s="136">
        <v>133.44999999999999</v>
      </c>
      <c r="BS143" s="134">
        <v>153.69999999999999</v>
      </c>
      <c r="BT143" s="9"/>
      <c r="BU143" s="73">
        <f t="shared" si="22"/>
        <v>5607.9299999999994</v>
      </c>
      <c r="BV143" s="73">
        <f t="shared" si="23"/>
        <v>4492.83</v>
      </c>
      <c r="BW143" s="139">
        <f t="shared" si="24"/>
        <v>1115.0999999999999</v>
      </c>
      <c r="BX143" s="74">
        <v>0</v>
      </c>
      <c r="BY143" s="74">
        <f>'[1]2_Ventas'!AB2323</f>
        <v>497.62</v>
      </c>
      <c r="BZ143" s="140">
        <f>'[1]2_Ventas'!AN2323</f>
        <v>210.36</v>
      </c>
      <c r="CB143" s="141">
        <v>775.17</v>
      </c>
      <c r="CC143" s="142">
        <v>260.77999999999997</v>
      </c>
      <c r="CD143" s="142">
        <f t="shared" si="20"/>
        <v>717.90000000000066</v>
      </c>
      <c r="CE143" s="76">
        <f t="shared" si="20"/>
        <v>250.69999999999993</v>
      </c>
      <c r="CF143" s="142">
        <f t="shared" si="18"/>
        <v>260.61999999999989</v>
      </c>
      <c r="CG143" s="142">
        <f t="shared" si="19"/>
        <v>707.98</v>
      </c>
      <c r="CH143" s="142">
        <f t="shared" si="17"/>
        <v>968.59999999999991</v>
      </c>
      <c r="CI143" s="143">
        <f t="shared" si="25"/>
        <v>1035.9499999999998</v>
      </c>
      <c r="CJ143" s="9"/>
      <c r="CK143" s="146">
        <f t="shared" si="21"/>
        <v>-57.2699999999993</v>
      </c>
      <c r="CL143" s="147">
        <f t="shared" si="21"/>
        <v>-10.080000000000041</v>
      </c>
      <c r="CM143" s="147">
        <f t="shared" si="26"/>
        <v>-67.349999999999909</v>
      </c>
    </row>
    <row r="144" spans="1:91" ht="15" customHeight="1" x14ac:dyDescent="0.2">
      <c r="A144" s="144">
        <v>45414</v>
      </c>
      <c r="C144" s="133">
        <v>14.7</v>
      </c>
      <c r="D144" s="133">
        <v>80.400000000000006</v>
      </c>
      <c r="E144" s="133">
        <v>57.5</v>
      </c>
      <c r="F144" s="133">
        <v>0.68230000000000002</v>
      </c>
      <c r="G144" s="133">
        <v>76.099999999999994</v>
      </c>
      <c r="H144" s="134">
        <v>1047.05</v>
      </c>
      <c r="J144" s="135">
        <v>0</v>
      </c>
      <c r="K144" s="135">
        <v>0</v>
      </c>
      <c r="L144" s="135">
        <v>0</v>
      </c>
      <c r="M144" s="135">
        <v>0</v>
      </c>
      <c r="N144" s="135">
        <v>0</v>
      </c>
      <c r="O144" s="134">
        <v>0</v>
      </c>
      <c r="Q144" s="136">
        <v>0</v>
      </c>
      <c r="R144" s="136">
        <v>0</v>
      </c>
      <c r="S144" s="136">
        <v>0</v>
      </c>
      <c r="T144" s="136">
        <v>0</v>
      </c>
      <c r="U144" s="136">
        <v>0</v>
      </c>
      <c r="V144" s="134">
        <v>0</v>
      </c>
      <c r="W144" s="9"/>
      <c r="X144" s="136">
        <v>109.2</v>
      </c>
      <c r="Y144" s="136">
        <v>78.7</v>
      </c>
      <c r="Z144" s="136">
        <v>45.2</v>
      </c>
      <c r="AA144" s="136">
        <v>0.53184242975292761</v>
      </c>
      <c r="AB144" s="136">
        <v>134.5562453915818</v>
      </c>
      <c r="AC144" s="134">
        <v>711.19</v>
      </c>
      <c r="AD144" s="9"/>
      <c r="AE144" s="145">
        <v>108.8</v>
      </c>
      <c r="AF144" s="137">
        <v>81.8</v>
      </c>
      <c r="AG144" s="137">
        <v>41.3</v>
      </c>
      <c r="AH144" s="137">
        <v>0.53191481027099197</v>
      </c>
      <c r="AI144" s="137">
        <v>134.52004168282269</v>
      </c>
      <c r="AJ144" s="134">
        <v>807.32</v>
      </c>
      <c r="AL144" s="135">
        <v>100.4</v>
      </c>
      <c r="AM144" s="135">
        <v>80.2</v>
      </c>
      <c r="AN144" s="135">
        <v>77.7</v>
      </c>
      <c r="AO144" s="135">
        <v>0.5323305092302052</v>
      </c>
      <c r="AP144" s="135">
        <v>134.31230560055809</v>
      </c>
      <c r="AQ144" s="134">
        <v>1299</v>
      </c>
      <c r="AR144" s="9"/>
      <c r="AS144" s="136">
        <v>109.6</v>
      </c>
      <c r="AT144" s="136">
        <v>77.3</v>
      </c>
      <c r="AU144" s="136">
        <v>34.4</v>
      </c>
      <c r="AV144" s="136">
        <v>0.52761056178302679</v>
      </c>
      <c r="AW144" s="136">
        <v>136.69023395174202</v>
      </c>
      <c r="AX144" s="134">
        <v>650.01</v>
      </c>
      <c r="AZ144" s="145">
        <v>15.2</v>
      </c>
      <c r="BA144" s="145">
        <v>71.7</v>
      </c>
      <c r="BB144" s="145">
        <v>0</v>
      </c>
      <c r="BC144" s="145">
        <v>0.53197331726750297</v>
      </c>
      <c r="BD144" s="145">
        <v>134.490784513064</v>
      </c>
      <c r="BE144" s="134">
        <v>15.9</v>
      </c>
      <c r="BF144" s="9"/>
      <c r="BG144" s="135">
        <v>97.6</v>
      </c>
      <c r="BH144" s="135">
        <v>78.5</v>
      </c>
      <c r="BI144" s="135">
        <v>35.6</v>
      </c>
      <c r="BJ144" s="135">
        <v>0.53313551666104808</v>
      </c>
      <c r="BK144" s="138">
        <v>133.91094258021747</v>
      </c>
      <c r="BL144" s="134">
        <v>526.35</v>
      </c>
      <c r="BN144" s="136">
        <v>95.8</v>
      </c>
      <c r="BO144" s="136">
        <v>76.7</v>
      </c>
      <c r="BP144" s="136">
        <v>9.4</v>
      </c>
      <c r="BQ144" s="136">
        <v>0.53410000000000002</v>
      </c>
      <c r="BR144" s="136">
        <v>133.44999999999999</v>
      </c>
      <c r="BS144" s="134">
        <v>153.74</v>
      </c>
      <c r="BT144" s="9"/>
      <c r="BU144" s="73">
        <f t="shared" si="22"/>
        <v>5210.5600000000013</v>
      </c>
      <c r="BV144" s="73">
        <f t="shared" si="23"/>
        <v>4163.51</v>
      </c>
      <c r="BW144" s="139">
        <f t="shared" si="24"/>
        <v>1047.05</v>
      </c>
      <c r="BX144" s="74">
        <v>0</v>
      </c>
      <c r="BY144" s="74">
        <f>'[1]2_Ventas'!AB2324</f>
        <v>1044.76</v>
      </c>
      <c r="BZ144" s="140">
        <f>'[1]2_Ventas'!AN2324</f>
        <v>327.29000000000002</v>
      </c>
      <c r="CB144" s="141">
        <v>770.99</v>
      </c>
      <c r="CC144" s="142">
        <v>266.77</v>
      </c>
      <c r="CD144" s="142">
        <f t="shared" si="20"/>
        <v>715.44000000000028</v>
      </c>
      <c r="CE144" s="76">
        <f t="shared" si="20"/>
        <v>259.24000000000007</v>
      </c>
      <c r="CF144" s="142">
        <f t="shared" si="18"/>
        <v>-397.36999999999807</v>
      </c>
      <c r="CG144" s="142">
        <f t="shared" si="19"/>
        <v>1372.05</v>
      </c>
      <c r="CH144" s="142">
        <f t="shared" si="17"/>
        <v>974.68000000000188</v>
      </c>
      <c r="CI144" s="143">
        <f t="shared" si="25"/>
        <v>1037.76</v>
      </c>
      <c r="CJ144" s="9"/>
      <c r="CK144" s="146">
        <f t="shared" si="21"/>
        <v>-55.549999999999727</v>
      </c>
      <c r="CL144" s="147">
        <f t="shared" si="21"/>
        <v>-7.5299999999999159</v>
      </c>
      <c r="CM144" s="147">
        <f t="shared" si="26"/>
        <v>-63.079999999998108</v>
      </c>
    </row>
    <row r="145" spans="1:91" ht="15" customHeight="1" x14ac:dyDescent="0.2">
      <c r="A145" s="144">
        <v>45415</v>
      </c>
      <c r="C145" s="133">
        <v>14.8</v>
      </c>
      <c r="D145" s="133">
        <v>80.2</v>
      </c>
      <c r="E145" s="133">
        <v>56.4</v>
      </c>
      <c r="F145" s="133">
        <v>0.67959999999999998</v>
      </c>
      <c r="G145" s="133">
        <v>76.7</v>
      </c>
      <c r="H145" s="134">
        <v>1025.0700000000002</v>
      </c>
      <c r="J145" s="135">
        <v>0</v>
      </c>
      <c r="K145" s="135">
        <v>0</v>
      </c>
      <c r="L145" s="135">
        <v>0</v>
      </c>
      <c r="M145" s="135">
        <v>0</v>
      </c>
      <c r="N145" s="135">
        <v>0</v>
      </c>
      <c r="O145" s="134">
        <v>0</v>
      </c>
      <c r="Q145" s="136">
        <v>0</v>
      </c>
      <c r="R145" s="136">
        <v>0</v>
      </c>
      <c r="S145" s="136">
        <v>0</v>
      </c>
      <c r="T145" s="136">
        <v>0</v>
      </c>
      <c r="U145" s="136">
        <v>0</v>
      </c>
      <c r="V145" s="134">
        <v>0</v>
      </c>
      <c r="W145" s="9"/>
      <c r="X145" s="136">
        <v>110.4</v>
      </c>
      <c r="Y145" s="136">
        <v>78.2</v>
      </c>
      <c r="Z145" s="136">
        <v>49.8</v>
      </c>
      <c r="AA145" s="136">
        <v>0.53184242975292761</v>
      </c>
      <c r="AB145" s="136">
        <v>134.5562453915818</v>
      </c>
      <c r="AC145" s="134">
        <v>800.09</v>
      </c>
      <c r="AD145" s="9"/>
      <c r="AE145" s="145">
        <v>98.8</v>
      </c>
      <c r="AF145" s="137">
        <v>80.599999999999994</v>
      </c>
      <c r="AG145" s="137">
        <v>23.4</v>
      </c>
      <c r="AH145" s="137">
        <v>0.53322179467746389</v>
      </c>
      <c r="AI145" s="137">
        <v>133.86799773083311</v>
      </c>
      <c r="AJ145" s="134">
        <v>399.97</v>
      </c>
      <c r="AL145" s="135">
        <v>113.9</v>
      </c>
      <c r="AM145" s="135">
        <v>79.3</v>
      </c>
      <c r="AN145" s="135">
        <v>76.2</v>
      </c>
      <c r="AO145" s="135">
        <v>0.53255002904318727</v>
      </c>
      <c r="AP145" s="135">
        <v>134.20273642502241</v>
      </c>
      <c r="AQ145" s="134">
        <v>1278.6300000000001</v>
      </c>
      <c r="AR145" s="9"/>
      <c r="AS145" s="136">
        <v>109.2</v>
      </c>
      <c r="AT145" s="136">
        <v>76.7</v>
      </c>
      <c r="AU145" s="136">
        <v>34.299999999999997</v>
      </c>
      <c r="AV145" s="136">
        <v>0.52761056178302679</v>
      </c>
      <c r="AW145" s="136">
        <v>136.69023395174202</v>
      </c>
      <c r="AX145" s="134">
        <v>648.13</v>
      </c>
      <c r="AZ145" s="145">
        <v>15.2</v>
      </c>
      <c r="BA145" s="145">
        <v>72</v>
      </c>
      <c r="BB145" s="145">
        <v>0</v>
      </c>
      <c r="BC145" s="145">
        <v>0.53197331726750297</v>
      </c>
      <c r="BD145" s="145">
        <v>134.490784513064</v>
      </c>
      <c r="BE145" s="134">
        <v>15.89</v>
      </c>
      <c r="BF145" s="9"/>
      <c r="BG145" s="135">
        <v>96.1</v>
      </c>
      <c r="BH145" s="135">
        <v>77.400000000000006</v>
      </c>
      <c r="BI145" s="135">
        <v>35.6</v>
      </c>
      <c r="BJ145" s="135">
        <v>0.53313551666104808</v>
      </c>
      <c r="BK145" s="138">
        <v>133.91094258021747</v>
      </c>
      <c r="BL145" s="134">
        <v>526.42999999999995</v>
      </c>
      <c r="BN145" s="136">
        <v>94.7</v>
      </c>
      <c r="BO145" s="136">
        <v>75.7</v>
      </c>
      <c r="BP145" s="136">
        <v>9.5</v>
      </c>
      <c r="BQ145" s="136">
        <v>0.53410000000000002</v>
      </c>
      <c r="BR145" s="136">
        <v>133.44999999999999</v>
      </c>
      <c r="BS145" s="134">
        <v>154.71</v>
      </c>
      <c r="BT145" s="9"/>
      <c r="BU145" s="73">
        <f t="shared" si="22"/>
        <v>4848.92</v>
      </c>
      <c r="BV145" s="73">
        <f t="shared" si="23"/>
        <v>3823.85</v>
      </c>
      <c r="BW145" s="139">
        <f t="shared" si="24"/>
        <v>1025.0700000000002</v>
      </c>
      <c r="BX145" s="74">
        <v>0</v>
      </c>
      <c r="BY145" s="74">
        <f>'[1]2_Ventas'!AB2325</f>
        <v>1044.31</v>
      </c>
      <c r="BZ145" s="140">
        <f>'[1]2_Ventas'!AN2325</f>
        <v>281</v>
      </c>
      <c r="CB145" s="141">
        <v>760</v>
      </c>
      <c r="CC145" s="142">
        <v>268</v>
      </c>
      <c r="CD145" s="142">
        <f t="shared" si="20"/>
        <v>704.64999999999964</v>
      </c>
      <c r="CE145" s="76">
        <f t="shared" si="20"/>
        <v>259.02000000000021</v>
      </c>
      <c r="CF145" s="142">
        <f t="shared" si="18"/>
        <v>-361.64000000000124</v>
      </c>
      <c r="CG145" s="142">
        <f t="shared" si="19"/>
        <v>1325.31</v>
      </c>
      <c r="CH145" s="142">
        <f t="shared" si="17"/>
        <v>963.66999999999871</v>
      </c>
      <c r="CI145" s="143">
        <f t="shared" si="25"/>
        <v>1028</v>
      </c>
      <c r="CJ145" s="9"/>
      <c r="CK145" s="146">
        <f t="shared" si="21"/>
        <v>-55.350000000000364</v>
      </c>
      <c r="CL145" s="147">
        <f t="shared" si="21"/>
        <v>-8.9799999999997908</v>
      </c>
      <c r="CM145" s="147">
        <f t="shared" si="26"/>
        <v>-64.330000000001291</v>
      </c>
    </row>
    <row r="146" spans="1:91" ht="15" customHeight="1" x14ac:dyDescent="0.2">
      <c r="A146" s="144">
        <v>45416</v>
      </c>
      <c r="C146" s="133">
        <v>14.9</v>
      </c>
      <c r="D146" s="133">
        <v>80.8</v>
      </c>
      <c r="E146" s="133">
        <v>47.4</v>
      </c>
      <c r="F146" s="133">
        <v>0.67959999999999998</v>
      </c>
      <c r="G146" s="133">
        <v>76.7</v>
      </c>
      <c r="H146" s="134">
        <v>844.24</v>
      </c>
      <c r="J146" s="135">
        <v>0</v>
      </c>
      <c r="K146" s="135">
        <v>0</v>
      </c>
      <c r="L146" s="135">
        <v>0</v>
      </c>
      <c r="M146" s="135">
        <v>0</v>
      </c>
      <c r="N146" s="135">
        <v>0</v>
      </c>
      <c r="O146" s="134">
        <v>0</v>
      </c>
      <c r="Q146" s="136">
        <v>0</v>
      </c>
      <c r="R146" s="136">
        <v>0</v>
      </c>
      <c r="S146" s="136">
        <v>0</v>
      </c>
      <c r="T146" s="136">
        <v>0</v>
      </c>
      <c r="U146" s="136">
        <v>0</v>
      </c>
      <c r="V146" s="134">
        <v>0</v>
      </c>
      <c r="W146" s="9"/>
      <c r="X146" s="136">
        <v>110.5</v>
      </c>
      <c r="Y146" s="136">
        <v>79.5</v>
      </c>
      <c r="Z146" s="136">
        <v>55.5</v>
      </c>
      <c r="AA146" s="136">
        <v>0.53184242975292761</v>
      </c>
      <c r="AB146" s="136">
        <v>134.5562453915818</v>
      </c>
      <c r="AC146" s="134">
        <v>907.5</v>
      </c>
      <c r="AD146" s="9"/>
      <c r="AE146" s="145">
        <v>96.4</v>
      </c>
      <c r="AF146" s="137">
        <v>78.3</v>
      </c>
      <c r="AG146" s="137">
        <v>23.4</v>
      </c>
      <c r="AH146" s="137">
        <v>0.53322179467746389</v>
      </c>
      <c r="AI146" s="137">
        <v>133.86799773083311</v>
      </c>
      <c r="AJ146" s="134">
        <v>400.07</v>
      </c>
      <c r="AL146" s="135">
        <v>118.9</v>
      </c>
      <c r="AM146" s="135">
        <v>80.7</v>
      </c>
      <c r="AN146" s="135">
        <v>73.5</v>
      </c>
      <c r="AO146" s="135">
        <v>0.53255002904318727</v>
      </c>
      <c r="AP146" s="135">
        <v>134.20273642502241</v>
      </c>
      <c r="AQ146" s="134">
        <v>1232.32</v>
      </c>
      <c r="AR146" s="9"/>
      <c r="AS146" s="136">
        <v>110.6</v>
      </c>
      <c r="AT146" s="136">
        <v>77.5</v>
      </c>
      <c r="AU146" s="136">
        <v>34.4</v>
      </c>
      <c r="AV146" s="136">
        <v>0.52761056178302679</v>
      </c>
      <c r="AW146" s="136">
        <v>136.69023395174202</v>
      </c>
      <c r="AX146" s="134">
        <v>650.39</v>
      </c>
      <c r="AZ146" s="145">
        <v>15.5</v>
      </c>
      <c r="BA146" s="145">
        <v>75.400000000000006</v>
      </c>
      <c r="BB146" s="145">
        <v>0</v>
      </c>
      <c r="BC146" s="145">
        <v>0.53197331726750297</v>
      </c>
      <c r="BD146" s="145">
        <v>134.490784513064</v>
      </c>
      <c r="BE146" s="134">
        <v>15.95</v>
      </c>
      <c r="BF146" s="9"/>
      <c r="BG146" s="135">
        <v>97.6</v>
      </c>
      <c r="BH146" s="135">
        <v>77.900000000000006</v>
      </c>
      <c r="BI146" s="135">
        <v>35.6</v>
      </c>
      <c r="BJ146" s="135">
        <v>0.53313551666104808</v>
      </c>
      <c r="BK146" s="138">
        <v>133.91094258021747</v>
      </c>
      <c r="BL146" s="134">
        <v>526.71</v>
      </c>
      <c r="BN146" s="136">
        <v>96.7</v>
      </c>
      <c r="BO146" s="136">
        <v>76.7</v>
      </c>
      <c r="BP146" s="136">
        <v>9.4</v>
      </c>
      <c r="BQ146" s="136">
        <v>0.53410000000000002</v>
      </c>
      <c r="BR146" s="136">
        <v>133.44999999999999</v>
      </c>
      <c r="BS146" s="134">
        <v>154.36000000000001</v>
      </c>
      <c r="BT146" s="9"/>
      <c r="BU146" s="73">
        <f t="shared" si="22"/>
        <v>4731.54</v>
      </c>
      <c r="BV146" s="73">
        <f t="shared" si="23"/>
        <v>3887.2999999999997</v>
      </c>
      <c r="BW146" s="139">
        <f t="shared" si="24"/>
        <v>844.24</v>
      </c>
      <c r="BX146" s="74">
        <v>0</v>
      </c>
      <c r="BY146" s="74">
        <f>'[1]2_Ventas'!AB2326</f>
        <v>675.86</v>
      </c>
      <c r="BZ146" s="140">
        <f>'[1]2_Ventas'!AN2326</f>
        <v>444.9</v>
      </c>
      <c r="CB146" s="141"/>
      <c r="CC146" s="142"/>
      <c r="CD146" s="142">
        <f t="shared" si="20"/>
        <v>739.30999999999983</v>
      </c>
      <c r="CE146" s="76">
        <f t="shared" si="20"/>
        <v>264.06999999999982</v>
      </c>
      <c r="CF146" s="142">
        <f t="shared" si="18"/>
        <v>-117.38000000000011</v>
      </c>
      <c r="CG146" s="142">
        <f t="shared" si="19"/>
        <v>1120.76</v>
      </c>
      <c r="CH146" s="142">
        <f t="shared" si="17"/>
        <v>1003.3799999999999</v>
      </c>
      <c r="CI146" s="143">
        <f t="shared" si="25"/>
        <v>0</v>
      </c>
      <c r="CJ146" s="9"/>
      <c r="CK146" s="146">
        <f t="shared" si="21"/>
        <v>739.30999999999983</v>
      </c>
      <c r="CL146" s="147">
        <f t="shared" si="21"/>
        <v>264.06999999999982</v>
      </c>
      <c r="CM146" s="147">
        <f t="shared" si="26"/>
        <v>1003.3799999999999</v>
      </c>
    </row>
    <row r="147" spans="1:91" ht="15" customHeight="1" x14ac:dyDescent="0.2">
      <c r="A147" s="144">
        <v>45417</v>
      </c>
      <c r="C147" s="133">
        <v>14.8</v>
      </c>
      <c r="D147" s="133">
        <v>79.599999999999994</v>
      </c>
      <c r="E147" s="133">
        <v>60.3</v>
      </c>
      <c r="F147" s="133">
        <v>0.67959999999999998</v>
      </c>
      <c r="G147" s="133">
        <v>76.7</v>
      </c>
      <c r="H147" s="134">
        <v>1102.6299999999999</v>
      </c>
      <c r="J147" s="135">
        <v>0</v>
      </c>
      <c r="K147" s="135">
        <v>0</v>
      </c>
      <c r="L147" s="135">
        <v>0</v>
      </c>
      <c r="M147" s="135">
        <v>0</v>
      </c>
      <c r="N147" s="135">
        <v>0</v>
      </c>
      <c r="O147" s="134">
        <v>0</v>
      </c>
      <c r="Q147" s="136">
        <v>0</v>
      </c>
      <c r="R147" s="136">
        <v>0</v>
      </c>
      <c r="S147" s="136">
        <v>0</v>
      </c>
      <c r="T147" s="136">
        <v>0</v>
      </c>
      <c r="U147" s="136">
        <v>0</v>
      </c>
      <c r="V147" s="134">
        <v>0</v>
      </c>
      <c r="W147" s="9"/>
      <c r="X147" s="136">
        <v>111.1</v>
      </c>
      <c r="Y147" s="136">
        <v>78.8</v>
      </c>
      <c r="Z147" s="136">
        <v>76.3</v>
      </c>
      <c r="AA147" s="136">
        <v>0.53184242975292761</v>
      </c>
      <c r="AB147" s="136">
        <v>134.5562453915818</v>
      </c>
      <c r="AC147" s="134">
        <v>1281.3</v>
      </c>
      <c r="AD147" s="9"/>
      <c r="AE147" s="145">
        <v>103.7</v>
      </c>
      <c r="AF147" s="137">
        <v>78.3</v>
      </c>
      <c r="AG147" s="137">
        <v>37.799999999999997</v>
      </c>
      <c r="AH147" s="137">
        <v>0.53322179467746389</v>
      </c>
      <c r="AI147" s="137">
        <v>133.86799773083311</v>
      </c>
      <c r="AJ147" s="134">
        <v>725.91</v>
      </c>
      <c r="AL147" s="135">
        <v>104.1</v>
      </c>
      <c r="AM147" s="135">
        <v>80.7</v>
      </c>
      <c r="AN147" s="135">
        <v>74.900000000000006</v>
      </c>
      <c r="AO147" s="135">
        <v>0.53255002904318727</v>
      </c>
      <c r="AP147" s="135">
        <v>134.20273642502241</v>
      </c>
      <c r="AQ147" s="134">
        <v>1253.68</v>
      </c>
      <c r="AR147" s="9"/>
      <c r="AS147" s="136">
        <v>110.3</v>
      </c>
      <c r="AT147" s="136">
        <v>76.900000000000006</v>
      </c>
      <c r="AU147" s="136">
        <v>34.5</v>
      </c>
      <c r="AV147" s="136">
        <v>0.52761056178302679</v>
      </c>
      <c r="AW147" s="136">
        <v>136.69023395174202</v>
      </c>
      <c r="AX147" s="134">
        <v>653.07000000000005</v>
      </c>
      <c r="AZ147" s="145">
        <v>15.3</v>
      </c>
      <c r="BA147" s="145">
        <v>70.7</v>
      </c>
      <c r="BB147" s="145">
        <v>0</v>
      </c>
      <c r="BC147" s="145">
        <v>0.53197331726750297</v>
      </c>
      <c r="BD147" s="145">
        <v>134.490784513064</v>
      </c>
      <c r="BE147" s="134">
        <v>15.99</v>
      </c>
      <c r="BF147" s="9"/>
      <c r="BG147" s="135">
        <v>95.9</v>
      </c>
      <c r="BH147" s="135">
        <v>77.099999999999994</v>
      </c>
      <c r="BI147" s="135">
        <v>35.6</v>
      </c>
      <c r="BJ147" s="135">
        <v>0.53313551666104808</v>
      </c>
      <c r="BK147" s="138">
        <v>133.91094258021747</v>
      </c>
      <c r="BL147" s="134">
        <v>526.53</v>
      </c>
      <c r="BN147" s="136">
        <v>93.8</v>
      </c>
      <c r="BO147" s="136">
        <v>75</v>
      </c>
      <c r="BP147" s="136">
        <v>9.5</v>
      </c>
      <c r="BQ147" s="136">
        <v>0.53410000000000002</v>
      </c>
      <c r="BR147" s="136">
        <v>133.44999999999999</v>
      </c>
      <c r="BS147" s="134">
        <v>154.27000000000001</v>
      </c>
      <c r="BT147" s="9"/>
      <c r="BU147" s="73">
        <f t="shared" si="22"/>
        <v>5713.3799999999992</v>
      </c>
      <c r="BV147" s="73">
        <f t="shared" si="23"/>
        <v>4610.7499999999991</v>
      </c>
      <c r="BW147" s="139">
        <f t="shared" si="24"/>
        <v>1102.6299999999999</v>
      </c>
      <c r="BX147" s="74">
        <v>0</v>
      </c>
      <c r="BY147" s="74">
        <f>'[1]2_Ventas'!AB2327</f>
        <v>0</v>
      </c>
      <c r="BZ147" s="140">
        <f>'[1]2_Ventas'!AN2327</f>
        <v>0</v>
      </c>
      <c r="CB147" s="141">
        <v>774</v>
      </c>
      <c r="CC147" s="142">
        <v>274</v>
      </c>
      <c r="CD147" s="142">
        <f t="shared" si="20"/>
        <v>723.44999999999936</v>
      </c>
      <c r="CE147" s="76">
        <f t="shared" si="20"/>
        <v>258.38999999999987</v>
      </c>
      <c r="CF147" s="142">
        <f t="shared" si="18"/>
        <v>981.83999999999924</v>
      </c>
      <c r="CG147" s="142">
        <f t="shared" si="19"/>
        <v>0</v>
      </c>
      <c r="CH147" s="142">
        <f t="shared" si="17"/>
        <v>981.83999999999924</v>
      </c>
      <c r="CI147" s="143">
        <f t="shared" si="25"/>
        <v>1048</v>
      </c>
      <c r="CJ147" s="9"/>
      <c r="CK147" s="146">
        <f t="shared" si="21"/>
        <v>-50.550000000000637</v>
      </c>
      <c r="CL147" s="147">
        <f t="shared" si="21"/>
        <v>-15.610000000000127</v>
      </c>
      <c r="CM147" s="147">
        <f t="shared" si="26"/>
        <v>-66.160000000000764</v>
      </c>
    </row>
    <row r="148" spans="1:91" ht="15" customHeight="1" x14ac:dyDescent="0.2">
      <c r="A148" s="144">
        <v>45418</v>
      </c>
      <c r="C148" s="133">
        <v>14.8</v>
      </c>
      <c r="D148" s="133">
        <v>79.5</v>
      </c>
      <c r="E148" s="133">
        <v>59.9</v>
      </c>
      <c r="F148" s="133">
        <v>0.67959999999999998</v>
      </c>
      <c r="G148" s="133">
        <v>76.7</v>
      </c>
      <c r="H148" s="134">
        <v>1094.68</v>
      </c>
      <c r="J148" s="135">
        <v>0</v>
      </c>
      <c r="K148" s="135">
        <v>0</v>
      </c>
      <c r="L148" s="135">
        <v>0</v>
      </c>
      <c r="M148" s="135">
        <v>0</v>
      </c>
      <c r="N148" s="135">
        <v>0</v>
      </c>
      <c r="O148" s="134">
        <v>0</v>
      </c>
      <c r="Q148" s="136">
        <v>0</v>
      </c>
      <c r="R148" s="136">
        <v>0</v>
      </c>
      <c r="S148" s="136">
        <v>0</v>
      </c>
      <c r="T148" s="136">
        <v>0</v>
      </c>
      <c r="U148" s="136">
        <v>0</v>
      </c>
      <c r="V148" s="134">
        <v>0</v>
      </c>
      <c r="W148" s="9"/>
      <c r="X148" s="136">
        <v>109.5</v>
      </c>
      <c r="Y148" s="136">
        <v>78.7</v>
      </c>
      <c r="Z148" s="136">
        <v>76.2</v>
      </c>
      <c r="AA148" s="136">
        <v>0.53184242975292761</v>
      </c>
      <c r="AB148" s="136">
        <v>134.5562453915818</v>
      </c>
      <c r="AC148" s="134">
        <v>1279.6600000000001</v>
      </c>
      <c r="AD148" s="9"/>
      <c r="AE148" s="145">
        <v>99.2</v>
      </c>
      <c r="AF148" s="137">
        <v>78.599999999999994</v>
      </c>
      <c r="AG148" s="137">
        <v>41.1</v>
      </c>
      <c r="AH148" s="137">
        <v>0.53322179467746389</v>
      </c>
      <c r="AI148" s="137">
        <v>133.86799773083311</v>
      </c>
      <c r="AJ148" s="134">
        <v>802.5</v>
      </c>
      <c r="AL148" s="135">
        <v>115.1</v>
      </c>
      <c r="AM148" s="135">
        <v>80.599999999999994</v>
      </c>
      <c r="AN148" s="135">
        <v>74</v>
      </c>
      <c r="AO148" s="135">
        <v>0.53255002904318727</v>
      </c>
      <c r="AP148" s="135">
        <v>134.20273642502241</v>
      </c>
      <c r="AQ148" s="134">
        <v>1240.26</v>
      </c>
      <c r="AR148" s="9"/>
      <c r="AS148" s="136">
        <v>109.7</v>
      </c>
      <c r="AT148" s="136">
        <v>76.8</v>
      </c>
      <c r="AU148" s="136">
        <v>34.5</v>
      </c>
      <c r="AV148" s="136">
        <v>0.52761056178302679</v>
      </c>
      <c r="AW148" s="136">
        <v>136.69023395174202</v>
      </c>
      <c r="AX148" s="134">
        <v>652.89</v>
      </c>
      <c r="AZ148" s="145">
        <v>15.5</v>
      </c>
      <c r="BA148" s="145">
        <v>72.7</v>
      </c>
      <c r="BB148" s="145">
        <v>0</v>
      </c>
      <c r="BC148" s="145">
        <v>0.53197331726750297</v>
      </c>
      <c r="BD148" s="145">
        <v>134.490784513064</v>
      </c>
      <c r="BE148" s="134">
        <v>16.03</v>
      </c>
      <c r="BF148" s="9"/>
      <c r="BG148" s="135">
        <v>96.6</v>
      </c>
      <c r="BH148" s="135">
        <v>77.400000000000006</v>
      </c>
      <c r="BI148" s="135">
        <v>35.6</v>
      </c>
      <c r="BJ148" s="135">
        <v>0.53313551666104808</v>
      </c>
      <c r="BK148" s="138">
        <v>133.91094258021747</v>
      </c>
      <c r="BL148" s="134">
        <v>526.62</v>
      </c>
      <c r="BN148" s="136">
        <v>95.6</v>
      </c>
      <c r="BO148" s="136">
        <v>76</v>
      </c>
      <c r="BP148" s="136">
        <v>9.5</v>
      </c>
      <c r="BQ148" s="136">
        <v>0.53410000000000002</v>
      </c>
      <c r="BR148" s="136">
        <v>133.44999999999999</v>
      </c>
      <c r="BS148" s="134">
        <v>155.24</v>
      </c>
      <c r="BT148" s="9"/>
      <c r="BU148" s="73">
        <f t="shared" si="22"/>
        <v>5767.88</v>
      </c>
      <c r="BV148" s="73">
        <f t="shared" si="23"/>
        <v>4673.2000000000007</v>
      </c>
      <c r="BW148" s="139">
        <f t="shared" si="24"/>
        <v>1094.68</v>
      </c>
      <c r="BX148" s="74">
        <v>0</v>
      </c>
      <c r="BY148" s="74">
        <f>'[1]2_Ventas'!AB2328</f>
        <v>758.24</v>
      </c>
      <c r="BZ148" s="140">
        <f>'[1]2_Ventas'!AN2328</f>
        <v>281.20999999999998</v>
      </c>
      <c r="CB148" s="141">
        <v>895.39</v>
      </c>
      <c r="CC148" s="142">
        <v>298.63</v>
      </c>
      <c r="CD148" s="142">
        <f t="shared" si="20"/>
        <v>820.69000000000165</v>
      </c>
      <c r="CE148" s="76">
        <f t="shared" si="20"/>
        <v>273.26000000000016</v>
      </c>
      <c r="CF148" s="142">
        <f t="shared" si="18"/>
        <v>54.500000000000909</v>
      </c>
      <c r="CG148" s="142">
        <f t="shared" si="19"/>
        <v>1039.45</v>
      </c>
      <c r="CH148" s="142">
        <f t="shared" si="17"/>
        <v>1093.950000000001</v>
      </c>
      <c r="CI148" s="143">
        <f t="shared" si="25"/>
        <v>1194.02</v>
      </c>
      <c r="CJ148" s="9"/>
      <c r="CK148" s="146">
        <f t="shared" si="21"/>
        <v>-74.69999999999834</v>
      </c>
      <c r="CL148" s="147">
        <f t="shared" si="21"/>
        <v>-25.369999999999834</v>
      </c>
      <c r="CM148" s="147">
        <f t="shared" si="26"/>
        <v>-100.06999999999903</v>
      </c>
    </row>
    <row r="149" spans="1:91" ht="15" customHeight="1" x14ac:dyDescent="0.2">
      <c r="A149" s="144">
        <v>45419</v>
      </c>
      <c r="C149" s="133">
        <v>14.9</v>
      </c>
      <c r="D149" s="133">
        <v>77.8</v>
      </c>
      <c r="E149" s="133">
        <v>56.6</v>
      </c>
      <c r="F149" s="133">
        <v>0.67959999999999998</v>
      </c>
      <c r="G149" s="133">
        <v>76.7</v>
      </c>
      <c r="H149" s="134">
        <v>1030.82</v>
      </c>
      <c r="J149" s="135">
        <v>0</v>
      </c>
      <c r="K149" s="135">
        <v>0</v>
      </c>
      <c r="L149" s="135">
        <v>0</v>
      </c>
      <c r="M149" s="135">
        <v>0</v>
      </c>
      <c r="N149" s="135">
        <v>0</v>
      </c>
      <c r="O149" s="134">
        <v>0</v>
      </c>
      <c r="Q149" s="136">
        <v>0</v>
      </c>
      <c r="R149" s="136">
        <v>0</v>
      </c>
      <c r="S149" s="136">
        <v>0</v>
      </c>
      <c r="T149" s="136">
        <v>0</v>
      </c>
      <c r="U149" s="136">
        <v>0</v>
      </c>
      <c r="V149" s="134">
        <v>0</v>
      </c>
      <c r="W149" s="9"/>
      <c r="X149" s="136">
        <v>106.2</v>
      </c>
      <c r="Y149" s="136">
        <v>76.599999999999994</v>
      </c>
      <c r="Z149" s="136">
        <v>76.2</v>
      </c>
      <c r="AA149" s="136">
        <v>0.53184242975292761</v>
      </c>
      <c r="AB149" s="136">
        <v>134.5562453915818</v>
      </c>
      <c r="AC149" s="134">
        <v>1282.6300000000001</v>
      </c>
      <c r="AD149" s="9"/>
      <c r="AE149" s="145">
        <v>95.2</v>
      </c>
      <c r="AF149" s="137">
        <v>76.099999999999994</v>
      </c>
      <c r="AG149" s="137">
        <v>41.1</v>
      </c>
      <c r="AH149" s="137">
        <v>0.53322179467746389</v>
      </c>
      <c r="AI149" s="137">
        <v>133.86799773083311</v>
      </c>
      <c r="AJ149" s="134">
        <v>803.67</v>
      </c>
      <c r="AL149" s="135">
        <v>110.2</v>
      </c>
      <c r="AM149" s="135">
        <v>80</v>
      </c>
      <c r="AN149" s="135">
        <v>75.2</v>
      </c>
      <c r="AO149" s="135">
        <v>0.53255002904318727</v>
      </c>
      <c r="AP149" s="135">
        <v>134.20273642502241</v>
      </c>
      <c r="AQ149" s="134">
        <v>1260.19</v>
      </c>
      <c r="AR149" s="9"/>
      <c r="AS149" s="136">
        <v>106.5</v>
      </c>
      <c r="AT149" s="136">
        <v>74.8</v>
      </c>
      <c r="AU149" s="136">
        <v>34.4</v>
      </c>
      <c r="AV149" s="136">
        <v>0.52761056178302679</v>
      </c>
      <c r="AW149" s="136">
        <v>136.69023395174202</v>
      </c>
      <c r="AX149" s="134">
        <v>650.89</v>
      </c>
      <c r="AZ149" s="145">
        <v>15.5</v>
      </c>
      <c r="BA149" s="145">
        <v>71.099999999999994</v>
      </c>
      <c r="BB149" s="145">
        <v>0</v>
      </c>
      <c r="BC149" s="145">
        <v>0.53197331726750297</v>
      </c>
      <c r="BD149" s="145">
        <v>134.490784513064</v>
      </c>
      <c r="BE149" s="134">
        <v>16.079999999999998</v>
      </c>
      <c r="BF149" s="9"/>
      <c r="BG149" s="135">
        <v>93.9</v>
      </c>
      <c r="BH149" s="135">
        <v>75.5</v>
      </c>
      <c r="BI149" s="135">
        <v>35.6</v>
      </c>
      <c r="BJ149" s="135">
        <v>0.53313551666104808</v>
      </c>
      <c r="BK149" s="138">
        <v>133.91094258021747</v>
      </c>
      <c r="BL149" s="134">
        <v>527.23</v>
      </c>
      <c r="BN149" s="136">
        <v>92.7</v>
      </c>
      <c r="BO149" s="136">
        <v>73.599999999999994</v>
      </c>
      <c r="BP149" s="136">
        <v>9.6</v>
      </c>
      <c r="BQ149" s="136">
        <v>0.53410000000000002</v>
      </c>
      <c r="BR149" s="136">
        <v>133.44999999999999</v>
      </c>
      <c r="BS149" s="134">
        <v>155.33000000000001</v>
      </c>
      <c r="BT149" s="9"/>
      <c r="BU149" s="73">
        <f t="shared" si="22"/>
        <v>5726.8400000000011</v>
      </c>
      <c r="BV149" s="73">
        <f t="shared" si="23"/>
        <v>4696.0200000000004</v>
      </c>
      <c r="BW149" s="139">
        <f t="shared" si="24"/>
        <v>1030.82</v>
      </c>
      <c r="BX149" s="74">
        <v>0</v>
      </c>
      <c r="BY149" s="74">
        <f>'[1]2_Ventas'!AB2329</f>
        <v>795.67</v>
      </c>
      <c r="BZ149" s="140">
        <f>'[1]2_Ventas'!AN2329</f>
        <v>321.38</v>
      </c>
      <c r="CB149" s="141">
        <v>885.34</v>
      </c>
      <c r="CC149" s="142">
        <v>267.52</v>
      </c>
      <c r="CD149" s="142">
        <f t="shared" si="20"/>
        <v>818.48999999999967</v>
      </c>
      <c r="CE149" s="76">
        <f t="shared" si="20"/>
        <v>257.51999999999987</v>
      </c>
      <c r="CF149" s="142">
        <f t="shared" si="18"/>
        <v>-41.039999999999054</v>
      </c>
      <c r="CG149" s="142">
        <f t="shared" si="19"/>
        <v>1117.05</v>
      </c>
      <c r="CH149" s="142">
        <f t="shared" si="17"/>
        <v>1076.0100000000009</v>
      </c>
      <c r="CI149" s="143">
        <f t="shared" si="25"/>
        <v>1152.8600000000001</v>
      </c>
      <c r="CJ149" s="9"/>
      <c r="CK149" s="146">
        <f t="shared" si="21"/>
        <v>-66.850000000000364</v>
      </c>
      <c r="CL149" s="147">
        <f t="shared" si="21"/>
        <v>-10.000000000000114</v>
      </c>
      <c r="CM149" s="147">
        <f t="shared" si="26"/>
        <v>-76.849999999999227</v>
      </c>
    </row>
    <row r="150" spans="1:91" ht="15" customHeight="1" x14ac:dyDescent="0.2">
      <c r="A150" s="144">
        <v>45420</v>
      </c>
      <c r="C150" s="133">
        <v>14.9</v>
      </c>
      <c r="D150" s="133">
        <v>77.8</v>
      </c>
      <c r="E150" s="133">
        <v>57.6</v>
      </c>
      <c r="F150" s="133">
        <v>0.67959999999999998</v>
      </c>
      <c r="G150" s="133">
        <v>76.7</v>
      </c>
      <c r="H150" s="134">
        <v>1051.68</v>
      </c>
      <c r="J150" s="135">
        <v>0</v>
      </c>
      <c r="K150" s="135">
        <v>0</v>
      </c>
      <c r="L150" s="135">
        <v>0</v>
      </c>
      <c r="M150" s="135">
        <v>0</v>
      </c>
      <c r="N150" s="135">
        <v>0</v>
      </c>
      <c r="O150" s="134">
        <v>0</v>
      </c>
      <c r="Q150" s="136">
        <v>0</v>
      </c>
      <c r="R150" s="136">
        <v>0</v>
      </c>
      <c r="S150" s="136">
        <v>0</v>
      </c>
      <c r="T150" s="136">
        <v>0</v>
      </c>
      <c r="U150" s="136">
        <v>0</v>
      </c>
      <c r="V150" s="134">
        <v>0</v>
      </c>
      <c r="W150" s="9"/>
      <c r="X150" s="136">
        <v>106.3</v>
      </c>
      <c r="Y150" s="136">
        <v>77</v>
      </c>
      <c r="Z150" s="136">
        <v>76.3</v>
      </c>
      <c r="AA150" s="136">
        <v>0.53184242975292761</v>
      </c>
      <c r="AB150" s="136">
        <v>134.5562453915818</v>
      </c>
      <c r="AC150" s="134">
        <v>1283.2</v>
      </c>
      <c r="AD150" s="9"/>
      <c r="AE150" s="145">
        <v>96.6</v>
      </c>
      <c r="AF150" s="137">
        <v>76.900000000000006</v>
      </c>
      <c r="AG150" s="137">
        <v>44.9</v>
      </c>
      <c r="AH150" s="137">
        <v>0.53322179467746389</v>
      </c>
      <c r="AI150" s="137">
        <v>133.86799773083311</v>
      </c>
      <c r="AJ150" s="134">
        <v>895.44</v>
      </c>
      <c r="AL150" s="135">
        <v>108</v>
      </c>
      <c r="AM150" s="135">
        <v>80.599999999999994</v>
      </c>
      <c r="AN150" s="135">
        <v>66</v>
      </c>
      <c r="AO150" s="135">
        <v>0.53255002904318727</v>
      </c>
      <c r="AP150" s="135">
        <v>134.20273642502241</v>
      </c>
      <c r="AQ150" s="134">
        <v>1100.4100000000001</v>
      </c>
      <c r="AR150" s="9"/>
      <c r="AS150" s="136">
        <v>106.7</v>
      </c>
      <c r="AT150" s="136">
        <v>75.2</v>
      </c>
      <c r="AU150" s="136">
        <v>34.4</v>
      </c>
      <c r="AV150" s="136">
        <v>0.52761056178302679</v>
      </c>
      <c r="AW150" s="136">
        <v>136.69023395174202</v>
      </c>
      <c r="AX150" s="134">
        <v>650.69000000000005</v>
      </c>
      <c r="AZ150" s="145">
        <v>15.6</v>
      </c>
      <c r="BA150" s="145">
        <v>72.7</v>
      </c>
      <c r="BB150" s="145">
        <v>0</v>
      </c>
      <c r="BC150" s="145">
        <v>0.53197331726750297</v>
      </c>
      <c r="BD150" s="145">
        <v>134.490784513064</v>
      </c>
      <c r="BE150" s="134">
        <v>16.09</v>
      </c>
      <c r="BF150" s="9"/>
      <c r="BG150" s="135">
        <v>94.5</v>
      </c>
      <c r="BH150" s="135">
        <v>75.900000000000006</v>
      </c>
      <c r="BI150" s="135">
        <v>35.6</v>
      </c>
      <c r="BJ150" s="135">
        <v>0.53313551666104808</v>
      </c>
      <c r="BK150" s="138">
        <v>133.91094258021747</v>
      </c>
      <c r="BL150" s="134">
        <v>527.22</v>
      </c>
      <c r="BN150" s="136">
        <v>94.1</v>
      </c>
      <c r="BO150" s="136">
        <v>74.7</v>
      </c>
      <c r="BP150" s="136">
        <v>9.5</v>
      </c>
      <c r="BQ150" s="136">
        <v>0.53410000000000002</v>
      </c>
      <c r="BR150" s="136">
        <v>133.44999999999999</v>
      </c>
      <c r="BS150" s="134">
        <v>154.56</v>
      </c>
      <c r="BT150" s="9"/>
      <c r="BU150" s="73">
        <f t="shared" si="22"/>
        <v>5679.2900000000009</v>
      </c>
      <c r="BV150" s="73">
        <f t="shared" si="23"/>
        <v>4627.6100000000006</v>
      </c>
      <c r="BW150" s="139">
        <f t="shared" si="24"/>
        <v>1051.68</v>
      </c>
      <c r="BX150" s="74">
        <v>0</v>
      </c>
      <c r="BY150" s="74">
        <f>'[1]2_Ventas'!AB2330</f>
        <v>773.07</v>
      </c>
      <c r="BZ150" s="140">
        <f>'[1]2_Ventas'!AN2330</f>
        <v>211.24</v>
      </c>
      <c r="CB150" s="141">
        <v>767.92</v>
      </c>
      <c r="CC150" s="142">
        <v>239.97</v>
      </c>
      <c r="CD150" s="142">
        <f t="shared" si="20"/>
        <v>704.6600000000002</v>
      </c>
      <c r="CE150" s="76">
        <f t="shared" si="20"/>
        <v>232.10000000000014</v>
      </c>
      <c r="CF150" s="142">
        <f t="shared" si="18"/>
        <v>-47.550000000000182</v>
      </c>
      <c r="CG150" s="142">
        <f t="shared" si="19"/>
        <v>984.31000000000006</v>
      </c>
      <c r="CH150" s="142">
        <f t="shared" si="17"/>
        <v>936.75999999999988</v>
      </c>
      <c r="CI150" s="143">
        <f t="shared" si="25"/>
        <v>1007.89</v>
      </c>
      <c r="CJ150" s="9"/>
      <c r="CK150" s="146">
        <f t="shared" si="21"/>
        <v>-63.259999999999764</v>
      </c>
      <c r="CL150" s="147">
        <f t="shared" si="21"/>
        <v>-7.8699999999998624</v>
      </c>
      <c r="CM150" s="147">
        <f t="shared" si="26"/>
        <v>-71.130000000000109</v>
      </c>
    </row>
    <row r="151" spans="1:91" ht="15" customHeight="1" x14ac:dyDescent="0.2">
      <c r="A151" s="144">
        <v>45421</v>
      </c>
      <c r="C151" s="133">
        <v>14.8</v>
      </c>
      <c r="D151" s="133">
        <v>78.3</v>
      </c>
      <c r="E151" s="133">
        <v>55.7</v>
      </c>
      <c r="F151" s="133">
        <v>0.67959999999999998</v>
      </c>
      <c r="G151" s="133">
        <v>76.7</v>
      </c>
      <c r="H151" s="134">
        <v>1012.5600000000001</v>
      </c>
      <c r="J151" s="135">
        <v>0</v>
      </c>
      <c r="K151" s="135">
        <v>0</v>
      </c>
      <c r="L151" s="135">
        <v>0</v>
      </c>
      <c r="M151" s="135">
        <v>0</v>
      </c>
      <c r="N151" s="135">
        <v>0</v>
      </c>
      <c r="O151" s="134">
        <v>0</v>
      </c>
      <c r="Q151" s="136">
        <v>0</v>
      </c>
      <c r="R151" s="136">
        <v>0</v>
      </c>
      <c r="S151" s="136">
        <v>0</v>
      </c>
      <c r="T151" s="136">
        <v>0</v>
      </c>
      <c r="U151" s="136">
        <v>0</v>
      </c>
      <c r="V151" s="134">
        <v>0</v>
      </c>
      <c r="W151" s="9"/>
      <c r="X151" s="136">
        <v>104.6</v>
      </c>
      <c r="Y151" s="136">
        <v>77.7</v>
      </c>
      <c r="Z151" s="136">
        <v>76.3</v>
      </c>
      <c r="AA151" s="136">
        <v>0.53184242975292761</v>
      </c>
      <c r="AB151" s="136">
        <v>134.5562453915818</v>
      </c>
      <c r="AC151" s="134">
        <v>1282.0899999999999</v>
      </c>
      <c r="AD151" s="9"/>
      <c r="AE151" s="145">
        <v>110.3</v>
      </c>
      <c r="AF151" s="137">
        <v>77</v>
      </c>
      <c r="AG151" s="137">
        <v>63.7</v>
      </c>
      <c r="AH151" s="137">
        <v>0.53322179467746389</v>
      </c>
      <c r="AI151" s="137">
        <v>133.86799773083311</v>
      </c>
      <c r="AJ151" s="134">
        <v>1356.18</v>
      </c>
      <c r="AL151" s="135">
        <v>95.9</v>
      </c>
      <c r="AM151" s="135">
        <v>75.2</v>
      </c>
      <c r="AN151" s="135">
        <v>7.5</v>
      </c>
      <c r="AO151" s="135">
        <v>0.53255002904318727</v>
      </c>
      <c r="AP151" s="135">
        <v>134.20273642502241</v>
      </c>
      <c r="AQ151" s="134">
        <v>101.32</v>
      </c>
      <c r="AR151" s="9"/>
      <c r="AS151" s="136">
        <v>105.8</v>
      </c>
      <c r="AT151" s="136">
        <v>75</v>
      </c>
      <c r="AU151" s="136">
        <v>34.299999999999997</v>
      </c>
      <c r="AV151" s="136">
        <v>0.52761056178302679</v>
      </c>
      <c r="AW151" s="136">
        <v>136.69023395174202</v>
      </c>
      <c r="AX151" s="134">
        <v>648.04</v>
      </c>
      <c r="AZ151" s="145">
        <v>15.7</v>
      </c>
      <c r="BA151" s="145">
        <v>72.099999999999994</v>
      </c>
      <c r="BB151" s="145">
        <v>0</v>
      </c>
      <c r="BC151" s="145">
        <v>0.53197331726750297</v>
      </c>
      <c r="BD151" s="145">
        <v>134.490784513064</v>
      </c>
      <c r="BE151" s="134">
        <v>16.16</v>
      </c>
      <c r="BF151" s="9"/>
      <c r="BG151" s="135">
        <v>102.3</v>
      </c>
      <c r="BH151" s="135">
        <v>77.3</v>
      </c>
      <c r="BI151" s="135">
        <v>41.3</v>
      </c>
      <c r="BJ151" s="135">
        <v>0.53313551666104808</v>
      </c>
      <c r="BK151" s="138">
        <v>133.91094258021747</v>
      </c>
      <c r="BL151" s="134">
        <v>635.41999999999996</v>
      </c>
      <c r="BN151" s="136">
        <v>94.1</v>
      </c>
      <c r="BO151" s="136">
        <v>74.8</v>
      </c>
      <c r="BP151" s="136">
        <v>9.5</v>
      </c>
      <c r="BQ151" s="136">
        <v>0.53410000000000002</v>
      </c>
      <c r="BR151" s="136">
        <v>133.44999999999999</v>
      </c>
      <c r="BS151" s="134">
        <v>154.53</v>
      </c>
      <c r="BT151" s="9"/>
      <c r="BU151" s="73">
        <f t="shared" si="22"/>
        <v>5206.3</v>
      </c>
      <c r="BV151" s="73">
        <f t="shared" si="23"/>
        <v>4193.74</v>
      </c>
      <c r="BW151" s="139">
        <f t="shared" si="24"/>
        <v>1012.5600000000001</v>
      </c>
      <c r="BX151" s="74">
        <v>0</v>
      </c>
      <c r="BY151" s="74">
        <f>'[1]2_Ventas'!AB2331</f>
        <v>1292.55</v>
      </c>
      <c r="BZ151" s="140">
        <f>'[1]2_Ventas'!AN2331</f>
        <v>328.76</v>
      </c>
      <c r="CB151" s="141">
        <v>920.28</v>
      </c>
      <c r="CC151" s="142">
        <v>296.91000000000003</v>
      </c>
      <c r="CD151" s="142">
        <f t="shared" si="20"/>
        <v>858.67999999999915</v>
      </c>
      <c r="CE151" s="76">
        <f t="shared" si="20"/>
        <v>289.64</v>
      </c>
      <c r="CF151" s="142">
        <f t="shared" si="18"/>
        <v>-472.99000000000069</v>
      </c>
      <c r="CG151" s="142">
        <f t="shared" si="19"/>
        <v>1621.31</v>
      </c>
      <c r="CH151" s="142">
        <f t="shared" ref="CH151:CH214" si="27">SUM(CF151:CG151)</f>
        <v>1148.3199999999993</v>
      </c>
      <c r="CI151" s="143">
        <f t="shared" si="25"/>
        <v>1217.19</v>
      </c>
      <c r="CJ151" s="9"/>
      <c r="CK151" s="146">
        <f t="shared" si="21"/>
        <v>-61.600000000000819</v>
      </c>
      <c r="CL151" s="147">
        <f t="shared" si="21"/>
        <v>-7.2700000000000387</v>
      </c>
      <c r="CM151" s="147">
        <f t="shared" si="26"/>
        <v>-68.8700000000008</v>
      </c>
    </row>
    <row r="152" spans="1:91" ht="15" customHeight="1" x14ac:dyDescent="0.2">
      <c r="A152" s="144">
        <v>45422</v>
      </c>
      <c r="C152" s="133">
        <v>14.9</v>
      </c>
      <c r="D152" s="133">
        <v>76.7</v>
      </c>
      <c r="E152" s="133">
        <v>45.9</v>
      </c>
      <c r="F152" s="133">
        <v>0.67959999999999998</v>
      </c>
      <c r="G152" s="133">
        <v>76.7</v>
      </c>
      <c r="H152" s="134">
        <v>816.81</v>
      </c>
      <c r="J152" s="135">
        <v>0</v>
      </c>
      <c r="K152" s="135">
        <v>0</v>
      </c>
      <c r="L152" s="135">
        <v>0</v>
      </c>
      <c r="M152" s="135">
        <v>0</v>
      </c>
      <c r="N152" s="135">
        <v>0</v>
      </c>
      <c r="O152" s="134">
        <v>0</v>
      </c>
      <c r="Q152" s="136">
        <v>0</v>
      </c>
      <c r="R152" s="136">
        <v>0</v>
      </c>
      <c r="S152" s="136">
        <v>0</v>
      </c>
      <c r="T152" s="136">
        <v>0</v>
      </c>
      <c r="U152" s="136">
        <v>0</v>
      </c>
      <c r="V152" s="134">
        <v>0</v>
      </c>
      <c r="W152" s="9"/>
      <c r="X152" s="136">
        <v>106.2</v>
      </c>
      <c r="Y152" s="136">
        <v>75.900000000000006</v>
      </c>
      <c r="Z152" s="136">
        <v>76.400000000000006</v>
      </c>
      <c r="AA152" s="136">
        <v>0.53184242975292761</v>
      </c>
      <c r="AB152" s="136">
        <v>134.5562453915818</v>
      </c>
      <c r="AC152" s="134">
        <v>1287.57</v>
      </c>
      <c r="AD152" s="9"/>
      <c r="AE152" s="145">
        <v>106.9</v>
      </c>
      <c r="AF152" s="137">
        <v>77.7</v>
      </c>
      <c r="AG152" s="137">
        <v>70.099999999999994</v>
      </c>
      <c r="AH152" s="137">
        <v>0.53322179467746389</v>
      </c>
      <c r="AI152" s="137">
        <v>133.86799773083311</v>
      </c>
      <c r="AJ152" s="134">
        <v>1500.87</v>
      </c>
      <c r="AL152" s="135">
        <v>90.9</v>
      </c>
      <c r="AM152" s="135">
        <v>71.8</v>
      </c>
      <c r="AN152" s="135">
        <v>8.1</v>
      </c>
      <c r="AO152" s="135">
        <v>0.53255002904318727</v>
      </c>
      <c r="AP152" s="135">
        <v>134.20273642502241</v>
      </c>
      <c r="AQ152" s="134">
        <v>105.29</v>
      </c>
      <c r="AR152" s="9"/>
      <c r="AS152" s="136">
        <v>105.9</v>
      </c>
      <c r="AT152" s="136">
        <v>74.5</v>
      </c>
      <c r="AU152" s="136">
        <v>34.4</v>
      </c>
      <c r="AV152" s="136">
        <v>0.52761056178302679</v>
      </c>
      <c r="AW152" s="136">
        <v>136.69023395174202</v>
      </c>
      <c r="AX152" s="134">
        <v>650.79999999999995</v>
      </c>
      <c r="AZ152" s="145">
        <v>15.6</v>
      </c>
      <c r="BA152" s="145">
        <v>70.099999999999994</v>
      </c>
      <c r="BB152" s="145">
        <v>0</v>
      </c>
      <c r="BC152" s="145">
        <v>0.53197331726750297</v>
      </c>
      <c r="BD152" s="145">
        <v>134.490784513064</v>
      </c>
      <c r="BE152" s="134">
        <v>16.170000000000002</v>
      </c>
      <c r="BF152" s="9"/>
      <c r="BG152" s="135">
        <v>97.5</v>
      </c>
      <c r="BH152" s="135">
        <v>75.7</v>
      </c>
      <c r="BI152" s="135">
        <v>41.4</v>
      </c>
      <c r="BJ152" s="135">
        <v>0.53313551666104808</v>
      </c>
      <c r="BK152" s="138">
        <v>133.91094258021747</v>
      </c>
      <c r="BL152" s="134">
        <v>637.38</v>
      </c>
      <c r="BN152" s="136">
        <v>91.6</v>
      </c>
      <c r="BO152" s="136">
        <v>72.900000000000006</v>
      </c>
      <c r="BP152" s="136">
        <v>9.6</v>
      </c>
      <c r="BQ152" s="136">
        <v>0.53410000000000002</v>
      </c>
      <c r="BR152" s="136">
        <v>133.44999999999999</v>
      </c>
      <c r="BS152" s="134">
        <v>154.82</v>
      </c>
      <c r="BT152" s="9"/>
      <c r="BU152" s="73">
        <f t="shared" si="22"/>
        <v>5169.71</v>
      </c>
      <c r="BV152" s="73">
        <f t="shared" si="23"/>
        <v>4352.9000000000005</v>
      </c>
      <c r="BW152" s="139">
        <f t="shared" si="24"/>
        <v>816.81</v>
      </c>
      <c r="BX152" s="74">
        <v>0</v>
      </c>
      <c r="BY152" s="74">
        <f>'[1]2_Ventas'!AB2332</f>
        <v>710.05</v>
      </c>
      <c r="BZ152" s="140">
        <f>'[1]2_Ventas'!AN2332</f>
        <v>491.88</v>
      </c>
      <c r="CB152" s="141">
        <v>930.07</v>
      </c>
      <c r="CC152" s="142">
        <v>296.32</v>
      </c>
      <c r="CD152" s="142">
        <f t="shared" si="20"/>
        <v>869.21000000000072</v>
      </c>
      <c r="CE152" s="76">
        <f t="shared" si="20"/>
        <v>296.12999999999988</v>
      </c>
      <c r="CF152" s="142">
        <f t="shared" ref="CF152:CF215" si="28">+BU152-BU151</f>
        <v>-36.590000000000146</v>
      </c>
      <c r="CG152" s="142">
        <f t="shared" ref="CG152:CG215" si="29">+BY152+BZ152</f>
        <v>1201.9299999999998</v>
      </c>
      <c r="CH152" s="142">
        <f t="shared" si="27"/>
        <v>1165.3399999999997</v>
      </c>
      <c r="CI152" s="143">
        <f t="shared" si="25"/>
        <v>1226.3900000000001</v>
      </c>
      <c r="CJ152" s="9"/>
      <c r="CK152" s="146">
        <f t="shared" si="21"/>
        <v>-60.859999999999332</v>
      </c>
      <c r="CL152" s="147">
        <f t="shared" si="21"/>
        <v>-0.19000000000011141</v>
      </c>
      <c r="CM152" s="147">
        <f t="shared" si="26"/>
        <v>-61.050000000000409</v>
      </c>
    </row>
    <row r="153" spans="1:91" ht="15" customHeight="1" x14ac:dyDescent="0.2">
      <c r="A153" s="144">
        <v>45423</v>
      </c>
      <c r="C153" s="133">
        <v>14.9</v>
      </c>
      <c r="D153" s="133">
        <v>77.7</v>
      </c>
      <c r="E153" s="133">
        <v>39.700000000000003</v>
      </c>
      <c r="F153" s="133">
        <v>0.67959999999999998</v>
      </c>
      <c r="G153" s="133">
        <v>76.7</v>
      </c>
      <c r="H153" s="134">
        <v>692.93000000000006</v>
      </c>
      <c r="J153" s="135">
        <v>0</v>
      </c>
      <c r="K153" s="135">
        <v>0</v>
      </c>
      <c r="L153" s="135">
        <v>0</v>
      </c>
      <c r="M153" s="135">
        <v>0</v>
      </c>
      <c r="N153" s="135">
        <v>0</v>
      </c>
      <c r="O153" s="134">
        <v>0</v>
      </c>
      <c r="Q153" s="136">
        <v>0</v>
      </c>
      <c r="R153" s="136">
        <v>0</v>
      </c>
      <c r="S153" s="136">
        <v>0</v>
      </c>
      <c r="T153" s="136">
        <v>0</v>
      </c>
      <c r="U153" s="136">
        <v>0</v>
      </c>
      <c r="V153" s="134">
        <v>0</v>
      </c>
      <c r="W153" s="9"/>
      <c r="X153" s="136">
        <v>107.4</v>
      </c>
      <c r="Y153" s="136">
        <v>76.3</v>
      </c>
      <c r="Z153" s="136">
        <v>76.599999999999994</v>
      </c>
      <c r="AA153" s="136">
        <v>0.53184242975292761</v>
      </c>
      <c r="AB153" s="136">
        <v>134.5562453915818</v>
      </c>
      <c r="AC153" s="134">
        <v>1289.99</v>
      </c>
      <c r="AD153" s="9"/>
      <c r="AE153" s="145">
        <v>107.3</v>
      </c>
      <c r="AF153" s="137">
        <v>78.599999999999994</v>
      </c>
      <c r="AG153" s="137">
        <v>63</v>
      </c>
      <c r="AH153" s="137">
        <v>0.53322179467746389</v>
      </c>
      <c r="AI153" s="137">
        <v>133.86799773083311</v>
      </c>
      <c r="AJ153" s="134">
        <v>1336.7</v>
      </c>
      <c r="AL153" s="135">
        <v>92.7</v>
      </c>
      <c r="AM153" s="135">
        <v>73.5</v>
      </c>
      <c r="AN153" s="135">
        <v>8.1</v>
      </c>
      <c r="AO153" s="135">
        <v>0.53255002904318727</v>
      </c>
      <c r="AP153" s="135">
        <v>134.20273642502241</v>
      </c>
      <c r="AQ153" s="134">
        <v>105.92</v>
      </c>
      <c r="AR153" s="9"/>
      <c r="AS153" s="136">
        <v>107.4</v>
      </c>
      <c r="AT153" s="136">
        <v>75.2</v>
      </c>
      <c r="AU153" s="136">
        <v>34.6</v>
      </c>
      <c r="AV153" s="136">
        <v>0.52761056178302679</v>
      </c>
      <c r="AW153" s="136">
        <v>136.69023395174202</v>
      </c>
      <c r="AX153" s="134">
        <v>655.72</v>
      </c>
      <c r="AZ153" s="145">
        <v>15.8</v>
      </c>
      <c r="BA153" s="145">
        <v>72</v>
      </c>
      <c r="BB153" s="145">
        <v>0</v>
      </c>
      <c r="BC153" s="145">
        <v>0.53197331726750297</v>
      </c>
      <c r="BD153" s="145">
        <v>134.490784513064</v>
      </c>
      <c r="BE153" s="134">
        <v>16.22</v>
      </c>
      <c r="BF153" s="9"/>
      <c r="BG153" s="135">
        <v>98.1</v>
      </c>
      <c r="BH153" s="135">
        <v>76</v>
      </c>
      <c r="BI153" s="135">
        <v>41.4</v>
      </c>
      <c r="BJ153" s="135">
        <v>0.53313551666104808</v>
      </c>
      <c r="BK153" s="138">
        <v>133.91094258021747</v>
      </c>
      <c r="BL153" s="134">
        <v>637.38</v>
      </c>
      <c r="BN153" s="136">
        <v>93.6</v>
      </c>
      <c r="BO153" s="136">
        <v>74.2</v>
      </c>
      <c r="BP153" s="136">
        <v>9.6</v>
      </c>
      <c r="BQ153" s="136">
        <v>0.53410000000000002</v>
      </c>
      <c r="BR153" s="136">
        <v>133.44999999999999</v>
      </c>
      <c r="BS153" s="134">
        <v>155.75</v>
      </c>
      <c r="BT153" s="9"/>
      <c r="BU153" s="73">
        <f t="shared" si="22"/>
        <v>4890.6100000000006</v>
      </c>
      <c r="BV153" s="73">
        <f t="shared" si="23"/>
        <v>4197.68</v>
      </c>
      <c r="BW153" s="139">
        <f t="shared" si="24"/>
        <v>692.93000000000006</v>
      </c>
      <c r="BX153" s="74">
        <v>0</v>
      </c>
      <c r="BY153" s="74">
        <f>'[1]2_Ventas'!AB2333</f>
        <v>1026.76</v>
      </c>
      <c r="BZ153" s="140">
        <f>'[1]2_Ventas'!AN2333</f>
        <v>427.33</v>
      </c>
      <c r="CB153" s="141">
        <v>936</v>
      </c>
      <c r="CC153" s="142">
        <v>309</v>
      </c>
      <c r="CD153" s="142">
        <f t="shared" si="20"/>
        <v>871.53999999999974</v>
      </c>
      <c r="CE153" s="76">
        <f t="shared" si="20"/>
        <v>303.4500000000001</v>
      </c>
      <c r="CF153" s="142">
        <f t="shared" si="28"/>
        <v>-279.09999999999945</v>
      </c>
      <c r="CG153" s="142">
        <f t="shared" si="29"/>
        <v>1454.09</v>
      </c>
      <c r="CH153" s="142">
        <f t="shared" si="27"/>
        <v>1174.9900000000005</v>
      </c>
      <c r="CI153" s="143">
        <f t="shared" si="25"/>
        <v>1245</v>
      </c>
      <c r="CJ153" s="9"/>
      <c r="CK153" s="146">
        <f t="shared" si="21"/>
        <v>-64.460000000000264</v>
      </c>
      <c r="CL153" s="147">
        <f t="shared" si="21"/>
        <v>-5.5499999999998977</v>
      </c>
      <c r="CM153" s="147">
        <f t="shared" si="26"/>
        <v>-70.009999999999536</v>
      </c>
    </row>
    <row r="154" spans="1:91" ht="15" customHeight="1" x14ac:dyDescent="0.2">
      <c r="A154" s="144">
        <v>45424</v>
      </c>
      <c r="C154" s="133">
        <v>14.9</v>
      </c>
      <c r="D154" s="133">
        <v>77.2</v>
      </c>
      <c r="E154" s="133">
        <v>53.2</v>
      </c>
      <c r="F154" s="133">
        <v>0.67959999999999998</v>
      </c>
      <c r="G154" s="133">
        <v>76.7</v>
      </c>
      <c r="H154" s="134">
        <v>963.29</v>
      </c>
      <c r="J154" s="135">
        <v>0</v>
      </c>
      <c r="K154" s="135">
        <v>0</v>
      </c>
      <c r="L154" s="135">
        <v>0</v>
      </c>
      <c r="M154" s="135">
        <v>0</v>
      </c>
      <c r="N154" s="135">
        <v>0</v>
      </c>
      <c r="O154" s="134">
        <v>0</v>
      </c>
      <c r="Q154" s="136">
        <v>0</v>
      </c>
      <c r="R154" s="136">
        <v>0</v>
      </c>
      <c r="S154" s="136">
        <v>0</v>
      </c>
      <c r="T154" s="136">
        <v>0</v>
      </c>
      <c r="U154" s="136">
        <v>0</v>
      </c>
      <c r="V154" s="134">
        <v>0</v>
      </c>
      <c r="W154" s="9"/>
      <c r="X154" s="136">
        <v>104.1</v>
      </c>
      <c r="Y154" s="136">
        <v>76.599999999999994</v>
      </c>
      <c r="Z154" s="136">
        <v>76.7</v>
      </c>
      <c r="AA154" s="136">
        <v>0.53184242975292761</v>
      </c>
      <c r="AB154" s="136">
        <v>134.5562453915818</v>
      </c>
      <c r="AC154" s="134">
        <v>1290.47</v>
      </c>
      <c r="AD154" s="9"/>
      <c r="AE154" s="145">
        <v>103.8</v>
      </c>
      <c r="AF154" s="137">
        <v>77.099999999999994</v>
      </c>
      <c r="AG154" s="137">
        <v>75</v>
      </c>
      <c r="AH154" s="137">
        <v>0.53322179467746389</v>
      </c>
      <c r="AI154" s="137">
        <v>133.86799773083311</v>
      </c>
      <c r="AJ154" s="134">
        <v>1607.38</v>
      </c>
      <c r="AL154" s="135">
        <v>90.6</v>
      </c>
      <c r="AM154" s="135">
        <v>71.5</v>
      </c>
      <c r="AN154" s="135">
        <v>8.1999999999999993</v>
      </c>
      <c r="AO154" s="135">
        <v>0.53255002904318727</v>
      </c>
      <c r="AP154" s="135">
        <v>134.20273642502241</v>
      </c>
      <c r="AQ154" s="134">
        <v>106.21</v>
      </c>
      <c r="AR154" s="9"/>
      <c r="AS154" s="136">
        <v>104.5</v>
      </c>
      <c r="AT154" s="136">
        <v>74</v>
      </c>
      <c r="AU154" s="136">
        <v>34.5</v>
      </c>
      <c r="AV154" s="136">
        <v>0.52761056178302679</v>
      </c>
      <c r="AW154" s="136">
        <v>136.69023395174202</v>
      </c>
      <c r="AX154" s="134">
        <v>652.78</v>
      </c>
      <c r="AZ154" s="145">
        <v>15.7</v>
      </c>
      <c r="BA154" s="145">
        <v>70.099999999999994</v>
      </c>
      <c r="BB154" s="145">
        <v>0</v>
      </c>
      <c r="BC154" s="145">
        <v>0.53197331726750297</v>
      </c>
      <c r="BD154" s="145">
        <v>134.490784513064</v>
      </c>
      <c r="BE154" s="134">
        <v>16.23</v>
      </c>
      <c r="BF154" s="9"/>
      <c r="BG154" s="135">
        <v>109.5</v>
      </c>
      <c r="BH154" s="135">
        <v>76.400000000000006</v>
      </c>
      <c r="BI154" s="135">
        <v>73.2</v>
      </c>
      <c r="BJ154" s="135">
        <v>0.53313551666104808</v>
      </c>
      <c r="BK154" s="138">
        <v>133.91094258021747</v>
      </c>
      <c r="BL154" s="134">
        <v>1233.6500000000001</v>
      </c>
      <c r="BN154" s="136">
        <v>91.9</v>
      </c>
      <c r="BO154" s="136">
        <v>73.2</v>
      </c>
      <c r="BP154" s="136">
        <v>9.6</v>
      </c>
      <c r="BQ154" s="136">
        <v>0.53410000000000002</v>
      </c>
      <c r="BR154" s="136">
        <v>133.44999999999999</v>
      </c>
      <c r="BS154" s="134">
        <v>154.93</v>
      </c>
      <c r="BT154" s="9"/>
      <c r="BU154" s="73">
        <f t="shared" si="22"/>
        <v>6024.94</v>
      </c>
      <c r="BV154" s="73">
        <f t="shared" si="23"/>
        <v>5061.6499999999996</v>
      </c>
      <c r="BW154" s="139">
        <f t="shared" si="24"/>
        <v>963.29</v>
      </c>
      <c r="BX154" s="74">
        <v>0</v>
      </c>
      <c r="BY154" s="74">
        <f>'[1]2_Ventas'!AB2334</f>
        <v>0</v>
      </c>
      <c r="BZ154" s="140">
        <f>'[1]2_Ventas'!AN2334</f>
        <v>0</v>
      </c>
      <c r="CB154" s="141">
        <v>930.49</v>
      </c>
      <c r="CC154" s="142">
        <v>293.16000000000003</v>
      </c>
      <c r="CD154" s="142">
        <f t="shared" si="20"/>
        <v>863.96999999999935</v>
      </c>
      <c r="CE154" s="76">
        <f t="shared" si="20"/>
        <v>270.3599999999999</v>
      </c>
      <c r="CF154" s="142">
        <f t="shared" si="28"/>
        <v>1134.329999999999</v>
      </c>
      <c r="CG154" s="142">
        <f t="shared" si="29"/>
        <v>0</v>
      </c>
      <c r="CH154" s="142">
        <f t="shared" si="27"/>
        <v>1134.329999999999</v>
      </c>
      <c r="CI154" s="143">
        <f t="shared" si="25"/>
        <v>1223.6500000000001</v>
      </c>
      <c r="CJ154" s="9"/>
      <c r="CK154" s="146">
        <f t="shared" si="21"/>
        <v>-66.520000000000664</v>
      </c>
      <c r="CL154" s="147">
        <f t="shared" si="21"/>
        <v>-22.800000000000125</v>
      </c>
      <c r="CM154" s="147">
        <f t="shared" si="26"/>
        <v>-89.320000000001073</v>
      </c>
    </row>
    <row r="155" spans="1:91" ht="15" customHeight="1" x14ac:dyDescent="0.2">
      <c r="A155" s="144">
        <v>45425</v>
      </c>
      <c r="C155" s="133">
        <v>14.9</v>
      </c>
      <c r="D155" s="133">
        <v>76.2</v>
      </c>
      <c r="E155" s="133">
        <v>36.9</v>
      </c>
      <c r="F155" s="133">
        <v>0.67959999999999998</v>
      </c>
      <c r="G155" s="133">
        <v>76.7</v>
      </c>
      <c r="H155" s="134">
        <v>639.18000000000006</v>
      </c>
      <c r="J155" s="135">
        <v>0</v>
      </c>
      <c r="K155" s="135">
        <v>0</v>
      </c>
      <c r="L155" s="135">
        <v>0</v>
      </c>
      <c r="M155" s="135">
        <v>0</v>
      </c>
      <c r="N155" s="135">
        <v>0</v>
      </c>
      <c r="O155" s="134">
        <v>0</v>
      </c>
      <c r="Q155" s="136">
        <v>0</v>
      </c>
      <c r="R155" s="136">
        <v>0</v>
      </c>
      <c r="S155" s="136">
        <v>0</v>
      </c>
      <c r="T155" s="136">
        <v>0</v>
      </c>
      <c r="U155" s="136">
        <v>0</v>
      </c>
      <c r="V155" s="134">
        <v>0</v>
      </c>
      <c r="W155" s="9"/>
      <c r="X155" s="136">
        <v>104.7</v>
      </c>
      <c r="Y155" s="136">
        <v>75.099999999999994</v>
      </c>
      <c r="Z155" s="136">
        <v>76.8</v>
      </c>
      <c r="AA155" s="136">
        <v>0.53184242975292761</v>
      </c>
      <c r="AB155" s="136">
        <v>134.5562453915818</v>
      </c>
      <c r="AC155" s="134">
        <v>1294.93</v>
      </c>
      <c r="AD155" s="9"/>
      <c r="AE155" s="145">
        <v>105.5</v>
      </c>
      <c r="AF155" s="137">
        <v>77.2</v>
      </c>
      <c r="AG155" s="137">
        <v>64.2</v>
      </c>
      <c r="AH155" s="137">
        <v>0.53322179467746389</v>
      </c>
      <c r="AI155" s="137">
        <v>133.86799773083311</v>
      </c>
      <c r="AJ155" s="134">
        <v>1366.43</v>
      </c>
      <c r="AL155" s="135">
        <v>89.2</v>
      </c>
      <c r="AM155" s="135">
        <v>70.5</v>
      </c>
      <c r="AN155" s="135">
        <v>8.3000000000000007</v>
      </c>
      <c r="AO155" s="135">
        <v>0.53255002904318727</v>
      </c>
      <c r="AP155" s="135">
        <v>134.20273642502241</v>
      </c>
      <c r="AQ155" s="134">
        <v>106.7</v>
      </c>
      <c r="AR155" s="9"/>
      <c r="AS155" s="136">
        <v>104.6</v>
      </c>
      <c r="AT155" s="136">
        <v>73.599999999999994</v>
      </c>
      <c r="AU155" s="136">
        <v>34.6</v>
      </c>
      <c r="AV155" s="136">
        <v>0.52761056178302679</v>
      </c>
      <c r="AW155" s="136">
        <v>136.69023395174202</v>
      </c>
      <c r="AX155" s="134">
        <v>655.71</v>
      </c>
      <c r="AZ155" s="145">
        <v>15.7</v>
      </c>
      <c r="BA155" s="145">
        <v>69.400000000000006</v>
      </c>
      <c r="BB155" s="145">
        <v>0</v>
      </c>
      <c r="BC155" s="145">
        <v>0.53197331726750297</v>
      </c>
      <c r="BD155" s="145">
        <v>134.490784513064</v>
      </c>
      <c r="BE155" s="134">
        <v>16.25</v>
      </c>
      <c r="BF155" s="9"/>
      <c r="BG155" s="135">
        <v>99.3</v>
      </c>
      <c r="BH155" s="135">
        <v>77.099999999999994</v>
      </c>
      <c r="BI155" s="135">
        <v>76.099999999999994</v>
      </c>
      <c r="BJ155" s="135">
        <v>0.53313551666104808</v>
      </c>
      <c r="BK155" s="138">
        <v>133.91094258021747</v>
      </c>
      <c r="BL155" s="134">
        <v>1278.79</v>
      </c>
      <c r="BN155" s="136">
        <v>90.6</v>
      </c>
      <c r="BO155" s="136">
        <v>72</v>
      </c>
      <c r="BP155" s="136">
        <v>9.6999999999999993</v>
      </c>
      <c r="BQ155" s="136">
        <v>0.53410000000000002</v>
      </c>
      <c r="BR155" s="136">
        <v>133.44999999999999</v>
      </c>
      <c r="BS155" s="134">
        <v>155.79</v>
      </c>
      <c r="BT155" s="9"/>
      <c r="BU155" s="73">
        <f t="shared" si="22"/>
        <v>5513.7800000000007</v>
      </c>
      <c r="BV155" s="73">
        <f t="shared" si="23"/>
        <v>4874.6000000000004</v>
      </c>
      <c r="BW155" s="139">
        <f t="shared" si="24"/>
        <v>639.18000000000006</v>
      </c>
      <c r="BX155" s="74">
        <v>0</v>
      </c>
      <c r="BY155" s="74">
        <f>'[1]2_Ventas'!AB2335</f>
        <v>1046.29</v>
      </c>
      <c r="BZ155" s="140">
        <f>'[1]2_Ventas'!AN2335</f>
        <v>601.83000000000004</v>
      </c>
      <c r="CB155" s="141">
        <v>927.3</v>
      </c>
      <c r="CC155" s="142">
        <v>289.36</v>
      </c>
      <c r="CD155" s="142">
        <f t="shared" si="20"/>
        <v>859.24000000000069</v>
      </c>
      <c r="CE155" s="76">
        <f t="shared" si="20"/>
        <v>277.72000000000014</v>
      </c>
      <c r="CF155" s="142">
        <f t="shared" si="28"/>
        <v>-511.15999999999894</v>
      </c>
      <c r="CG155" s="142">
        <f t="shared" si="29"/>
        <v>1648.12</v>
      </c>
      <c r="CH155" s="142">
        <f t="shared" si="27"/>
        <v>1136.9600000000009</v>
      </c>
      <c r="CI155" s="143">
        <f t="shared" si="25"/>
        <v>1216.6599999999999</v>
      </c>
      <c r="CJ155" s="9"/>
      <c r="CK155" s="146">
        <f t="shared" si="21"/>
        <v>-68.059999999999263</v>
      </c>
      <c r="CL155" s="147">
        <f t="shared" si="21"/>
        <v>-11.639999999999873</v>
      </c>
      <c r="CM155" s="147">
        <f t="shared" si="26"/>
        <v>-79.699999999998909</v>
      </c>
    </row>
    <row r="156" spans="1:91" ht="15" customHeight="1" x14ac:dyDescent="0.2">
      <c r="A156" s="144">
        <v>45426</v>
      </c>
      <c r="C156" s="133">
        <v>14.9</v>
      </c>
      <c r="D156" s="133">
        <v>77.400000000000006</v>
      </c>
      <c r="E156" s="133">
        <v>50.7</v>
      </c>
      <c r="F156" s="133">
        <v>0.67959999999999998</v>
      </c>
      <c r="G156" s="133">
        <v>76.7</v>
      </c>
      <c r="H156" s="134">
        <v>912.7</v>
      </c>
      <c r="J156" s="135">
        <v>0</v>
      </c>
      <c r="K156" s="135">
        <v>0</v>
      </c>
      <c r="L156" s="135">
        <v>0</v>
      </c>
      <c r="M156" s="135">
        <v>0</v>
      </c>
      <c r="N156" s="135">
        <v>0</v>
      </c>
      <c r="O156" s="134">
        <v>0</v>
      </c>
      <c r="Q156" s="136">
        <v>0</v>
      </c>
      <c r="R156" s="136">
        <v>0</v>
      </c>
      <c r="S156" s="136">
        <v>0</v>
      </c>
      <c r="T156" s="136">
        <v>0</v>
      </c>
      <c r="U156" s="136">
        <v>0</v>
      </c>
      <c r="V156" s="134">
        <v>0</v>
      </c>
      <c r="W156" s="9"/>
      <c r="X156" s="136">
        <v>110.5</v>
      </c>
      <c r="Y156" s="136">
        <v>76.2</v>
      </c>
      <c r="Z156" s="136">
        <v>77</v>
      </c>
      <c r="AA156" s="136">
        <v>0.53184242975292761</v>
      </c>
      <c r="AB156" s="136">
        <v>134.5562453915818</v>
      </c>
      <c r="AC156" s="134">
        <v>1296.99</v>
      </c>
      <c r="AD156" s="9"/>
      <c r="AE156" s="145">
        <v>111.2</v>
      </c>
      <c r="AF156" s="137">
        <v>78.900000000000006</v>
      </c>
      <c r="AG156" s="137">
        <v>55.9</v>
      </c>
      <c r="AH156" s="137">
        <v>0.53322179467746389</v>
      </c>
      <c r="AI156" s="137">
        <v>133.86799773083311</v>
      </c>
      <c r="AJ156" s="134">
        <v>1167.49</v>
      </c>
      <c r="AL156" s="135">
        <v>91.8</v>
      </c>
      <c r="AM156" s="135">
        <v>73.400000000000006</v>
      </c>
      <c r="AN156" s="135">
        <v>8.1999999999999993</v>
      </c>
      <c r="AO156" s="135">
        <v>0.53255002904318727</v>
      </c>
      <c r="AP156" s="135">
        <v>134.20273642502241</v>
      </c>
      <c r="AQ156" s="134">
        <v>106.47</v>
      </c>
      <c r="AR156" s="9"/>
      <c r="AS156" s="136">
        <v>106.6</v>
      </c>
      <c r="AT156" s="136">
        <v>74.8</v>
      </c>
      <c r="AU156" s="136">
        <v>34.700000000000003</v>
      </c>
      <c r="AV156" s="136">
        <v>0.52761056178302679</v>
      </c>
      <c r="AW156" s="136">
        <v>136.69023395174202</v>
      </c>
      <c r="AX156" s="134">
        <v>657.93</v>
      </c>
      <c r="AZ156" s="145">
        <v>16</v>
      </c>
      <c r="BA156" s="145">
        <v>72.5</v>
      </c>
      <c r="BB156" s="145">
        <v>0</v>
      </c>
      <c r="BC156" s="145">
        <v>0.53197331726750297</v>
      </c>
      <c r="BD156" s="145">
        <v>134.490784513064</v>
      </c>
      <c r="BE156" s="134">
        <v>16.32</v>
      </c>
      <c r="BF156" s="9"/>
      <c r="BG156" s="135">
        <v>97.7</v>
      </c>
      <c r="BH156" s="135">
        <v>77.099999999999994</v>
      </c>
      <c r="BI156" s="135">
        <v>76</v>
      </c>
      <c r="BJ156" s="135">
        <v>0.53313551666104808</v>
      </c>
      <c r="BK156" s="138">
        <v>133.91094258021747</v>
      </c>
      <c r="BL156" s="134">
        <v>1277</v>
      </c>
      <c r="BN156" s="136">
        <v>93.2</v>
      </c>
      <c r="BO156" s="136">
        <v>73.8</v>
      </c>
      <c r="BP156" s="136">
        <v>9.6</v>
      </c>
      <c r="BQ156" s="136">
        <v>0.53410000000000002</v>
      </c>
      <c r="BR156" s="136">
        <v>133.44999999999999</v>
      </c>
      <c r="BS156" s="134">
        <v>155.6</v>
      </c>
      <c r="BT156" s="9"/>
      <c r="BU156" s="73">
        <f t="shared" si="22"/>
        <v>5590.5</v>
      </c>
      <c r="BV156" s="73">
        <f t="shared" si="23"/>
        <v>4677.8</v>
      </c>
      <c r="BW156" s="139">
        <f t="shared" si="24"/>
        <v>912.7</v>
      </c>
      <c r="BX156" s="74">
        <v>0</v>
      </c>
      <c r="BY156" s="74">
        <f>'[1]2_Ventas'!AB2336</f>
        <v>1066.02</v>
      </c>
      <c r="BZ156" s="140">
        <f>'[1]2_Ventas'!AN2336</f>
        <v>0</v>
      </c>
      <c r="CB156" s="141">
        <v>943.03</v>
      </c>
      <c r="CC156" s="142">
        <v>297.51</v>
      </c>
      <c r="CD156" s="142">
        <f t="shared" si="20"/>
        <v>869.2199999999998</v>
      </c>
      <c r="CE156" s="76">
        <f t="shared" si="20"/>
        <v>273.52</v>
      </c>
      <c r="CF156" s="142">
        <f t="shared" si="28"/>
        <v>76.719999999999345</v>
      </c>
      <c r="CG156" s="142">
        <f t="shared" si="29"/>
        <v>1066.02</v>
      </c>
      <c r="CH156" s="142">
        <f t="shared" si="27"/>
        <v>1142.7399999999993</v>
      </c>
      <c r="CI156" s="143">
        <f t="shared" si="25"/>
        <v>1240.54</v>
      </c>
      <c r="CJ156" s="9"/>
      <c r="CK156" s="146">
        <f t="shared" si="21"/>
        <v>-73.810000000000173</v>
      </c>
      <c r="CL156" s="147">
        <f t="shared" si="21"/>
        <v>-23.990000000000009</v>
      </c>
      <c r="CM156" s="147">
        <f t="shared" si="26"/>
        <v>-97.800000000000637</v>
      </c>
    </row>
    <row r="157" spans="1:91" ht="15" customHeight="1" x14ac:dyDescent="0.2">
      <c r="A157" s="144">
        <v>45427</v>
      </c>
      <c r="C157" s="133">
        <v>14.9</v>
      </c>
      <c r="D157" s="133">
        <v>77.599999999999994</v>
      </c>
      <c r="E157" s="133">
        <v>39</v>
      </c>
      <c r="F157" s="133">
        <v>0.67959999999999998</v>
      </c>
      <c r="G157" s="133">
        <v>76.7</v>
      </c>
      <c r="H157" s="134">
        <v>679.22</v>
      </c>
      <c r="J157" s="135">
        <v>0</v>
      </c>
      <c r="K157" s="135">
        <v>0</v>
      </c>
      <c r="L157" s="135">
        <v>0</v>
      </c>
      <c r="M157" s="135">
        <v>0</v>
      </c>
      <c r="N157" s="135">
        <v>0</v>
      </c>
      <c r="O157" s="134">
        <v>0</v>
      </c>
      <c r="Q157" s="136">
        <v>0</v>
      </c>
      <c r="R157" s="136">
        <v>0</v>
      </c>
      <c r="S157" s="136">
        <v>0</v>
      </c>
      <c r="T157" s="136">
        <v>0</v>
      </c>
      <c r="U157" s="136">
        <v>0</v>
      </c>
      <c r="V157" s="134">
        <v>0</v>
      </c>
      <c r="W157" s="9"/>
      <c r="X157" s="136">
        <v>107.1</v>
      </c>
      <c r="Y157" s="136">
        <v>76</v>
      </c>
      <c r="Z157" s="136">
        <v>77.3</v>
      </c>
      <c r="AA157" s="136">
        <v>0.53184242975292761</v>
      </c>
      <c r="AB157" s="136">
        <v>134.5562453915818</v>
      </c>
      <c r="AC157" s="134">
        <v>1301.95</v>
      </c>
      <c r="AD157" s="9"/>
      <c r="AE157" s="145">
        <v>107</v>
      </c>
      <c r="AF157" s="137">
        <v>79.099999999999994</v>
      </c>
      <c r="AG157" s="137">
        <v>51.5</v>
      </c>
      <c r="AH157" s="137">
        <v>0.53322179467746389</v>
      </c>
      <c r="AI157" s="137">
        <v>133.86799773083311</v>
      </c>
      <c r="AJ157" s="134">
        <v>1058.55</v>
      </c>
      <c r="AL157" s="135">
        <v>91.8</v>
      </c>
      <c r="AM157" s="135">
        <v>73.099999999999994</v>
      </c>
      <c r="AN157" s="135">
        <v>8.1999999999999993</v>
      </c>
      <c r="AO157" s="135">
        <v>0.53255002904318727</v>
      </c>
      <c r="AP157" s="135">
        <v>134.20273642502241</v>
      </c>
      <c r="AQ157" s="134">
        <v>106.55</v>
      </c>
      <c r="AR157" s="9"/>
      <c r="AS157" s="136">
        <v>107.1</v>
      </c>
      <c r="AT157" s="136">
        <v>74.900000000000006</v>
      </c>
      <c r="AU157" s="136">
        <v>34.799999999999997</v>
      </c>
      <c r="AV157" s="136">
        <v>0.52761056178302679</v>
      </c>
      <c r="AW157" s="136">
        <v>136.69023395174202</v>
      </c>
      <c r="AX157" s="134">
        <v>660.45</v>
      </c>
      <c r="AZ157" s="145">
        <v>16.100000000000001</v>
      </c>
      <c r="BA157" s="145">
        <v>72</v>
      </c>
      <c r="BB157" s="145">
        <v>0</v>
      </c>
      <c r="BC157" s="145">
        <v>0.53197331726750297</v>
      </c>
      <c r="BD157" s="145">
        <v>134.490784513064</v>
      </c>
      <c r="BE157" s="134">
        <v>16.39</v>
      </c>
      <c r="BF157" s="9"/>
      <c r="BG157" s="135">
        <v>97.1</v>
      </c>
      <c r="BH157" s="135">
        <v>76.599999999999994</v>
      </c>
      <c r="BI157" s="135">
        <v>76</v>
      </c>
      <c r="BJ157" s="135">
        <v>0.53313551666104808</v>
      </c>
      <c r="BK157" s="138">
        <v>133.91094258021747</v>
      </c>
      <c r="BL157" s="134">
        <v>1278.1199999999999</v>
      </c>
      <c r="BN157" s="136">
        <v>93</v>
      </c>
      <c r="BO157" s="136">
        <v>73.8</v>
      </c>
      <c r="BP157" s="136">
        <v>9.6</v>
      </c>
      <c r="BQ157" s="136">
        <v>0.53410000000000002</v>
      </c>
      <c r="BR157" s="136">
        <v>133.44999999999999</v>
      </c>
      <c r="BS157" s="134">
        <v>155.47</v>
      </c>
      <c r="BT157" s="9"/>
      <c r="BU157" s="73">
        <f t="shared" si="22"/>
        <v>5256.6999999999989</v>
      </c>
      <c r="BV157" s="73">
        <f t="shared" si="23"/>
        <v>4577.4799999999996</v>
      </c>
      <c r="BW157" s="139">
        <f t="shared" si="24"/>
        <v>679.22</v>
      </c>
      <c r="BX157" s="74">
        <v>0</v>
      </c>
      <c r="BY157" s="74">
        <f>'[1]2_Ventas'!AB2337</f>
        <v>972.81</v>
      </c>
      <c r="BZ157" s="140">
        <f>'[1]2_Ventas'!AN2337</f>
        <v>539.02</v>
      </c>
      <c r="CB157" s="141">
        <v>936.7</v>
      </c>
      <c r="CC157" s="142">
        <v>299.87</v>
      </c>
      <c r="CD157" s="142">
        <f t="shared" si="20"/>
        <v>872.48999999999933</v>
      </c>
      <c r="CE157" s="76">
        <f t="shared" si="20"/>
        <v>305.53999999999996</v>
      </c>
      <c r="CF157" s="142">
        <f t="shared" si="28"/>
        <v>-333.80000000000109</v>
      </c>
      <c r="CG157" s="142">
        <f t="shared" si="29"/>
        <v>1511.83</v>
      </c>
      <c r="CH157" s="142">
        <f t="shared" si="27"/>
        <v>1178.0299999999988</v>
      </c>
      <c r="CI157" s="143">
        <f t="shared" si="25"/>
        <v>1236.5700000000002</v>
      </c>
      <c r="CJ157" s="9"/>
      <c r="CK157" s="146">
        <f t="shared" si="21"/>
        <v>-64.210000000000719</v>
      </c>
      <c r="CL157" s="147">
        <f t="shared" si="21"/>
        <v>5.6699999999999591</v>
      </c>
      <c r="CM157" s="147">
        <f t="shared" si="26"/>
        <v>-58.540000000001328</v>
      </c>
    </row>
    <row r="158" spans="1:91" ht="15" customHeight="1" x14ac:dyDescent="0.2">
      <c r="A158" s="144">
        <v>45428</v>
      </c>
      <c r="C158" s="133">
        <v>14.8</v>
      </c>
      <c r="D158" s="133">
        <v>78.7</v>
      </c>
      <c r="E158" s="133">
        <v>43.1</v>
      </c>
      <c r="F158" s="133">
        <v>0.67669999999999997</v>
      </c>
      <c r="G158" s="133">
        <v>77.599999999999994</v>
      </c>
      <c r="H158" s="134">
        <v>758.46999999999991</v>
      </c>
      <c r="J158" s="135">
        <v>0</v>
      </c>
      <c r="K158" s="135">
        <v>0</v>
      </c>
      <c r="L158" s="135">
        <v>0</v>
      </c>
      <c r="M158" s="135">
        <v>0</v>
      </c>
      <c r="N158" s="135">
        <v>0</v>
      </c>
      <c r="O158" s="134">
        <v>0</v>
      </c>
      <c r="Q158" s="136">
        <v>0</v>
      </c>
      <c r="R158" s="136">
        <v>0</v>
      </c>
      <c r="S158" s="136">
        <v>0</v>
      </c>
      <c r="T158" s="136">
        <v>0</v>
      </c>
      <c r="U158" s="136">
        <v>0</v>
      </c>
      <c r="V158" s="134">
        <v>0</v>
      </c>
      <c r="W158" s="9"/>
      <c r="X158" s="136">
        <v>108.4</v>
      </c>
      <c r="Y158" s="136">
        <v>77.599999999999994</v>
      </c>
      <c r="Z158" s="136">
        <v>77.599999999999994</v>
      </c>
      <c r="AA158" s="136">
        <v>0.53184242975292761</v>
      </c>
      <c r="AB158" s="136">
        <v>134.5562453915818</v>
      </c>
      <c r="AC158" s="134">
        <v>1303.3399999999999</v>
      </c>
      <c r="AD158" s="9"/>
      <c r="AE158" s="145">
        <v>108.4</v>
      </c>
      <c r="AF158" s="137">
        <v>81.599999999999994</v>
      </c>
      <c r="AG158" s="137">
        <v>43.5</v>
      </c>
      <c r="AH158" s="137">
        <v>0.53433302005778338</v>
      </c>
      <c r="AI158" s="137">
        <v>133.31612531581527</v>
      </c>
      <c r="AJ158" s="134">
        <v>860.35</v>
      </c>
      <c r="AL158" s="135">
        <v>93.7</v>
      </c>
      <c r="AM158" s="135">
        <v>74.3</v>
      </c>
      <c r="AN158" s="135">
        <v>8.1999999999999993</v>
      </c>
      <c r="AO158" s="135">
        <v>0.53255002904318727</v>
      </c>
      <c r="AP158" s="135">
        <v>134.20273642502241</v>
      </c>
      <c r="AQ158" s="134">
        <v>107.3</v>
      </c>
      <c r="AR158" s="9"/>
      <c r="AS158" s="136">
        <v>108.7</v>
      </c>
      <c r="AT158" s="136">
        <v>76.2</v>
      </c>
      <c r="AU158" s="136">
        <v>34.9</v>
      </c>
      <c r="AV158" s="136">
        <v>0.52761056178302679</v>
      </c>
      <c r="AW158" s="136">
        <v>136.69023395174202</v>
      </c>
      <c r="AX158" s="134">
        <v>662.49</v>
      </c>
      <c r="AZ158" s="145">
        <v>16.2</v>
      </c>
      <c r="BA158" s="145">
        <v>72.8</v>
      </c>
      <c r="BB158" s="145">
        <v>0</v>
      </c>
      <c r="BC158" s="145">
        <v>0.53197331726750297</v>
      </c>
      <c r="BD158" s="145">
        <v>134.490784513064</v>
      </c>
      <c r="BE158" s="134">
        <v>16.420000000000002</v>
      </c>
      <c r="BF158" s="9"/>
      <c r="BG158" s="135">
        <v>98.5</v>
      </c>
      <c r="BH158" s="135">
        <v>77.7</v>
      </c>
      <c r="BI158" s="135">
        <v>76.099999999999994</v>
      </c>
      <c r="BJ158" s="135">
        <v>0.53313551666104808</v>
      </c>
      <c r="BK158" s="138">
        <v>133.91094258021747</v>
      </c>
      <c r="BL158" s="134">
        <v>1277.9100000000001</v>
      </c>
      <c r="BN158" s="136">
        <v>94.8</v>
      </c>
      <c r="BO158" s="136">
        <v>75.400000000000006</v>
      </c>
      <c r="BP158" s="136">
        <v>9.6</v>
      </c>
      <c r="BQ158" s="136">
        <v>0.53410000000000002</v>
      </c>
      <c r="BR158" s="136">
        <v>133.44999999999999</v>
      </c>
      <c r="BS158" s="134">
        <v>156.25</v>
      </c>
      <c r="BT158" s="9"/>
      <c r="BU158" s="73">
        <f t="shared" si="22"/>
        <v>5142.53</v>
      </c>
      <c r="BV158" s="73">
        <f t="shared" si="23"/>
        <v>4384.0599999999995</v>
      </c>
      <c r="BW158" s="139">
        <f t="shared" si="24"/>
        <v>758.46999999999991</v>
      </c>
      <c r="BX158" s="74">
        <v>0</v>
      </c>
      <c r="BY158" s="74">
        <f>'[1]2_Ventas'!AB2338</f>
        <v>1064.55</v>
      </c>
      <c r="BZ158" s="140">
        <f>'[1]2_Ventas'!AN2338</f>
        <v>211.07</v>
      </c>
      <c r="CB158" s="141">
        <v>939</v>
      </c>
      <c r="CC158" s="142">
        <v>311</v>
      </c>
      <c r="CD158" s="142">
        <f t="shared" si="20"/>
        <v>871.12999999999988</v>
      </c>
      <c r="CE158" s="76">
        <f t="shared" si="20"/>
        <v>290.31999999999988</v>
      </c>
      <c r="CF158" s="142">
        <f t="shared" si="28"/>
        <v>-114.16999999999916</v>
      </c>
      <c r="CG158" s="142">
        <f t="shared" si="29"/>
        <v>1275.6199999999999</v>
      </c>
      <c r="CH158" s="142">
        <f t="shared" si="27"/>
        <v>1161.4500000000007</v>
      </c>
      <c r="CI158" s="143">
        <f t="shared" si="25"/>
        <v>1250</v>
      </c>
      <c r="CJ158" s="9"/>
      <c r="CK158" s="146">
        <f t="shared" si="21"/>
        <v>-67.870000000000118</v>
      </c>
      <c r="CL158" s="147">
        <f t="shared" si="21"/>
        <v>-20.680000000000121</v>
      </c>
      <c r="CM158" s="147">
        <f t="shared" si="26"/>
        <v>-88.549999999999272</v>
      </c>
    </row>
    <row r="159" spans="1:91" ht="15" customHeight="1" x14ac:dyDescent="0.2">
      <c r="A159" s="144">
        <v>45429</v>
      </c>
      <c r="C159" s="133">
        <v>14.8</v>
      </c>
      <c r="D159" s="133">
        <v>77.5</v>
      </c>
      <c r="E159" s="133">
        <v>43.7</v>
      </c>
      <c r="F159" s="133">
        <v>0.67669999999999997</v>
      </c>
      <c r="G159" s="133">
        <v>77.599999999999994</v>
      </c>
      <c r="H159" s="134">
        <v>771.30000000000007</v>
      </c>
      <c r="J159" s="135">
        <v>0</v>
      </c>
      <c r="K159" s="135">
        <v>0</v>
      </c>
      <c r="L159" s="135">
        <v>0</v>
      </c>
      <c r="M159" s="135">
        <v>0</v>
      </c>
      <c r="N159" s="135">
        <v>0</v>
      </c>
      <c r="O159" s="134">
        <v>0</v>
      </c>
      <c r="Q159" s="136">
        <v>0</v>
      </c>
      <c r="R159" s="136">
        <v>0</v>
      </c>
      <c r="S159" s="136">
        <v>0</v>
      </c>
      <c r="T159" s="136">
        <v>0</v>
      </c>
      <c r="U159" s="136">
        <v>0</v>
      </c>
      <c r="V159" s="134">
        <v>0</v>
      </c>
      <c r="W159" s="9"/>
      <c r="X159" s="136">
        <v>106.4</v>
      </c>
      <c r="Y159" s="136">
        <v>77.400000000000006</v>
      </c>
      <c r="Z159" s="136">
        <v>77.5</v>
      </c>
      <c r="AA159" s="136">
        <v>0.53184242975292761</v>
      </c>
      <c r="AB159" s="136">
        <v>134.5562453915818</v>
      </c>
      <c r="AC159" s="134">
        <v>1301.8399999999999</v>
      </c>
      <c r="AD159" s="9"/>
      <c r="AE159" s="145">
        <v>106.1</v>
      </c>
      <c r="AF159" s="137">
        <v>80.7</v>
      </c>
      <c r="AG159" s="137">
        <v>36.299999999999997</v>
      </c>
      <c r="AH159" s="137">
        <v>0.53456249465895544</v>
      </c>
      <c r="AI159" s="137">
        <v>133.20244623180184</v>
      </c>
      <c r="AJ159" s="134">
        <v>689.13</v>
      </c>
      <c r="AL159" s="135">
        <v>91.3</v>
      </c>
      <c r="AM159" s="135">
        <v>72.2</v>
      </c>
      <c r="AN159" s="135">
        <v>8.3000000000000007</v>
      </c>
      <c r="AO159" s="135">
        <v>0.53255002904318727</v>
      </c>
      <c r="AP159" s="135">
        <v>134.20273642502241</v>
      </c>
      <c r="AQ159" s="134">
        <v>107.49</v>
      </c>
      <c r="AR159" s="9"/>
      <c r="AS159" s="136">
        <v>106.3</v>
      </c>
      <c r="AT159" s="136">
        <v>75</v>
      </c>
      <c r="AU159" s="136">
        <v>34.799999999999997</v>
      </c>
      <c r="AV159" s="136">
        <v>0.52761056178302679</v>
      </c>
      <c r="AW159" s="136">
        <v>136.69023395174202</v>
      </c>
      <c r="AX159" s="134">
        <v>659.95</v>
      </c>
      <c r="AZ159" s="145">
        <v>16</v>
      </c>
      <c r="BA159" s="145">
        <v>69.599999999999994</v>
      </c>
      <c r="BB159" s="145">
        <v>0</v>
      </c>
      <c r="BC159" s="145">
        <v>0.53197331726750297</v>
      </c>
      <c r="BD159" s="145">
        <v>134.490784513064</v>
      </c>
      <c r="BE159" s="134">
        <v>16.420000000000002</v>
      </c>
      <c r="BF159" s="9"/>
      <c r="BG159" s="135">
        <v>97.6</v>
      </c>
      <c r="BH159" s="135">
        <v>77.2</v>
      </c>
      <c r="BI159" s="135">
        <v>76</v>
      </c>
      <c r="BJ159" s="135">
        <v>0.53313551666104808</v>
      </c>
      <c r="BK159" s="138">
        <v>133.91094258021747</v>
      </c>
      <c r="BL159" s="134">
        <v>1276.8499999999999</v>
      </c>
      <c r="BN159" s="136">
        <v>92.5</v>
      </c>
      <c r="BO159" s="136">
        <v>73.8</v>
      </c>
      <c r="BP159" s="136">
        <v>9.6</v>
      </c>
      <c r="BQ159" s="136">
        <v>0.53410000000000002</v>
      </c>
      <c r="BR159" s="136">
        <v>133.44999999999999</v>
      </c>
      <c r="BS159" s="134">
        <v>155.12</v>
      </c>
      <c r="BT159" s="9"/>
      <c r="BU159" s="73">
        <f t="shared" si="22"/>
        <v>4978.0999999999995</v>
      </c>
      <c r="BV159" s="73">
        <f t="shared" si="23"/>
        <v>4206.7999999999993</v>
      </c>
      <c r="BW159" s="139">
        <f t="shared" si="24"/>
        <v>771.30000000000007</v>
      </c>
      <c r="BX159" s="74">
        <v>0</v>
      </c>
      <c r="BY159" s="74">
        <f>'[1]2_Ventas'!AB2339</f>
        <v>1053.5</v>
      </c>
      <c r="BZ159" s="140">
        <f>'[1]2_Ventas'!AN2339</f>
        <v>281</v>
      </c>
      <c r="CB159" s="141">
        <v>948</v>
      </c>
      <c r="CC159" s="142">
        <v>306</v>
      </c>
      <c r="CD159" s="142">
        <f t="shared" si="20"/>
        <v>876.23999999999978</v>
      </c>
      <c r="CE159" s="76">
        <f t="shared" si="20"/>
        <v>293.83000000000015</v>
      </c>
      <c r="CF159" s="142">
        <f t="shared" si="28"/>
        <v>-164.43000000000029</v>
      </c>
      <c r="CG159" s="142">
        <f t="shared" si="29"/>
        <v>1334.5</v>
      </c>
      <c r="CH159" s="142">
        <f t="shared" si="27"/>
        <v>1170.0699999999997</v>
      </c>
      <c r="CI159" s="143">
        <f t="shared" si="25"/>
        <v>1254</v>
      </c>
      <c r="CJ159" s="9"/>
      <c r="CK159" s="146">
        <f t="shared" si="21"/>
        <v>-71.760000000000218</v>
      </c>
      <c r="CL159" s="147">
        <f t="shared" si="21"/>
        <v>-12.169999999999845</v>
      </c>
      <c r="CM159" s="147">
        <f t="shared" si="26"/>
        <v>-83.930000000000291</v>
      </c>
    </row>
    <row r="160" spans="1:91" ht="15" customHeight="1" x14ac:dyDescent="0.2">
      <c r="A160" s="144">
        <v>45430</v>
      </c>
      <c r="C160" s="133">
        <v>14.8</v>
      </c>
      <c r="D160" s="133">
        <v>75.5</v>
      </c>
      <c r="E160" s="133">
        <v>41.1</v>
      </c>
      <c r="F160" s="133">
        <v>0.6764</v>
      </c>
      <c r="G160" s="133">
        <v>77.7</v>
      </c>
      <c r="H160" s="134">
        <v>721.86</v>
      </c>
      <c r="J160" s="135">
        <v>0</v>
      </c>
      <c r="K160" s="135">
        <v>0</v>
      </c>
      <c r="L160" s="135">
        <v>0</v>
      </c>
      <c r="M160" s="135">
        <v>0</v>
      </c>
      <c r="N160" s="135">
        <v>0</v>
      </c>
      <c r="O160" s="134">
        <v>0</v>
      </c>
      <c r="Q160" s="136">
        <v>0</v>
      </c>
      <c r="R160" s="136">
        <v>0</v>
      </c>
      <c r="S160" s="136">
        <v>0</v>
      </c>
      <c r="T160" s="136">
        <v>0</v>
      </c>
      <c r="U160" s="136">
        <v>0</v>
      </c>
      <c r="V160" s="134">
        <v>0</v>
      </c>
      <c r="W160" s="9"/>
      <c r="X160" s="136">
        <v>103.5</v>
      </c>
      <c r="Y160" s="136">
        <v>75</v>
      </c>
      <c r="Z160" s="136">
        <v>77.5</v>
      </c>
      <c r="AA160" s="136">
        <v>0.53184242975292761</v>
      </c>
      <c r="AB160" s="136">
        <v>134.5562453915818</v>
      </c>
      <c r="AC160" s="134">
        <v>1306.1300000000001</v>
      </c>
      <c r="AD160" s="9"/>
      <c r="AE160" s="145">
        <v>103.1</v>
      </c>
      <c r="AF160" s="137">
        <v>77.8</v>
      </c>
      <c r="AG160" s="137">
        <v>51.7</v>
      </c>
      <c r="AH160" s="137">
        <v>0.53478871293596897</v>
      </c>
      <c r="AI160" s="137">
        <v>133.09047578467124</v>
      </c>
      <c r="AJ160" s="134">
        <v>1063.6600000000001</v>
      </c>
      <c r="AL160" s="135">
        <v>88.3</v>
      </c>
      <c r="AM160" s="135">
        <v>69.8</v>
      </c>
      <c r="AN160" s="135">
        <v>8.5</v>
      </c>
      <c r="AO160" s="135">
        <v>0.53255002904318727</v>
      </c>
      <c r="AP160" s="135">
        <v>134.20273642502241</v>
      </c>
      <c r="AQ160" s="134">
        <v>108.47</v>
      </c>
      <c r="AR160" s="9"/>
      <c r="AS160" s="136">
        <v>103.6</v>
      </c>
      <c r="AT160" s="136">
        <v>73.2</v>
      </c>
      <c r="AU160" s="136">
        <v>34.799999999999997</v>
      </c>
      <c r="AV160" s="136">
        <v>0.52761056178302679</v>
      </c>
      <c r="AW160" s="136">
        <v>136.69023395174202</v>
      </c>
      <c r="AX160" s="134">
        <v>660.42</v>
      </c>
      <c r="AZ160" s="145">
        <v>16</v>
      </c>
      <c r="BA160" s="145">
        <v>67.7</v>
      </c>
      <c r="BB160" s="145">
        <v>0</v>
      </c>
      <c r="BC160" s="145">
        <v>0.53197331726750297</v>
      </c>
      <c r="BD160" s="145">
        <v>134.490784513064</v>
      </c>
      <c r="BE160" s="134">
        <v>16.48</v>
      </c>
      <c r="BF160" s="9"/>
      <c r="BG160" s="135">
        <v>95.2</v>
      </c>
      <c r="BH160" s="135">
        <v>75.3</v>
      </c>
      <c r="BI160" s="135">
        <v>75.900000000000006</v>
      </c>
      <c r="BJ160" s="135">
        <v>0.53313551666104808</v>
      </c>
      <c r="BK160" s="138">
        <v>133.91094258021747</v>
      </c>
      <c r="BL160" s="134">
        <v>1278.79</v>
      </c>
      <c r="BN160" s="136">
        <v>89.6</v>
      </c>
      <c r="BO160" s="136">
        <v>71.3</v>
      </c>
      <c r="BP160" s="136">
        <v>9.8000000000000007</v>
      </c>
      <c r="BQ160" s="136">
        <v>0.53410000000000002</v>
      </c>
      <c r="BR160" s="136">
        <v>133.44999999999999</v>
      </c>
      <c r="BS160" s="134">
        <v>156.71</v>
      </c>
      <c r="BT160" s="9"/>
      <c r="BU160" s="73">
        <f t="shared" si="22"/>
        <v>5312.52</v>
      </c>
      <c r="BV160" s="73">
        <f t="shared" si="23"/>
        <v>4590.66</v>
      </c>
      <c r="BW160" s="139">
        <f t="shared" si="24"/>
        <v>721.86</v>
      </c>
      <c r="BX160" s="74">
        <v>0</v>
      </c>
      <c r="BY160" s="74">
        <f>'[1]2_Ventas'!AB2340</f>
        <v>476.19</v>
      </c>
      <c r="BZ160" s="140">
        <f>'[1]2_Ventas'!AN2340</f>
        <v>328.5</v>
      </c>
      <c r="CB160" s="141">
        <v>920</v>
      </c>
      <c r="CC160" s="142">
        <v>281</v>
      </c>
      <c r="CD160" s="142">
        <f t="shared" si="20"/>
        <v>860.05000000000064</v>
      </c>
      <c r="CE160" s="76">
        <f t="shared" si="20"/>
        <v>279.05999999999995</v>
      </c>
      <c r="CF160" s="142">
        <f t="shared" si="28"/>
        <v>334.42000000000098</v>
      </c>
      <c r="CG160" s="142">
        <f t="shared" si="29"/>
        <v>804.69</v>
      </c>
      <c r="CH160" s="142">
        <f t="shared" si="27"/>
        <v>1139.110000000001</v>
      </c>
      <c r="CI160" s="143">
        <f t="shared" si="25"/>
        <v>1201</v>
      </c>
      <c r="CJ160" s="9"/>
      <c r="CK160" s="146">
        <f t="shared" si="21"/>
        <v>-59.949999999999363</v>
      </c>
      <c r="CL160" s="147">
        <f t="shared" si="21"/>
        <v>-1.9400000000000546</v>
      </c>
      <c r="CM160" s="147">
        <f t="shared" si="26"/>
        <v>-61.889999999998963</v>
      </c>
    </row>
    <row r="161" spans="1:91" ht="15" customHeight="1" x14ac:dyDescent="0.2">
      <c r="A161" s="144">
        <v>45431</v>
      </c>
      <c r="C161" s="133">
        <v>14.9</v>
      </c>
      <c r="D161" s="133">
        <v>73.7</v>
      </c>
      <c r="E161" s="133">
        <v>52.5</v>
      </c>
      <c r="F161" s="133">
        <v>0.6764</v>
      </c>
      <c r="G161" s="133">
        <v>77.7</v>
      </c>
      <c r="H161" s="134">
        <v>951.74</v>
      </c>
      <c r="J161" s="135">
        <v>0</v>
      </c>
      <c r="K161" s="135">
        <v>0</v>
      </c>
      <c r="L161" s="135">
        <v>0</v>
      </c>
      <c r="M161" s="135">
        <v>0</v>
      </c>
      <c r="N161" s="135">
        <v>0</v>
      </c>
      <c r="O161" s="134">
        <v>0</v>
      </c>
      <c r="Q161" s="136">
        <v>0</v>
      </c>
      <c r="R161" s="136">
        <v>0</v>
      </c>
      <c r="S161" s="136">
        <v>0</v>
      </c>
      <c r="T161" s="136">
        <v>0</v>
      </c>
      <c r="U161" s="136">
        <v>0</v>
      </c>
      <c r="V161" s="134">
        <v>0</v>
      </c>
      <c r="W161" s="9"/>
      <c r="X161" s="136">
        <v>101.7</v>
      </c>
      <c r="Y161" s="136">
        <v>73.3</v>
      </c>
      <c r="Z161" s="136">
        <v>77.400000000000006</v>
      </c>
      <c r="AA161" s="136">
        <v>0.53184242975292761</v>
      </c>
      <c r="AB161" s="136">
        <v>134.5562453915818</v>
      </c>
      <c r="AC161" s="134">
        <v>1307.58</v>
      </c>
      <c r="AD161" s="9"/>
      <c r="AE161" s="145">
        <v>101.2</v>
      </c>
      <c r="AF161" s="137">
        <v>74.599999999999994</v>
      </c>
      <c r="AG161" s="137">
        <v>74.900000000000006</v>
      </c>
      <c r="AH161" s="137">
        <v>0.53478871293596897</v>
      </c>
      <c r="AI161" s="137">
        <v>133.09047578467124</v>
      </c>
      <c r="AJ161" s="134">
        <v>1610.71</v>
      </c>
      <c r="AL161" s="135">
        <v>86.1</v>
      </c>
      <c r="AM161" s="135">
        <v>67.900000000000006</v>
      </c>
      <c r="AN161" s="135">
        <v>8.6</v>
      </c>
      <c r="AO161" s="135">
        <v>0.53255002904318727</v>
      </c>
      <c r="AP161" s="135">
        <v>134.20273642502241</v>
      </c>
      <c r="AQ161" s="134">
        <v>108.76</v>
      </c>
      <c r="AR161" s="9"/>
      <c r="AS161" s="136">
        <v>101.8</v>
      </c>
      <c r="AT161" s="136">
        <v>71.7</v>
      </c>
      <c r="AU161" s="136">
        <v>34.9</v>
      </c>
      <c r="AV161" s="136">
        <v>0.52761056178302679</v>
      </c>
      <c r="AW161" s="136">
        <v>136.69023395174202</v>
      </c>
      <c r="AX161" s="134">
        <v>663.1</v>
      </c>
      <c r="AZ161" s="145">
        <v>15.9</v>
      </c>
      <c r="BA161" s="145">
        <v>65.900000000000006</v>
      </c>
      <c r="BB161" s="145">
        <v>0</v>
      </c>
      <c r="BC161" s="145">
        <v>0.53197331726750297</v>
      </c>
      <c r="BD161" s="145">
        <v>134.490784513064</v>
      </c>
      <c r="BE161" s="134">
        <v>16.48</v>
      </c>
      <c r="BF161" s="9"/>
      <c r="BG161" s="135">
        <v>92.7</v>
      </c>
      <c r="BH161" s="135">
        <v>73.8</v>
      </c>
      <c r="BI161" s="135">
        <v>75.7</v>
      </c>
      <c r="BJ161" s="135">
        <v>0.53313551666104808</v>
      </c>
      <c r="BK161" s="138">
        <v>133.91094258021747</v>
      </c>
      <c r="BL161" s="134">
        <v>1277.49</v>
      </c>
      <c r="BN161" s="136">
        <v>98.4</v>
      </c>
      <c r="BO161" s="136">
        <v>71.900000000000006</v>
      </c>
      <c r="BP161" s="136">
        <v>22.1</v>
      </c>
      <c r="BQ161" s="136">
        <v>0.53410000000000002</v>
      </c>
      <c r="BR161" s="136">
        <v>133.44999999999999</v>
      </c>
      <c r="BS161" s="134">
        <v>378.63</v>
      </c>
      <c r="BT161" s="9"/>
      <c r="BU161" s="73">
        <f t="shared" si="22"/>
        <v>6314.49</v>
      </c>
      <c r="BV161" s="73">
        <f t="shared" si="23"/>
        <v>5362.75</v>
      </c>
      <c r="BW161" s="139">
        <f t="shared" si="24"/>
        <v>951.74</v>
      </c>
      <c r="BX161" s="74">
        <v>0</v>
      </c>
      <c r="BY161" s="74">
        <f>'[1]2_Ventas'!AB2341</f>
        <v>0</v>
      </c>
      <c r="BZ161" s="140">
        <f>'[1]2_Ventas'!AN2341</f>
        <v>0</v>
      </c>
      <c r="CB161" s="141">
        <v>842</v>
      </c>
      <c r="CC161" s="142">
        <v>248</v>
      </c>
      <c r="CD161" s="142">
        <f t="shared" si="20"/>
        <v>772.09000000000015</v>
      </c>
      <c r="CE161" s="76">
        <f t="shared" si="20"/>
        <v>229.88</v>
      </c>
      <c r="CF161" s="142">
        <f t="shared" si="28"/>
        <v>1001.9699999999993</v>
      </c>
      <c r="CG161" s="142">
        <f t="shared" si="29"/>
        <v>0</v>
      </c>
      <c r="CH161" s="142">
        <f t="shared" si="27"/>
        <v>1001.9699999999993</v>
      </c>
      <c r="CI161" s="143">
        <f t="shared" si="25"/>
        <v>1090</v>
      </c>
      <c r="CJ161" s="9"/>
      <c r="CK161" s="146">
        <f t="shared" si="21"/>
        <v>-69.909999999999854</v>
      </c>
      <c r="CL161" s="147">
        <f t="shared" si="21"/>
        <v>-18.120000000000005</v>
      </c>
      <c r="CM161" s="147">
        <f t="shared" si="26"/>
        <v>-88.030000000000655</v>
      </c>
    </row>
    <row r="162" spans="1:91" ht="15" customHeight="1" x14ac:dyDescent="0.2">
      <c r="A162" s="144">
        <v>45432</v>
      </c>
      <c r="C162" s="133">
        <v>14.9</v>
      </c>
      <c r="D162" s="133">
        <v>73</v>
      </c>
      <c r="E162" s="133">
        <v>34.700000000000003</v>
      </c>
      <c r="F162" s="133">
        <v>0.6764</v>
      </c>
      <c r="G162" s="133">
        <v>77.7</v>
      </c>
      <c r="H162" s="134">
        <v>598.38</v>
      </c>
      <c r="J162" s="135">
        <v>0</v>
      </c>
      <c r="K162" s="135">
        <v>0</v>
      </c>
      <c r="L162" s="135">
        <v>0</v>
      </c>
      <c r="M162" s="135">
        <v>0</v>
      </c>
      <c r="N162" s="135">
        <v>0</v>
      </c>
      <c r="O162" s="134">
        <v>0</v>
      </c>
      <c r="Q162" s="136">
        <v>0</v>
      </c>
      <c r="R162" s="136">
        <v>0</v>
      </c>
      <c r="S162" s="136">
        <v>0</v>
      </c>
      <c r="T162" s="136">
        <v>0</v>
      </c>
      <c r="U162" s="136">
        <v>0</v>
      </c>
      <c r="V162" s="134">
        <v>0</v>
      </c>
      <c r="W162" s="9"/>
      <c r="X162" s="136">
        <v>100.4</v>
      </c>
      <c r="Y162" s="136">
        <v>73</v>
      </c>
      <c r="Z162" s="136">
        <v>77.3</v>
      </c>
      <c r="AA162" s="136">
        <v>0.53184242975292761</v>
      </c>
      <c r="AB162" s="136">
        <v>134.5562453915818</v>
      </c>
      <c r="AC162" s="134">
        <v>1306.6600000000001</v>
      </c>
      <c r="AD162" s="9"/>
      <c r="AE162" s="145">
        <v>100.2</v>
      </c>
      <c r="AF162" s="137">
        <v>74.8</v>
      </c>
      <c r="AG162" s="137">
        <v>50.3</v>
      </c>
      <c r="AH162" s="137">
        <v>0.53478871293596897</v>
      </c>
      <c r="AI162" s="137">
        <v>133.09047578467124</v>
      </c>
      <c r="AJ162" s="134">
        <v>1032.6500000000001</v>
      </c>
      <c r="AL162" s="135">
        <v>86.1</v>
      </c>
      <c r="AM162" s="135">
        <v>68.7</v>
      </c>
      <c r="AN162" s="135">
        <v>8.6</v>
      </c>
      <c r="AO162" s="135">
        <v>0.53255002904318727</v>
      </c>
      <c r="AP162" s="135">
        <v>134.20273642502241</v>
      </c>
      <c r="AQ162" s="134">
        <v>108.56</v>
      </c>
      <c r="AR162" s="9"/>
      <c r="AS162" s="136">
        <v>100.3</v>
      </c>
      <c r="AT162" s="136">
        <v>70.8</v>
      </c>
      <c r="AU162" s="136">
        <v>34.9</v>
      </c>
      <c r="AV162" s="136">
        <v>0.52761056178302679</v>
      </c>
      <c r="AW162" s="136">
        <v>136.69023395174202</v>
      </c>
      <c r="AX162" s="134">
        <v>663.13</v>
      </c>
      <c r="AZ162" s="145">
        <v>16</v>
      </c>
      <c r="BA162" s="145">
        <v>66.2</v>
      </c>
      <c r="BB162" s="145">
        <v>0</v>
      </c>
      <c r="BC162" s="145">
        <v>0.53197331726750297</v>
      </c>
      <c r="BD162" s="145">
        <v>134.490784513064</v>
      </c>
      <c r="BE162" s="134">
        <v>16.53</v>
      </c>
      <c r="BF162" s="9"/>
      <c r="BG162" s="135">
        <v>91.5</v>
      </c>
      <c r="BH162" s="135">
        <v>73</v>
      </c>
      <c r="BI162" s="135">
        <v>75.599999999999994</v>
      </c>
      <c r="BJ162" s="135">
        <v>0.53313551666104808</v>
      </c>
      <c r="BK162" s="138">
        <v>133.91094258021747</v>
      </c>
      <c r="BL162" s="134">
        <v>1277.81</v>
      </c>
      <c r="BN162" s="136">
        <v>93</v>
      </c>
      <c r="BO162" s="136">
        <v>71.900000000000006</v>
      </c>
      <c r="BP162" s="136">
        <v>27.2</v>
      </c>
      <c r="BQ162" s="136">
        <v>0.53410000000000002</v>
      </c>
      <c r="BR162" s="136">
        <v>133.44999999999999</v>
      </c>
      <c r="BS162" s="134">
        <v>483.01</v>
      </c>
      <c r="BT162" s="9"/>
      <c r="BU162" s="73">
        <f t="shared" si="22"/>
        <v>5486.7300000000005</v>
      </c>
      <c r="BV162" s="73">
        <f t="shared" si="23"/>
        <v>4888.3500000000004</v>
      </c>
      <c r="BW162" s="139">
        <f t="shared" si="24"/>
        <v>598.38</v>
      </c>
      <c r="BX162" s="74">
        <v>0</v>
      </c>
      <c r="BY162" s="74">
        <f>'[1]2_Ventas'!AB2342</f>
        <v>1246.02</v>
      </c>
      <c r="BZ162" s="140">
        <f>'[1]2_Ventas'!AN2342</f>
        <v>604.21</v>
      </c>
      <c r="CB162" s="141">
        <v>837.9</v>
      </c>
      <c r="CC162" s="142">
        <v>258</v>
      </c>
      <c r="CD162" s="142">
        <f t="shared" si="20"/>
        <v>771.62000000000035</v>
      </c>
      <c r="CE162" s="76">
        <f t="shared" si="20"/>
        <v>250.85000000000002</v>
      </c>
      <c r="CF162" s="142">
        <f t="shared" si="28"/>
        <v>-827.75999999999931</v>
      </c>
      <c r="CG162" s="142">
        <f t="shared" si="29"/>
        <v>1850.23</v>
      </c>
      <c r="CH162" s="142">
        <f t="shared" si="27"/>
        <v>1022.4700000000007</v>
      </c>
      <c r="CI162" s="143">
        <f t="shared" si="25"/>
        <v>1095.9000000000001</v>
      </c>
      <c r="CJ162" s="9"/>
      <c r="CK162" s="146">
        <f t="shared" si="21"/>
        <v>-66.279999999999632</v>
      </c>
      <c r="CL162" s="147">
        <f t="shared" si="21"/>
        <v>-7.1499999999999773</v>
      </c>
      <c r="CM162" s="147">
        <f t="shared" si="26"/>
        <v>-73.429999999999382</v>
      </c>
    </row>
    <row r="163" spans="1:91" ht="15" customHeight="1" x14ac:dyDescent="0.2">
      <c r="A163" s="144">
        <v>45433</v>
      </c>
      <c r="C163" s="133">
        <v>14.9</v>
      </c>
      <c r="D163" s="133">
        <v>73.599999999999994</v>
      </c>
      <c r="E163" s="133">
        <v>46.1</v>
      </c>
      <c r="F163" s="133">
        <v>0.6764</v>
      </c>
      <c r="G163" s="133">
        <v>77.7</v>
      </c>
      <c r="H163" s="134">
        <v>822.66</v>
      </c>
      <c r="J163" s="135">
        <v>0</v>
      </c>
      <c r="K163" s="135">
        <v>0</v>
      </c>
      <c r="L163" s="135">
        <v>0</v>
      </c>
      <c r="M163" s="135">
        <v>0</v>
      </c>
      <c r="N163" s="135">
        <v>0</v>
      </c>
      <c r="O163" s="134">
        <v>0</v>
      </c>
      <c r="Q163" s="136">
        <v>0</v>
      </c>
      <c r="R163" s="136">
        <v>0</v>
      </c>
      <c r="S163" s="136">
        <v>0</v>
      </c>
      <c r="T163" s="136">
        <v>0</v>
      </c>
      <c r="U163" s="136">
        <v>0</v>
      </c>
      <c r="V163" s="134">
        <v>0</v>
      </c>
      <c r="W163" s="9"/>
      <c r="X163" s="136">
        <v>100</v>
      </c>
      <c r="Y163" s="136">
        <v>71.7</v>
      </c>
      <c r="Z163" s="136">
        <v>77.3</v>
      </c>
      <c r="AA163" s="136">
        <v>0.53184242975292761</v>
      </c>
      <c r="AB163" s="136">
        <v>134.5562453915818</v>
      </c>
      <c r="AC163" s="134">
        <v>1308.3699999999999</v>
      </c>
      <c r="AD163" s="9"/>
      <c r="AE163" s="145">
        <v>99.7</v>
      </c>
      <c r="AF163" s="137">
        <v>76.3</v>
      </c>
      <c r="AG163" s="137">
        <v>37</v>
      </c>
      <c r="AH163" s="137">
        <v>0.53478871293596897</v>
      </c>
      <c r="AI163" s="137">
        <v>133.09047578467124</v>
      </c>
      <c r="AJ163" s="134">
        <v>707.12</v>
      </c>
      <c r="AL163" s="135">
        <v>87.4</v>
      </c>
      <c r="AM163" s="135">
        <v>69.8</v>
      </c>
      <c r="AN163" s="135">
        <v>8.6</v>
      </c>
      <c r="AO163" s="135">
        <v>0.53255002904318727</v>
      </c>
      <c r="AP163" s="135">
        <v>134.20273642502241</v>
      </c>
      <c r="AQ163" s="134">
        <v>109.03</v>
      </c>
      <c r="AR163" s="9"/>
      <c r="AS163" s="136">
        <v>100</v>
      </c>
      <c r="AT163" s="136">
        <v>70.400000000000006</v>
      </c>
      <c r="AU163" s="136">
        <v>35</v>
      </c>
      <c r="AV163" s="136">
        <v>0.52761056178302679</v>
      </c>
      <c r="AW163" s="136">
        <v>136.69023395174202</v>
      </c>
      <c r="AX163" s="134">
        <v>665.89</v>
      </c>
      <c r="AZ163" s="145">
        <v>16.100000000000001</v>
      </c>
      <c r="BA163" s="145">
        <v>67.8</v>
      </c>
      <c r="BB163" s="145">
        <v>0</v>
      </c>
      <c r="BC163" s="145">
        <v>0.53197331726750297</v>
      </c>
      <c r="BD163" s="145">
        <v>134.490784513064</v>
      </c>
      <c r="BE163" s="134">
        <v>16.53</v>
      </c>
      <c r="BF163" s="9"/>
      <c r="BG163" s="135">
        <v>92</v>
      </c>
      <c r="BH163" s="135">
        <v>73.3</v>
      </c>
      <c r="BI163" s="135">
        <v>75.599999999999994</v>
      </c>
      <c r="BJ163" s="135">
        <v>0.53313551666104808</v>
      </c>
      <c r="BK163" s="138">
        <v>133.91094258021747</v>
      </c>
      <c r="BL163" s="134">
        <v>1277.08</v>
      </c>
      <c r="BN163" s="136">
        <v>92.4</v>
      </c>
      <c r="BO163" s="136">
        <v>71.5</v>
      </c>
      <c r="BP163" s="136">
        <v>27.3</v>
      </c>
      <c r="BQ163" s="136">
        <v>0.53410000000000002</v>
      </c>
      <c r="BR163" s="136">
        <v>133.44999999999999</v>
      </c>
      <c r="BS163" s="134">
        <v>485.09</v>
      </c>
      <c r="BT163" s="9"/>
      <c r="BU163" s="73">
        <f t="shared" si="22"/>
        <v>5391.77</v>
      </c>
      <c r="BV163" s="73">
        <f t="shared" si="23"/>
        <v>4569.1100000000006</v>
      </c>
      <c r="BW163" s="139">
        <f t="shared" si="24"/>
        <v>822.66</v>
      </c>
      <c r="BX163" s="74">
        <v>0</v>
      </c>
      <c r="BY163" s="74">
        <f>'[1]2_Ventas'!AB2343</f>
        <v>1020.55</v>
      </c>
      <c r="BZ163" s="140">
        <f>'[1]2_Ventas'!AN2343</f>
        <v>0</v>
      </c>
      <c r="CB163" s="141">
        <v>753.17</v>
      </c>
      <c r="CC163" s="142">
        <v>243.01</v>
      </c>
      <c r="CD163" s="142">
        <f t="shared" si="20"/>
        <v>701.31000000000017</v>
      </c>
      <c r="CE163" s="76">
        <f t="shared" si="20"/>
        <v>224.27999999999997</v>
      </c>
      <c r="CF163" s="142">
        <f t="shared" si="28"/>
        <v>-94.960000000000036</v>
      </c>
      <c r="CG163" s="142">
        <f t="shared" si="29"/>
        <v>1020.55</v>
      </c>
      <c r="CH163" s="142">
        <f t="shared" si="27"/>
        <v>925.58999999999992</v>
      </c>
      <c r="CI163" s="143">
        <f t="shared" si="25"/>
        <v>996.18</v>
      </c>
      <c r="CJ163" s="9"/>
      <c r="CK163" s="146">
        <f t="shared" si="21"/>
        <v>-51.859999999999786</v>
      </c>
      <c r="CL163" s="147">
        <f t="shared" si="21"/>
        <v>-18.730000000000018</v>
      </c>
      <c r="CM163" s="147">
        <f t="shared" si="26"/>
        <v>-70.590000000000032</v>
      </c>
    </row>
    <row r="164" spans="1:91" ht="15" customHeight="1" x14ac:dyDescent="0.2">
      <c r="A164" s="144">
        <v>45434</v>
      </c>
      <c r="C164" s="133">
        <v>14.9</v>
      </c>
      <c r="D164" s="133">
        <v>73.400000000000006</v>
      </c>
      <c r="E164" s="133">
        <v>30.8</v>
      </c>
      <c r="F164" s="133">
        <v>0.6764</v>
      </c>
      <c r="G164" s="133">
        <v>77.7</v>
      </c>
      <c r="H164" s="134">
        <v>526.08000000000004</v>
      </c>
      <c r="J164" s="135">
        <v>0</v>
      </c>
      <c r="K164" s="135">
        <v>0</v>
      </c>
      <c r="L164" s="135">
        <v>0</v>
      </c>
      <c r="M164" s="135">
        <v>0</v>
      </c>
      <c r="N164" s="135">
        <v>0</v>
      </c>
      <c r="O164" s="134">
        <v>0</v>
      </c>
      <c r="Q164" s="136">
        <v>0</v>
      </c>
      <c r="R164" s="136">
        <v>0</v>
      </c>
      <c r="S164" s="136">
        <v>0</v>
      </c>
      <c r="T164" s="136">
        <v>0</v>
      </c>
      <c r="U164" s="136">
        <v>0</v>
      </c>
      <c r="V164" s="134">
        <v>0</v>
      </c>
      <c r="W164" s="9"/>
      <c r="X164" s="136">
        <v>98.6</v>
      </c>
      <c r="Y164" s="136">
        <v>72.3</v>
      </c>
      <c r="Z164" s="136">
        <v>62.5</v>
      </c>
      <c r="AA164" s="136">
        <v>0.53184242975292761</v>
      </c>
      <c r="AB164" s="136">
        <v>134.5562453915818</v>
      </c>
      <c r="AC164" s="134">
        <v>1047.19</v>
      </c>
      <c r="AD164" s="9"/>
      <c r="AE164" s="145">
        <v>100.3</v>
      </c>
      <c r="AF164" s="137">
        <v>75.599999999999994</v>
      </c>
      <c r="AG164" s="137">
        <v>34.1</v>
      </c>
      <c r="AH164" s="137">
        <v>0.53478871293596897</v>
      </c>
      <c r="AI164" s="137">
        <v>133.09047578467124</v>
      </c>
      <c r="AJ164" s="134">
        <v>640.05999999999995</v>
      </c>
      <c r="AL164" s="135">
        <v>87.3</v>
      </c>
      <c r="AM164" s="135">
        <v>69.8</v>
      </c>
      <c r="AN164" s="135">
        <v>8.6</v>
      </c>
      <c r="AO164" s="135">
        <v>0.53255002904318727</v>
      </c>
      <c r="AP164" s="135">
        <v>134.20273642502241</v>
      </c>
      <c r="AQ164" s="134">
        <v>108.98</v>
      </c>
      <c r="AR164" s="9"/>
      <c r="AS164" s="136">
        <v>99.6</v>
      </c>
      <c r="AT164" s="136">
        <v>70.599999999999994</v>
      </c>
      <c r="AU164" s="136">
        <v>34.9</v>
      </c>
      <c r="AV164" s="136">
        <v>0.52761056178302679</v>
      </c>
      <c r="AW164" s="136">
        <v>136.69023395174202</v>
      </c>
      <c r="AX164" s="134">
        <v>663.05</v>
      </c>
      <c r="AZ164" s="145">
        <v>16.2</v>
      </c>
      <c r="BA164" s="145">
        <v>67.8</v>
      </c>
      <c r="BB164" s="145">
        <v>0</v>
      </c>
      <c r="BC164" s="145">
        <v>0.53197331726750297</v>
      </c>
      <c r="BD164" s="145">
        <v>134.490784513064</v>
      </c>
      <c r="BE164" s="134">
        <v>16.579999999999998</v>
      </c>
      <c r="BF164" s="9"/>
      <c r="BG164" s="135">
        <v>92</v>
      </c>
      <c r="BH164" s="135">
        <v>73.400000000000006</v>
      </c>
      <c r="BI164" s="135">
        <v>75.7</v>
      </c>
      <c r="BJ164" s="135">
        <v>0.53313551666104808</v>
      </c>
      <c r="BK164" s="138">
        <v>133.91094258021747</v>
      </c>
      <c r="BL164" s="134">
        <v>1278.47</v>
      </c>
      <c r="BN164" s="136">
        <v>92.2</v>
      </c>
      <c r="BO164" s="136">
        <v>71.599999999999994</v>
      </c>
      <c r="BP164" s="136">
        <v>27.3</v>
      </c>
      <c r="BQ164" s="136">
        <v>0.53410000000000002</v>
      </c>
      <c r="BR164" s="136">
        <v>133.44999999999999</v>
      </c>
      <c r="BS164" s="134">
        <v>484.92</v>
      </c>
      <c r="BT164" s="9"/>
      <c r="BU164" s="73">
        <f t="shared" si="22"/>
        <v>4765.3300000000008</v>
      </c>
      <c r="BV164" s="73">
        <f t="shared" si="23"/>
        <v>4239.25</v>
      </c>
      <c r="BW164" s="139">
        <f t="shared" si="24"/>
        <v>526.08000000000004</v>
      </c>
      <c r="BX164" s="74">
        <v>0</v>
      </c>
      <c r="BY164" s="74">
        <f>'[1]2_Ventas'!AB2344</f>
        <v>1030.48</v>
      </c>
      <c r="BZ164" s="140">
        <f>'[1]2_Ventas'!AN2344</f>
        <v>540.42999999999995</v>
      </c>
      <c r="CB164" s="141">
        <v>756.08</v>
      </c>
      <c r="CC164" s="142">
        <v>232.57</v>
      </c>
      <c r="CD164" s="142">
        <f t="shared" si="20"/>
        <v>700.61999999999944</v>
      </c>
      <c r="CE164" s="76">
        <f t="shared" si="20"/>
        <v>243.85000000000002</v>
      </c>
      <c r="CF164" s="142">
        <f t="shared" si="28"/>
        <v>-626.4399999999996</v>
      </c>
      <c r="CG164" s="142">
        <f t="shared" si="29"/>
        <v>1570.9099999999999</v>
      </c>
      <c r="CH164" s="142">
        <f t="shared" si="27"/>
        <v>944.47000000000025</v>
      </c>
      <c r="CI164" s="143">
        <f t="shared" si="25"/>
        <v>988.65000000000009</v>
      </c>
      <c r="CJ164" s="9"/>
      <c r="CK164" s="146">
        <f t="shared" si="21"/>
        <v>-55.460000000000605</v>
      </c>
      <c r="CL164" s="147">
        <f t="shared" si="21"/>
        <v>11.28000000000003</v>
      </c>
      <c r="CM164" s="147">
        <f t="shared" si="26"/>
        <v>-44.179999999999836</v>
      </c>
    </row>
    <row r="165" spans="1:91" ht="15" customHeight="1" x14ac:dyDescent="0.2">
      <c r="A165" s="144">
        <v>45435</v>
      </c>
      <c r="C165" s="133">
        <v>14.9</v>
      </c>
      <c r="D165" s="133">
        <v>74.2</v>
      </c>
      <c r="E165" s="133">
        <v>31.7</v>
      </c>
      <c r="F165" s="133">
        <v>0.6764</v>
      </c>
      <c r="G165" s="133">
        <v>77.7</v>
      </c>
      <c r="H165" s="134">
        <v>542.37</v>
      </c>
      <c r="J165" s="135">
        <v>0</v>
      </c>
      <c r="K165" s="135">
        <v>0</v>
      </c>
      <c r="L165" s="135">
        <v>0</v>
      </c>
      <c r="M165" s="135">
        <v>0</v>
      </c>
      <c r="N165" s="135">
        <v>0</v>
      </c>
      <c r="O165" s="134">
        <v>0</v>
      </c>
      <c r="Q165" s="136">
        <v>0</v>
      </c>
      <c r="R165" s="136">
        <v>0</v>
      </c>
      <c r="S165" s="136">
        <v>0</v>
      </c>
      <c r="T165" s="136">
        <v>0</v>
      </c>
      <c r="U165" s="136">
        <v>0</v>
      </c>
      <c r="V165" s="134">
        <v>0</v>
      </c>
      <c r="W165" s="9"/>
      <c r="X165" s="136">
        <v>111.9</v>
      </c>
      <c r="Y165" s="136">
        <v>73.599999999999994</v>
      </c>
      <c r="Z165" s="136">
        <v>68.2</v>
      </c>
      <c r="AA165" s="136">
        <v>0.53184242975292761</v>
      </c>
      <c r="AB165" s="136">
        <v>134.5562453915818</v>
      </c>
      <c r="AC165" s="134">
        <v>1151.9000000000001</v>
      </c>
      <c r="AD165" s="9"/>
      <c r="AE165" s="145">
        <v>94.5</v>
      </c>
      <c r="AF165" s="137">
        <v>74.8</v>
      </c>
      <c r="AG165" s="137">
        <v>38.9</v>
      </c>
      <c r="AH165" s="137">
        <v>0.53478871293596897</v>
      </c>
      <c r="AI165" s="137">
        <v>133.09047578467124</v>
      </c>
      <c r="AJ165" s="134">
        <v>751.44</v>
      </c>
      <c r="AL165" s="135">
        <v>88.1</v>
      </c>
      <c r="AM165" s="135">
        <v>70.3</v>
      </c>
      <c r="AN165" s="135">
        <v>8.6999999999999993</v>
      </c>
      <c r="AO165" s="135">
        <v>0.53255002904318727</v>
      </c>
      <c r="AP165" s="135">
        <v>134.20273642502241</v>
      </c>
      <c r="AQ165" s="134">
        <v>110.35</v>
      </c>
      <c r="AR165" s="9"/>
      <c r="AS165" s="136">
        <v>102</v>
      </c>
      <c r="AT165" s="136">
        <v>71.599999999999994</v>
      </c>
      <c r="AU165" s="136">
        <v>35</v>
      </c>
      <c r="AV165" s="136">
        <v>0.52761056178302679</v>
      </c>
      <c r="AW165" s="136">
        <v>136.69023395174202</v>
      </c>
      <c r="AX165" s="134">
        <v>665.63</v>
      </c>
      <c r="AZ165" s="145">
        <v>16.399999999999999</v>
      </c>
      <c r="BA165" s="145">
        <v>68.7</v>
      </c>
      <c r="BB165" s="145">
        <v>0</v>
      </c>
      <c r="BC165" s="145">
        <v>0.53197331726750297</v>
      </c>
      <c r="BD165" s="145">
        <v>134.490784513064</v>
      </c>
      <c r="BE165" s="134">
        <v>16.66</v>
      </c>
      <c r="BF165" s="9"/>
      <c r="BG165" s="135">
        <v>92.5</v>
      </c>
      <c r="BH165" s="135">
        <v>73.599999999999994</v>
      </c>
      <c r="BI165" s="135">
        <v>75.7</v>
      </c>
      <c r="BJ165" s="135">
        <v>0.53313551666104808</v>
      </c>
      <c r="BK165" s="138">
        <v>133.91094258021747</v>
      </c>
      <c r="BL165" s="134">
        <v>1277.99</v>
      </c>
      <c r="BN165" s="136">
        <v>92.9</v>
      </c>
      <c r="BO165" s="136">
        <v>71.900000000000006</v>
      </c>
      <c r="BP165" s="136">
        <v>27.3</v>
      </c>
      <c r="BQ165" s="136">
        <v>0.53410000000000002</v>
      </c>
      <c r="BR165" s="136">
        <v>133.44999999999999</v>
      </c>
      <c r="BS165" s="134">
        <v>485.14</v>
      </c>
      <c r="BT165" s="9"/>
      <c r="BU165" s="73">
        <f t="shared" si="22"/>
        <v>5001.4800000000005</v>
      </c>
      <c r="BV165" s="73">
        <f t="shared" si="23"/>
        <v>4459.1099999999997</v>
      </c>
      <c r="BW165" s="139">
        <f t="shared" si="24"/>
        <v>542.37</v>
      </c>
      <c r="BX165" s="74">
        <v>0</v>
      </c>
      <c r="BY165" s="74">
        <f>'[1]2_Ventas'!AB2345</f>
        <v>513.64</v>
      </c>
      <c r="BZ165" s="140">
        <f>'[1]2_Ventas'!AN2345</f>
        <v>211.98</v>
      </c>
      <c r="CB165" s="141">
        <v>788.46</v>
      </c>
      <c r="CC165" s="142">
        <v>240.41</v>
      </c>
      <c r="CD165" s="142">
        <f t="shared" si="20"/>
        <v>733.49999999999966</v>
      </c>
      <c r="CE165" s="76">
        <f t="shared" si="20"/>
        <v>228.26999999999995</v>
      </c>
      <c r="CF165" s="142">
        <f t="shared" si="28"/>
        <v>236.14999999999964</v>
      </c>
      <c r="CG165" s="142">
        <f t="shared" si="29"/>
        <v>725.62</v>
      </c>
      <c r="CH165" s="142">
        <f t="shared" si="27"/>
        <v>961.76999999999964</v>
      </c>
      <c r="CI165" s="143">
        <f t="shared" si="25"/>
        <v>1028.8700000000001</v>
      </c>
      <c r="CJ165" s="9"/>
      <c r="CK165" s="146">
        <f t="shared" si="21"/>
        <v>-54.960000000000377</v>
      </c>
      <c r="CL165" s="147">
        <f t="shared" si="21"/>
        <v>-12.140000000000043</v>
      </c>
      <c r="CM165" s="147">
        <f t="shared" si="26"/>
        <v>-67.100000000000477</v>
      </c>
    </row>
    <row r="166" spans="1:91" ht="15" customHeight="1" x14ac:dyDescent="0.2">
      <c r="A166" s="144">
        <v>45436</v>
      </c>
      <c r="C166" s="133">
        <v>14.8</v>
      </c>
      <c r="D166" s="133">
        <v>74.3</v>
      </c>
      <c r="E166" s="133">
        <v>29.1</v>
      </c>
      <c r="F166" s="133">
        <v>0.6764</v>
      </c>
      <c r="G166" s="133">
        <v>77.7</v>
      </c>
      <c r="H166" s="134">
        <v>494.82</v>
      </c>
      <c r="J166" s="135">
        <v>0</v>
      </c>
      <c r="K166" s="135">
        <v>0</v>
      </c>
      <c r="L166" s="135">
        <v>0</v>
      </c>
      <c r="M166" s="135">
        <v>0</v>
      </c>
      <c r="N166" s="135">
        <v>0</v>
      </c>
      <c r="O166" s="134">
        <v>0</v>
      </c>
      <c r="Q166" s="136">
        <v>0</v>
      </c>
      <c r="R166" s="136">
        <v>0</v>
      </c>
      <c r="S166" s="136">
        <v>0</v>
      </c>
      <c r="T166" s="136">
        <v>0</v>
      </c>
      <c r="U166" s="136">
        <v>0</v>
      </c>
      <c r="V166" s="134">
        <v>0</v>
      </c>
      <c r="W166" s="9"/>
      <c r="X166" s="136">
        <v>106.5</v>
      </c>
      <c r="Y166" s="136">
        <v>77.5</v>
      </c>
      <c r="Z166" s="136">
        <v>50.9</v>
      </c>
      <c r="AA166" s="136">
        <v>0.53184242975292761</v>
      </c>
      <c r="AB166" s="136">
        <v>134.5562453915818</v>
      </c>
      <c r="AC166" s="134">
        <v>820.69</v>
      </c>
      <c r="AD166" s="9"/>
      <c r="AE166" s="145">
        <v>92.5</v>
      </c>
      <c r="AF166" s="137">
        <v>73.900000000000006</v>
      </c>
      <c r="AG166" s="137">
        <v>38.9</v>
      </c>
      <c r="AH166" s="137">
        <v>0.53478871293596897</v>
      </c>
      <c r="AI166" s="137">
        <v>133.09047578467124</v>
      </c>
      <c r="AJ166" s="134">
        <v>751.35</v>
      </c>
      <c r="AL166" s="135">
        <v>88.1</v>
      </c>
      <c r="AM166" s="135">
        <v>70.5</v>
      </c>
      <c r="AN166" s="135">
        <v>8.6999999999999993</v>
      </c>
      <c r="AO166" s="135">
        <v>0.53255002904318727</v>
      </c>
      <c r="AP166" s="135">
        <v>134.20273642502241</v>
      </c>
      <c r="AQ166" s="134">
        <v>110.3</v>
      </c>
      <c r="AR166" s="9"/>
      <c r="AS166" s="136">
        <v>103.3</v>
      </c>
      <c r="AT166" s="136">
        <v>72.5</v>
      </c>
      <c r="AU166" s="136">
        <v>35.200000000000003</v>
      </c>
      <c r="AV166" s="136">
        <v>0.52761056178302679</v>
      </c>
      <c r="AW166" s="136">
        <v>136.69023395174202</v>
      </c>
      <c r="AX166" s="134">
        <v>670.31</v>
      </c>
      <c r="AZ166" s="145">
        <v>16.3</v>
      </c>
      <c r="BA166" s="145">
        <v>67.5</v>
      </c>
      <c r="BB166" s="145">
        <v>0</v>
      </c>
      <c r="BC166" s="145">
        <v>0.53197331726750297</v>
      </c>
      <c r="BD166" s="145">
        <v>134.490784513064</v>
      </c>
      <c r="BE166" s="134">
        <v>16.649999999999999</v>
      </c>
      <c r="BF166" s="9"/>
      <c r="BG166" s="135">
        <v>92.8</v>
      </c>
      <c r="BH166" s="135">
        <v>74</v>
      </c>
      <c r="BI166" s="135">
        <v>75.7</v>
      </c>
      <c r="BJ166" s="135">
        <v>0.53313551666104808</v>
      </c>
      <c r="BK166" s="138">
        <v>133.91094258021747</v>
      </c>
      <c r="BL166" s="134">
        <v>1276.98</v>
      </c>
      <c r="BN166" s="136">
        <v>93.3</v>
      </c>
      <c r="BO166" s="136">
        <v>72.5</v>
      </c>
      <c r="BP166" s="136">
        <v>27.3</v>
      </c>
      <c r="BQ166" s="136">
        <v>0.53410000000000002</v>
      </c>
      <c r="BR166" s="136">
        <v>133.44999999999999</v>
      </c>
      <c r="BS166" s="134">
        <v>485.02</v>
      </c>
      <c r="BT166" s="9"/>
      <c r="BU166" s="73">
        <f t="shared" si="22"/>
        <v>4626.12</v>
      </c>
      <c r="BV166" s="73">
        <f t="shared" si="23"/>
        <v>4131.3</v>
      </c>
      <c r="BW166" s="139">
        <f t="shared" si="24"/>
        <v>494.82</v>
      </c>
      <c r="BX166" s="74">
        <v>0</v>
      </c>
      <c r="BY166" s="74">
        <f>'[1]2_Ventas'!AB2346</f>
        <v>1047.67</v>
      </c>
      <c r="BZ166" s="140">
        <f>'[1]2_Ventas'!AN2346</f>
        <v>281.95</v>
      </c>
      <c r="CB166" s="141">
        <v>781.13</v>
      </c>
      <c r="CC166" s="142">
        <v>240.98</v>
      </c>
      <c r="CD166" s="142">
        <f t="shared" ref="CD166:CE229" si="30">+BV166-BV165+BY166</f>
        <v>719.86000000000058</v>
      </c>
      <c r="CE166" s="76">
        <f t="shared" si="30"/>
        <v>234.39999999999998</v>
      </c>
      <c r="CF166" s="142">
        <f t="shared" si="28"/>
        <v>-375.36000000000058</v>
      </c>
      <c r="CG166" s="142">
        <f t="shared" si="29"/>
        <v>1329.6200000000001</v>
      </c>
      <c r="CH166" s="142">
        <f t="shared" si="27"/>
        <v>954.25999999999954</v>
      </c>
      <c r="CI166" s="143">
        <f t="shared" si="25"/>
        <v>1022.11</v>
      </c>
      <c r="CJ166" s="9"/>
      <c r="CK166" s="146">
        <f t="shared" ref="CK166:CL229" si="31">+CD166-CB166</f>
        <v>-61.269999999999413</v>
      </c>
      <c r="CL166" s="147">
        <f t="shared" si="31"/>
        <v>-6.5800000000000125</v>
      </c>
      <c r="CM166" s="147">
        <f t="shared" si="26"/>
        <v>-67.850000000000477</v>
      </c>
    </row>
    <row r="167" spans="1:91" ht="15" customHeight="1" x14ac:dyDescent="0.2">
      <c r="A167" s="144">
        <v>45437</v>
      </c>
      <c r="C167" s="133">
        <v>14.8</v>
      </c>
      <c r="D167" s="133">
        <v>73.099999999999994</v>
      </c>
      <c r="E167" s="133">
        <v>24.1</v>
      </c>
      <c r="F167" s="133">
        <v>0.6764</v>
      </c>
      <c r="G167" s="133">
        <v>77.7</v>
      </c>
      <c r="H167" s="134">
        <v>406.58</v>
      </c>
      <c r="J167" s="135">
        <v>0</v>
      </c>
      <c r="K167" s="135">
        <v>0</v>
      </c>
      <c r="L167" s="135">
        <v>0</v>
      </c>
      <c r="M167" s="135">
        <v>0</v>
      </c>
      <c r="N167" s="135">
        <v>0</v>
      </c>
      <c r="O167" s="134">
        <v>0</v>
      </c>
      <c r="Q167" s="136">
        <v>0</v>
      </c>
      <c r="R167" s="136">
        <v>0</v>
      </c>
      <c r="S167" s="136">
        <v>0</v>
      </c>
      <c r="T167" s="136">
        <v>0</v>
      </c>
      <c r="U167" s="136">
        <v>0</v>
      </c>
      <c r="V167" s="134">
        <v>0</v>
      </c>
      <c r="W167" s="9"/>
      <c r="X167" s="136">
        <v>104.8</v>
      </c>
      <c r="Y167" s="136">
        <v>76.400000000000006</v>
      </c>
      <c r="Z167" s="136">
        <v>52.3</v>
      </c>
      <c r="AA167" s="136">
        <v>0.53184242975292761</v>
      </c>
      <c r="AB167" s="136">
        <v>134.5562453915818</v>
      </c>
      <c r="AC167" s="134">
        <v>848.63</v>
      </c>
      <c r="AD167" s="9"/>
      <c r="AE167" s="145">
        <v>90.5</v>
      </c>
      <c r="AF167" s="137">
        <v>72.400000000000006</v>
      </c>
      <c r="AG167" s="137">
        <v>38.9</v>
      </c>
      <c r="AH167" s="137">
        <v>0.53478871293596897</v>
      </c>
      <c r="AI167" s="137">
        <v>133.09047578467124</v>
      </c>
      <c r="AJ167" s="134">
        <v>752.33</v>
      </c>
      <c r="AL167" s="135">
        <v>86.3</v>
      </c>
      <c r="AM167" s="135">
        <v>69.3</v>
      </c>
      <c r="AN167" s="135">
        <v>8.8000000000000007</v>
      </c>
      <c r="AO167" s="135">
        <v>0.53255002904318727</v>
      </c>
      <c r="AP167" s="135">
        <v>134.20273642502241</v>
      </c>
      <c r="AQ167" s="134">
        <v>110.66</v>
      </c>
      <c r="AR167" s="9"/>
      <c r="AS167" s="136">
        <v>102.5</v>
      </c>
      <c r="AT167" s="136">
        <v>71.7</v>
      </c>
      <c r="AU167" s="136">
        <v>35.299999999999997</v>
      </c>
      <c r="AV167" s="136">
        <v>0.52761056178302679</v>
      </c>
      <c r="AW167" s="136">
        <v>136.69023395174202</v>
      </c>
      <c r="AX167" s="134">
        <v>672.87</v>
      </c>
      <c r="AZ167" s="145">
        <v>16.3</v>
      </c>
      <c r="BA167" s="145">
        <v>66.2</v>
      </c>
      <c r="BB167" s="145">
        <v>0</v>
      </c>
      <c r="BC167" s="145">
        <v>0.53197331726750297</v>
      </c>
      <c r="BD167" s="145">
        <v>134.490784513064</v>
      </c>
      <c r="BE167" s="134">
        <v>16.690000000000001</v>
      </c>
      <c r="BF167" s="9"/>
      <c r="BG167" s="135">
        <v>92</v>
      </c>
      <c r="BH167" s="135">
        <v>73.400000000000006</v>
      </c>
      <c r="BI167" s="135">
        <v>75.7</v>
      </c>
      <c r="BJ167" s="135">
        <v>0.53313551666104808</v>
      </c>
      <c r="BK167" s="138">
        <v>133.91094258021747</v>
      </c>
      <c r="BL167" s="134">
        <v>1278.47</v>
      </c>
      <c r="BN167" s="136">
        <v>91.7</v>
      </c>
      <c r="BO167" s="136">
        <v>71.3</v>
      </c>
      <c r="BP167" s="136">
        <v>27.3</v>
      </c>
      <c r="BQ167" s="136">
        <v>0.53410000000000002</v>
      </c>
      <c r="BR167" s="136">
        <v>133.44999999999999</v>
      </c>
      <c r="BS167" s="134">
        <v>484.81</v>
      </c>
      <c r="BT167" s="9"/>
      <c r="BU167" s="73">
        <f t="shared" si="22"/>
        <v>4571.04</v>
      </c>
      <c r="BV167" s="73">
        <f t="shared" si="23"/>
        <v>4164.46</v>
      </c>
      <c r="BW167" s="139">
        <f t="shared" si="24"/>
        <v>406.58</v>
      </c>
      <c r="BX167" s="74">
        <v>0</v>
      </c>
      <c r="BY167" s="74">
        <f>'[1]2_Ventas'!AB2347</f>
        <v>696.62</v>
      </c>
      <c r="BZ167" s="140">
        <f>'[1]2_Ventas'!AN2347</f>
        <v>322.52</v>
      </c>
      <c r="CB167" s="141">
        <v>787.8</v>
      </c>
      <c r="CC167" s="142">
        <v>236.66</v>
      </c>
      <c r="CD167" s="142">
        <f t="shared" si="30"/>
        <v>729.77999999999986</v>
      </c>
      <c r="CE167" s="76">
        <f t="shared" si="30"/>
        <v>234.27999999999997</v>
      </c>
      <c r="CF167" s="142">
        <f t="shared" si="28"/>
        <v>-55.079999999999927</v>
      </c>
      <c r="CG167" s="142">
        <f t="shared" si="29"/>
        <v>1019.14</v>
      </c>
      <c r="CH167" s="142">
        <f t="shared" si="27"/>
        <v>964.06000000000006</v>
      </c>
      <c r="CI167" s="143">
        <f t="shared" si="25"/>
        <v>1024.46</v>
      </c>
      <c r="CJ167" s="9"/>
      <c r="CK167" s="146">
        <f t="shared" si="31"/>
        <v>-58.020000000000095</v>
      </c>
      <c r="CL167" s="147">
        <f t="shared" si="31"/>
        <v>-2.3800000000000239</v>
      </c>
      <c r="CM167" s="147">
        <f t="shared" si="26"/>
        <v>-60.399999999999977</v>
      </c>
    </row>
    <row r="168" spans="1:91" ht="15" customHeight="1" x14ac:dyDescent="0.2">
      <c r="A168" s="144">
        <v>45438</v>
      </c>
      <c r="C168" s="133">
        <v>14.9</v>
      </c>
      <c r="D168" s="133">
        <v>72.5</v>
      </c>
      <c r="E168" s="133">
        <v>35.6</v>
      </c>
      <c r="F168" s="133">
        <v>0.6764</v>
      </c>
      <c r="G168" s="133">
        <v>77.7</v>
      </c>
      <c r="H168" s="134">
        <v>615.92000000000007</v>
      </c>
      <c r="J168" s="135">
        <v>0</v>
      </c>
      <c r="K168" s="135">
        <v>0</v>
      </c>
      <c r="L168" s="135">
        <v>0</v>
      </c>
      <c r="M168" s="135">
        <v>0</v>
      </c>
      <c r="N168" s="135">
        <v>0</v>
      </c>
      <c r="O168" s="134">
        <v>0</v>
      </c>
      <c r="Q168" s="136">
        <v>0</v>
      </c>
      <c r="R168" s="136">
        <v>0</v>
      </c>
      <c r="S168" s="136">
        <v>0</v>
      </c>
      <c r="T168" s="136">
        <v>0</v>
      </c>
      <c r="U168" s="136">
        <v>0</v>
      </c>
      <c r="V168" s="134">
        <v>0</v>
      </c>
      <c r="W168" s="9"/>
      <c r="X168" s="136">
        <v>101.3</v>
      </c>
      <c r="Y168" s="136">
        <v>73.599999999999994</v>
      </c>
      <c r="Z168" s="136">
        <v>73.8</v>
      </c>
      <c r="AA168" s="136">
        <v>0.53184242975292761</v>
      </c>
      <c r="AB168" s="136">
        <v>134.5562453915818</v>
      </c>
      <c r="AC168" s="134">
        <v>1247.6600000000001</v>
      </c>
      <c r="AD168" s="9"/>
      <c r="AE168" s="145">
        <v>101</v>
      </c>
      <c r="AF168" s="137">
        <v>72.2</v>
      </c>
      <c r="AG168" s="137">
        <v>52</v>
      </c>
      <c r="AH168" s="137">
        <v>0.53478871293596897</v>
      </c>
      <c r="AI168" s="137">
        <v>133.09047578467124</v>
      </c>
      <c r="AJ168" s="134">
        <v>1078.9000000000001</v>
      </c>
      <c r="AL168" s="135">
        <v>85.6</v>
      </c>
      <c r="AM168" s="135">
        <v>68.7</v>
      </c>
      <c r="AN168" s="135">
        <v>8.8000000000000007</v>
      </c>
      <c r="AO168" s="135">
        <v>0.53255002904318727</v>
      </c>
      <c r="AP168" s="135">
        <v>134.20273642502241</v>
      </c>
      <c r="AQ168" s="134">
        <v>110.42</v>
      </c>
      <c r="AR168" s="9"/>
      <c r="AS168" s="136">
        <v>101.4</v>
      </c>
      <c r="AT168" s="136">
        <v>71</v>
      </c>
      <c r="AU168" s="136">
        <v>35.299999999999997</v>
      </c>
      <c r="AV168" s="136">
        <v>0.52761056178302679</v>
      </c>
      <c r="AW168" s="136">
        <v>136.69023395174202</v>
      </c>
      <c r="AX168" s="134">
        <v>672.84</v>
      </c>
      <c r="AZ168" s="145">
        <v>16.3</v>
      </c>
      <c r="BA168" s="145">
        <v>65.7</v>
      </c>
      <c r="BB168" s="145">
        <v>0</v>
      </c>
      <c r="BC168" s="145">
        <v>0.53197331726750297</v>
      </c>
      <c r="BD168" s="145">
        <v>134.490784513064</v>
      </c>
      <c r="BE168" s="134">
        <v>16.71</v>
      </c>
      <c r="BF168" s="9"/>
      <c r="BG168" s="135">
        <v>91</v>
      </c>
      <c r="BH168" s="135">
        <v>72.7</v>
      </c>
      <c r="BI168" s="135">
        <v>75.599999999999994</v>
      </c>
      <c r="BJ168" s="135">
        <v>0.53313551666104808</v>
      </c>
      <c r="BK168" s="138">
        <v>133.91094258021747</v>
      </c>
      <c r="BL168" s="134">
        <v>1278.1500000000001</v>
      </c>
      <c r="BN168" s="136">
        <v>91</v>
      </c>
      <c r="BO168" s="136">
        <v>70.7</v>
      </c>
      <c r="BP168" s="136">
        <v>27.3</v>
      </c>
      <c r="BQ168" s="136">
        <v>0.53410000000000002</v>
      </c>
      <c r="BR168" s="136">
        <v>133.44999999999999</v>
      </c>
      <c r="BS168" s="134">
        <v>484.9</v>
      </c>
      <c r="BT168" s="9"/>
      <c r="BU168" s="73">
        <f t="shared" si="22"/>
        <v>5505.5000000000009</v>
      </c>
      <c r="BV168" s="73">
        <f t="shared" si="23"/>
        <v>4889.5800000000008</v>
      </c>
      <c r="BW168" s="139">
        <f t="shared" si="24"/>
        <v>615.92000000000007</v>
      </c>
      <c r="BX168" s="74">
        <v>0</v>
      </c>
      <c r="BY168" s="74">
        <f>'[1]2_Ventas'!AB2348</f>
        <v>0</v>
      </c>
      <c r="BZ168" s="140">
        <f>'[1]2_Ventas'!AN2348</f>
        <v>0</v>
      </c>
      <c r="CB168" s="141">
        <v>783.18</v>
      </c>
      <c r="CC168" s="142">
        <v>232.52</v>
      </c>
      <c r="CD168" s="142">
        <f t="shared" si="30"/>
        <v>725.1200000000008</v>
      </c>
      <c r="CE168" s="76">
        <f t="shared" si="30"/>
        <v>209.34000000000009</v>
      </c>
      <c r="CF168" s="142">
        <f t="shared" si="28"/>
        <v>934.46000000000095</v>
      </c>
      <c r="CG168" s="142">
        <f t="shared" si="29"/>
        <v>0</v>
      </c>
      <c r="CH168" s="142">
        <f t="shared" si="27"/>
        <v>934.46000000000095</v>
      </c>
      <c r="CI168" s="143">
        <f t="shared" si="25"/>
        <v>1015.6999999999999</v>
      </c>
      <c r="CJ168" s="9"/>
      <c r="CK168" s="146">
        <f t="shared" si="31"/>
        <v>-58.05999999999915</v>
      </c>
      <c r="CL168" s="147">
        <f t="shared" si="31"/>
        <v>-23.179999999999922</v>
      </c>
      <c r="CM168" s="147">
        <f t="shared" si="26"/>
        <v>-81.239999999998986</v>
      </c>
    </row>
    <row r="169" spans="1:91" ht="15" customHeight="1" x14ac:dyDescent="0.2">
      <c r="A169" s="144">
        <v>45439</v>
      </c>
      <c r="C169" s="133">
        <v>14.9</v>
      </c>
      <c r="D169" s="133">
        <v>73.3</v>
      </c>
      <c r="E169" s="133">
        <v>32.5</v>
      </c>
      <c r="F169" s="133">
        <v>0.6764</v>
      </c>
      <c r="G169" s="133">
        <v>77.7</v>
      </c>
      <c r="H169" s="134">
        <v>556.65</v>
      </c>
      <c r="J169" s="135">
        <v>0</v>
      </c>
      <c r="K169" s="135">
        <v>0</v>
      </c>
      <c r="L169" s="135">
        <v>0</v>
      </c>
      <c r="M169" s="135">
        <v>0</v>
      </c>
      <c r="N169" s="135">
        <v>0</v>
      </c>
      <c r="O169" s="134">
        <v>0</v>
      </c>
      <c r="Q169" s="136">
        <v>0</v>
      </c>
      <c r="R169" s="136">
        <v>0</v>
      </c>
      <c r="S169" s="136">
        <v>0</v>
      </c>
      <c r="T169" s="136">
        <v>0</v>
      </c>
      <c r="U169" s="136">
        <v>0</v>
      </c>
      <c r="V169" s="134">
        <v>0</v>
      </c>
      <c r="W169" s="9"/>
      <c r="X169" s="136">
        <v>102.3</v>
      </c>
      <c r="Y169" s="136">
        <v>75.7</v>
      </c>
      <c r="Z169" s="136">
        <v>38.1</v>
      </c>
      <c r="AA169" s="136">
        <v>0.53184242975292761</v>
      </c>
      <c r="AB169" s="136">
        <v>134.5562453915818</v>
      </c>
      <c r="AC169" s="134">
        <v>577.04999999999995</v>
      </c>
      <c r="AD169" s="9"/>
      <c r="AE169" s="145">
        <v>95.6</v>
      </c>
      <c r="AF169" s="137">
        <v>72.900000000000006</v>
      </c>
      <c r="AG169" s="137">
        <v>57.4</v>
      </c>
      <c r="AH169" s="137">
        <v>0.53478871293596897</v>
      </c>
      <c r="AI169" s="137">
        <v>133.09047578467124</v>
      </c>
      <c r="AJ169" s="134">
        <v>1209.17</v>
      </c>
      <c r="AL169" s="135">
        <v>87.2</v>
      </c>
      <c r="AM169" s="135">
        <v>69.8</v>
      </c>
      <c r="AN169" s="135">
        <v>8.8000000000000007</v>
      </c>
      <c r="AO169" s="135">
        <v>0.53255002904318727</v>
      </c>
      <c r="AP169" s="135">
        <v>134.20273642502241</v>
      </c>
      <c r="AQ169" s="134">
        <v>111.05</v>
      </c>
      <c r="AR169" s="9"/>
      <c r="AS169" s="136">
        <v>102</v>
      </c>
      <c r="AT169" s="136">
        <v>71</v>
      </c>
      <c r="AU169" s="136">
        <v>35.299999999999997</v>
      </c>
      <c r="AV169" s="136">
        <v>0.52761056178302679</v>
      </c>
      <c r="AW169" s="136">
        <v>136.69023395174202</v>
      </c>
      <c r="AX169" s="134">
        <v>673.16</v>
      </c>
      <c r="AZ169" s="145">
        <v>16.600000000000001</v>
      </c>
      <c r="BA169" s="145">
        <v>67.8</v>
      </c>
      <c r="BB169" s="145">
        <v>0</v>
      </c>
      <c r="BC169" s="145">
        <v>0.53197331726750297</v>
      </c>
      <c r="BD169" s="145">
        <v>134.490784513064</v>
      </c>
      <c r="BE169" s="134">
        <v>16.809999999999999</v>
      </c>
      <c r="BF169" s="9"/>
      <c r="BG169" s="135">
        <v>91.3</v>
      </c>
      <c r="BH169" s="135">
        <v>72.8</v>
      </c>
      <c r="BI169" s="135">
        <v>75.599999999999994</v>
      </c>
      <c r="BJ169" s="135">
        <v>0.53313551666104808</v>
      </c>
      <c r="BK169" s="138">
        <v>133.91094258021747</v>
      </c>
      <c r="BL169" s="134">
        <v>1278.05</v>
      </c>
      <c r="BN169" s="136">
        <v>91.9</v>
      </c>
      <c r="BO169" s="136">
        <v>71.2</v>
      </c>
      <c r="BP169" s="136">
        <v>27.3</v>
      </c>
      <c r="BQ169" s="136">
        <v>0.53410000000000002</v>
      </c>
      <c r="BR169" s="136">
        <v>133.44999999999999</v>
      </c>
      <c r="BS169" s="134">
        <v>484.98</v>
      </c>
      <c r="BT169" s="9"/>
      <c r="BU169" s="73">
        <f t="shared" si="22"/>
        <v>4906.92</v>
      </c>
      <c r="BV169" s="73">
        <f t="shared" si="23"/>
        <v>4350.2699999999995</v>
      </c>
      <c r="BW169" s="139">
        <f t="shared" si="24"/>
        <v>556.65</v>
      </c>
      <c r="BX169" s="74">
        <v>0</v>
      </c>
      <c r="BY169" s="74">
        <f>'[1]2_Ventas'!AB2349</f>
        <v>1256.26</v>
      </c>
      <c r="BZ169" s="140">
        <f>'[1]2_Ventas'!AN2349</f>
        <v>282.64</v>
      </c>
      <c r="CB169" s="141">
        <v>779.58</v>
      </c>
      <c r="CC169" s="142">
        <v>237.75</v>
      </c>
      <c r="CD169" s="142">
        <f t="shared" si="30"/>
        <v>716.94999999999868</v>
      </c>
      <c r="CE169" s="76">
        <f t="shared" si="30"/>
        <v>223.36999999999989</v>
      </c>
      <c r="CF169" s="142">
        <f t="shared" si="28"/>
        <v>-598.58000000000084</v>
      </c>
      <c r="CG169" s="142">
        <f t="shared" si="29"/>
        <v>1538.9</v>
      </c>
      <c r="CH169" s="142">
        <f t="shared" si="27"/>
        <v>940.31999999999925</v>
      </c>
      <c r="CI169" s="143">
        <f t="shared" si="25"/>
        <v>1017.33</v>
      </c>
      <c r="CJ169" s="9"/>
      <c r="CK169" s="146">
        <f t="shared" si="31"/>
        <v>-62.63000000000136</v>
      </c>
      <c r="CL169" s="147">
        <f t="shared" si="31"/>
        <v>-14.380000000000109</v>
      </c>
      <c r="CM169" s="147">
        <f t="shared" si="26"/>
        <v>-77.010000000000787</v>
      </c>
    </row>
    <row r="170" spans="1:91" ht="15" customHeight="1" x14ac:dyDescent="0.2">
      <c r="A170" s="144">
        <v>45440</v>
      </c>
      <c r="C170" s="133">
        <v>14.9</v>
      </c>
      <c r="D170" s="133">
        <v>67.400000000000006</v>
      </c>
      <c r="E170" s="133">
        <v>16.2</v>
      </c>
      <c r="F170" s="133">
        <v>0.6764</v>
      </c>
      <c r="G170" s="133">
        <v>77.7</v>
      </c>
      <c r="H170" s="134">
        <v>283.55</v>
      </c>
      <c r="J170" s="135">
        <v>0</v>
      </c>
      <c r="K170" s="135">
        <v>0</v>
      </c>
      <c r="L170" s="135">
        <v>0</v>
      </c>
      <c r="M170" s="135">
        <v>0</v>
      </c>
      <c r="N170" s="135">
        <v>0</v>
      </c>
      <c r="O170" s="134">
        <v>0</v>
      </c>
      <c r="Q170" s="136">
        <v>0</v>
      </c>
      <c r="R170" s="136">
        <v>0</v>
      </c>
      <c r="S170" s="136">
        <v>0</v>
      </c>
      <c r="T170" s="136">
        <v>0</v>
      </c>
      <c r="U170" s="136">
        <v>0</v>
      </c>
      <c r="V170" s="134">
        <v>0</v>
      </c>
      <c r="W170" s="9"/>
      <c r="X170" s="136">
        <v>94.1</v>
      </c>
      <c r="Y170" s="136">
        <v>72.5</v>
      </c>
      <c r="Z170" s="136">
        <v>8.5</v>
      </c>
      <c r="AA170" s="136">
        <v>0.53184242975292761</v>
      </c>
      <c r="AB170" s="136">
        <v>134.5562453915818</v>
      </c>
      <c r="AC170" s="134">
        <v>111.11</v>
      </c>
      <c r="AD170" s="9"/>
      <c r="AE170" s="145">
        <v>105.2</v>
      </c>
      <c r="AF170" s="137">
        <v>72.5</v>
      </c>
      <c r="AG170" s="137">
        <v>74.3</v>
      </c>
      <c r="AH170" s="137">
        <v>0.53478871293596897</v>
      </c>
      <c r="AI170" s="137">
        <v>133.09047578467124</v>
      </c>
      <c r="AJ170" s="134">
        <v>1603.7</v>
      </c>
      <c r="AL170" s="135">
        <v>86</v>
      </c>
      <c r="AM170" s="135">
        <v>69.099999999999994</v>
      </c>
      <c r="AN170" s="135">
        <v>8.9</v>
      </c>
      <c r="AO170" s="135">
        <v>0.53255002904318727</v>
      </c>
      <c r="AP170" s="135">
        <v>134.20273642502241</v>
      </c>
      <c r="AQ170" s="134">
        <v>111.61</v>
      </c>
      <c r="AR170" s="9"/>
      <c r="AS170" s="136">
        <v>98.6</v>
      </c>
      <c r="AT170" s="136">
        <v>69.8</v>
      </c>
      <c r="AU170" s="136">
        <v>35.200000000000003</v>
      </c>
      <c r="AV170" s="136">
        <v>0.52761056178302679</v>
      </c>
      <c r="AW170" s="136">
        <v>136.69023395174202</v>
      </c>
      <c r="AX170" s="134">
        <v>670.59</v>
      </c>
      <c r="AZ170" s="145">
        <v>16.5</v>
      </c>
      <c r="BA170" s="145">
        <v>66.400000000000006</v>
      </c>
      <c r="BB170" s="145">
        <v>0</v>
      </c>
      <c r="BC170" s="145">
        <v>0.53197331726750297</v>
      </c>
      <c r="BD170" s="145">
        <v>134.490784513064</v>
      </c>
      <c r="BE170" s="134">
        <v>16.8</v>
      </c>
      <c r="BF170" s="9"/>
      <c r="BG170" s="135">
        <v>90.4</v>
      </c>
      <c r="BH170" s="135">
        <v>72.3</v>
      </c>
      <c r="BI170" s="135">
        <v>75.599999999999994</v>
      </c>
      <c r="BJ170" s="135">
        <v>0.53313551666104808</v>
      </c>
      <c r="BK170" s="138">
        <v>133.91094258021747</v>
      </c>
      <c r="BL170" s="134">
        <v>1278.6199999999999</v>
      </c>
      <c r="BN170" s="136">
        <v>91</v>
      </c>
      <c r="BO170" s="136">
        <v>70.8</v>
      </c>
      <c r="BP170" s="136">
        <v>27.3</v>
      </c>
      <c r="BQ170" s="136">
        <v>0.53410000000000002</v>
      </c>
      <c r="BR170" s="136">
        <v>133.44999999999999</v>
      </c>
      <c r="BS170" s="134">
        <v>484.8</v>
      </c>
      <c r="BT170" s="9"/>
      <c r="BU170" s="73">
        <f t="shared" si="22"/>
        <v>4560.7800000000007</v>
      </c>
      <c r="BV170" s="73">
        <f t="shared" si="23"/>
        <v>4277.2300000000005</v>
      </c>
      <c r="BW170" s="139">
        <f t="shared" si="24"/>
        <v>283.55</v>
      </c>
      <c r="BX170" s="74">
        <v>0</v>
      </c>
      <c r="BY170" s="74">
        <f>'[1]2_Ventas'!AB2350</f>
        <v>800.1</v>
      </c>
      <c r="BZ170" s="140">
        <f>'[1]2_Ventas'!AN2350</f>
        <v>469.74</v>
      </c>
      <c r="CB170" s="141">
        <v>770.26</v>
      </c>
      <c r="CC170" s="142">
        <v>217.84</v>
      </c>
      <c r="CD170" s="142">
        <f t="shared" si="30"/>
        <v>727.06000000000097</v>
      </c>
      <c r="CE170" s="76">
        <f t="shared" si="30"/>
        <v>196.64000000000004</v>
      </c>
      <c r="CF170" s="142">
        <f t="shared" si="28"/>
        <v>-346.13999999999942</v>
      </c>
      <c r="CG170" s="142">
        <f t="shared" si="29"/>
        <v>1269.8400000000001</v>
      </c>
      <c r="CH170" s="142">
        <f t="shared" si="27"/>
        <v>923.70000000000073</v>
      </c>
      <c r="CI170" s="143">
        <f t="shared" si="25"/>
        <v>988.1</v>
      </c>
      <c r="CJ170" s="9"/>
      <c r="CK170" s="146">
        <f t="shared" si="31"/>
        <v>-43.199999999999022</v>
      </c>
      <c r="CL170" s="147">
        <f t="shared" si="31"/>
        <v>-21.19999999999996</v>
      </c>
      <c r="CM170" s="147">
        <f t="shared" si="26"/>
        <v>-64.399999999999295</v>
      </c>
    </row>
    <row r="171" spans="1:91" ht="15" customHeight="1" x14ac:dyDescent="0.2">
      <c r="A171" s="144">
        <v>45441</v>
      </c>
      <c r="C171" s="133">
        <v>14.9</v>
      </c>
      <c r="D171" s="133">
        <v>72.099999999999994</v>
      </c>
      <c r="E171" s="133">
        <v>26.4</v>
      </c>
      <c r="F171" s="133">
        <v>0.6764</v>
      </c>
      <c r="G171" s="133">
        <v>77.7</v>
      </c>
      <c r="H171" s="134">
        <v>446.35</v>
      </c>
      <c r="J171" s="135">
        <v>0</v>
      </c>
      <c r="K171" s="135">
        <v>0</v>
      </c>
      <c r="L171" s="135">
        <v>0</v>
      </c>
      <c r="M171" s="135">
        <v>0</v>
      </c>
      <c r="N171" s="135">
        <v>0</v>
      </c>
      <c r="O171" s="134">
        <v>0</v>
      </c>
      <c r="Q171" s="136">
        <v>0</v>
      </c>
      <c r="R171" s="136">
        <v>0</v>
      </c>
      <c r="S171" s="136">
        <v>0</v>
      </c>
      <c r="T171" s="136">
        <v>0</v>
      </c>
      <c r="U171" s="136">
        <v>0</v>
      </c>
      <c r="V171" s="134">
        <v>0</v>
      </c>
      <c r="W171" s="9"/>
      <c r="X171" s="136">
        <v>94.8</v>
      </c>
      <c r="Y171" s="136">
        <v>70.400000000000006</v>
      </c>
      <c r="Z171" s="136">
        <v>9.1</v>
      </c>
      <c r="AA171" s="136">
        <v>0.53184242975292761</v>
      </c>
      <c r="AB171" s="136">
        <v>134.5562453915818</v>
      </c>
      <c r="AC171" s="134">
        <v>118.34</v>
      </c>
      <c r="AD171" s="9"/>
      <c r="AE171" s="145">
        <v>101.3</v>
      </c>
      <c r="AF171" s="137">
        <v>73.2</v>
      </c>
      <c r="AG171" s="137">
        <v>62.1</v>
      </c>
      <c r="AH171" s="137">
        <v>0.53478871293596897</v>
      </c>
      <c r="AI171" s="137">
        <v>133.09047578467124</v>
      </c>
      <c r="AJ171" s="134">
        <v>1323.82</v>
      </c>
      <c r="AL171" s="135">
        <v>85.9</v>
      </c>
      <c r="AM171" s="135">
        <v>68.900000000000006</v>
      </c>
      <c r="AN171" s="135">
        <v>8.9</v>
      </c>
      <c r="AO171" s="135">
        <v>0.53255002904318727</v>
      </c>
      <c r="AP171" s="135">
        <v>134.20273642502241</v>
      </c>
      <c r="AQ171" s="134">
        <v>111.6</v>
      </c>
      <c r="AR171" s="9"/>
      <c r="AS171" s="136">
        <v>100.3</v>
      </c>
      <c r="AT171" s="136">
        <v>70.3</v>
      </c>
      <c r="AU171" s="136">
        <v>35.299999999999997</v>
      </c>
      <c r="AV171" s="136">
        <v>0.52761056178302679</v>
      </c>
      <c r="AW171" s="136">
        <v>136.69023395174202</v>
      </c>
      <c r="AX171" s="134">
        <v>673.26</v>
      </c>
      <c r="AZ171" s="145">
        <v>16.600000000000001</v>
      </c>
      <c r="BA171" s="145">
        <v>66.400000000000006</v>
      </c>
      <c r="BB171" s="145">
        <v>0</v>
      </c>
      <c r="BC171" s="145">
        <v>0.53197331726750297</v>
      </c>
      <c r="BD171" s="145">
        <v>134.490784513064</v>
      </c>
      <c r="BE171" s="134">
        <v>16.850000000000001</v>
      </c>
      <c r="BF171" s="9"/>
      <c r="BG171" s="135">
        <v>90.3</v>
      </c>
      <c r="BH171" s="135">
        <v>72.2</v>
      </c>
      <c r="BI171" s="135">
        <v>75.599999999999994</v>
      </c>
      <c r="BJ171" s="135">
        <v>0.53313551666104808</v>
      </c>
      <c r="BK171" s="138">
        <v>133.91094258021747</v>
      </c>
      <c r="BL171" s="134">
        <v>1278.74</v>
      </c>
      <c r="BN171" s="136">
        <v>90.8</v>
      </c>
      <c r="BO171" s="136">
        <v>70.5</v>
      </c>
      <c r="BP171" s="136">
        <v>27.3</v>
      </c>
      <c r="BQ171" s="136">
        <v>0.53410000000000002</v>
      </c>
      <c r="BR171" s="136">
        <v>133.44999999999999</v>
      </c>
      <c r="BS171" s="134">
        <v>484.99</v>
      </c>
      <c r="BT171" s="9"/>
      <c r="BU171" s="73">
        <f t="shared" si="22"/>
        <v>4453.9500000000007</v>
      </c>
      <c r="BV171" s="73">
        <f t="shared" si="23"/>
        <v>4007.6000000000004</v>
      </c>
      <c r="BW171" s="139">
        <f t="shared" si="24"/>
        <v>446.35</v>
      </c>
      <c r="BX171" s="74">
        <v>0</v>
      </c>
      <c r="BY171" s="74">
        <f>'[1]2_Ventas'!AB2351</f>
        <v>991.07</v>
      </c>
      <c r="BZ171" s="140">
        <f>'[1]2_Ventas'!AN2351</f>
        <v>71.430000000000007</v>
      </c>
      <c r="CB171" s="141">
        <v>774.53</v>
      </c>
      <c r="CC171" s="142">
        <v>224.43</v>
      </c>
      <c r="CD171" s="142">
        <f t="shared" si="30"/>
        <v>721.43999999999994</v>
      </c>
      <c r="CE171" s="76">
        <f t="shared" si="30"/>
        <v>234.23000000000002</v>
      </c>
      <c r="CF171" s="142">
        <f t="shared" si="28"/>
        <v>-106.82999999999993</v>
      </c>
      <c r="CG171" s="142">
        <f t="shared" si="29"/>
        <v>1062.5</v>
      </c>
      <c r="CH171" s="142">
        <f t="shared" si="27"/>
        <v>955.67000000000007</v>
      </c>
      <c r="CI171" s="143">
        <f t="shared" si="25"/>
        <v>998.96</v>
      </c>
      <c r="CJ171" s="9"/>
      <c r="CK171" s="146">
        <f t="shared" si="31"/>
        <v>-53.090000000000032</v>
      </c>
      <c r="CL171" s="147">
        <f t="shared" si="31"/>
        <v>9.8000000000000114</v>
      </c>
      <c r="CM171" s="147">
        <f t="shared" si="26"/>
        <v>-43.289999999999964</v>
      </c>
    </row>
    <row r="172" spans="1:91" ht="15" customHeight="1" x14ac:dyDescent="0.2">
      <c r="A172" s="144">
        <v>45442</v>
      </c>
      <c r="C172" s="133">
        <v>14.8</v>
      </c>
      <c r="D172" s="133">
        <v>72.7</v>
      </c>
      <c r="E172" s="133">
        <v>22.6</v>
      </c>
      <c r="F172" s="133">
        <v>0.67800000000000005</v>
      </c>
      <c r="G172" s="133">
        <v>77.2</v>
      </c>
      <c r="H172" s="134">
        <v>382.87</v>
      </c>
      <c r="J172" s="135">
        <v>0</v>
      </c>
      <c r="K172" s="135">
        <v>0</v>
      </c>
      <c r="L172" s="135">
        <v>0</v>
      </c>
      <c r="M172" s="135">
        <v>0</v>
      </c>
      <c r="N172" s="135">
        <v>0</v>
      </c>
      <c r="O172" s="134">
        <v>0</v>
      </c>
      <c r="Q172" s="136">
        <v>0</v>
      </c>
      <c r="R172" s="136">
        <v>0</v>
      </c>
      <c r="S172" s="136">
        <v>0</v>
      </c>
      <c r="T172" s="136">
        <v>0</v>
      </c>
      <c r="U172" s="136">
        <v>0</v>
      </c>
      <c r="V172" s="134">
        <v>0</v>
      </c>
      <c r="W172" s="9"/>
      <c r="X172" s="136">
        <v>95.6</v>
      </c>
      <c r="Y172" s="136">
        <v>70.599999999999994</v>
      </c>
      <c r="Z172" s="136">
        <v>9.4</v>
      </c>
      <c r="AA172" s="136">
        <v>0.53184242975292761</v>
      </c>
      <c r="AB172" s="136">
        <v>134.5562453915818</v>
      </c>
      <c r="AC172" s="134">
        <v>122</v>
      </c>
      <c r="AD172" s="9"/>
      <c r="AE172" s="145">
        <v>103.2</v>
      </c>
      <c r="AF172" s="137">
        <v>74.400000000000006</v>
      </c>
      <c r="AG172" s="137">
        <v>59.4</v>
      </c>
      <c r="AH172" s="137">
        <v>0.5298605692589694</v>
      </c>
      <c r="AI172" s="137">
        <v>135.551387118489</v>
      </c>
      <c r="AJ172" s="134">
        <v>1256.8</v>
      </c>
      <c r="AL172" s="135">
        <v>85.4</v>
      </c>
      <c r="AM172" s="135">
        <v>68.599999999999994</v>
      </c>
      <c r="AN172" s="135">
        <v>9</v>
      </c>
      <c r="AO172" s="135">
        <v>0.53255002904318727</v>
      </c>
      <c r="AP172" s="135">
        <v>134.20273642502241</v>
      </c>
      <c r="AQ172" s="134">
        <v>112.49</v>
      </c>
      <c r="AR172" s="9"/>
      <c r="AS172" s="136">
        <v>101.3</v>
      </c>
      <c r="AT172" s="136">
        <v>70.900000000000006</v>
      </c>
      <c r="AU172" s="136">
        <v>35.4</v>
      </c>
      <c r="AV172" s="136">
        <v>0.52761056178302679</v>
      </c>
      <c r="AW172" s="136">
        <v>136.69023395174202</v>
      </c>
      <c r="AX172" s="134">
        <v>675.29</v>
      </c>
      <c r="AZ172" s="145">
        <v>16.600000000000001</v>
      </c>
      <c r="BA172" s="145">
        <v>65</v>
      </c>
      <c r="BB172" s="145">
        <v>0</v>
      </c>
      <c r="BC172" s="145">
        <v>0.53197331726750297</v>
      </c>
      <c r="BD172" s="145">
        <v>134.490784513064</v>
      </c>
      <c r="BE172" s="134">
        <v>16.899999999999999</v>
      </c>
      <c r="BF172" s="9"/>
      <c r="BG172" s="135">
        <v>90.6</v>
      </c>
      <c r="BH172" s="135">
        <v>72.400000000000006</v>
      </c>
      <c r="BI172" s="135">
        <v>75.599999999999994</v>
      </c>
      <c r="BJ172" s="135">
        <v>0.53313551666104808</v>
      </c>
      <c r="BK172" s="138">
        <v>133.91094258021747</v>
      </c>
      <c r="BL172" s="134">
        <v>1278.51</v>
      </c>
      <c r="BN172" s="136">
        <v>90.8</v>
      </c>
      <c r="BO172" s="136">
        <v>70.7</v>
      </c>
      <c r="BP172" s="136">
        <v>27.3</v>
      </c>
      <c r="BQ172" s="136">
        <v>0.53410000000000002</v>
      </c>
      <c r="BR172" s="136">
        <v>133.44999999999999</v>
      </c>
      <c r="BS172" s="134">
        <v>484.78</v>
      </c>
      <c r="BT172" s="9"/>
      <c r="BU172" s="73">
        <f t="shared" si="22"/>
        <v>4329.6400000000003</v>
      </c>
      <c r="BV172" s="73">
        <f t="shared" si="23"/>
        <v>3946.7700000000004</v>
      </c>
      <c r="BW172" s="139">
        <f t="shared" si="24"/>
        <v>382.87</v>
      </c>
      <c r="BX172" s="74">
        <v>0</v>
      </c>
      <c r="BY172" s="74">
        <f>'[1]2_Ventas'!AB2352</f>
        <v>781.33</v>
      </c>
      <c r="BZ172" s="140">
        <f>'[1]2_Ventas'!AN2352</f>
        <v>280.31</v>
      </c>
      <c r="CB172" s="141">
        <v>781</v>
      </c>
      <c r="CC172" s="142">
        <v>225</v>
      </c>
      <c r="CD172" s="142">
        <f t="shared" si="30"/>
        <v>720.50000000000011</v>
      </c>
      <c r="CE172" s="76">
        <f t="shared" si="30"/>
        <v>216.82999999999998</v>
      </c>
      <c r="CF172" s="142">
        <f t="shared" si="28"/>
        <v>-124.3100000000004</v>
      </c>
      <c r="CG172" s="142">
        <f t="shared" si="29"/>
        <v>1061.6400000000001</v>
      </c>
      <c r="CH172" s="142">
        <f t="shared" si="27"/>
        <v>937.3299999999997</v>
      </c>
      <c r="CI172" s="143">
        <f t="shared" si="25"/>
        <v>1006</v>
      </c>
      <c r="CJ172" s="9"/>
      <c r="CK172" s="146">
        <f t="shared" si="31"/>
        <v>-60.499999999999886</v>
      </c>
      <c r="CL172" s="147">
        <f t="shared" si="31"/>
        <v>-8.1700000000000159</v>
      </c>
      <c r="CM172" s="147">
        <f t="shared" si="26"/>
        <v>-68.6700000000003</v>
      </c>
    </row>
    <row r="173" spans="1:91" ht="15" customHeight="1" x14ac:dyDescent="0.2">
      <c r="A173" s="144">
        <v>45443</v>
      </c>
      <c r="C173" s="133">
        <v>14.9</v>
      </c>
      <c r="D173" s="133">
        <v>71.900000000000006</v>
      </c>
      <c r="E173" s="133">
        <v>23.2</v>
      </c>
      <c r="F173" s="133">
        <v>0.6774</v>
      </c>
      <c r="G173" s="133">
        <v>77.400000000000006</v>
      </c>
      <c r="H173" s="134">
        <v>392.97</v>
      </c>
      <c r="J173" s="135">
        <v>0</v>
      </c>
      <c r="K173" s="135">
        <v>0</v>
      </c>
      <c r="L173" s="135">
        <v>0</v>
      </c>
      <c r="M173" s="135">
        <v>0</v>
      </c>
      <c r="N173" s="135">
        <v>0</v>
      </c>
      <c r="O173" s="134">
        <v>0</v>
      </c>
      <c r="Q173" s="136">
        <v>0</v>
      </c>
      <c r="R173" s="136">
        <v>0</v>
      </c>
      <c r="S173" s="136">
        <v>0</v>
      </c>
      <c r="T173" s="136">
        <v>0</v>
      </c>
      <c r="U173" s="136">
        <v>0</v>
      </c>
      <c r="V173" s="134">
        <v>0</v>
      </c>
      <c r="W173" s="9"/>
      <c r="X173" s="136">
        <v>95.8</v>
      </c>
      <c r="Y173" s="136">
        <v>69.3</v>
      </c>
      <c r="Z173" s="136">
        <v>9.6999999999999993</v>
      </c>
      <c r="AA173" s="136">
        <v>0.53184242975292761</v>
      </c>
      <c r="AB173" s="136">
        <v>134.5562453915818</v>
      </c>
      <c r="AC173" s="134">
        <v>125.76</v>
      </c>
      <c r="AD173" s="9"/>
      <c r="AE173" s="145">
        <v>99.8</v>
      </c>
      <c r="AF173" s="137">
        <v>74.900000000000006</v>
      </c>
      <c r="AG173" s="137">
        <v>45.4</v>
      </c>
      <c r="AH173" s="137">
        <v>0.52949941588703164</v>
      </c>
      <c r="AI173" s="137">
        <v>135.73353370079815</v>
      </c>
      <c r="AJ173" s="134">
        <v>911.79</v>
      </c>
      <c r="AL173" s="135">
        <v>84.8</v>
      </c>
      <c r="AM173" s="135">
        <v>67.5</v>
      </c>
      <c r="AN173" s="135">
        <v>9</v>
      </c>
      <c r="AO173" s="135">
        <v>0.53255002904318727</v>
      </c>
      <c r="AP173" s="135">
        <v>134.20273642502241</v>
      </c>
      <c r="AQ173" s="134">
        <v>112.42</v>
      </c>
      <c r="AR173" s="9"/>
      <c r="AS173" s="136">
        <v>99.9</v>
      </c>
      <c r="AT173" s="136">
        <v>69.8</v>
      </c>
      <c r="AU173" s="136">
        <v>35.4</v>
      </c>
      <c r="AV173" s="136">
        <v>0.52761056178302679</v>
      </c>
      <c r="AW173" s="136">
        <v>136.69023395174202</v>
      </c>
      <c r="AX173" s="134">
        <v>675.99</v>
      </c>
      <c r="AZ173" s="145">
        <v>16.7</v>
      </c>
      <c r="BA173" s="145">
        <v>65.099999999999994</v>
      </c>
      <c r="BB173" s="145">
        <v>0</v>
      </c>
      <c r="BC173" s="145">
        <v>0.53197331726750297</v>
      </c>
      <c r="BD173" s="145">
        <v>134.490784513064</v>
      </c>
      <c r="BE173" s="134">
        <v>16.96</v>
      </c>
      <c r="BF173" s="9"/>
      <c r="BG173" s="135">
        <v>90.2</v>
      </c>
      <c r="BH173" s="135">
        <v>71.8</v>
      </c>
      <c r="BI173" s="135">
        <v>75.599999999999994</v>
      </c>
      <c r="BJ173" s="135">
        <v>0.53313551666104808</v>
      </c>
      <c r="BK173" s="138">
        <v>133.91094258021747</v>
      </c>
      <c r="BL173" s="134">
        <v>1279.25</v>
      </c>
      <c r="BN173" s="136">
        <v>90.1</v>
      </c>
      <c r="BO173" s="136">
        <v>69.8</v>
      </c>
      <c r="BP173" s="136">
        <v>27.3</v>
      </c>
      <c r="BQ173" s="136">
        <v>0.53410000000000002</v>
      </c>
      <c r="BR173" s="136">
        <v>133.44999999999999</v>
      </c>
      <c r="BS173" s="134">
        <v>485.22</v>
      </c>
      <c r="BT173" s="9"/>
      <c r="BU173" s="73">
        <f t="shared" si="22"/>
        <v>4000.3600000000006</v>
      </c>
      <c r="BV173" s="73">
        <f t="shared" si="23"/>
        <v>3607.3900000000003</v>
      </c>
      <c r="BW173" s="139">
        <f t="shared" si="24"/>
        <v>392.97</v>
      </c>
      <c r="BX173" s="74">
        <v>0</v>
      </c>
      <c r="BY173" s="74">
        <f>'[1]2_Ventas'!AB2353</f>
        <v>1054.83</v>
      </c>
      <c r="BZ173" s="140">
        <f>'[1]2_Ventas'!AN2353</f>
        <v>211.9</v>
      </c>
      <c r="CB173" s="141">
        <v>777</v>
      </c>
      <c r="CC173" s="142">
        <v>230</v>
      </c>
      <c r="CD173" s="142">
        <f t="shared" si="30"/>
        <v>715.44999999999982</v>
      </c>
      <c r="CE173" s="76">
        <f t="shared" si="30"/>
        <v>222.00000000000003</v>
      </c>
      <c r="CF173" s="142">
        <f t="shared" si="28"/>
        <v>-329.27999999999975</v>
      </c>
      <c r="CG173" s="142">
        <f t="shared" si="29"/>
        <v>1266.73</v>
      </c>
      <c r="CH173" s="142">
        <f t="shared" si="27"/>
        <v>937.45000000000027</v>
      </c>
      <c r="CI173" s="143">
        <f t="shared" si="25"/>
        <v>1007</v>
      </c>
      <c r="CJ173" s="9"/>
      <c r="CK173" s="146">
        <f t="shared" si="31"/>
        <v>-61.550000000000182</v>
      </c>
      <c r="CL173" s="147">
        <f t="shared" si="31"/>
        <v>-7.9999999999999716</v>
      </c>
      <c r="CM173" s="147">
        <f t="shared" si="26"/>
        <v>-69.549999999999727</v>
      </c>
    </row>
    <row r="174" spans="1:91" ht="15" customHeight="1" x14ac:dyDescent="0.2">
      <c r="A174" s="144">
        <v>45444</v>
      </c>
      <c r="C174" s="133">
        <v>14.9</v>
      </c>
      <c r="D174" s="133">
        <v>70.900000000000006</v>
      </c>
      <c r="E174" s="133">
        <v>16.5</v>
      </c>
      <c r="F174" s="133">
        <v>0.6774</v>
      </c>
      <c r="G174" s="133">
        <v>77.400000000000006</v>
      </c>
      <c r="H174" s="134">
        <v>288.62</v>
      </c>
      <c r="J174" s="135">
        <v>0</v>
      </c>
      <c r="K174" s="135">
        <v>0</v>
      </c>
      <c r="L174" s="135">
        <v>0</v>
      </c>
      <c r="M174" s="135">
        <v>0</v>
      </c>
      <c r="N174" s="135">
        <v>0</v>
      </c>
      <c r="O174" s="134">
        <v>0</v>
      </c>
      <c r="Q174" s="136">
        <v>0</v>
      </c>
      <c r="R174" s="136">
        <v>0</v>
      </c>
      <c r="S174" s="136">
        <v>0</v>
      </c>
      <c r="T174" s="136">
        <v>0</v>
      </c>
      <c r="U174" s="136">
        <v>0</v>
      </c>
      <c r="V174" s="134">
        <v>0</v>
      </c>
      <c r="W174" s="9"/>
      <c r="X174" s="136">
        <v>97.5</v>
      </c>
      <c r="Y174" s="136">
        <v>69.099999999999994</v>
      </c>
      <c r="Z174" s="136">
        <v>10</v>
      </c>
      <c r="AA174" s="136">
        <v>0.53184242975292761</v>
      </c>
      <c r="AB174" s="136">
        <v>134.5562453915818</v>
      </c>
      <c r="AC174" s="134">
        <v>130.12</v>
      </c>
      <c r="AD174" s="9"/>
      <c r="AE174" s="145">
        <v>101.1</v>
      </c>
      <c r="AF174" s="137">
        <v>74.599999999999994</v>
      </c>
      <c r="AG174" s="137">
        <v>45.5</v>
      </c>
      <c r="AH174" s="137">
        <v>0.52949941588703164</v>
      </c>
      <c r="AI174" s="137">
        <v>135.73353370079815</v>
      </c>
      <c r="AJ174" s="134">
        <v>915.08</v>
      </c>
      <c r="AL174" s="135">
        <v>85.1</v>
      </c>
      <c r="AM174" s="135">
        <v>67.599999999999994</v>
      </c>
      <c r="AN174" s="135">
        <v>9</v>
      </c>
      <c r="AO174" s="135">
        <v>0.53255002904318727</v>
      </c>
      <c r="AP174" s="135">
        <v>134.20273642502241</v>
      </c>
      <c r="AQ174" s="134">
        <v>112.56</v>
      </c>
      <c r="AR174" s="9"/>
      <c r="AS174" s="136">
        <v>100.4</v>
      </c>
      <c r="AT174" s="136">
        <v>69.900000000000006</v>
      </c>
      <c r="AU174" s="136">
        <v>35.6</v>
      </c>
      <c r="AV174" s="136">
        <v>0.52761056178302679</v>
      </c>
      <c r="AW174" s="136">
        <v>136.69023395174202</v>
      </c>
      <c r="AX174" s="134">
        <v>680.91</v>
      </c>
      <c r="AZ174" s="145">
        <v>16.8</v>
      </c>
      <c r="BA174" s="145">
        <v>65.8</v>
      </c>
      <c r="BB174" s="145">
        <v>0</v>
      </c>
      <c r="BC174" s="145">
        <v>0.53197331726750297</v>
      </c>
      <c r="BD174" s="145">
        <v>134.490784513064</v>
      </c>
      <c r="BE174" s="134">
        <v>16.989999999999998</v>
      </c>
      <c r="BF174" s="9"/>
      <c r="BG174" s="135">
        <v>89.9</v>
      </c>
      <c r="BH174" s="135">
        <v>71.599999999999994</v>
      </c>
      <c r="BI174" s="135">
        <v>75.599999999999994</v>
      </c>
      <c r="BJ174" s="135">
        <v>0.53313551666104808</v>
      </c>
      <c r="BK174" s="138">
        <v>133.91094258021747</v>
      </c>
      <c r="BL174" s="134">
        <v>1279.49</v>
      </c>
      <c r="BN174" s="136">
        <v>89.9</v>
      </c>
      <c r="BO174" s="136">
        <v>69.599999999999994</v>
      </c>
      <c r="BP174" s="136">
        <v>27.4</v>
      </c>
      <c r="BQ174" s="136">
        <v>0.53410000000000002</v>
      </c>
      <c r="BR174" s="136">
        <v>133.44999999999999</v>
      </c>
      <c r="BS174" s="134">
        <v>487.42</v>
      </c>
      <c r="BT174" s="9"/>
      <c r="BU174" s="73">
        <f t="shared" si="22"/>
        <v>3911.1899999999996</v>
      </c>
      <c r="BV174" s="73">
        <f t="shared" si="23"/>
        <v>3622.5699999999997</v>
      </c>
      <c r="BW174" s="139">
        <f t="shared" si="24"/>
        <v>288.62</v>
      </c>
      <c r="BX174" s="74">
        <v>0</v>
      </c>
      <c r="BY174" s="74">
        <f>'[1]2_Ventas'!AB2354</f>
        <v>698.81</v>
      </c>
      <c r="BZ174" s="140">
        <f>'[1]2_Ventas'!AN2354</f>
        <v>329.62</v>
      </c>
      <c r="CB174" s="141">
        <v>764</v>
      </c>
      <c r="CC174" s="142">
        <v>221</v>
      </c>
      <c r="CD174" s="142">
        <f t="shared" si="30"/>
        <v>713.98999999999933</v>
      </c>
      <c r="CE174" s="76">
        <f t="shared" si="30"/>
        <v>225.26999999999998</v>
      </c>
      <c r="CF174" s="142">
        <f t="shared" si="28"/>
        <v>-89.170000000000982</v>
      </c>
      <c r="CG174" s="142">
        <f t="shared" si="29"/>
        <v>1028.4299999999998</v>
      </c>
      <c r="CH174" s="142">
        <f t="shared" si="27"/>
        <v>939.25999999999885</v>
      </c>
      <c r="CI174" s="143">
        <f t="shared" si="25"/>
        <v>985</v>
      </c>
      <c r="CJ174" s="9"/>
      <c r="CK174" s="146">
        <f t="shared" si="31"/>
        <v>-50.010000000000673</v>
      </c>
      <c r="CL174" s="147">
        <f t="shared" si="31"/>
        <v>4.2699999999999818</v>
      </c>
      <c r="CM174" s="147">
        <f t="shared" si="26"/>
        <v>-45.740000000001146</v>
      </c>
    </row>
    <row r="175" spans="1:91" ht="15" customHeight="1" x14ac:dyDescent="0.2">
      <c r="A175" s="144">
        <v>45445</v>
      </c>
      <c r="C175" s="133">
        <v>14.9</v>
      </c>
      <c r="D175" s="133">
        <v>71.7</v>
      </c>
      <c r="E175" s="133">
        <v>28.9</v>
      </c>
      <c r="F175" s="133">
        <v>0.6774</v>
      </c>
      <c r="G175" s="133">
        <v>77.400000000000006</v>
      </c>
      <c r="H175" s="134">
        <v>491.11</v>
      </c>
      <c r="J175" s="135">
        <v>0</v>
      </c>
      <c r="K175" s="135">
        <v>0</v>
      </c>
      <c r="L175" s="135">
        <v>0</v>
      </c>
      <c r="M175" s="135">
        <v>0</v>
      </c>
      <c r="N175" s="135">
        <v>0</v>
      </c>
      <c r="O175" s="134">
        <v>0</v>
      </c>
      <c r="Q175" s="136">
        <v>0</v>
      </c>
      <c r="R175" s="136">
        <v>0</v>
      </c>
      <c r="S175" s="136">
        <v>0</v>
      </c>
      <c r="T175" s="136">
        <v>0</v>
      </c>
      <c r="U175" s="136">
        <v>0</v>
      </c>
      <c r="V175" s="134">
        <v>0</v>
      </c>
      <c r="W175" s="9"/>
      <c r="X175" s="136">
        <v>97.8</v>
      </c>
      <c r="Y175" s="136">
        <v>68.900000000000006</v>
      </c>
      <c r="Z175" s="136">
        <v>10.3</v>
      </c>
      <c r="AA175" s="136">
        <v>0.53184242975292761</v>
      </c>
      <c r="AB175" s="136">
        <v>134.5562453915818</v>
      </c>
      <c r="AC175" s="134">
        <v>133.76</v>
      </c>
      <c r="AD175" s="9"/>
      <c r="AE175" s="145">
        <v>102.5</v>
      </c>
      <c r="AF175" s="137">
        <v>72.400000000000006</v>
      </c>
      <c r="AG175" s="137">
        <v>74.400000000000006</v>
      </c>
      <c r="AH175" s="137">
        <v>0.52949941588703164</v>
      </c>
      <c r="AI175" s="137">
        <v>135.73353370079815</v>
      </c>
      <c r="AJ175" s="134">
        <v>1605.59</v>
      </c>
      <c r="AL175" s="135">
        <v>83.8</v>
      </c>
      <c r="AM175" s="135">
        <v>67.5</v>
      </c>
      <c r="AN175" s="135">
        <v>9.1</v>
      </c>
      <c r="AO175" s="135">
        <v>0.53255002904318727</v>
      </c>
      <c r="AP175" s="135">
        <v>134.20273642502241</v>
      </c>
      <c r="AQ175" s="134">
        <v>112.97</v>
      </c>
      <c r="AR175" s="9"/>
      <c r="AS175" s="136">
        <v>100.9</v>
      </c>
      <c r="AT175" s="136">
        <v>70.099999999999994</v>
      </c>
      <c r="AU175" s="136">
        <v>35.799999999999997</v>
      </c>
      <c r="AV175" s="136">
        <v>0.52761056178302679</v>
      </c>
      <c r="AW175" s="136">
        <v>136.69023395174202</v>
      </c>
      <c r="AX175" s="134">
        <v>685.68</v>
      </c>
      <c r="AZ175" s="145">
        <v>16.7</v>
      </c>
      <c r="BA175" s="145">
        <v>64.2</v>
      </c>
      <c r="BB175" s="145">
        <v>0</v>
      </c>
      <c r="BC175" s="145">
        <v>0.53197331726750297</v>
      </c>
      <c r="BD175" s="145">
        <v>134.490784513064</v>
      </c>
      <c r="BE175" s="134">
        <v>16.989999999999998</v>
      </c>
      <c r="BF175" s="9"/>
      <c r="BG175" s="135">
        <v>89.5</v>
      </c>
      <c r="BH175" s="135">
        <v>71.599999999999994</v>
      </c>
      <c r="BI175" s="135">
        <v>75.599999999999994</v>
      </c>
      <c r="BJ175" s="135">
        <v>0.53313551666104808</v>
      </c>
      <c r="BK175" s="138">
        <v>133.91094258021747</v>
      </c>
      <c r="BL175" s="134">
        <v>1279.44</v>
      </c>
      <c r="BN175" s="136">
        <v>89.3</v>
      </c>
      <c r="BO175" s="136">
        <v>69.599999999999994</v>
      </c>
      <c r="BP175" s="136">
        <v>27.4</v>
      </c>
      <c r="BQ175" s="136">
        <v>0.53410000000000002</v>
      </c>
      <c r="BR175" s="136">
        <v>133.44999999999999</v>
      </c>
      <c r="BS175" s="134">
        <v>487.08</v>
      </c>
      <c r="BT175" s="9"/>
      <c r="BU175" s="73">
        <f t="shared" si="22"/>
        <v>4812.62</v>
      </c>
      <c r="BV175" s="73">
        <f t="shared" si="23"/>
        <v>4321.51</v>
      </c>
      <c r="BW175" s="139">
        <f t="shared" si="24"/>
        <v>491.11</v>
      </c>
      <c r="BX175" s="74">
        <v>0</v>
      </c>
      <c r="BY175" s="74">
        <f>'[1]2_Ventas'!AB2355</f>
        <v>0</v>
      </c>
      <c r="BZ175" s="140">
        <f>'[1]2_Ventas'!AN2355</f>
        <v>0</v>
      </c>
      <c r="CB175" s="141">
        <v>764</v>
      </c>
      <c r="CC175" s="142">
        <v>221</v>
      </c>
      <c r="CD175" s="142">
        <f t="shared" si="30"/>
        <v>698.94000000000051</v>
      </c>
      <c r="CE175" s="76">
        <f t="shared" si="30"/>
        <v>202.49</v>
      </c>
      <c r="CF175" s="142">
        <f t="shared" si="28"/>
        <v>901.43000000000029</v>
      </c>
      <c r="CG175" s="142">
        <f t="shared" si="29"/>
        <v>0</v>
      </c>
      <c r="CH175" s="142">
        <f t="shared" si="27"/>
        <v>901.43000000000029</v>
      </c>
      <c r="CI175" s="143">
        <f t="shared" si="25"/>
        <v>985</v>
      </c>
      <c r="CJ175" s="9"/>
      <c r="CK175" s="146">
        <f t="shared" si="31"/>
        <v>-65.059999999999491</v>
      </c>
      <c r="CL175" s="147">
        <f t="shared" si="31"/>
        <v>-18.509999999999991</v>
      </c>
      <c r="CM175" s="147">
        <f t="shared" si="26"/>
        <v>-83.569999999999709</v>
      </c>
    </row>
    <row r="176" spans="1:91" ht="15" customHeight="1" x14ac:dyDescent="0.2">
      <c r="A176" s="144">
        <v>45446</v>
      </c>
      <c r="C176" s="133">
        <v>14.9</v>
      </c>
      <c r="D176" s="133">
        <v>71.599999999999994</v>
      </c>
      <c r="E176" s="133">
        <v>24.2</v>
      </c>
      <c r="F176" s="133">
        <v>0.6774</v>
      </c>
      <c r="G176" s="133">
        <v>77.400000000000006</v>
      </c>
      <c r="H176" s="134">
        <v>408.73</v>
      </c>
      <c r="J176" s="135">
        <v>0</v>
      </c>
      <c r="K176" s="135">
        <v>0</v>
      </c>
      <c r="L176" s="135">
        <v>0</v>
      </c>
      <c r="M176" s="135">
        <v>0</v>
      </c>
      <c r="N176" s="135">
        <v>0</v>
      </c>
      <c r="O176" s="134">
        <v>0</v>
      </c>
      <c r="Q176" s="136">
        <v>0</v>
      </c>
      <c r="R176" s="136">
        <v>0</v>
      </c>
      <c r="S176" s="136">
        <v>0</v>
      </c>
      <c r="T176" s="136">
        <v>0</v>
      </c>
      <c r="U176" s="136">
        <v>0</v>
      </c>
      <c r="V176" s="134">
        <v>0</v>
      </c>
      <c r="W176" s="9"/>
      <c r="X176" s="136">
        <v>100.9</v>
      </c>
      <c r="Y176" s="136">
        <v>70.099999999999994</v>
      </c>
      <c r="Z176" s="136">
        <v>10.6</v>
      </c>
      <c r="AA176" s="136">
        <v>0.53184242975292761</v>
      </c>
      <c r="AB176" s="136">
        <v>134.5562453915818</v>
      </c>
      <c r="AC176" s="134">
        <v>138.65</v>
      </c>
      <c r="AD176" s="9"/>
      <c r="AE176" s="145">
        <v>101.6</v>
      </c>
      <c r="AF176" s="137">
        <v>73.900000000000006</v>
      </c>
      <c r="AG176" s="137">
        <v>56.8</v>
      </c>
      <c r="AH176" s="137">
        <v>0.52949941588703164</v>
      </c>
      <c r="AI176" s="137">
        <v>135.73353370079815</v>
      </c>
      <c r="AJ176" s="134">
        <v>1193.97</v>
      </c>
      <c r="AL176" s="135">
        <v>85.2</v>
      </c>
      <c r="AM176" s="135">
        <v>68.599999999999994</v>
      </c>
      <c r="AN176" s="135">
        <v>9.1</v>
      </c>
      <c r="AO176" s="135">
        <v>0.53255002904318727</v>
      </c>
      <c r="AP176" s="135">
        <v>134.20273642502241</v>
      </c>
      <c r="AQ176" s="134">
        <v>113.47</v>
      </c>
      <c r="AR176" s="9"/>
      <c r="AS176" s="136">
        <v>101.1</v>
      </c>
      <c r="AT176" s="136">
        <v>70.2</v>
      </c>
      <c r="AU176" s="136">
        <v>35.9</v>
      </c>
      <c r="AV176" s="136">
        <v>0.52761056178302679</v>
      </c>
      <c r="AW176" s="136">
        <v>136.69023395174202</v>
      </c>
      <c r="AX176" s="134">
        <v>688.01</v>
      </c>
      <c r="AZ176" s="145">
        <v>16.899999999999999</v>
      </c>
      <c r="BA176" s="145">
        <v>65.099999999999994</v>
      </c>
      <c r="BB176" s="145">
        <v>0</v>
      </c>
      <c r="BC176" s="145">
        <v>0.53197331726750297</v>
      </c>
      <c r="BD176" s="145">
        <v>134.490784513064</v>
      </c>
      <c r="BE176" s="134">
        <v>17.07</v>
      </c>
      <c r="BF176" s="9"/>
      <c r="BG176" s="135">
        <v>89.5</v>
      </c>
      <c r="BH176" s="135">
        <v>71.7</v>
      </c>
      <c r="BI176" s="135">
        <v>75.599999999999994</v>
      </c>
      <c r="BJ176" s="135">
        <v>0.53313551666104808</v>
      </c>
      <c r="BK176" s="138">
        <v>133.91094258021747</v>
      </c>
      <c r="BL176" s="134">
        <v>1279.31</v>
      </c>
      <c r="BN176" s="136">
        <v>91.3</v>
      </c>
      <c r="BO176" s="136">
        <v>70.8</v>
      </c>
      <c r="BP176" s="136">
        <v>31</v>
      </c>
      <c r="BQ176" s="136">
        <v>0.53410000000000002</v>
      </c>
      <c r="BR176" s="136">
        <v>133.44999999999999</v>
      </c>
      <c r="BS176" s="134">
        <v>567.89</v>
      </c>
      <c r="BT176" s="9"/>
      <c r="BU176" s="73">
        <f t="shared" si="22"/>
        <v>4407.1000000000004</v>
      </c>
      <c r="BV176" s="73">
        <f t="shared" si="23"/>
        <v>3998.37</v>
      </c>
      <c r="BW176" s="139">
        <f t="shared" si="24"/>
        <v>408.73</v>
      </c>
      <c r="BX176" s="74">
        <v>0</v>
      </c>
      <c r="BY176" s="74">
        <f>'[1]2_Ventas'!AB2356</f>
        <v>1046.33</v>
      </c>
      <c r="BZ176" s="140">
        <f>'[1]2_Ventas'!AN2356</f>
        <v>282.33</v>
      </c>
      <c r="CB176" s="141">
        <v>779.86</v>
      </c>
      <c r="CC176" s="142">
        <v>214.32</v>
      </c>
      <c r="CD176" s="142">
        <f t="shared" si="30"/>
        <v>723.1899999999996</v>
      </c>
      <c r="CE176" s="76">
        <f t="shared" si="30"/>
        <v>199.95</v>
      </c>
      <c r="CF176" s="142">
        <f t="shared" si="28"/>
        <v>-405.51999999999953</v>
      </c>
      <c r="CG176" s="142">
        <f t="shared" si="29"/>
        <v>1328.6599999999999</v>
      </c>
      <c r="CH176" s="142">
        <f t="shared" si="27"/>
        <v>923.14000000000033</v>
      </c>
      <c r="CI176" s="143">
        <f t="shared" si="25"/>
        <v>994.18000000000006</v>
      </c>
      <c r="CJ176" s="9"/>
      <c r="CK176" s="146">
        <f t="shared" si="31"/>
        <v>-56.670000000000414</v>
      </c>
      <c r="CL176" s="147">
        <f t="shared" si="31"/>
        <v>-14.370000000000005</v>
      </c>
      <c r="CM176" s="147">
        <f t="shared" si="26"/>
        <v>-71.039999999999736</v>
      </c>
    </row>
    <row r="177" spans="1:91" ht="15" customHeight="1" x14ac:dyDescent="0.2">
      <c r="A177" s="144">
        <v>45447</v>
      </c>
      <c r="C177" s="133">
        <v>14.9</v>
      </c>
      <c r="D177" s="133">
        <v>73</v>
      </c>
      <c r="E177" s="133">
        <v>17.5</v>
      </c>
      <c r="F177" s="133">
        <v>0.6774</v>
      </c>
      <c r="G177" s="133">
        <v>77.400000000000006</v>
      </c>
      <c r="H177" s="134">
        <v>301.70999999999998</v>
      </c>
      <c r="J177" s="135">
        <v>0</v>
      </c>
      <c r="K177" s="135">
        <v>0</v>
      </c>
      <c r="L177" s="135">
        <v>0</v>
      </c>
      <c r="M177" s="135">
        <v>0</v>
      </c>
      <c r="N177" s="135">
        <v>0</v>
      </c>
      <c r="O177" s="134">
        <v>0</v>
      </c>
      <c r="Q177" s="136">
        <v>0</v>
      </c>
      <c r="R177" s="136">
        <v>0</v>
      </c>
      <c r="S177" s="136">
        <v>0</v>
      </c>
      <c r="T177" s="136">
        <v>0</v>
      </c>
      <c r="U177" s="136">
        <v>0</v>
      </c>
      <c r="V177" s="134">
        <v>0</v>
      </c>
      <c r="W177" s="9"/>
      <c r="X177" s="136">
        <v>103.8</v>
      </c>
      <c r="Y177" s="136">
        <v>71</v>
      </c>
      <c r="Z177" s="136">
        <v>10.7</v>
      </c>
      <c r="AA177" s="136">
        <v>0.53184242975292761</v>
      </c>
      <c r="AB177" s="136">
        <v>134.5562453915818</v>
      </c>
      <c r="AC177" s="134">
        <v>141.15</v>
      </c>
      <c r="AD177" s="9"/>
      <c r="AE177" s="145">
        <v>104</v>
      </c>
      <c r="AF177" s="137">
        <v>75.8</v>
      </c>
      <c r="AG177" s="137">
        <v>50.6</v>
      </c>
      <c r="AH177" s="137">
        <v>0.52949941588703164</v>
      </c>
      <c r="AI177" s="137">
        <v>135.73353370079815</v>
      </c>
      <c r="AJ177" s="134">
        <v>1040.31</v>
      </c>
      <c r="AL177" s="135">
        <v>87.3</v>
      </c>
      <c r="AM177" s="135">
        <v>70</v>
      </c>
      <c r="AN177" s="135">
        <v>9.1</v>
      </c>
      <c r="AO177" s="135">
        <v>0.53255002904318727</v>
      </c>
      <c r="AP177" s="135">
        <v>134.20273642502241</v>
      </c>
      <c r="AQ177" s="134">
        <v>114.29</v>
      </c>
      <c r="AR177" s="9"/>
      <c r="AS177" s="136">
        <v>103.6</v>
      </c>
      <c r="AT177" s="136">
        <v>71.2</v>
      </c>
      <c r="AU177" s="136">
        <v>36</v>
      </c>
      <c r="AV177" s="136">
        <v>0.52761056178302679</v>
      </c>
      <c r="AW177" s="136">
        <v>136.69023395174202</v>
      </c>
      <c r="AX177" s="134">
        <v>690.36</v>
      </c>
      <c r="AZ177" s="145">
        <v>17.2</v>
      </c>
      <c r="BA177" s="145">
        <v>67.5</v>
      </c>
      <c r="BB177" s="145">
        <v>0</v>
      </c>
      <c r="BC177" s="145">
        <v>0.53197331726750297</v>
      </c>
      <c r="BD177" s="145">
        <v>134.490784513064</v>
      </c>
      <c r="BE177" s="134">
        <v>17.16</v>
      </c>
      <c r="BF177" s="9"/>
      <c r="BG177" s="135">
        <v>90.9</v>
      </c>
      <c r="BH177" s="135">
        <v>72.5</v>
      </c>
      <c r="BI177" s="135">
        <v>75.7</v>
      </c>
      <c r="BJ177" s="135">
        <v>0.53313551666104808</v>
      </c>
      <c r="BK177" s="138">
        <v>133.91094258021747</v>
      </c>
      <c r="BL177" s="134">
        <v>1280.06</v>
      </c>
      <c r="BN177" s="136">
        <v>92.5</v>
      </c>
      <c r="BO177" s="136">
        <v>71.400000000000006</v>
      </c>
      <c r="BP177" s="136">
        <v>31</v>
      </c>
      <c r="BQ177" s="136">
        <v>0.53410000000000002</v>
      </c>
      <c r="BR177" s="136">
        <v>133.44999999999999</v>
      </c>
      <c r="BS177" s="134">
        <v>568.03</v>
      </c>
      <c r="BT177" s="9"/>
      <c r="BU177" s="73">
        <f t="shared" si="22"/>
        <v>4153.07</v>
      </c>
      <c r="BV177" s="73">
        <f t="shared" si="23"/>
        <v>3851.3599999999997</v>
      </c>
      <c r="BW177" s="139">
        <f t="shared" si="24"/>
        <v>301.70999999999998</v>
      </c>
      <c r="BX177" s="74">
        <v>0</v>
      </c>
      <c r="BY177" s="74">
        <f>'[1]2_Ventas'!AB2357</f>
        <v>851.33</v>
      </c>
      <c r="BZ177" s="140">
        <f>'[1]2_Ventas'!AN2357</f>
        <v>330.31</v>
      </c>
      <c r="CB177" s="141">
        <v>757.96</v>
      </c>
      <c r="CC177" s="142">
        <v>218.92</v>
      </c>
      <c r="CD177" s="142">
        <f t="shared" si="30"/>
        <v>704.31999999999982</v>
      </c>
      <c r="CE177" s="76">
        <f t="shared" si="30"/>
        <v>223.28999999999996</v>
      </c>
      <c r="CF177" s="142">
        <f t="shared" si="28"/>
        <v>-254.03000000000065</v>
      </c>
      <c r="CG177" s="142">
        <f t="shared" si="29"/>
        <v>1181.6400000000001</v>
      </c>
      <c r="CH177" s="142">
        <f t="shared" si="27"/>
        <v>927.60999999999945</v>
      </c>
      <c r="CI177" s="143">
        <f t="shared" si="25"/>
        <v>976.88</v>
      </c>
      <c r="CJ177" s="9"/>
      <c r="CK177" s="146">
        <f t="shared" si="31"/>
        <v>-53.640000000000214</v>
      </c>
      <c r="CL177" s="147">
        <f t="shared" si="31"/>
        <v>4.3699999999999761</v>
      </c>
      <c r="CM177" s="147">
        <f t="shared" si="26"/>
        <v>-49.27000000000055</v>
      </c>
    </row>
    <row r="178" spans="1:91" ht="15" customHeight="1" x14ac:dyDescent="0.2">
      <c r="A178" s="144">
        <v>45448</v>
      </c>
      <c r="C178" s="133">
        <v>14.9</v>
      </c>
      <c r="D178" s="133">
        <v>73.599999999999994</v>
      </c>
      <c r="E178" s="133">
        <v>15.9</v>
      </c>
      <c r="F178" s="133">
        <v>0.6774</v>
      </c>
      <c r="G178" s="133">
        <v>77.400000000000006</v>
      </c>
      <c r="H178" s="134">
        <v>255.96</v>
      </c>
      <c r="J178" s="135">
        <v>0</v>
      </c>
      <c r="K178" s="135">
        <v>0</v>
      </c>
      <c r="L178" s="135">
        <v>0</v>
      </c>
      <c r="M178" s="135">
        <v>0</v>
      </c>
      <c r="N178" s="135">
        <v>0</v>
      </c>
      <c r="O178" s="134">
        <v>0</v>
      </c>
      <c r="Q178" s="136">
        <v>0</v>
      </c>
      <c r="R178" s="136">
        <v>0</v>
      </c>
      <c r="S178" s="136">
        <v>0</v>
      </c>
      <c r="T178" s="136">
        <v>0</v>
      </c>
      <c r="U178" s="136">
        <v>0</v>
      </c>
      <c r="V178" s="134">
        <v>0</v>
      </c>
      <c r="W178" s="9"/>
      <c r="X178" s="136">
        <v>110.7</v>
      </c>
      <c r="Y178" s="136">
        <v>72.3</v>
      </c>
      <c r="Z178" s="136">
        <v>10.8</v>
      </c>
      <c r="AA178" s="136">
        <v>0.53184242975292761</v>
      </c>
      <c r="AB178" s="136">
        <v>134.5562453915818</v>
      </c>
      <c r="AC178" s="134">
        <v>145.94</v>
      </c>
      <c r="AD178" s="9"/>
      <c r="AE178" s="145">
        <v>113.3</v>
      </c>
      <c r="AF178" s="137">
        <v>76.400000000000006</v>
      </c>
      <c r="AG178" s="137">
        <v>42.7</v>
      </c>
      <c r="AH178" s="137">
        <v>0.52949941588703164</v>
      </c>
      <c r="AI178" s="137">
        <v>135.73353370079815</v>
      </c>
      <c r="AJ178" s="134">
        <v>850.08</v>
      </c>
      <c r="AL178" s="135">
        <v>91.2</v>
      </c>
      <c r="AM178" s="135">
        <v>69.3</v>
      </c>
      <c r="AN178" s="135">
        <v>1.8</v>
      </c>
      <c r="AO178" s="135">
        <v>0.53255002904318727</v>
      </c>
      <c r="AP178" s="135">
        <v>134.20273642502241</v>
      </c>
      <c r="AQ178" s="134">
        <v>56.13</v>
      </c>
      <c r="AR178" s="9"/>
      <c r="AS178" s="136">
        <v>104</v>
      </c>
      <c r="AT178" s="136">
        <v>71.7</v>
      </c>
      <c r="AU178" s="136">
        <v>36</v>
      </c>
      <c r="AV178" s="136">
        <v>0.52761056178302679</v>
      </c>
      <c r="AW178" s="136">
        <v>136.69023395174202</v>
      </c>
      <c r="AX178" s="134">
        <v>690.17</v>
      </c>
      <c r="AZ178" s="145">
        <v>17.3</v>
      </c>
      <c r="BA178" s="145">
        <v>68.3</v>
      </c>
      <c r="BB178" s="145">
        <v>0</v>
      </c>
      <c r="BC178" s="145">
        <v>0.53197331726750297</v>
      </c>
      <c r="BD178" s="145">
        <v>134.490784513064</v>
      </c>
      <c r="BE178" s="134">
        <v>17.18</v>
      </c>
      <c r="BF178" s="9"/>
      <c r="BG178" s="135">
        <v>92</v>
      </c>
      <c r="BH178" s="135">
        <v>73.3</v>
      </c>
      <c r="BI178" s="135">
        <v>75.8</v>
      </c>
      <c r="BJ178" s="135">
        <v>0.53313551666104808</v>
      </c>
      <c r="BK178" s="138">
        <v>133.91094258021747</v>
      </c>
      <c r="BL178" s="134">
        <v>1280.3699999999999</v>
      </c>
      <c r="BN178" s="136">
        <v>93.5</v>
      </c>
      <c r="BO178" s="136">
        <v>72.099999999999994</v>
      </c>
      <c r="BP178" s="136">
        <v>31</v>
      </c>
      <c r="BQ178" s="136">
        <v>0.53410000000000002</v>
      </c>
      <c r="BR178" s="136">
        <v>133.44999999999999</v>
      </c>
      <c r="BS178" s="134">
        <v>568.1</v>
      </c>
      <c r="BT178" s="9"/>
      <c r="BU178" s="73">
        <f t="shared" si="22"/>
        <v>3863.93</v>
      </c>
      <c r="BV178" s="73">
        <f t="shared" si="23"/>
        <v>3607.97</v>
      </c>
      <c r="BW178" s="139">
        <f t="shared" si="24"/>
        <v>255.96</v>
      </c>
      <c r="BX178" s="74">
        <v>0</v>
      </c>
      <c r="BY178" s="74">
        <f>'[1]2_Ventas'!AB2358</f>
        <v>778.5</v>
      </c>
      <c r="BZ178" s="140">
        <f>'[1]2_Ventas'!AN2358</f>
        <v>212.12</v>
      </c>
      <c r="CB178" s="141">
        <v>722.95</v>
      </c>
      <c r="CC178" s="142">
        <v>186.04</v>
      </c>
      <c r="CD178" s="142">
        <f t="shared" si="30"/>
        <v>535.11000000000013</v>
      </c>
      <c r="CE178" s="76">
        <f t="shared" si="30"/>
        <v>166.37000000000003</v>
      </c>
      <c r="CF178" s="142">
        <f t="shared" si="28"/>
        <v>-289.13999999999987</v>
      </c>
      <c r="CG178" s="142">
        <f t="shared" si="29"/>
        <v>990.62</v>
      </c>
      <c r="CH178" s="142">
        <f t="shared" si="27"/>
        <v>701.48000000000013</v>
      </c>
      <c r="CI178" s="143">
        <f t="shared" si="25"/>
        <v>908.99</v>
      </c>
      <c r="CJ178" s="9"/>
      <c r="CK178" s="146">
        <f t="shared" si="31"/>
        <v>-187.83999999999992</v>
      </c>
      <c r="CL178" s="147">
        <f t="shared" si="31"/>
        <v>-19.669999999999959</v>
      </c>
      <c r="CM178" s="147">
        <f t="shared" si="26"/>
        <v>-207.50999999999988</v>
      </c>
    </row>
    <row r="179" spans="1:91" ht="15" customHeight="1" x14ac:dyDescent="0.2">
      <c r="A179" s="144">
        <v>45449</v>
      </c>
      <c r="C179" s="133">
        <v>14.9</v>
      </c>
      <c r="D179" s="133">
        <v>76.400000000000006</v>
      </c>
      <c r="E179" s="133">
        <v>30</v>
      </c>
      <c r="F179" s="133">
        <v>0.6774</v>
      </c>
      <c r="G179" s="133">
        <v>77.400000000000006</v>
      </c>
      <c r="H179" s="134">
        <v>469.22</v>
      </c>
      <c r="J179" s="135">
        <v>0</v>
      </c>
      <c r="K179" s="135">
        <v>0</v>
      </c>
      <c r="L179" s="135">
        <v>0</v>
      </c>
      <c r="M179" s="135">
        <v>0</v>
      </c>
      <c r="N179" s="135">
        <v>0</v>
      </c>
      <c r="O179" s="134">
        <v>0</v>
      </c>
      <c r="Q179" s="136">
        <v>0</v>
      </c>
      <c r="R179" s="136">
        <v>0</v>
      </c>
      <c r="S179" s="136">
        <v>0</v>
      </c>
      <c r="T179" s="136">
        <v>0</v>
      </c>
      <c r="U179" s="136">
        <v>0</v>
      </c>
      <c r="V179" s="134">
        <v>0</v>
      </c>
      <c r="W179" s="9"/>
      <c r="X179" s="136">
        <v>110.9</v>
      </c>
      <c r="Y179" s="136">
        <v>74.599999999999994</v>
      </c>
      <c r="Z179" s="136">
        <v>11.2</v>
      </c>
      <c r="AA179" s="136">
        <v>0.53184242975292761</v>
      </c>
      <c r="AB179" s="136">
        <v>134.5562453915818</v>
      </c>
      <c r="AC179" s="134">
        <v>150.03</v>
      </c>
      <c r="AD179" s="9"/>
      <c r="AE179" s="145">
        <v>110.8</v>
      </c>
      <c r="AF179" s="137">
        <v>78</v>
      </c>
      <c r="AG179" s="137">
        <v>61.6</v>
      </c>
      <c r="AH179" s="137">
        <v>0.52949941588703164</v>
      </c>
      <c r="AI179" s="137">
        <v>135.73353370079815</v>
      </c>
      <c r="AJ179" s="134">
        <v>1305.3699999999999</v>
      </c>
      <c r="AL179" s="135">
        <v>93.5</v>
      </c>
      <c r="AM179" s="135">
        <v>71</v>
      </c>
      <c r="AN179" s="135">
        <v>1.8</v>
      </c>
      <c r="AO179" s="135">
        <v>0.53255002904318727</v>
      </c>
      <c r="AP179" s="135">
        <v>134.20273642502241</v>
      </c>
      <c r="AQ179" s="134">
        <v>57.19</v>
      </c>
      <c r="AR179" s="9"/>
      <c r="AS179" s="136">
        <v>107.9</v>
      </c>
      <c r="AT179" s="136">
        <v>74</v>
      </c>
      <c r="AU179" s="136">
        <v>36.1</v>
      </c>
      <c r="AV179" s="136">
        <v>0.52761056178302679</v>
      </c>
      <c r="AW179" s="136">
        <v>136.69023395174202</v>
      </c>
      <c r="AX179" s="134">
        <v>692.05</v>
      </c>
      <c r="AZ179" s="145">
        <v>17.5</v>
      </c>
      <c r="BA179" s="145">
        <v>69.8</v>
      </c>
      <c r="BB179" s="145">
        <v>0</v>
      </c>
      <c r="BC179" s="145">
        <v>0.53197331726750297</v>
      </c>
      <c r="BD179" s="145">
        <v>134.490784513064</v>
      </c>
      <c r="BE179" s="134">
        <v>17.239999999999998</v>
      </c>
      <c r="BF179" s="9"/>
      <c r="BG179" s="135">
        <v>94.4</v>
      </c>
      <c r="BH179" s="135">
        <v>75</v>
      </c>
      <c r="BI179" s="135">
        <v>75.900000000000006</v>
      </c>
      <c r="BJ179" s="135">
        <v>0.53313551666104808</v>
      </c>
      <c r="BK179" s="138">
        <v>133.91094258021747</v>
      </c>
      <c r="BL179" s="134">
        <v>1279.0999999999999</v>
      </c>
      <c r="BN179" s="136">
        <v>96.1</v>
      </c>
      <c r="BO179" s="136">
        <v>74</v>
      </c>
      <c r="BP179" s="136">
        <v>31</v>
      </c>
      <c r="BQ179" s="136">
        <v>0.53410000000000002</v>
      </c>
      <c r="BR179" s="136">
        <v>133.44999999999999</v>
      </c>
      <c r="BS179" s="134">
        <v>567.71</v>
      </c>
      <c r="BT179" s="9"/>
      <c r="BU179" s="73">
        <f t="shared" si="22"/>
        <v>4537.91</v>
      </c>
      <c r="BV179" s="73">
        <f t="shared" si="23"/>
        <v>4068.6899999999996</v>
      </c>
      <c r="BW179" s="139">
        <f t="shared" si="24"/>
        <v>469.22</v>
      </c>
      <c r="BX179" s="74">
        <v>0</v>
      </c>
      <c r="BY179" s="74">
        <f>'[1]2_Ventas'!AB2359</f>
        <v>265.02</v>
      </c>
      <c r="BZ179" s="140">
        <f>'[1]2_Ventas'!AN2359</f>
        <v>0</v>
      </c>
      <c r="CB179" s="141">
        <v>784</v>
      </c>
      <c r="CC179" s="142">
        <v>269.2</v>
      </c>
      <c r="CD179" s="142">
        <f t="shared" si="30"/>
        <v>725.73999999999978</v>
      </c>
      <c r="CE179" s="76">
        <f t="shared" si="30"/>
        <v>213.26000000000002</v>
      </c>
      <c r="CF179" s="142">
        <f t="shared" si="28"/>
        <v>673.98</v>
      </c>
      <c r="CG179" s="142">
        <f t="shared" si="29"/>
        <v>265.02</v>
      </c>
      <c r="CH179" s="142">
        <f t="shared" si="27"/>
        <v>939</v>
      </c>
      <c r="CI179" s="143">
        <f t="shared" si="25"/>
        <v>1053.2</v>
      </c>
      <c r="CJ179" s="9"/>
      <c r="CK179" s="146">
        <f t="shared" si="31"/>
        <v>-58.260000000000218</v>
      </c>
      <c r="CL179" s="147">
        <f t="shared" si="31"/>
        <v>-55.939999999999969</v>
      </c>
      <c r="CM179" s="147">
        <f t="shared" si="26"/>
        <v>-114.20000000000005</v>
      </c>
    </row>
    <row r="180" spans="1:91" ht="15" customHeight="1" x14ac:dyDescent="0.2">
      <c r="A180" s="144">
        <v>45450</v>
      </c>
      <c r="C180" s="133">
        <v>14.8</v>
      </c>
      <c r="D180" s="133">
        <v>76</v>
      </c>
      <c r="E180" s="133">
        <v>28.1</v>
      </c>
      <c r="F180" s="133">
        <v>0.6774</v>
      </c>
      <c r="G180" s="133">
        <v>77.400000000000006</v>
      </c>
      <c r="H180" s="134">
        <v>425.51</v>
      </c>
      <c r="J180" s="135">
        <v>0</v>
      </c>
      <c r="K180" s="135">
        <v>0</v>
      </c>
      <c r="L180" s="135">
        <v>0</v>
      </c>
      <c r="M180" s="135">
        <v>0</v>
      </c>
      <c r="N180" s="135">
        <v>0</v>
      </c>
      <c r="O180" s="134">
        <v>0</v>
      </c>
      <c r="Q180" s="136">
        <v>0</v>
      </c>
      <c r="R180" s="136">
        <v>0</v>
      </c>
      <c r="S180" s="136">
        <v>0</v>
      </c>
      <c r="T180" s="136">
        <v>0</v>
      </c>
      <c r="U180" s="136">
        <v>0</v>
      </c>
      <c r="V180" s="134">
        <v>0</v>
      </c>
      <c r="W180" s="9"/>
      <c r="X180" s="136">
        <v>107.2</v>
      </c>
      <c r="Y180" s="136">
        <v>72.5</v>
      </c>
      <c r="Z180" s="136">
        <v>11.4</v>
      </c>
      <c r="AA180" s="136">
        <v>0.53184242975292761</v>
      </c>
      <c r="AB180" s="136">
        <v>134.5562453915818</v>
      </c>
      <c r="AC180" s="134">
        <v>150.93</v>
      </c>
      <c r="AD180" s="9"/>
      <c r="AE180" s="145">
        <v>107</v>
      </c>
      <c r="AF180" s="137">
        <v>79.900000000000006</v>
      </c>
      <c r="AG180" s="137">
        <v>49.2</v>
      </c>
      <c r="AH180" s="137">
        <v>0.52949941588703164</v>
      </c>
      <c r="AI180" s="137">
        <v>135.73353370079815</v>
      </c>
      <c r="AJ180" s="134">
        <v>1000.65</v>
      </c>
      <c r="AL180" s="135">
        <v>91.1</v>
      </c>
      <c r="AM180" s="135">
        <v>69</v>
      </c>
      <c r="AN180" s="135">
        <v>1.8</v>
      </c>
      <c r="AO180" s="135">
        <v>0.53255002904318727</v>
      </c>
      <c r="AP180" s="135">
        <v>134.20273642502241</v>
      </c>
      <c r="AQ180" s="134">
        <v>56.12</v>
      </c>
      <c r="AR180" s="9"/>
      <c r="AS180" s="136">
        <v>107.4</v>
      </c>
      <c r="AT180" s="136">
        <v>73.900000000000006</v>
      </c>
      <c r="AU180" s="136">
        <v>36.200000000000003</v>
      </c>
      <c r="AV180" s="136">
        <v>0.52761056178302679</v>
      </c>
      <c r="AW180" s="136">
        <v>136.69023395174202</v>
      </c>
      <c r="AX180" s="134">
        <v>694.29</v>
      </c>
      <c r="AZ180" s="145">
        <v>17.3</v>
      </c>
      <c r="BA180" s="145">
        <v>67.099999999999994</v>
      </c>
      <c r="BB180" s="145">
        <v>0</v>
      </c>
      <c r="BC180" s="145">
        <v>0.53197331726750297</v>
      </c>
      <c r="BD180" s="145">
        <v>134.490784513064</v>
      </c>
      <c r="BE180" s="134">
        <v>17.22</v>
      </c>
      <c r="BF180" s="9"/>
      <c r="BG180" s="135">
        <v>94.6</v>
      </c>
      <c r="BH180" s="135">
        <v>75.3</v>
      </c>
      <c r="BI180" s="135">
        <v>76</v>
      </c>
      <c r="BJ180" s="135">
        <v>0.53313551666104808</v>
      </c>
      <c r="BK180" s="138">
        <v>133.91094258021747</v>
      </c>
      <c r="BL180" s="134">
        <v>1280.3599999999999</v>
      </c>
      <c r="BN180" s="136">
        <v>95.5</v>
      </c>
      <c r="BO180" s="136">
        <v>73.900000000000006</v>
      </c>
      <c r="BP180" s="136">
        <v>31</v>
      </c>
      <c r="BQ180" s="136">
        <v>0.53410000000000002</v>
      </c>
      <c r="BR180" s="136">
        <v>133.44999999999999</v>
      </c>
      <c r="BS180" s="134">
        <v>567.5</v>
      </c>
      <c r="BT180" s="9"/>
      <c r="BU180" s="73">
        <f t="shared" si="22"/>
        <v>4192.58</v>
      </c>
      <c r="BV180" s="73">
        <f t="shared" si="23"/>
        <v>3767.0699999999993</v>
      </c>
      <c r="BW180" s="139">
        <f t="shared" si="24"/>
        <v>425.51</v>
      </c>
      <c r="BX180" s="74">
        <v>0</v>
      </c>
      <c r="BY180" s="74">
        <f>'[1]2_Ventas'!AB2360</f>
        <v>1030.9000000000001</v>
      </c>
      <c r="BZ180" s="140">
        <f>'[1]2_Ventas'!AN2360</f>
        <v>281.10000000000002</v>
      </c>
      <c r="CB180" s="141">
        <v>786</v>
      </c>
      <c r="CC180" s="142">
        <v>265</v>
      </c>
      <c r="CD180" s="142">
        <f t="shared" si="30"/>
        <v>729.27999999999975</v>
      </c>
      <c r="CE180" s="76">
        <f t="shared" si="30"/>
        <v>237.39</v>
      </c>
      <c r="CF180" s="142">
        <f t="shared" si="28"/>
        <v>-345.32999999999993</v>
      </c>
      <c r="CG180" s="142">
        <f t="shared" si="29"/>
        <v>1312</v>
      </c>
      <c r="CH180" s="142">
        <f t="shared" si="27"/>
        <v>966.67000000000007</v>
      </c>
      <c r="CI180" s="143">
        <f t="shared" si="25"/>
        <v>1051</v>
      </c>
      <c r="CJ180" s="9"/>
      <c r="CK180" s="146">
        <f t="shared" si="31"/>
        <v>-56.720000000000255</v>
      </c>
      <c r="CL180" s="147">
        <f t="shared" si="31"/>
        <v>-27.610000000000014</v>
      </c>
      <c r="CM180" s="147">
        <f t="shared" si="26"/>
        <v>-84.329999999999927</v>
      </c>
    </row>
    <row r="181" spans="1:91" ht="15" customHeight="1" x14ac:dyDescent="0.2">
      <c r="A181" s="144">
        <v>45451</v>
      </c>
      <c r="C181" s="133">
        <v>16</v>
      </c>
      <c r="D181" s="133">
        <v>70.900000000000006</v>
      </c>
      <c r="E181" s="133">
        <v>24</v>
      </c>
      <c r="F181" s="133">
        <v>0.6774</v>
      </c>
      <c r="G181" s="133">
        <v>77.400000000000006</v>
      </c>
      <c r="H181" s="134">
        <v>355.57</v>
      </c>
      <c r="J181" s="135">
        <v>0</v>
      </c>
      <c r="K181" s="135">
        <v>0</v>
      </c>
      <c r="L181" s="135">
        <v>0</v>
      </c>
      <c r="M181" s="135">
        <v>0</v>
      </c>
      <c r="N181" s="135">
        <v>0</v>
      </c>
      <c r="O181" s="134">
        <v>0</v>
      </c>
      <c r="Q181" s="136">
        <v>0</v>
      </c>
      <c r="R181" s="136">
        <v>0</v>
      </c>
      <c r="S181" s="136">
        <v>0</v>
      </c>
      <c r="T181" s="136">
        <v>0</v>
      </c>
      <c r="U181" s="136">
        <v>0</v>
      </c>
      <c r="V181" s="134">
        <v>0</v>
      </c>
      <c r="W181" s="9"/>
      <c r="X181" s="136">
        <v>100.3</v>
      </c>
      <c r="Y181" s="136">
        <v>68.8</v>
      </c>
      <c r="Z181" s="136">
        <v>11.4</v>
      </c>
      <c r="AA181" s="136">
        <v>0.53184242975292761</v>
      </c>
      <c r="AB181" s="136">
        <v>134.5562453915818</v>
      </c>
      <c r="AC181" s="134">
        <v>148.1</v>
      </c>
      <c r="AD181" s="9"/>
      <c r="AE181" s="145">
        <v>99.7</v>
      </c>
      <c r="AF181" s="137">
        <v>77.099999999999994</v>
      </c>
      <c r="AG181" s="137">
        <v>32.700000000000003</v>
      </c>
      <c r="AH181" s="137">
        <v>0.52949941588703164</v>
      </c>
      <c r="AI181" s="137">
        <v>135.73353370079815</v>
      </c>
      <c r="AJ181" s="134">
        <v>605.74</v>
      </c>
      <c r="AL181" s="135">
        <v>88.7</v>
      </c>
      <c r="AM181" s="135">
        <v>66.599999999999994</v>
      </c>
      <c r="AN181" s="135">
        <v>1.8</v>
      </c>
      <c r="AO181" s="135">
        <v>0.53255002904318727</v>
      </c>
      <c r="AP181" s="135">
        <v>134.20273642502241</v>
      </c>
      <c r="AQ181" s="134">
        <v>55.11</v>
      </c>
      <c r="AR181" s="9"/>
      <c r="AS181" s="136">
        <v>101.8</v>
      </c>
      <c r="AT181" s="136">
        <v>70.8</v>
      </c>
      <c r="AU181" s="136">
        <v>36.1</v>
      </c>
      <c r="AV181" s="136">
        <v>0.52761056178302679</v>
      </c>
      <c r="AW181" s="136">
        <v>136.69023395174202</v>
      </c>
      <c r="AX181" s="134">
        <v>692.25</v>
      </c>
      <c r="AZ181" s="145">
        <v>17.2</v>
      </c>
      <c r="BA181" s="145">
        <v>65.5</v>
      </c>
      <c r="BB181" s="145">
        <v>0</v>
      </c>
      <c r="BC181" s="145">
        <v>0.53197331726750297</v>
      </c>
      <c r="BD181" s="145">
        <v>134.490784513064</v>
      </c>
      <c r="BE181" s="134">
        <v>17.22</v>
      </c>
      <c r="BF181" s="9"/>
      <c r="BG181" s="135">
        <v>92.2</v>
      </c>
      <c r="BH181" s="135">
        <v>73.400000000000006</v>
      </c>
      <c r="BI181" s="135">
        <v>75.8</v>
      </c>
      <c r="BJ181" s="135">
        <v>0.53313551666104808</v>
      </c>
      <c r="BK181" s="138">
        <v>133.91094258021747</v>
      </c>
      <c r="BL181" s="134">
        <v>1280.1300000000001</v>
      </c>
      <c r="BN181" s="136">
        <v>92.5</v>
      </c>
      <c r="BO181" s="136">
        <v>71.5</v>
      </c>
      <c r="BP181" s="136">
        <v>31</v>
      </c>
      <c r="BQ181" s="136">
        <v>0.53410000000000002</v>
      </c>
      <c r="BR181" s="136">
        <v>133.44999999999999</v>
      </c>
      <c r="BS181" s="134">
        <v>567.96</v>
      </c>
      <c r="BT181" s="9"/>
      <c r="BU181" s="73">
        <f t="shared" si="22"/>
        <v>3722.08</v>
      </c>
      <c r="BV181" s="73">
        <f t="shared" si="23"/>
        <v>3366.5099999999998</v>
      </c>
      <c r="BW181" s="139">
        <f t="shared" si="24"/>
        <v>355.57</v>
      </c>
      <c r="BX181" s="74">
        <v>0</v>
      </c>
      <c r="BY181" s="74">
        <f>'[1]2_Ventas'!AB2361</f>
        <v>1023.52</v>
      </c>
      <c r="BZ181" s="140">
        <f>'[1]2_Ventas'!AN2361</f>
        <v>328.38</v>
      </c>
      <c r="CB181" s="141">
        <v>669.3</v>
      </c>
      <c r="CC181" s="142">
        <v>253.14</v>
      </c>
      <c r="CD181" s="142">
        <f t="shared" si="30"/>
        <v>622.96000000000049</v>
      </c>
      <c r="CE181" s="76">
        <f t="shared" si="30"/>
        <v>258.44</v>
      </c>
      <c r="CF181" s="142">
        <f t="shared" si="28"/>
        <v>-470.5</v>
      </c>
      <c r="CG181" s="142">
        <f t="shared" si="29"/>
        <v>1351.9</v>
      </c>
      <c r="CH181" s="142">
        <f t="shared" si="27"/>
        <v>881.40000000000009</v>
      </c>
      <c r="CI181" s="143">
        <f t="shared" si="25"/>
        <v>922.43999999999994</v>
      </c>
      <c r="CJ181" s="9"/>
      <c r="CK181" s="146">
        <f t="shared" si="31"/>
        <v>-46.339999999999463</v>
      </c>
      <c r="CL181" s="147">
        <f t="shared" si="31"/>
        <v>5.3000000000000114</v>
      </c>
      <c r="CM181" s="147">
        <f t="shared" si="26"/>
        <v>-41.03999999999985</v>
      </c>
    </row>
    <row r="182" spans="1:91" ht="15" customHeight="1" x14ac:dyDescent="0.2">
      <c r="A182" s="144">
        <v>45452</v>
      </c>
      <c r="C182" s="133">
        <v>14.9</v>
      </c>
      <c r="D182" s="133">
        <v>72.900000000000006</v>
      </c>
      <c r="E182" s="133">
        <v>35.799999999999997</v>
      </c>
      <c r="F182" s="133">
        <v>0.6774</v>
      </c>
      <c r="G182" s="133">
        <v>77.400000000000006</v>
      </c>
      <c r="H182" s="134">
        <v>548.86</v>
      </c>
      <c r="J182" s="135">
        <v>0</v>
      </c>
      <c r="K182" s="135">
        <v>0</v>
      </c>
      <c r="L182" s="135">
        <v>0</v>
      </c>
      <c r="M182" s="135">
        <v>0</v>
      </c>
      <c r="N182" s="135">
        <v>0</v>
      </c>
      <c r="O182" s="134">
        <v>0</v>
      </c>
      <c r="Q182" s="136">
        <v>0</v>
      </c>
      <c r="R182" s="136">
        <v>0</v>
      </c>
      <c r="S182" s="136">
        <v>0</v>
      </c>
      <c r="T182" s="136">
        <v>0</v>
      </c>
      <c r="U182" s="136">
        <v>0</v>
      </c>
      <c r="V182" s="134">
        <v>0</v>
      </c>
      <c r="W182" s="9"/>
      <c r="X182" s="136">
        <v>107.4</v>
      </c>
      <c r="Y182" s="136">
        <v>71.7</v>
      </c>
      <c r="Z182" s="136">
        <v>11.7</v>
      </c>
      <c r="AA182" s="136">
        <v>0.53184242975292761</v>
      </c>
      <c r="AB182" s="136">
        <v>134.5562453915818</v>
      </c>
      <c r="AC182" s="134">
        <v>154.86000000000001</v>
      </c>
      <c r="AD182" s="9"/>
      <c r="AE182" s="145">
        <v>107.2</v>
      </c>
      <c r="AF182" s="137">
        <v>74.7</v>
      </c>
      <c r="AG182" s="137">
        <v>62.6</v>
      </c>
      <c r="AH182" s="137">
        <v>0.52949941588703164</v>
      </c>
      <c r="AI182" s="137">
        <v>135.73353370079815</v>
      </c>
      <c r="AJ182" s="134">
        <v>1334.08</v>
      </c>
      <c r="AL182" s="135">
        <v>90.5</v>
      </c>
      <c r="AM182" s="135">
        <v>68.400000000000006</v>
      </c>
      <c r="AN182" s="135">
        <v>1.8</v>
      </c>
      <c r="AO182" s="135">
        <v>0.53255002904318727</v>
      </c>
      <c r="AP182" s="135">
        <v>134.20273642502241</v>
      </c>
      <c r="AQ182" s="134">
        <v>55.87</v>
      </c>
      <c r="AR182" s="9"/>
      <c r="AS182" s="136">
        <v>104.2</v>
      </c>
      <c r="AT182" s="136">
        <v>71.599999999999994</v>
      </c>
      <c r="AU182" s="136">
        <v>36.1</v>
      </c>
      <c r="AV182" s="136">
        <v>0.52761056178302679</v>
      </c>
      <c r="AW182" s="136">
        <v>136.69023395174202</v>
      </c>
      <c r="AX182" s="134">
        <v>692.71</v>
      </c>
      <c r="AZ182" s="145">
        <v>17.399999999999999</v>
      </c>
      <c r="BA182" s="145">
        <v>67.400000000000006</v>
      </c>
      <c r="BB182" s="145">
        <v>0</v>
      </c>
      <c r="BC182" s="145">
        <v>0.53197331726750297</v>
      </c>
      <c r="BD182" s="145">
        <v>134.490784513064</v>
      </c>
      <c r="BE182" s="134">
        <v>17.27</v>
      </c>
      <c r="BF182" s="9"/>
      <c r="BG182" s="135">
        <v>91.5</v>
      </c>
      <c r="BH182" s="135">
        <v>73.099999999999994</v>
      </c>
      <c r="BI182" s="135">
        <v>75.8</v>
      </c>
      <c r="BJ182" s="135">
        <v>0.53313551666104808</v>
      </c>
      <c r="BK182" s="138">
        <v>133.91094258021747</v>
      </c>
      <c r="BL182" s="134">
        <v>1280.8399999999999</v>
      </c>
      <c r="BN182" s="136">
        <v>92.7</v>
      </c>
      <c r="BO182" s="136">
        <v>71.7</v>
      </c>
      <c r="BP182" s="136">
        <v>31</v>
      </c>
      <c r="BQ182" s="136">
        <v>0.53410000000000002</v>
      </c>
      <c r="BR182" s="136">
        <v>133.44999999999999</v>
      </c>
      <c r="BS182" s="134">
        <v>567.94000000000005</v>
      </c>
      <c r="BT182" s="9"/>
      <c r="BU182" s="73">
        <f t="shared" si="22"/>
        <v>4652.43</v>
      </c>
      <c r="BV182" s="73">
        <f t="shared" si="23"/>
        <v>4103.57</v>
      </c>
      <c r="BW182" s="139">
        <f t="shared" si="24"/>
        <v>548.86</v>
      </c>
      <c r="BX182" s="74">
        <v>0</v>
      </c>
      <c r="BY182" s="74">
        <f>'[1]2_Ventas'!AB2362</f>
        <v>0</v>
      </c>
      <c r="BZ182" s="140">
        <f>'[1]2_Ventas'!AN2362</f>
        <v>0</v>
      </c>
      <c r="CB182" s="141">
        <v>800.38</v>
      </c>
      <c r="CC182" s="142">
        <v>236.05</v>
      </c>
      <c r="CD182" s="142">
        <f t="shared" si="30"/>
        <v>737.06</v>
      </c>
      <c r="CE182" s="76">
        <f t="shared" si="30"/>
        <v>193.29000000000002</v>
      </c>
      <c r="CF182" s="142">
        <f t="shared" si="28"/>
        <v>930.35000000000036</v>
      </c>
      <c r="CG182" s="142">
        <f t="shared" si="29"/>
        <v>0</v>
      </c>
      <c r="CH182" s="142">
        <f t="shared" si="27"/>
        <v>930.35000000000036</v>
      </c>
      <c r="CI182" s="143">
        <f t="shared" si="25"/>
        <v>1036.43</v>
      </c>
      <c r="CJ182" s="9"/>
      <c r="CK182" s="146">
        <f t="shared" si="31"/>
        <v>-63.32000000000005</v>
      </c>
      <c r="CL182" s="147">
        <f t="shared" si="31"/>
        <v>-42.759999999999991</v>
      </c>
      <c r="CM182" s="147">
        <f t="shared" si="26"/>
        <v>-106.0799999999997</v>
      </c>
    </row>
    <row r="183" spans="1:91" ht="15" customHeight="1" x14ac:dyDescent="0.2">
      <c r="A183" s="144">
        <v>45453</v>
      </c>
      <c r="C183" s="133">
        <v>14.9</v>
      </c>
      <c r="D183" s="133">
        <v>73.099999999999994</v>
      </c>
      <c r="E183" s="133">
        <v>32.9</v>
      </c>
      <c r="F183" s="133">
        <v>0.6774</v>
      </c>
      <c r="G183" s="133">
        <v>77.400000000000006</v>
      </c>
      <c r="H183" s="134">
        <v>493.61</v>
      </c>
      <c r="J183" s="135">
        <v>0</v>
      </c>
      <c r="K183" s="135">
        <v>0</v>
      </c>
      <c r="L183" s="135">
        <v>0</v>
      </c>
      <c r="M183" s="135">
        <v>0</v>
      </c>
      <c r="N183" s="135">
        <v>0</v>
      </c>
      <c r="O183" s="134">
        <v>0</v>
      </c>
      <c r="Q183" s="136">
        <v>0</v>
      </c>
      <c r="R183" s="136">
        <v>0</v>
      </c>
      <c r="S183" s="136">
        <v>0</v>
      </c>
      <c r="T183" s="136">
        <v>0</v>
      </c>
      <c r="U183" s="136">
        <v>0</v>
      </c>
      <c r="V183" s="134">
        <v>0</v>
      </c>
      <c r="W183" s="9"/>
      <c r="X183" s="136">
        <v>103.6</v>
      </c>
      <c r="Y183" s="136">
        <v>69.900000000000006</v>
      </c>
      <c r="Z183" s="136">
        <v>11.6</v>
      </c>
      <c r="AA183" s="136">
        <v>0.53184242975292761</v>
      </c>
      <c r="AB183" s="136">
        <v>134.5562453915818</v>
      </c>
      <c r="AC183" s="134">
        <v>152.07</v>
      </c>
      <c r="AD183" s="9"/>
      <c r="AE183" s="145">
        <v>103.5</v>
      </c>
      <c r="AF183" s="137">
        <v>74.8</v>
      </c>
      <c r="AG183" s="137">
        <v>51.7</v>
      </c>
      <c r="AH183" s="137">
        <v>0.52949941588703164</v>
      </c>
      <c r="AI183" s="137">
        <v>135.73353370079815</v>
      </c>
      <c r="AJ183" s="134">
        <v>1068.32</v>
      </c>
      <c r="AL183" s="135">
        <v>89.9</v>
      </c>
      <c r="AM183" s="135">
        <v>67.8</v>
      </c>
      <c r="AN183" s="135">
        <v>1.8</v>
      </c>
      <c r="AO183" s="135">
        <v>0.53255002904318727</v>
      </c>
      <c r="AP183" s="135">
        <v>134.20273642502241</v>
      </c>
      <c r="AQ183" s="134">
        <v>55.62</v>
      </c>
      <c r="AR183" s="9"/>
      <c r="AS183" s="136">
        <v>103.7</v>
      </c>
      <c r="AT183" s="136">
        <v>71.3</v>
      </c>
      <c r="AU183" s="136">
        <v>36.200000000000003</v>
      </c>
      <c r="AV183" s="136">
        <v>0.52761056178302679</v>
      </c>
      <c r="AW183" s="136">
        <v>136.69023395174202</v>
      </c>
      <c r="AX183" s="134">
        <v>695.06</v>
      </c>
      <c r="AZ183" s="145">
        <v>17.3</v>
      </c>
      <c r="BA183" s="145">
        <v>66.599999999999994</v>
      </c>
      <c r="BB183" s="145">
        <v>0</v>
      </c>
      <c r="BC183" s="145">
        <v>0.53197331726750297</v>
      </c>
      <c r="BD183" s="145">
        <v>134.490784513064</v>
      </c>
      <c r="BE183" s="134">
        <v>17.239999999999998</v>
      </c>
      <c r="BF183" s="9"/>
      <c r="BG183" s="135">
        <v>91.4</v>
      </c>
      <c r="BH183" s="135">
        <v>72.900000000000006</v>
      </c>
      <c r="BI183" s="135">
        <v>75.7</v>
      </c>
      <c r="BJ183" s="135">
        <v>0.53313551666104808</v>
      </c>
      <c r="BK183" s="138">
        <v>133.91094258021747</v>
      </c>
      <c r="BL183" s="134">
        <v>1279.58</v>
      </c>
      <c r="BN183" s="136">
        <v>92.4</v>
      </c>
      <c r="BO183" s="136">
        <v>71.5</v>
      </c>
      <c r="BP183" s="136">
        <v>31</v>
      </c>
      <c r="BQ183" s="136">
        <v>0.53410000000000002</v>
      </c>
      <c r="BR183" s="136">
        <v>133.44999999999999</v>
      </c>
      <c r="BS183" s="134">
        <v>567.91</v>
      </c>
      <c r="BT183" s="9"/>
      <c r="BU183" s="73">
        <f t="shared" si="22"/>
        <v>4329.41</v>
      </c>
      <c r="BV183" s="73">
        <f t="shared" si="23"/>
        <v>3835.7999999999993</v>
      </c>
      <c r="BW183" s="139">
        <f t="shared" si="24"/>
        <v>493.61</v>
      </c>
      <c r="BX183" s="74">
        <v>0</v>
      </c>
      <c r="BY183" s="74">
        <f>'[1]2_Ventas'!AB2363</f>
        <v>973.52</v>
      </c>
      <c r="BZ183" s="140">
        <f>'[1]2_Ventas'!AN2363</f>
        <v>281.74</v>
      </c>
      <c r="CB183" s="141">
        <v>761.54</v>
      </c>
      <c r="CC183" s="142">
        <v>231.02</v>
      </c>
      <c r="CD183" s="142">
        <f t="shared" si="30"/>
        <v>705.74999999999955</v>
      </c>
      <c r="CE183" s="76">
        <f t="shared" si="30"/>
        <v>226.49</v>
      </c>
      <c r="CF183" s="142">
        <f t="shared" si="28"/>
        <v>-323.02000000000044</v>
      </c>
      <c r="CG183" s="142">
        <f t="shared" si="29"/>
        <v>1255.26</v>
      </c>
      <c r="CH183" s="142">
        <f t="shared" si="27"/>
        <v>932.23999999999955</v>
      </c>
      <c r="CI183" s="143">
        <f t="shared" si="25"/>
        <v>992.56</v>
      </c>
      <c r="CJ183" s="9"/>
      <c r="CK183" s="146">
        <f t="shared" si="31"/>
        <v>-55.790000000000418</v>
      </c>
      <c r="CL183" s="147">
        <f t="shared" si="31"/>
        <v>-4.5300000000000011</v>
      </c>
      <c r="CM183" s="147">
        <f t="shared" si="26"/>
        <v>-60.320000000000391</v>
      </c>
    </row>
    <row r="184" spans="1:91" ht="15" customHeight="1" x14ac:dyDescent="0.2">
      <c r="A184" s="144">
        <v>45454</v>
      </c>
      <c r="C184" s="133">
        <v>14.9</v>
      </c>
      <c r="D184" s="133">
        <v>74.099999999999994</v>
      </c>
      <c r="E184" s="133">
        <v>27.2</v>
      </c>
      <c r="F184" s="133">
        <v>0.6774</v>
      </c>
      <c r="G184" s="133">
        <v>77.400000000000006</v>
      </c>
      <c r="H184" s="134">
        <v>389.24</v>
      </c>
      <c r="J184" s="135">
        <v>0</v>
      </c>
      <c r="K184" s="135">
        <v>0</v>
      </c>
      <c r="L184" s="135">
        <v>0</v>
      </c>
      <c r="M184" s="135">
        <v>0</v>
      </c>
      <c r="N184" s="135">
        <v>0</v>
      </c>
      <c r="O184" s="134">
        <v>0</v>
      </c>
      <c r="Q184" s="136">
        <v>0</v>
      </c>
      <c r="R184" s="136">
        <v>0</v>
      </c>
      <c r="S184" s="136">
        <v>0</v>
      </c>
      <c r="T184" s="136">
        <v>0</v>
      </c>
      <c r="U184" s="136">
        <v>0</v>
      </c>
      <c r="V184" s="134">
        <v>0</v>
      </c>
      <c r="W184" s="9"/>
      <c r="X184" s="136">
        <v>104.7</v>
      </c>
      <c r="Y184" s="136">
        <v>70.400000000000006</v>
      </c>
      <c r="Z184" s="136">
        <v>11.8</v>
      </c>
      <c r="AA184" s="136">
        <v>0.53184242975292761</v>
      </c>
      <c r="AB184" s="136">
        <v>134.5562453915818</v>
      </c>
      <c r="AC184" s="134">
        <v>154.94</v>
      </c>
      <c r="AD184" s="9"/>
      <c r="AE184" s="145">
        <v>104.4</v>
      </c>
      <c r="AF184" s="137">
        <v>76.5</v>
      </c>
      <c r="AG184" s="137">
        <v>48.9</v>
      </c>
      <c r="AH184" s="137">
        <v>0.52949941588703164</v>
      </c>
      <c r="AI184" s="137">
        <v>135.73353370079815</v>
      </c>
      <c r="AJ184" s="134">
        <v>997.42</v>
      </c>
      <c r="AL184" s="135">
        <v>90.3</v>
      </c>
      <c r="AM184" s="135">
        <v>68.099999999999994</v>
      </c>
      <c r="AN184" s="135">
        <v>1.8</v>
      </c>
      <c r="AO184" s="135">
        <v>0.53255002904318727</v>
      </c>
      <c r="AP184" s="135">
        <v>134.20273642502241</v>
      </c>
      <c r="AQ184" s="134">
        <v>55.8</v>
      </c>
      <c r="AR184" s="9"/>
      <c r="AS184" s="136">
        <v>105</v>
      </c>
      <c r="AT184" s="136">
        <v>72.099999999999994</v>
      </c>
      <c r="AU184" s="136">
        <v>36.299999999999997</v>
      </c>
      <c r="AV184" s="136">
        <v>0.52761056178302679</v>
      </c>
      <c r="AW184" s="136">
        <v>136.69023395174202</v>
      </c>
      <c r="AX184" s="134">
        <v>697.46</v>
      </c>
      <c r="AZ184" s="145">
        <v>17.399999999999999</v>
      </c>
      <c r="BA184" s="145">
        <v>66.599999999999994</v>
      </c>
      <c r="BB184" s="145">
        <v>0</v>
      </c>
      <c r="BC184" s="145">
        <v>0.53197331726750297</v>
      </c>
      <c r="BD184" s="145">
        <v>134.490784513064</v>
      </c>
      <c r="BE184" s="134">
        <v>17.3</v>
      </c>
      <c r="BF184" s="9"/>
      <c r="BG184" s="135">
        <v>92.2</v>
      </c>
      <c r="BH184" s="135">
        <v>73.5</v>
      </c>
      <c r="BI184" s="135">
        <v>75.8</v>
      </c>
      <c r="BJ184" s="135">
        <v>0.53313551666104808</v>
      </c>
      <c r="BK184" s="138">
        <v>133.91094258021747</v>
      </c>
      <c r="BL184" s="134">
        <v>1279.8699999999999</v>
      </c>
      <c r="BN184" s="136">
        <v>93.2</v>
      </c>
      <c r="BO184" s="136">
        <v>72.099999999999994</v>
      </c>
      <c r="BP184" s="136">
        <v>31</v>
      </c>
      <c r="BQ184" s="136">
        <v>0.53410000000000002</v>
      </c>
      <c r="BR184" s="136">
        <v>133.44999999999999</v>
      </c>
      <c r="BS184" s="134">
        <v>567.94000000000005</v>
      </c>
      <c r="BT184" s="9"/>
      <c r="BU184" s="73">
        <f t="shared" si="22"/>
        <v>4159.97</v>
      </c>
      <c r="BV184" s="73">
        <f t="shared" si="23"/>
        <v>3770.73</v>
      </c>
      <c r="BW184" s="139">
        <f t="shared" si="24"/>
        <v>389.24</v>
      </c>
      <c r="BX184" s="74">
        <v>0</v>
      </c>
      <c r="BY184" s="74">
        <f>'[1]2_Ventas'!AB2364</f>
        <v>790.24</v>
      </c>
      <c r="BZ184" s="140">
        <f>'[1]2_Ventas'!AN2364</f>
        <v>329.57</v>
      </c>
      <c r="CB184" s="141">
        <v>778.51</v>
      </c>
      <c r="CC184" s="142">
        <v>222.95</v>
      </c>
      <c r="CD184" s="142">
        <f t="shared" si="30"/>
        <v>725.17000000000075</v>
      </c>
      <c r="CE184" s="76">
        <f t="shared" si="30"/>
        <v>225.2</v>
      </c>
      <c r="CF184" s="142">
        <f t="shared" si="28"/>
        <v>-169.4399999999996</v>
      </c>
      <c r="CG184" s="142">
        <f t="shared" si="29"/>
        <v>1119.81</v>
      </c>
      <c r="CH184" s="142">
        <f t="shared" si="27"/>
        <v>950.37000000000035</v>
      </c>
      <c r="CI184" s="143">
        <f t="shared" si="25"/>
        <v>1001.46</v>
      </c>
      <c r="CJ184" s="9"/>
      <c r="CK184" s="146">
        <f t="shared" si="31"/>
        <v>-53.339999999999236</v>
      </c>
      <c r="CL184" s="147">
        <f t="shared" si="31"/>
        <v>2.25</v>
      </c>
      <c r="CM184" s="147">
        <f t="shared" si="26"/>
        <v>-51.089999999999691</v>
      </c>
    </row>
    <row r="185" spans="1:91" ht="15" customHeight="1" x14ac:dyDescent="0.2">
      <c r="A185" s="144">
        <v>45455</v>
      </c>
      <c r="C185" s="133">
        <v>14.9</v>
      </c>
      <c r="D185" s="133">
        <v>75.2</v>
      </c>
      <c r="E185" s="133">
        <v>28.5</v>
      </c>
      <c r="F185" s="133">
        <v>0.6764</v>
      </c>
      <c r="G185" s="133">
        <v>77.7</v>
      </c>
      <c r="H185" s="134">
        <v>411.99</v>
      </c>
      <c r="J185" s="135">
        <v>0</v>
      </c>
      <c r="K185" s="135">
        <v>0</v>
      </c>
      <c r="L185" s="135">
        <v>0</v>
      </c>
      <c r="M185" s="135">
        <v>0</v>
      </c>
      <c r="N185" s="135">
        <v>0</v>
      </c>
      <c r="O185" s="134">
        <v>0</v>
      </c>
      <c r="Q185" s="136">
        <v>0</v>
      </c>
      <c r="R185" s="136">
        <v>0</v>
      </c>
      <c r="S185" s="136">
        <v>0</v>
      </c>
      <c r="T185" s="136">
        <v>0</v>
      </c>
      <c r="U185" s="136">
        <v>0</v>
      </c>
      <c r="V185" s="134">
        <v>0</v>
      </c>
      <c r="W185" s="9"/>
      <c r="X185" s="136">
        <v>107.3</v>
      </c>
      <c r="Y185" s="136">
        <v>72.099999999999994</v>
      </c>
      <c r="Z185" s="136">
        <v>11.9</v>
      </c>
      <c r="AA185" s="136">
        <v>0.53184242975292761</v>
      </c>
      <c r="AB185" s="136">
        <v>134.5562453915818</v>
      </c>
      <c r="AC185" s="134">
        <v>157.12</v>
      </c>
      <c r="AD185" s="9"/>
      <c r="AE185" s="145">
        <v>106.9</v>
      </c>
      <c r="AF185" s="137">
        <v>77.099999999999994</v>
      </c>
      <c r="AG185" s="137">
        <v>47.3</v>
      </c>
      <c r="AH185" s="137">
        <v>0.53256811321152009</v>
      </c>
      <c r="AI185" s="137">
        <v>134.19371408047562</v>
      </c>
      <c r="AJ185" s="134">
        <v>958.06</v>
      </c>
      <c r="AL185" s="135">
        <v>92.8</v>
      </c>
      <c r="AM185" s="135">
        <v>70.400000000000006</v>
      </c>
      <c r="AN185" s="135">
        <v>1.8</v>
      </c>
      <c r="AO185" s="135">
        <v>0.53255002904318727</v>
      </c>
      <c r="AP185" s="135">
        <v>134.20273642502241</v>
      </c>
      <c r="AQ185" s="134">
        <v>56.88</v>
      </c>
      <c r="AR185" s="9"/>
      <c r="AS185" s="136">
        <v>107.3</v>
      </c>
      <c r="AT185" s="136">
        <v>73</v>
      </c>
      <c r="AU185" s="136">
        <v>36.4</v>
      </c>
      <c r="AV185" s="136">
        <v>0.52761056178302679</v>
      </c>
      <c r="AW185" s="136">
        <v>136.69023395174202</v>
      </c>
      <c r="AX185" s="134">
        <v>700.29</v>
      </c>
      <c r="AZ185" s="145">
        <v>17.600000000000001</v>
      </c>
      <c r="BA185" s="145">
        <v>69.099999999999994</v>
      </c>
      <c r="BB185" s="145">
        <v>0</v>
      </c>
      <c r="BC185" s="145">
        <v>0.53197331726750297</v>
      </c>
      <c r="BD185" s="145">
        <v>134.490784513064</v>
      </c>
      <c r="BE185" s="134">
        <v>17.32</v>
      </c>
      <c r="BF185" s="9"/>
      <c r="BG185" s="135">
        <v>93.2</v>
      </c>
      <c r="BH185" s="135">
        <v>74.2</v>
      </c>
      <c r="BI185" s="135">
        <v>75.900000000000006</v>
      </c>
      <c r="BJ185" s="135">
        <v>0.53313551666104808</v>
      </c>
      <c r="BK185" s="138">
        <v>133.91094258021747</v>
      </c>
      <c r="BL185" s="134">
        <v>1280.04</v>
      </c>
      <c r="BN185" s="136">
        <v>94.8</v>
      </c>
      <c r="BO185" s="136">
        <v>73</v>
      </c>
      <c r="BP185" s="136">
        <v>31</v>
      </c>
      <c r="BQ185" s="136">
        <v>0.53410000000000002</v>
      </c>
      <c r="BR185" s="136">
        <v>133.44999999999999</v>
      </c>
      <c r="BS185" s="134">
        <v>568.20000000000005</v>
      </c>
      <c r="BT185" s="9"/>
      <c r="BU185" s="73">
        <f t="shared" si="22"/>
        <v>4149.8999999999996</v>
      </c>
      <c r="BV185" s="73">
        <f t="shared" si="23"/>
        <v>3737.91</v>
      </c>
      <c r="BW185" s="139">
        <f t="shared" si="24"/>
        <v>411.99</v>
      </c>
      <c r="BX185" s="74">
        <v>0</v>
      </c>
      <c r="BY185" s="74">
        <f>'[1]2_Ventas'!AB2365</f>
        <v>748.19</v>
      </c>
      <c r="BZ185" s="140">
        <f>'[1]2_Ventas'!AN2365</f>
        <v>212.1</v>
      </c>
      <c r="CB185" s="141">
        <v>775</v>
      </c>
      <c r="CC185" s="142">
        <v>243</v>
      </c>
      <c r="CD185" s="142">
        <f t="shared" si="30"/>
        <v>715.36999999999989</v>
      </c>
      <c r="CE185" s="76">
        <f t="shared" si="30"/>
        <v>234.85</v>
      </c>
      <c r="CF185" s="142">
        <f t="shared" si="28"/>
        <v>-10.070000000000618</v>
      </c>
      <c r="CG185" s="142">
        <f t="shared" si="29"/>
        <v>960.29000000000008</v>
      </c>
      <c r="CH185" s="142">
        <f t="shared" si="27"/>
        <v>950.21999999999946</v>
      </c>
      <c r="CI185" s="143">
        <f t="shared" si="25"/>
        <v>1018</v>
      </c>
      <c r="CJ185" s="9"/>
      <c r="CK185" s="146">
        <f t="shared" si="31"/>
        <v>-59.630000000000109</v>
      </c>
      <c r="CL185" s="147">
        <f t="shared" si="31"/>
        <v>-8.1500000000000057</v>
      </c>
      <c r="CM185" s="147">
        <f t="shared" si="26"/>
        <v>-67.780000000000541</v>
      </c>
    </row>
    <row r="186" spans="1:91" ht="15" customHeight="1" x14ac:dyDescent="0.2">
      <c r="A186" s="144">
        <v>45456</v>
      </c>
      <c r="C186" s="133">
        <v>14.9</v>
      </c>
      <c r="D186" s="133">
        <v>74.599999999999994</v>
      </c>
      <c r="E186" s="133">
        <v>29.3</v>
      </c>
      <c r="F186" s="133">
        <v>0.6764</v>
      </c>
      <c r="G186" s="133">
        <v>77.7</v>
      </c>
      <c r="H186" s="134">
        <v>426.64</v>
      </c>
      <c r="J186" s="135">
        <v>0</v>
      </c>
      <c r="K186" s="135">
        <v>0</v>
      </c>
      <c r="L186" s="135">
        <v>0</v>
      </c>
      <c r="M186" s="135">
        <v>0</v>
      </c>
      <c r="N186" s="135">
        <v>0</v>
      </c>
      <c r="O186" s="134">
        <v>0</v>
      </c>
      <c r="Q186" s="136">
        <v>0</v>
      </c>
      <c r="R186" s="136">
        <v>0</v>
      </c>
      <c r="S186" s="136">
        <v>0</v>
      </c>
      <c r="T186" s="136">
        <v>0</v>
      </c>
      <c r="U186" s="136">
        <v>0</v>
      </c>
      <c r="V186" s="134">
        <v>0</v>
      </c>
      <c r="W186" s="9"/>
      <c r="X186" s="136">
        <v>106.3</v>
      </c>
      <c r="Y186" s="136">
        <v>71.7</v>
      </c>
      <c r="Z186" s="136">
        <v>12</v>
      </c>
      <c r="AA186" s="136">
        <v>0.53184242975292761</v>
      </c>
      <c r="AB186" s="136">
        <v>134.5562453915818</v>
      </c>
      <c r="AC186" s="134">
        <v>157.88</v>
      </c>
      <c r="AD186" s="9"/>
      <c r="AE186" s="145">
        <v>106</v>
      </c>
      <c r="AF186" s="137">
        <v>75.900000000000006</v>
      </c>
      <c r="AG186" s="137">
        <v>41.6</v>
      </c>
      <c r="AH186" s="137">
        <v>0.53256811321152009</v>
      </c>
      <c r="AI186" s="137">
        <v>134.19371408047562</v>
      </c>
      <c r="AJ186" s="134">
        <v>820.9</v>
      </c>
      <c r="AL186" s="135">
        <v>92</v>
      </c>
      <c r="AM186" s="135">
        <v>69.599999999999994</v>
      </c>
      <c r="AN186" s="135">
        <v>1.8</v>
      </c>
      <c r="AO186" s="135">
        <v>0.53255002904318727</v>
      </c>
      <c r="AP186" s="135">
        <v>134.20273642502241</v>
      </c>
      <c r="AQ186" s="134">
        <v>56.54</v>
      </c>
      <c r="AR186" s="9"/>
      <c r="AS186" s="136">
        <v>106.5</v>
      </c>
      <c r="AT186" s="136">
        <v>72.400000000000006</v>
      </c>
      <c r="AU186" s="136">
        <v>36.4</v>
      </c>
      <c r="AV186" s="136">
        <v>0.52761056178302679</v>
      </c>
      <c r="AW186" s="136">
        <v>136.69023395174202</v>
      </c>
      <c r="AX186" s="134">
        <v>700.36</v>
      </c>
      <c r="AZ186" s="145">
        <v>17.600000000000001</v>
      </c>
      <c r="BA186" s="145">
        <v>68.2</v>
      </c>
      <c r="BB186" s="145">
        <v>0</v>
      </c>
      <c r="BC186" s="145">
        <v>0.53197331726750297</v>
      </c>
      <c r="BD186" s="145">
        <v>134.490784513064</v>
      </c>
      <c r="BE186" s="134">
        <v>17.350000000000001</v>
      </c>
      <c r="BF186" s="9"/>
      <c r="BG186" s="135">
        <v>98.3</v>
      </c>
      <c r="BH186" s="135">
        <v>74.400000000000006</v>
      </c>
      <c r="BI186" s="135">
        <v>75.900000000000006</v>
      </c>
      <c r="BJ186" s="135">
        <v>0.53313551666104808</v>
      </c>
      <c r="BK186" s="138">
        <v>133.91094258021747</v>
      </c>
      <c r="BL186" s="134">
        <v>1280.31</v>
      </c>
      <c r="BN186" s="136">
        <v>94.8</v>
      </c>
      <c r="BO186" s="136">
        <v>73.099999999999994</v>
      </c>
      <c r="BP186" s="136">
        <v>31</v>
      </c>
      <c r="BQ186" s="136">
        <v>0.53410000000000002</v>
      </c>
      <c r="BR186" s="136">
        <v>133.44999999999999</v>
      </c>
      <c r="BS186" s="134">
        <v>568.08000000000004</v>
      </c>
      <c r="BT186" s="9"/>
      <c r="BU186" s="73">
        <f>+H186+O186+AQ186+BL186+AJ186+BE186+BS186+AC186+V186+AX186</f>
        <v>4028.06</v>
      </c>
      <c r="BV186" s="73">
        <f t="shared" si="23"/>
        <v>3601.42</v>
      </c>
      <c r="BW186" s="139">
        <f t="shared" si="24"/>
        <v>426.64</v>
      </c>
      <c r="BX186" s="74">
        <v>0</v>
      </c>
      <c r="BY186" s="74">
        <f>'[1]2_Ventas'!AB2366</f>
        <v>851.02</v>
      </c>
      <c r="BZ186" s="140">
        <f>'[1]2_Ventas'!AN2366</f>
        <v>211.31</v>
      </c>
      <c r="CB186" s="141">
        <v>773</v>
      </c>
      <c r="CC186" s="142">
        <v>234</v>
      </c>
      <c r="CD186" s="142">
        <f t="shared" si="30"/>
        <v>714.5300000000002</v>
      </c>
      <c r="CE186" s="76">
        <f t="shared" si="30"/>
        <v>225.95999999999998</v>
      </c>
      <c r="CF186" s="142">
        <f t="shared" si="28"/>
        <v>-121.83999999999969</v>
      </c>
      <c r="CG186" s="142">
        <f>+BY186+BZ186</f>
        <v>1062.33</v>
      </c>
      <c r="CH186" s="142">
        <f>SUM(CF186:CG186)</f>
        <v>940.49000000000024</v>
      </c>
      <c r="CI186" s="143">
        <f>+CB186+CC186</f>
        <v>1007</v>
      </c>
      <c r="CJ186" s="9"/>
      <c r="CK186" s="146">
        <f>+CD186-CB186</f>
        <v>-58.4699999999998</v>
      </c>
      <c r="CL186" s="147">
        <f t="shared" si="31"/>
        <v>-8.0400000000000205</v>
      </c>
      <c r="CM186" s="147">
        <f t="shared" si="26"/>
        <v>-66.509999999999764</v>
      </c>
    </row>
    <row r="187" spans="1:91" ht="15" customHeight="1" x14ac:dyDescent="0.2">
      <c r="A187" s="144">
        <v>45457</v>
      </c>
      <c r="C187" s="133"/>
      <c r="D187" s="133"/>
      <c r="E187" s="133"/>
      <c r="F187" s="133"/>
      <c r="G187" s="133"/>
      <c r="H187" s="134"/>
      <c r="J187" s="135"/>
      <c r="K187" s="135"/>
      <c r="L187" s="135"/>
      <c r="M187" s="135"/>
      <c r="N187" s="135"/>
      <c r="O187" s="134"/>
      <c r="Q187" s="136"/>
      <c r="R187" s="136"/>
      <c r="S187" s="136"/>
      <c r="T187" s="136"/>
      <c r="U187" s="136"/>
      <c r="V187" s="134"/>
      <c r="W187" s="9"/>
      <c r="X187" s="136"/>
      <c r="Y187" s="136"/>
      <c r="Z187" s="136"/>
      <c r="AA187" s="136"/>
      <c r="AB187" s="136"/>
      <c r="AC187" s="134"/>
      <c r="AD187" s="9"/>
      <c r="AE187" s="145"/>
      <c r="AF187" s="137"/>
      <c r="AG187" s="137"/>
      <c r="AH187" s="137"/>
      <c r="AI187" s="137"/>
      <c r="AJ187" s="134"/>
      <c r="AL187" s="135"/>
      <c r="AM187" s="135"/>
      <c r="AN187" s="135"/>
      <c r="AO187" s="135"/>
      <c r="AP187" s="135"/>
      <c r="AQ187" s="134"/>
      <c r="AR187" s="9"/>
      <c r="AS187" s="136"/>
      <c r="AT187" s="136"/>
      <c r="AU187" s="136"/>
      <c r="AV187" s="136"/>
      <c r="AW187" s="136"/>
      <c r="AX187" s="134"/>
      <c r="AZ187" s="145"/>
      <c r="BA187" s="145"/>
      <c r="BB187" s="145"/>
      <c r="BC187" s="145"/>
      <c r="BD187" s="145"/>
      <c r="BE187" s="134"/>
      <c r="BF187" s="9"/>
      <c r="BG187" s="135"/>
      <c r="BH187" s="135"/>
      <c r="BI187" s="135"/>
      <c r="BJ187" s="135"/>
      <c r="BK187" s="138"/>
      <c r="BL187" s="134"/>
      <c r="BN187" s="136"/>
      <c r="BO187" s="136"/>
      <c r="BP187" s="136"/>
      <c r="BQ187" s="136"/>
      <c r="BR187" s="136"/>
      <c r="BS187" s="134"/>
      <c r="BT187" s="9"/>
      <c r="BU187" s="73">
        <f t="shared" si="22"/>
        <v>0</v>
      </c>
      <c r="BV187" s="73">
        <f t="shared" si="23"/>
        <v>0</v>
      </c>
      <c r="BW187" s="139">
        <f t="shared" si="24"/>
        <v>0</v>
      </c>
      <c r="BX187" s="74">
        <v>0</v>
      </c>
      <c r="BY187" s="74">
        <f>'[1]2_Ventas'!AB2367</f>
        <v>0</v>
      </c>
      <c r="BZ187" s="140">
        <f>'[1]2_Ventas'!AN2367</f>
        <v>0</v>
      </c>
      <c r="CB187" s="141" t="s">
        <v>42</v>
      </c>
      <c r="CC187" s="142"/>
      <c r="CD187" s="142">
        <f t="shared" si="30"/>
        <v>-3601.42</v>
      </c>
      <c r="CE187" s="76">
        <f t="shared" si="30"/>
        <v>-426.64</v>
      </c>
      <c r="CF187" s="142">
        <f t="shared" si="28"/>
        <v>-4028.06</v>
      </c>
      <c r="CG187" s="142">
        <f t="shared" si="29"/>
        <v>0</v>
      </c>
      <c r="CH187" s="142">
        <f t="shared" si="27"/>
        <v>-4028.06</v>
      </c>
      <c r="CI187" s="143" t="e">
        <f t="shared" si="25"/>
        <v>#VALUE!</v>
      </c>
      <c r="CJ187" s="9"/>
      <c r="CK187" s="146" t="e">
        <f t="shared" si="31"/>
        <v>#VALUE!</v>
      </c>
      <c r="CL187" s="147">
        <f t="shared" si="31"/>
        <v>-426.64</v>
      </c>
      <c r="CM187" s="147" t="e">
        <f t="shared" si="26"/>
        <v>#VALUE!</v>
      </c>
    </row>
    <row r="188" spans="1:91" ht="15" customHeight="1" x14ac:dyDescent="0.2">
      <c r="A188" s="144">
        <v>45458</v>
      </c>
      <c r="C188" s="133"/>
      <c r="D188" s="133"/>
      <c r="E188" s="133"/>
      <c r="F188" s="133"/>
      <c r="G188" s="133"/>
      <c r="H188" s="134"/>
      <c r="J188" s="135"/>
      <c r="K188" s="135"/>
      <c r="L188" s="135"/>
      <c r="M188" s="135"/>
      <c r="N188" s="135"/>
      <c r="O188" s="134"/>
      <c r="Q188" s="136"/>
      <c r="R188" s="136"/>
      <c r="S188" s="136"/>
      <c r="T188" s="136"/>
      <c r="U188" s="136"/>
      <c r="V188" s="134"/>
      <c r="W188" s="9"/>
      <c r="X188" s="136"/>
      <c r="Y188" s="136"/>
      <c r="Z188" s="136"/>
      <c r="AA188" s="136"/>
      <c r="AB188" s="136"/>
      <c r="AC188" s="134"/>
      <c r="AD188" s="9"/>
      <c r="AE188" s="145"/>
      <c r="AF188" s="137"/>
      <c r="AG188" s="137"/>
      <c r="AH188" s="137"/>
      <c r="AI188" s="137"/>
      <c r="AJ188" s="134"/>
      <c r="AL188" s="135"/>
      <c r="AM188" s="135"/>
      <c r="AN188" s="135"/>
      <c r="AO188" s="135"/>
      <c r="AP188" s="135"/>
      <c r="AQ188" s="134"/>
      <c r="AR188" s="9"/>
      <c r="AS188" s="136"/>
      <c r="AT188" s="136"/>
      <c r="AU188" s="136"/>
      <c r="AV188" s="136"/>
      <c r="AW188" s="136"/>
      <c r="AX188" s="134"/>
      <c r="AZ188" s="145"/>
      <c r="BA188" s="145"/>
      <c r="BB188" s="145"/>
      <c r="BC188" s="145"/>
      <c r="BD188" s="145"/>
      <c r="BE188" s="134"/>
      <c r="BF188" s="9"/>
      <c r="BG188" s="135"/>
      <c r="BH188" s="135"/>
      <c r="BI188" s="135"/>
      <c r="BJ188" s="135"/>
      <c r="BK188" s="138"/>
      <c r="BL188" s="134"/>
      <c r="BN188" s="136"/>
      <c r="BO188" s="136"/>
      <c r="BP188" s="136"/>
      <c r="BQ188" s="136"/>
      <c r="BR188" s="136"/>
      <c r="BS188" s="134"/>
      <c r="BT188" s="9"/>
      <c r="BU188" s="73">
        <f t="shared" si="22"/>
        <v>0</v>
      </c>
      <c r="BV188" s="73">
        <f t="shared" si="23"/>
        <v>0</v>
      </c>
      <c r="BW188" s="139">
        <f t="shared" si="24"/>
        <v>0</v>
      </c>
      <c r="BX188" s="74">
        <v>0</v>
      </c>
      <c r="BY188" s="74">
        <f>'[1]2_Ventas'!AB2368</f>
        <v>0</v>
      </c>
      <c r="BZ188" s="140">
        <f>'[1]2_Ventas'!AN2368</f>
        <v>0</v>
      </c>
      <c r="CB188" s="141" t="s">
        <v>42</v>
      </c>
      <c r="CC188" s="142"/>
      <c r="CD188" s="142">
        <f t="shared" si="30"/>
        <v>0</v>
      </c>
      <c r="CE188" s="76">
        <f t="shared" si="30"/>
        <v>0</v>
      </c>
      <c r="CF188" s="142">
        <f t="shared" si="28"/>
        <v>0</v>
      </c>
      <c r="CG188" s="142">
        <f t="shared" si="29"/>
        <v>0</v>
      </c>
      <c r="CH188" s="142">
        <f t="shared" si="27"/>
        <v>0</v>
      </c>
      <c r="CI188" s="143" t="e">
        <f t="shared" si="25"/>
        <v>#VALUE!</v>
      </c>
      <c r="CJ188" s="9"/>
      <c r="CK188" s="146" t="e">
        <f t="shared" si="31"/>
        <v>#VALUE!</v>
      </c>
      <c r="CL188" s="147">
        <f t="shared" si="31"/>
        <v>0</v>
      </c>
      <c r="CM188" s="147" t="e">
        <f t="shared" si="26"/>
        <v>#VALUE!</v>
      </c>
    </row>
    <row r="189" spans="1:91" ht="15" customHeight="1" x14ac:dyDescent="0.2">
      <c r="A189" s="144">
        <v>45459</v>
      </c>
      <c r="C189" s="133"/>
      <c r="D189" s="133"/>
      <c r="E189" s="133"/>
      <c r="F189" s="133"/>
      <c r="G189" s="133"/>
      <c r="H189" s="134"/>
      <c r="J189" s="135"/>
      <c r="K189" s="135"/>
      <c r="L189" s="135"/>
      <c r="M189" s="135"/>
      <c r="N189" s="135"/>
      <c r="O189" s="134"/>
      <c r="Q189" s="136"/>
      <c r="R189" s="136"/>
      <c r="S189" s="136"/>
      <c r="T189" s="136"/>
      <c r="U189" s="136"/>
      <c r="V189" s="134"/>
      <c r="W189" s="9"/>
      <c r="X189" s="136"/>
      <c r="Y189" s="136"/>
      <c r="Z189" s="136"/>
      <c r="AA189" s="136"/>
      <c r="AB189" s="136"/>
      <c r="AC189" s="134"/>
      <c r="AD189" s="9"/>
      <c r="AE189" s="145"/>
      <c r="AF189" s="137"/>
      <c r="AG189" s="137"/>
      <c r="AH189" s="137"/>
      <c r="AI189" s="137"/>
      <c r="AJ189" s="134"/>
      <c r="AL189" s="135"/>
      <c r="AM189" s="135"/>
      <c r="AN189" s="135"/>
      <c r="AO189" s="135"/>
      <c r="AP189" s="135"/>
      <c r="AQ189" s="134"/>
      <c r="AR189" s="9"/>
      <c r="AS189" s="136"/>
      <c r="AT189" s="136"/>
      <c r="AU189" s="136"/>
      <c r="AV189" s="136"/>
      <c r="AW189" s="136"/>
      <c r="AX189" s="134"/>
      <c r="AZ189" s="145"/>
      <c r="BA189" s="145"/>
      <c r="BB189" s="145"/>
      <c r="BC189" s="145"/>
      <c r="BD189" s="145"/>
      <c r="BE189" s="134"/>
      <c r="BF189" s="9"/>
      <c r="BG189" s="135"/>
      <c r="BH189" s="135"/>
      <c r="BI189" s="135"/>
      <c r="BJ189" s="135"/>
      <c r="BK189" s="138"/>
      <c r="BL189" s="134"/>
      <c r="BN189" s="136"/>
      <c r="BO189" s="136"/>
      <c r="BP189" s="136"/>
      <c r="BQ189" s="136"/>
      <c r="BR189" s="136"/>
      <c r="BS189" s="134"/>
      <c r="BT189" s="9"/>
      <c r="BU189" s="73">
        <f t="shared" ref="BU189:BU252" si="32">+H189+O189+AQ189+BL189+AJ189+BE189+BS189+AC189+V189+AX189</f>
        <v>0</v>
      </c>
      <c r="BV189" s="73">
        <f t="shared" ref="BV189:BV252" si="33">+O189+AQ189+BL189+AJ189+BE189+BS189+AC189+V189+AX189</f>
        <v>0</v>
      </c>
      <c r="BW189" s="139">
        <f t="shared" ref="BW189:BW252" si="34">+H189</f>
        <v>0</v>
      </c>
      <c r="BX189" s="74">
        <v>0</v>
      </c>
      <c r="BY189" s="74">
        <f>'[1]2_Ventas'!AB2369</f>
        <v>0</v>
      </c>
      <c r="BZ189" s="140">
        <f>'[1]2_Ventas'!AN2369</f>
        <v>0</v>
      </c>
      <c r="CB189" s="141" t="s">
        <v>42</v>
      </c>
      <c r="CC189" s="142"/>
      <c r="CD189" s="142">
        <f t="shared" si="30"/>
        <v>0</v>
      </c>
      <c r="CE189" s="76">
        <f t="shared" si="30"/>
        <v>0</v>
      </c>
      <c r="CF189" s="142">
        <f t="shared" si="28"/>
        <v>0</v>
      </c>
      <c r="CG189" s="142">
        <f t="shared" si="29"/>
        <v>0</v>
      </c>
      <c r="CH189" s="142">
        <f t="shared" si="27"/>
        <v>0</v>
      </c>
      <c r="CI189" s="143" t="e">
        <f t="shared" ref="CI189:CI252" si="35">+CB189+CC189</f>
        <v>#VALUE!</v>
      </c>
      <c r="CJ189" s="9"/>
      <c r="CK189" s="146" t="e">
        <f t="shared" si="31"/>
        <v>#VALUE!</v>
      </c>
      <c r="CL189" s="147">
        <f t="shared" si="31"/>
        <v>0</v>
      </c>
      <c r="CM189" s="147" t="e">
        <f t="shared" ref="CM189:CM252" si="36">+CH189-CI189</f>
        <v>#VALUE!</v>
      </c>
    </row>
    <row r="190" spans="1:91" ht="15" customHeight="1" x14ac:dyDescent="0.2">
      <c r="A190" s="144">
        <v>45460</v>
      </c>
      <c r="C190" s="133"/>
      <c r="D190" s="133"/>
      <c r="E190" s="133"/>
      <c r="F190" s="133"/>
      <c r="G190" s="133"/>
      <c r="H190" s="134"/>
      <c r="J190" s="135"/>
      <c r="K190" s="135"/>
      <c r="L190" s="135"/>
      <c r="M190" s="135"/>
      <c r="N190" s="135"/>
      <c r="O190" s="134"/>
      <c r="Q190" s="136"/>
      <c r="R190" s="136"/>
      <c r="S190" s="136"/>
      <c r="T190" s="136"/>
      <c r="U190" s="136"/>
      <c r="V190" s="134"/>
      <c r="W190" s="9"/>
      <c r="X190" s="136"/>
      <c r="Y190" s="136"/>
      <c r="Z190" s="136"/>
      <c r="AA190" s="136"/>
      <c r="AB190" s="136"/>
      <c r="AC190" s="134"/>
      <c r="AD190" s="9"/>
      <c r="AE190" s="145"/>
      <c r="AF190" s="137"/>
      <c r="AG190" s="137"/>
      <c r="AH190" s="137"/>
      <c r="AI190" s="137"/>
      <c r="AJ190" s="134"/>
      <c r="AL190" s="135"/>
      <c r="AM190" s="135"/>
      <c r="AN190" s="135"/>
      <c r="AO190" s="135"/>
      <c r="AP190" s="135"/>
      <c r="AQ190" s="134"/>
      <c r="AR190" s="9"/>
      <c r="AS190" s="136"/>
      <c r="AT190" s="136"/>
      <c r="AU190" s="136"/>
      <c r="AV190" s="136"/>
      <c r="AW190" s="136"/>
      <c r="AX190" s="134"/>
      <c r="AZ190" s="145"/>
      <c r="BA190" s="145"/>
      <c r="BB190" s="145"/>
      <c r="BC190" s="145"/>
      <c r="BD190" s="145"/>
      <c r="BE190" s="134"/>
      <c r="BF190" s="9"/>
      <c r="BG190" s="135"/>
      <c r="BH190" s="135"/>
      <c r="BI190" s="135"/>
      <c r="BJ190" s="135"/>
      <c r="BK190" s="138"/>
      <c r="BL190" s="134"/>
      <c r="BN190" s="136"/>
      <c r="BO190" s="136"/>
      <c r="BP190" s="136"/>
      <c r="BQ190" s="136"/>
      <c r="BR190" s="136"/>
      <c r="BS190" s="134"/>
      <c r="BT190" s="9"/>
      <c r="BU190" s="73">
        <f t="shared" si="32"/>
        <v>0</v>
      </c>
      <c r="BV190" s="73">
        <f t="shared" si="33"/>
        <v>0</v>
      </c>
      <c r="BW190" s="139">
        <f t="shared" si="34"/>
        <v>0</v>
      </c>
      <c r="BX190" s="74">
        <v>0</v>
      </c>
      <c r="BY190" s="74">
        <f>'[1]2_Ventas'!AB2370</f>
        <v>0</v>
      </c>
      <c r="BZ190" s="140">
        <f>'[1]2_Ventas'!AN2370</f>
        <v>0</v>
      </c>
      <c r="CB190" s="141" t="s">
        <v>42</v>
      </c>
      <c r="CC190" s="142"/>
      <c r="CD190" s="142">
        <f t="shared" si="30"/>
        <v>0</v>
      </c>
      <c r="CE190" s="76">
        <f t="shared" si="30"/>
        <v>0</v>
      </c>
      <c r="CF190" s="142">
        <f t="shared" si="28"/>
        <v>0</v>
      </c>
      <c r="CG190" s="142">
        <f t="shared" si="29"/>
        <v>0</v>
      </c>
      <c r="CH190" s="142">
        <f t="shared" si="27"/>
        <v>0</v>
      </c>
      <c r="CI190" s="143" t="e">
        <f t="shared" si="35"/>
        <v>#VALUE!</v>
      </c>
      <c r="CJ190" s="9"/>
      <c r="CK190" s="146" t="e">
        <f t="shared" si="31"/>
        <v>#VALUE!</v>
      </c>
      <c r="CL190" s="147">
        <f t="shared" si="31"/>
        <v>0</v>
      </c>
      <c r="CM190" s="147" t="e">
        <f t="shared" si="36"/>
        <v>#VALUE!</v>
      </c>
    </row>
    <row r="191" spans="1:91" ht="15" customHeight="1" x14ac:dyDescent="0.2">
      <c r="A191" s="144">
        <v>45461</v>
      </c>
      <c r="C191" s="133"/>
      <c r="D191" s="133"/>
      <c r="E191" s="133"/>
      <c r="F191" s="133"/>
      <c r="G191" s="133"/>
      <c r="H191" s="134"/>
      <c r="J191" s="135"/>
      <c r="K191" s="135"/>
      <c r="L191" s="135"/>
      <c r="M191" s="135"/>
      <c r="N191" s="135"/>
      <c r="O191" s="134"/>
      <c r="Q191" s="136"/>
      <c r="R191" s="136"/>
      <c r="S191" s="136"/>
      <c r="T191" s="136"/>
      <c r="U191" s="136"/>
      <c r="V191" s="134"/>
      <c r="W191" s="9"/>
      <c r="X191" s="136"/>
      <c r="Y191" s="136"/>
      <c r="Z191" s="136"/>
      <c r="AA191" s="136"/>
      <c r="AB191" s="136"/>
      <c r="AC191" s="134"/>
      <c r="AD191" s="9"/>
      <c r="AE191" s="145"/>
      <c r="AF191" s="137"/>
      <c r="AG191" s="137"/>
      <c r="AH191" s="137"/>
      <c r="AI191" s="137"/>
      <c r="AJ191" s="134"/>
      <c r="AL191" s="135"/>
      <c r="AM191" s="135"/>
      <c r="AN191" s="135"/>
      <c r="AO191" s="135"/>
      <c r="AP191" s="135"/>
      <c r="AQ191" s="134"/>
      <c r="AR191" s="9"/>
      <c r="AS191" s="136"/>
      <c r="AT191" s="136"/>
      <c r="AU191" s="136"/>
      <c r="AV191" s="136"/>
      <c r="AW191" s="136"/>
      <c r="AX191" s="134"/>
      <c r="AZ191" s="145"/>
      <c r="BA191" s="145"/>
      <c r="BB191" s="145"/>
      <c r="BC191" s="145"/>
      <c r="BD191" s="145"/>
      <c r="BE191" s="134"/>
      <c r="BF191" s="9"/>
      <c r="BG191" s="135"/>
      <c r="BH191" s="135"/>
      <c r="BI191" s="135"/>
      <c r="BJ191" s="135"/>
      <c r="BK191" s="138"/>
      <c r="BL191" s="134"/>
      <c r="BN191" s="136"/>
      <c r="BO191" s="136"/>
      <c r="BP191" s="136"/>
      <c r="BQ191" s="136"/>
      <c r="BR191" s="136"/>
      <c r="BS191" s="134"/>
      <c r="BT191" s="9"/>
      <c r="BU191" s="73">
        <f t="shared" si="32"/>
        <v>0</v>
      </c>
      <c r="BV191" s="73">
        <f t="shared" si="33"/>
        <v>0</v>
      </c>
      <c r="BW191" s="139">
        <f t="shared" si="34"/>
        <v>0</v>
      </c>
      <c r="BX191" s="74">
        <v>0</v>
      </c>
      <c r="BY191" s="74">
        <f>'[1]2_Ventas'!AB2371</f>
        <v>0</v>
      </c>
      <c r="BZ191" s="140">
        <f>'[1]2_Ventas'!AN2371</f>
        <v>0</v>
      </c>
      <c r="CB191" s="141" t="s">
        <v>42</v>
      </c>
      <c r="CC191" s="142"/>
      <c r="CD191" s="142">
        <f t="shared" si="30"/>
        <v>0</v>
      </c>
      <c r="CE191" s="76">
        <f t="shared" si="30"/>
        <v>0</v>
      </c>
      <c r="CF191" s="142">
        <f t="shared" si="28"/>
        <v>0</v>
      </c>
      <c r="CG191" s="142">
        <f t="shared" si="29"/>
        <v>0</v>
      </c>
      <c r="CH191" s="142">
        <f t="shared" si="27"/>
        <v>0</v>
      </c>
      <c r="CI191" s="143" t="e">
        <f t="shared" si="35"/>
        <v>#VALUE!</v>
      </c>
      <c r="CJ191" s="9"/>
      <c r="CK191" s="146" t="e">
        <f t="shared" si="31"/>
        <v>#VALUE!</v>
      </c>
      <c r="CL191" s="147">
        <f t="shared" si="31"/>
        <v>0</v>
      </c>
      <c r="CM191" s="147" t="e">
        <f t="shared" si="36"/>
        <v>#VALUE!</v>
      </c>
    </row>
    <row r="192" spans="1:91" ht="15" customHeight="1" x14ac:dyDescent="0.2">
      <c r="A192" s="144">
        <v>45462</v>
      </c>
      <c r="C192" s="133"/>
      <c r="D192" s="133"/>
      <c r="E192" s="133"/>
      <c r="F192" s="133"/>
      <c r="G192" s="133"/>
      <c r="H192" s="134"/>
      <c r="J192" s="135"/>
      <c r="K192" s="135"/>
      <c r="L192" s="135"/>
      <c r="M192" s="135"/>
      <c r="N192" s="135"/>
      <c r="O192" s="134"/>
      <c r="Q192" s="136"/>
      <c r="R192" s="136"/>
      <c r="S192" s="136"/>
      <c r="T192" s="136"/>
      <c r="U192" s="136"/>
      <c r="V192" s="134"/>
      <c r="W192" s="9"/>
      <c r="X192" s="136"/>
      <c r="Y192" s="136"/>
      <c r="Z192" s="136"/>
      <c r="AA192" s="136"/>
      <c r="AB192" s="136"/>
      <c r="AC192" s="134"/>
      <c r="AD192" s="9"/>
      <c r="AE192" s="145"/>
      <c r="AF192" s="137"/>
      <c r="AG192" s="137"/>
      <c r="AH192" s="137"/>
      <c r="AI192" s="137"/>
      <c r="AJ192" s="134"/>
      <c r="AL192" s="135"/>
      <c r="AM192" s="135"/>
      <c r="AN192" s="135"/>
      <c r="AO192" s="135"/>
      <c r="AP192" s="135"/>
      <c r="AQ192" s="134"/>
      <c r="AR192" s="9"/>
      <c r="AS192" s="136"/>
      <c r="AT192" s="136"/>
      <c r="AU192" s="136"/>
      <c r="AV192" s="136"/>
      <c r="AW192" s="136"/>
      <c r="AX192" s="134"/>
      <c r="AZ192" s="145"/>
      <c r="BA192" s="145"/>
      <c r="BB192" s="145"/>
      <c r="BC192" s="145"/>
      <c r="BD192" s="145"/>
      <c r="BE192" s="134"/>
      <c r="BF192" s="9"/>
      <c r="BG192" s="135"/>
      <c r="BH192" s="135"/>
      <c r="BI192" s="135"/>
      <c r="BJ192" s="135"/>
      <c r="BK192" s="138"/>
      <c r="BL192" s="134"/>
      <c r="BN192" s="136"/>
      <c r="BO192" s="136"/>
      <c r="BP192" s="136"/>
      <c r="BQ192" s="136"/>
      <c r="BR192" s="136"/>
      <c r="BS192" s="134"/>
      <c r="BT192" s="9"/>
      <c r="BU192" s="73">
        <f t="shared" si="32"/>
        <v>0</v>
      </c>
      <c r="BV192" s="73">
        <f t="shared" si="33"/>
        <v>0</v>
      </c>
      <c r="BW192" s="139">
        <f t="shared" si="34"/>
        <v>0</v>
      </c>
      <c r="BX192" s="74">
        <v>0</v>
      </c>
      <c r="BY192" s="74">
        <f>'[1]2_Ventas'!AB2372</f>
        <v>0</v>
      </c>
      <c r="BZ192" s="140">
        <f>'[1]2_Ventas'!AN2372</f>
        <v>0</v>
      </c>
      <c r="CB192" s="141" t="s">
        <v>42</v>
      </c>
      <c r="CC192" s="142"/>
      <c r="CD192" s="142">
        <f t="shared" si="30"/>
        <v>0</v>
      </c>
      <c r="CE192" s="76">
        <f t="shared" si="30"/>
        <v>0</v>
      </c>
      <c r="CF192" s="142">
        <f t="shared" si="28"/>
        <v>0</v>
      </c>
      <c r="CG192" s="142">
        <f t="shared" si="29"/>
        <v>0</v>
      </c>
      <c r="CH192" s="142">
        <f t="shared" si="27"/>
        <v>0</v>
      </c>
      <c r="CI192" s="143" t="e">
        <f t="shared" si="35"/>
        <v>#VALUE!</v>
      </c>
      <c r="CJ192" s="9"/>
      <c r="CK192" s="146" t="e">
        <f t="shared" si="31"/>
        <v>#VALUE!</v>
      </c>
      <c r="CL192" s="147">
        <f t="shared" si="31"/>
        <v>0</v>
      </c>
      <c r="CM192" s="147" t="e">
        <f t="shared" si="36"/>
        <v>#VALUE!</v>
      </c>
    </row>
    <row r="193" spans="1:91" ht="15" customHeight="1" x14ac:dyDescent="0.2">
      <c r="A193" s="144">
        <v>45463</v>
      </c>
      <c r="C193" s="133"/>
      <c r="D193" s="133"/>
      <c r="E193" s="133"/>
      <c r="F193" s="133"/>
      <c r="G193" s="133"/>
      <c r="H193" s="134"/>
      <c r="J193" s="135"/>
      <c r="K193" s="135"/>
      <c r="L193" s="135"/>
      <c r="M193" s="135"/>
      <c r="N193" s="135"/>
      <c r="O193" s="134"/>
      <c r="Q193" s="136"/>
      <c r="R193" s="136"/>
      <c r="S193" s="136"/>
      <c r="T193" s="136"/>
      <c r="U193" s="136"/>
      <c r="V193" s="134"/>
      <c r="W193" s="9"/>
      <c r="X193" s="136"/>
      <c r="Y193" s="136"/>
      <c r="Z193" s="136"/>
      <c r="AA193" s="136"/>
      <c r="AB193" s="136"/>
      <c r="AC193" s="134"/>
      <c r="AD193" s="9"/>
      <c r="AE193" s="145"/>
      <c r="AF193" s="137"/>
      <c r="AG193" s="137"/>
      <c r="AH193" s="137"/>
      <c r="AI193" s="137"/>
      <c r="AJ193" s="134"/>
      <c r="AL193" s="135"/>
      <c r="AM193" s="135"/>
      <c r="AN193" s="135"/>
      <c r="AO193" s="135"/>
      <c r="AP193" s="135"/>
      <c r="AQ193" s="134"/>
      <c r="AR193" s="9"/>
      <c r="AS193" s="136"/>
      <c r="AT193" s="136"/>
      <c r="AU193" s="136"/>
      <c r="AV193" s="136"/>
      <c r="AW193" s="136"/>
      <c r="AX193" s="134"/>
      <c r="AZ193" s="145"/>
      <c r="BA193" s="145"/>
      <c r="BB193" s="145"/>
      <c r="BC193" s="145"/>
      <c r="BD193" s="145"/>
      <c r="BE193" s="134"/>
      <c r="BF193" s="9"/>
      <c r="BG193" s="135"/>
      <c r="BH193" s="135"/>
      <c r="BI193" s="135"/>
      <c r="BJ193" s="135"/>
      <c r="BK193" s="138"/>
      <c r="BL193" s="134"/>
      <c r="BN193" s="136"/>
      <c r="BO193" s="136"/>
      <c r="BP193" s="136"/>
      <c r="BQ193" s="136"/>
      <c r="BR193" s="136"/>
      <c r="BS193" s="134"/>
      <c r="BT193" s="9"/>
      <c r="BU193" s="73">
        <f t="shared" si="32"/>
        <v>0</v>
      </c>
      <c r="BV193" s="73">
        <f t="shared" si="33"/>
        <v>0</v>
      </c>
      <c r="BW193" s="139">
        <f t="shared" si="34"/>
        <v>0</v>
      </c>
      <c r="BX193" s="74">
        <v>0</v>
      </c>
      <c r="BY193" s="74">
        <f>'[1]2_Ventas'!AB2373</f>
        <v>0</v>
      </c>
      <c r="BZ193" s="140">
        <f>'[1]2_Ventas'!AN2373</f>
        <v>0</v>
      </c>
      <c r="CB193" s="141" t="s">
        <v>42</v>
      </c>
      <c r="CC193" s="142"/>
      <c r="CD193" s="142">
        <f t="shared" si="30"/>
        <v>0</v>
      </c>
      <c r="CE193" s="76">
        <f t="shared" si="30"/>
        <v>0</v>
      </c>
      <c r="CF193" s="142">
        <f t="shared" si="28"/>
        <v>0</v>
      </c>
      <c r="CG193" s="142">
        <f t="shared" si="29"/>
        <v>0</v>
      </c>
      <c r="CH193" s="142">
        <f t="shared" si="27"/>
        <v>0</v>
      </c>
      <c r="CI193" s="143" t="e">
        <f t="shared" si="35"/>
        <v>#VALUE!</v>
      </c>
      <c r="CJ193" s="9"/>
      <c r="CK193" s="146" t="e">
        <f t="shared" si="31"/>
        <v>#VALUE!</v>
      </c>
      <c r="CL193" s="147">
        <f t="shared" si="31"/>
        <v>0</v>
      </c>
      <c r="CM193" s="147" t="e">
        <f t="shared" si="36"/>
        <v>#VALUE!</v>
      </c>
    </row>
    <row r="194" spans="1:91" ht="15" customHeight="1" x14ac:dyDescent="0.2">
      <c r="A194" s="144">
        <v>45464</v>
      </c>
      <c r="C194" s="133"/>
      <c r="D194" s="133"/>
      <c r="E194" s="133"/>
      <c r="F194" s="133"/>
      <c r="G194" s="133"/>
      <c r="H194" s="134"/>
      <c r="J194" s="135"/>
      <c r="K194" s="135"/>
      <c r="L194" s="135"/>
      <c r="M194" s="135"/>
      <c r="N194" s="135"/>
      <c r="O194" s="134"/>
      <c r="Q194" s="136"/>
      <c r="R194" s="136"/>
      <c r="S194" s="136"/>
      <c r="T194" s="136"/>
      <c r="U194" s="136"/>
      <c r="V194" s="134"/>
      <c r="W194" s="9"/>
      <c r="X194" s="136"/>
      <c r="Y194" s="136"/>
      <c r="Z194" s="136"/>
      <c r="AA194" s="136"/>
      <c r="AB194" s="136"/>
      <c r="AC194" s="134"/>
      <c r="AD194" s="9"/>
      <c r="AE194" s="145"/>
      <c r="AF194" s="137"/>
      <c r="AG194" s="137"/>
      <c r="AH194" s="137"/>
      <c r="AI194" s="137"/>
      <c r="AJ194" s="134"/>
      <c r="AL194" s="135"/>
      <c r="AM194" s="135"/>
      <c r="AN194" s="135"/>
      <c r="AO194" s="135"/>
      <c r="AP194" s="135"/>
      <c r="AQ194" s="134"/>
      <c r="AR194" s="9"/>
      <c r="AS194" s="136"/>
      <c r="AT194" s="136"/>
      <c r="AU194" s="136"/>
      <c r="AV194" s="136"/>
      <c r="AW194" s="136"/>
      <c r="AX194" s="134"/>
      <c r="AZ194" s="145"/>
      <c r="BA194" s="145"/>
      <c r="BB194" s="145"/>
      <c r="BC194" s="145"/>
      <c r="BD194" s="145"/>
      <c r="BE194" s="134"/>
      <c r="BF194" s="9"/>
      <c r="BG194" s="135"/>
      <c r="BH194" s="135"/>
      <c r="BI194" s="135"/>
      <c r="BJ194" s="135"/>
      <c r="BK194" s="138"/>
      <c r="BL194" s="134"/>
      <c r="BN194" s="136"/>
      <c r="BO194" s="136"/>
      <c r="BP194" s="136"/>
      <c r="BQ194" s="136"/>
      <c r="BR194" s="136"/>
      <c r="BS194" s="134"/>
      <c r="BT194" s="9"/>
      <c r="BU194" s="73">
        <f t="shared" si="32"/>
        <v>0</v>
      </c>
      <c r="BV194" s="73">
        <f t="shared" si="33"/>
        <v>0</v>
      </c>
      <c r="BW194" s="139">
        <f t="shared" si="34"/>
        <v>0</v>
      </c>
      <c r="BX194" s="74">
        <v>0</v>
      </c>
      <c r="BY194" s="74">
        <f>'[1]2_Ventas'!AB2374</f>
        <v>0</v>
      </c>
      <c r="BZ194" s="140">
        <f>'[1]2_Ventas'!AN2374</f>
        <v>0</v>
      </c>
      <c r="CB194" s="141" t="s">
        <v>42</v>
      </c>
      <c r="CC194" s="142"/>
      <c r="CD194" s="142">
        <f t="shared" si="30"/>
        <v>0</v>
      </c>
      <c r="CE194" s="76">
        <f t="shared" si="30"/>
        <v>0</v>
      </c>
      <c r="CF194" s="142">
        <f t="shared" si="28"/>
        <v>0</v>
      </c>
      <c r="CG194" s="142">
        <f t="shared" si="29"/>
        <v>0</v>
      </c>
      <c r="CH194" s="142">
        <f t="shared" si="27"/>
        <v>0</v>
      </c>
      <c r="CI194" s="143" t="e">
        <f t="shared" si="35"/>
        <v>#VALUE!</v>
      </c>
      <c r="CJ194" s="9"/>
      <c r="CK194" s="146" t="e">
        <f t="shared" si="31"/>
        <v>#VALUE!</v>
      </c>
      <c r="CL194" s="147">
        <f t="shared" si="31"/>
        <v>0</v>
      </c>
      <c r="CM194" s="147" t="e">
        <f t="shared" si="36"/>
        <v>#VALUE!</v>
      </c>
    </row>
    <row r="195" spans="1:91" ht="15" customHeight="1" x14ac:dyDescent="0.2">
      <c r="A195" s="144">
        <v>45465</v>
      </c>
      <c r="C195" s="133"/>
      <c r="D195" s="133"/>
      <c r="E195" s="133"/>
      <c r="F195" s="133"/>
      <c r="G195" s="133"/>
      <c r="H195" s="134"/>
      <c r="J195" s="135"/>
      <c r="K195" s="135"/>
      <c r="L195" s="135"/>
      <c r="M195" s="135"/>
      <c r="N195" s="135"/>
      <c r="O195" s="134"/>
      <c r="Q195" s="136"/>
      <c r="R195" s="136"/>
      <c r="S195" s="136"/>
      <c r="T195" s="136"/>
      <c r="U195" s="136"/>
      <c r="V195" s="134"/>
      <c r="W195" s="9"/>
      <c r="X195" s="136"/>
      <c r="Y195" s="136"/>
      <c r="Z195" s="136"/>
      <c r="AA195" s="136"/>
      <c r="AB195" s="136"/>
      <c r="AC195" s="134"/>
      <c r="AD195" s="9"/>
      <c r="AE195" s="145"/>
      <c r="AF195" s="137"/>
      <c r="AG195" s="137"/>
      <c r="AH195" s="137"/>
      <c r="AI195" s="137"/>
      <c r="AJ195" s="134"/>
      <c r="AL195" s="135"/>
      <c r="AM195" s="135"/>
      <c r="AN195" s="135"/>
      <c r="AO195" s="135"/>
      <c r="AP195" s="135"/>
      <c r="AQ195" s="134"/>
      <c r="AR195" s="9"/>
      <c r="AS195" s="136"/>
      <c r="AT195" s="136"/>
      <c r="AU195" s="136"/>
      <c r="AV195" s="136"/>
      <c r="AW195" s="136"/>
      <c r="AX195" s="134"/>
      <c r="AZ195" s="145"/>
      <c r="BA195" s="145"/>
      <c r="BB195" s="145"/>
      <c r="BC195" s="145"/>
      <c r="BD195" s="145"/>
      <c r="BE195" s="134"/>
      <c r="BF195" s="9"/>
      <c r="BG195" s="135"/>
      <c r="BH195" s="135"/>
      <c r="BI195" s="135"/>
      <c r="BJ195" s="135"/>
      <c r="BK195" s="138"/>
      <c r="BL195" s="134"/>
      <c r="BN195" s="136"/>
      <c r="BO195" s="136"/>
      <c r="BP195" s="136"/>
      <c r="BQ195" s="136"/>
      <c r="BR195" s="136"/>
      <c r="BS195" s="134"/>
      <c r="BT195" s="9"/>
      <c r="BU195" s="73">
        <f t="shared" si="32"/>
        <v>0</v>
      </c>
      <c r="BV195" s="73">
        <f t="shared" si="33"/>
        <v>0</v>
      </c>
      <c r="BW195" s="139">
        <f t="shared" si="34"/>
        <v>0</v>
      </c>
      <c r="BX195" s="74">
        <v>0</v>
      </c>
      <c r="BY195" s="74">
        <f>'[1]2_Ventas'!AB2375</f>
        <v>0</v>
      </c>
      <c r="BZ195" s="140">
        <f>'[1]2_Ventas'!AN2375</f>
        <v>0</v>
      </c>
      <c r="CB195" s="141" t="s">
        <v>42</v>
      </c>
      <c r="CC195" s="142"/>
      <c r="CD195" s="142">
        <f t="shared" si="30"/>
        <v>0</v>
      </c>
      <c r="CE195" s="76">
        <f t="shared" si="30"/>
        <v>0</v>
      </c>
      <c r="CF195" s="142">
        <f t="shared" si="28"/>
        <v>0</v>
      </c>
      <c r="CG195" s="142">
        <f t="shared" si="29"/>
        <v>0</v>
      </c>
      <c r="CH195" s="142">
        <f t="shared" si="27"/>
        <v>0</v>
      </c>
      <c r="CI195" s="143" t="e">
        <f t="shared" si="35"/>
        <v>#VALUE!</v>
      </c>
      <c r="CJ195" s="9"/>
      <c r="CK195" s="146" t="e">
        <f t="shared" si="31"/>
        <v>#VALUE!</v>
      </c>
      <c r="CL195" s="147">
        <f t="shared" si="31"/>
        <v>0</v>
      </c>
      <c r="CM195" s="147" t="e">
        <f t="shared" si="36"/>
        <v>#VALUE!</v>
      </c>
    </row>
    <row r="196" spans="1:91" ht="15" customHeight="1" x14ac:dyDescent="0.2">
      <c r="A196" s="144">
        <v>45466</v>
      </c>
      <c r="C196" s="133"/>
      <c r="D196" s="133"/>
      <c r="E196" s="133"/>
      <c r="F196" s="133"/>
      <c r="G196" s="133"/>
      <c r="H196" s="134"/>
      <c r="J196" s="135"/>
      <c r="K196" s="135"/>
      <c r="L196" s="135"/>
      <c r="M196" s="135"/>
      <c r="N196" s="135"/>
      <c r="O196" s="134"/>
      <c r="Q196" s="136"/>
      <c r="R196" s="136"/>
      <c r="S196" s="136"/>
      <c r="T196" s="136"/>
      <c r="U196" s="136"/>
      <c r="V196" s="134"/>
      <c r="W196" s="9"/>
      <c r="X196" s="136"/>
      <c r="Y196" s="136"/>
      <c r="Z196" s="136"/>
      <c r="AA196" s="136"/>
      <c r="AB196" s="136"/>
      <c r="AC196" s="134"/>
      <c r="AD196" s="9"/>
      <c r="AE196" s="145"/>
      <c r="AF196" s="137"/>
      <c r="AG196" s="137"/>
      <c r="AH196" s="137"/>
      <c r="AI196" s="137"/>
      <c r="AJ196" s="134"/>
      <c r="AL196" s="135"/>
      <c r="AM196" s="135"/>
      <c r="AN196" s="135"/>
      <c r="AO196" s="135"/>
      <c r="AP196" s="135"/>
      <c r="AQ196" s="134"/>
      <c r="AR196" s="9"/>
      <c r="AS196" s="136"/>
      <c r="AT196" s="136"/>
      <c r="AU196" s="136"/>
      <c r="AV196" s="136"/>
      <c r="AW196" s="136"/>
      <c r="AX196" s="134"/>
      <c r="AZ196" s="145"/>
      <c r="BA196" s="145"/>
      <c r="BB196" s="145"/>
      <c r="BC196" s="145"/>
      <c r="BD196" s="145"/>
      <c r="BE196" s="134"/>
      <c r="BF196" s="9"/>
      <c r="BG196" s="135"/>
      <c r="BH196" s="135"/>
      <c r="BI196" s="135"/>
      <c r="BJ196" s="135"/>
      <c r="BK196" s="138"/>
      <c r="BL196" s="134"/>
      <c r="BN196" s="136"/>
      <c r="BO196" s="136"/>
      <c r="BP196" s="136"/>
      <c r="BQ196" s="136"/>
      <c r="BR196" s="136"/>
      <c r="BS196" s="134"/>
      <c r="BT196" s="9"/>
      <c r="BU196" s="73">
        <f t="shared" si="32"/>
        <v>0</v>
      </c>
      <c r="BV196" s="73">
        <f t="shared" si="33"/>
        <v>0</v>
      </c>
      <c r="BW196" s="139">
        <f t="shared" si="34"/>
        <v>0</v>
      </c>
      <c r="BX196" s="74">
        <v>0</v>
      </c>
      <c r="BY196" s="74">
        <f>'[1]2_Ventas'!AB2376</f>
        <v>0</v>
      </c>
      <c r="BZ196" s="140">
        <f>'[1]2_Ventas'!AN2376</f>
        <v>0</v>
      </c>
      <c r="CB196" s="141" t="s">
        <v>42</v>
      </c>
      <c r="CC196" s="142"/>
      <c r="CD196" s="142">
        <f t="shared" si="30"/>
        <v>0</v>
      </c>
      <c r="CE196" s="76">
        <f t="shared" si="30"/>
        <v>0</v>
      </c>
      <c r="CF196" s="142">
        <f t="shared" si="28"/>
        <v>0</v>
      </c>
      <c r="CG196" s="142">
        <f t="shared" si="29"/>
        <v>0</v>
      </c>
      <c r="CH196" s="142">
        <f t="shared" si="27"/>
        <v>0</v>
      </c>
      <c r="CI196" s="143" t="e">
        <f t="shared" si="35"/>
        <v>#VALUE!</v>
      </c>
      <c r="CJ196" s="9"/>
      <c r="CK196" s="146" t="e">
        <f t="shared" si="31"/>
        <v>#VALUE!</v>
      </c>
      <c r="CL196" s="147">
        <f t="shared" si="31"/>
        <v>0</v>
      </c>
      <c r="CM196" s="147" t="e">
        <f t="shared" si="36"/>
        <v>#VALUE!</v>
      </c>
    </row>
    <row r="197" spans="1:91" ht="15" customHeight="1" x14ac:dyDescent="0.2">
      <c r="A197" s="144">
        <v>45467</v>
      </c>
      <c r="C197" s="133"/>
      <c r="D197" s="133"/>
      <c r="E197" s="133"/>
      <c r="F197" s="133"/>
      <c r="G197" s="133"/>
      <c r="H197" s="134"/>
      <c r="J197" s="135"/>
      <c r="K197" s="135"/>
      <c r="L197" s="135"/>
      <c r="M197" s="135"/>
      <c r="N197" s="135"/>
      <c r="O197" s="134"/>
      <c r="Q197" s="136"/>
      <c r="R197" s="136"/>
      <c r="S197" s="136"/>
      <c r="T197" s="136"/>
      <c r="U197" s="136"/>
      <c r="V197" s="134"/>
      <c r="W197" s="9"/>
      <c r="X197" s="136"/>
      <c r="Y197" s="136"/>
      <c r="Z197" s="136"/>
      <c r="AA197" s="136"/>
      <c r="AB197" s="136"/>
      <c r="AC197" s="134"/>
      <c r="AD197" s="9"/>
      <c r="AE197" s="145"/>
      <c r="AF197" s="137"/>
      <c r="AG197" s="137"/>
      <c r="AH197" s="137"/>
      <c r="AI197" s="137"/>
      <c r="AJ197" s="134"/>
      <c r="AL197" s="135"/>
      <c r="AM197" s="135"/>
      <c r="AN197" s="135"/>
      <c r="AO197" s="135"/>
      <c r="AP197" s="135"/>
      <c r="AQ197" s="134"/>
      <c r="AR197" s="9"/>
      <c r="AS197" s="136"/>
      <c r="AT197" s="136"/>
      <c r="AU197" s="136"/>
      <c r="AV197" s="136"/>
      <c r="AW197" s="136"/>
      <c r="AX197" s="134"/>
      <c r="AZ197" s="145"/>
      <c r="BA197" s="145"/>
      <c r="BB197" s="145"/>
      <c r="BC197" s="145"/>
      <c r="BD197" s="145"/>
      <c r="BE197" s="134"/>
      <c r="BF197" s="9"/>
      <c r="BG197" s="135"/>
      <c r="BH197" s="135"/>
      <c r="BI197" s="135"/>
      <c r="BJ197" s="135"/>
      <c r="BK197" s="138"/>
      <c r="BL197" s="134"/>
      <c r="BN197" s="136"/>
      <c r="BO197" s="136"/>
      <c r="BP197" s="136"/>
      <c r="BQ197" s="136"/>
      <c r="BR197" s="136"/>
      <c r="BS197" s="134"/>
      <c r="BT197" s="9"/>
      <c r="BU197" s="73">
        <f t="shared" si="32"/>
        <v>0</v>
      </c>
      <c r="BV197" s="73">
        <f t="shared" si="33"/>
        <v>0</v>
      </c>
      <c r="BW197" s="139">
        <f t="shared" si="34"/>
        <v>0</v>
      </c>
      <c r="BX197" s="74">
        <v>0</v>
      </c>
      <c r="BY197" s="74">
        <f>'[1]2_Ventas'!AB2377</f>
        <v>0</v>
      </c>
      <c r="BZ197" s="140">
        <f>'[1]2_Ventas'!AN2377</f>
        <v>0</v>
      </c>
      <c r="CB197" s="141" t="s">
        <v>42</v>
      </c>
      <c r="CC197" s="142"/>
      <c r="CD197" s="142">
        <f t="shared" si="30"/>
        <v>0</v>
      </c>
      <c r="CE197" s="76">
        <f t="shared" si="30"/>
        <v>0</v>
      </c>
      <c r="CF197" s="142">
        <f t="shared" si="28"/>
        <v>0</v>
      </c>
      <c r="CG197" s="142">
        <f t="shared" si="29"/>
        <v>0</v>
      </c>
      <c r="CH197" s="142">
        <f t="shared" si="27"/>
        <v>0</v>
      </c>
      <c r="CI197" s="143" t="e">
        <f t="shared" si="35"/>
        <v>#VALUE!</v>
      </c>
      <c r="CJ197" s="9"/>
      <c r="CK197" s="146" t="e">
        <f t="shared" si="31"/>
        <v>#VALUE!</v>
      </c>
      <c r="CL197" s="147">
        <f t="shared" si="31"/>
        <v>0</v>
      </c>
      <c r="CM197" s="147" t="e">
        <f t="shared" si="36"/>
        <v>#VALUE!</v>
      </c>
    </row>
    <row r="198" spans="1:91" ht="15" customHeight="1" x14ac:dyDescent="0.2">
      <c r="A198" s="144">
        <v>45468</v>
      </c>
      <c r="C198" s="133"/>
      <c r="D198" s="133"/>
      <c r="E198" s="133"/>
      <c r="F198" s="133"/>
      <c r="G198" s="133"/>
      <c r="H198" s="134"/>
      <c r="J198" s="135"/>
      <c r="K198" s="135"/>
      <c r="L198" s="135"/>
      <c r="M198" s="135"/>
      <c r="N198" s="135"/>
      <c r="O198" s="134"/>
      <c r="Q198" s="136"/>
      <c r="R198" s="136"/>
      <c r="S198" s="136"/>
      <c r="T198" s="136"/>
      <c r="U198" s="136"/>
      <c r="V198" s="134"/>
      <c r="W198" s="9"/>
      <c r="X198" s="136"/>
      <c r="Y198" s="136"/>
      <c r="Z198" s="136"/>
      <c r="AA198" s="136"/>
      <c r="AB198" s="136"/>
      <c r="AC198" s="134"/>
      <c r="AD198" s="9"/>
      <c r="AE198" s="145"/>
      <c r="AF198" s="137"/>
      <c r="AG198" s="137"/>
      <c r="AH198" s="137"/>
      <c r="AI198" s="137"/>
      <c r="AJ198" s="134"/>
      <c r="AL198" s="135"/>
      <c r="AM198" s="135"/>
      <c r="AN198" s="135"/>
      <c r="AO198" s="135"/>
      <c r="AP198" s="135"/>
      <c r="AQ198" s="134"/>
      <c r="AR198" s="9"/>
      <c r="AS198" s="136"/>
      <c r="AT198" s="136"/>
      <c r="AU198" s="136"/>
      <c r="AV198" s="136"/>
      <c r="AW198" s="136"/>
      <c r="AX198" s="134"/>
      <c r="AZ198" s="145"/>
      <c r="BA198" s="145"/>
      <c r="BB198" s="145"/>
      <c r="BC198" s="145"/>
      <c r="BD198" s="145"/>
      <c r="BE198" s="134"/>
      <c r="BF198" s="9"/>
      <c r="BG198" s="135"/>
      <c r="BH198" s="135"/>
      <c r="BI198" s="135"/>
      <c r="BJ198" s="135"/>
      <c r="BK198" s="138"/>
      <c r="BL198" s="134"/>
      <c r="BN198" s="136"/>
      <c r="BO198" s="136"/>
      <c r="BP198" s="136"/>
      <c r="BQ198" s="136"/>
      <c r="BR198" s="136"/>
      <c r="BS198" s="134"/>
      <c r="BT198" s="9"/>
      <c r="BU198" s="73">
        <f t="shared" si="32"/>
        <v>0</v>
      </c>
      <c r="BV198" s="73">
        <f t="shared" si="33"/>
        <v>0</v>
      </c>
      <c r="BW198" s="139">
        <f t="shared" si="34"/>
        <v>0</v>
      </c>
      <c r="BX198" s="74">
        <v>0</v>
      </c>
      <c r="BY198" s="74">
        <f>'[1]2_Ventas'!AB2378</f>
        <v>0</v>
      </c>
      <c r="BZ198" s="140">
        <f>'[1]2_Ventas'!AN2378</f>
        <v>0</v>
      </c>
      <c r="CB198" s="141" t="s">
        <v>42</v>
      </c>
      <c r="CC198" s="142"/>
      <c r="CD198" s="142">
        <f t="shared" si="30"/>
        <v>0</v>
      </c>
      <c r="CE198" s="76">
        <f t="shared" si="30"/>
        <v>0</v>
      </c>
      <c r="CF198" s="142">
        <f t="shared" si="28"/>
        <v>0</v>
      </c>
      <c r="CG198" s="142">
        <f t="shared" si="29"/>
        <v>0</v>
      </c>
      <c r="CH198" s="142">
        <f t="shared" si="27"/>
        <v>0</v>
      </c>
      <c r="CI198" s="143" t="e">
        <f t="shared" si="35"/>
        <v>#VALUE!</v>
      </c>
      <c r="CJ198" s="9"/>
      <c r="CK198" s="146" t="e">
        <f t="shared" si="31"/>
        <v>#VALUE!</v>
      </c>
      <c r="CL198" s="147">
        <f t="shared" si="31"/>
        <v>0</v>
      </c>
      <c r="CM198" s="147" t="e">
        <f t="shared" si="36"/>
        <v>#VALUE!</v>
      </c>
    </row>
    <row r="199" spans="1:91" ht="15" customHeight="1" x14ac:dyDescent="0.2">
      <c r="A199" s="144">
        <v>45469</v>
      </c>
      <c r="C199" s="133"/>
      <c r="D199" s="133"/>
      <c r="E199" s="133"/>
      <c r="F199" s="133"/>
      <c r="G199" s="133"/>
      <c r="H199" s="134"/>
      <c r="J199" s="135"/>
      <c r="K199" s="135"/>
      <c r="L199" s="135"/>
      <c r="M199" s="135"/>
      <c r="N199" s="135"/>
      <c r="O199" s="134"/>
      <c r="Q199" s="136"/>
      <c r="R199" s="136"/>
      <c r="S199" s="136"/>
      <c r="T199" s="136"/>
      <c r="U199" s="136"/>
      <c r="V199" s="134"/>
      <c r="W199" s="9"/>
      <c r="X199" s="136"/>
      <c r="Y199" s="136"/>
      <c r="Z199" s="136"/>
      <c r="AA199" s="136"/>
      <c r="AB199" s="136"/>
      <c r="AC199" s="134"/>
      <c r="AD199" s="9"/>
      <c r="AE199" s="145"/>
      <c r="AF199" s="137"/>
      <c r="AG199" s="137"/>
      <c r="AH199" s="137"/>
      <c r="AI199" s="137"/>
      <c r="AJ199" s="134"/>
      <c r="AL199" s="135"/>
      <c r="AM199" s="135"/>
      <c r="AN199" s="135"/>
      <c r="AO199" s="135"/>
      <c r="AP199" s="135"/>
      <c r="AQ199" s="134"/>
      <c r="AR199" s="9"/>
      <c r="AS199" s="136"/>
      <c r="AT199" s="136"/>
      <c r="AU199" s="136"/>
      <c r="AV199" s="136"/>
      <c r="AW199" s="136"/>
      <c r="AX199" s="134"/>
      <c r="AZ199" s="145"/>
      <c r="BA199" s="145"/>
      <c r="BB199" s="145"/>
      <c r="BC199" s="145"/>
      <c r="BD199" s="145"/>
      <c r="BE199" s="134"/>
      <c r="BF199" s="9"/>
      <c r="BG199" s="135"/>
      <c r="BH199" s="135"/>
      <c r="BI199" s="135"/>
      <c r="BJ199" s="135"/>
      <c r="BK199" s="138"/>
      <c r="BL199" s="134"/>
      <c r="BN199" s="136"/>
      <c r="BO199" s="136"/>
      <c r="BP199" s="136"/>
      <c r="BQ199" s="136"/>
      <c r="BR199" s="136"/>
      <c r="BS199" s="134"/>
      <c r="BT199" s="9"/>
      <c r="BU199" s="73">
        <f t="shared" si="32"/>
        <v>0</v>
      </c>
      <c r="BV199" s="73">
        <f t="shared" si="33"/>
        <v>0</v>
      </c>
      <c r="BW199" s="139">
        <f t="shared" si="34"/>
        <v>0</v>
      </c>
      <c r="BX199" s="74">
        <v>0</v>
      </c>
      <c r="BY199" s="74">
        <f>'[1]2_Ventas'!AB2379</f>
        <v>0</v>
      </c>
      <c r="BZ199" s="140">
        <f>'[1]2_Ventas'!AN2379</f>
        <v>0</v>
      </c>
      <c r="CB199" s="141" t="s">
        <v>42</v>
      </c>
      <c r="CC199" s="142"/>
      <c r="CD199" s="142">
        <f t="shared" si="30"/>
        <v>0</v>
      </c>
      <c r="CE199" s="76">
        <f t="shared" si="30"/>
        <v>0</v>
      </c>
      <c r="CF199" s="142">
        <f t="shared" si="28"/>
        <v>0</v>
      </c>
      <c r="CG199" s="142">
        <f t="shared" si="29"/>
        <v>0</v>
      </c>
      <c r="CH199" s="142">
        <f t="shared" si="27"/>
        <v>0</v>
      </c>
      <c r="CI199" s="143" t="e">
        <f t="shared" si="35"/>
        <v>#VALUE!</v>
      </c>
      <c r="CJ199" s="9"/>
      <c r="CK199" s="146" t="e">
        <f t="shared" si="31"/>
        <v>#VALUE!</v>
      </c>
      <c r="CL199" s="147">
        <f t="shared" si="31"/>
        <v>0</v>
      </c>
      <c r="CM199" s="147" t="e">
        <f t="shared" si="36"/>
        <v>#VALUE!</v>
      </c>
    </row>
    <row r="200" spans="1:91" ht="15" customHeight="1" x14ac:dyDescent="0.2">
      <c r="A200" s="144">
        <v>45470</v>
      </c>
      <c r="C200" s="133"/>
      <c r="D200" s="133"/>
      <c r="E200" s="133"/>
      <c r="F200" s="133"/>
      <c r="G200" s="133"/>
      <c r="H200" s="134"/>
      <c r="J200" s="135"/>
      <c r="K200" s="135"/>
      <c r="L200" s="135"/>
      <c r="M200" s="135"/>
      <c r="N200" s="135"/>
      <c r="O200" s="134"/>
      <c r="Q200" s="136"/>
      <c r="R200" s="136"/>
      <c r="S200" s="136"/>
      <c r="T200" s="136"/>
      <c r="U200" s="136"/>
      <c r="V200" s="134"/>
      <c r="W200" s="9"/>
      <c r="X200" s="136"/>
      <c r="Y200" s="136"/>
      <c r="Z200" s="136"/>
      <c r="AA200" s="136"/>
      <c r="AB200" s="136"/>
      <c r="AC200" s="134"/>
      <c r="AD200" s="9"/>
      <c r="AE200" s="145"/>
      <c r="AF200" s="137"/>
      <c r="AG200" s="137"/>
      <c r="AH200" s="137"/>
      <c r="AI200" s="137"/>
      <c r="AJ200" s="134"/>
      <c r="AL200" s="135"/>
      <c r="AM200" s="135"/>
      <c r="AN200" s="135"/>
      <c r="AO200" s="135"/>
      <c r="AP200" s="135"/>
      <c r="AQ200" s="134"/>
      <c r="AR200" s="9"/>
      <c r="AS200" s="136"/>
      <c r="AT200" s="136"/>
      <c r="AU200" s="136"/>
      <c r="AV200" s="136"/>
      <c r="AW200" s="136"/>
      <c r="AX200" s="134"/>
      <c r="AZ200" s="145"/>
      <c r="BA200" s="145"/>
      <c r="BB200" s="145"/>
      <c r="BC200" s="145"/>
      <c r="BD200" s="145"/>
      <c r="BE200" s="134"/>
      <c r="BF200" s="9"/>
      <c r="BG200" s="135"/>
      <c r="BH200" s="135"/>
      <c r="BI200" s="135"/>
      <c r="BJ200" s="135"/>
      <c r="BK200" s="138"/>
      <c r="BL200" s="134"/>
      <c r="BN200" s="136"/>
      <c r="BO200" s="136"/>
      <c r="BP200" s="136"/>
      <c r="BQ200" s="136"/>
      <c r="BR200" s="136"/>
      <c r="BS200" s="134"/>
      <c r="BT200" s="9"/>
      <c r="BU200" s="73">
        <f t="shared" si="32"/>
        <v>0</v>
      </c>
      <c r="BV200" s="73">
        <f t="shared" si="33"/>
        <v>0</v>
      </c>
      <c r="BW200" s="139">
        <f t="shared" si="34"/>
        <v>0</v>
      </c>
      <c r="BX200" s="74">
        <v>0</v>
      </c>
      <c r="BY200" s="74">
        <f>'[1]2_Ventas'!AB2380</f>
        <v>0</v>
      </c>
      <c r="BZ200" s="140">
        <f>'[1]2_Ventas'!AN2380</f>
        <v>0</v>
      </c>
      <c r="CB200" s="141" t="s">
        <v>42</v>
      </c>
      <c r="CC200" s="142"/>
      <c r="CD200" s="142">
        <f t="shared" si="30"/>
        <v>0</v>
      </c>
      <c r="CE200" s="76">
        <f t="shared" si="30"/>
        <v>0</v>
      </c>
      <c r="CF200" s="142">
        <f t="shared" si="28"/>
        <v>0</v>
      </c>
      <c r="CG200" s="142">
        <f t="shared" si="29"/>
        <v>0</v>
      </c>
      <c r="CH200" s="142">
        <f t="shared" si="27"/>
        <v>0</v>
      </c>
      <c r="CI200" s="143" t="e">
        <f t="shared" si="35"/>
        <v>#VALUE!</v>
      </c>
      <c r="CJ200" s="9"/>
      <c r="CK200" s="146" t="e">
        <f t="shared" si="31"/>
        <v>#VALUE!</v>
      </c>
      <c r="CL200" s="147">
        <f t="shared" si="31"/>
        <v>0</v>
      </c>
      <c r="CM200" s="147" t="e">
        <f t="shared" si="36"/>
        <v>#VALUE!</v>
      </c>
    </row>
    <row r="201" spans="1:91" ht="15" customHeight="1" x14ac:dyDescent="0.2">
      <c r="A201" s="144">
        <v>45471</v>
      </c>
      <c r="C201" s="133"/>
      <c r="D201" s="133"/>
      <c r="E201" s="133"/>
      <c r="F201" s="133"/>
      <c r="G201" s="133"/>
      <c r="H201" s="134"/>
      <c r="J201" s="135"/>
      <c r="K201" s="135"/>
      <c r="L201" s="135"/>
      <c r="M201" s="135"/>
      <c r="N201" s="135"/>
      <c r="O201" s="134"/>
      <c r="Q201" s="136"/>
      <c r="R201" s="136"/>
      <c r="S201" s="136"/>
      <c r="T201" s="136"/>
      <c r="U201" s="136"/>
      <c r="V201" s="134"/>
      <c r="W201" s="9"/>
      <c r="X201" s="136"/>
      <c r="Y201" s="136"/>
      <c r="Z201" s="136"/>
      <c r="AA201" s="136"/>
      <c r="AB201" s="136"/>
      <c r="AC201" s="134"/>
      <c r="AD201" s="9"/>
      <c r="AE201" s="145"/>
      <c r="AF201" s="137"/>
      <c r="AG201" s="137"/>
      <c r="AH201" s="137"/>
      <c r="AI201" s="137"/>
      <c r="AJ201" s="134"/>
      <c r="AL201" s="135"/>
      <c r="AM201" s="135"/>
      <c r="AN201" s="135"/>
      <c r="AO201" s="135"/>
      <c r="AP201" s="135"/>
      <c r="AQ201" s="134"/>
      <c r="AR201" s="9"/>
      <c r="AS201" s="136"/>
      <c r="AT201" s="136"/>
      <c r="AU201" s="136"/>
      <c r="AV201" s="136"/>
      <c r="AW201" s="136"/>
      <c r="AX201" s="134"/>
      <c r="AZ201" s="145"/>
      <c r="BA201" s="145"/>
      <c r="BB201" s="145"/>
      <c r="BC201" s="145"/>
      <c r="BD201" s="145"/>
      <c r="BE201" s="134"/>
      <c r="BF201" s="9"/>
      <c r="BG201" s="135"/>
      <c r="BH201" s="135"/>
      <c r="BI201" s="135"/>
      <c r="BJ201" s="135"/>
      <c r="BK201" s="138"/>
      <c r="BL201" s="134"/>
      <c r="BN201" s="136"/>
      <c r="BO201" s="136"/>
      <c r="BP201" s="136"/>
      <c r="BQ201" s="136"/>
      <c r="BR201" s="136"/>
      <c r="BS201" s="134"/>
      <c r="BT201" s="9"/>
      <c r="BU201" s="73">
        <f t="shared" si="32"/>
        <v>0</v>
      </c>
      <c r="BV201" s="73">
        <f t="shared" si="33"/>
        <v>0</v>
      </c>
      <c r="BW201" s="139">
        <f t="shared" si="34"/>
        <v>0</v>
      </c>
      <c r="BX201" s="74">
        <v>0</v>
      </c>
      <c r="BY201" s="74">
        <f>'[1]2_Ventas'!AB2381</f>
        <v>0</v>
      </c>
      <c r="BZ201" s="140">
        <f>'[1]2_Ventas'!AN2381</f>
        <v>0</v>
      </c>
      <c r="CB201" s="141" t="s">
        <v>42</v>
      </c>
      <c r="CC201" s="142"/>
      <c r="CD201" s="142">
        <f t="shared" si="30"/>
        <v>0</v>
      </c>
      <c r="CE201" s="76">
        <f t="shared" si="30"/>
        <v>0</v>
      </c>
      <c r="CF201" s="142">
        <f t="shared" si="28"/>
        <v>0</v>
      </c>
      <c r="CG201" s="142">
        <f t="shared" si="29"/>
        <v>0</v>
      </c>
      <c r="CH201" s="142">
        <f t="shared" si="27"/>
        <v>0</v>
      </c>
      <c r="CI201" s="143" t="e">
        <f t="shared" si="35"/>
        <v>#VALUE!</v>
      </c>
      <c r="CJ201" s="9"/>
      <c r="CK201" s="146" t="e">
        <f t="shared" si="31"/>
        <v>#VALUE!</v>
      </c>
      <c r="CL201" s="147">
        <f t="shared" si="31"/>
        <v>0</v>
      </c>
      <c r="CM201" s="147" t="e">
        <f t="shared" si="36"/>
        <v>#VALUE!</v>
      </c>
    </row>
    <row r="202" spans="1:91" ht="15" customHeight="1" x14ac:dyDescent="0.2">
      <c r="A202" s="144">
        <v>45472</v>
      </c>
      <c r="C202" s="133"/>
      <c r="D202" s="133"/>
      <c r="E202" s="133"/>
      <c r="F202" s="133"/>
      <c r="G202" s="133"/>
      <c r="H202" s="134"/>
      <c r="J202" s="135"/>
      <c r="K202" s="135"/>
      <c r="L202" s="135"/>
      <c r="M202" s="135"/>
      <c r="N202" s="135"/>
      <c r="O202" s="134"/>
      <c r="Q202" s="136"/>
      <c r="R202" s="136"/>
      <c r="S202" s="136"/>
      <c r="T202" s="136"/>
      <c r="U202" s="136"/>
      <c r="V202" s="134"/>
      <c r="W202" s="9"/>
      <c r="X202" s="136"/>
      <c r="Y202" s="136"/>
      <c r="Z202" s="136"/>
      <c r="AA202" s="136"/>
      <c r="AB202" s="136"/>
      <c r="AC202" s="134"/>
      <c r="AD202" s="9"/>
      <c r="AE202" s="145"/>
      <c r="AF202" s="137"/>
      <c r="AG202" s="137"/>
      <c r="AH202" s="137"/>
      <c r="AI202" s="137"/>
      <c r="AJ202" s="134"/>
      <c r="AL202" s="135"/>
      <c r="AM202" s="135"/>
      <c r="AN202" s="135"/>
      <c r="AO202" s="135"/>
      <c r="AP202" s="135"/>
      <c r="AQ202" s="134"/>
      <c r="AR202" s="9"/>
      <c r="AS202" s="136"/>
      <c r="AT202" s="136"/>
      <c r="AU202" s="136"/>
      <c r="AV202" s="136"/>
      <c r="AW202" s="136"/>
      <c r="AX202" s="134"/>
      <c r="AZ202" s="145"/>
      <c r="BA202" s="145"/>
      <c r="BB202" s="145"/>
      <c r="BC202" s="145"/>
      <c r="BD202" s="145"/>
      <c r="BE202" s="134"/>
      <c r="BF202" s="9"/>
      <c r="BG202" s="135"/>
      <c r="BH202" s="135"/>
      <c r="BI202" s="135"/>
      <c r="BJ202" s="135"/>
      <c r="BK202" s="138"/>
      <c r="BL202" s="134"/>
      <c r="BN202" s="136"/>
      <c r="BO202" s="136"/>
      <c r="BP202" s="136"/>
      <c r="BQ202" s="136"/>
      <c r="BR202" s="136"/>
      <c r="BS202" s="134"/>
      <c r="BT202" s="9"/>
      <c r="BU202" s="73">
        <f t="shared" si="32"/>
        <v>0</v>
      </c>
      <c r="BV202" s="73">
        <f t="shared" si="33"/>
        <v>0</v>
      </c>
      <c r="BW202" s="139">
        <f t="shared" si="34"/>
        <v>0</v>
      </c>
      <c r="BX202" s="74">
        <v>0</v>
      </c>
      <c r="BY202" s="74">
        <f>'[1]2_Ventas'!AB2382</f>
        <v>0</v>
      </c>
      <c r="BZ202" s="140">
        <f>'[1]2_Ventas'!AN2382</f>
        <v>0</v>
      </c>
      <c r="CB202" s="141" t="s">
        <v>42</v>
      </c>
      <c r="CC202" s="142"/>
      <c r="CD202" s="142">
        <f t="shared" si="30"/>
        <v>0</v>
      </c>
      <c r="CE202" s="76">
        <f t="shared" si="30"/>
        <v>0</v>
      </c>
      <c r="CF202" s="142">
        <f t="shared" si="28"/>
        <v>0</v>
      </c>
      <c r="CG202" s="142">
        <f t="shared" si="29"/>
        <v>0</v>
      </c>
      <c r="CH202" s="142">
        <f t="shared" si="27"/>
        <v>0</v>
      </c>
      <c r="CI202" s="143" t="e">
        <f t="shared" si="35"/>
        <v>#VALUE!</v>
      </c>
      <c r="CJ202" s="9"/>
      <c r="CK202" s="146" t="e">
        <f t="shared" si="31"/>
        <v>#VALUE!</v>
      </c>
      <c r="CL202" s="147">
        <f t="shared" si="31"/>
        <v>0</v>
      </c>
      <c r="CM202" s="147" t="e">
        <f t="shared" si="36"/>
        <v>#VALUE!</v>
      </c>
    </row>
    <row r="203" spans="1:91" ht="15" customHeight="1" x14ac:dyDescent="0.2">
      <c r="A203" s="144">
        <v>45473</v>
      </c>
      <c r="C203" s="133"/>
      <c r="D203" s="133"/>
      <c r="E203" s="133"/>
      <c r="F203" s="133"/>
      <c r="G203" s="133"/>
      <c r="H203" s="134"/>
      <c r="J203" s="135"/>
      <c r="K203" s="135"/>
      <c r="L203" s="135"/>
      <c r="M203" s="135"/>
      <c r="N203" s="135"/>
      <c r="O203" s="134"/>
      <c r="Q203" s="136"/>
      <c r="R203" s="136"/>
      <c r="S203" s="136"/>
      <c r="T203" s="136"/>
      <c r="U203" s="136"/>
      <c r="V203" s="134"/>
      <c r="W203" s="9"/>
      <c r="X203" s="136"/>
      <c r="Y203" s="136"/>
      <c r="Z203" s="136"/>
      <c r="AA203" s="136"/>
      <c r="AB203" s="136"/>
      <c r="AC203" s="134"/>
      <c r="AD203" s="9"/>
      <c r="AE203" s="145"/>
      <c r="AF203" s="137"/>
      <c r="AG203" s="137"/>
      <c r="AH203" s="137"/>
      <c r="AI203" s="137"/>
      <c r="AJ203" s="134"/>
      <c r="AL203" s="135"/>
      <c r="AM203" s="135"/>
      <c r="AN203" s="135"/>
      <c r="AO203" s="135"/>
      <c r="AP203" s="135"/>
      <c r="AQ203" s="134"/>
      <c r="AR203" s="9"/>
      <c r="AS203" s="136"/>
      <c r="AT203" s="136"/>
      <c r="AU203" s="136"/>
      <c r="AV203" s="136"/>
      <c r="AW203" s="136"/>
      <c r="AX203" s="134"/>
      <c r="AZ203" s="145"/>
      <c r="BA203" s="145"/>
      <c r="BB203" s="145"/>
      <c r="BC203" s="145"/>
      <c r="BD203" s="145"/>
      <c r="BE203" s="134"/>
      <c r="BF203" s="9"/>
      <c r="BG203" s="135"/>
      <c r="BH203" s="135"/>
      <c r="BI203" s="135"/>
      <c r="BJ203" s="135"/>
      <c r="BK203" s="138"/>
      <c r="BL203" s="134"/>
      <c r="BN203" s="136"/>
      <c r="BO203" s="136"/>
      <c r="BP203" s="136"/>
      <c r="BQ203" s="136"/>
      <c r="BR203" s="136"/>
      <c r="BS203" s="134"/>
      <c r="BT203" s="9"/>
      <c r="BU203" s="73">
        <f t="shared" si="32"/>
        <v>0</v>
      </c>
      <c r="BV203" s="73">
        <f t="shared" si="33"/>
        <v>0</v>
      </c>
      <c r="BW203" s="139">
        <f t="shared" si="34"/>
        <v>0</v>
      </c>
      <c r="BX203" s="74">
        <v>0</v>
      </c>
      <c r="BY203" s="74">
        <f>'[1]2_Ventas'!AB2383</f>
        <v>0</v>
      </c>
      <c r="BZ203" s="140">
        <f>'[1]2_Ventas'!AN2383</f>
        <v>0</v>
      </c>
      <c r="CB203" s="141" t="s">
        <v>42</v>
      </c>
      <c r="CC203" s="142"/>
      <c r="CD203" s="142">
        <f t="shared" si="30"/>
        <v>0</v>
      </c>
      <c r="CE203" s="76">
        <f t="shared" si="30"/>
        <v>0</v>
      </c>
      <c r="CF203" s="142">
        <f t="shared" si="28"/>
        <v>0</v>
      </c>
      <c r="CG203" s="142">
        <f t="shared" si="29"/>
        <v>0</v>
      </c>
      <c r="CH203" s="142">
        <f t="shared" si="27"/>
        <v>0</v>
      </c>
      <c r="CI203" s="143" t="e">
        <f t="shared" si="35"/>
        <v>#VALUE!</v>
      </c>
      <c r="CJ203" s="9"/>
      <c r="CK203" s="146" t="e">
        <f t="shared" si="31"/>
        <v>#VALUE!</v>
      </c>
      <c r="CL203" s="147">
        <f t="shared" si="31"/>
        <v>0</v>
      </c>
      <c r="CM203" s="147" t="e">
        <f t="shared" si="36"/>
        <v>#VALUE!</v>
      </c>
    </row>
    <row r="204" spans="1:91" ht="15" customHeight="1" x14ac:dyDescent="0.2">
      <c r="A204" s="144">
        <v>45474</v>
      </c>
      <c r="C204" s="133"/>
      <c r="D204" s="133"/>
      <c r="E204" s="133"/>
      <c r="F204" s="133"/>
      <c r="G204" s="133"/>
      <c r="H204" s="134"/>
      <c r="J204" s="135"/>
      <c r="K204" s="135"/>
      <c r="L204" s="135"/>
      <c r="M204" s="135"/>
      <c r="N204" s="135"/>
      <c r="O204" s="134"/>
      <c r="Q204" s="136"/>
      <c r="R204" s="136"/>
      <c r="S204" s="136"/>
      <c r="T204" s="136"/>
      <c r="U204" s="136"/>
      <c r="V204" s="134"/>
      <c r="W204" s="9"/>
      <c r="X204" s="136"/>
      <c r="Y204" s="136"/>
      <c r="Z204" s="136"/>
      <c r="AA204" s="136"/>
      <c r="AB204" s="136"/>
      <c r="AC204" s="134"/>
      <c r="AD204" s="9"/>
      <c r="AE204" s="145"/>
      <c r="AF204" s="137"/>
      <c r="AG204" s="137"/>
      <c r="AH204" s="137"/>
      <c r="AI204" s="137"/>
      <c r="AJ204" s="134"/>
      <c r="AL204" s="135"/>
      <c r="AM204" s="135"/>
      <c r="AN204" s="135"/>
      <c r="AO204" s="135"/>
      <c r="AP204" s="135"/>
      <c r="AQ204" s="134"/>
      <c r="AR204" s="9"/>
      <c r="AS204" s="136"/>
      <c r="AT204" s="136"/>
      <c r="AU204" s="136"/>
      <c r="AV204" s="136"/>
      <c r="AW204" s="136"/>
      <c r="AX204" s="134"/>
      <c r="AZ204" s="145"/>
      <c r="BA204" s="145"/>
      <c r="BB204" s="145"/>
      <c r="BC204" s="145"/>
      <c r="BD204" s="145"/>
      <c r="BE204" s="134"/>
      <c r="BF204" s="9"/>
      <c r="BG204" s="135"/>
      <c r="BH204" s="135"/>
      <c r="BI204" s="135"/>
      <c r="BJ204" s="135"/>
      <c r="BK204" s="138"/>
      <c r="BL204" s="134"/>
      <c r="BN204" s="136"/>
      <c r="BO204" s="136"/>
      <c r="BP204" s="136"/>
      <c r="BQ204" s="136"/>
      <c r="BR204" s="136"/>
      <c r="BS204" s="134"/>
      <c r="BT204" s="9"/>
      <c r="BU204" s="73">
        <f t="shared" si="32"/>
        <v>0</v>
      </c>
      <c r="BV204" s="73">
        <f t="shared" si="33"/>
        <v>0</v>
      </c>
      <c r="BW204" s="139">
        <f t="shared" si="34"/>
        <v>0</v>
      </c>
      <c r="BX204" s="74">
        <v>0</v>
      </c>
      <c r="BY204" s="74">
        <f>'[1]2_Ventas'!AB2384</f>
        <v>0</v>
      </c>
      <c r="BZ204" s="140">
        <f>'[1]2_Ventas'!AN2384</f>
        <v>0</v>
      </c>
      <c r="CB204" s="141" t="s">
        <v>42</v>
      </c>
      <c r="CC204" s="142"/>
      <c r="CD204" s="142">
        <f t="shared" si="30"/>
        <v>0</v>
      </c>
      <c r="CE204" s="76">
        <f t="shared" si="30"/>
        <v>0</v>
      </c>
      <c r="CF204" s="142">
        <f t="shared" si="28"/>
        <v>0</v>
      </c>
      <c r="CG204" s="142">
        <f t="shared" si="29"/>
        <v>0</v>
      </c>
      <c r="CH204" s="142">
        <f t="shared" si="27"/>
        <v>0</v>
      </c>
      <c r="CI204" s="143" t="e">
        <f t="shared" si="35"/>
        <v>#VALUE!</v>
      </c>
      <c r="CJ204" s="9"/>
      <c r="CK204" s="146" t="e">
        <f t="shared" si="31"/>
        <v>#VALUE!</v>
      </c>
      <c r="CL204" s="147">
        <f t="shared" si="31"/>
        <v>0</v>
      </c>
      <c r="CM204" s="147" t="e">
        <f t="shared" si="36"/>
        <v>#VALUE!</v>
      </c>
    </row>
    <row r="205" spans="1:91" ht="15" customHeight="1" x14ac:dyDescent="0.2">
      <c r="A205" s="144">
        <v>45475</v>
      </c>
      <c r="C205" s="133"/>
      <c r="D205" s="133"/>
      <c r="E205" s="133"/>
      <c r="F205" s="133"/>
      <c r="G205" s="133"/>
      <c r="H205" s="134"/>
      <c r="J205" s="135"/>
      <c r="K205" s="135"/>
      <c r="L205" s="135"/>
      <c r="M205" s="135"/>
      <c r="N205" s="135"/>
      <c r="O205" s="134"/>
      <c r="Q205" s="136"/>
      <c r="R205" s="136"/>
      <c r="S205" s="136"/>
      <c r="T205" s="136"/>
      <c r="U205" s="136"/>
      <c r="V205" s="134"/>
      <c r="W205" s="9"/>
      <c r="X205" s="136"/>
      <c r="Y205" s="136"/>
      <c r="Z205" s="136"/>
      <c r="AA205" s="136"/>
      <c r="AB205" s="136"/>
      <c r="AC205" s="134"/>
      <c r="AD205" s="9"/>
      <c r="AE205" s="145"/>
      <c r="AF205" s="137"/>
      <c r="AG205" s="137"/>
      <c r="AH205" s="137"/>
      <c r="AI205" s="137"/>
      <c r="AJ205" s="134"/>
      <c r="AL205" s="135"/>
      <c r="AM205" s="135"/>
      <c r="AN205" s="135"/>
      <c r="AO205" s="135"/>
      <c r="AP205" s="135"/>
      <c r="AQ205" s="134"/>
      <c r="AR205" s="9"/>
      <c r="AS205" s="136"/>
      <c r="AT205" s="136"/>
      <c r="AU205" s="136"/>
      <c r="AV205" s="136"/>
      <c r="AW205" s="136"/>
      <c r="AX205" s="134"/>
      <c r="AZ205" s="145"/>
      <c r="BA205" s="145"/>
      <c r="BB205" s="145"/>
      <c r="BC205" s="145"/>
      <c r="BD205" s="145"/>
      <c r="BE205" s="134"/>
      <c r="BF205" s="9"/>
      <c r="BG205" s="135"/>
      <c r="BH205" s="135"/>
      <c r="BI205" s="135"/>
      <c r="BJ205" s="135"/>
      <c r="BK205" s="138"/>
      <c r="BL205" s="134"/>
      <c r="BN205" s="136"/>
      <c r="BO205" s="136"/>
      <c r="BP205" s="136"/>
      <c r="BQ205" s="136"/>
      <c r="BR205" s="136"/>
      <c r="BS205" s="134"/>
      <c r="BT205" s="9"/>
      <c r="BU205" s="73">
        <f t="shared" si="32"/>
        <v>0</v>
      </c>
      <c r="BV205" s="73">
        <f t="shared" si="33"/>
        <v>0</v>
      </c>
      <c r="BW205" s="139">
        <f t="shared" si="34"/>
        <v>0</v>
      </c>
      <c r="BX205" s="74">
        <v>0</v>
      </c>
      <c r="BY205" s="74">
        <f>'[1]2_Ventas'!AB2385</f>
        <v>0</v>
      </c>
      <c r="BZ205" s="140">
        <f>'[1]2_Ventas'!AN2385</f>
        <v>0</v>
      </c>
      <c r="CB205" s="141" t="s">
        <v>42</v>
      </c>
      <c r="CC205" s="142"/>
      <c r="CD205" s="142">
        <f t="shared" si="30"/>
        <v>0</v>
      </c>
      <c r="CE205" s="76">
        <f t="shared" si="30"/>
        <v>0</v>
      </c>
      <c r="CF205" s="142">
        <f t="shared" si="28"/>
        <v>0</v>
      </c>
      <c r="CG205" s="142">
        <f t="shared" si="29"/>
        <v>0</v>
      </c>
      <c r="CH205" s="142">
        <f t="shared" si="27"/>
        <v>0</v>
      </c>
      <c r="CI205" s="143" t="e">
        <f t="shared" si="35"/>
        <v>#VALUE!</v>
      </c>
      <c r="CJ205" s="9"/>
      <c r="CK205" s="146" t="e">
        <f t="shared" si="31"/>
        <v>#VALUE!</v>
      </c>
      <c r="CL205" s="147">
        <f t="shared" si="31"/>
        <v>0</v>
      </c>
      <c r="CM205" s="147" t="e">
        <f t="shared" si="36"/>
        <v>#VALUE!</v>
      </c>
    </row>
    <row r="206" spans="1:91" ht="15" customHeight="1" x14ac:dyDescent="0.2">
      <c r="A206" s="144">
        <v>45476</v>
      </c>
      <c r="C206" s="133"/>
      <c r="D206" s="133"/>
      <c r="E206" s="133"/>
      <c r="F206" s="133"/>
      <c r="G206" s="133"/>
      <c r="H206" s="134"/>
      <c r="J206" s="135"/>
      <c r="K206" s="135"/>
      <c r="L206" s="135"/>
      <c r="M206" s="135"/>
      <c r="N206" s="135"/>
      <c r="O206" s="134"/>
      <c r="Q206" s="136"/>
      <c r="R206" s="136"/>
      <c r="S206" s="136"/>
      <c r="T206" s="136"/>
      <c r="U206" s="136"/>
      <c r="V206" s="134"/>
      <c r="W206" s="9"/>
      <c r="X206" s="136"/>
      <c r="Y206" s="136"/>
      <c r="Z206" s="136"/>
      <c r="AA206" s="136"/>
      <c r="AB206" s="136"/>
      <c r="AC206" s="134"/>
      <c r="AD206" s="9"/>
      <c r="AE206" s="145"/>
      <c r="AF206" s="137"/>
      <c r="AG206" s="137"/>
      <c r="AH206" s="137"/>
      <c r="AI206" s="137"/>
      <c r="AJ206" s="134"/>
      <c r="AL206" s="135"/>
      <c r="AM206" s="135"/>
      <c r="AN206" s="135"/>
      <c r="AO206" s="135"/>
      <c r="AP206" s="135"/>
      <c r="AQ206" s="134"/>
      <c r="AR206" s="9"/>
      <c r="AS206" s="136"/>
      <c r="AT206" s="136"/>
      <c r="AU206" s="136"/>
      <c r="AV206" s="136"/>
      <c r="AW206" s="136"/>
      <c r="AX206" s="134"/>
      <c r="AZ206" s="145"/>
      <c r="BA206" s="145"/>
      <c r="BB206" s="145"/>
      <c r="BC206" s="145"/>
      <c r="BD206" s="145"/>
      <c r="BE206" s="134"/>
      <c r="BF206" s="9"/>
      <c r="BG206" s="135"/>
      <c r="BH206" s="135"/>
      <c r="BI206" s="135"/>
      <c r="BJ206" s="135"/>
      <c r="BK206" s="138"/>
      <c r="BL206" s="134"/>
      <c r="BN206" s="136"/>
      <c r="BO206" s="136"/>
      <c r="BP206" s="136"/>
      <c r="BQ206" s="136"/>
      <c r="BR206" s="136"/>
      <c r="BS206" s="134"/>
      <c r="BT206" s="9"/>
      <c r="BU206" s="73">
        <f t="shared" si="32"/>
        <v>0</v>
      </c>
      <c r="BV206" s="73">
        <f t="shared" si="33"/>
        <v>0</v>
      </c>
      <c r="BW206" s="139">
        <f t="shared" si="34"/>
        <v>0</v>
      </c>
      <c r="BX206" s="74">
        <v>0</v>
      </c>
      <c r="BY206" s="74">
        <f>'[1]2_Ventas'!AB2386</f>
        <v>0</v>
      </c>
      <c r="BZ206" s="140">
        <f>'[1]2_Ventas'!AN2386</f>
        <v>0</v>
      </c>
      <c r="CB206" s="141" t="s">
        <v>42</v>
      </c>
      <c r="CC206" s="142"/>
      <c r="CD206" s="142">
        <f t="shared" si="30"/>
        <v>0</v>
      </c>
      <c r="CE206" s="76">
        <f t="shared" si="30"/>
        <v>0</v>
      </c>
      <c r="CF206" s="142">
        <f t="shared" si="28"/>
        <v>0</v>
      </c>
      <c r="CG206" s="142">
        <f t="shared" si="29"/>
        <v>0</v>
      </c>
      <c r="CH206" s="142">
        <f t="shared" si="27"/>
        <v>0</v>
      </c>
      <c r="CI206" s="143" t="e">
        <f t="shared" si="35"/>
        <v>#VALUE!</v>
      </c>
      <c r="CJ206" s="9"/>
      <c r="CK206" s="146" t="e">
        <f t="shared" si="31"/>
        <v>#VALUE!</v>
      </c>
      <c r="CL206" s="147">
        <f t="shared" si="31"/>
        <v>0</v>
      </c>
      <c r="CM206" s="147" t="e">
        <f t="shared" si="36"/>
        <v>#VALUE!</v>
      </c>
    </row>
    <row r="207" spans="1:91" ht="15" customHeight="1" x14ac:dyDescent="0.2">
      <c r="A207" s="144">
        <v>45477</v>
      </c>
      <c r="C207" s="133"/>
      <c r="D207" s="133"/>
      <c r="E207" s="133"/>
      <c r="F207" s="133"/>
      <c r="G207" s="133"/>
      <c r="H207" s="134"/>
      <c r="J207" s="135"/>
      <c r="K207" s="135"/>
      <c r="L207" s="135"/>
      <c r="M207" s="135"/>
      <c r="N207" s="135"/>
      <c r="O207" s="134"/>
      <c r="Q207" s="136"/>
      <c r="R207" s="136"/>
      <c r="S207" s="136"/>
      <c r="T207" s="136"/>
      <c r="U207" s="136"/>
      <c r="V207" s="134"/>
      <c r="W207" s="9"/>
      <c r="X207" s="136"/>
      <c r="Y207" s="136"/>
      <c r="Z207" s="136"/>
      <c r="AA207" s="136"/>
      <c r="AB207" s="136"/>
      <c r="AC207" s="134"/>
      <c r="AD207" s="9"/>
      <c r="AE207" s="145"/>
      <c r="AF207" s="137"/>
      <c r="AG207" s="137"/>
      <c r="AH207" s="137"/>
      <c r="AI207" s="137"/>
      <c r="AJ207" s="134"/>
      <c r="AL207" s="135"/>
      <c r="AM207" s="135"/>
      <c r="AN207" s="135"/>
      <c r="AO207" s="135"/>
      <c r="AP207" s="135"/>
      <c r="AQ207" s="134"/>
      <c r="AR207" s="9"/>
      <c r="AS207" s="136"/>
      <c r="AT207" s="136"/>
      <c r="AU207" s="136"/>
      <c r="AV207" s="136"/>
      <c r="AW207" s="136"/>
      <c r="AX207" s="134"/>
      <c r="AZ207" s="145"/>
      <c r="BA207" s="145"/>
      <c r="BB207" s="145"/>
      <c r="BC207" s="145"/>
      <c r="BD207" s="145"/>
      <c r="BE207" s="134"/>
      <c r="BF207" s="9"/>
      <c r="BG207" s="135"/>
      <c r="BH207" s="135"/>
      <c r="BI207" s="135"/>
      <c r="BJ207" s="135"/>
      <c r="BK207" s="138"/>
      <c r="BL207" s="134"/>
      <c r="BN207" s="136"/>
      <c r="BO207" s="136"/>
      <c r="BP207" s="136"/>
      <c r="BQ207" s="136"/>
      <c r="BR207" s="136"/>
      <c r="BS207" s="134"/>
      <c r="BT207" s="9"/>
      <c r="BU207" s="73">
        <f t="shared" si="32"/>
        <v>0</v>
      </c>
      <c r="BV207" s="73">
        <f t="shared" si="33"/>
        <v>0</v>
      </c>
      <c r="BW207" s="139">
        <f t="shared" si="34"/>
        <v>0</v>
      </c>
      <c r="BX207" s="74">
        <v>0</v>
      </c>
      <c r="BY207" s="74">
        <f>'[1]2_Ventas'!AB2387</f>
        <v>0</v>
      </c>
      <c r="BZ207" s="140">
        <f>'[1]2_Ventas'!AN2387</f>
        <v>0</v>
      </c>
      <c r="CB207" s="141" t="s">
        <v>42</v>
      </c>
      <c r="CC207" s="142"/>
      <c r="CD207" s="142">
        <f t="shared" si="30"/>
        <v>0</v>
      </c>
      <c r="CE207" s="76">
        <f t="shared" si="30"/>
        <v>0</v>
      </c>
      <c r="CF207" s="142">
        <f t="shared" si="28"/>
        <v>0</v>
      </c>
      <c r="CG207" s="142">
        <f t="shared" si="29"/>
        <v>0</v>
      </c>
      <c r="CH207" s="142">
        <f t="shared" si="27"/>
        <v>0</v>
      </c>
      <c r="CI207" s="143" t="e">
        <f t="shared" si="35"/>
        <v>#VALUE!</v>
      </c>
      <c r="CJ207" s="9"/>
      <c r="CK207" s="146" t="e">
        <f t="shared" si="31"/>
        <v>#VALUE!</v>
      </c>
      <c r="CL207" s="147">
        <f t="shared" si="31"/>
        <v>0</v>
      </c>
      <c r="CM207" s="147" t="e">
        <f t="shared" si="36"/>
        <v>#VALUE!</v>
      </c>
    </row>
    <row r="208" spans="1:91" ht="15" customHeight="1" x14ac:dyDescent="0.2">
      <c r="A208" s="144">
        <v>45478</v>
      </c>
      <c r="C208" s="133"/>
      <c r="D208" s="133"/>
      <c r="E208" s="133"/>
      <c r="F208" s="133"/>
      <c r="G208" s="133"/>
      <c r="H208" s="134"/>
      <c r="J208" s="135"/>
      <c r="K208" s="135"/>
      <c r="L208" s="135"/>
      <c r="M208" s="135"/>
      <c r="N208" s="135"/>
      <c r="O208" s="134"/>
      <c r="Q208" s="136"/>
      <c r="R208" s="136"/>
      <c r="S208" s="136"/>
      <c r="T208" s="136"/>
      <c r="U208" s="136"/>
      <c r="V208" s="134"/>
      <c r="W208" s="9"/>
      <c r="X208" s="136"/>
      <c r="Y208" s="136"/>
      <c r="Z208" s="136"/>
      <c r="AA208" s="136"/>
      <c r="AB208" s="136"/>
      <c r="AC208" s="134"/>
      <c r="AD208" s="9"/>
      <c r="AE208" s="145"/>
      <c r="AF208" s="137"/>
      <c r="AG208" s="137"/>
      <c r="AH208" s="137"/>
      <c r="AI208" s="137"/>
      <c r="AJ208" s="134"/>
      <c r="AL208" s="135"/>
      <c r="AM208" s="135"/>
      <c r="AN208" s="135"/>
      <c r="AO208" s="135"/>
      <c r="AP208" s="135"/>
      <c r="AQ208" s="134"/>
      <c r="AR208" s="9"/>
      <c r="AS208" s="136"/>
      <c r="AT208" s="136"/>
      <c r="AU208" s="136"/>
      <c r="AV208" s="136"/>
      <c r="AW208" s="136"/>
      <c r="AX208" s="134"/>
      <c r="AZ208" s="145"/>
      <c r="BA208" s="145"/>
      <c r="BB208" s="145"/>
      <c r="BC208" s="145"/>
      <c r="BD208" s="145"/>
      <c r="BE208" s="134"/>
      <c r="BF208" s="9"/>
      <c r="BG208" s="135"/>
      <c r="BH208" s="135"/>
      <c r="BI208" s="135"/>
      <c r="BJ208" s="135"/>
      <c r="BK208" s="138"/>
      <c r="BL208" s="134"/>
      <c r="BN208" s="136"/>
      <c r="BO208" s="136"/>
      <c r="BP208" s="136"/>
      <c r="BQ208" s="136"/>
      <c r="BR208" s="136"/>
      <c r="BS208" s="134"/>
      <c r="BT208" s="9"/>
      <c r="BU208" s="73">
        <f t="shared" si="32"/>
        <v>0</v>
      </c>
      <c r="BV208" s="73">
        <f t="shared" si="33"/>
        <v>0</v>
      </c>
      <c r="BW208" s="139">
        <f t="shared" si="34"/>
        <v>0</v>
      </c>
      <c r="BX208" s="74">
        <v>0</v>
      </c>
      <c r="BY208" s="74">
        <f>'[1]2_Ventas'!AB2388</f>
        <v>0</v>
      </c>
      <c r="BZ208" s="140">
        <f>'[1]2_Ventas'!AN2388</f>
        <v>0</v>
      </c>
      <c r="CB208" s="141" t="s">
        <v>42</v>
      </c>
      <c r="CC208" s="142"/>
      <c r="CD208" s="142">
        <f t="shared" si="30"/>
        <v>0</v>
      </c>
      <c r="CE208" s="76">
        <f t="shared" si="30"/>
        <v>0</v>
      </c>
      <c r="CF208" s="142">
        <f t="shared" si="28"/>
        <v>0</v>
      </c>
      <c r="CG208" s="142">
        <f t="shared" si="29"/>
        <v>0</v>
      </c>
      <c r="CH208" s="142">
        <f t="shared" si="27"/>
        <v>0</v>
      </c>
      <c r="CI208" s="143" t="e">
        <f t="shared" si="35"/>
        <v>#VALUE!</v>
      </c>
      <c r="CJ208" s="9"/>
      <c r="CK208" s="146" t="e">
        <f t="shared" si="31"/>
        <v>#VALUE!</v>
      </c>
      <c r="CL208" s="147">
        <f t="shared" si="31"/>
        <v>0</v>
      </c>
      <c r="CM208" s="147" t="e">
        <f t="shared" si="36"/>
        <v>#VALUE!</v>
      </c>
    </row>
    <row r="209" spans="1:91" ht="15" customHeight="1" x14ac:dyDescent="0.2">
      <c r="A209" s="144">
        <v>45479</v>
      </c>
      <c r="C209" s="133"/>
      <c r="D209" s="133"/>
      <c r="E209" s="133"/>
      <c r="F209" s="133"/>
      <c r="G209" s="133"/>
      <c r="H209" s="134"/>
      <c r="J209" s="135"/>
      <c r="K209" s="135"/>
      <c r="L209" s="135"/>
      <c r="M209" s="135"/>
      <c r="N209" s="135"/>
      <c r="O209" s="134"/>
      <c r="Q209" s="136"/>
      <c r="R209" s="136"/>
      <c r="S209" s="136"/>
      <c r="T209" s="136"/>
      <c r="U209" s="136"/>
      <c r="V209" s="134"/>
      <c r="W209" s="9"/>
      <c r="X209" s="136"/>
      <c r="Y209" s="136"/>
      <c r="Z209" s="136"/>
      <c r="AA209" s="136"/>
      <c r="AB209" s="136"/>
      <c r="AC209" s="134"/>
      <c r="AD209" s="9"/>
      <c r="AE209" s="145"/>
      <c r="AF209" s="137"/>
      <c r="AG209" s="137"/>
      <c r="AH209" s="137"/>
      <c r="AI209" s="137"/>
      <c r="AJ209" s="134"/>
      <c r="AL209" s="135"/>
      <c r="AM209" s="135"/>
      <c r="AN209" s="135"/>
      <c r="AO209" s="135"/>
      <c r="AP209" s="135"/>
      <c r="AQ209" s="134"/>
      <c r="AR209" s="9"/>
      <c r="AS209" s="136"/>
      <c r="AT209" s="136"/>
      <c r="AU209" s="136"/>
      <c r="AV209" s="136"/>
      <c r="AW209" s="136"/>
      <c r="AX209" s="134"/>
      <c r="AZ209" s="145"/>
      <c r="BA209" s="145"/>
      <c r="BB209" s="145"/>
      <c r="BC209" s="145"/>
      <c r="BD209" s="145"/>
      <c r="BE209" s="134"/>
      <c r="BF209" s="9"/>
      <c r="BG209" s="135"/>
      <c r="BH209" s="135"/>
      <c r="BI209" s="135"/>
      <c r="BJ209" s="135"/>
      <c r="BK209" s="138"/>
      <c r="BL209" s="134"/>
      <c r="BN209" s="136"/>
      <c r="BO209" s="136"/>
      <c r="BP209" s="136"/>
      <c r="BQ209" s="136"/>
      <c r="BR209" s="136"/>
      <c r="BS209" s="134"/>
      <c r="BT209" s="9"/>
      <c r="BU209" s="73">
        <f t="shared" si="32"/>
        <v>0</v>
      </c>
      <c r="BV209" s="73">
        <f t="shared" si="33"/>
        <v>0</v>
      </c>
      <c r="BW209" s="139">
        <f t="shared" si="34"/>
        <v>0</v>
      </c>
      <c r="BX209" s="74">
        <v>0</v>
      </c>
      <c r="BY209" s="74">
        <f>'[1]2_Ventas'!AB2389</f>
        <v>0</v>
      </c>
      <c r="BZ209" s="140">
        <f>'[1]2_Ventas'!AN2389</f>
        <v>0</v>
      </c>
      <c r="CB209" s="141" t="s">
        <v>42</v>
      </c>
      <c r="CC209" s="142"/>
      <c r="CD209" s="142">
        <f t="shared" si="30"/>
        <v>0</v>
      </c>
      <c r="CE209" s="76">
        <f t="shared" si="30"/>
        <v>0</v>
      </c>
      <c r="CF209" s="142">
        <f t="shared" si="28"/>
        <v>0</v>
      </c>
      <c r="CG209" s="142">
        <f t="shared" si="29"/>
        <v>0</v>
      </c>
      <c r="CH209" s="142">
        <f t="shared" si="27"/>
        <v>0</v>
      </c>
      <c r="CI209" s="143" t="e">
        <f t="shared" si="35"/>
        <v>#VALUE!</v>
      </c>
      <c r="CJ209" s="9"/>
      <c r="CK209" s="146" t="e">
        <f t="shared" si="31"/>
        <v>#VALUE!</v>
      </c>
      <c r="CL209" s="147">
        <f t="shared" si="31"/>
        <v>0</v>
      </c>
      <c r="CM209" s="147" t="e">
        <f t="shared" si="36"/>
        <v>#VALUE!</v>
      </c>
    </row>
    <row r="210" spans="1:91" ht="15" customHeight="1" x14ac:dyDescent="0.2">
      <c r="A210" s="144">
        <v>45480</v>
      </c>
      <c r="C210" s="133"/>
      <c r="D210" s="133"/>
      <c r="E210" s="133"/>
      <c r="F210" s="133"/>
      <c r="G210" s="133"/>
      <c r="H210" s="134"/>
      <c r="J210" s="135"/>
      <c r="K210" s="135"/>
      <c r="L210" s="135"/>
      <c r="M210" s="135"/>
      <c r="N210" s="135"/>
      <c r="O210" s="134"/>
      <c r="Q210" s="136"/>
      <c r="R210" s="136"/>
      <c r="S210" s="136"/>
      <c r="T210" s="136"/>
      <c r="U210" s="136"/>
      <c r="V210" s="134"/>
      <c r="W210" s="9"/>
      <c r="X210" s="136"/>
      <c r="Y210" s="136"/>
      <c r="Z210" s="136"/>
      <c r="AA210" s="136"/>
      <c r="AB210" s="136"/>
      <c r="AC210" s="134"/>
      <c r="AD210" s="9"/>
      <c r="AE210" s="145"/>
      <c r="AF210" s="137"/>
      <c r="AG210" s="137"/>
      <c r="AH210" s="137"/>
      <c r="AI210" s="137"/>
      <c r="AJ210" s="134"/>
      <c r="AL210" s="135"/>
      <c r="AM210" s="135"/>
      <c r="AN210" s="135"/>
      <c r="AO210" s="135"/>
      <c r="AP210" s="135"/>
      <c r="AQ210" s="134"/>
      <c r="AR210" s="9"/>
      <c r="AS210" s="136"/>
      <c r="AT210" s="136"/>
      <c r="AU210" s="136"/>
      <c r="AV210" s="136"/>
      <c r="AW210" s="136"/>
      <c r="AX210" s="134"/>
      <c r="AZ210" s="145"/>
      <c r="BA210" s="145"/>
      <c r="BB210" s="145"/>
      <c r="BC210" s="145"/>
      <c r="BD210" s="145"/>
      <c r="BE210" s="134"/>
      <c r="BF210" s="9"/>
      <c r="BG210" s="135"/>
      <c r="BH210" s="135"/>
      <c r="BI210" s="135"/>
      <c r="BJ210" s="135"/>
      <c r="BK210" s="138"/>
      <c r="BL210" s="134"/>
      <c r="BN210" s="136"/>
      <c r="BO210" s="136"/>
      <c r="BP210" s="136"/>
      <c r="BQ210" s="136"/>
      <c r="BR210" s="136"/>
      <c r="BS210" s="134"/>
      <c r="BT210" s="9"/>
      <c r="BU210" s="73">
        <f t="shared" si="32"/>
        <v>0</v>
      </c>
      <c r="BV210" s="73">
        <f t="shared" si="33"/>
        <v>0</v>
      </c>
      <c r="BW210" s="139">
        <f t="shared" si="34"/>
        <v>0</v>
      </c>
      <c r="BX210" s="74">
        <v>0</v>
      </c>
      <c r="BY210" s="74">
        <f>'[1]2_Ventas'!AB2390</f>
        <v>0</v>
      </c>
      <c r="BZ210" s="140">
        <f>'[1]2_Ventas'!AN2390</f>
        <v>0</v>
      </c>
      <c r="CB210" s="141" t="s">
        <v>42</v>
      </c>
      <c r="CC210" s="142"/>
      <c r="CD210" s="142">
        <f t="shared" si="30"/>
        <v>0</v>
      </c>
      <c r="CE210" s="76">
        <f t="shared" si="30"/>
        <v>0</v>
      </c>
      <c r="CF210" s="142">
        <f t="shared" si="28"/>
        <v>0</v>
      </c>
      <c r="CG210" s="142">
        <f t="shared" si="29"/>
        <v>0</v>
      </c>
      <c r="CH210" s="142">
        <f t="shared" si="27"/>
        <v>0</v>
      </c>
      <c r="CI210" s="143" t="e">
        <f t="shared" si="35"/>
        <v>#VALUE!</v>
      </c>
      <c r="CJ210" s="9"/>
      <c r="CK210" s="146" t="e">
        <f t="shared" si="31"/>
        <v>#VALUE!</v>
      </c>
      <c r="CL210" s="147">
        <f t="shared" si="31"/>
        <v>0</v>
      </c>
      <c r="CM210" s="147" t="e">
        <f t="shared" si="36"/>
        <v>#VALUE!</v>
      </c>
    </row>
    <row r="211" spans="1:91" ht="15" customHeight="1" x14ac:dyDescent="0.2">
      <c r="A211" s="144">
        <v>45481</v>
      </c>
      <c r="C211" s="133"/>
      <c r="D211" s="133"/>
      <c r="E211" s="133"/>
      <c r="F211" s="133"/>
      <c r="G211" s="133"/>
      <c r="H211" s="134"/>
      <c r="J211" s="135"/>
      <c r="K211" s="135"/>
      <c r="L211" s="135"/>
      <c r="M211" s="135"/>
      <c r="N211" s="135"/>
      <c r="O211" s="134"/>
      <c r="Q211" s="136"/>
      <c r="R211" s="136"/>
      <c r="S211" s="136"/>
      <c r="T211" s="136"/>
      <c r="U211" s="136"/>
      <c r="V211" s="134"/>
      <c r="W211" s="9"/>
      <c r="X211" s="136"/>
      <c r="Y211" s="136"/>
      <c r="Z211" s="136"/>
      <c r="AA211" s="136"/>
      <c r="AB211" s="136"/>
      <c r="AC211" s="134"/>
      <c r="AD211" s="9"/>
      <c r="AE211" s="145"/>
      <c r="AF211" s="137"/>
      <c r="AG211" s="137"/>
      <c r="AH211" s="137"/>
      <c r="AI211" s="137"/>
      <c r="AJ211" s="134"/>
      <c r="AL211" s="135"/>
      <c r="AM211" s="135"/>
      <c r="AN211" s="135"/>
      <c r="AO211" s="135"/>
      <c r="AP211" s="135"/>
      <c r="AQ211" s="134"/>
      <c r="AR211" s="9"/>
      <c r="AS211" s="136"/>
      <c r="AT211" s="136"/>
      <c r="AU211" s="136"/>
      <c r="AV211" s="136"/>
      <c r="AW211" s="136"/>
      <c r="AX211" s="134"/>
      <c r="AZ211" s="145"/>
      <c r="BA211" s="145"/>
      <c r="BB211" s="145"/>
      <c r="BC211" s="145"/>
      <c r="BD211" s="145"/>
      <c r="BE211" s="134"/>
      <c r="BF211" s="9"/>
      <c r="BG211" s="135"/>
      <c r="BH211" s="135"/>
      <c r="BI211" s="135"/>
      <c r="BJ211" s="135"/>
      <c r="BK211" s="138"/>
      <c r="BL211" s="134"/>
      <c r="BN211" s="136"/>
      <c r="BO211" s="136"/>
      <c r="BP211" s="136"/>
      <c r="BQ211" s="136"/>
      <c r="BR211" s="136"/>
      <c r="BS211" s="134"/>
      <c r="BT211" s="9"/>
      <c r="BU211" s="73">
        <f t="shared" si="32"/>
        <v>0</v>
      </c>
      <c r="BV211" s="73">
        <f t="shared" si="33"/>
        <v>0</v>
      </c>
      <c r="BW211" s="139">
        <f t="shared" si="34"/>
        <v>0</v>
      </c>
      <c r="BX211" s="74">
        <v>0</v>
      </c>
      <c r="BY211" s="74">
        <f>'[1]2_Ventas'!AB2391</f>
        <v>0</v>
      </c>
      <c r="BZ211" s="140">
        <f>'[1]2_Ventas'!AN2391</f>
        <v>0</v>
      </c>
      <c r="CB211" s="141" t="s">
        <v>42</v>
      </c>
      <c r="CC211" s="142"/>
      <c r="CD211" s="142">
        <f t="shared" si="30"/>
        <v>0</v>
      </c>
      <c r="CE211" s="76">
        <f t="shared" si="30"/>
        <v>0</v>
      </c>
      <c r="CF211" s="142">
        <f t="shared" si="28"/>
        <v>0</v>
      </c>
      <c r="CG211" s="142">
        <f t="shared" si="29"/>
        <v>0</v>
      </c>
      <c r="CH211" s="142">
        <f t="shared" si="27"/>
        <v>0</v>
      </c>
      <c r="CI211" s="143" t="e">
        <f t="shared" si="35"/>
        <v>#VALUE!</v>
      </c>
      <c r="CJ211" s="9"/>
      <c r="CK211" s="146" t="e">
        <f t="shared" si="31"/>
        <v>#VALUE!</v>
      </c>
      <c r="CL211" s="147">
        <f t="shared" si="31"/>
        <v>0</v>
      </c>
      <c r="CM211" s="147" t="e">
        <f t="shared" si="36"/>
        <v>#VALUE!</v>
      </c>
    </row>
    <row r="212" spans="1:91" ht="15" customHeight="1" x14ac:dyDescent="0.2">
      <c r="A212" s="144">
        <v>45482</v>
      </c>
      <c r="C212" s="133"/>
      <c r="D212" s="133"/>
      <c r="E212" s="133"/>
      <c r="F212" s="133"/>
      <c r="G212" s="133"/>
      <c r="H212" s="134"/>
      <c r="J212" s="135"/>
      <c r="K212" s="135"/>
      <c r="L212" s="135"/>
      <c r="M212" s="135"/>
      <c r="N212" s="135"/>
      <c r="O212" s="134"/>
      <c r="Q212" s="136"/>
      <c r="R212" s="136"/>
      <c r="S212" s="136"/>
      <c r="T212" s="136"/>
      <c r="U212" s="136"/>
      <c r="V212" s="134"/>
      <c r="W212" s="9"/>
      <c r="X212" s="136"/>
      <c r="Y212" s="136"/>
      <c r="Z212" s="136"/>
      <c r="AA212" s="136"/>
      <c r="AB212" s="136"/>
      <c r="AC212" s="134"/>
      <c r="AD212" s="9"/>
      <c r="AE212" s="145"/>
      <c r="AF212" s="137"/>
      <c r="AG212" s="137"/>
      <c r="AH212" s="137"/>
      <c r="AI212" s="137"/>
      <c r="AJ212" s="134"/>
      <c r="AL212" s="135"/>
      <c r="AM212" s="135"/>
      <c r="AN212" s="135"/>
      <c r="AO212" s="135"/>
      <c r="AP212" s="135"/>
      <c r="AQ212" s="134"/>
      <c r="AR212" s="9"/>
      <c r="AS212" s="136"/>
      <c r="AT212" s="136"/>
      <c r="AU212" s="136"/>
      <c r="AV212" s="136"/>
      <c r="AW212" s="136"/>
      <c r="AX212" s="134"/>
      <c r="AZ212" s="145"/>
      <c r="BA212" s="145"/>
      <c r="BB212" s="145"/>
      <c r="BC212" s="145"/>
      <c r="BD212" s="145"/>
      <c r="BE212" s="134"/>
      <c r="BF212" s="9"/>
      <c r="BG212" s="135"/>
      <c r="BH212" s="135"/>
      <c r="BI212" s="135"/>
      <c r="BJ212" s="135"/>
      <c r="BK212" s="138"/>
      <c r="BL212" s="134"/>
      <c r="BN212" s="136"/>
      <c r="BO212" s="136"/>
      <c r="BP212" s="136"/>
      <c r="BQ212" s="136"/>
      <c r="BR212" s="136"/>
      <c r="BS212" s="134"/>
      <c r="BT212" s="9"/>
      <c r="BU212" s="73">
        <f t="shared" si="32"/>
        <v>0</v>
      </c>
      <c r="BV212" s="73">
        <f t="shared" si="33"/>
        <v>0</v>
      </c>
      <c r="BW212" s="139">
        <f t="shared" si="34"/>
        <v>0</v>
      </c>
      <c r="BX212" s="74">
        <v>0</v>
      </c>
      <c r="BY212" s="74">
        <f>'[1]2_Ventas'!AB2392</f>
        <v>0</v>
      </c>
      <c r="BZ212" s="140">
        <f>'[1]2_Ventas'!AN2392</f>
        <v>0</v>
      </c>
      <c r="CB212" s="141" t="s">
        <v>42</v>
      </c>
      <c r="CC212" s="142"/>
      <c r="CD212" s="142">
        <f t="shared" si="30"/>
        <v>0</v>
      </c>
      <c r="CE212" s="76">
        <f t="shared" si="30"/>
        <v>0</v>
      </c>
      <c r="CF212" s="142">
        <f t="shared" si="28"/>
        <v>0</v>
      </c>
      <c r="CG212" s="142">
        <f t="shared" si="29"/>
        <v>0</v>
      </c>
      <c r="CH212" s="142">
        <f t="shared" si="27"/>
        <v>0</v>
      </c>
      <c r="CI212" s="143" t="e">
        <f t="shared" si="35"/>
        <v>#VALUE!</v>
      </c>
      <c r="CJ212" s="9"/>
      <c r="CK212" s="146" t="e">
        <f t="shared" si="31"/>
        <v>#VALUE!</v>
      </c>
      <c r="CL212" s="147">
        <f t="shared" si="31"/>
        <v>0</v>
      </c>
      <c r="CM212" s="147" t="e">
        <f t="shared" si="36"/>
        <v>#VALUE!</v>
      </c>
    </row>
    <row r="213" spans="1:91" ht="15" customHeight="1" x14ac:dyDescent="0.2">
      <c r="A213" s="144">
        <v>45483</v>
      </c>
      <c r="C213" s="133"/>
      <c r="D213" s="133"/>
      <c r="E213" s="133"/>
      <c r="F213" s="133"/>
      <c r="G213" s="133"/>
      <c r="H213" s="134"/>
      <c r="J213" s="135"/>
      <c r="K213" s="135"/>
      <c r="L213" s="135"/>
      <c r="M213" s="135"/>
      <c r="N213" s="135"/>
      <c r="O213" s="134"/>
      <c r="Q213" s="136"/>
      <c r="R213" s="136"/>
      <c r="S213" s="136"/>
      <c r="T213" s="136"/>
      <c r="U213" s="136"/>
      <c r="V213" s="134"/>
      <c r="W213" s="9"/>
      <c r="X213" s="136"/>
      <c r="Y213" s="136"/>
      <c r="Z213" s="136"/>
      <c r="AA213" s="136"/>
      <c r="AB213" s="136"/>
      <c r="AC213" s="134"/>
      <c r="AD213" s="9"/>
      <c r="AE213" s="145"/>
      <c r="AF213" s="137"/>
      <c r="AG213" s="137"/>
      <c r="AH213" s="137"/>
      <c r="AI213" s="137"/>
      <c r="AJ213" s="134"/>
      <c r="AL213" s="135"/>
      <c r="AM213" s="135"/>
      <c r="AN213" s="135"/>
      <c r="AO213" s="135"/>
      <c r="AP213" s="135"/>
      <c r="AQ213" s="134"/>
      <c r="AR213" s="9"/>
      <c r="AS213" s="136"/>
      <c r="AT213" s="136"/>
      <c r="AU213" s="136"/>
      <c r="AV213" s="136"/>
      <c r="AW213" s="136"/>
      <c r="AX213" s="134"/>
      <c r="AZ213" s="145"/>
      <c r="BA213" s="145"/>
      <c r="BB213" s="145"/>
      <c r="BC213" s="145"/>
      <c r="BD213" s="145"/>
      <c r="BE213" s="134"/>
      <c r="BF213" s="9"/>
      <c r="BG213" s="135"/>
      <c r="BH213" s="135"/>
      <c r="BI213" s="135"/>
      <c r="BJ213" s="135"/>
      <c r="BK213" s="138"/>
      <c r="BL213" s="134"/>
      <c r="BN213" s="136"/>
      <c r="BO213" s="136"/>
      <c r="BP213" s="136"/>
      <c r="BQ213" s="136"/>
      <c r="BR213" s="136"/>
      <c r="BS213" s="134"/>
      <c r="BT213" s="9"/>
      <c r="BU213" s="73">
        <f t="shared" si="32"/>
        <v>0</v>
      </c>
      <c r="BV213" s="73">
        <f t="shared" si="33"/>
        <v>0</v>
      </c>
      <c r="BW213" s="139">
        <f t="shared" si="34"/>
        <v>0</v>
      </c>
      <c r="BX213" s="74">
        <v>0</v>
      </c>
      <c r="BY213" s="74">
        <f>'[1]2_Ventas'!AB2393</f>
        <v>0</v>
      </c>
      <c r="BZ213" s="140">
        <f>'[1]2_Ventas'!AN2393</f>
        <v>0</v>
      </c>
      <c r="CB213" s="141" t="s">
        <v>42</v>
      </c>
      <c r="CC213" s="142"/>
      <c r="CD213" s="142">
        <f t="shared" si="30"/>
        <v>0</v>
      </c>
      <c r="CE213" s="76">
        <f t="shared" si="30"/>
        <v>0</v>
      </c>
      <c r="CF213" s="142">
        <f t="shared" si="28"/>
        <v>0</v>
      </c>
      <c r="CG213" s="142">
        <f t="shared" si="29"/>
        <v>0</v>
      </c>
      <c r="CH213" s="142">
        <f t="shared" si="27"/>
        <v>0</v>
      </c>
      <c r="CI213" s="143" t="e">
        <f t="shared" si="35"/>
        <v>#VALUE!</v>
      </c>
      <c r="CJ213" s="9"/>
      <c r="CK213" s="146" t="e">
        <f t="shared" si="31"/>
        <v>#VALUE!</v>
      </c>
      <c r="CL213" s="147">
        <f t="shared" si="31"/>
        <v>0</v>
      </c>
      <c r="CM213" s="147" t="e">
        <f t="shared" si="36"/>
        <v>#VALUE!</v>
      </c>
    </row>
    <row r="214" spans="1:91" ht="15" customHeight="1" x14ac:dyDescent="0.2">
      <c r="A214" s="144">
        <v>45484</v>
      </c>
      <c r="C214" s="133"/>
      <c r="D214" s="133"/>
      <c r="E214" s="133"/>
      <c r="F214" s="133"/>
      <c r="G214" s="133"/>
      <c r="H214" s="134"/>
      <c r="J214" s="135"/>
      <c r="K214" s="135"/>
      <c r="L214" s="135"/>
      <c r="M214" s="135"/>
      <c r="N214" s="135"/>
      <c r="O214" s="134"/>
      <c r="Q214" s="136"/>
      <c r="R214" s="136"/>
      <c r="S214" s="136"/>
      <c r="T214" s="136"/>
      <c r="U214" s="136"/>
      <c r="V214" s="134"/>
      <c r="W214" s="9"/>
      <c r="X214" s="136"/>
      <c r="Y214" s="136"/>
      <c r="Z214" s="136"/>
      <c r="AA214" s="136"/>
      <c r="AB214" s="136"/>
      <c r="AC214" s="134"/>
      <c r="AD214" s="9"/>
      <c r="AE214" s="145"/>
      <c r="AF214" s="137"/>
      <c r="AG214" s="137"/>
      <c r="AH214" s="137"/>
      <c r="AI214" s="137"/>
      <c r="AJ214" s="134"/>
      <c r="AL214" s="135"/>
      <c r="AM214" s="135"/>
      <c r="AN214" s="135"/>
      <c r="AO214" s="135"/>
      <c r="AP214" s="135"/>
      <c r="AQ214" s="134"/>
      <c r="AR214" s="9"/>
      <c r="AS214" s="136"/>
      <c r="AT214" s="136"/>
      <c r="AU214" s="136"/>
      <c r="AV214" s="136"/>
      <c r="AW214" s="136"/>
      <c r="AX214" s="134"/>
      <c r="AZ214" s="145"/>
      <c r="BA214" s="145"/>
      <c r="BB214" s="145"/>
      <c r="BC214" s="145"/>
      <c r="BD214" s="145"/>
      <c r="BE214" s="134"/>
      <c r="BF214" s="9"/>
      <c r="BG214" s="135"/>
      <c r="BH214" s="135"/>
      <c r="BI214" s="135"/>
      <c r="BJ214" s="135"/>
      <c r="BK214" s="138"/>
      <c r="BL214" s="134"/>
      <c r="BN214" s="136"/>
      <c r="BO214" s="136"/>
      <c r="BP214" s="136"/>
      <c r="BQ214" s="136"/>
      <c r="BR214" s="136"/>
      <c r="BS214" s="134"/>
      <c r="BT214" s="9"/>
      <c r="BU214" s="73">
        <f t="shared" si="32"/>
        <v>0</v>
      </c>
      <c r="BV214" s="73">
        <f t="shared" si="33"/>
        <v>0</v>
      </c>
      <c r="BW214" s="139">
        <f t="shared" si="34"/>
        <v>0</v>
      </c>
      <c r="BX214" s="74">
        <v>0</v>
      </c>
      <c r="BY214" s="74">
        <f>'[1]2_Ventas'!AB2394</f>
        <v>0</v>
      </c>
      <c r="BZ214" s="140">
        <f>'[1]2_Ventas'!AN2394</f>
        <v>0</v>
      </c>
      <c r="CB214" s="141" t="s">
        <v>42</v>
      </c>
      <c r="CC214" s="142"/>
      <c r="CD214" s="142">
        <f t="shared" si="30"/>
        <v>0</v>
      </c>
      <c r="CE214" s="76">
        <f t="shared" si="30"/>
        <v>0</v>
      </c>
      <c r="CF214" s="142">
        <f t="shared" si="28"/>
        <v>0</v>
      </c>
      <c r="CG214" s="142">
        <f t="shared" si="29"/>
        <v>0</v>
      </c>
      <c r="CH214" s="142">
        <f t="shared" si="27"/>
        <v>0</v>
      </c>
      <c r="CI214" s="143" t="e">
        <f t="shared" si="35"/>
        <v>#VALUE!</v>
      </c>
      <c r="CJ214" s="9"/>
      <c r="CK214" s="146" t="e">
        <f t="shared" si="31"/>
        <v>#VALUE!</v>
      </c>
      <c r="CL214" s="147">
        <f t="shared" si="31"/>
        <v>0</v>
      </c>
      <c r="CM214" s="147" t="e">
        <f t="shared" si="36"/>
        <v>#VALUE!</v>
      </c>
    </row>
    <row r="215" spans="1:91" ht="15" customHeight="1" x14ac:dyDescent="0.2">
      <c r="A215" s="144">
        <v>45485</v>
      </c>
      <c r="C215" s="133"/>
      <c r="D215" s="133"/>
      <c r="E215" s="133"/>
      <c r="F215" s="133"/>
      <c r="G215" s="133"/>
      <c r="H215" s="134"/>
      <c r="J215" s="135"/>
      <c r="K215" s="135"/>
      <c r="L215" s="135"/>
      <c r="M215" s="135"/>
      <c r="N215" s="135"/>
      <c r="O215" s="134"/>
      <c r="Q215" s="136"/>
      <c r="R215" s="136"/>
      <c r="S215" s="136"/>
      <c r="T215" s="136"/>
      <c r="U215" s="136"/>
      <c r="V215" s="134"/>
      <c r="W215" s="9"/>
      <c r="X215" s="136"/>
      <c r="Y215" s="136"/>
      <c r="Z215" s="136"/>
      <c r="AA215" s="136"/>
      <c r="AB215" s="136"/>
      <c r="AC215" s="134"/>
      <c r="AD215" s="9"/>
      <c r="AE215" s="145"/>
      <c r="AF215" s="137"/>
      <c r="AG215" s="137"/>
      <c r="AH215" s="137"/>
      <c r="AI215" s="137"/>
      <c r="AJ215" s="134"/>
      <c r="AL215" s="135"/>
      <c r="AM215" s="135"/>
      <c r="AN215" s="135"/>
      <c r="AO215" s="135"/>
      <c r="AP215" s="135"/>
      <c r="AQ215" s="134"/>
      <c r="AR215" s="9"/>
      <c r="AS215" s="136"/>
      <c r="AT215" s="136"/>
      <c r="AU215" s="136"/>
      <c r="AV215" s="136"/>
      <c r="AW215" s="136"/>
      <c r="AX215" s="134"/>
      <c r="AZ215" s="145"/>
      <c r="BA215" s="145"/>
      <c r="BB215" s="145"/>
      <c r="BC215" s="145"/>
      <c r="BD215" s="145"/>
      <c r="BE215" s="134"/>
      <c r="BF215" s="9"/>
      <c r="BG215" s="135"/>
      <c r="BH215" s="135"/>
      <c r="BI215" s="135"/>
      <c r="BJ215" s="135"/>
      <c r="BK215" s="138"/>
      <c r="BL215" s="134"/>
      <c r="BN215" s="136"/>
      <c r="BO215" s="136"/>
      <c r="BP215" s="136"/>
      <c r="BQ215" s="136"/>
      <c r="BR215" s="136"/>
      <c r="BS215" s="134"/>
      <c r="BT215" s="9"/>
      <c r="BU215" s="73">
        <f t="shared" si="32"/>
        <v>0</v>
      </c>
      <c r="BV215" s="73">
        <f t="shared" si="33"/>
        <v>0</v>
      </c>
      <c r="BW215" s="139">
        <f t="shared" si="34"/>
        <v>0</v>
      </c>
      <c r="BX215" s="74">
        <v>0</v>
      </c>
      <c r="BY215" s="74">
        <f>'[1]2_Ventas'!AB2395</f>
        <v>0</v>
      </c>
      <c r="BZ215" s="140">
        <f>'[1]2_Ventas'!AN2395</f>
        <v>0</v>
      </c>
      <c r="CB215" s="141" t="s">
        <v>42</v>
      </c>
      <c r="CC215" s="142"/>
      <c r="CD215" s="142">
        <f t="shared" si="30"/>
        <v>0</v>
      </c>
      <c r="CE215" s="76">
        <f t="shared" si="30"/>
        <v>0</v>
      </c>
      <c r="CF215" s="142">
        <f t="shared" si="28"/>
        <v>0</v>
      </c>
      <c r="CG215" s="142">
        <f t="shared" si="29"/>
        <v>0</v>
      </c>
      <c r="CH215" s="142">
        <f t="shared" ref="CH215:CH230" si="37">SUM(CF215:CG215)</f>
        <v>0</v>
      </c>
      <c r="CI215" s="143" t="e">
        <f t="shared" si="35"/>
        <v>#VALUE!</v>
      </c>
      <c r="CJ215" s="9"/>
      <c r="CK215" s="146" t="e">
        <f t="shared" si="31"/>
        <v>#VALUE!</v>
      </c>
      <c r="CL215" s="147">
        <f t="shared" si="31"/>
        <v>0</v>
      </c>
      <c r="CM215" s="147" t="e">
        <f t="shared" si="36"/>
        <v>#VALUE!</v>
      </c>
    </row>
    <row r="216" spans="1:91" ht="15" customHeight="1" x14ac:dyDescent="0.2">
      <c r="A216" s="144">
        <v>45486</v>
      </c>
      <c r="C216" s="133"/>
      <c r="D216" s="133"/>
      <c r="E216" s="133"/>
      <c r="F216" s="133"/>
      <c r="G216" s="133"/>
      <c r="H216" s="134"/>
      <c r="J216" s="135"/>
      <c r="K216" s="135"/>
      <c r="L216" s="135"/>
      <c r="M216" s="135"/>
      <c r="N216" s="135"/>
      <c r="O216" s="134"/>
      <c r="Q216" s="136"/>
      <c r="R216" s="136"/>
      <c r="S216" s="136"/>
      <c r="T216" s="136"/>
      <c r="U216" s="136"/>
      <c r="V216" s="134"/>
      <c r="W216" s="9"/>
      <c r="X216" s="136"/>
      <c r="Y216" s="136"/>
      <c r="Z216" s="136"/>
      <c r="AA216" s="136"/>
      <c r="AB216" s="136"/>
      <c r="AC216" s="134"/>
      <c r="AD216" s="9"/>
      <c r="AE216" s="145"/>
      <c r="AF216" s="137"/>
      <c r="AG216" s="137"/>
      <c r="AH216" s="137"/>
      <c r="AI216" s="137"/>
      <c r="AJ216" s="134"/>
      <c r="AL216" s="135"/>
      <c r="AM216" s="135"/>
      <c r="AN216" s="135"/>
      <c r="AO216" s="135"/>
      <c r="AP216" s="135"/>
      <c r="AQ216" s="134"/>
      <c r="AR216" s="9"/>
      <c r="AS216" s="136"/>
      <c r="AT216" s="136"/>
      <c r="AU216" s="136"/>
      <c r="AV216" s="136"/>
      <c r="AW216" s="136"/>
      <c r="AX216" s="134"/>
      <c r="AZ216" s="145"/>
      <c r="BA216" s="145"/>
      <c r="BB216" s="145"/>
      <c r="BC216" s="145"/>
      <c r="BD216" s="145"/>
      <c r="BE216" s="134"/>
      <c r="BF216" s="9"/>
      <c r="BG216" s="135"/>
      <c r="BH216" s="135"/>
      <c r="BI216" s="135"/>
      <c r="BJ216" s="135"/>
      <c r="BK216" s="138"/>
      <c r="BL216" s="134"/>
      <c r="BN216" s="136"/>
      <c r="BO216" s="136"/>
      <c r="BP216" s="136"/>
      <c r="BQ216" s="136"/>
      <c r="BR216" s="136"/>
      <c r="BS216" s="134"/>
      <c r="BT216" s="9"/>
      <c r="BU216" s="73">
        <f t="shared" si="32"/>
        <v>0</v>
      </c>
      <c r="BV216" s="73">
        <f t="shared" si="33"/>
        <v>0</v>
      </c>
      <c r="BW216" s="139">
        <f t="shared" si="34"/>
        <v>0</v>
      </c>
      <c r="BX216" s="74">
        <v>0</v>
      </c>
      <c r="BY216" s="74">
        <f>'[1]2_Ventas'!AB2396</f>
        <v>0</v>
      </c>
      <c r="BZ216" s="140">
        <f>'[1]2_Ventas'!AN2396</f>
        <v>0</v>
      </c>
      <c r="CB216" s="141" t="s">
        <v>42</v>
      </c>
      <c r="CC216" s="142"/>
      <c r="CD216" s="142">
        <f t="shared" si="30"/>
        <v>0</v>
      </c>
      <c r="CE216" s="76">
        <f t="shared" si="30"/>
        <v>0</v>
      </c>
      <c r="CF216" s="142">
        <f t="shared" ref="CF216:CF231" si="38">+BU216-BU215</f>
        <v>0</v>
      </c>
      <c r="CG216" s="142">
        <f t="shared" ref="CG216:CG231" si="39">+BY216+BZ216</f>
        <v>0</v>
      </c>
      <c r="CH216" s="142">
        <f t="shared" si="37"/>
        <v>0</v>
      </c>
      <c r="CI216" s="143" t="e">
        <f t="shared" si="35"/>
        <v>#VALUE!</v>
      </c>
      <c r="CJ216" s="9"/>
      <c r="CK216" s="146" t="e">
        <f t="shared" si="31"/>
        <v>#VALUE!</v>
      </c>
      <c r="CL216" s="147">
        <f t="shared" si="31"/>
        <v>0</v>
      </c>
      <c r="CM216" s="147" t="e">
        <f t="shared" si="36"/>
        <v>#VALUE!</v>
      </c>
    </row>
    <row r="217" spans="1:91" ht="15" customHeight="1" x14ac:dyDescent="0.2">
      <c r="A217" s="144">
        <v>45487</v>
      </c>
      <c r="C217" s="133"/>
      <c r="D217" s="133"/>
      <c r="E217" s="133"/>
      <c r="F217" s="133"/>
      <c r="G217" s="133"/>
      <c r="H217" s="134"/>
      <c r="J217" s="135"/>
      <c r="K217" s="135"/>
      <c r="L217" s="135"/>
      <c r="M217" s="135"/>
      <c r="N217" s="135"/>
      <c r="O217" s="134"/>
      <c r="Q217" s="136"/>
      <c r="R217" s="136"/>
      <c r="S217" s="136"/>
      <c r="T217" s="136"/>
      <c r="U217" s="136"/>
      <c r="V217" s="134"/>
      <c r="W217" s="9"/>
      <c r="X217" s="136"/>
      <c r="Y217" s="136"/>
      <c r="Z217" s="136"/>
      <c r="AA217" s="136"/>
      <c r="AB217" s="136"/>
      <c r="AC217" s="134"/>
      <c r="AD217" s="9"/>
      <c r="AE217" s="145"/>
      <c r="AF217" s="137"/>
      <c r="AG217" s="137"/>
      <c r="AH217" s="137"/>
      <c r="AI217" s="137"/>
      <c r="AJ217" s="134"/>
      <c r="AL217" s="135"/>
      <c r="AM217" s="135"/>
      <c r="AN217" s="135"/>
      <c r="AO217" s="135"/>
      <c r="AP217" s="135"/>
      <c r="AQ217" s="134"/>
      <c r="AR217" s="9"/>
      <c r="AS217" s="136"/>
      <c r="AT217" s="136"/>
      <c r="AU217" s="136"/>
      <c r="AV217" s="136"/>
      <c r="AW217" s="136"/>
      <c r="AX217" s="134"/>
      <c r="AZ217" s="145"/>
      <c r="BA217" s="145"/>
      <c r="BB217" s="145"/>
      <c r="BC217" s="145"/>
      <c r="BD217" s="145"/>
      <c r="BE217" s="134"/>
      <c r="BF217" s="9"/>
      <c r="BG217" s="135"/>
      <c r="BH217" s="135"/>
      <c r="BI217" s="135"/>
      <c r="BJ217" s="135"/>
      <c r="BK217" s="138"/>
      <c r="BL217" s="134"/>
      <c r="BN217" s="136"/>
      <c r="BO217" s="136"/>
      <c r="BP217" s="136"/>
      <c r="BQ217" s="136"/>
      <c r="BR217" s="136"/>
      <c r="BS217" s="134"/>
      <c r="BT217" s="9"/>
      <c r="BU217" s="73">
        <f t="shared" si="32"/>
        <v>0</v>
      </c>
      <c r="BV217" s="73">
        <f t="shared" si="33"/>
        <v>0</v>
      </c>
      <c r="BW217" s="139">
        <f t="shared" si="34"/>
        <v>0</v>
      </c>
      <c r="BX217" s="74">
        <v>0</v>
      </c>
      <c r="BY217" s="74">
        <f>'[1]2_Ventas'!AB2397</f>
        <v>0</v>
      </c>
      <c r="BZ217" s="140">
        <f>'[1]2_Ventas'!AN2397</f>
        <v>0</v>
      </c>
      <c r="CB217" s="141" t="s">
        <v>42</v>
      </c>
      <c r="CC217" s="142"/>
      <c r="CD217" s="142">
        <f t="shared" si="30"/>
        <v>0</v>
      </c>
      <c r="CE217" s="76">
        <f t="shared" si="30"/>
        <v>0</v>
      </c>
      <c r="CF217" s="142">
        <f t="shared" si="38"/>
        <v>0</v>
      </c>
      <c r="CG217" s="142">
        <f t="shared" si="39"/>
        <v>0</v>
      </c>
      <c r="CH217" s="142">
        <f t="shared" si="37"/>
        <v>0</v>
      </c>
      <c r="CI217" s="143" t="e">
        <f t="shared" si="35"/>
        <v>#VALUE!</v>
      </c>
      <c r="CJ217" s="9"/>
      <c r="CK217" s="146" t="e">
        <f t="shared" si="31"/>
        <v>#VALUE!</v>
      </c>
      <c r="CL217" s="147">
        <f t="shared" si="31"/>
        <v>0</v>
      </c>
      <c r="CM217" s="147" t="e">
        <f t="shared" si="36"/>
        <v>#VALUE!</v>
      </c>
    </row>
    <row r="218" spans="1:91" ht="15" customHeight="1" x14ac:dyDescent="0.2">
      <c r="A218" s="144">
        <v>45488</v>
      </c>
      <c r="C218" s="133"/>
      <c r="D218" s="133"/>
      <c r="E218" s="133"/>
      <c r="F218" s="133"/>
      <c r="G218" s="133"/>
      <c r="H218" s="134"/>
      <c r="J218" s="135"/>
      <c r="K218" s="135"/>
      <c r="L218" s="135"/>
      <c r="M218" s="135"/>
      <c r="N218" s="135"/>
      <c r="O218" s="134"/>
      <c r="Q218" s="136"/>
      <c r="R218" s="136"/>
      <c r="S218" s="136"/>
      <c r="T218" s="136"/>
      <c r="U218" s="136"/>
      <c r="V218" s="134"/>
      <c r="W218" s="9"/>
      <c r="X218" s="136"/>
      <c r="Y218" s="136"/>
      <c r="Z218" s="136"/>
      <c r="AA218" s="136"/>
      <c r="AB218" s="136"/>
      <c r="AC218" s="134"/>
      <c r="AD218" s="9"/>
      <c r="AE218" s="145"/>
      <c r="AF218" s="137"/>
      <c r="AG218" s="137"/>
      <c r="AH218" s="137"/>
      <c r="AI218" s="137"/>
      <c r="AJ218" s="134"/>
      <c r="AL218" s="135"/>
      <c r="AM218" s="135"/>
      <c r="AN218" s="135"/>
      <c r="AO218" s="135"/>
      <c r="AP218" s="135"/>
      <c r="AQ218" s="134"/>
      <c r="AR218" s="9"/>
      <c r="AS218" s="136"/>
      <c r="AT218" s="136"/>
      <c r="AU218" s="136"/>
      <c r="AV218" s="136"/>
      <c r="AW218" s="136"/>
      <c r="AX218" s="134"/>
      <c r="AZ218" s="145"/>
      <c r="BA218" s="145"/>
      <c r="BB218" s="145"/>
      <c r="BC218" s="145"/>
      <c r="BD218" s="145"/>
      <c r="BE218" s="134"/>
      <c r="BF218" s="9"/>
      <c r="BG218" s="135"/>
      <c r="BH218" s="135"/>
      <c r="BI218" s="135"/>
      <c r="BJ218" s="135"/>
      <c r="BK218" s="138"/>
      <c r="BL218" s="134"/>
      <c r="BN218" s="136"/>
      <c r="BO218" s="136"/>
      <c r="BP218" s="136"/>
      <c r="BQ218" s="136"/>
      <c r="BR218" s="136"/>
      <c r="BS218" s="134"/>
      <c r="BT218" s="9"/>
      <c r="BU218" s="73">
        <f t="shared" si="32"/>
        <v>0</v>
      </c>
      <c r="BV218" s="73">
        <f t="shared" si="33"/>
        <v>0</v>
      </c>
      <c r="BW218" s="139">
        <f t="shared" si="34"/>
        <v>0</v>
      </c>
      <c r="BX218" s="74">
        <v>0</v>
      </c>
      <c r="BY218" s="74">
        <f>'[1]2_Ventas'!AB2398</f>
        <v>0</v>
      </c>
      <c r="BZ218" s="140">
        <f>'[1]2_Ventas'!AN2398</f>
        <v>0</v>
      </c>
      <c r="CB218" s="141" t="s">
        <v>42</v>
      </c>
      <c r="CC218" s="142"/>
      <c r="CD218" s="142">
        <f t="shared" si="30"/>
        <v>0</v>
      </c>
      <c r="CE218" s="76">
        <f t="shared" si="30"/>
        <v>0</v>
      </c>
      <c r="CF218" s="142">
        <f t="shared" si="38"/>
        <v>0</v>
      </c>
      <c r="CG218" s="142">
        <f t="shared" si="39"/>
        <v>0</v>
      </c>
      <c r="CH218" s="142">
        <f t="shared" si="37"/>
        <v>0</v>
      </c>
      <c r="CI218" s="143" t="e">
        <f t="shared" si="35"/>
        <v>#VALUE!</v>
      </c>
      <c r="CJ218" s="9"/>
      <c r="CK218" s="146" t="e">
        <f t="shared" si="31"/>
        <v>#VALUE!</v>
      </c>
      <c r="CL218" s="147">
        <f t="shared" si="31"/>
        <v>0</v>
      </c>
      <c r="CM218" s="147" t="e">
        <f t="shared" si="36"/>
        <v>#VALUE!</v>
      </c>
    </row>
    <row r="219" spans="1:91" ht="15" customHeight="1" x14ac:dyDescent="0.2">
      <c r="A219" s="144">
        <v>45489</v>
      </c>
      <c r="C219" s="133"/>
      <c r="D219" s="133"/>
      <c r="E219" s="133"/>
      <c r="F219" s="133"/>
      <c r="G219" s="133"/>
      <c r="H219" s="134"/>
      <c r="J219" s="135"/>
      <c r="K219" s="135"/>
      <c r="L219" s="135"/>
      <c r="M219" s="135"/>
      <c r="N219" s="135"/>
      <c r="O219" s="134"/>
      <c r="Q219" s="136"/>
      <c r="R219" s="136"/>
      <c r="S219" s="136"/>
      <c r="T219" s="136"/>
      <c r="U219" s="136"/>
      <c r="V219" s="134"/>
      <c r="W219" s="9"/>
      <c r="X219" s="136"/>
      <c r="Y219" s="136"/>
      <c r="Z219" s="136"/>
      <c r="AA219" s="136"/>
      <c r="AB219" s="136"/>
      <c r="AC219" s="134"/>
      <c r="AD219" s="9"/>
      <c r="AE219" s="145"/>
      <c r="AF219" s="137"/>
      <c r="AG219" s="137"/>
      <c r="AH219" s="137"/>
      <c r="AI219" s="137"/>
      <c r="AJ219" s="134"/>
      <c r="AL219" s="135"/>
      <c r="AM219" s="135"/>
      <c r="AN219" s="135"/>
      <c r="AO219" s="135"/>
      <c r="AP219" s="135"/>
      <c r="AQ219" s="134"/>
      <c r="AR219" s="9"/>
      <c r="AS219" s="136"/>
      <c r="AT219" s="136"/>
      <c r="AU219" s="136"/>
      <c r="AV219" s="136"/>
      <c r="AW219" s="136"/>
      <c r="AX219" s="134"/>
      <c r="AZ219" s="145"/>
      <c r="BA219" s="145"/>
      <c r="BB219" s="145"/>
      <c r="BC219" s="145"/>
      <c r="BD219" s="145"/>
      <c r="BE219" s="134"/>
      <c r="BF219" s="9"/>
      <c r="BG219" s="135"/>
      <c r="BH219" s="135"/>
      <c r="BI219" s="135"/>
      <c r="BJ219" s="135"/>
      <c r="BK219" s="138"/>
      <c r="BL219" s="134"/>
      <c r="BN219" s="136"/>
      <c r="BO219" s="136"/>
      <c r="BP219" s="136"/>
      <c r="BQ219" s="136"/>
      <c r="BR219" s="136"/>
      <c r="BS219" s="134"/>
      <c r="BT219" s="9"/>
      <c r="BU219" s="73">
        <f t="shared" si="32"/>
        <v>0</v>
      </c>
      <c r="BV219" s="73">
        <f t="shared" si="33"/>
        <v>0</v>
      </c>
      <c r="BW219" s="139">
        <f t="shared" si="34"/>
        <v>0</v>
      </c>
      <c r="BX219" s="74">
        <v>0</v>
      </c>
      <c r="BY219" s="74">
        <f>'[1]2_Ventas'!AB2399</f>
        <v>0</v>
      </c>
      <c r="BZ219" s="140">
        <f>'[1]2_Ventas'!AN2399</f>
        <v>0</v>
      </c>
      <c r="CB219" s="141" t="s">
        <v>42</v>
      </c>
      <c r="CC219" s="142"/>
      <c r="CD219" s="142">
        <f t="shared" si="30"/>
        <v>0</v>
      </c>
      <c r="CE219" s="76">
        <f t="shared" si="30"/>
        <v>0</v>
      </c>
      <c r="CF219" s="142">
        <f t="shared" si="38"/>
        <v>0</v>
      </c>
      <c r="CG219" s="142">
        <f t="shared" si="39"/>
        <v>0</v>
      </c>
      <c r="CH219" s="142">
        <f t="shared" si="37"/>
        <v>0</v>
      </c>
      <c r="CI219" s="143" t="e">
        <f t="shared" si="35"/>
        <v>#VALUE!</v>
      </c>
      <c r="CJ219" s="9"/>
      <c r="CK219" s="146" t="e">
        <f t="shared" si="31"/>
        <v>#VALUE!</v>
      </c>
      <c r="CL219" s="147">
        <f t="shared" si="31"/>
        <v>0</v>
      </c>
      <c r="CM219" s="147" t="e">
        <f t="shared" si="36"/>
        <v>#VALUE!</v>
      </c>
    </row>
    <row r="220" spans="1:91" ht="15" customHeight="1" x14ac:dyDescent="0.2">
      <c r="A220" s="144">
        <v>45490</v>
      </c>
      <c r="C220" s="133"/>
      <c r="D220" s="133"/>
      <c r="E220" s="133"/>
      <c r="F220" s="133"/>
      <c r="G220" s="133"/>
      <c r="H220" s="134"/>
      <c r="J220" s="135"/>
      <c r="K220" s="135"/>
      <c r="L220" s="135"/>
      <c r="M220" s="135"/>
      <c r="N220" s="135"/>
      <c r="O220" s="134"/>
      <c r="Q220" s="136"/>
      <c r="R220" s="136"/>
      <c r="S220" s="136"/>
      <c r="T220" s="136"/>
      <c r="U220" s="136"/>
      <c r="V220" s="134"/>
      <c r="W220" s="9"/>
      <c r="X220" s="136"/>
      <c r="Y220" s="136"/>
      <c r="Z220" s="136"/>
      <c r="AA220" s="136"/>
      <c r="AB220" s="136"/>
      <c r="AC220" s="134"/>
      <c r="AD220" s="9"/>
      <c r="AE220" s="145"/>
      <c r="AF220" s="137"/>
      <c r="AG220" s="137"/>
      <c r="AH220" s="137"/>
      <c r="AI220" s="137"/>
      <c r="AJ220" s="134"/>
      <c r="AL220" s="135"/>
      <c r="AM220" s="135"/>
      <c r="AN220" s="135"/>
      <c r="AO220" s="135"/>
      <c r="AP220" s="135"/>
      <c r="AQ220" s="134"/>
      <c r="AR220" s="9"/>
      <c r="AS220" s="136"/>
      <c r="AT220" s="136"/>
      <c r="AU220" s="136"/>
      <c r="AV220" s="136"/>
      <c r="AW220" s="136"/>
      <c r="AX220" s="134"/>
      <c r="AZ220" s="145"/>
      <c r="BA220" s="145"/>
      <c r="BB220" s="145"/>
      <c r="BC220" s="145"/>
      <c r="BD220" s="145"/>
      <c r="BE220" s="134"/>
      <c r="BF220" s="9"/>
      <c r="BG220" s="135"/>
      <c r="BH220" s="135"/>
      <c r="BI220" s="135"/>
      <c r="BJ220" s="135"/>
      <c r="BK220" s="138"/>
      <c r="BL220" s="134"/>
      <c r="BN220" s="136"/>
      <c r="BO220" s="136"/>
      <c r="BP220" s="136"/>
      <c r="BQ220" s="136"/>
      <c r="BR220" s="136"/>
      <c r="BS220" s="134"/>
      <c r="BT220" s="9"/>
      <c r="BU220" s="73">
        <f t="shared" si="32"/>
        <v>0</v>
      </c>
      <c r="BV220" s="73">
        <f t="shared" si="33"/>
        <v>0</v>
      </c>
      <c r="BW220" s="139">
        <f t="shared" si="34"/>
        <v>0</v>
      </c>
      <c r="BX220" s="74">
        <v>0</v>
      </c>
      <c r="BY220" s="74">
        <f>'[1]2_Ventas'!AB2400</f>
        <v>0</v>
      </c>
      <c r="BZ220" s="140">
        <f>'[1]2_Ventas'!AN2400</f>
        <v>0</v>
      </c>
      <c r="CB220" s="141" t="s">
        <v>42</v>
      </c>
      <c r="CC220" s="142"/>
      <c r="CD220" s="142">
        <f t="shared" si="30"/>
        <v>0</v>
      </c>
      <c r="CE220" s="76">
        <f t="shared" si="30"/>
        <v>0</v>
      </c>
      <c r="CF220" s="142">
        <f t="shared" si="38"/>
        <v>0</v>
      </c>
      <c r="CG220" s="142">
        <f t="shared" si="39"/>
        <v>0</v>
      </c>
      <c r="CH220" s="142">
        <f t="shared" si="37"/>
        <v>0</v>
      </c>
      <c r="CI220" s="143" t="e">
        <f t="shared" si="35"/>
        <v>#VALUE!</v>
      </c>
      <c r="CJ220" s="9"/>
      <c r="CK220" s="146" t="e">
        <f t="shared" si="31"/>
        <v>#VALUE!</v>
      </c>
      <c r="CL220" s="147">
        <f t="shared" si="31"/>
        <v>0</v>
      </c>
      <c r="CM220" s="147" t="e">
        <f t="shared" si="36"/>
        <v>#VALUE!</v>
      </c>
    </row>
    <row r="221" spans="1:91" ht="15" customHeight="1" x14ac:dyDescent="0.2">
      <c r="A221" s="144">
        <v>45491</v>
      </c>
      <c r="C221" s="133"/>
      <c r="D221" s="133"/>
      <c r="E221" s="133"/>
      <c r="F221" s="133"/>
      <c r="G221" s="133"/>
      <c r="H221" s="134"/>
      <c r="J221" s="135"/>
      <c r="K221" s="135"/>
      <c r="L221" s="135"/>
      <c r="M221" s="135"/>
      <c r="N221" s="135"/>
      <c r="O221" s="134"/>
      <c r="Q221" s="136"/>
      <c r="R221" s="136"/>
      <c r="S221" s="136"/>
      <c r="T221" s="136"/>
      <c r="U221" s="136"/>
      <c r="V221" s="134"/>
      <c r="W221" s="9"/>
      <c r="X221" s="136"/>
      <c r="Y221" s="136"/>
      <c r="Z221" s="136"/>
      <c r="AA221" s="136"/>
      <c r="AB221" s="136"/>
      <c r="AC221" s="134"/>
      <c r="AD221" s="9"/>
      <c r="AE221" s="145"/>
      <c r="AF221" s="137"/>
      <c r="AG221" s="137"/>
      <c r="AH221" s="137"/>
      <c r="AI221" s="137"/>
      <c r="AJ221" s="134"/>
      <c r="AL221" s="135"/>
      <c r="AM221" s="135"/>
      <c r="AN221" s="135"/>
      <c r="AO221" s="135"/>
      <c r="AP221" s="135"/>
      <c r="AQ221" s="134"/>
      <c r="AR221" s="9"/>
      <c r="AS221" s="136"/>
      <c r="AT221" s="136"/>
      <c r="AU221" s="136"/>
      <c r="AV221" s="136"/>
      <c r="AW221" s="136"/>
      <c r="AX221" s="134"/>
      <c r="AZ221" s="145"/>
      <c r="BA221" s="145"/>
      <c r="BB221" s="145"/>
      <c r="BC221" s="145"/>
      <c r="BD221" s="145"/>
      <c r="BE221" s="134"/>
      <c r="BF221" s="9"/>
      <c r="BG221" s="135"/>
      <c r="BH221" s="135"/>
      <c r="BI221" s="135"/>
      <c r="BJ221" s="135"/>
      <c r="BK221" s="138"/>
      <c r="BL221" s="134"/>
      <c r="BN221" s="136"/>
      <c r="BO221" s="136"/>
      <c r="BP221" s="136"/>
      <c r="BQ221" s="136"/>
      <c r="BR221" s="136"/>
      <c r="BS221" s="134"/>
      <c r="BT221" s="9"/>
      <c r="BU221" s="73">
        <f t="shared" si="32"/>
        <v>0</v>
      </c>
      <c r="BV221" s="73">
        <f t="shared" si="33"/>
        <v>0</v>
      </c>
      <c r="BW221" s="139">
        <f t="shared" si="34"/>
        <v>0</v>
      </c>
      <c r="BX221" s="74">
        <v>0</v>
      </c>
      <c r="BY221" s="74">
        <f>'[1]2_Ventas'!AB2401</f>
        <v>0</v>
      </c>
      <c r="BZ221" s="140">
        <f>'[1]2_Ventas'!AN2401</f>
        <v>0</v>
      </c>
      <c r="CB221" s="141" t="s">
        <v>42</v>
      </c>
      <c r="CC221" s="142"/>
      <c r="CD221" s="142">
        <f t="shared" si="30"/>
        <v>0</v>
      </c>
      <c r="CE221" s="76">
        <f t="shared" si="30"/>
        <v>0</v>
      </c>
      <c r="CF221" s="142">
        <f t="shared" si="38"/>
        <v>0</v>
      </c>
      <c r="CG221" s="142">
        <f t="shared" si="39"/>
        <v>0</v>
      </c>
      <c r="CH221" s="142">
        <f t="shared" si="37"/>
        <v>0</v>
      </c>
      <c r="CI221" s="143" t="e">
        <f t="shared" si="35"/>
        <v>#VALUE!</v>
      </c>
      <c r="CJ221" s="9"/>
      <c r="CK221" s="146" t="e">
        <f t="shared" si="31"/>
        <v>#VALUE!</v>
      </c>
      <c r="CL221" s="147">
        <f t="shared" si="31"/>
        <v>0</v>
      </c>
      <c r="CM221" s="147" t="e">
        <f t="shared" si="36"/>
        <v>#VALUE!</v>
      </c>
    </row>
    <row r="222" spans="1:91" ht="15" customHeight="1" x14ac:dyDescent="0.2">
      <c r="A222" s="144">
        <v>45492</v>
      </c>
      <c r="C222" s="133"/>
      <c r="D222" s="133"/>
      <c r="E222" s="133"/>
      <c r="F222" s="133"/>
      <c r="G222" s="133"/>
      <c r="H222" s="134"/>
      <c r="J222" s="135"/>
      <c r="K222" s="135"/>
      <c r="L222" s="135"/>
      <c r="M222" s="135"/>
      <c r="N222" s="135"/>
      <c r="O222" s="134"/>
      <c r="Q222" s="136"/>
      <c r="R222" s="136"/>
      <c r="S222" s="136"/>
      <c r="T222" s="136"/>
      <c r="U222" s="136"/>
      <c r="V222" s="134"/>
      <c r="W222" s="9"/>
      <c r="X222" s="136"/>
      <c r="Y222" s="136"/>
      <c r="Z222" s="136"/>
      <c r="AA222" s="136"/>
      <c r="AB222" s="136"/>
      <c r="AC222" s="134"/>
      <c r="AD222" s="9"/>
      <c r="AE222" s="145"/>
      <c r="AF222" s="137"/>
      <c r="AG222" s="137"/>
      <c r="AH222" s="137"/>
      <c r="AI222" s="137"/>
      <c r="AJ222" s="134"/>
      <c r="AL222" s="135"/>
      <c r="AM222" s="135"/>
      <c r="AN222" s="135"/>
      <c r="AO222" s="135"/>
      <c r="AP222" s="135"/>
      <c r="AQ222" s="134"/>
      <c r="AR222" s="9"/>
      <c r="AS222" s="136"/>
      <c r="AT222" s="136"/>
      <c r="AU222" s="136"/>
      <c r="AV222" s="136"/>
      <c r="AW222" s="136"/>
      <c r="AX222" s="134"/>
      <c r="AZ222" s="145"/>
      <c r="BA222" s="145"/>
      <c r="BB222" s="145"/>
      <c r="BC222" s="145"/>
      <c r="BD222" s="145"/>
      <c r="BE222" s="134"/>
      <c r="BF222" s="9"/>
      <c r="BG222" s="135"/>
      <c r="BH222" s="135"/>
      <c r="BI222" s="135"/>
      <c r="BJ222" s="135"/>
      <c r="BK222" s="138"/>
      <c r="BL222" s="134"/>
      <c r="BN222" s="136"/>
      <c r="BO222" s="136"/>
      <c r="BP222" s="136"/>
      <c r="BQ222" s="136"/>
      <c r="BR222" s="136"/>
      <c r="BS222" s="134"/>
      <c r="BT222" s="9"/>
      <c r="BU222" s="73">
        <f t="shared" si="32"/>
        <v>0</v>
      </c>
      <c r="BV222" s="73">
        <f t="shared" si="33"/>
        <v>0</v>
      </c>
      <c r="BW222" s="139">
        <f t="shared" si="34"/>
        <v>0</v>
      </c>
      <c r="BX222" s="74">
        <v>0</v>
      </c>
      <c r="BY222" s="74">
        <f>'[1]2_Ventas'!AB2402</f>
        <v>0</v>
      </c>
      <c r="BZ222" s="140">
        <f>'[1]2_Ventas'!AN2402</f>
        <v>0</v>
      </c>
      <c r="CB222" s="141" t="s">
        <v>42</v>
      </c>
      <c r="CC222" s="142"/>
      <c r="CD222" s="142">
        <f t="shared" si="30"/>
        <v>0</v>
      </c>
      <c r="CE222" s="76">
        <f t="shared" si="30"/>
        <v>0</v>
      </c>
      <c r="CF222" s="142">
        <f t="shared" si="38"/>
        <v>0</v>
      </c>
      <c r="CG222" s="142">
        <f t="shared" si="39"/>
        <v>0</v>
      </c>
      <c r="CH222" s="142">
        <f t="shared" si="37"/>
        <v>0</v>
      </c>
      <c r="CI222" s="143" t="e">
        <f t="shared" si="35"/>
        <v>#VALUE!</v>
      </c>
      <c r="CJ222" s="9"/>
      <c r="CK222" s="146" t="e">
        <f t="shared" si="31"/>
        <v>#VALUE!</v>
      </c>
      <c r="CL222" s="147">
        <f t="shared" si="31"/>
        <v>0</v>
      </c>
      <c r="CM222" s="147" t="e">
        <f t="shared" si="36"/>
        <v>#VALUE!</v>
      </c>
    </row>
    <row r="223" spans="1:91" ht="15" customHeight="1" x14ac:dyDescent="0.2">
      <c r="A223" s="144">
        <v>45493</v>
      </c>
      <c r="C223" s="133"/>
      <c r="D223" s="133"/>
      <c r="E223" s="133"/>
      <c r="F223" s="133"/>
      <c r="G223" s="133"/>
      <c r="H223" s="134"/>
      <c r="J223" s="135"/>
      <c r="K223" s="135"/>
      <c r="L223" s="135"/>
      <c r="M223" s="135"/>
      <c r="N223" s="135"/>
      <c r="O223" s="134"/>
      <c r="Q223" s="136"/>
      <c r="R223" s="136"/>
      <c r="S223" s="136"/>
      <c r="T223" s="136"/>
      <c r="U223" s="136"/>
      <c r="V223" s="134"/>
      <c r="W223" s="9"/>
      <c r="X223" s="136"/>
      <c r="Y223" s="136"/>
      <c r="Z223" s="136"/>
      <c r="AA223" s="136"/>
      <c r="AB223" s="136"/>
      <c r="AC223" s="134"/>
      <c r="AD223" s="9"/>
      <c r="AE223" s="145"/>
      <c r="AF223" s="137"/>
      <c r="AG223" s="137"/>
      <c r="AH223" s="137"/>
      <c r="AI223" s="137"/>
      <c r="AJ223" s="134"/>
      <c r="AL223" s="135"/>
      <c r="AM223" s="135"/>
      <c r="AN223" s="135"/>
      <c r="AO223" s="135"/>
      <c r="AP223" s="135"/>
      <c r="AQ223" s="134"/>
      <c r="AR223" s="9"/>
      <c r="AS223" s="136"/>
      <c r="AT223" s="136"/>
      <c r="AU223" s="136"/>
      <c r="AV223" s="136"/>
      <c r="AW223" s="136"/>
      <c r="AX223" s="134"/>
      <c r="AZ223" s="145"/>
      <c r="BA223" s="145"/>
      <c r="BB223" s="145"/>
      <c r="BC223" s="145"/>
      <c r="BD223" s="145"/>
      <c r="BE223" s="134"/>
      <c r="BF223" s="9"/>
      <c r="BG223" s="135"/>
      <c r="BH223" s="135"/>
      <c r="BI223" s="135"/>
      <c r="BJ223" s="135"/>
      <c r="BK223" s="138"/>
      <c r="BL223" s="134"/>
      <c r="BN223" s="136"/>
      <c r="BO223" s="136"/>
      <c r="BP223" s="136"/>
      <c r="BQ223" s="136"/>
      <c r="BR223" s="136"/>
      <c r="BS223" s="134"/>
      <c r="BT223" s="9"/>
      <c r="BU223" s="73">
        <f t="shared" si="32"/>
        <v>0</v>
      </c>
      <c r="BV223" s="73">
        <f t="shared" si="33"/>
        <v>0</v>
      </c>
      <c r="BW223" s="139">
        <f t="shared" si="34"/>
        <v>0</v>
      </c>
      <c r="BX223" s="74">
        <v>0</v>
      </c>
      <c r="BY223" s="74">
        <f>'[1]2_Ventas'!AB2403</f>
        <v>0</v>
      </c>
      <c r="BZ223" s="140">
        <f>'[1]2_Ventas'!AN2403</f>
        <v>0</v>
      </c>
      <c r="CB223" s="141" t="s">
        <v>42</v>
      </c>
      <c r="CC223" s="142"/>
      <c r="CD223" s="142">
        <f t="shared" si="30"/>
        <v>0</v>
      </c>
      <c r="CE223" s="76">
        <f t="shared" si="30"/>
        <v>0</v>
      </c>
      <c r="CF223" s="142">
        <f t="shared" si="38"/>
        <v>0</v>
      </c>
      <c r="CG223" s="142">
        <f t="shared" si="39"/>
        <v>0</v>
      </c>
      <c r="CH223" s="142">
        <f t="shared" si="37"/>
        <v>0</v>
      </c>
      <c r="CI223" s="143" t="e">
        <f t="shared" si="35"/>
        <v>#VALUE!</v>
      </c>
      <c r="CJ223" s="9"/>
      <c r="CK223" s="146" t="e">
        <f t="shared" si="31"/>
        <v>#VALUE!</v>
      </c>
      <c r="CL223" s="147">
        <f t="shared" si="31"/>
        <v>0</v>
      </c>
      <c r="CM223" s="147" t="e">
        <f t="shared" si="36"/>
        <v>#VALUE!</v>
      </c>
    </row>
    <row r="224" spans="1:91" ht="15" customHeight="1" x14ac:dyDescent="0.2">
      <c r="A224" s="144">
        <v>45494</v>
      </c>
      <c r="C224" s="133"/>
      <c r="D224" s="133"/>
      <c r="E224" s="133"/>
      <c r="F224" s="133"/>
      <c r="G224" s="133"/>
      <c r="H224" s="134"/>
      <c r="J224" s="135"/>
      <c r="K224" s="135"/>
      <c r="L224" s="135"/>
      <c r="M224" s="135"/>
      <c r="N224" s="135"/>
      <c r="O224" s="134"/>
      <c r="Q224" s="136"/>
      <c r="R224" s="136"/>
      <c r="S224" s="136"/>
      <c r="T224" s="136"/>
      <c r="U224" s="136"/>
      <c r="V224" s="134"/>
      <c r="W224" s="9"/>
      <c r="X224" s="136"/>
      <c r="Y224" s="136"/>
      <c r="Z224" s="136"/>
      <c r="AA224" s="136"/>
      <c r="AB224" s="136"/>
      <c r="AC224" s="134"/>
      <c r="AD224" s="9"/>
      <c r="AE224" s="145"/>
      <c r="AF224" s="137"/>
      <c r="AG224" s="137"/>
      <c r="AH224" s="137"/>
      <c r="AI224" s="137"/>
      <c r="AJ224" s="134"/>
      <c r="AL224" s="135"/>
      <c r="AM224" s="135"/>
      <c r="AN224" s="135"/>
      <c r="AO224" s="135"/>
      <c r="AP224" s="135"/>
      <c r="AQ224" s="134"/>
      <c r="AR224" s="9"/>
      <c r="AS224" s="136"/>
      <c r="AT224" s="136"/>
      <c r="AU224" s="136"/>
      <c r="AV224" s="136"/>
      <c r="AW224" s="136"/>
      <c r="AX224" s="134"/>
      <c r="AZ224" s="145"/>
      <c r="BA224" s="145"/>
      <c r="BB224" s="145"/>
      <c r="BC224" s="145"/>
      <c r="BD224" s="145"/>
      <c r="BE224" s="134"/>
      <c r="BF224" s="9"/>
      <c r="BG224" s="135"/>
      <c r="BH224" s="135"/>
      <c r="BI224" s="135"/>
      <c r="BJ224" s="135"/>
      <c r="BK224" s="138"/>
      <c r="BL224" s="134"/>
      <c r="BN224" s="136"/>
      <c r="BO224" s="136"/>
      <c r="BP224" s="136"/>
      <c r="BQ224" s="136"/>
      <c r="BR224" s="136"/>
      <c r="BS224" s="134"/>
      <c r="BT224" s="9"/>
      <c r="BU224" s="73">
        <f t="shared" si="32"/>
        <v>0</v>
      </c>
      <c r="BV224" s="73">
        <f t="shared" si="33"/>
        <v>0</v>
      </c>
      <c r="BW224" s="139">
        <f t="shared" si="34"/>
        <v>0</v>
      </c>
      <c r="BX224" s="74">
        <v>0</v>
      </c>
      <c r="BY224" s="74">
        <f>'[1]2_Ventas'!AB2404</f>
        <v>0</v>
      </c>
      <c r="BZ224" s="140">
        <f>'[1]2_Ventas'!AN2404</f>
        <v>0</v>
      </c>
      <c r="CB224" s="141" t="s">
        <v>42</v>
      </c>
      <c r="CC224" s="142"/>
      <c r="CD224" s="142">
        <f t="shared" si="30"/>
        <v>0</v>
      </c>
      <c r="CE224" s="76">
        <f t="shared" si="30"/>
        <v>0</v>
      </c>
      <c r="CF224" s="142">
        <f t="shared" si="38"/>
        <v>0</v>
      </c>
      <c r="CG224" s="142">
        <f t="shared" si="39"/>
        <v>0</v>
      </c>
      <c r="CH224" s="142">
        <f t="shared" si="37"/>
        <v>0</v>
      </c>
      <c r="CI224" s="143" t="e">
        <f t="shared" si="35"/>
        <v>#VALUE!</v>
      </c>
      <c r="CJ224" s="9"/>
      <c r="CK224" s="146" t="e">
        <f t="shared" si="31"/>
        <v>#VALUE!</v>
      </c>
      <c r="CL224" s="147">
        <f t="shared" si="31"/>
        <v>0</v>
      </c>
      <c r="CM224" s="147" t="e">
        <f t="shared" si="36"/>
        <v>#VALUE!</v>
      </c>
    </row>
    <row r="225" spans="1:91" ht="15" customHeight="1" x14ac:dyDescent="0.2">
      <c r="A225" s="144">
        <v>45495</v>
      </c>
      <c r="C225" s="133"/>
      <c r="D225" s="133"/>
      <c r="E225" s="133"/>
      <c r="F225" s="133"/>
      <c r="G225" s="133"/>
      <c r="H225" s="134"/>
      <c r="J225" s="135"/>
      <c r="K225" s="135"/>
      <c r="L225" s="135"/>
      <c r="M225" s="135"/>
      <c r="N225" s="135"/>
      <c r="O225" s="134"/>
      <c r="Q225" s="136"/>
      <c r="R225" s="136"/>
      <c r="S225" s="136"/>
      <c r="T225" s="136"/>
      <c r="U225" s="136"/>
      <c r="V225" s="134"/>
      <c r="W225" s="9"/>
      <c r="X225" s="136"/>
      <c r="Y225" s="136"/>
      <c r="Z225" s="136"/>
      <c r="AA225" s="136"/>
      <c r="AB225" s="136"/>
      <c r="AC225" s="134"/>
      <c r="AD225" s="9"/>
      <c r="AE225" s="145"/>
      <c r="AF225" s="137"/>
      <c r="AG225" s="137"/>
      <c r="AH225" s="137"/>
      <c r="AI225" s="137"/>
      <c r="AJ225" s="134"/>
      <c r="AL225" s="135"/>
      <c r="AM225" s="135"/>
      <c r="AN225" s="135"/>
      <c r="AO225" s="135"/>
      <c r="AP225" s="135"/>
      <c r="AQ225" s="134"/>
      <c r="AR225" s="9"/>
      <c r="AS225" s="136"/>
      <c r="AT225" s="136"/>
      <c r="AU225" s="136"/>
      <c r="AV225" s="136"/>
      <c r="AW225" s="136"/>
      <c r="AX225" s="134"/>
      <c r="AZ225" s="145"/>
      <c r="BA225" s="145"/>
      <c r="BB225" s="145"/>
      <c r="BC225" s="145"/>
      <c r="BD225" s="145"/>
      <c r="BE225" s="134"/>
      <c r="BF225" s="9"/>
      <c r="BG225" s="135"/>
      <c r="BH225" s="135"/>
      <c r="BI225" s="135"/>
      <c r="BJ225" s="135"/>
      <c r="BK225" s="138"/>
      <c r="BL225" s="134"/>
      <c r="BN225" s="136"/>
      <c r="BO225" s="136"/>
      <c r="BP225" s="136"/>
      <c r="BQ225" s="136"/>
      <c r="BR225" s="136"/>
      <c r="BS225" s="134"/>
      <c r="BT225" s="9"/>
      <c r="BU225" s="73">
        <f t="shared" si="32"/>
        <v>0</v>
      </c>
      <c r="BV225" s="73">
        <f t="shared" si="33"/>
        <v>0</v>
      </c>
      <c r="BW225" s="139">
        <f t="shared" si="34"/>
        <v>0</v>
      </c>
      <c r="BX225" s="74">
        <v>0</v>
      </c>
      <c r="BY225" s="74">
        <f>'[1]2_Ventas'!AB2405</f>
        <v>0</v>
      </c>
      <c r="BZ225" s="140">
        <f>'[1]2_Ventas'!AN2405</f>
        <v>0</v>
      </c>
      <c r="CB225" s="141" t="s">
        <v>42</v>
      </c>
      <c r="CC225" s="142"/>
      <c r="CD225" s="142">
        <f t="shared" si="30"/>
        <v>0</v>
      </c>
      <c r="CE225" s="76">
        <f t="shared" si="30"/>
        <v>0</v>
      </c>
      <c r="CF225" s="142">
        <f t="shared" si="38"/>
        <v>0</v>
      </c>
      <c r="CG225" s="142">
        <f t="shared" si="39"/>
        <v>0</v>
      </c>
      <c r="CH225" s="142">
        <f t="shared" si="37"/>
        <v>0</v>
      </c>
      <c r="CI225" s="143" t="e">
        <f t="shared" si="35"/>
        <v>#VALUE!</v>
      </c>
      <c r="CJ225" s="9"/>
      <c r="CK225" s="146" t="e">
        <f t="shared" si="31"/>
        <v>#VALUE!</v>
      </c>
      <c r="CL225" s="147">
        <f t="shared" si="31"/>
        <v>0</v>
      </c>
      <c r="CM225" s="147" t="e">
        <f t="shared" si="36"/>
        <v>#VALUE!</v>
      </c>
    </row>
    <row r="226" spans="1:91" ht="15" customHeight="1" x14ac:dyDescent="0.2">
      <c r="A226" s="144">
        <v>45496</v>
      </c>
      <c r="C226" s="133"/>
      <c r="D226" s="133"/>
      <c r="E226" s="133"/>
      <c r="F226" s="133"/>
      <c r="G226" s="133"/>
      <c r="H226" s="134"/>
      <c r="J226" s="135"/>
      <c r="K226" s="135"/>
      <c r="L226" s="135"/>
      <c r="M226" s="135"/>
      <c r="N226" s="135"/>
      <c r="O226" s="134"/>
      <c r="Q226" s="136"/>
      <c r="R226" s="136"/>
      <c r="S226" s="136"/>
      <c r="T226" s="136"/>
      <c r="U226" s="136"/>
      <c r="V226" s="134"/>
      <c r="W226" s="9"/>
      <c r="X226" s="136"/>
      <c r="Y226" s="136"/>
      <c r="Z226" s="136"/>
      <c r="AA226" s="136"/>
      <c r="AB226" s="136"/>
      <c r="AC226" s="134"/>
      <c r="AD226" s="9"/>
      <c r="AE226" s="145"/>
      <c r="AF226" s="137"/>
      <c r="AG226" s="137"/>
      <c r="AH226" s="137"/>
      <c r="AI226" s="137"/>
      <c r="AJ226" s="134"/>
      <c r="AL226" s="135"/>
      <c r="AM226" s="135"/>
      <c r="AN226" s="135"/>
      <c r="AO226" s="135"/>
      <c r="AP226" s="135"/>
      <c r="AQ226" s="134"/>
      <c r="AR226" s="9"/>
      <c r="AS226" s="136"/>
      <c r="AT226" s="136"/>
      <c r="AU226" s="136"/>
      <c r="AV226" s="136"/>
      <c r="AW226" s="136"/>
      <c r="AX226" s="134"/>
      <c r="AZ226" s="145"/>
      <c r="BA226" s="145"/>
      <c r="BB226" s="145"/>
      <c r="BC226" s="145"/>
      <c r="BD226" s="145"/>
      <c r="BE226" s="134"/>
      <c r="BF226" s="9"/>
      <c r="BG226" s="135"/>
      <c r="BH226" s="135"/>
      <c r="BI226" s="135"/>
      <c r="BJ226" s="135"/>
      <c r="BK226" s="138"/>
      <c r="BL226" s="134"/>
      <c r="BN226" s="136"/>
      <c r="BO226" s="136"/>
      <c r="BP226" s="136"/>
      <c r="BQ226" s="136"/>
      <c r="BR226" s="136"/>
      <c r="BS226" s="134"/>
      <c r="BT226" s="9"/>
      <c r="BU226" s="73">
        <f t="shared" si="32"/>
        <v>0</v>
      </c>
      <c r="BV226" s="73">
        <f t="shared" si="33"/>
        <v>0</v>
      </c>
      <c r="BW226" s="139">
        <f t="shared" si="34"/>
        <v>0</v>
      </c>
      <c r="BX226" s="74">
        <v>0</v>
      </c>
      <c r="BY226" s="74">
        <f>'[1]2_Ventas'!AB2406</f>
        <v>0</v>
      </c>
      <c r="BZ226" s="140">
        <f>'[1]2_Ventas'!AN2406</f>
        <v>0</v>
      </c>
      <c r="CB226" s="141" t="s">
        <v>42</v>
      </c>
      <c r="CC226" s="142"/>
      <c r="CD226" s="142">
        <f t="shared" si="30"/>
        <v>0</v>
      </c>
      <c r="CE226" s="76">
        <f t="shared" si="30"/>
        <v>0</v>
      </c>
      <c r="CF226" s="142">
        <f t="shared" si="38"/>
        <v>0</v>
      </c>
      <c r="CG226" s="142">
        <f t="shared" si="39"/>
        <v>0</v>
      </c>
      <c r="CH226" s="142">
        <f t="shared" si="37"/>
        <v>0</v>
      </c>
      <c r="CI226" s="143" t="e">
        <f t="shared" si="35"/>
        <v>#VALUE!</v>
      </c>
      <c r="CJ226" s="9"/>
      <c r="CK226" s="146" t="e">
        <f t="shared" si="31"/>
        <v>#VALUE!</v>
      </c>
      <c r="CL226" s="147">
        <f t="shared" si="31"/>
        <v>0</v>
      </c>
      <c r="CM226" s="147" t="e">
        <f t="shared" si="36"/>
        <v>#VALUE!</v>
      </c>
    </row>
    <row r="227" spans="1:91" ht="15" customHeight="1" x14ac:dyDescent="0.2">
      <c r="A227" s="144">
        <v>45497</v>
      </c>
      <c r="C227" s="133"/>
      <c r="D227" s="133"/>
      <c r="E227" s="133"/>
      <c r="F227" s="133"/>
      <c r="G227" s="133"/>
      <c r="H227" s="134"/>
      <c r="J227" s="135"/>
      <c r="K227" s="135"/>
      <c r="L227" s="135"/>
      <c r="M227" s="135"/>
      <c r="N227" s="135"/>
      <c r="O227" s="134"/>
      <c r="Q227" s="136"/>
      <c r="R227" s="136"/>
      <c r="S227" s="136"/>
      <c r="T227" s="136"/>
      <c r="U227" s="136"/>
      <c r="V227" s="134"/>
      <c r="W227" s="9"/>
      <c r="X227" s="136"/>
      <c r="Y227" s="136"/>
      <c r="Z227" s="136"/>
      <c r="AA227" s="136"/>
      <c r="AB227" s="136"/>
      <c r="AC227" s="134"/>
      <c r="AD227" s="9"/>
      <c r="AE227" s="145"/>
      <c r="AF227" s="137"/>
      <c r="AG227" s="137"/>
      <c r="AH227" s="137"/>
      <c r="AI227" s="137"/>
      <c r="AJ227" s="134"/>
      <c r="AL227" s="135"/>
      <c r="AM227" s="135"/>
      <c r="AN227" s="135"/>
      <c r="AO227" s="135"/>
      <c r="AP227" s="135"/>
      <c r="AQ227" s="134"/>
      <c r="AR227" s="9"/>
      <c r="AS227" s="136"/>
      <c r="AT227" s="136"/>
      <c r="AU227" s="136"/>
      <c r="AV227" s="136"/>
      <c r="AW227" s="136"/>
      <c r="AX227" s="134"/>
      <c r="AZ227" s="145"/>
      <c r="BA227" s="145"/>
      <c r="BB227" s="145"/>
      <c r="BC227" s="145"/>
      <c r="BD227" s="145"/>
      <c r="BE227" s="134"/>
      <c r="BF227" s="9"/>
      <c r="BG227" s="135"/>
      <c r="BH227" s="135"/>
      <c r="BI227" s="135"/>
      <c r="BJ227" s="135"/>
      <c r="BK227" s="138"/>
      <c r="BL227" s="134"/>
      <c r="BN227" s="136"/>
      <c r="BO227" s="136"/>
      <c r="BP227" s="136"/>
      <c r="BQ227" s="136"/>
      <c r="BR227" s="136"/>
      <c r="BS227" s="134"/>
      <c r="BT227" s="9"/>
      <c r="BU227" s="73">
        <f t="shared" si="32"/>
        <v>0</v>
      </c>
      <c r="BV227" s="73">
        <f t="shared" si="33"/>
        <v>0</v>
      </c>
      <c r="BW227" s="139">
        <f t="shared" si="34"/>
        <v>0</v>
      </c>
      <c r="BX227" s="74">
        <v>0</v>
      </c>
      <c r="BY227" s="74">
        <f>'[1]2_Ventas'!AB2407</f>
        <v>0</v>
      </c>
      <c r="BZ227" s="140">
        <f>'[1]2_Ventas'!AN2407</f>
        <v>0</v>
      </c>
      <c r="CB227" s="141" t="s">
        <v>42</v>
      </c>
      <c r="CC227" s="142"/>
      <c r="CD227" s="142">
        <f t="shared" si="30"/>
        <v>0</v>
      </c>
      <c r="CE227" s="76">
        <f t="shared" si="30"/>
        <v>0</v>
      </c>
      <c r="CF227" s="142">
        <f t="shared" si="38"/>
        <v>0</v>
      </c>
      <c r="CG227" s="142">
        <f t="shared" si="39"/>
        <v>0</v>
      </c>
      <c r="CH227" s="142">
        <f t="shared" si="37"/>
        <v>0</v>
      </c>
      <c r="CI227" s="143" t="e">
        <f t="shared" si="35"/>
        <v>#VALUE!</v>
      </c>
      <c r="CJ227" s="9"/>
      <c r="CK227" s="146" t="e">
        <f t="shared" si="31"/>
        <v>#VALUE!</v>
      </c>
      <c r="CL227" s="147">
        <f t="shared" si="31"/>
        <v>0</v>
      </c>
      <c r="CM227" s="147" t="e">
        <f t="shared" si="36"/>
        <v>#VALUE!</v>
      </c>
    </row>
    <row r="228" spans="1:91" ht="15" customHeight="1" x14ac:dyDescent="0.2">
      <c r="A228" s="144">
        <v>45498</v>
      </c>
      <c r="C228" s="133"/>
      <c r="D228" s="133"/>
      <c r="E228" s="133"/>
      <c r="F228" s="133"/>
      <c r="G228" s="133"/>
      <c r="H228" s="134"/>
      <c r="J228" s="135"/>
      <c r="K228" s="135"/>
      <c r="L228" s="135"/>
      <c r="M228" s="135"/>
      <c r="N228" s="135"/>
      <c r="O228" s="134"/>
      <c r="Q228" s="136"/>
      <c r="R228" s="136"/>
      <c r="S228" s="136"/>
      <c r="T228" s="136"/>
      <c r="U228" s="136"/>
      <c r="V228" s="134"/>
      <c r="W228" s="9"/>
      <c r="X228" s="136"/>
      <c r="Y228" s="136"/>
      <c r="Z228" s="136"/>
      <c r="AA228" s="136"/>
      <c r="AB228" s="136"/>
      <c r="AC228" s="134"/>
      <c r="AD228" s="9"/>
      <c r="AE228" s="145"/>
      <c r="AF228" s="137"/>
      <c r="AG228" s="137"/>
      <c r="AH228" s="137"/>
      <c r="AI228" s="137"/>
      <c r="AJ228" s="134"/>
      <c r="AL228" s="135"/>
      <c r="AM228" s="135"/>
      <c r="AN228" s="135"/>
      <c r="AO228" s="135"/>
      <c r="AP228" s="135"/>
      <c r="AQ228" s="134"/>
      <c r="AR228" s="9"/>
      <c r="AS228" s="136"/>
      <c r="AT228" s="136"/>
      <c r="AU228" s="136"/>
      <c r="AV228" s="136"/>
      <c r="AW228" s="136"/>
      <c r="AX228" s="134"/>
      <c r="AZ228" s="145"/>
      <c r="BA228" s="145"/>
      <c r="BB228" s="145"/>
      <c r="BC228" s="145"/>
      <c r="BD228" s="145"/>
      <c r="BE228" s="134"/>
      <c r="BF228" s="9"/>
      <c r="BG228" s="135"/>
      <c r="BH228" s="135"/>
      <c r="BI228" s="135"/>
      <c r="BJ228" s="135"/>
      <c r="BK228" s="138"/>
      <c r="BL228" s="134"/>
      <c r="BN228" s="136"/>
      <c r="BO228" s="136"/>
      <c r="BP228" s="136"/>
      <c r="BQ228" s="136"/>
      <c r="BR228" s="136"/>
      <c r="BS228" s="134"/>
      <c r="BT228" s="9"/>
      <c r="BU228" s="73">
        <f t="shared" si="32"/>
        <v>0</v>
      </c>
      <c r="BV228" s="73">
        <f t="shared" si="33"/>
        <v>0</v>
      </c>
      <c r="BW228" s="139">
        <f t="shared" si="34"/>
        <v>0</v>
      </c>
      <c r="BX228" s="74">
        <v>0</v>
      </c>
      <c r="BY228" s="74">
        <f>'[1]2_Ventas'!AB2408</f>
        <v>0</v>
      </c>
      <c r="BZ228" s="140">
        <f>'[1]2_Ventas'!AN2408</f>
        <v>0</v>
      </c>
      <c r="CB228" s="141" t="s">
        <v>42</v>
      </c>
      <c r="CC228" s="142"/>
      <c r="CD228" s="142">
        <f t="shared" si="30"/>
        <v>0</v>
      </c>
      <c r="CE228" s="76">
        <f t="shared" si="30"/>
        <v>0</v>
      </c>
      <c r="CF228" s="142">
        <f t="shared" si="38"/>
        <v>0</v>
      </c>
      <c r="CG228" s="142">
        <f t="shared" si="39"/>
        <v>0</v>
      </c>
      <c r="CH228" s="142">
        <f t="shared" si="37"/>
        <v>0</v>
      </c>
      <c r="CI228" s="143" t="e">
        <f t="shared" si="35"/>
        <v>#VALUE!</v>
      </c>
      <c r="CJ228" s="9"/>
      <c r="CK228" s="146" t="e">
        <f t="shared" si="31"/>
        <v>#VALUE!</v>
      </c>
      <c r="CL228" s="147">
        <f t="shared" si="31"/>
        <v>0</v>
      </c>
      <c r="CM228" s="147" t="e">
        <f t="shared" si="36"/>
        <v>#VALUE!</v>
      </c>
    </row>
    <row r="229" spans="1:91" ht="15" customHeight="1" x14ac:dyDescent="0.2">
      <c r="A229" s="144">
        <v>45499</v>
      </c>
      <c r="C229" s="133"/>
      <c r="D229" s="133"/>
      <c r="E229" s="133"/>
      <c r="F229" s="133"/>
      <c r="G229" s="133"/>
      <c r="H229" s="134"/>
      <c r="J229" s="135"/>
      <c r="K229" s="135"/>
      <c r="L229" s="135"/>
      <c r="M229" s="135"/>
      <c r="N229" s="135"/>
      <c r="O229" s="134"/>
      <c r="Q229" s="136"/>
      <c r="R229" s="136"/>
      <c r="S229" s="136"/>
      <c r="T229" s="136"/>
      <c r="U229" s="136"/>
      <c r="V229" s="134"/>
      <c r="W229" s="9"/>
      <c r="X229" s="136"/>
      <c r="Y229" s="136"/>
      <c r="Z229" s="136"/>
      <c r="AA229" s="136"/>
      <c r="AB229" s="136"/>
      <c r="AC229" s="134"/>
      <c r="AD229" s="9"/>
      <c r="AE229" s="145"/>
      <c r="AF229" s="137"/>
      <c r="AG229" s="137"/>
      <c r="AH229" s="137"/>
      <c r="AI229" s="137"/>
      <c r="AJ229" s="134"/>
      <c r="AL229" s="135"/>
      <c r="AM229" s="135"/>
      <c r="AN229" s="135"/>
      <c r="AO229" s="135"/>
      <c r="AP229" s="135"/>
      <c r="AQ229" s="134"/>
      <c r="AR229" s="9"/>
      <c r="AS229" s="136"/>
      <c r="AT229" s="136"/>
      <c r="AU229" s="136"/>
      <c r="AV229" s="136"/>
      <c r="AW229" s="136"/>
      <c r="AX229" s="134"/>
      <c r="AZ229" s="145"/>
      <c r="BA229" s="145"/>
      <c r="BB229" s="145"/>
      <c r="BC229" s="145"/>
      <c r="BD229" s="145"/>
      <c r="BE229" s="134"/>
      <c r="BF229" s="9"/>
      <c r="BG229" s="135"/>
      <c r="BH229" s="135"/>
      <c r="BI229" s="135"/>
      <c r="BJ229" s="135"/>
      <c r="BK229" s="138"/>
      <c r="BL229" s="134"/>
      <c r="BN229" s="136"/>
      <c r="BO229" s="136"/>
      <c r="BP229" s="136"/>
      <c r="BQ229" s="136"/>
      <c r="BR229" s="136"/>
      <c r="BS229" s="134"/>
      <c r="BT229" s="9"/>
      <c r="BU229" s="73">
        <f t="shared" si="32"/>
        <v>0</v>
      </c>
      <c r="BV229" s="73">
        <f t="shared" si="33"/>
        <v>0</v>
      </c>
      <c r="BW229" s="139">
        <f t="shared" si="34"/>
        <v>0</v>
      </c>
      <c r="BX229" s="74">
        <v>0</v>
      </c>
      <c r="BY229" s="74">
        <f>'[1]2_Ventas'!AB2409</f>
        <v>0</v>
      </c>
      <c r="BZ229" s="140">
        <f>'[1]2_Ventas'!AN2409</f>
        <v>0</v>
      </c>
      <c r="CB229" s="141" t="s">
        <v>42</v>
      </c>
      <c r="CC229" s="142"/>
      <c r="CD229" s="142">
        <f t="shared" si="30"/>
        <v>0</v>
      </c>
      <c r="CE229" s="76">
        <f t="shared" si="30"/>
        <v>0</v>
      </c>
      <c r="CF229" s="142">
        <f t="shared" si="38"/>
        <v>0</v>
      </c>
      <c r="CG229" s="142">
        <f t="shared" si="39"/>
        <v>0</v>
      </c>
      <c r="CH229" s="142">
        <f t="shared" si="37"/>
        <v>0</v>
      </c>
      <c r="CI229" s="143" t="e">
        <f t="shared" si="35"/>
        <v>#VALUE!</v>
      </c>
      <c r="CJ229" s="9"/>
      <c r="CK229" s="146" t="e">
        <f t="shared" si="31"/>
        <v>#VALUE!</v>
      </c>
      <c r="CL229" s="147">
        <f t="shared" si="31"/>
        <v>0</v>
      </c>
      <c r="CM229" s="147" t="e">
        <f t="shared" si="36"/>
        <v>#VALUE!</v>
      </c>
    </row>
    <row r="230" spans="1:91" ht="15" customHeight="1" thickBot="1" x14ac:dyDescent="0.25">
      <c r="A230" s="144">
        <v>45500</v>
      </c>
      <c r="C230" s="133"/>
      <c r="D230" s="133"/>
      <c r="E230" s="133"/>
      <c r="F230" s="133"/>
      <c r="G230" s="133"/>
      <c r="H230" s="134"/>
      <c r="J230" s="135"/>
      <c r="K230" s="135"/>
      <c r="L230" s="135"/>
      <c r="M230" s="135"/>
      <c r="N230" s="135"/>
      <c r="O230" s="134"/>
      <c r="Q230" s="136"/>
      <c r="R230" s="136"/>
      <c r="S230" s="136"/>
      <c r="T230" s="136"/>
      <c r="U230" s="136"/>
      <c r="V230" s="134"/>
      <c r="W230" s="9"/>
      <c r="X230" s="136"/>
      <c r="Y230" s="136"/>
      <c r="Z230" s="136"/>
      <c r="AA230" s="136"/>
      <c r="AB230" s="136"/>
      <c r="AC230" s="134"/>
      <c r="AD230" s="9"/>
      <c r="AE230" s="145"/>
      <c r="AF230" s="137"/>
      <c r="AG230" s="137"/>
      <c r="AH230" s="137"/>
      <c r="AI230" s="137"/>
      <c r="AJ230" s="134"/>
      <c r="AL230" s="135"/>
      <c r="AM230" s="135"/>
      <c r="AN230" s="135"/>
      <c r="AO230" s="135"/>
      <c r="AP230" s="135"/>
      <c r="AQ230" s="134"/>
      <c r="AR230" s="9"/>
      <c r="AS230" s="136"/>
      <c r="AT230" s="136"/>
      <c r="AU230" s="136"/>
      <c r="AV230" s="136"/>
      <c r="AW230" s="136"/>
      <c r="AX230" s="134"/>
      <c r="AZ230" s="145"/>
      <c r="BA230" s="145"/>
      <c r="BB230" s="145"/>
      <c r="BC230" s="145"/>
      <c r="BD230" s="145"/>
      <c r="BE230" s="134"/>
      <c r="BF230" s="9"/>
      <c r="BG230" s="135"/>
      <c r="BH230" s="135"/>
      <c r="BI230" s="135"/>
      <c r="BJ230" s="135"/>
      <c r="BK230" s="138"/>
      <c r="BL230" s="134"/>
      <c r="BN230" s="136"/>
      <c r="BO230" s="136"/>
      <c r="BP230" s="136"/>
      <c r="BQ230" s="136"/>
      <c r="BR230" s="136"/>
      <c r="BS230" s="134"/>
      <c r="BT230" s="9"/>
      <c r="BU230" s="73">
        <f t="shared" si="32"/>
        <v>0</v>
      </c>
      <c r="BV230" s="73">
        <f t="shared" si="33"/>
        <v>0</v>
      </c>
      <c r="BW230" s="139">
        <f t="shared" si="34"/>
        <v>0</v>
      </c>
      <c r="BX230" s="74">
        <v>0</v>
      </c>
      <c r="BY230" s="74">
        <f>'[1]2_Ventas'!AB2410</f>
        <v>0</v>
      </c>
      <c r="BZ230" s="140">
        <f>'[1]2_Ventas'!AN2410</f>
        <v>0</v>
      </c>
      <c r="CB230" s="141" t="s">
        <v>42</v>
      </c>
      <c r="CC230" s="142"/>
      <c r="CD230" s="142">
        <f t="shared" ref="CD230:CE245" si="40">+BV230-BV229+BY230</f>
        <v>0</v>
      </c>
      <c r="CE230" s="76">
        <f t="shared" si="40"/>
        <v>0</v>
      </c>
      <c r="CF230" s="142">
        <f t="shared" si="38"/>
        <v>0</v>
      </c>
      <c r="CG230" s="142">
        <f t="shared" si="39"/>
        <v>0</v>
      </c>
      <c r="CH230" s="142">
        <f t="shared" si="37"/>
        <v>0</v>
      </c>
      <c r="CI230" s="143" t="e">
        <f t="shared" si="35"/>
        <v>#VALUE!</v>
      </c>
      <c r="CJ230" s="9"/>
      <c r="CK230" s="146" t="e">
        <f t="shared" ref="CK230:CL245" si="41">+CD230-CB230</f>
        <v>#VALUE!</v>
      </c>
      <c r="CL230" s="147">
        <f t="shared" si="41"/>
        <v>0</v>
      </c>
      <c r="CM230" s="147" t="e">
        <f t="shared" si="36"/>
        <v>#VALUE!</v>
      </c>
    </row>
    <row r="231" spans="1:91" ht="15.6" customHeight="1" thickBot="1" x14ac:dyDescent="0.25">
      <c r="AD231" s="9"/>
      <c r="AR231" s="9"/>
      <c r="BF231" s="9"/>
      <c r="BT231" s="9"/>
      <c r="CJ231" s="9"/>
    </row>
    <row r="232" spans="1:91" ht="15.6" customHeight="1" thickBot="1" x14ac:dyDescent="0.25">
      <c r="AR232" s="9"/>
      <c r="BF232" s="9"/>
      <c r="BT232" s="9"/>
      <c r="CJ232" s="9"/>
    </row>
    <row r="233" spans="1:91" ht="15.6" customHeight="1" thickBot="1" x14ac:dyDescent="0.25">
      <c r="BF233" s="9"/>
      <c r="BT233" s="9"/>
      <c r="CJ233" s="9"/>
    </row>
    <row r="234" spans="1:91" thickBot="1" x14ac:dyDescent="0.25">
      <c r="CJ234" s="9"/>
    </row>
    <row r="235" spans="1:91" ht="12.75" x14ac:dyDescent="0.2"/>
    <row r="236" spans="1:91" ht="12.75" x14ac:dyDescent="0.2"/>
    <row r="237" spans="1:91" ht="12.75" x14ac:dyDescent="0.2"/>
    <row r="238" spans="1:91" ht="12.75" x14ac:dyDescent="0.2"/>
    <row r="239" spans="1:91" ht="12.75" x14ac:dyDescent="0.2"/>
    <row r="240" spans="1:91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  <row r="1008" ht="12.75" x14ac:dyDescent="0.2"/>
    <row r="1009" ht="12.75" x14ac:dyDescent="0.2"/>
    <row r="1010" ht="12.75" x14ac:dyDescent="0.2"/>
    <row r="1011" ht="12.75" x14ac:dyDescent="0.2"/>
    <row r="1012" ht="12.75" x14ac:dyDescent="0.2"/>
    <row r="1013" ht="12.75" x14ac:dyDescent="0.2"/>
    <row r="1014" ht="12.75" x14ac:dyDescent="0.2"/>
    <row r="1015" ht="12.75" x14ac:dyDescent="0.2"/>
    <row r="1016" ht="12.75" x14ac:dyDescent="0.2"/>
    <row r="1017" ht="12.75" x14ac:dyDescent="0.2"/>
    <row r="1018" ht="12.75" x14ac:dyDescent="0.2"/>
    <row r="1019" ht="12.75" x14ac:dyDescent="0.2"/>
    <row r="1020" ht="12.75" x14ac:dyDescent="0.2"/>
    <row r="1021" ht="12.75" x14ac:dyDescent="0.2"/>
    <row r="1022" ht="12.75" x14ac:dyDescent="0.2"/>
    <row r="1023" ht="12.75" x14ac:dyDescent="0.2"/>
    <row r="1024" ht="12.75" x14ac:dyDescent="0.2"/>
    <row r="1025" ht="12.75" x14ac:dyDescent="0.2"/>
    <row r="1026" ht="12.75" x14ac:dyDescent="0.2"/>
    <row r="1027" ht="12.75" x14ac:dyDescent="0.2"/>
    <row r="1028" ht="12.75" x14ac:dyDescent="0.2"/>
    <row r="1029" ht="12.75" x14ac:dyDescent="0.2"/>
    <row r="1030" ht="12.75" x14ac:dyDescent="0.2"/>
    <row r="1031" ht="12.75" x14ac:dyDescent="0.2"/>
    <row r="1032" ht="12.75" x14ac:dyDescent="0.2"/>
    <row r="1033" ht="12.75" x14ac:dyDescent="0.2"/>
    <row r="1034" ht="12.75" x14ac:dyDescent="0.2"/>
    <row r="1035" ht="12.75" x14ac:dyDescent="0.2"/>
    <row r="1036" ht="12.75" x14ac:dyDescent="0.2"/>
    <row r="1037" ht="12.75" x14ac:dyDescent="0.2"/>
    <row r="1038" ht="12.75" x14ac:dyDescent="0.2"/>
    <row r="1039" ht="12.75" x14ac:dyDescent="0.2"/>
    <row r="1040" ht="12.75" x14ac:dyDescent="0.2"/>
    <row r="1041" ht="12.75" x14ac:dyDescent="0.2"/>
    <row r="1042" ht="12.75" x14ac:dyDescent="0.2"/>
    <row r="1043" ht="12.75" x14ac:dyDescent="0.2"/>
    <row r="1044" ht="12.75" x14ac:dyDescent="0.2"/>
    <row r="1045" ht="12.75" x14ac:dyDescent="0.2"/>
    <row r="1046" ht="12.75" x14ac:dyDescent="0.2"/>
    <row r="1047" ht="12.75" x14ac:dyDescent="0.2"/>
    <row r="1048" ht="12.75" x14ac:dyDescent="0.2"/>
    <row r="1049" ht="12.75" x14ac:dyDescent="0.2"/>
    <row r="1050" ht="12.75" x14ac:dyDescent="0.2"/>
    <row r="1051" ht="12.75" x14ac:dyDescent="0.2"/>
    <row r="1052" ht="12.75" x14ac:dyDescent="0.2"/>
    <row r="1053" ht="12.75" x14ac:dyDescent="0.2"/>
    <row r="1054" ht="12.75" x14ac:dyDescent="0.2"/>
    <row r="1055" ht="12.75" x14ac:dyDescent="0.2"/>
    <row r="1056" ht="12.75" x14ac:dyDescent="0.2"/>
    <row r="1057" ht="12.75" x14ac:dyDescent="0.2"/>
    <row r="1058" ht="12.75" x14ac:dyDescent="0.2"/>
    <row r="1059" ht="12.75" x14ac:dyDescent="0.2"/>
    <row r="1060" ht="12.75" x14ac:dyDescent="0.2"/>
    <row r="1061" ht="12.75" x14ac:dyDescent="0.2"/>
    <row r="1062" ht="12.75" x14ac:dyDescent="0.2"/>
    <row r="1063" ht="12.75" x14ac:dyDescent="0.2"/>
    <row r="1064" ht="12.75" x14ac:dyDescent="0.2"/>
    <row r="1065" ht="12.75" x14ac:dyDescent="0.2"/>
    <row r="1066" ht="12.75" x14ac:dyDescent="0.2"/>
    <row r="1067" ht="12.75" x14ac:dyDescent="0.2"/>
    <row r="1068" ht="12.75" x14ac:dyDescent="0.2"/>
    <row r="1069" ht="12.75" x14ac:dyDescent="0.2"/>
    <row r="1070" ht="12.75" x14ac:dyDescent="0.2"/>
    <row r="1071" ht="12.75" x14ac:dyDescent="0.2"/>
    <row r="1072" ht="12.75" x14ac:dyDescent="0.2"/>
    <row r="1073" ht="12.75" x14ac:dyDescent="0.2"/>
    <row r="1074" ht="12.75" x14ac:dyDescent="0.2"/>
    <row r="1075" ht="12.75" x14ac:dyDescent="0.2"/>
    <row r="1076" ht="12.75" x14ac:dyDescent="0.2"/>
    <row r="1077" ht="12.75" x14ac:dyDescent="0.2"/>
    <row r="1078" ht="12.75" x14ac:dyDescent="0.2"/>
    <row r="1079" ht="12.75" x14ac:dyDescent="0.2"/>
    <row r="1080" ht="12.75" x14ac:dyDescent="0.2"/>
    <row r="1081" ht="12.75" x14ac:dyDescent="0.2"/>
    <row r="1082" ht="12.75" x14ac:dyDescent="0.2"/>
    <row r="1083" ht="12.75" x14ac:dyDescent="0.2"/>
    <row r="1084" ht="12.75" x14ac:dyDescent="0.2"/>
    <row r="1085" ht="12.75" x14ac:dyDescent="0.2"/>
    <row r="1086" ht="12.75" x14ac:dyDescent="0.2"/>
    <row r="1087" ht="12.75" x14ac:dyDescent="0.2"/>
    <row r="1088" ht="12.75" x14ac:dyDescent="0.2"/>
    <row r="1089" ht="12.75" x14ac:dyDescent="0.2"/>
    <row r="1090" ht="12.75" x14ac:dyDescent="0.2"/>
    <row r="1091" ht="12.75" x14ac:dyDescent="0.2"/>
    <row r="1092" ht="12.75" x14ac:dyDescent="0.2"/>
    <row r="1093" ht="12.75" x14ac:dyDescent="0.2"/>
    <row r="1094" ht="12.75" x14ac:dyDescent="0.2"/>
    <row r="1095" ht="12.75" x14ac:dyDescent="0.2"/>
    <row r="1096" ht="12.75" x14ac:dyDescent="0.2"/>
    <row r="1097" ht="12.75" x14ac:dyDescent="0.2"/>
    <row r="1098" ht="12.75" x14ac:dyDescent="0.2"/>
    <row r="1099" ht="12.75" x14ac:dyDescent="0.2"/>
    <row r="1100" ht="12.75" x14ac:dyDescent="0.2"/>
    <row r="1101" ht="12.75" x14ac:dyDescent="0.2"/>
    <row r="1102" ht="12.75" x14ac:dyDescent="0.2"/>
    <row r="1103" ht="12.75" x14ac:dyDescent="0.2"/>
    <row r="1104" ht="12.75" x14ac:dyDescent="0.2"/>
    <row r="1105" ht="12.75" x14ac:dyDescent="0.2"/>
    <row r="1106" ht="12.75" x14ac:dyDescent="0.2"/>
    <row r="1107" ht="12.75" x14ac:dyDescent="0.2"/>
    <row r="1108" ht="12.75" x14ac:dyDescent="0.2"/>
    <row r="1109" ht="12.75" x14ac:dyDescent="0.2"/>
    <row r="1110" ht="12.75" x14ac:dyDescent="0.2"/>
    <row r="1111" ht="12.75" x14ac:dyDescent="0.2"/>
    <row r="1112" ht="12.75" x14ac:dyDescent="0.2"/>
    <row r="1113" ht="12.75" x14ac:dyDescent="0.2"/>
    <row r="1114" ht="12.75" x14ac:dyDescent="0.2"/>
    <row r="1115" ht="12.75" x14ac:dyDescent="0.2"/>
    <row r="1116" ht="12.75" x14ac:dyDescent="0.2"/>
    <row r="1117" ht="12.75" x14ac:dyDescent="0.2"/>
    <row r="1118" ht="12.75" x14ac:dyDescent="0.2"/>
    <row r="1119" ht="12.75" x14ac:dyDescent="0.2"/>
    <row r="1120" ht="12.75" x14ac:dyDescent="0.2"/>
    <row r="1121" ht="12.75" x14ac:dyDescent="0.2"/>
    <row r="1122" ht="12.75" x14ac:dyDescent="0.2"/>
    <row r="1123" ht="12.75" x14ac:dyDescent="0.2"/>
    <row r="1124" ht="12.75" x14ac:dyDescent="0.2"/>
    <row r="1125" ht="12.75" x14ac:dyDescent="0.2"/>
    <row r="1126" ht="12.75" x14ac:dyDescent="0.2"/>
    <row r="1127" ht="12.75" x14ac:dyDescent="0.2"/>
    <row r="1128" ht="12.75" x14ac:dyDescent="0.2"/>
    <row r="1129" ht="12.75" x14ac:dyDescent="0.2"/>
    <row r="1130" ht="12.75" x14ac:dyDescent="0.2"/>
    <row r="1131" ht="12.75" x14ac:dyDescent="0.2"/>
    <row r="1132" ht="12.75" x14ac:dyDescent="0.2"/>
    <row r="1133" ht="12.75" x14ac:dyDescent="0.2"/>
    <row r="1134" ht="12.75" x14ac:dyDescent="0.2"/>
    <row r="1135" ht="12.75" x14ac:dyDescent="0.2"/>
    <row r="1136" ht="12.75" x14ac:dyDescent="0.2"/>
    <row r="1137" ht="12.75" x14ac:dyDescent="0.2"/>
    <row r="1138" ht="12.75" x14ac:dyDescent="0.2"/>
    <row r="1139" ht="12.75" x14ac:dyDescent="0.2"/>
    <row r="1140" ht="12.75" x14ac:dyDescent="0.2"/>
    <row r="1141" ht="12.75" x14ac:dyDescent="0.2"/>
    <row r="1142" ht="12.75" x14ac:dyDescent="0.2"/>
    <row r="1143" ht="12.75" x14ac:dyDescent="0.2"/>
    <row r="1144" ht="12.75" x14ac:dyDescent="0.2"/>
    <row r="1145" ht="12.75" x14ac:dyDescent="0.2"/>
    <row r="1146" ht="12.75" x14ac:dyDescent="0.2"/>
    <row r="1147" ht="12.75" x14ac:dyDescent="0.2"/>
    <row r="1148" ht="12.75" x14ac:dyDescent="0.2"/>
    <row r="1149" ht="12.75" x14ac:dyDescent="0.2"/>
    <row r="1150" ht="12.75" x14ac:dyDescent="0.2"/>
    <row r="1151" ht="12.75" x14ac:dyDescent="0.2"/>
    <row r="1152" ht="12.75" x14ac:dyDescent="0.2"/>
    <row r="1153" ht="12.75" x14ac:dyDescent="0.2"/>
    <row r="1154" ht="12.75" x14ac:dyDescent="0.2"/>
    <row r="1155" ht="12.75" x14ac:dyDescent="0.2"/>
    <row r="1156" ht="12.75" x14ac:dyDescent="0.2"/>
    <row r="1157" ht="12.75" x14ac:dyDescent="0.2"/>
    <row r="1158" ht="12.75" x14ac:dyDescent="0.2"/>
    <row r="1159" ht="12.75" x14ac:dyDescent="0.2"/>
    <row r="1160" ht="12.75" x14ac:dyDescent="0.2"/>
    <row r="1161" ht="12.75" x14ac:dyDescent="0.2"/>
    <row r="1162" ht="12.75" x14ac:dyDescent="0.2"/>
    <row r="1163" ht="12.75" x14ac:dyDescent="0.2"/>
    <row r="1164" ht="12.75" x14ac:dyDescent="0.2"/>
    <row r="1165" ht="12.75" x14ac:dyDescent="0.2"/>
    <row r="1166" ht="12.75" x14ac:dyDescent="0.2"/>
    <row r="1167" ht="12.75" x14ac:dyDescent="0.2"/>
    <row r="1168" ht="12.75" x14ac:dyDescent="0.2"/>
    <row r="1169" ht="12.75" x14ac:dyDescent="0.2"/>
    <row r="1170" ht="12.75" x14ac:dyDescent="0.2"/>
    <row r="1171" ht="12.75" x14ac:dyDescent="0.2"/>
    <row r="1172" ht="12.75" x14ac:dyDescent="0.2"/>
    <row r="1173" ht="12.75" x14ac:dyDescent="0.2"/>
    <row r="1174" ht="12.75" x14ac:dyDescent="0.2"/>
    <row r="1175" ht="12.75" x14ac:dyDescent="0.2"/>
    <row r="1176" ht="12.75" x14ac:dyDescent="0.2"/>
    <row r="1177" ht="12.75" x14ac:dyDescent="0.2"/>
    <row r="1178" ht="12.75" x14ac:dyDescent="0.2"/>
    <row r="1179" ht="12.75" x14ac:dyDescent="0.2"/>
    <row r="1180" ht="12.75" x14ac:dyDescent="0.2"/>
    <row r="1181" ht="12.75" x14ac:dyDescent="0.2"/>
    <row r="1182" ht="12.75" x14ac:dyDescent="0.2"/>
    <row r="1183" ht="12.75" x14ac:dyDescent="0.2"/>
    <row r="1184" ht="12.75" x14ac:dyDescent="0.2"/>
    <row r="1185" ht="12.75" x14ac:dyDescent="0.2"/>
    <row r="1186" ht="12.75" x14ac:dyDescent="0.2"/>
    <row r="1187" ht="12.75" x14ac:dyDescent="0.2"/>
    <row r="1188" ht="12.75" x14ac:dyDescent="0.2"/>
    <row r="1189" ht="12.75" x14ac:dyDescent="0.2"/>
    <row r="1190" ht="12.75" x14ac:dyDescent="0.2"/>
    <row r="1191" ht="12.75" x14ac:dyDescent="0.2"/>
    <row r="1192" ht="12.75" x14ac:dyDescent="0.2"/>
    <row r="1193" ht="12.75" x14ac:dyDescent="0.2"/>
    <row r="1194" ht="12.75" x14ac:dyDescent="0.2"/>
    <row r="1195" ht="12.75" x14ac:dyDescent="0.2"/>
    <row r="1196" ht="12.75" x14ac:dyDescent="0.2"/>
    <row r="1197" ht="12.75" x14ac:dyDescent="0.2"/>
    <row r="1198" ht="12.75" x14ac:dyDescent="0.2"/>
    <row r="1199" ht="12.75" x14ac:dyDescent="0.2"/>
    <row r="1200" ht="12.75" x14ac:dyDescent="0.2"/>
    <row r="1201" ht="12.75" x14ac:dyDescent="0.2"/>
    <row r="1202" ht="12.75" x14ac:dyDescent="0.2"/>
    <row r="1203" ht="12.75" x14ac:dyDescent="0.2"/>
    <row r="1204" ht="12.75" x14ac:dyDescent="0.2"/>
    <row r="1205" ht="12.75" x14ac:dyDescent="0.2"/>
    <row r="1206" ht="12.75" x14ac:dyDescent="0.2"/>
    <row r="1207" ht="12.75" x14ac:dyDescent="0.2"/>
    <row r="1208" ht="12.75" x14ac:dyDescent="0.2"/>
    <row r="1209" ht="12.75" x14ac:dyDescent="0.2"/>
    <row r="1210" ht="12.75" x14ac:dyDescent="0.2"/>
    <row r="1211" ht="12.75" x14ac:dyDescent="0.2"/>
    <row r="1212" ht="12.75" x14ac:dyDescent="0.2"/>
    <row r="1213" ht="12.75" x14ac:dyDescent="0.2"/>
    <row r="1214" ht="12.75" x14ac:dyDescent="0.2"/>
    <row r="1215" ht="12.75" x14ac:dyDescent="0.2"/>
    <row r="1216" ht="12.75" x14ac:dyDescent="0.2"/>
    <row r="1217" ht="12.75" x14ac:dyDescent="0.2"/>
    <row r="1218" ht="12.75" x14ac:dyDescent="0.2"/>
    <row r="1219" ht="12.75" x14ac:dyDescent="0.2"/>
    <row r="1220" ht="12.75" x14ac:dyDescent="0.2"/>
    <row r="1221" ht="12.75" x14ac:dyDescent="0.2"/>
    <row r="1222" ht="12.75" x14ac:dyDescent="0.2"/>
    <row r="1223" ht="12.75" x14ac:dyDescent="0.2"/>
    <row r="1224" ht="12.75" x14ac:dyDescent="0.2"/>
    <row r="1225" ht="12.75" x14ac:dyDescent="0.2"/>
    <row r="1226" ht="12.75" x14ac:dyDescent="0.2"/>
    <row r="1227" ht="12.75" x14ac:dyDescent="0.2"/>
    <row r="1228" ht="12.75" x14ac:dyDescent="0.2"/>
    <row r="1229" ht="12.75" x14ac:dyDescent="0.2"/>
    <row r="1230" ht="12.75" x14ac:dyDescent="0.2"/>
    <row r="1231" ht="12.75" x14ac:dyDescent="0.2"/>
    <row r="1232" ht="12.75" x14ac:dyDescent="0.2"/>
    <row r="1233" ht="12.75" x14ac:dyDescent="0.2"/>
    <row r="1234" ht="12.75" x14ac:dyDescent="0.2"/>
    <row r="1235" ht="12.75" x14ac:dyDescent="0.2"/>
    <row r="1236" ht="12.75" x14ac:dyDescent="0.2"/>
    <row r="1237" ht="12.75" x14ac:dyDescent="0.2"/>
    <row r="1238" ht="12.75" x14ac:dyDescent="0.2"/>
    <row r="1239" ht="12.75" x14ac:dyDescent="0.2"/>
    <row r="1240" ht="12.75" x14ac:dyDescent="0.2"/>
    <row r="1241" ht="12.75" x14ac:dyDescent="0.2"/>
    <row r="1242" ht="12.75" x14ac:dyDescent="0.2"/>
    <row r="1243" ht="12.75" x14ac:dyDescent="0.2"/>
    <row r="1244" ht="12.75" x14ac:dyDescent="0.2"/>
    <row r="1245" ht="12.75" x14ac:dyDescent="0.2"/>
    <row r="1246" ht="12.75" x14ac:dyDescent="0.2"/>
    <row r="1247" ht="12.75" x14ac:dyDescent="0.2"/>
    <row r="1248" ht="12.75" x14ac:dyDescent="0.2"/>
    <row r="1249" ht="12.75" x14ac:dyDescent="0.2"/>
    <row r="1250" ht="12.75" x14ac:dyDescent="0.2"/>
    <row r="1251" ht="12.75" x14ac:dyDescent="0.2"/>
    <row r="1252" ht="12.75" x14ac:dyDescent="0.2"/>
    <row r="1253" ht="12.75" x14ac:dyDescent="0.2"/>
    <row r="1254" ht="12.75" x14ac:dyDescent="0.2"/>
    <row r="1255" ht="12.75" x14ac:dyDescent="0.2"/>
    <row r="1256" ht="12.75" x14ac:dyDescent="0.2"/>
    <row r="1257" ht="12.75" x14ac:dyDescent="0.2"/>
    <row r="1258" ht="12.75" x14ac:dyDescent="0.2"/>
    <row r="1259" ht="12.75" x14ac:dyDescent="0.2"/>
    <row r="1260" ht="12.75" x14ac:dyDescent="0.2"/>
    <row r="1261" ht="12.75" x14ac:dyDescent="0.2"/>
    <row r="1262" ht="12.75" x14ac:dyDescent="0.2"/>
    <row r="1263" ht="12.75" x14ac:dyDescent="0.2"/>
    <row r="1264" ht="12.75" x14ac:dyDescent="0.2"/>
    <row r="1265" ht="12.75" x14ac:dyDescent="0.2"/>
    <row r="1266" ht="12.75" x14ac:dyDescent="0.2"/>
    <row r="1267" ht="12.75" x14ac:dyDescent="0.2"/>
    <row r="1268" ht="12.75" x14ac:dyDescent="0.2"/>
    <row r="1269" ht="12.75" x14ac:dyDescent="0.2"/>
    <row r="1270" ht="12.75" x14ac:dyDescent="0.2"/>
    <row r="1271" ht="12.75" x14ac:dyDescent="0.2"/>
    <row r="1272" ht="12.75" x14ac:dyDescent="0.2"/>
    <row r="1273" ht="12.75" x14ac:dyDescent="0.2"/>
    <row r="1274" ht="12.75" x14ac:dyDescent="0.2"/>
    <row r="1275" ht="12.75" x14ac:dyDescent="0.2"/>
    <row r="1276" ht="12.75" x14ac:dyDescent="0.2"/>
    <row r="1277" ht="12.75" x14ac:dyDescent="0.2"/>
    <row r="1278" ht="12.75" x14ac:dyDescent="0.2"/>
    <row r="1279" ht="12.75" x14ac:dyDescent="0.2"/>
    <row r="1280" ht="12.75" x14ac:dyDescent="0.2"/>
    <row r="1281" ht="12.75" x14ac:dyDescent="0.2"/>
    <row r="1282" ht="12.75" x14ac:dyDescent="0.2"/>
    <row r="1283" ht="12.75" x14ac:dyDescent="0.2"/>
    <row r="1284" ht="12.75" x14ac:dyDescent="0.2"/>
    <row r="1285" ht="12.75" x14ac:dyDescent="0.2"/>
    <row r="1286" ht="12.75" x14ac:dyDescent="0.2"/>
    <row r="1287" ht="12.75" x14ac:dyDescent="0.2"/>
    <row r="1288" ht="12.75" x14ac:dyDescent="0.2"/>
    <row r="1289" ht="12.75" x14ac:dyDescent="0.2"/>
    <row r="1290" ht="12.75" x14ac:dyDescent="0.2"/>
    <row r="1291" ht="12.75" x14ac:dyDescent="0.2"/>
    <row r="1292" ht="12.75" x14ac:dyDescent="0.2"/>
    <row r="1293" ht="12.75" x14ac:dyDescent="0.2"/>
    <row r="1294" ht="12.75" x14ac:dyDescent="0.2"/>
    <row r="1295" ht="12.75" x14ac:dyDescent="0.2"/>
    <row r="1296" ht="12.75" x14ac:dyDescent="0.2"/>
    <row r="1297" ht="12.75" x14ac:dyDescent="0.2"/>
    <row r="1298" ht="12.75" x14ac:dyDescent="0.2"/>
    <row r="1299" ht="12.75" x14ac:dyDescent="0.2"/>
    <row r="1300" ht="12.75" x14ac:dyDescent="0.2"/>
    <row r="1301" ht="12.75" x14ac:dyDescent="0.2"/>
    <row r="1302" ht="12.75" x14ac:dyDescent="0.2"/>
    <row r="1303" ht="12.75" x14ac:dyDescent="0.2"/>
    <row r="1304" ht="12.75" x14ac:dyDescent="0.2"/>
    <row r="1305" ht="12.75" x14ac:dyDescent="0.2"/>
    <row r="1306" ht="12.75" x14ac:dyDescent="0.2"/>
    <row r="1307" ht="12.75" x14ac:dyDescent="0.2"/>
    <row r="1308" ht="12.75" x14ac:dyDescent="0.2"/>
    <row r="1309" ht="12.75" x14ac:dyDescent="0.2"/>
    <row r="1310" ht="12.75" x14ac:dyDescent="0.2"/>
    <row r="1311" ht="12.75" x14ac:dyDescent="0.2"/>
    <row r="1312" ht="12.75" x14ac:dyDescent="0.2"/>
    <row r="1313" ht="12.75" x14ac:dyDescent="0.2"/>
    <row r="1314" ht="12.75" x14ac:dyDescent="0.2"/>
    <row r="1315" ht="12.75" x14ac:dyDescent="0.2"/>
    <row r="1316" ht="12.75" x14ac:dyDescent="0.2"/>
    <row r="1317" ht="12.75" x14ac:dyDescent="0.2"/>
    <row r="1318" ht="12.75" x14ac:dyDescent="0.2"/>
    <row r="1319" ht="12.75" x14ac:dyDescent="0.2"/>
    <row r="1320" ht="12.75" x14ac:dyDescent="0.2"/>
    <row r="1321" ht="12.75" x14ac:dyDescent="0.2"/>
    <row r="1322" ht="12.75" x14ac:dyDescent="0.2"/>
    <row r="1323" ht="12.75" x14ac:dyDescent="0.2"/>
    <row r="1324" ht="12.75" x14ac:dyDescent="0.2"/>
    <row r="1325" ht="12.75" x14ac:dyDescent="0.2"/>
    <row r="1326" ht="12.75" x14ac:dyDescent="0.2"/>
    <row r="1327" ht="12.75" x14ac:dyDescent="0.2"/>
    <row r="1328" ht="12.75" x14ac:dyDescent="0.2"/>
    <row r="1329" ht="12.75" x14ac:dyDescent="0.2"/>
    <row r="1330" ht="12.75" x14ac:dyDescent="0.2"/>
    <row r="1331" ht="12.75" x14ac:dyDescent="0.2"/>
    <row r="1332" ht="12.75" x14ac:dyDescent="0.2"/>
    <row r="1333" ht="12.75" x14ac:dyDescent="0.2"/>
    <row r="1334" ht="12.75" x14ac:dyDescent="0.2"/>
    <row r="1335" ht="12.75" x14ac:dyDescent="0.2"/>
    <row r="1336" ht="12.75" x14ac:dyDescent="0.2"/>
    <row r="1337" ht="12.75" x14ac:dyDescent="0.2"/>
    <row r="1338" ht="12.75" x14ac:dyDescent="0.2"/>
    <row r="1339" ht="12.75" x14ac:dyDescent="0.2"/>
    <row r="1340" ht="12.75" x14ac:dyDescent="0.2"/>
    <row r="1341" ht="12.75" x14ac:dyDescent="0.2"/>
    <row r="1342" ht="12.75" x14ac:dyDescent="0.2"/>
    <row r="1343" ht="12.75" x14ac:dyDescent="0.2"/>
    <row r="1344" ht="12.75" x14ac:dyDescent="0.2"/>
    <row r="1345" ht="12.75" x14ac:dyDescent="0.2"/>
    <row r="1346" ht="12.75" x14ac:dyDescent="0.2"/>
    <row r="1347" ht="12.75" x14ac:dyDescent="0.2"/>
    <row r="1348" ht="12.75" x14ac:dyDescent="0.2"/>
    <row r="1349" ht="12.75" x14ac:dyDescent="0.2"/>
    <row r="1350" ht="12.75" x14ac:dyDescent="0.2"/>
    <row r="1351" ht="12.75" x14ac:dyDescent="0.2"/>
    <row r="1352" ht="12.75" x14ac:dyDescent="0.2"/>
    <row r="1353" ht="12.75" x14ac:dyDescent="0.2"/>
    <row r="1354" ht="12.75" x14ac:dyDescent="0.2"/>
    <row r="1355" ht="12.75" x14ac:dyDescent="0.2"/>
    <row r="1356" ht="12.75" x14ac:dyDescent="0.2"/>
    <row r="1357" ht="12.75" x14ac:dyDescent="0.2"/>
    <row r="1358" ht="12.75" x14ac:dyDescent="0.2"/>
    <row r="1359" ht="12.75" x14ac:dyDescent="0.2"/>
    <row r="1360" ht="12.75" x14ac:dyDescent="0.2"/>
    <row r="1361" ht="12.75" x14ac:dyDescent="0.2"/>
    <row r="1362" ht="12.75" x14ac:dyDescent="0.2"/>
    <row r="1363" ht="12.75" x14ac:dyDescent="0.2"/>
    <row r="1364" ht="12.75" x14ac:dyDescent="0.2"/>
    <row r="1365" ht="12.75" x14ac:dyDescent="0.2"/>
    <row r="1366" ht="12.75" x14ac:dyDescent="0.2"/>
    <row r="1367" ht="12.75" x14ac:dyDescent="0.2"/>
    <row r="1368" ht="12.75" x14ac:dyDescent="0.2"/>
    <row r="1369" ht="12.75" x14ac:dyDescent="0.2"/>
    <row r="1370" ht="12.75" x14ac:dyDescent="0.2"/>
    <row r="1371" ht="12.75" x14ac:dyDescent="0.2"/>
    <row r="1372" ht="12.75" x14ac:dyDescent="0.2"/>
    <row r="1373" ht="12.75" x14ac:dyDescent="0.2"/>
    <row r="1374" ht="12.75" x14ac:dyDescent="0.2"/>
    <row r="1375" ht="12.75" x14ac:dyDescent="0.2"/>
    <row r="1376" ht="12.75" x14ac:dyDescent="0.2"/>
    <row r="1377" ht="12.75" x14ac:dyDescent="0.2"/>
    <row r="1378" ht="12.75" x14ac:dyDescent="0.2"/>
    <row r="1379" ht="12.75" x14ac:dyDescent="0.2"/>
    <row r="1380" ht="12.75" x14ac:dyDescent="0.2"/>
    <row r="1381" ht="12.75" x14ac:dyDescent="0.2"/>
    <row r="1382" ht="12.75" x14ac:dyDescent="0.2"/>
    <row r="1383" ht="12.75" x14ac:dyDescent="0.2"/>
    <row r="1384" ht="12.75" x14ac:dyDescent="0.2"/>
    <row r="1385" ht="12.75" x14ac:dyDescent="0.2"/>
    <row r="1386" ht="12.75" x14ac:dyDescent="0.2"/>
    <row r="1387" ht="12.75" x14ac:dyDescent="0.2"/>
    <row r="1388" ht="12.75" x14ac:dyDescent="0.2"/>
    <row r="1389" ht="12.75" x14ac:dyDescent="0.2"/>
    <row r="1390" ht="12.75" x14ac:dyDescent="0.2"/>
    <row r="1391" ht="12.75" x14ac:dyDescent="0.2"/>
    <row r="1392" ht="12.75" x14ac:dyDescent="0.2"/>
    <row r="1393" ht="12.75" x14ac:dyDescent="0.2"/>
    <row r="1394" ht="12.75" x14ac:dyDescent="0.2"/>
    <row r="1395" ht="12.75" x14ac:dyDescent="0.2"/>
    <row r="1396" ht="12.75" x14ac:dyDescent="0.2"/>
    <row r="1397" ht="12.75" x14ac:dyDescent="0.2"/>
    <row r="1398" ht="12.75" x14ac:dyDescent="0.2"/>
    <row r="1399" ht="12.75" x14ac:dyDescent="0.2"/>
    <row r="1400" ht="12.75" x14ac:dyDescent="0.2"/>
    <row r="1401" ht="12.75" x14ac:dyDescent="0.2"/>
    <row r="1402" ht="12.75" x14ac:dyDescent="0.2"/>
    <row r="1403" ht="12.75" x14ac:dyDescent="0.2"/>
    <row r="1404" ht="12.75" x14ac:dyDescent="0.2"/>
    <row r="1405" ht="12.75" x14ac:dyDescent="0.2"/>
    <row r="1406" ht="12.75" x14ac:dyDescent="0.2"/>
    <row r="1407" ht="12.75" x14ac:dyDescent="0.2"/>
    <row r="1408" ht="12.75" x14ac:dyDescent="0.2"/>
    <row r="1409" ht="12.75" x14ac:dyDescent="0.2"/>
    <row r="1410" ht="12.75" x14ac:dyDescent="0.2"/>
    <row r="1411" ht="12.75" x14ac:dyDescent="0.2"/>
    <row r="1412" ht="12.75" x14ac:dyDescent="0.2"/>
    <row r="1413" ht="12.75" x14ac:dyDescent="0.2"/>
    <row r="1414" ht="12.75" x14ac:dyDescent="0.2"/>
    <row r="1415" ht="12.75" x14ac:dyDescent="0.2"/>
    <row r="1416" ht="12.75" x14ac:dyDescent="0.2"/>
    <row r="1417" ht="12.75" x14ac:dyDescent="0.2"/>
    <row r="1418" ht="12.75" x14ac:dyDescent="0.2"/>
    <row r="1419" ht="12.75" x14ac:dyDescent="0.2"/>
    <row r="1420" ht="12.75" x14ac:dyDescent="0.2"/>
    <row r="1421" ht="12.75" x14ac:dyDescent="0.2"/>
    <row r="1422" ht="12.75" x14ac:dyDescent="0.2"/>
    <row r="1423" ht="12.75" x14ac:dyDescent="0.2"/>
    <row r="1424" ht="12.75" x14ac:dyDescent="0.2"/>
    <row r="1425" ht="12.75" x14ac:dyDescent="0.2"/>
    <row r="1426" ht="12.75" x14ac:dyDescent="0.2"/>
    <row r="1427" ht="12.75" x14ac:dyDescent="0.2"/>
    <row r="1428" ht="12.75" x14ac:dyDescent="0.2"/>
    <row r="1429" ht="12.75" x14ac:dyDescent="0.2"/>
    <row r="1430" ht="12.75" x14ac:dyDescent="0.2"/>
    <row r="1431" ht="12.75" x14ac:dyDescent="0.2"/>
    <row r="1432" ht="12.75" x14ac:dyDescent="0.2"/>
    <row r="1433" ht="12.75" x14ac:dyDescent="0.2"/>
    <row r="1434" ht="12.75" x14ac:dyDescent="0.2"/>
    <row r="1435" ht="12.75" x14ac:dyDescent="0.2"/>
    <row r="1436" ht="12.75" x14ac:dyDescent="0.2"/>
    <row r="1437" ht="12.75" x14ac:dyDescent="0.2"/>
    <row r="1438" ht="12.75" x14ac:dyDescent="0.2"/>
    <row r="1439" ht="12.75" x14ac:dyDescent="0.2"/>
    <row r="1440" ht="12.75" x14ac:dyDescent="0.2"/>
    <row r="1441" ht="12.75" x14ac:dyDescent="0.2"/>
    <row r="1442" ht="12.75" x14ac:dyDescent="0.2"/>
    <row r="1443" ht="12.75" x14ac:dyDescent="0.2"/>
    <row r="1444" ht="12.75" x14ac:dyDescent="0.2"/>
    <row r="1445" ht="12.75" x14ac:dyDescent="0.2"/>
    <row r="1446" ht="12.75" x14ac:dyDescent="0.2"/>
    <row r="1447" ht="12.75" x14ac:dyDescent="0.2"/>
    <row r="1448" ht="12.75" x14ac:dyDescent="0.2"/>
    <row r="1449" ht="12.75" x14ac:dyDescent="0.2"/>
    <row r="1450" ht="12.75" x14ac:dyDescent="0.2"/>
    <row r="1451" ht="12.75" x14ac:dyDescent="0.2"/>
    <row r="1452" ht="12.75" x14ac:dyDescent="0.2"/>
    <row r="1453" ht="12.75" x14ac:dyDescent="0.2"/>
    <row r="1454" ht="12.75" x14ac:dyDescent="0.2"/>
    <row r="1455" ht="12.75" x14ac:dyDescent="0.2"/>
    <row r="1456" ht="12.75" x14ac:dyDescent="0.2"/>
    <row r="1457" ht="12.75" x14ac:dyDescent="0.2"/>
    <row r="1458" ht="12.75" x14ac:dyDescent="0.2"/>
    <row r="1459" ht="12.75" x14ac:dyDescent="0.2"/>
    <row r="1460" ht="12.75" x14ac:dyDescent="0.2"/>
    <row r="1461" ht="12.75" x14ac:dyDescent="0.2"/>
    <row r="1462" ht="12.75" x14ac:dyDescent="0.2"/>
    <row r="1463" ht="12.75" x14ac:dyDescent="0.2"/>
    <row r="1464" ht="12.75" x14ac:dyDescent="0.2"/>
    <row r="1465" ht="12.75" x14ac:dyDescent="0.2"/>
    <row r="1466" ht="12.75" x14ac:dyDescent="0.2"/>
    <row r="1467" ht="12.75" x14ac:dyDescent="0.2"/>
    <row r="1468" ht="12.75" x14ac:dyDescent="0.2"/>
    <row r="1469" ht="12.75" x14ac:dyDescent="0.2"/>
    <row r="1470" ht="12.75" x14ac:dyDescent="0.2"/>
    <row r="1471" ht="12.75" x14ac:dyDescent="0.2"/>
    <row r="1472" ht="12.75" x14ac:dyDescent="0.2"/>
    <row r="1473" ht="12.75" x14ac:dyDescent="0.2"/>
    <row r="1474" ht="12.75" x14ac:dyDescent="0.2"/>
    <row r="1475" ht="12.75" x14ac:dyDescent="0.2"/>
    <row r="1476" ht="12.75" x14ac:dyDescent="0.2"/>
    <row r="1477" ht="12.75" x14ac:dyDescent="0.2"/>
    <row r="1478" ht="12.75" x14ac:dyDescent="0.2"/>
    <row r="1479" ht="12.75" x14ac:dyDescent="0.2"/>
    <row r="1480" ht="12.75" x14ac:dyDescent="0.2"/>
    <row r="1481" ht="12.75" x14ac:dyDescent="0.2"/>
    <row r="1482" ht="12.75" x14ac:dyDescent="0.2"/>
    <row r="1483" ht="12.75" x14ac:dyDescent="0.2"/>
    <row r="1484" ht="12.75" x14ac:dyDescent="0.2"/>
    <row r="1485" ht="12.75" x14ac:dyDescent="0.2"/>
    <row r="1486" ht="12.75" x14ac:dyDescent="0.2"/>
    <row r="1487" ht="12.75" x14ac:dyDescent="0.2"/>
    <row r="1488" ht="12.75" x14ac:dyDescent="0.2"/>
    <row r="1489" ht="12.75" x14ac:dyDescent="0.2"/>
    <row r="1490" ht="12.75" x14ac:dyDescent="0.2"/>
    <row r="1491" ht="12.75" x14ac:dyDescent="0.2"/>
    <row r="1492" ht="12.75" x14ac:dyDescent="0.2"/>
    <row r="1493" ht="12.75" x14ac:dyDescent="0.2"/>
    <row r="1494" ht="12.75" x14ac:dyDescent="0.2"/>
    <row r="1495" ht="12.75" x14ac:dyDescent="0.2"/>
    <row r="1496" ht="12.75" x14ac:dyDescent="0.2"/>
    <row r="1497" ht="12.75" x14ac:dyDescent="0.2"/>
    <row r="1498" ht="12.75" x14ac:dyDescent="0.2"/>
    <row r="1499" ht="12.75" x14ac:dyDescent="0.2"/>
    <row r="1500" ht="12.75" x14ac:dyDescent="0.2"/>
    <row r="1501" ht="12.75" x14ac:dyDescent="0.2"/>
    <row r="1502" ht="12.75" x14ac:dyDescent="0.2"/>
    <row r="1503" ht="12.75" x14ac:dyDescent="0.2"/>
    <row r="1504" ht="12.75" x14ac:dyDescent="0.2"/>
    <row r="1505" ht="12.75" x14ac:dyDescent="0.2"/>
    <row r="1506" ht="12.75" x14ac:dyDescent="0.2"/>
    <row r="1507" ht="12.75" x14ac:dyDescent="0.2"/>
    <row r="1508" ht="12.75" x14ac:dyDescent="0.2"/>
    <row r="1509" ht="12.75" x14ac:dyDescent="0.2"/>
    <row r="1510" ht="12.75" x14ac:dyDescent="0.2"/>
    <row r="1511" ht="12.75" x14ac:dyDescent="0.2"/>
    <row r="1512" ht="12.75" x14ac:dyDescent="0.2"/>
    <row r="1513" ht="12.75" x14ac:dyDescent="0.2"/>
    <row r="1514" ht="12.75" x14ac:dyDescent="0.2"/>
    <row r="1515" ht="12.75" x14ac:dyDescent="0.2"/>
    <row r="1516" ht="12.75" x14ac:dyDescent="0.2"/>
    <row r="1517" ht="12.75" x14ac:dyDescent="0.2"/>
    <row r="1518" ht="12.75" x14ac:dyDescent="0.2"/>
    <row r="1519" ht="12.75" x14ac:dyDescent="0.2"/>
    <row r="1520" ht="12.75" x14ac:dyDescent="0.2"/>
    <row r="1521" ht="12.75" x14ac:dyDescent="0.2"/>
    <row r="1522" ht="12.75" x14ac:dyDescent="0.2"/>
    <row r="1523" ht="12.75" x14ac:dyDescent="0.2"/>
    <row r="1524" ht="12.75" x14ac:dyDescent="0.2"/>
    <row r="1525" ht="12.75" x14ac:dyDescent="0.2"/>
    <row r="1526" ht="12.75" x14ac:dyDescent="0.2"/>
    <row r="1527" ht="12.75" x14ac:dyDescent="0.2"/>
    <row r="1528" ht="12.75" x14ac:dyDescent="0.2"/>
    <row r="1529" ht="12.75" x14ac:dyDescent="0.2"/>
    <row r="1530" ht="12.75" x14ac:dyDescent="0.2"/>
    <row r="1531" ht="12.75" x14ac:dyDescent="0.2"/>
    <row r="1532" ht="12.75" x14ac:dyDescent="0.2"/>
    <row r="1533" ht="12.75" x14ac:dyDescent="0.2"/>
    <row r="1534" ht="12.75" x14ac:dyDescent="0.2"/>
    <row r="1535" ht="12.75" x14ac:dyDescent="0.2"/>
    <row r="1536" ht="12.75" x14ac:dyDescent="0.2"/>
    <row r="1537" ht="12.75" x14ac:dyDescent="0.2"/>
    <row r="1538" ht="12.75" x14ac:dyDescent="0.2"/>
    <row r="1539" ht="12.75" x14ac:dyDescent="0.2"/>
    <row r="1540" ht="12.75" x14ac:dyDescent="0.2"/>
    <row r="1541" ht="12.75" x14ac:dyDescent="0.2"/>
    <row r="1542" ht="12.75" x14ac:dyDescent="0.2"/>
    <row r="1543" ht="12.75" x14ac:dyDescent="0.2"/>
    <row r="1544" ht="12.75" x14ac:dyDescent="0.2"/>
    <row r="1545" ht="12.75" x14ac:dyDescent="0.2"/>
    <row r="1546" ht="12.75" x14ac:dyDescent="0.2"/>
    <row r="1547" ht="12.75" x14ac:dyDescent="0.2"/>
    <row r="1548" ht="12.75" x14ac:dyDescent="0.2"/>
    <row r="1549" ht="12.75" x14ac:dyDescent="0.2"/>
    <row r="1550" ht="12.75" x14ac:dyDescent="0.2"/>
    <row r="1551" ht="12.75" x14ac:dyDescent="0.2"/>
    <row r="1552" ht="12.75" x14ac:dyDescent="0.2"/>
    <row r="1553" ht="12.75" x14ac:dyDescent="0.2"/>
    <row r="1554" ht="12.75" x14ac:dyDescent="0.2"/>
    <row r="1555" ht="12.75" x14ac:dyDescent="0.2"/>
    <row r="1556" ht="12.75" x14ac:dyDescent="0.2"/>
    <row r="1557" ht="12.75" x14ac:dyDescent="0.2"/>
    <row r="1558" ht="12.75" x14ac:dyDescent="0.2"/>
    <row r="1559" ht="12.75" x14ac:dyDescent="0.2"/>
    <row r="1560" ht="12.75" x14ac:dyDescent="0.2"/>
    <row r="1561" ht="12.75" x14ac:dyDescent="0.2"/>
    <row r="1562" ht="12.75" x14ac:dyDescent="0.2"/>
    <row r="1563" ht="12.75" x14ac:dyDescent="0.2"/>
    <row r="1564" ht="12.75" x14ac:dyDescent="0.2"/>
    <row r="1565" ht="12.75" x14ac:dyDescent="0.2"/>
    <row r="1566" ht="12.75" x14ac:dyDescent="0.2"/>
    <row r="1567" ht="12.75" x14ac:dyDescent="0.2"/>
    <row r="1568" ht="12.75" x14ac:dyDescent="0.2"/>
    <row r="1569" ht="12.75" x14ac:dyDescent="0.2"/>
    <row r="1570" ht="12.75" x14ac:dyDescent="0.2"/>
    <row r="1571" ht="12.75" x14ac:dyDescent="0.2"/>
    <row r="1572" ht="12.75" x14ac:dyDescent="0.2"/>
    <row r="1573" ht="12.75" x14ac:dyDescent="0.2"/>
    <row r="1574" ht="12.75" x14ac:dyDescent="0.2"/>
    <row r="1575" ht="12.75" x14ac:dyDescent="0.2"/>
    <row r="1576" ht="12.75" x14ac:dyDescent="0.2"/>
    <row r="1577" ht="12.75" x14ac:dyDescent="0.2"/>
    <row r="1578" ht="12.75" x14ac:dyDescent="0.2"/>
    <row r="1579" ht="12.75" x14ac:dyDescent="0.2"/>
    <row r="1580" ht="12.75" x14ac:dyDescent="0.2"/>
    <row r="1581" ht="12.75" x14ac:dyDescent="0.2"/>
    <row r="1582" ht="12.75" x14ac:dyDescent="0.2"/>
    <row r="1583" ht="12.75" x14ac:dyDescent="0.2"/>
    <row r="1584" ht="12.75" x14ac:dyDescent="0.2"/>
    <row r="1585" ht="12.75" x14ac:dyDescent="0.2"/>
    <row r="1586" ht="12.75" x14ac:dyDescent="0.2"/>
    <row r="1587" ht="12.75" x14ac:dyDescent="0.2"/>
    <row r="1588" ht="12.75" x14ac:dyDescent="0.2"/>
    <row r="1589" ht="12.75" x14ac:dyDescent="0.2"/>
    <row r="1590" ht="12.75" x14ac:dyDescent="0.2"/>
    <row r="1591" ht="12.75" x14ac:dyDescent="0.2"/>
    <row r="1592" ht="12.75" x14ac:dyDescent="0.2"/>
    <row r="1593" ht="12.75" x14ac:dyDescent="0.2"/>
    <row r="1594" ht="12.75" x14ac:dyDescent="0.2"/>
    <row r="1595" ht="12.75" x14ac:dyDescent="0.2"/>
    <row r="1596" ht="12.75" x14ac:dyDescent="0.2"/>
    <row r="1597" ht="12.75" x14ac:dyDescent="0.2"/>
    <row r="1598" ht="12.75" x14ac:dyDescent="0.2"/>
    <row r="1599" ht="12.75" x14ac:dyDescent="0.2"/>
    <row r="1600" ht="12.75" x14ac:dyDescent="0.2"/>
    <row r="1601" ht="12.75" x14ac:dyDescent="0.2"/>
    <row r="1602" ht="12.75" x14ac:dyDescent="0.2"/>
    <row r="1603" ht="12.75" x14ac:dyDescent="0.2"/>
    <row r="1604" ht="12.75" x14ac:dyDescent="0.2"/>
    <row r="1605" ht="12.75" x14ac:dyDescent="0.2"/>
    <row r="1606" ht="12.75" x14ac:dyDescent="0.2"/>
    <row r="1607" ht="12.75" x14ac:dyDescent="0.2"/>
    <row r="1608" ht="12.75" x14ac:dyDescent="0.2"/>
    <row r="1609" ht="12.75" x14ac:dyDescent="0.2"/>
    <row r="1610" ht="12.75" x14ac:dyDescent="0.2"/>
    <row r="1611" ht="12.75" x14ac:dyDescent="0.2"/>
    <row r="1612" ht="12.75" x14ac:dyDescent="0.2"/>
    <row r="1613" ht="12.75" x14ac:dyDescent="0.2"/>
    <row r="1614" ht="12.75" x14ac:dyDescent="0.2"/>
    <row r="1615" ht="12.75" x14ac:dyDescent="0.2"/>
    <row r="1616" ht="12.75" x14ac:dyDescent="0.2"/>
    <row r="1617" ht="12.75" x14ac:dyDescent="0.2"/>
    <row r="1618" ht="12.75" x14ac:dyDescent="0.2"/>
    <row r="1619" ht="12.75" x14ac:dyDescent="0.2"/>
    <row r="1620" ht="12.75" x14ac:dyDescent="0.2"/>
    <row r="1621" ht="12.75" x14ac:dyDescent="0.2"/>
    <row r="1622" ht="12.75" x14ac:dyDescent="0.2"/>
    <row r="1623" ht="12.75" x14ac:dyDescent="0.2"/>
    <row r="1624" ht="12.75" x14ac:dyDescent="0.2"/>
    <row r="1625" ht="12.75" x14ac:dyDescent="0.2"/>
    <row r="1626" ht="12.75" x14ac:dyDescent="0.2"/>
    <row r="1627" ht="12.75" x14ac:dyDescent="0.2"/>
    <row r="1628" ht="12.75" x14ac:dyDescent="0.2"/>
    <row r="1629" ht="12.75" x14ac:dyDescent="0.2"/>
    <row r="1630" ht="12.75" x14ac:dyDescent="0.2"/>
    <row r="1631" ht="12.75" x14ac:dyDescent="0.2"/>
    <row r="1632" ht="12.75" x14ac:dyDescent="0.2"/>
    <row r="1633" ht="12.75" x14ac:dyDescent="0.2"/>
    <row r="1634" ht="12.75" x14ac:dyDescent="0.2"/>
    <row r="1635" ht="12.75" x14ac:dyDescent="0.2"/>
    <row r="1636" ht="12.75" x14ac:dyDescent="0.2"/>
    <row r="1637" ht="12.75" x14ac:dyDescent="0.2"/>
    <row r="1638" ht="12.75" x14ac:dyDescent="0.2"/>
    <row r="1639" ht="12.75" x14ac:dyDescent="0.2"/>
    <row r="1640" ht="12.75" x14ac:dyDescent="0.2"/>
    <row r="1641" ht="12.75" x14ac:dyDescent="0.2"/>
    <row r="1642" ht="12.75" x14ac:dyDescent="0.2"/>
    <row r="1643" ht="12.75" x14ac:dyDescent="0.2"/>
    <row r="1644" ht="12.75" x14ac:dyDescent="0.2"/>
    <row r="1645" ht="12.75" x14ac:dyDescent="0.2"/>
    <row r="1646" ht="12.75" x14ac:dyDescent="0.2"/>
    <row r="1647" ht="12.75" x14ac:dyDescent="0.2"/>
    <row r="1648" ht="12.75" x14ac:dyDescent="0.2"/>
    <row r="1649" ht="12.75" x14ac:dyDescent="0.2"/>
    <row r="1650" ht="12.75" x14ac:dyDescent="0.2"/>
    <row r="1651" ht="12.75" x14ac:dyDescent="0.2"/>
    <row r="1652" ht="12.75" x14ac:dyDescent="0.2"/>
    <row r="1653" ht="12.75" x14ac:dyDescent="0.2"/>
    <row r="1654" ht="12.75" x14ac:dyDescent="0.2"/>
    <row r="1655" ht="12.75" x14ac:dyDescent="0.2"/>
    <row r="1656" ht="12.75" x14ac:dyDescent="0.2"/>
    <row r="1657" ht="12.75" x14ac:dyDescent="0.2"/>
    <row r="1658" ht="12.75" x14ac:dyDescent="0.2"/>
    <row r="1659" ht="12.75" x14ac:dyDescent="0.2"/>
    <row r="1660" ht="12.75" x14ac:dyDescent="0.2"/>
    <row r="1661" ht="12.75" x14ac:dyDescent="0.2"/>
    <row r="1662" ht="12.75" x14ac:dyDescent="0.2"/>
    <row r="1663" ht="12.75" x14ac:dyDescent="0.2"/>
    <row r="1664" ht="12.75" x14ac:dyDescent="0.2"/>
    <row r="1665" ht="12.75" x14ac:dyDescent="0.2"/>
    <row r="1666" ht="12.75" x14ac:dyDescent="0.2"/>
    <row r="1667" ht="12.75" x14ac:dyDescent="0.2"/>
    <row r="1668" ht="12.75" x14ac:dyDescent="0.2"/>
    <row r="1669" ht="12.75" x14ac:dyDescent="0.2"/>
    <row r="1670" ht="12.75" x14ac:dyDescent="0.2"/>
    <row r="1671" ht="12.75" x14ac:dyDescent="0.2"/>
    <row r="1672" ht="12.75" x14ac:dyDescent="0.2"/>
    <row r="1673" ht="12.75" x14ac:dyDescent="0.2"/>
    <row r="1674" ht="12.75" x14ac:dyDescent="0.2"/>
    <row r="1675" ht="12.75" x14ac:dyDescent="0.2"/>
    <row r="1676" ht="12.75" x14ac:dyDescent="0.2"/>
    <row r="1677" ht="12.75" x14ac:dyDescent="0.2"/>
    <row r="1678" ht="12.75" x14ac:dyDescent="0.2"/>
    <row r="1679" ht="12.75" x14ac:dyDescent="0.2"/>
    <row r="1680" ht="12.75" x14ac:dyDescent="0.2"/>
    <row r="1681" ht="12.75" x14ac:dyDescent="0.2"/>
    <row r="1682" ht="12.75" x14ac:dyDescent="0.2"/>
    <row r="1683" ht="12.75" x14ac:dyDescent="0.2"/>
    <row r="1684" ht="12.75" x14ac:dyDescent="0.2"/>
    <row r="1685" ht="12.75" x14ac:dyDescent="0.2"/>
    <row r="1686" ht="12.75" x14ac:dyDescent="0.2"/>
    <row r="1687" ht="12.75" x14ac:dyDescent="0.2"/>
    <row r="1688" ht="12.75" x14ac:dyDescent="0.2"/>
    <row r="1689" ht="12.75" x14ac:dyDescent="0.2"/>
    <row r="1690" ht="12.75" x14ac:dyDescent="0.2"/>
    <row r="1691" ht="12.75" x14ac:dyDescent="0.2"/>
    <row r="1692" ht="12.75" x14ac:dyDescent="0.2"/>
    <row r="1693" ht="12.75" x14ac:dyDescent="0.2"/>
    <row r="1694" ht="12.75" x14ac:dyDescent="0.2"/>
    <row r="1695" ht="12.75" x14ac:dyDescent="0.2"/>
    <row r="1696" ht="12.75" x14ac:dyDescent="0.2"/>
    <row r="1697" ht="12.75" x14ac:dyDescent="0.2"/>
    <row r="1698" ht="12.75" x14ac:dyDescent="0.2"/>
    <row r="1699" ht="12.75" x14ac:dyDescent="0.2"/>
    <row r="1700" ht="12.75" x14ac:dyDescent="0.2"/>
    <row r="1701" ht="12.75" x14ac:dyDescent="0.2"/>
    <row r="1702" ht="12.75" x14ac:dyDescent="0.2"/>
    <row r="1703" ht="12.75" x14ac:dyDescent="0.2"/>
    <row r="1704" ht="12.75" x14ac:dyDescent="0.2"/>
    <row r="1705" ht="12.75" x14ac:dyDescent="0.2"/>
    <row r="1706" ht="12.75" x14ac:dyDescent="0.2"/>
    <row r="1707" ht="12.75" x14ac:dyDescent="0.2"/>
    <row r="1708" ht="12.75" x14ac:dyDescent="0.2"/>
    <row r="1709" ht="12.75" x14ac:dyDescent="0.2"/>
    <row r="1710" ht="12.75" x14ac:dyDescent="0.2"/>
    <row r="1711" ht="12.75" x14ac:dyDescent="0.2"/>
    <row r="1712" ht="12.75" x14ac:dyDescent="0.2"/>
    <row r="1713" ht="12.75" x14ac:dyDescent="0.2"/>
    <row r="1714" ht="12.75" x14ac:dyDescent="0.2"/>
    <row r="1715" ht="12.75" x14ac:dyDescent="0.2"/>
    <row r="1716" ht="12.75" x14ac:dyDescent="0.2"/>
    <row r="1717" ht="12.75" x14ac:dyDescent="0.2"/>
    <row r="1718" ht="12.75" x14ac:dyDescent="0.2"/>
    <row r="1719" ht="12.75" x14ac:dyDescent="0.2"/>
    <row r="1720" ht="12.75" x14ac:dyDescent="0.2"/>
    <row r="1721" ht="12.75" x14ac:dyDescent="0.2"/>
    <row r="1722" ht="12.75" x14ac:dyDescent="0.2"/>
    <row r="1723" ht="12.75" x14ac:dyDescent="0.2"/>
    <row r="1724" ht="12.75" x14ac:dyDescent="0.2"/>
    <row r="1725" ht="12.75" x14ac:dyDescent="0.2"/>
    <row r="1726" ht="12.75" x14ac:dyDescent="0.2"/>
    <row r="1727" ht="12.75" x14ac:dyDescent="0.2"/>
    <row r="1728" ht="12.75" x14ac:dyDescent="0.2"/>
    <row r="1729" ht="12.75" x14ac:dyDescent="0.2"/>
    <row r="1730" ht="12.75" x14ac:dyDescent="0.2"/>
    <row r="1731" ht="12.75" x14ac:dyDescent="0.2"/>
    <row r="1732" ht="12.75" x14ac:dyDescent="0.2"/>
    <row r="1733" ht="12.75" x14ac:dyDescent="0.2"/>
    <row r="1734" ht="12.75" x14ac:dyDescent="0.2"/>
    <row r="1735" ht="12.75" x14ac:dyDescent="0.2"/>
    <row r="1736" ht="12.75" x14ac:dyDescent="0.2"/>
    <row r="1737" ht="12.75" x14ac:dyDescent="0.2"/>
    <row r="1738" ht="12.75" x14ac:dyDescent="0.2"/>
    <row r="1739" ht="12.75" x14ac:dyDescent="0.2"/>
    <row r="1740" ht="12.75" x14ac:dyDescent="0.2"/>
    <row r="1741" ht="12.75" x14ac:dyDescent="0.2"/>
    <row r="1742" ht="12.75" x14ac:dyDescent="0.2"/>
    <row r="1743" ht="12.75" x14ac:dyDescent="0.2"/>
    <row r="1744" ht="12.75" x14ac:dyDescent="0.2"/>
    <row r="1745" ht="12.75" x14ac:dyDescent="0.2"/>
    <row r="1746" ht="12.75" x14ac:dyDescent="0.2"/>
    <row r="1747" ht="12.75" x14ac:dyDescent="0.2"/>
    <row r="1748" ht="12.75" x14ac:dyDescent="0.2"/>
    <row r="1749" ht="12.75" x14ac:dyDescent="0.2"/>
    <row r="1750" ht="12.75" x14ac:dyDescent="0.2"/>
    <row r="1751" ht="12.75" x14ac:dyDescent="0.2"/>
    <row r="1752" ht="12.75" x14ac:dyDescent="0.2"/>
    <row r="1753" ht="12.75" x14ac:dyDescent="0.2"/>
    <row r="1754" ht="12.75" x14ac:dyDescent="0.2"/>
    <row r="1755" ht="12.75" x14ac:dyDescent="0.2"/>
    <row r="1756" ht="12.75" x14ac:dyDescent="0.2"/>
    <row r="1757" ht="12.75" x14ac:dyDescent="0.2"/>
    <row r="1758" ht="12.75" x14ac:dyDescent="0.2"/>
    <row r="1759" ht="12.75" x14ac:dyDescent="0.2"/>
    <row r="1760" ht="12.75" x14ac:dyDescent="0.2"/>
    <row r="1761" ht="12.75" x14ac:dyDescent="0.2"/>
    <row r="1762" ht="12.75" x14ac:dyDescent="0.2"/>
    <row r="1763" ht="12.75" x14ac:dyDescent="0.2"/>
    <row r="1764" ht="12.75" x14ac:dyDescent="0.2"/>
    <row r="1765" ht="12.75" x14ac:dyDescent="0.2"/>
    <row r="1766" ht="12.75" x14ac:dyDescent="0.2"/>
    <row r="1767" ht="12.75" x14ac:dyDescent="0.2"/>
    <row r="1768" ht="12.75" x14ac:dyDescent="0.2"/>
    <row r="1769" ht="12.75" x14ac:dyDescent="0.2"/>
    <row r="1770" ht="12.75" x14ac:dyDescent="0.2"/>
    <row r="1771" ht="12.75" x14ac:dyDescent="0.2"/>
    <row r="1772" ht="12.75" x14ac:dyDescent="0.2"/>
    <row r="1773" ht="12.75" x14ac:dyDescent="0.2"/>
    <row r="1774" ht="12.75" x14ac:dyDescent="0.2"/>
    <row r="1775" ht="12.75" x14ac:dyDescent="0.2"/>
    <row r="1776" ht="12.75" x14ac:dyDescent="0.2"/>
    <row r="1777" ht="12.75" x14ac:dyDescent="0.2"/>
    <row r="1778" ht="12.75" x14ac:dyDescent="0.2"/>
    <row r="1779" ht="12.75" x14ac:dyDescent="0.2"/>
    <row r="1780" ht="12.75" x14ac:dyDescent="0.2"/>
    <row r="1781" ht="12.75" x14ac:dyDescent="0.2"/>
    <row r="1782" ht="12.75" x14ac:dyDescent="0.2"/>
    <row r="1783" ht="12.75" x14ac:dyDescent="0.2"/>
    <row r="1784" ht="12.75" x14ac:dyDescent="0.2"/>
    <row r="1785" ht="12.75" x14ac:dyDescent="0.2"/>
    <row r="1786" ht="12.75" x14ac:dyDescent="0.2"/>
    <row r="1787" ht="12.75" x14ac:dyDescent="0.2"/>
    <row r="1788" ht="12.75" x14ac:dyDescent="0.2"/>
    <row r="1789" ht="12.75" x14ac:dyDescent="0.2"/>
    <row r="1790" ht="12.75" x14ac:dyDescent="0.2"/>
    <row r="1791" ht="12.75" x14ac:dyDescent="0.2"/>
    <row r="1792" ht="12.75" x14ac:dyDescent="0.2"/>
    <row r="1793" ht="12.75" x14ac:dyDescent="0.2"/>
    <row r="1794" ht="12.75" x14ac:dyDescent="0.2"/>
    <row r="1795" ht="12.75" x14ac:dyDescent="0.2"/>
    <row r="1796" ht="12.75" x14ac:dyDescent="0.2"/>
    <row r="1797" ht="12.75" x14ac:dyDescent="0.2"/>
    <row r="1798" ht="12.75" x14ac:dyDescent="0.2"/>
    <row r="1799" ht="12.75" x14ac:dyDescent="0.2"/>
    <row r="1800" ht="12.75" x14ac:dyDescent="0.2"/>
    <row r="1801" ht="12.75" x14ac:dyDescent="0.2"/>
    <row r="1802" ht="12.75" x14ac:dyDescent="0.2"/>
    <row r="1803" ht="12.75" x14ac:dyDescent="0.2"/>
    <row r="1804" ht="12.75" x14ac:dyDescent="0.2"/>
    <row r="1805" ht="12.75" x14ac:dyDescent="0.2"/>
    <row r="1806" ht="12.75" x14ac:dyDescent="0.2"/>
    <row r="1807" ht="12.75" x14ac:dyDescent="0.2"/>
    <row r="1808" ht="12.75" x14ac:dyDescent="0.2"/>
    <row r="1809" ht="12.75" x14ac:dyDescent="0.2"/>
    <row r="1810" ht="12.75" x14ac:dyDescent="0.2"/>
    <row r="1811" ht="12.75" x14ac:dyDescent="0.2"/>
    <row r="1812" ht="12.75" x14ac:dyDescent="0.2"/>
    <row r="1813" ht="12.75" x14ac:dyDescent="0.2"/>
    <row r="1814" ht="12.75" x14ac:dyDescent="0.2"/>
    <row r="1815" ht="12.75" x14ac:dyDescent="0.2"/>
    <row r="1816" ht="12.75" x14ac:dyDescent="0.2"/>
    <row r="1817" ht="12.75" x14ac:dyDescent="0.2"/>
    <row r="1818" ht="12.75" x14ac:dyDescent="0.2"/>
    <row r="1819" ht="12.75" x14ac:dyDescent="0.2"/>
    <row r="1820" ht="12.75" x14ac:dyDescent="0.2"/>
    <row r="1821" ht="12.75" x14ac:dyDescent="0.2"/>
    <row r="1822" ht="12.75" x14ac:dyDescent="0.2"/>
    <row r="1823" ht="12.75" x14ac:dyDescent="0.2"/>
    <row r="1824" ht="12.75" x14ac:dyDescent="0.2"/>
    <row r="1825" ht="12.75" x14ac:dyDescent="0.2"/>
    <row r="1826" ht="12.75" x14ac:dyDescent="0.2"/>
    <row r="1827" ht="12.75" x14ac:dyDescent="0.2"/>
    <row r="1828" ht="12.75" x14ac:dyDescent="0.2"/>
    <row r="1829" ht="12.75" x14ac:dyDescent="0.2"/>
    <row r="1830" ht="12.75" x14ac:dyDescent="0.2"/>
    <row r="1831" ht="12.75" x14ac:dyDescent="0.2"/>
    <row r="1832" ht="12.75" x14ac:dyDescent="0.2"/>
    <row r="1833" ht="12.75" x14ac:dyDescent="0.2"/>
    <row r="1834" ht="12.75" x14ac:dyDescent="0.2"/>
    <row r="1835" ht="12.75" x14ac:dyDescent="0.2"/>
    <row r="1836" ht="12.75" x14ac:dyDescent="0.2"/>
    <row r="1837" ht="12.75" x14ac:dyDescent="0.2"/>
    <row r="1838" ht="12.75" x14ac:dyDescent="0.2"/>
    <row r="1839" ht="12.75" x14ac:dyDescent="0.2"/>
    <row r="1840" ht="12.75" x14ac:dyDescent="0.2"/>
    <row r="1841" ht="12.75" x14ac:dyDescent="0.2"/>
    <row r="1842" ht="12.75" x14ac:dyDescent="0.2"/>
    <row r="1843" ht="12.75" x14ac:dyDescent="0.2"/>
    <row r="1844" ht="12.75" x14ac:dyDescent="0.2"/>
    <row r="1845" ht="12.75" x14ac:dyDescent="0.2"/>
    <row r="1846" ht="12.75" x14ac:dyDescent="0.2"/>
    <row r="1847" ht="12.75" x14ac:dyDescent="0.2"/>
    <row r="1848" ht="12.75" x14ac:dyDescent="0.2"/>
    <row r="1849" ht="12.75" x14ac:dyDescent="0.2"/>
    <row r="1850" ht="12.75" x14ac:dyDescent="0.2"/>
    <row r="1851" ht="12.75" x14ac:dyDescent="0.2"/>
    <row r="1852" ht="12.75" x14ac:dyDescent="0.2"/>
    <row r="1853" ht="12.75" x14ac:dyDescent="0.2"/>
    <row r="1854" ht="12.75" x14ac:dyDescent="0.2"/>
    <row r="1855" ht="12.75" x14ac:dyDescent="0.2"/>
    <row r="1856" ht="12.75" x14ac:dyDescent="0.2"/>
    <row r="1857" ht="12.75" x14ac:dyDescent="0.2"/>
    <row r="1858" ht="12.75" x14ac:dyDescent="0.2"/>
    <row r="1859" ht="12.75" x14ac:dyDescent="0.2"/>
    <row r="1860" ht="12.75" x14ac:dyDescent="0.2"/>
    <row r="1861" ht="12.75" x14ac:dyDescent="0.2"/>
    <row r="1862" ht="12.75" x14ac:dyDescent="0.2"/>
    <row r="1863" ht="12.75" x14ac:dyDescent="0.2"/>
    <row r="1864" ht="12.75" x14ac:dyDescent="0.2"/>
    <row r="1865" ht="12.75" x14ac:dyDescent="0.2"/>
    <row r="1866" ht="12.75" x14ac:dyDescent="0.2"/>
    <row r="1867" ht="12.75" x14ac:dyDescent="0.2"/>
    <row r="1868" ht="12.75" x14ac:dyDescent="0.2"/>
    <row r="1869" ht="12.75" x14ac:dyDescent="0.2"/>
    <row r="1870" ht="12.75" x14ac:dyDescent="0.2"/>
    <row r="1871" ht="12.75" x14ac:dyDescent="0.2"/>
    <row r="1872" ht="12.75" x14ac:dyDescent="0.2"/>
    <row r="1873" ht="12.75" x14ac:dyDescent="0.2"/>
    <row r="1874" ht="12.75" x14ac:dyDescent="0.2"/>
    <row r="1875" ht="12.75" x14ac:dyDescent="0.2"/>
    <row r="1876" ht="12.75" x14ac:dyDescent="0.2"/>
    <row r="1877" ht="12.75" x14ac:dyDescent="0.2"/>
    <row r="1878" ht="12.75" x14ac:dyDescent="0.2"/>
    <row r="1879" ht="12.75" x14ac:dyDescent="0.2"/>
    <row r="1880" ht="12.75" x14ac:dyDescent="0.2"/>
    <row r="1881" ht="12.75" x14ac:dyDescent="0.2"/>
    <row r="1882" ht="12.75" x14ac:dyDescent="0.2"/>
    <row r="1883" ht="12.75" x14ac:dyDescent="0.2"/>
    <row r="1884" ht="12.75" x14ac:dyDescent="0.2"/>
    <row r="1885" ht="12.75" x14ac:dyDescent="0.2"/>
    <row r="1886" ht="12.75" x14ac:dyDescent="0.2"/>
    <row r="1887" ht="12.75" x14ac:dyDescent="0.2"/>
    <row r="1888" ht="12.75" x14ac:dyDescent="0.2"/>
    <row r="1889" ht="12.75" x14ac:dyDescent="0.2"/>
    <row r="1890" ht="12.75" x14ac:dyDescent="0.2"/>
    <row r="1891" ht="12.75" x14ac:dyDescent="0.2"/>
    <row r="1892" ht="12.75" x14ac:dyDescent="0.2"/>
    <row r="1893" ht="12.75" x14ac:dyDescent="0.2"/>
    <row r="1894" ht="12.75" x14ac:dyDescent="0.2"/>
    <row r="1895" ht="12.75" x14ac:dyDescent="0.2"/>
    <row r="1896" ht="12.75" x14ac:dyDescent="0.2"/>
    <row r="1897" ht="12.75" x14ac:dyDescent="0.2"/>
    <row r="1898" ht="12.75" x14ac:dyDescent="0.2"/>
    <row r="1899" ht="12.75" x14ac:dyDescent="0.2"/>
    <row r="1900" ht="12.75" x14ac:dyDescent="0.2"/>
    <row r="1901" ht="12.75" x14ac:dyDescent="0.2"/>
    <row r="1902" ht="12.75" x14ac:dyDescent="0.2"/>
    <row r="1903" ht="12.75" x14ac:dyDescent="0.2"/>
    <row r="1904" ht="12.75" x14ac:dyDescent="0.2"/>
    <row r="1905" ht="12.75" x14ac:dyDescent="0.2"/>
    <row r="1906" ht="12.75" x14ac:dyDescent="0.2"/>
    <row r="1907" ht="12.75" x14ac:dyDescent="0.2"/>
    <row r="1908" ht="12.75" x14ac:dyDescent="0.2"/>
    <row r="1909" ht="12.75" x14ac:dyDescent="0.2"/>
    <row r="1910" ht="12.75" x14ac:dyDescent="0.2"/>
    <row r="1911" ht="12.75" x14ac:dyDescent="0.2"/>
    <row r="1912" ht="12.75" x14ac:dyDescent="0.2"/>
    <row r="1913" ht="12.75" x14ac:dyDescent="0.2"/>
    <row r="1914" ht="12.75" x14ac:dyDescent="0.2"/>
    <row r="1915" ht="12.75" x14ac:dyDescent="0.2"/>
    <row r="1916" ht="12.75" x14ac:dyDescent="0.2"/>
    <row r="1917" ht="12.75" x14ac:dyDescent="0.2"/>
    <row r="1918" ht="12.75" x14ac:dyDescent="0.2"/>
    <row r="1919" ht="12.75" x14ac:dyDescent="0.2"/>
    <row r="1920" ht="12.75" x14ac:dyDescent="0.2"/>
    <row r="1921" ht="12.75" x14ac:dyDescent="0.2"/>
    <row r="1922" ht="12.75" x14ac:dyDescent="0.2"/>
    <row r="1923" ht="12.75" x14ac:dyDescent="0.2"/>
    <row r="1924" ht="12.75" x14ac:dyDescent="0.2"/>
    <row r="1925" ht="12.75" x14ac:dyDescent="0.2"/>
    <row r="1926" ht="12.75" x14ac:dyDescent="0.2"/>
    <row r="1927" ht="12.75" x14ac:dyDescent="0.2"/>
    <row r="1928" ht="12.75" x14ac:dyDescent="0.2"/>
    <row r="1929" ht="12.75" x14ac:dyDescent="0.2"/>
    <row r="1930" ht="12.75" x14ac:dyDescent="0.2"/>
    <row r="1931" ht="12.75" x14ac:dyDescent="0.2"/>
    <row r="1932" ht="12.75" x14ac:dyDescent="0.2"/>
    <row r="1933" ht="12.75" x14ac:dyDescent="0.2"/>
    <row r="1934" ht="12.75" x14ac:dyDescent="0.2"/>
    <row r="1935" ht="12.75" x14ac:dyDescent="0.2"/>
    <row r="1936" ht="12.75" x14ac:dyDescent="0.2"/>
    <row r="1937" ht="12.75" x14ac:dyDescent="0.2"/>
    <row r="1938" ht="12.75" x14ac:dyDescent="0.2"/>
    <row r="1939" ht="12.75" x14ac:dyDescent="0.2"/>
    <row r="1940" ht="12.75" x14ac:dyDescent="0.2"/>
    <row r="1941" ht="12.75" x14ac:dyDescent="0.2"/>
    <row r="1942" ht="12.75" x14ac:dyDescent="0.2"/>
    <row r="1943" ht="12.75" x14ac:dyDescent="0.2"/>
    <row r="1944" ht="12.75" x14ac:dyDescent="0.2"/>
    <row r="1945" ht="12.75" x14ac:dyDescent="0.2"/>
    <row r="1946" ht="12.75" x14ac:dyDescent="0.2"/>
    <row r="1947" ht="12.75" x14ac:dyDescent="0.2"/>
    <row r="1948" ht="12.75" x14ac:dyDescent="0.2"/>
    <row r="1949" ht="12.75" x14ac:dyDescent="0.2"/>
    <row r="1950" ht="12.75" x14ac:dyDescent="0.2"/>
    <row r="1951" ht="12.75" x14ac:dyDescent="0.2"/>
    <row r="1952" ht="12.75" x14ac:dyDescent="0.2"/>
    <row r="1953" ht="12.75" x14ac:dyDescent="0.2"/>
    <row r="1954" ht="12.75" x14ac:dyDescent="0.2"/>
    <row r="1955" ht="12.75" x14ac:dyDescent="0.2"/>
    <row r="1956" ht="12.75" x14ac:dyDescent="0.2"/>
    <row r="1957" ht="12.75" x14ac:dyDescent="0.2"/>
    <row r="1958" ht="12.75" x14ac:dyDescent="0.2"/>
    <row r="1959" ht="12.75" x14ac:dyDescent="0.2"/>
    <row r="1960" ht="12.75" x14ac:dyDescent="0.2"/>
    <row r="1961" ht="12.75" x14ac:dyDescent="0.2"/>
    <row r="1962" ht="12.75" x14ac:dyDescent="0.2"/>
    <row r="1963" ht="12.75" x14ac:dyDescent="0.2"/>
    <row r="1964" ht="12.75" x14ac:dyDescent="0.2"/>
    <row r="1965" ht="12.75" x14ac:dyDescent="0.2"/>
    <row r="1966" ht="12.75" x14ac:dyDescent="0.2"/>
    <row r="1967" ht="12.75" x14ac:dyDescent="0.2"/>
    <row r="1968" ht="12.75" x14ac:dyDescent="0.2"/>
    <row r="1969" ht="12.75" x14ac:dyDescent="0.2"/>
    <row r="1970" ht="12.75" x14ac:dyDescent="0.2"/>
    <row r="1971" ht="12.75" x14ac:dyDescent="0.2"/>
    <row r="1972" ht="12.75" x14ac:dyDescent="0.2"/>
    <row r="1973" ht="12.75" x14ac:dyDescent="0.2"/>
    <row r="1974" ht="12.75" x14ac:dyDescent="0.2"/>
    <row r="1975" ht="12.75" x14ac:dyDescent="0.2"/>
    <row r="1976" ht="12.75" x14ac:dyDescent="0.2"/>
    <row r="1977" ht="12.75" x14ac:dyDescent="0.2"/>
    <row r="1978" ht="12.75" x14ac:dyDescent="0.2"/>
    <row r="1979" ht="12.75" x14ac:dyDescent="0.2"/>
    <row r="1980" ht="12.75" x14ac:dyDescent="0.2"/>
    <row r="1981" ht="12.75" x14ac:dyDescent="0.2"/>
    <row r="1982" ht="12.75" x14ac:dyDescent="0.2"/>
    <row r="1983" ht="12.75" x14ac:dyDescent="0.2"/>
    <row r="1984" ht="12.75" x14ac:dyDescent="0.2"/>
    <row r="1985" ht="12.75" x14ac:dyDescent="0.2"/>
    <row r="1986" ht="12.75" x14ac:dyDescent="0.2"/>
    <row r="1987" ht="12.75" x14ac:dyDescent="0.2"/>
    <row r="1988" ht="12.75" x14ac:dyDescent="0.2"/>
    <row r="1989" ht="12.75" x14ac:dyDescent="0.2"/>
    <row r="1990" ht="12.75" x14ac:dyDescent="0.2"/>
    <row r="1991" ht="12.75" x14ac:dyDescent="0.2"/>
    <row r="1992" ht="12.75" x14ac:dyDescent="0.2"/>
    <row r="1993" ht="12.75" x14ac:dyDescent="0.2"/>
    <row r="1994" ht="12.75" x14ac:dyDescent="0.2"/>
    <row r="1995" ht="12.75" x14ac:dyDescent="0.2"/>
    <row r="1996" ht="12.75" x14ac:dyDescent="0.2"/>
    <row r="1997" ht="12.75" x14ac:dyDescent="0.2"/>
    <row r="1998" ht="12.75" x14ac:dyDescent="0.2"/>
    <row r="1999" ht="12.75" x14ac:dyDescent="0.2"/>
    <row r="2000" ht="12.75" x14ac:dyDescent="0.2"/>
    <row r="2001" ht="12.75" x14ac:dyDescent="0.2"/>
    <row r="2002" ht="12.75" x14ac:dyDescent="0.2"/>
    <row r="2003" ht="12.75" x14ac:dyDescent="0.2"/>
    <row r="2004" ht="12.75" x14ac:dyDescent="0.2"/>
    <row r="2005" ht="12.75" x14ac:dyDescent="0.2"/>
    <row r="2006" ht="12.75" x14ac:dyDescent="0.2"/>
    <row r="2007" ht="12.75" x14ac:dyDescent="0.2"/>
    <row r="2008" ht="12.75" x14ac:dyDescent="0.2"/>
    <row r="2009" ht="12.75" x14ac:dyDescent="0.2"/>
    <row r="2010" ht="12.75" x14ac:dyDescent="0.2"/>
    <row r="2011" ht="12.75" x14ac:dyDescent="0.2"/>
    <row r="2012" ht="12.75" x14ac:dyDescent="0.2"/>
    <row r="2013" ht="12.75" x14ac:dyDescent="0.2"/>
    <row r="2014" ht="12.75" x14ac:dyDescent="0.2"/>
    <row r="2015" ht="12.75" x14ac:dyDescent="0.2"/>
    <row r="2016" ht="12.75" x14ac:dyDescent="0.2"/>
    <row r="2017" ht="12.75" x14ac:dyDescent="0.2"/>
    <row r="2018" ht="12.75" x14ac:dyDescent="0.2"/>
    <row r="2019" ht="12.75" x14ac:dyDescent="0.2"/>
    <row r="2020" ht="12.75" x14ac:dyDescent="0.2"/>
    <row r="2021" ht="12.75" x14ac:dyDescent="0.2"/>
    <row r="2022" ht="12.75" x14ac:dyDescent="0.2"/>
    <row r="2023" ht="12.75" x14ac:dyDescent="0.2"/>
    <row r="2024" ht="12.75" x14ac:dyDescent="0.2"/>
    <row r="2025" ht="12.75" x14ac:dyDescent="0.2"/>
    <row r="2026" ht="12.75" x14ac:dyDescent="0.2"/>
    <row r="2027" ht="12.75" x14ac:dyDescent="0.2"/>
    <row r="2028" ht="12.75" x14ac:dyDescent="0.2"/>
    <row r="2029" ht="12.75" x14ac:dyDescent="0.2"/>
    <row r="2030" ht="12.75" x14ac:dyDescent="0.2"/>
    <row r="2031" ht="12.75" x14ac:dyDescent="0.2"/>
    <row r="2032" ht="12.75" x14ac:dyDescent="0.2"/>
    <row r="2033" ht="12.75" x14ac:dyDescent="0.2"/>
    <row r="2034" ht="12.75" x14ac:dyDescent="0.2"/>
    <row r="2035" ht="12.75" x14ac:dyDescent="0.2"/>
    <row r="2036" ht="12.75" x14ac:dyDescent="0.2"/>
    <row r="2037" ht="12.75" x14ac:dyDescent="0.2"/>
    <row r="2038" ht="12.75" x14ac:dyDescent="0.2"/>
    <row r="2039" ht="12.75" x14ac:dyDescent="0.2"/>
    <row r="2040" ht="12.75" x14ac:dyDescent="0.2"/>
    <row r="2041" ht="12.75" x14ac:dyDescent="0.2"/>
    <row r="2042" ht="12.75" x14ac:dyDescent="0.2"/>
    <row r="2043" ht="12.75" x14ac:dyDescent="0.2"/>
    <row r="2044" ht="12.75" x14ac:dyDescent="0.2"/>
    <row r="2045" ht="12.75" x14ac:dyDescent="0.2"/>
    <row r="2046" ht="12.75" x14ac:dyDescent="0.2"/>
    <row r="2047" ht="12.75" x14ac:dyDescent="0.2"/>
    <row r="2048" ht="12.75" x14ac:dyDescent="0.2"/>
    <row r="2049" ht="12.75" x14ac:dyDescent="0.2"/>
    <row r="2050" ht="12.75" x14ac:dyDescent="0.2"/>
    <row r="2051" ht="12.75" x14ac:dyDescent="0.2"/>
    <row r="2052" ht="12.75" x14ac:dyDescent="0.2"/>
    <row r="2053" ht="12.75" x14ac:dyDescent="0.2"/>
    <row r="2054" ht="12.75" x14ac:dyDescent="0.2"/>
    <row r="2055" ht="12.75" x14ac:dyDescent="0.2"/>
    <row r="2056" ht="12.75" x14ac:dyDescent="0.2"/>
    <row r="2057" ht="12.75" x14ac:dyDescent="0.2"/>
    <row r="2058" ht="12.75" x14ac:dyDescent="0.2"/>
    <row r="2059" ht="12.75" x14ac:dyDescent="0.2"/>
    <row r="2060" ht="12.75" x14ac:dyDescent="0.2"/>
    <row r="2061" ht="12.75" x14ac:dyDescent="0.2"/>
    <row r="2062" ht="12.75" x14ac:dyDescent="0.2"/>
    <row r="2063" ht="12.75" x14ac:dyDescent="0.2"/>
    <row r="2064" ht="12.75" x14ac:dyDescent="0.2"/>
    <row r="2065" ht="12.75" x14ac:dyDescent="0.2"/>
    <row r="2066" ht="12.75" x14ac:dyDescent="0.2"/>
    <row r="2067" ht="12.75" x14ac:dyDescent="0.2"/>
    <row r="2068" ht="12.75" x14ac:dyDescent="0.2"/>
    <row r="2069" ht="12.75" x14ac:dyDescent="0.2"/>
    <row r="2070" ht="12.75" x14ac:dyDescent="0.2"/>
    <row r="2071" ht="12.75" x14ac:dyDescent="0.2"/>
    <row r="2072" ht="12.75" x14ac:dyDescent="0.2"/>
    <row r="2073" ht="12.75" x14ac:dyDescent="0.2"/>
    <row r="2074" ht="12.75" x14ac:dyDescent="0.2"/>
    <row r="2075" ht="12.75" x14ac:dyDescent="0.2"/>
    <row r="2076" ht="12.75" x14ac:dyDescent="0.2"/>
    <row r="2077" ht="12.75" x14ac:dyDescent="0.2"/>
    <row r="2078" ht="12.75" x14ac:dyDescent="0.2"/>
    <row r="2079" ht="12.75" x14ac:dyDescent="0.2"/>
    <row r="2080" ht="12.75" x14ac:dyDescent="0.2"/>
    <row r="2081" ht="12.75" x14ac:dyDescent="0.2"/>
    <row r="2082" ht="12.75" x14ac:dyDescent="0.2"/>
    <row r="2083" ht="12.75" x14ac:dyDescent="0.2"/>
    <row r="2084" ht="12.75" x14ac:dyDescent="0.2"/>
    <row r="2085" ht="12.75" x14ac:dyDescent="0.2"/>
    <row r="2086" ht="12.75" x14ac:dyDescent="0.2"/>
    <row r="2087" ht="12.75" x14ac:dyDescent="0.2"/>
    <row r="2088" ht="12.75" x14ac:dyDescent="0.2"/>
    <row r="2089" ht="12.75" x14ac:dyDescent="0.2"/>
    <row r="2090" ht="12.75" x14ac:dyDescent="0.2"/>
    <row r="2091" ht="12.75" x14ac:dyDescent="0.2"/>
    <row r="2092" ht="12.75" x14ac:dyDescent="0.2"/>
    <row r="2093" ht="12.75" x14ac:dyDescent="0.2"/>
    <row r="2094" ht="12.75" x14ac:dyDescent="0.2"/>
    <row r="2095" ht="12.75" x14ac:dyDescent="0.2"/>
    <row r="2096" ht="12.75" x14ac:dyDescent="0.2"/>
    <row r="2097" ht="12.75" x14ac:dyDescent="0.2"/>
    <row r="2098" ht="12.75" x14ac:dyDescent="0.2"/>
    <row r="2099" ht="12.75" x14ac:dyDescent="0.2"/>
    <row r="2100" ht="12.75" x14ac:dyDescent="0.2"/>
    <row r="2101" ht="12.75" x14ac:dyDescent="0.2"/>
    <row r="2102" ht="12.75" x14ac:dyDescent="0.2"/>
    <row r="2103" ht="12.75" x14ac:dyDescent="0.2"/>
    <row r="2104" ht="12.75" x14ac:dyDescent="0.2"/>
    <row r="2105" ht="12.75" x14ac:dyDescent="0.2"/>
    <row r="2106" ht="12.75" x14ac:dyDescent="0.2"/>
    <row r="2107" ht="12.75" x14ac:dyDescent="0.2"/>
    <row r="2108" ht="12.75" x14ac:dyDescent="0.2"/>
    <row r="2109" ht="12.75" x14ac:dyDescent="0.2"/>
    <row r="2110" ht="12.75" x14ac:dyDescent="0.2"/>
    <row r="2111" ht="12.75" x14ac:dyDescent="0.2"/>
    <row r="2112" ht="12.75" x14ac:dyDescent="0.2"/>
    <row r="2113" ht="12.75" x14ac:dyDescent="0.2"/>
    <row r="2114" ht="12.75" x14ac:dyDescent="0.2"/>
    <row r="2115" ht="12.75" x14ac:dyDescent="0.2"/>
    <row r="2116" ht="12.75" x14ac:dyDescent="0.2"/>
    <row r="2117" ht="12.75" x14ac:dyDescent="0.2"/>
    <row r="2118" ht="12.75" x14ac:dyDescent="0.2"/>
    <row r="2119" ht="12.75" x14ac:dyDescent="0.2"/>
    <row r="2120" ht="12.75" x14ac:dyDescent="0.2"/>
    <row r="2121" ht="12.75" x14ac:dyDescent="0.2"/>
    <row r="2122" ht="12.75" x14ac:dyDescent="0.2"/>
    <row r="2123" ht="12.75" x14ac:dyDescent="0.2"/>
    <row r="2124" ht="12.75" x14ac:dyDescent="0.2"/>
    <row r="2125" ht="12.75" x14ac:dyDescent="0.2"/>
    <row r="2126" ht="12.75" x14ac:dyDescent="0.2"/>
    <row r="2127" ht="12.75" x14ac:dyDescent="0.2"/>
    <row r="2128" ht="12.75" x14ac:dyDescent="0.2"/>
    <row r="2129" ht="12.75" x14ac:dyDescent="0.2"/>
    <row r="2130" ht="12.75" x14ac:dyDescent="0.2"/>
    <row r="2131" ht="12.75" x14ac:dyDescent="0.2"/>
    <row r="2132" ht="12.75" x14ac:dyDescent="0.2"/>
    <row r="2133" ht="12.75" x14ac:dyDescent="0.2"/>
    <row r="2134" ht="12.75" x14ac:dyDescent="0.2"/>
    <row r="2135" ht="12.75" x14ac:dyDescent="0.2"/>
    <row r="2136" ht="12.75" x14ac:dyDescent="0.2"/>
    <row r="2137" ht="12.75" x14ac:dyDescent="0.2"/>
    <row r="2138" ht="12.75" x14ac:dyDescent="0.2"/>
    <row r="2139" ht="12.75" x14ac:dyDescent="0.2"/>
    <row r="2140" ht="12.75" x14ac:dyDescent="0.2"/>
    <row r="2141" ht="12.75" x14ac:dyDescent="0.2"/>
    <row r="2142" ht="12.75" x14ac:dyDescent="0.2"/>
    <row r="2143" ht="12.75" x14ac:dyDescent="0.2"/>
    <row r="2144" ht="12.75" x14ac:dyDescent="0.2"/>
    <row r="2145" ht="12.75" x14ac:dyDescent="0.2"/>
    <row r="2146" ht="12.75" x14ac:dyDescent="0.2"/>
    <row r="2147" ht="12.75" x14ac:dyDescent="0.2"/>
    <row r="2148" ht="12.75" x14ac:dyDescent="0.2"/>
    <row r="2149" ht="12.75" x14ac:dyDescent="0.2"/>
    <row r="2150" ht="12.75" x14ac:dyDescent="0.2"/>
    <row r="2151" ht="12.75" x14ac:dyDescent="0.2"/>
    <row r="2152" ht="12.75" x14ac:dyDescent="0.2"/>
    <row r="2153" ht="12.75" x14ac:dyDescent="0.2"/>
    <row r="2154" ht="12.75" x14ac:dyDescent="0.2"/>
    <row r="2155" ht="12.75" x14ac:dyDescent="0.2"/>
    <row r="2156" ht="12.75" x14ac:dyDescent="0.2"/>
    <row r="2157" ht="12.75" x14ac:dyDescent="0.2"/>
    <row r="2158" ht="12.75" x14ac:dyDescent="0.2"/>
    <row r="2159" ht="12.75" x14ac:dyDescent="0.2"/>
    <row r="2160" ht="12.75" x14ac:dyDescent="0.2"/>
    <row r="2161" ht="12.75" x14ac:dyDescent="0.2"/>
    <row r="2162" ht="12.75" x14ac:dyDescent="0.2"/>
    <row r="2163" ht="12.75" x14ac:dyDescent="0.2"/>
    <row r="2164" ht="12.75" x14ac:dyDescent="0.2"/>
    <row r="2165" ht="12.75" x14ac:dyDescent="0.2"/>
    <row r="2166" ht="12.75" x14ac:dyDescent="0.2"/>
    <row r="2167" ht="12.75" x14ac:dyDescent="0.2"/>
    <row r="2168" ht="12.75" x14ac:dyDescent="0.2"/>
    <row r="2169" ht="12.75" x14ac:dyDescent="0.2"/>
    <row r="2170" ht="12.75" x14ac:dyDescent="0.2"/>
    <row r="2171" ht="12.75" x14ac:dyDescent="0.2"/>
    <row r="2172" ht="12.75" x14ac:dyDescent="0.2"/>
    <row r="2173" ht="12.75" x14ac:dyDescent="0.2"/>
    <row r="2174" ht="12.75" x14ac:dyDescent="0.2"/>
    <row r="2175" ht="12.75" x14ac:dyDescent="0.2"/>
    <row r="2176" ht="12.75" x14ac:dyDescent="0.2"/>
    <row r="2177" ht="12.75" x14ac:dyDescent="0.2"/>
    <row r="2178" ht="12.75" x14ac:dyDescent="0.2"/>
    <row r="2179" ht="12.75" x14ac:dyDescent="0.2"/>
    <row r="2180" ht="12.75" x14ac:dyDescent="0.2"/>
    <row r="2181" ht="12.75" x14ac:dyDescent="0.2"/>
    <row r="2182" ht="12.75" x14ac:dyDescent="0.2"/>
    <row r="2183" ht="12.75" x14ac:dyDescent="0.2"/>
    <row r="2184" ht="12.75" x14ac:dyDescent="0.2"/>
    <row r="2185" ht="12.75" x14ac:dyDescent="0.2"/>
    <row r="2186" ht="12.75" x14ac:dyDescent="0.2"/>
    <row r="2187" ht="12.75" x14ac:dyDescent="0.2"/>
    <row r="2188" ht="12.75" x14ac:dyDescent="0.2"/>
    <row r="2189" ht="12.75" x14ac:dyDescent="0.2"/>
    <row r="2190" ht="12.75" x14ac:dyDescent="0.2"/>
    <row r="2191" ht="12.75" x14ac:dyDescent="0.2"/>
    <row r="2192" ht="12.75" x14ac:dyDescent="0.2"/>
    <row r="2193" ht="12.75" x14ac:dyDescent="0.2"/>
    <row r="2194" ht="12.75" x14ac:dyDescent="0.2"/>
    <row r="2195" ht="12.75" x14ac:dyDescent="0.2"/>
    <row r="2196" ht="12.75" x14ac:dyDescent="0.2"/>
    <row r="2197" ht="12.75" x14ac:dyDescent="0.2"/>
    <row r="2198" ht="12.75" x14ac:dyDescent="0.2"/>
    <row r="2199" ht="12.75" x14ac:dyDescent="0.2"/>
    <row r="2200" ht="12.75" x14ac:dyDescent="0.2"/>
    <row r="2201" ht="12.75" x14ac:dyDescent="0.2"/>
    <row r="2202" ht="12.75" x14ac:dyDescent="0.2"/>
    <row r="2203" ht="12.75" x14ac:dyDescent="0.2"/>
    <row r="2204" ht="12.75" x14ac:dyDescent="0.2"/>
    <row r="2205" ht="12.75" x14ac:dyDescent="0.2"/>
    <row r="2206" ht="12.75" x14ac:dyDescent="0.2"/>
    <row r="2207" ht="12.75" x14ac:dyDescent="0.2"/>
    <row r="2208" ht="12.75" x14ac:dyDescent="0.2"/>
    <row r="2209" ht="12.75" x14ac:dyDescent="0.2"/>
    <row r="2210" ht="12.75" x14ac:dyDescent="0.2"/>
    <row r="2211" ht="12.75" x14ac:dyDescent="0.2"/>
    <row r="2212" ht="12.75" x14ac:dyDescent="0.2"/>
    <row r="2213" ht="12.75" x14ac:dyDescent="0.2"/>
    <row r="2214" ht="12.75" x14ac:dyDescent="0.2"/>
    <row r="2215" ht="12.75" x14ac:dyDescent="0.2"/>
    <row r="2216" ht="12.75" x14ac:dyDescent="0.2"/>
    <row r="2217" ht="12.75" x14ac:dyDescent="0.2"/>
    <row r="2218" ht="12.75" x14ac:dyDescent="0.2"/>
    <row r="2219" ht="12.75" x14ac:dyDescent="0.2"/>
    <row r="2220" ht="12.75" x14ac:dyDescent="0.2"/>
    <row r="2221" ht="12.75" x14ac:dyDescent="0.2"/>
    <row r="2222" ht="12.75" x14ac:dyDescent="0.2"/>
    <row r="2223" ht="12.75" x14ac:dyDescent="0.2"/>
    <row r="2224" ht="12.75" x14ac:dyDescent="0.2"/>
    <row r="2225" ht="12.75" x14ac:dyDescent="0.2"/>
    <row r="2226" ht="12.75" x14ac:dyDescent="0.2"/>
    <row r="2227" ht="12.75" x14ac:dyDescent="0.2"/>
    <row r="2228" ht="12.75" x14ac:dyDescent="0.2"/>
    <row r="2229" ht="12.75" x14ac:dyDescent="0.2"/>
    <row r="2230" ht="12.75" x14ac:dyDescent="0.2"/>
    <row r="2231" ht="12.75" x14ac:dyDescent="0.2"/>
    <row r="2232" ht="12.75" x14ac:dyDescent="0.2"/>
    <row r="2233" ht="12.75" x14ac:dyDescent="0.2"/>
    <row r="2234" ht="12.75" x14ac:dyDescent="0.2"/>
    <row r="2235" ht="12.75" x14ac:dyDescent="0.2"/>
    <row r="2236" ht="12.75" x14ac:dyDescent="0.2"/>
    <row r="2237" ht="12.75" x14ac:dyDescent="0.2"/>
    <row r="2238" ht="12.75" x14ac:dyDescent="0.2"/>
    <row r="2239" ht="12.75" x14ac:dyDescent="0.2"/>
    <row r="2240" ht="12.75" x14ac:dyDescent="0.2"/>
    <row r="2241" ht="12.75" x14ac:dyDescent="0.2"/>
    <row r="2242" ht="12.75" x14ac:dyDescent="0.2"/>
    <row r="2243" ht="12.75" x14ac:dyDescent="0.2"/>
    <row r="2244" ht="12.75" x14ac:dyDescent="0.2"/>
    <row r="2245" ht="12.75" x14ac:dyDescent="0.2"/>
    <row r="2246" ht="12.75" x14ac:dyDescent="0.2"/>
    <row r="2247" ht="12.75" x14ac:dyDescent="0.2"/>
    <row r="2248" ht="12.75" x14ac:dyDescent="0.2"/>
    <row r="2249" ht="12.75" x14ac:dyDescent="0.2"/>
    <row r="2250" ht="12.75" x14ac:dyDescent="0.2"/>
    <row r="2251" ht="12.75" x14ac:dyDescent="0.2"/>
    <row r="2252" ht="12.75" x14ac:dyDescent="0.2"/>
    <row r="2253" ht="12.75" x14ac:dyDescent="0.2"/>
    <row r="2254" ht="12.75" x14ac:dyDescent="0.2"/>
    <row r="2255" ht="12.75" x14ac:dyDescent="0.2"/>
    <row r="2256" ht="12.75" x14ac:dyDescent="0.2"/>
    <row r="2257" ht="12.75" x14ac:dyDescent="0.2"/>
    <row r="2258" ht="12.75" x14ac:dyDescent="0.2"/>
    <row r="2259" ht="12.75" x14ac:dyDescent="0.2"/>
    <row r="2260" ht="12.75" x14ac:dyDescent="0.2"/>
    <row r="2261" ht="12.75" x14ac:dyDescent="0.2"/>
    <row r="2262" ht="12.75" x14ac:dyDescent="0.2"/>
    <row r="2263" ht="12.75" x14ac:dyDescent="0.2"/>
    <row r="2264" ht="12.75" x14ac:dyDescent="0.2"/>
    <row r="2265" ht="12.75" x14ac:dyDescent="0.2"/>
    <row r="2266" ht="12.75" x14ac:dyDescent="0.2"/>
    <row r="2267" ht="12.75" x14ac:dyDescent="0.2"/>
    <row r="2268" ht="12.75" x14ac:dyDescent="0.2"/>
    <row r="2269" ht="12.75" x14ac:dyDescent="0.2"/>
    <row r="2270" ht="12.75" x14ac:dyDescent="0.2"/>
    <row r="2271" ht="12.75" x14ac:dyDescent="0.2"/>
    <row r="2272" ht="12.75" x14ac:dyDescent="0.2"/>
    <row r="2273" ht="12.75" x14ac:dyDescent="0.2"/>
    <row r="2274" ht="12.75" x14ac:dyDescent="0.2"/>
    <row r="2275" ht="12.75" x14ac:dyDescent="0.2"/>
    <row r="2276" ht="12.75" x14ac:dyDescent="0.2"/>
    <row r="2277" ht="12.75" x14ac:dyDescent="0.2"/>
    <row r="2278" ht="12.75" x14ac:dyDescent="0.2"/>
    <row r="2279" ht="12.75" x14ac:dyDescent="0.2"/>
    <row r="2280" ht="12.75" x14ac:dyDescent="0.2"/>
    <row r="2281" ht="12.75" x14ac:dyDescent="0.2"/>
    <row r="2282" ht="12.75" x14ac:dyDescent="0.2"/>
    <row r="2283" ht="12.75" x14ac:dyDescent="0.2"/>
    <row r="2284" ht="12.75" x14ac:dyDescent="0.2"/>
    <row r="2285" ht="12.75" x14ac:dyDescent="0.2"/>
    <row r="2286" ht="12.75" x14ac:dyDescent="0.2"/>
    <row r="2287" ht="12.75" x14ac:dyDescent="0.2"/>
    <row r="2288" ht="12.75" x14ac:dyDescent="0.2"/>
    <row r="2289" ht="12.75" x14ac:dyDescent="0.2"/>
    <row r="2290" ht="12.75" x14ac:dyDescent="0.2"/>
    <row r="2291" ht="12.75" x14ac:dyDescent="0.2"/>
    <row r="2292" ht="12.75" x14ac:dyDescent="0.2"/>
    <row r="2293" ht="12.75" x14ac:dyDescent="0.2"/>
    <row r="2294" ht="12.75" x14ac:dyDescent="0.2"/>
    <row r="2295" ht="12.75" x14ac:dyDescent="0.2"/>
    <row r="2296" ht="12.75" x14ac:dyDescent="0.2"/>
    <row r="2297" ht="12.75" x14ac:dyDescent="0.2"/>
    <row r="2298" ht="12.75" x14ac:dyDescent="0.2"/>
    <row r="2299" ht="12.75" x14ac:dyDescent="0.2"/>
    <row r="2300" ht="12.75" x14ac:dyDescent="0.2"/>
    <row r="2301" ht="12.75" x14ac:dyDescent="0.2"/>
    <row r="2302" ht="12.75" x14ac:dyDescent="0.2"/>
    <row r="2303" ht="12.75" x14ac:dyDescent="0.2"/>
    <row r="2304" ht="12.75" x14ac:dyDescent="0.2"/>
    <row r="2305" ht="12.75" x14ac:dyDescent="0.2"/>
    <row r="2306" ht="12.75" x14ac:dyDescent="0.2"/>
    <row r="2307" ht="12.75" x14ac:dyDescent="0.2"/>
    <row r="2308" ht="12.75" x14ac:dyDescent="0.2"/>
    <row r="2309" ht="12.75" x14ac:dyDescent="0.2"/>
    <row r="2310" ht="12.75" x14ac:dyDescent="0.2"/>
    <row r="2311" ht="12.75" x14ac:dyDescent="0.2"/>
    <row r="2312" ht="12.75" x14ac:dyDescent="0.2"/>
    <row r="2313" ht="12.75" x14ac:dyDescent="0.2"/>
    <row r="2314" ht="12.75" x14ac:dyDescent="0.2"/>
    <row r="2315" ht="12.75" x14ac:dyDescent="0.2"/>
    <row r="2316" ht="12.75" x14ac:dyDescent="0.2"/>
    <row r="2317" ht="12.75" x14ac:dyDescent="0.2"/>
    <row r="2318" ht="12.75" x14ac:dyDescent="0.2"/>
    <row r="2319" ht="12.75" x14ac:dyDescent="0.2"/>
    <row r="2320" ht="12.75" x14ac:dyDescent="0.2"/>
    <row r="2321" ht="12.75" x14ac:dyDescent="0.2"/>
    <row r="2322" ht="12.75" x14ac:dyDescent="0.2"/>
    <row r="2323" ht="12.75" x14ac:dyDescent="0.2"/>
    <row r="2324" ht="12.75" x14ac:dyDescent="0.2"/>
    <row r="2325" ht="12.75" x14ac:dyDescent="0.2"/>
    <row r="2326" ht="12.75" x14ac:dyDescent="0.2"/>
    <row r="2327" ht="12.75" x14ac:dyDescent="0.2"/>
    <row r="2328" ht="12.75" x14ac:dyDescent="0.2"/>
    <row r="2329" ht="12.75" x14ac:dyDescent="0.2"/>
    <row r="2330" ht="12.75" x14ac:dyDescent="0.2"/>
    <row r="2331" ht="12.75" x14ac:dyDescent="0.2"/>
    <row r="2332" ht="12.75" x14ac:dyDescent="0.2"/>
    <row r="2333" ht="12.75" x14ac:dyDescent="0.2"/>
    <row r="2334" ht="12.75" x14ac:dyDescent="0.2"/>
    <row r="2335" ht="12.75" x14ac:dyDescent="0.2"/>
    <row r="2336" ht="12.75" x14ac:dyDescent="0.2"/>
    <row r="2337" ht="12.75" x14ac:dyDescent="0.2"/>
    <row r="2338" ht="12.75" x14ac:dyDescent="0.2"/>
    <row r="2339" ht="12.75" x14ac:dyDescent="0.2"/>
    <row r="2340" ht="12.75" x14ac:dyDescent="0.2"/>
    <row r="2341" ht="12.75" x14ac:dyDescent="0.2"/>
    <row r="2342" ht="12.75" x14ac:dyDescent="0.2"/>
    <row r="2343" ht="12.75" x14ac:dyDescent="0.2"/>
    <row r="2344" ht="12.75" x14ac:dyDescent="0.2"/>
    <row r="2345" ht="12.75" x14ac:dyDescent="0.2"/>
    <row r="2346" ht="12.75" x14ac:dyDescent="0.2"/>
    <row r="2347" ht="12.75" x14ac:dyDescent="0.2"/>
    <row r="2348" ht="12.75" x14ac:dyDescent="0.2"/>
    <row r="2349" ht="12.75" x14ac:dyDescent="0.2"/>
    <row r="2350" ht="12.75" x14ac:dyDescent="0.2"/>
    <row r="2351" ht="12.75" x14ac:dyDescent="0.2"/>
    <row r="2352" ht="12.75" x14ac:dyDescent="0.2"/>
    <row r="2353" ht="12.75" x14ac:dyDescent="0.2"/>
    <row r="2354" ht="12.75" x14ac:dyDescent="0.2"/>
    <row r="2355" ht="12.75" x14ac:dyDescent="0.2"/>
    <row r="2356" ht="12.75" x14ac:dyDescent="0.2"/>
    <row r="2357" ht="12.75" x14ac:dyDescent="0.2"/>
    <row r="2358" ht="12.75" x14ac:dyDescent="0.2"/>
    <row r="2359" ht="12.75" x14ac:dyDescent="0.2"/>
    <row r="2360" ht="12.75" x14ac:dyDescent="0.2"/>
    <row r="2361" ht="12.75" x14ac:dyDescent="0.2"/>
    <row r="2362" ht="12.75" x14ac:dyDescent="0.2"/>
    <row r="2363" ht="12.75" x14ac:dyDescent="0.2"/>
    <row r="2364" ht="12.75" x14ac:dyDescent="0.2"/>
    <row r="2365" ht="12.75" x14ac:dyDescent="0.2"/>
    <row r="2366" ht="12.75" x14ac:dyDescent="0.2"/>
    <row r="2367" ht="12.75" x14ac:dyDescent="0.2"/>
    <row r="2368" ht="12.75" x14ac:dyDescent="0.2"/>
    <row r="2369" ht="12.75" x14ac:dyDescent="0.2"/>
    <row r="2370" ht="12.75" x14ac:dyDescent="0.2"/>
    <row r="2371" ht="12.75" x14ac:dyDescent="0.2"/>
    <row r="2372" ht="12.75" x14ac:dyDescent="0.2"/>
    <row r="2373" ht="12.75" x14ac:dyDescent="0.2"/>
    <row r="2374" ht="12.75" x14ac:dyDescent="0.2"/>
    <row r="2375" ht="12.75" x14ac:dyDescent="0.2"/>
    <row r="2376" ht="12.75" x14ac:dyDescent="0.2"/>
    <row r="2377" ht="12.75" x14ac:dyDescent="0.2"/>
    <row r="2378" ht="12.75" x14ac:dyDescent="0.2"/>
    <row r="2379" ht="12.75" x14ac:dyDescent="0.2"/>
    <row r="2380" ht="12.75" x14ac:dyDescent="0.2"/>
    <row r="2381" ht="12.75" x14ac:dyDescent="0.2"/>
    <row r="2382" ht="12.75" x14ac:dyDescent="0.2"/>
    <row r="2383" ht="12.75" x14ac:dyDescent="0.2"/>
    <row r="2384" ht="12.75" x14ac:dyDescent="0.2"/>
    <row r="2385" ht="12.75" x14ac:dyDescent="0.2"/>
    <row r="2386" ht="12.75" x14ac:dyDescent="0.2"/>
    <row r="2387" ht="12.75" x14ac:dyDescent="0.2"/>
    <row r="2388" ht="12.75" x14ac:dyDescent="0.2"/>
    <row r="2389" ht="12.75" x14ac:dyDescent="0.2"/>
    <row r="2390" ht="12.75" x14ac:dyDescent="0.2"/>
    <row r="2391" ht="12.75" x14ac:dyDescent="0.2"/>
    <row r="2392" ht="12.75" x14ac:dyDescent="0.2"/>
    <row r="2393" ht="12.75" x14ac:dyDescent="0.2"/>
    <row r="2394" ht="12.75" x14ac:dyDescent="0.2"/>
    <row r="2395" ht="12.75" x14ac:dyDescent="0.2"/>
    <row r="2396" ht="12.75" x14ac:dyDescent="0.2"/>
    <row r="2397" ht="12.75" x14ac:dyDescent="0.2"/>
    <row r="2398" ht="12.75" x14ac:dyDescent="0.2"/>
    <row r="2399" ht="12.75" x14ac:dyDescent="0.2"/>
    <row r="2400" ht="12.75" x14ac:dyDescent="0.2"/>
    <row r="2401" ht="12.75" x14ac:dyDescent="0.2"/>
    <row r="2402" ht="12.75" x14ac:dyDescent="0.2"/>
    <row r="2403" ht="12.75" x14ac:dyDescent="0.2"/>
    <row r="2404" ht="12.75" x14ac:dyDescent="0.2"/>
    <row r="2405" ht="12.75" x14ac:dyDescent="0.2"/>
    <row r="2406" ht="12.75" x14ac:dyDescent="0.2"/>
    <row r="2407" ht="12.75" x14ac:dyDescent="0.2"/>
    <row r="2408" ht="12.75" x14ac:dyDescent="0.2"/>
    <row r="2409" ht="12.75" x14ac:dyDescent="0.2"/>
    <row r="2410" ht="12.75" x14ac:dyDescent="0.2"/>
    <row r="2411" ht="12.75" x14ac:dyDescent="0.2"/>
    <row r="2412" ht="12.75" x14ac:dyDescent="0.2"/>
    <row r="2413" ht="12.75" x14ac:dyDescent="0.2"/>
    <row r="2414" ht="12.75" x14ac:dyDescent="0.2"/>
    <row r="2415" ht="12.75" x14ac:dyDescent="0.2"/>
    <row r="2416" ht="12.75" x14ac:dyDescent="0.2"/>
    <row r="2417" ht="12.75" x14ac:dyDescent="0.2"/>
    <row r="2418" ht="12.75" x14ac:dyDescent="0.2"/>
    <row r="2419" ht="12.75" x14ac:dyDescent="0.2"/>
    <row r="2420" ht="12.75" x14ac:dyDescent="0.2"/>
    <row r="2421" ht="12.75" x14ac:dyDescent="0.2"/>
    <row r="2422" x14ac:dyDescent="0.25"/>
    <row r="2423" x14ac:dyDescent="0.25"/>
    <row r="2424" x14ac:dyDescent="0.25"/>
    <row r="2425" x14ac:dyDescent="0.25"/>
    <row r="2426" x14ac:dyDescent="0.25"/>
  </sheetData>
  <mergeCells count="38">
    <mergeCell ref="BQ19:BQ20"/>
    <mergeCell ref="BR19:BR20"/>
    <mergeCell ref="AO19:AO20"/>
    <mergeCell ref="AP19:AP20"/>
    <mergeCell ref="AV19:AV20"/>
    <mergeCell ref="AW19:AW20"/>
    <mergeCell ref="BC19:BC20"/>
    <mergeCell ref="BD19:BD20"/>
    <mergeCell ref="CK8:CM8"/>
    <mergeCell ref="BU17:BW17"/>
    <mergeCell ref="BY17:BZ17"/>
    <mergeCell ref="CK17:CM17"/>
    <mergeCell ref="F19:F20"/>
    <mergeCell ref="G19:G20"/>
    <mergeCell ref="M19:M20"/>
    <mergeCell ref="N19:N20"/>
    <mergeCell ref="T19:T20"/>
    <mergeCell ref="U19:U20"/>
    <mergeCell ref="AY1:AY1048576"/>
    <mergeCell ref="BF1:BF1048576"/>
    <mergeCell ref="BM1:BM1048576"/>
    <mergeCell ref="BT1:BT1048576"/>
    <mergeCell ref="CA1:CA1048576"/>
    <mergeCell ref="CJ1:CJ1048576"/>
    <mergeCell ref="BU8:BW8"/>
    <mergeCell ref="BY8:BZ8"/>
    <mergeCell ref="BJ19:BJ20"/>
    <mergeCell ref="BK19:BK20"/>
    <mergeCell ref="I1:I1048576"/>
    <mergeCell ref="P1:P1048576"/>
    <mergeCell ref="W1:W1048576"/>
    <mergeCell ref="AD1:AD1048576"/>
    <mergeCell ref="AK1:AK1048576"/>
    <mergeCell ref="AR1:AR1048576"/>
    <mergeCell ref="AA19:AA20"/>
    <mergeCell ref="AB19:AB20"/>
    <mergeCell ref="AH19:AH20"/>
    <mergeCell ref="AI19:AI20"/>
  </mergeCells>
  <printOptions horizontalCentered="1" verticalCentered="1"/>
  <pageMargins left="0.19685039370078741" right="0.19685039370078741" top="0.55118110236220474" bottom="0.55118110236220474" header="0" footer="0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1b_Tks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Fredy Choquecota</cp:lastModifiedBy>
  <dcterms:created xsi:type="dcterms:W3CDTF">2015-06-05T18:19:34Z</dcterms:created>
  <dcterms:modified xsi:type="dcterms:W3CDTF">2024-07-12T13:20:49Z</dcterms:modified>
</cp:coreProperties>
</file>