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!Crime Reduction Unit\2024 ORT Grant\"/>
    </mc:Choice>
  </mc:AlternateContent>
  <xr:revisionPtr revIDLastSave="0" documentId="13_ncr:1_{5227AF1D-52CF-4436-AB9B-33D62CCED45F}" xr6:coauthVersionLast="47" xr6:coauthVersionMax="47" xr10:uidLastSave="{00000000-0000-0000-0000-000000000000}"/>
  <bookViews>
    <workbookView xWindow="29250" yWindow="0" windowWidth="28080" windowHeight="15600" xr2:uid="{FB9EE342-EA8B-4E34-9513-051894F10790}"/>
  </bookViews>
  <sheets>
    <sheet name="Budget Projection Sheet" sheetId="1" r:id="rId1"/>
  </sheets>
  <definedNames>
    <definedName name="_xlnm.Print_Area" localSheetId="0">'Budget Projection Sheet'!$A$1:$J$157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8" i="1" l="1"/>
  <c r="I77" i="1"/>
  <c r="I70" i="1"/>
  <c r="I91" i="1" l="1"/>
  <c r="I90" i="1"/>
  <c r="H140" i="1"/>
  <c r="I57" i="1"/>
  <c r="I56" i="1"/>
  <c r="I55" i="1"/>
  <c r="I54" i="1"/>
  <c r="I53" i="1"/>
  <c r="I52" i="1"/>
  <c r="I51" i="1"/>
  <c r="I50" i="1"/>
  <c r="I49" i="1"/>
  <c r="I48" i="1"/>
  <c r="I68" i="1"/>
  <c r="I69" i="1"/>
  <c r="I71" i="1"/>
  <c r="I72" i="1"/>
  <c r="I73" i="1"/>
  <c r="I74" i="1"/>
  <c r="I75" i="1"/>
  <c r="I76" i="1"/>
  <c r="I79" i="1"/>
  <c r="H80" i="1" l="1"/>
  <c r="C148" i="1" s="1"/>
  <c r="H58" i="1"/>
  <c r="C147" i="1" s="1"/>
  <c r="I121" i="1" l="1"/>
  <c r="I120" i="1"/>
  <c r="I119" i="1"/>
  <c r="I117" i="1"/>
  <c r="I116" i="1"/>
  <c r="I115" i="1"/>
  <c r="I114" i="1"/>
  <c r="I113" i="1"/>
  <c r="I112" i="1"/>
  <c r="H122" i="1" l="1"/>
  <c r="C150" i="1" s="1"/>
  <c r="I12" i="1" l="1"/>
  <c r="I30" i="1"/>
  <c r="I13" i="1"/>
  <c r="I14" i="1"/>
  <c r="I15" i="1"/>
  <c r="I16" i="1"/>
  <c r="I17" i="1"/>
  <c r="I18" i="1"/>
  <c r="I19" i="1"/>
  <c r="I20" i="1"/>
  <c r="I21" i="1"/>
  <c r="I33" i="1"/>
  <c r="I34" i="1"/>
  <c r="H22" i="1" l="1"/>
  <c r="C145" i="1" s="1"/>
  <c r="I36" i="1" l="1"/>
  <c r="I94" i="1" l="1"/>
  <c r="I95" i="1"/>
  <c r="I96" i="1"/>
  <c r="I97" i="1"/>
  <c r="I98" i="1"/>
  <c r="I99" i="1"/>
  <c r="I93" i="1"/>
  <c r="I92" i="1"/>
  <c r="I35" i="1"/>
  <c r="I37" i="1"/>
  <c r="I38" i="1"/>
  <c r="H100" i="1" l="1"/>
  <c r="C149" i="1" s="1"/>
  <c r="I31" i="1"/>
  <c r="I39" i="1"/>
  <c r="I32" i="1"/>
  <c r="H40" i="1" l="1"/>
  <c r="C146" i="1" l="1"/>
  <c r="C151" i="1" s="1"/>
  <c r="D153" i="1" s="1"/>
</calcChain>
</file>

<file path=xl/sharedStrings.xml><?xml version="1.0" encoding="utf-8"?>
<sst xmlns="http://schemas.openxmlformats.org/spreadsheetml/2006/main" count="353" uniqueCount="179">
  <si>
    <t>BUDGET PROJECTION SHEET</t>
  </si>
  <si>
    <t>CJC Grant Program:</t>
  </si>
  <si>
    <t>Applicant Name:</t>
  </si>
  <si>
    <r>
      <rPr>
        <b/>
        <sz val="12"/>
        <color rgb="FF000000"/>
        <rFont val="Calibri"/>
        <family val="2"/>
      </rPr>
      <t>Personnel:</t>
    </r>
    <r>
      <rPr>
        <sz val="12"/>
        <color rgb="FF000000"/>
        <rFont val="Calibri"/>
        <family val="2"/>
      </rPr>
      <t xml:space="preserve">  Salaries, wages and fringe benefits costs for all grant-funded personnel (in whole or in part) employed by the grant recipient</t>
    </r>
  </si>
  <si>
    <r>
      <rPr>
        <u/>
        <sz val="12"/>
        <color theme="1"/>
        <rFont val="Calibri"/>
        <family val="2"/>
        <scheme val="minor"/>
      </rPr>
      <t>Directions</t>
    </r>
    <r>
      <rPr>
        <sz val="12"/>
        <color theme="1"/>
        <rFont val="Calibri"/>
        <family val="2"/>
        <scheme val="minor"/>
      </rPr>
      <t>:</t>
    </r>
  </si>
  <si>
    <t>In the "Program Supported" field, identify the specific program/project the position supports.</t>
  </si>
  <si>
    <r>
      <t xml:space="preserve">In the "% Time per Month" field, use whole numbers to show percentage of position's time dedicated to grant-related work.  Example: a </t>
    </r>
    <r>
      <rPr>
        <u/>
        <sz val="12"/>
        <color theme="1"/>
        <rFont val="Calibri"/>
        <family val="2"/>
        <scheme val="minor"/>
      </rPr>
      <t>half-time</t>
    </r>
    <r>
      <rPr>
        <sz val="12"/>
        <color theme="1"/>
        <rFont val="Calibri"/>
        <family val="2"/>
        <scheme val="minor"/>
      </rPr>
      <t xml:space="preserve"> case manager = </t>
    </r>
    <r>
      <rPr>
        <b/>
        <sz val="12"/>
        <color theme="1"/>
        <rFont val="Calibri"/>
        <family val="2"/>
        <scheme val="minor"/>
      </rPr>
      <t>50</t>
    </r>
  </si>
  <si>
    <r>
      <t xml:space="preserve">In the "Monthly Rate" field, combine salary/wages and fringe benefits for a single month at </t>
    </r>
    <r>
      <rPr>
        <u/>
        <sz val="12"/>
        <color theme="1"/>
        <rFont val="Calibri"/>
        <family val="2"/>
        <scheme val="minor"/>
      </rPr>
      <t>full time</t>
    </r>
    <r>
      <rPr>
        <sz val="12"/>
        <color theme="1"/>
        <rFont val="Calibri"/>
        <family val="2"/>
        <scheme val="minor"/>
      </rPr>
      <t>, regardless of the value included in the "% Time per Month" field.</t>
    </r>
  </si>
  <si>
    <t>In the "# Months Employed" field, indicate the number of months the position is expected to be funded during the grant period.</t>
  </si>
  <si>
    <t>Position Title</t>
  </si>
  <si>
    <t>Program Supported</t>
  </si>
  <si>
    <t>Employing Agency</t>
  </si>
  <si>
    <t>New or Existing Position</t>
  </si>
  <si>
    <t>% Time per Month</t>
  </si>
  <si>
    <t>Monthly Rate (wages+fringe)</t>
  </si>
  <si>
    <t># Months Employed</t>
  </si>
  <si>
    <t>Total Amount Requested</t>
  </si>
  <si>
    <r>
      <rPr>
        <u/>
        <sz val="12"/>
        <color rgb="FF000000"/>
        <rFont val="Calibri"/>
        <family val="2"/>
      </rPr>
      <t xml:space="preserve">Personnel Narrative:
</t>
    </r>
    <r>
      <rPr>
        <sz val="12"/>
        <color rgb="FF000000"/>
        <rFont val="Calibri"/>
        <family val="2"/>
      </rPr>
      <t xml:space="preserve">For each requested item to the left, provide a </t>
    </r>
    <r>
      <rPr>
        <b/>
        <sz val="12"/>
        <color rgb="FF000000"/>
        <rFont val="Calibri"/>
        <family val="2"/>
      </rPr>
      <t xml:space="preserve">brief </t>
    </r>
    <r>
      <rPr>
        <sz val="12"/>
        <color rgb="FF000000"/>
        <rFont val="Calibri"/>
        <family val="2"/>
      </rPr>
      <t>justification as to how it meets or fulfills the purpose/intent of the program.</t>
    </r>
  </si>
  <si>
    <t>Select Option</t>
  </si>
  <si>
    <t>1.)</t>
  </si>
  <si>
    <t>2.)</t>
  </si>
  <si>
    <t>3.)</t>
  </si>
  <si>
    <t>4.)</t>
  </si>
  <si>
    <t>5.)</t>
  </si>
  <si>
    <t>6.)</t>
  </si>
  <si>
    <t>7.)</t>
  </si>
  <si>
    <t>8.)</t>
  </si>
  <si>
    <t>9.)</t>
  </si>
  <si>
    <t>10.)</t>
  </si>
  <si>
    <t>Personnel Total:</t>
  </si>
  <si>
    <r>
      <rPr>
        <b/>
        <sz val="12"/>
        <color rgb="FF000000"/>
        <rFont val="Calibri"/>
        <family val="2"/>
      </rPr>
      <t>Contractual Services:</t>
    </r>
    <r>
      <rPr>
        <sz val="12"/>
        <color rgb="FF000000"/>
        <rFont val="Calibri"/>
        <family val="2"/>
      </rPr>
      <t xml:space="preserve">  An individual or organization providing a service or programmatic aspect of the work that is not provided directly by the grant recipient</t>
    </r>
  </si>
  <si>
    <r>
      <t>Directions</t>
    </r>
    <r>
      <rPr>
        <sz val="12"/>
        <color theme="1"/>
        <rFont val="Calibri"/>
        <family val="2"/>
        <scheme val="minor"/>
      </rPr>
      <t>:</t>
    </r>
  </si>
  <si>
    <r>
      <t xml:space="preserve">In the "Contract Title &amp; Purpose" field, identify the contractor </t>
    </r>
    <r>
      <rPr>
        <u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what services the contract covers (generally).</t>
    </r>
  </si>
  <si>
    <t>In the "Program Supported" field, identify the specific program/project the contracted services support.</t>
  </si>
  <si>
    <t>Contract Title &amp; Purpose</t>
  </si>
  <si>
    <t>Contract Category</t>
  </si>
  <si>
    <t>Unit Type</t>
  </si>
  <si>
    <t>Price per Unit</t>
  </si>
  <si>
    <t># Units Required</t>
  </si>
  <si>
    <r>
      <rPr>
        <u/>
        <sz val="12"/>
        <color rgb="FF000000"/>
        <rFont val="Calibri"/>
        <family val="2"/>
      </rPr>
      <t xml:space="preserve">Contractual Services Narrative:
</t>
    </r>
    <r>
      <rPr>
        <sz val="12"/>
        <color rgb="FF000000"/>
        <rFont val="Calibri"/>
        <family val="2"/>
      </rPr>
      <t xml:space="preserve">For each requested item to the left, provide a </t>
    </r>
    <r>
      <rPr>
        <b/>
        <sz val="12"/>
        <color rgb="FF000000"/>
        <rFont val="Calibri"/>
        <family val="2"/>
      </rPr>
      <t xml:space="preserve">brief </t>
    </r>
    <r>
      <rPr>
        <sz val="12"/>
        <color rgb="FF000000"/>
        <rFont val="Calibri"/>
        <family val="2"/>
      </rPr>
      <t xml:space="preserve">justification as to how it meets or fulfills the purpose/intent of the program.                                                                                                    </t>
    </r>
    <r>
      <rPr>
        <b/>
        <sz val="12"/>
        <color rgb="FF000000"/>
        <rFont val="Calibri"/>
        <family val="2"/>
      </rPr>
      <t>If you selected "personnel" as the contract category, please specify in this narrative, the associated FTE.</t>
    </r>
  </si>
  <si>
    <t>Monthly</t>
  </si>
  <si>
    <t>Contractual Services Total:</t>
  </si>
  <si>
    <t>In the "Program Supported" field, identify the specific program/project the expense supports.</t>
  </si>
  <si>
    <t>Item Description</t>
  </si>
  <si>
    <r>
      <rPr>
        <b/>
        <sz val="12"/>
        <color theme="1"/>
        <rFont val="Calibri"/>
        <family val="2"/>
        <scheme val="minor"/>
      </rPr>
      <t>Equipment:</t>
    </r>
    <r>
      <rPr>
        <sz val="12"/>
        <color theme="1"/>
        <rFont val="Calibri"/>
        <family val="2"/>
        <scheme val="minor"/>
      </rPr>
      <t xml:space="preserve">  Permanent or non-expendable equipment with a purchase price of $5,000 or more, or a useable life of two or more years, for a single item</t>
    </r>
  </si>
  <si>
    <t>In the "Item Description" field, identify the name/type of equipment to be purchased.</t>
  </si>
  <si>
    <t>In the "Program Supported" field, identify the specific program/project the equipment supports.</t>
  </si>
  <si>
    <t>In the "Organization Served" field, identify the entity that will own and operate the equipment.</t>
  </si>
  <si>
    <t>In the "# of Units Required" field, indicate the number of individual items to be purchased.</t>
  </si>
  <si>
    <t>Organization Served</t>
  </si>
  <si>
    <r>
      <rPr>
        <u/>
        <sz val="12"/>
        <color rgb="FF000000"/>
        <rFont val="Calibri"/>
        <family val="2"/>
      </rPr>
      <t xml:space="preserve">Equipment Narrative:
</t>
    </r>
    <r>
      <rPr>
        <sz val="12"/>
        <color rgb="FF000000"/>
        <rFont val="Calibri"/>
        <family val="2"/>
      </rPr>
      <t xml:space="preserve">For each requested item to the left, provide a </t>
    </r>
    <r>
      <rPr>
        <b/>
        <sz val="12"/>
        <color rgb="FF000000"/>
        <rFont val="Calibri"/>
        <family val="2"/>
      </rPr>
      <t xml:space="preserve">brief </t>
    </r>
    <r>
      <rPr>
        <sz val="12"/>
        <color rgb="FF000000"/>
        <rFont val="Calibri"/>
        <family val="2"/>
      </rPr>
      <t>justification as to how it meets or fulfills the purpose/intent of the program.</t>
    </r>
  </si>
  <si>
    <t xml:space="preserve">Equipment Total: </t>
  </si>
  <si>
    <r>
      <rPr>
        <b/>
        <sz val="12"/>
        <color theme="1"/>
        <rFont val="Calibri"/>
        <family val="2"/>
        <scheme val="minor"/>
      </rPr>
      <t>Supplies:</t>
    </r>
    <r>
      <rPr>
        <sz val="12"/>
        <color theme="1"/>
        <rFont val="Calibri"/>
        <family val="2"/>
        <scheme val="minor"/>
      </rPr>
      <t xml:space="preserve">  Consumable materials or supplies, including the cost of small items of equipment that do not meet the threshold for the "Equipment" category</t>
    </r>
  </si>
  <si>
    <t>In the "Item Description" field, identify the name/type of supplies to be purchased.</t>
  </si>
  <si>
    <t>In the "Program Supported" field, identify the specific program/project the supplies supports.</t>
  </si>
  <si>
    <t>In the "Organization Served" field, identify the entity that will use the supplies.</t>
  </si>
  <si>
    <t xml:space="preserve">Program Supported </t>
  </si>
  <si>
    <r>
      <rPr>
        <u/>
        <sz val="12"/>
        <color rgb="FF000000"/>
        <rFont val="Calibri"/>
        <family val="2"/>
      </rPr>
      <t>Supplies Narrative:</t>
    </r>
    <r>
      <rPr>
        <sz val="12"/>
        <color rgb="FF000000"/>
        <rFont val="Calibri"/>
        <family val="2"/>
      </rPr>
      <t xml:space="preserve">
For each requested item to the left, provide a </t>
    </r>
    <r>
      <rPr>
        <b/>
        <sz val="12"/>
        <color rgb="FF000000"/>
        <rFont val="Calibri"/>
        <family val="2"/>
      </rPr>
      <t xml:space="preserve">brief </t>
    </r>
    <r>
      <rPr>
        <sz val="12"/>
        <color rgb="FF000000"/>
        <rFont val="Calibri"/>
        <family val="2"/>
      </rPr>
      <t>justification as to how it meets or fulfills the purpose/intent of the program.</t>
    </r>
  </si>
  <si>
    <t xml:space="preserve">Supplies Total: </t>
  </si>
  <si>
    <t>Each line item should be dedicated to a single training cost or travel cost.</t>
  </si>
  <si>
    <t>All travel expenses must follow state DAS and federal GSA regulations; luxury expenses are not allowed (e.g. first-class seating).</t>
  </si>
  <si>
    <t>In the "Program Supported" field, identify the specific program/project the training supports.</t>
  </si>
  <si>
    <t>In the "Organization(s) Served" field, list the entity(ies) that will have personnel attending training.</t>
  </si>
  <si>
    <t>In the "Is this a Training or Travel Cost?" field, select to which this line item relates from the dropdown menu.</t>
  </si>
  <si>
    <r>
      <t xml:space="preserve">In the "Training or Travel Costs (Per Individual)" field, input the estimated individual travel cost or registration cost for </t>
    </r>
    <r>
      <rPr>
        <u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attendee. </t>
    </r>
  </si>
  <si>
    <t>Training Title</t>
  </si>
  <si>
    <t>Location of Training</t>
  </si>
  <si>
    <t>Is this a Training or Travel Cost?</t>
  </si>
  <si>
    <t>Training or Travel Costs (Per Individual)</t>
  </si>
  <si>
    <t># of Individuals Attending</t>
  </si>
  <si>
    <r>
      <rPr>
        <u/>
        <sz val="12"/>
        <color rgb="FF000000"/>
        <rFont val="Calibri"/>
        <family val="2"/>
      </rPr>
      <t xml:space="preserve">Training/Associated Travel Narrative:
</t>
    </r>
    <r>
      <rPr>
        <sz val="12"/>
        <color rgb="FF000000"/>
        <rFont val="Calibri"/>
        <family val="2"/>
      </rPr>
      <t xml:space="preserve">For each requested item to the left, provide a </t>
    </r>
    <r>
      <rPr>
        <b/>
        <sz val="12"/>
        <color rgb="FF000000"/>
        <rFont val="Calibri"/>
        <family val="2"/>
      </rPr>
      <t xml:space="preserve">brief </t>
    </r>
    <r>
      <rPr>
        <sz val="12"/>
        <color rgb="FF000000"/>
        <rFont val="Calibri"/>
        <family val="2"/>
      </rPr>
      <t xml:space="preserve">justification as to how it meets or fulfills the purpose/intent of the program.                                                                                                </t>
    </r>
    <r>
      <rPr>
        <b/>
        <sz val="12"/>
        <color rgb="FF000000"/>
        <rFont val="Calibri"/>
        <family val="2"/>
      </rPr>
      <t>For travel line items, please indicate with which training it is associated.</t>
    </r>
  </si>
  <si>
    <t xml:space="preserve">1.) </t>
  </si>
  <si>
    <t>Training/Travel Total:</t>
  </si>
  <si>
    <r>
      <rPr>
        <b/>
        <sz val="12"/>
        <color theme="1"/>
        <rFont val="Calibri"/>
        <family val="2"/>
        <scheme val="minor"/>
      </rPr>
      <t>Administrative Costs:</t>
    </r>
    <r>
      <rPr>
        <sz val="12"/>
        <color theme="1"/>
        <rFont val="Calibri"/>
        <family val="2"/>
        <scheme val="minor"/>
      </rPr>
      <t xml:space="preserve">  Activities associated with administering the grant such as purchasing, budgeting, payroll, accounting and staff services</t>
    </r>
  </si>
  <si>
    <t>Total Administrative Costs may not exceed 10% of total funds requested, unless an exception is granted by the Commission.</t>
  </si>
  <si>
    <t>In the "Item Description" field, identify the specific activities to be conducted.</t>
  </si>
  <si>
    <t>In the "Organization" field, identify the entity that will be conducting the administrative activities.</t>
  </si>
  <si>
    <r>
      <rPr>
        <u/>
        <sz val="12"/>
        <color rgb="FF000000"/>
        <rFont val="Calibri"/>
        <family val="2"/>
      </rPr>
      <t xml:space="preserve">Administrative Costs Narrative:
</t>
    </r>
    <r>
      <rPr>
        <sz val="12"/>
        <color rgb="FF000000"/>
        <rFont val="Calibri"/>
        <family val="2"/>
      </rPr>
      <t xml:space="preserve">For each requested item to the left, provide a </t>
    </r>
    <r>
      <rPr>
        <b/>
        <sz val="12"/>
        <color rgb="FF000000"/>
        <rFont val="Calibri"/>
        <family val="2"/>
      </rPr>
      <t xml:space="preserve">brief </t>
    </r>
    <r>
      <rPr>
        <sz val="12"/>
        <color rgb="FF000000"/>
        <rFont val="Calibri"/>
        <family val="2"/>
      </rPr>
      <t>justification as to how it meets or fulfills the purpose/intent of the program.</t>
    </r>
  </si>
  <si>
    <t xml:space="preserve">6.) </t>
  </si>
  <si>
    <t xml:space="preserve">Administrative Total: </t>
  </si>
  <si>
    <r>
      <t>Budget Request Totals:</t>
    </r>
    <r>
      <rPr>
        <sz val="12"/>
        <color theme="1"/>
        <rFont val="Calibri"/>
        <family val="2"/>
        <scheme val="minor"/>
      </rPr>
      <t xml:space="preserve"> This section will be automatically calculated based on the information provided above</t>
    </r>
  </si>
  <si>
    <t>Budget Categories</t>
  </si>
  <si>
    <t>Category Totals</t>
  </si>
  <si>
    <t>Personnel</t>
  </si>
  <si>
    <t>Contractual Services</t>
  </si>
  <si>
    <t>Equipment</t>
  </si>
  <si>
    <t>Supplies</t>
  </si>
  <si>
    <t>Training/Travel</t>
  </si>
  <si>
    <t>Subtotal</t>
  </si>
  <si>
    <t>Administrative Costs</t>
  </si>
  <si>
    <t>Total</t>
  </si>
  <si>
    <t>% of Total Request</t>
  </si>
  <si>
    <t>All Items</t>
  </si>
  <si>
    <t>*No more than 10%, without exception request</t>
  </si>
  <si>
    <t xml:space="preserve"> </t>
  </si>
  <si>
    <t>Total Budget Request:</t>
  </si>
  <si>
    <t>Training/Associated Travel:  Eligible expenses for transportation, lodging, per diem, and registrations for trainings that support grant purposes</t>
  </si>
  <si>
    <r>
      <rPr>
        <u/>
        <sz val="12"/>
        <color rgb="FF000000"/>
        <rFont val="Calibri"/>
        <family val="2"/>
      </rPr>
      <t xml:space="preserve">Rent/Utilities  Narrative:
</t>
    </r>
    <r>
      <rPr>
        <sz val="12"/>
        <color rgb="FF000000"/>
        <rFont val="Calibri"/>
        <family val="2"/>
      </rPr>
      <t xml:space="preserve">For each requested item to the left, provide a </t>
    </r>
    <r>
      <rPr>
        <b/>
        <sz val="12"/>
        <color rgb="FF000000"/>
        <rFont val="Calibri"/>
        <family val="2"/>
      </rPr>
      <t xml:space="preserve">brief </t>
    </r>
    <r>
      <rPr>
        <sz val="12"/>
        <color rgb="FF000000"/>
        <rFont val="Calibri"/>
        <family val="2"/>
      </rPr>
      <t xml:space="preserve">justification as to how it meets or fulfills the purpose/intent of the program.                                                                                         </t>
    </r>
  </si>
  <si>
    <t>Organized Retail Theft</t>
  </si>
  <si>
    <r>
      <rPr>
        <b/>
        <sz val="12"/>
        <color rgb="FF000000"/>
        <rFont val="Calibri"/>
      </rPr>
      <t>Housing &amp; Facilities:</t>
    </r>
    <r>
      <rPr>
        <sz val="12"/>
        <color rgb="FF000000"/>
        <rFont val="Calibri"/>
      </rPr>
      <t xml:space="preserve">  Eligible expenses for space/utilities necessary to complete program work, short-/long-term housing support for participants.</t>
    </r>
  </si>
  <si>
    <t>Housing &amp; Facilities Total:</t>
  </si>
  <si>
    <t>In the "Item Description" field, identify what the expense covers (generally).</t>
  </si>
  <si>
    <t>Housing/Facilities</t>
  </si>
  <si>
    <t>Springfield Police Department</t>
  </si>
  <si>
    <t>CRU</t>
  </si>
  <si>
    <t>Springfield Police Dept</t>
  </si>
  <si>
    <t>Existing</t>
  </si>
  <si>
    <t>Springfield Police Dept.</t>
  </si>
  <si>
    <t>1.) CRU Dispatchers in field for operations require laptops running CAD to effectively operate and communicate. Includes triple screen extender for each.</t>
  </si>
  <si>
    <t>Dispatch Headsets w/ PTT</t>
  </si>
  <si>
    <t>GrayKey Cell Extraction License- 2 yrs</t>
  </si>
  <si>
    <t>6.) Ability to access phones when not provided passcodes and extract data from them, including encrypted apps, to corroborate ORT networks through communications</t>
  </si>
  <si>
    <t>7.)Ability to extract data directly from phones when provided access to assist in establishing ORT networks through use of different communications</t>
  </si>
  <si>
    <t>Training</t>
  </si>
  <si>
    <t>Travel</t>
  </si>
  <si>
    <t>Mcafee Certified ORC Investigator</t>
  </si>
  <si>
    <t>Virtual</t>
  </si>
  <si>
    <t>Cellebrite Reader Training</t>
  </si>
  <si>
    <t>Drop Surveillance Vehicle</t>
  </si>
  <si>
    <t>1.) Batteries necessary for radio use</t>
  </si>
  <si>
    <t>2.) Headsets similar to current in-house units with beltclip PTT for field operations dispatchers</t>
  </si>
  <si>
    <t>Police Sergeant</t>
  </si>
  <si>
    <t>Police Officer</t>
  </si>
  <si>
    <t>Police Dispatcher</t>
  </si>
  <si>
    <t>Intelligence Analyst</t>
  </si>
  <si>
    <t>Police Detective</t>
  </si>
  <si>
    <t>1.) CRU Sergeant who oversees operations, planning, and administrative tasks associated to the ORT program</t>
  </si>
  <si>
    <t>2.) CRU Officer assigned to ad-hoc team outside of their normal patrol duties</t>
  </si>
  <si>
    <t>3.) CRU Officer assigned to ad-hoc team outside of their normal patrol duties</t>
  </si>
  <si>
    <t>4.) CRU Officer assigned to ad-hoc team outside of their normal patrol duties</t>
  </si>
  <si>
    <t>5.) CRU Officer assigned to ad-hoc team outside of their normal patrol duties</t>
  </si>
  <si>
    <t>6.) CRU Officer assigned to ad-hoc team outside of their normal patrol duties</t>
  </si>
  <si>
    <t>7.) CRU Dispatcher assigned to ad-hoc team outside of their normal dispatch duties</t>
  </si>
  <si>
    <t>8.) CRU Dispatcher assigned to ad-hoc team outside of their normal dispatch duties</t>
  </si>
  <si>
    <t>9.) CRU Intelligence Analyst assigned to ad-hoc team outside of daily duties with specialized digital forensic &amp; ORC training</t>
  </si>
  <si>
    <t>10.) SPD Detective regularly assigned to assist with operations due to experience with complex investigations and warrants</t>
  </si>
  <si>
    <t>Services</t>
  </si>
  <si>
    <t>CRU Operations Vehicle</t>
  </si>
  <si>
    <t>3.) A specialized converted sprinter-style van to be used as a command vehicle and base of operations for CRU missions</t>
  </si>
  <si>
    <t>DJI Matrice 30T sUAS</t>
  </si>
  <si>
    <t>1.) Training for all CRU members to be able to decipher complex reports and communications extracted using Cellebrite</t>
  </si>
  <si>
    <t>2.) Virtual training specific to investigating and intervening with ORT operations</t>
  </si>
  <si>
    <t>Oregon DOJ Organized Crime Conference</t>
  </si>
  <si>
    <t>Seaside, OR</t>
  </si>
  <si>
    <t>3.) Registration costs for annual conference presented by Oregon DOJ addressing Organized Crime, including ORT</t>
  </si>
  <si>
    <t>4.) Travel costs for annual conference presented by Oregon DOJ addressing Organized Crime, including ORT</t>
  </si>
  <si>
    <t>Motorola APX8000 Radios</t>
  </si>
  <si>
    <t>2.) Triband radios that will be specifically available for use in field operations and compatible with other local LE agencies. EPC Bluetooth adapters for covert UC use within stores.</t>
  </si>
  <si>
    <t>Salem, OR</t>
  </si>
  <si>
    <t>Cellebrite CCO/CCPA Training</t>
  </si>
  <si>
    <t>5.) Certified Cellebrite Operator/Certified Cellebrite Physical Analyst training for one team member to use software to extract communications when SPD digital forensics detectives are unavailable</t>
  </si>
  <si>
    <t>Dispatch Laptops Running CAD</t>
  </si>
  <si>
    <t>Obsidian Whip Scorpion Covert Cartop Carrier</t>
  </si>
  <si>
    <t>Cellebrite Premium License &amp; Dongle</t>
  </si>
  <si>
    <t>Obsidian Scorpius Drop Camera System</t>
  </si>
  <si>
    <t>10.) Self-contained covert HD surveillance camera system enclosed in cartop cargo carrier</t>
  </si>
  <si>
    <t>11.) Self-contained remotely controlled surveillance camera system that is interchangeable between vehicles &amp; static locations</t>
  </si>
  <si>
    <t>4.) An unmarked SUV or minivan specifically equipped to be used for surveillance, covert operations, and any other CRU purposes</t>
  </si>
  <si>
    <t>Milestone CJIS Compliant Server w/ 8 22TB HD SSDs</t>
  </si>
  <si>
    <t>5.) Secure storage solution for wirelessly connecting to all surveillance products and storing vital footage for investigations</t>
  </si>
  <si>
    <t>Cellebrite UFED Mobile Analyzer</t>
  </si>
  <si>
    <t>9.) Operational safety and awareness through the use of sUAS technology, with existing CRU members certified to pilot</t>
  </si>
  <si>
    <t>8.) Mobile unit to effeciently extract cell phone data to establish ORT networking using cell phones during field operations</t>
  </si>
  <si>
    <t>Verizon Cell Phone</t>
  </si>
  <si>
    <t>3.) Off-PD Network cell phone to use for necessary communications with offenders, informants, and during UC operations</t>
  </si>
  <si>
    <t>Obsidian Brown Recluse Turnkey Pole Camera</t>
  </si>
  <si>
    <t>Verizon SIM Card for Remote Surveillance- Whip Scorpion</t>
  </si>
  <si>
    <t>Verizon SIM Card for Remote Surveillance- Scorpius Drop</t>
  </si>
  <si>
    <t>Verizon SIM Card for Remote Surveillance- Brown Recluse</t>
  </si>
  <si>
    <t>4.) SIM Card for remote transmission of surveillance imaging from Whip Scorpion system</t>
  </si>
  <si>
    <t>5.) SIM Card for remote transmission of surveillance imaging from Scorpius Drop system</t>
  </si>
  <si>
    <t>6.) SIM Card for remote transmission of surveillance imaging from Brown Recluse pole cam system</t>
  </si>
  <si>
    <t>7.) SIM Card for remote transmission of surveillance imaging from Brown Recluse pole cam system</t>
  </si>
  <si>
    <t xml:space="preserve">12.) Mountable covert camera system utilized to conduct remote surveillance on probable fencing operations </t>
  </si>
  <si>
    <t>iPhone 14 Plus</t>
  </si>
  <si>
    <t>Motorola APX8000 Batteries</t>
  </si>
  <si>
    <t>1.) Off-PD Network cell phone service to use for necessary communications with offenders, informants, and during UC operations</t>
  </si>
  <si>
    <t>2.) Off-PD Network cell phone service to use for necessary communications with offenders, informants, and during UC operations</t>
  </si>
  <si>
    <t>3.) Off-PD Network cell phone service to use for necessary communications with offenders, informants, and during UC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</si>
</sst>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C00000"/>
      <name val="Calibri"/>
      <family val="2"/>
      <scheme val="minor"/>
    </font>
    <font>
      <u/>
      <sz val="12"/>
      <color rgb="FF000000"/>
      <name val="Calibri"/>
      <family val="2"/>
    </font>
    <font>
      <sz val="12"/>
      <color theme="2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9">
    <xf numFmtId="0" fontId="0" fillId="0" borderId="0" xfId="0"/>
    <xf numFmtId="0" fontId="3" fillId="0" borderId="0" xfId="0" applyFont="1" applyAlignment="1">
      <alignment wrapText="1"/>
    </xf>
    <xf numFmtId="0" fontId="3" fillId="0" borderId="12" xfId="0" applyFont="1" applyBorder="1" applyAlignment="1">
      <alignment wrapText="1"/>
    </xf>
    <xf numFmtId="44" fontId="3" fillId="0" borderId="12" xfId="0" applyNumberFormat="1" applyFont="1" applyBorder="1" applyAlignment="1">
      <alignment wrapText="1"/>
    </xf>
    <xf numFmtId="44" fontId="6" fillId="0" borderId="12" xfId="0" applyNumberFormat="1" applyFont="1" applyBorder="1" applyAlignment="1">
      <alignment wrapText="1"/>
    </xf>
    <xf numFmtId="44" fontId="3" fillId="0" borderId="12" xfId="0" applyNumberFormat="1" applyFont="1" applyBorder="1" applyAlignment="1">
      <alignment horizontal="left"/>
    </xf>
    <xf numFmtId="0" fontId="3" fillId="0" borderId="0" xfId="0" applyFont="1"/>
    <xf numFmtId="0" fontId="3" fillId="0" borderId="13" xfId="0" applyFont="1" applyBorder="1" applyAlignment="1">
      <alignment wrapText="1"/>
    </xf>
    <xf numFmtId="0" fontId="3" fillId="0" borderId="12" xfId="0" applyFont="1" applyBorder="1" applyAlignment="1">
      <alignment horizontal="right" wrapText="1"/>
    </xf>
    <xf numFmtId="0" fontId="3" fillId="4" borderId="2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left" wrapText="1"/>
    </xf>
    <xf numFmtId="44" fontId="3" fillId="4" borderId="2" xfId="0" applyNumberFormat="1" applyFont="1" applyFill="1" applyBorder="1" applyAlignment="1">
      <alignment wrapText="1"/>
    </xf>
    <xf numFmtId="0" fontId="3" fillId="0" borderId="12" xfId="0" applyFont="1" applyBorder="1" applyAlignment="1" applyProtection="1">
      <alignment horizontal="left" wrapText="1"/>
      <protection locked="0"/>
    </xf>
    <xf numFmtId="0" fontId="3" fillId="0" borderId="12" xfId="0" applyFont="1" applyBorder="1" applyAlignment="1" applyProtection="1">
      <alignment wrapText="1"/>
      <protection locked="0"/>
    </xf>
    <xf numFmtId="4" fontId="3" fillId="0" borderId="12" xfId="0" applyNumberFormat="1" applyFont="1" applyBorder="1" applyAlignment="1" applyProtection="1">
      <alignment horizontal="right" wrapText="1"/>
      <protection locked="0"/>
    </xf>
    <xf numFmtId="164" fontId="3" fillId="0" borderId="12" xfId="0" applyNumberFormat="1" applyFont="1" applyBorder="1" applyAlignment="1" applyProtection="1">
      <alignment horizontal="right" wrapText="1"/>
      <protection locked="0"/>
    </xf>
    <xf numFmtId="1" fontId="3" fillId="0" borderId="12" xfId="0" applyNumberFormat="1" applyFont="1" applyBorder="1" applyAlignment="1" applyProtection="1">
      <alignment horizontal="right" wrapText="1"/>
      <protection locked="0"/>
    </xf>
    <xf numFmtId="165" fontId="3" fillId="0" borderId="12" xfId="0" applyNumberFormat="1" applyFont="1" applyBorder="1" applyAlignment="1" applyProtection="1">
      <alignment horizontal="right" wrapText="1"/>
      <protection locked="0"/>
    </xf>
    <xf numFmtId="4" fontId="3" fillId="0" borderId="12" xfId="0" applyNumberFormat="1" applyFont="1" applyBorder="1" applyAlignment="1" applyProtection="1">
      <alignment wrapText="1"/>
      <protection locked="0"/>
    </xf>
    <xf numFmtId="0" fontId="3" fillId="0" borderId="12" xfId="0" applyFont="1" applyBorder="1" applyAlignment="1" applyProtection="1">
      <alignment horizontal="right" wrapText="1"/>
      <protection locked="0"/>
    </xf>
    <xf numFmtId="0" fontId="2" fillId="0" borderId="0" xfId="0" applyFont="1" applyAlignment="1">
      <alignment wrapText="1"/>
    </xf>
    <xf numFmtId="0" fontId="4" fillId="0" borderId="12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3" fillId="0" borderId="0" xfId="0" applyFont="1" applyAlignment="1" applyProtection="1">
      <alignment wrapText="1"/>
      <protection locked="0"/>
    </xf>
    <xf numFmtId="0" fontId="3" fillId="3" borderId="9" xfId="0" applyFont="1" applyFill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9" fillId="0" borderId="12" xfId="0" applyFont="1" applyBorder="1" applyAlignment="1">
      <alignment wrapText="1"/>
    </xf>
    <xf numFmtId="4" fontId="4" fillId="0" borderId="12" xfId="0" applyNumberFormat="1" applyFont="1" applyBorder="1" applyAlignment="1">
      <alignment horizontal="right" wrapText="1"/>
    </xf>
    <xf numFmtId="4" fontId="4" fillId="0" borderId="12" xfId="0" applyNumberFormat="1" applyFont="1" applyBorder="1" applyAlignment="1">
      <alignment wrapText="1"/>
    </xf>
    <xf numFmtId="0" fontId="3" fillId="0" borderId="14" xfId="0" applyFont="1" applyBorder="1" applyAlignment="1" applyProtection="1">
      <alignment wrapText="1"/>
      <protection locked="0"/>
    </xf>
    <xf numFmtId="4" fontId="4" fillId="0" borderId="2" xfId="0" applyNumberFormat="1" applyFont="1" applyBorder="1" applyAlignment="1">
      <alignment horizontal="right" wrapText="1"/>
    </xf>
    <xf numFmtId="0" fontId="3" fillId="2" borderId="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10" xfId="0" applyFont="1" applyBorder="1" applyAlignment="1">
      <alignment wrapText="1"/>
    </xf>
    <xf numFmtId="44" fontId="4" fillId="0" borderId="2" xfId="0" applyNumberFormat="1" applyFont="1" applyBorder="1" applyAlignment="1" applyProtection="1">
      <alignment wrapText="1"/>
      <protection locked="0"/>
    </xf>
    <xf numFmtId="0" fontId="3" fillId="3" borderId="0" xfId="0" applyFont="1" applyFill="1" applyAlignment="1">
      <alignment horizontal="right" wrapText="1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horizontal="right" wrapText="1"/>
    </xf>
    <xf numFmtId="0" fontId="3" fillId="0" borderId="6" xfId="0" applyFont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3" fillId="4" borderId="8" xfId="0" applyFont="1" applyFill="1" applyBorder="1"/>
    <xf numFmtId="0" fontId="3" fillId="4" borderId="0" xfId="0" applyFont="1" applyFill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" xfId="0" applyFont="1" applyFill="1" applyBorder="1"/>
    <xf numFmtId="0" fontId="3" fillId="4" borderId="11" xfId="0" applyFont="1" applyFill="1" applyBorder="1"/>
    <xf numFmtId="0" fontId="3" fillId="3" borderId="8" xfId="0" applyFont="1" applyFill="1" applyBorder="1" applyAlignment="1">
      <alignment wrapText="1"/>
    </xf>
    <xf numFmtId="0" fontId="9" fillId="2" borderId="3" xfId="0" applyFont="1" applyFill="1" applyBorder="1"/>
    <xf numFmtId="0" fontId="9" fillId="2" borderId="4" xfId="0" applyFont="1" applyFill="1" applyBorder="1"/>
    <xf numFmtId="0" fontId="9" fillId="2" borderId="3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3" fillId="4" borderId="9" xfId="0" applyFont="1" applyFill="1" applyBorder="1" applyAlignment="1">
      <alignment wrapText="1"/>
    </xf>
    <xf numFmtId="0" fontId="5" fillId="4" borderId="6" xfId="0" applyFont="1" applyFill="1" applyBorder="1"/>
    <xf numFmtId="0" fontId="5" fillId="4" borderId="7" xfId="0" applyFont="1" applyFill="1" applyBorder="1"/>
    <xf numFmtId="0" fontId="12" fillId="6" borderId="0" xfId="0" applyFont="1" applyFill="1" applyAlignment="1">
      <alignment wrapText="1"/>
    </xf>
    <xf numFmtId="4" fontId="12" fillId="6" borderId="0" xfId="0" applyNumberFormat="1" applyFont="1" applyFill="1" applyAlignment="1">
      <alignment horizontal="right" wrapText="1"/>
    </xf>
    <xf numFmtId="164" fontId="12" fillId="6" borderId="0" xfId="0" applyNumberFormat="1" applyFont="1" applyFill="1" applyAlignment="1">
      <alignment horizontal="right" wrapText="1"/>
    </xf>
    <xf numFmtId="1" fontId="12" fillId="6" borderId="0" xfId="0" applyNumberFormat="1" applyFont="1" applyFill="1" applyAlignment="1">
      <alignment horizontal="right" wrapText="1"/>
    </xf>
    <xf numFmtId="0" fontId="3" fillId="0" borderId="14" xfId="0" applyFont="1" applyBorder="1" applyAlignment="1">
      <alignment wrapText="1"/>
    </xf>
    <xf numFmtId="0" fontId="3" fillId="0" borderId="14" xfId="0" applyFont="1" applyBorder="1" applyAlignment="1" applyProtection="1">
      <alignment horizontal="left" wrapText="1"/>
      <protection locked="0"/>
    </xf>
    <xf numFmtId="4" fontId="3" fillId="0" borderId="14" xfId="0" applyNumberFormat="1" applyFont="1" applyBorder="1" applyAlignment="1" applyProtection="1">
      <alignment horizontal="right" wrapText="1"/>
      <protection locked="0"/>
    </xf>
    <xf numFmtId="164" fontId="3" fillId="0" borderId="14" xfId="0" applyNumberFormat="1" applyFont="1" applyBorder="1" applyAlignment="1" applyProtection="1">
      <alignment horizontal="right" wrapText="1"/>
      <protection locked="0"/>
    </xf>
    <xf numFmtId="4" fontId="4" fillId="2" borderId="3" xfId="0" applyNumberFormat="1" applyFont="1" applyFill="1" applyBorder="1" applyAlignment="1">
      <alignment wrapText="1"/>
    </xf>
    <xf numFmtId="165" fontId="3" fillId="0" borderId="14" xfId="0" applyNumberFormat="1" applyFont="1" applyBorder="1" applyAlignment="1" applyProtection="1">
      <alignment horizontal="right" wrapText="1"/>
      <protection locked="0"/>
    </xf>
    <xf numFmtId="4" fontId="4" fillId="0" borderId="14" xfId="0" applyNumberFormat="1" applyFont="1" applyBorder="1" applyAlignment="1">
      <alignment wrapText="1"/>
    </xf>
    <xf numFmtId="4" fontId="3" fillId="0" borderId="14" xfId="0" applyNumberFormat="1" applyFont="1" applyBorder="1" applyAlignment="1" applyProtection="1">
      <alignment wrapText="1"/>
      <protection locked="0"/>
    </xf>
    <xf numFmtId="4" fontId="4" fillId="0" borderId="5" xfId="0" applyNumberFormat="1" applyFont="1" applyBorder="1" applyAlignment="1">
      <alignment horizontal="right" wrapText="1"/>
    </xf>
    <xf numFmtId="0" fontId="3" fillId="2" borderId="3" xfId="0" applyFont="1" applyFill="1" applyBorder="1" applyAlignment="1">
      <alignment wrapText="1"/>
    </xf>
    <xf numFmtId="0" fontId="3" fillId="0" borderId="14" xfId="0" applyFont="1" applyBorder="1" applyAlignment="1" applyProtection="1">
      <alignment horizontal="right" wrapText="1"/>
      <protection locked="0"/>
    </xf>
    <xf numFmtId="44" fontId="4" fillId="0" borderId="5" xfId="0" applyNumberFormat="1" applyFont="1" applyBorder="1" applyAlignment="1" applyProtection="1">
      <alignment wrapText="1"/>
      <protection locked="0"/>
    </xf>
    <xf numFmtId="0" fontId="3" fillId="2" borderId="2" xfId="0" applyFont="1" applyFill="1" applyBorder="1" applyAlignment="1">
      <alignment wrapText="1"/>
    </xf>
    <xf numFmtId="0" fontId="3" fillId="4" borderId="6" xfId="0" applyFont="1" applyFill="1" applyBorder="1"/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44" fontId="4" fillId="2" borderId="16" xfId="2" applyFont="1" applyFill="1" applyBorder="1" applyAlignment="1">
      <alignment wrapText="1"/>
    </xf>
    <xf numFmtId="4" fontId="4" fillId="2" borderId="15" xfId="0" applyNumberFormat="1" applyFont="1" applyFill="1" applyBorder="1" applyAlignment="1">
      <alignment wrapText="1"/>
    </xf>
    <xf numFmtId="44" fontId="3" fillId="2" borderId="16" xfId="2" applyFont="1" applyFill="1" applyBorder="1" applyAlignment="1">
      <alignment wrapText="1"/>
    </xf>
    <xf numFmtId="0" fontId="4" fillId="2" borderId="15" xfId="0" applyFont="1" applyFill="1" applyBorder="1" applyAlignment="1">
      <alignment horizontal="left" wrapText="1"/>
    </xf>
    <xf numFmtId="4" fontId="4" fillId="2" borderId="15" xfId="0" applyNumberFormat="1" applyFont="1" applyFill="1" applyBorder="1" applyAlignment="1">
      <alignment horizontal="left" wrapText="1"/>
    </xf>
    <xf numFmtId="0" fontId="2" fillId="3" borderId="0" xfId="0" applyFont="1" applyFill="1" applyAlignment="1">
      <alignment wrapText="1"/>
    </xf>
    <xf numFmtId="0" fontId="3" fillId="4" borderId="3" xfId="0" applyFont="1" applyFill="1" applyBorder="1"/>
    <xf numFmtId="44" fontId="4" fillId="2" borderId="12" xfId="0" applyNumberFormat="1" applyFont="1" applyFill="1" applyBorder="1" applyAlignment="1">
      <alignment horizontal="left" vertical="center"/>
    </xf>
    <xf numFmtId="1" fontId="3" fillId="0" borderId="12" xfId="0" applyNumberFormat="1" applyFont="1" applyBorder="1" applyAlignment="1" applyProtection="1">
      <alignment horizontal="left" wrapText="1"/>
      <protection locked="0"/>
    </xf>
    <xf numFmtId="0" fontId="3" fillId="2" borderId="6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44" fontId="4" fillId="2" borderId="16" xfId="0" applyNumberFormat="1" applyFont="1" applyFill="1" applyBorder="1" applyAlignment="1">
      <alignment wrapText="1"/>
    </xf>
    <xf numFmtId="9" fontId="3" fillId="0" borderId="13" xfId="1" applyFont="1" applyFill="1" applyBorder="1" applyAlignment="1">
      <alignment horizontal="left"/>
    </xf>
    <xf numFmtId="0" fontId="8" fillId="2" borderId="3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4" borderId="1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5" xfId="0" applyFont="1" applyBorder="1" applyAlignment="1" applyProtection="1">
      <alignment horizontal="left" wrapText="1"/>
      <protection locked="0"/>
    </xf>
    <xf numFmtId="0" fontId="4" fillId="2" borderId="1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 applyProtection="1">
      <alignment wrapText="1"/>
      <protection locked="0"/>
    </xf>
    <xf numFmtId="0" fontId="3" fillId="0" borderId="7" xfId="0" applyFont="1" applyBorder="1" applyAlignment="1" applyProtection="1">
      <alignment wrapText="1"/>
      <protection locked="0"/>
    </xf>
    <xf numFmtId="0" fontId="3" fillId="6" borderId="5" xfId="0" applyFont="1" applyFill="1" applyBorder="1" applyAlignment="1">
      <alignment wrapText="1"/>
    </xf>
    <xf numFmtId="0" fontId="12" fillId="6" borderId="7" xfId="0" applyFont="1" applyFill="1" applyBorder="1" applyAlignment="1">
      <alignment wrapText="1"/>
    </xf>
    <xf numFmtId="0" fontId="3" fillId="6" borderId="8" xfId="0" applyFont="1" applyFill="1" applyBorder="1" applyAlignment="1" applyProtection="1">
      <alignment wrapText="1"/>
      <protection locked="0"/>
    </xf>
    <xf numFmtId="0" fontId="12" fillId="6" borderId="9" xfId="0" applyFont="1" applyFill="1" applyBorder="1" applyAlignment="1">
      <alignment wrapText="1"/>
    </xf>
    <xf numFmtId="0" fontId="3" fillId="6" borderId="10" xfId="0" applyFont="1" applyFill="1" applyBorder="1" applyAlignment="1" applyProtection="1">
      <alignment wrapText="1"/>
      <protection locked="0"/>
    </xf>
    <xf numFmtId="0" fontId="12" fillId="6" borderId="11" xfId="0" applyFont="1" applyFill="1" applyBorder="1" applyAlignment="1">
      <alignment wrapText="1"/>
    </xf>
    <xf numFmtId="0" fontId="3" fillId="4" borderId="10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3" fillId="0" borderId="1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2" xfId="0" applyFont="1" applyBorder="1" applyAlignment="1">
      <alignment horizontal="right" wrapText="1"/>
    </xf>
    <xf numFmtId="0" fontId="7" fillId="0" borderId="12" xfId="0" applyFont="1" applyBorder="1" applyAlignment="1">
      <alignment horizontal="right" wrapText="1"/>
    </xf>
    <xf numFmtId="0" fontId="3" fillId="0" borderId="13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4" borderId="12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5" borderId="14" xfId="0" applyFont="1" applyFill="1" applyBorder="1" applyAlignment="1">
      <alignment horizontal="left" wrapText="1"/>
    </xf>
    <xf numFmtId="0" fontId="4" fillId="5" borderId="12" xfId="0" applyFont="1" applyFill="1" applyBorder="1" applyAlignment="1">
      <alignment horizontal="left" wrapText="1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vertical="center" wrapText="1"/>
      <protection locked="0"/>
    </xf>
    <xf numFmtId="0" fontId="3" fillId="0" borderId="6" xfId="0" applyFont="1" applyBorder="1" applyAlignment="1" applyProtection="1">
      <alignment horizontal="left" vertical="center" wrapText="1"/>
      <protection locked="0"/>
    </xf>
    <xf numFmtId="0" fontId="9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4" borderId="8" xfId="0" applyFont="1" applyFill="1" applyBorder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4" fillId="2" borderId="2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3" fillId="4" borderId="8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8" fillId="2" borderId="2" xfId="0" applyFont="1" applyFill="1" applyBorder="1" applyAlignment="1">
      <alignment horizontal="left" wrapText="1"/>
    </xf>
    <xf numFmtId="0" fontId="8" fillId="2" borderId="3" xfId="0" applyFont="1" applyFill="1" applyBorder="1" applyAlignment="1">
      <alignment horizontal="left" wrapText="1"/>
    </xf>
    <xf numFmtId="0" fontId="4" fillId="2" borderId="17" xfId="0" applyFont="1" applyFill="1" applyBorder="1" applyAlignment="1">
      <alignment horizontal="right" wrapText="1"/>
    </xf>
    <xf numFmtId="0" fontId="3" fillId="4" borderId="9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</cellXfs>
  <cellStyles count="3">
    <cellStyle name="Currency" xfId="2" builtinId="4"/>
    <cellStyle name="Normal" xfId="0" builtinId="0"/>
    <cellStyle name="Percent" xfId="1" builtinId="5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4E37-7D8E-4044-A3E0-75480943E7E5}">
  <sheetPr>
    <pageSetUpPr fitToPage="1"/>
  </sheetPr>
  <dimension ref="A1:S158"/>
  <sheetViews>
    <sheetView tabSelected="1" zoomScale="76" zoomScaleNormal="76" workbookViewId="0">
      <selection activeCell="J93" sqref="J93"/>
    </sheetView>
  </sheetViews>
  <sheetFormatPr defaultColWidth="9.140625" defaultRowHeight="15.75" x14ac:dyDescent="0.25"/>
  <cols>
    <col min="1" max="1" width="3.7109375" style="1" bestFit="1" customWidth="1"/>
    <col min="2" max="4" width="30.5703125" style="1" customWidth="1"/>
    <col min="5" max="5" width="16.28515625" style="1" customWidth="1"/>
    <col min="6" max="6" width="14.5703125" style="1" customWidth="1"/>
    <col min="7" max="7" width="16.7109375" style="1" customWidth="1"/>
    <col min="8" max="8" width="17.7109375" style="1" customWidth="1"/>
    <col min="9" max="9" width="17.5703125" style="1" customWidth="1"/>
    <col min="10" max="10" width="160" style="1" customWidth="1"/>
    <col min="11" max="17" width="9.140625" style="1"/>
    <col min="18" max="18" width="8.7109375" style="1" customWidth="1"/>
    <col min="19" max="16384" width="9.140625" style="1"/>
  </cols>
  <sheetData>
    <row r="1" spans="1:19" ht="17.25" customHeight="1" x14ac:dyDescent="0.25">
      <c r="A1" s="129" t="s">
        <v>0</v>
      </c>
      <c r="B1" s="130"/>
      <c r="C1" s="130"/>
      <c r="D1" s="130"/>
      <c r="E1" s="130"/>
      <c r="F1" s="130"/>
      <c r="G1" s="130"/>
      <c r="H1" s="130"/>
      <c r="I1" s="131"/>
      <c r="J1" s="22"/>
    </row>
    <row r="2" spans="1:19" x14ac:dyDescent="0.25">
      <c r="A2" s="133" t="s">
        <v>1</v>
      </c>
      <c r="B2" s="133"/>
      <c r="C2" s="134" t="s">
        <v>98</v>
      </c>
      <c r="D2" s="135"/>
      <c r="E2" s="135"/>
      <c r="F2" s="135"/>
      <c r="G2" s="135"/>
      <c r="H2" s="135"/>
      <c r="I2" s="79"/>
      <c r="J2" s="23"/>
      <c r="K2" s="20"/>
      <c r="L2" s="20"/>
      <c r="M2" s="20"/>
      <c r="N2" s="20"/>
      <c r="O2" s="20"/>
      <c r="P2" s="20"/>
      <c r="Q2" s="20"/>
      <c r="R2" s="20"/>
      <c r="S2" s="20"/>
    </row>
    <row r="3" spans="1:19" x14ac:dyDescent="0.25">
      <c r="A3" s="132" t="s">
        <v>2</v>
      </c>
      <c r="B3" s="132"/>
      <c r="C3" s="136" t="s">
        <v>103</v>
      </c>
      <c r="D3" s="137"/>
      <c r="E3" s="137"/>
      <c r="F3" s="137"/>
      <c r="G3" s="137"/>
      <c r="H3" s="137"/>
      <c r="I3" s="79"/>
      <c r="J3" s="23"/>
    </row>
    <row r="4" spans="1:19" ht="14.45" customHeight="1" x14ac:dyDescent="0.25">
      <c r="A4" s="89"/>
      <c r="B4" s="89"/>
      <c r="C4" s="89"/>
      <c r="D4" s="89"/>
      <c r="E4" s="89"/>
      <c r="F4" s="89"/>
      <c r="G4" s="89"/>
      <c r="H4" s="89"/>
      <c r="I4" s="88"/>
      <c r="J4" s="23"/>
    </row>
    <row r="5" spans="1:19" ht="14.45" customHeight="1" x14ac:dyDescent="0.25">
      <c r="A5" s="138" t="s">
        <v>3</v>
      </c>
      <c r="B5" s="138"/>
      <c r="C5" s="138"/>
      <c r="D5" s="138"/>
      <c r="E5" s="138"/>
      <c r="F5" s="138"/>
      <c r="G5" s="138"/>
      <c r="H5" s="138"/>
      <c r="I5" s="53"/>
      <c r="J5" s="54"/>
    </row>
    <row r="6" spans="1:19" x14ac:dyDescent="0.25">
      <c r="A6" s="44" t="s">
        <v>4</v>
      </c>
      <c r="B6" s="45"/>
      <c r="C6" s="45"/>
      <c r="D6" s="45"/>
      <c r="E6" s="45"/>
      <c r="F6" s="45"/>
      <c r="G6" s="45"/>
      <c r="H6" s="45"/>
      <c r="I6" s="45"/>
      <c r="J6" s="46"/>
    </row>
    <row r="7" spans="1:19" x14ac:dyDescent="0.25">
      <c r="A7" s="44" t="s">
        <v>5</v>
      </c>
      <c r="B7" s="45"/>
      <c r="C7" s="45"/>
      <c r="D7" s="45"/>
      <c r="E7" s="45"/>
      <c r="F7" s="45"/>
      <c r="G7" s="45"/>
      <c r="H7" s="45"/>
      <c r="I7" s="45"/>
      <c r="J7" s="46"/>
    </row>
    <row r="8" spans="1:19" x14ac:dyDescent="0.25">
      <c r="A8" s="45" t="s">
        <v>6</v>
      </c>
      <c r="B8" s="45"/>
      <c r="C8" s="45"/>
      <c r="D8" s="45"/>
      <c r="E8" s="45"/>
      <c r="F8" s="45"/>
      <c r="G8" s="45"/>
      <c r="H8" s="45"/>
      <c r="I8" s="45"/>
      <c r="J8" s="46"/>
    </row>
    <row r="9" spans="1:19" x14ac:dyDescent="0.25">
      <c r="A9" s="45" t="s">
        <v>7</v>
      </c>
      <c r="B9" s="45"/>
      <c r="C9" s="45"/>
      <c r="D9" s="45"/>
      <c r="E9" s="45"/>
      <c r="F9" s="45"/>
      <c r="G9" s="45"/>
      <c r="H9" s="45"/>
      <c r="I9" s="45"/>
      <c r="J9" s="46"/>
    </row>
    <row r="10" spans="1:19" ht="15.75" customHeight="1" x14ac:dyDescent="0.25">
      <c r="A10" s="47" t="s">
        <v>8</v>
      </c>
      <c r="B10" s="48"/>
      <c r="C10" s="48"/>
      <c r="D10" s="48"/>
      <c r="E10" s="48"/>
      <c r="F10" s="48"/>
      <c r="G10" s="48"/>
      <c r="H10" s="48"/>
      <c r="I10" s="42"/>
      <c r="J10" s="43"/>
    </row>
    <row r="11" spans="1:19" ht="31.5" x14ac:dyDescent="0.25">
      <c r="A11" s="123" t="s">
        <v>9</v>
      </c>
      <c r="B11" s="123"/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1" t="s">
        <v>16</v>
      </c>
      <c r="J11" s="28" t="s">
        <v>17</v>
      </c>
      <c r="K11" s="6"/>
      <c r="L11" s="6"/>
      <c r="M11" s="6"/>
      <c r="N11" s="6"/>
      <c r="O11" s="6"/>
      <c r="P11" s="6"/>
      <c r="Q11" s="6"/>
      <c r="R11" s="6"/>
    </row>
    <row r="12" spans="1:19" x14ac:dyDescent="0.25">
      <c r="A12" s="2">
        <v>1</v>
      </c>
      <c r="B12" s="12" t="s">
        <v>121</v>
      </c>
      <c r="C12" s="12" t="s">
        <v>104</v>
      </c>
      <c r="D12" s="13" t="s">
        <v>105</v>
      </c>
      <c r="E12" s="13" t="s">
        <v>106</v>
      </c>
      <c r="F12" s="19">
        <v>15</v>
      </c>
      <c r="G12" s="15">
        <v>16950</v>
      </c>
      <c r="H12" s="16">
        <v>15</v>
      </c>
      <c r="I12" s="29">
        <f>(G12*H12)*(F12*0.01)</f>
        <v>38137.5</v>
      </c>
      <c r="J12" s="13" t="s">
        <v>126</v>
      </c>
    </row>
    <row r="13" spans="1:19" x14ac:dyDescent="0.25">
      <c r="A13" s="2">
        <v>2</v>
      </c>
      <c r="B13" s="12" t="s">
        <v>122</v>
      </c>
      <c r="C13" s="12" t="s">
        <v>104</v>
      </c>
      <c r="D13" s="13" t="s">
        <v>105</v>
      </c>
      <c r="E13" s="13" t="s">
        <v>106</v>
      </c>
      <c r="F13" s="19">
        <v>12</v>
      </c>
      <c r="G13" s="15">
        <v>11296</v>
      </c>
      <c r="H13" s="16">
        <v>15</v>
      </c>
      <c r="I13" s="29">
        <f t="shared" ref="I13:I21" si="0">(G13*H13)*(F13*0.01)</f>
        <v>20332.8</v>
      </c>
      <c r="J13" s="13" t="s">
        <v>127</v>
      </c>
    </row>
    <row r="14" spans="1:19" x14ac:dyDescent="0.25">
      <c r="A14" s="2">
        <v>3</v>
      </c>
      <c r="B14" s="12" t="s">
        <v>122</v>
      </c>
      <c r="C14" s="12" t="s">
        <v>104</v>
      </c>
      <c r="D14" s="13" t="s">
        <v>105</v>
      </c>
      <c r="E14" s="13" t="s">
        <v>106</v>
      </c>
      <c r="F14" s="19">
        <v>12</v>
      </c>
      <c r="G14" s="15">
        <v>14406</v>
      </c>
      <c r="H14" s="16">
        <v>15</v>
      </c>
      <c r="I14" s="29">
        <f t="shared" si="0"/>
        <v>25930.799999999999</v>
      </c>
      <c r="J14" s="31" t="s">
        <v>128</v>
      </c>
    </row>
    <row r="15" spans="1:19" x14ac:dyDescent="0.25">
      <c r="A15" s="2">
        <v>4</v>
      </c>
      <c r="B15" s="12" t="s">
        <v>122</v>
      </c>
      <c r="C15" s="12" t="s">
        <v>104</v>
      </c>
      <c r="D15" s="13" t="s">
        <v>105</v>
      </c>
      <c r="E15" s="13" t="s">
        <v>106</v>
      </c>
      <c r="F15" s="19">
        <v>12</v>
      </c>
      <c r="G15" s="15">
        <v>11998</v>
      </c>
      <c r="H15" s="16">
        <v>15</v>
      </c>
      <c r="I15" s="29">
        <f t="shared" si="0"/>
        <v>21596.399999999998</v>
      </c>
      <c r="J15" s="13" t="s">
        <v>129</v>
      </c>
    </row>
    <row r="16" spans="1:19" x14ac:dyDescent="0.25">
      <c r="A16" s="2">
        <v>5</v>
      </c>
      <c r="B16" s="12" t="s">
        <v>122</v>
      </c>
      <c r="C16" s="12" t="s">
        <v>104</v>
      </c>
      <c r="D16" s="13" t="s">
        <v>105</v>
      </c>
      <c r="E16" s="13" t="s">
        <v>106</v>
      </c>
      <c r="F16" s="19">
        <v>12</v>
      </c>
      <c r="G16" s="15">
        <v>14456</v>
      </c>
      <c r="H16" s="16">
        <v>15</v>
      </c>
      <c r="I16" s="29">
        <f t="shared" si="0"/>
        <v>26020.799999999999</v>
      </c>
      <c r="J16" s="13" t="s">
        <v>130</v>
      </c>
    </row>
    <row r="17" spans="1:18" x14ac:dyDescent="0.25">
      <c r="A17" s="2">
        <v>6</v>
      </c>
      <c r="B17" s="12" t="s">
        <v>122</v>
      </c>
      <c r="C17" s="12" t="s">
        <v>104</v>
      </c>
      <c r="D17" s="13" t="s">
        <v>105</v>
      </c>
      <c r="E17" s="13" t="s">
        <v>106</v>
      </c>
      <c r="F17" s="19">
        <v>12</v>
      </c>
      <c r="G17" s="15">
        <v>13435</v>
      </c>
      <c r="H17" s="16">
        <v>15</v>
      </c>
      <c r="I17" s="29">
        <f t="shared" si="0"/>
        <v>24183</v>
      </c>
      <c r="J17" s="13" t="s">
        <v>131</v>
      </c>
    </row>
    <row r="18" spans="1:18" x14ac:dyDescent="0.25">
      <c r="A18" s="2">
        <v>7</v>
      </c>
      <c r="B18" s="12" t="s">
        <v>123</v>
      </c>
      <c r="C18" s="12" t="s">
        <v>104</v>
      </c>
      <c r="D18" s="13" t="s">
        <v>105</v>
      </c>
      <c r="E18" s="13" t="s">
        <v>106</v>
      </c>
      <c r="F18" s="19">
        <v>10</v>
      </c>
      <c r="G18" s="15">
        <v>9014</v>
      </c>
      <c r="H18" s="16">
        <v>15</v>
      </c>
      <c r="I18" s="29">
        <f t="shared" si="0"/>
        <v>13521</v>
      </c>
      <c r="J18" s="13" t="s">
        <v>132</v>
      </c>
    </row>
    <row r="19" spans="1:18" x14ac:dyDescent="0.25">
      <c r="A19" s="2">
        <v>8</v>
      </c>
      <c r="B19" s="12" t="s">
        <v>123</v>
      </c>
      <c r="C19" s="12" t="s">
        <v>104</v>
      </c>
      <c r="D19" s="13" t="s">
        <v>105</v>
      </c>
      <c r="E19" s="13" t="s">
        <v>106</v>
      </c>
      <c r="F19" s="19">
        <v>10</v>
      </c>
      <c r="G19" s="15">
        <v>8900</v>
      </c>
      <c r="H19" s="16">
        <v>15</v>
      </c>
      <c r="I19" s="29">
        <f t="shared" si="0"/>
        <v>13350</v>
      </c>
      <c r="J19" s="13" t="s">
        <v>133</v>
      </c>
    </row>
    <row r="20" spans="1:18" x14ac:dyDescent="0.25">
      <c r="A20" s="2">
        <v>9</v>
      </c>
      <c r="B20" s="12" t="s">
        <v>124</v>
      </c>
      <c r="C20" s="12" t="s">
        <v>104</v>
      </c>
      <c r="D20" s="13" t="s">
        <v>105</v>
      </c>
      <c r="E20" s="13" t="s">
        <v>106</v>
      </c>
      <c r="F20" s="19">
        <v>10</v>
      </c>
      <c r="G20" s="15">
        <v>8881</v>
      </c>
      <c r="H20" s="16">
        <v>15</v>
      </c>
      <c r="I20" s="29">
        <f t="shared" si="0"/>
        <v>13321.5</v>
      </c>
      <c r="J20" s="13" t="s">
        <v>134</v>
      </c>
    </row>
    <row r="21" spans="1:18" ht="16.5" thickBot="1" x14ac:dyDescent="0.3">
      <c r="A21" s="63">
        <v>10</v>
      </c>
      <c r="B21" s="64" t="s">
        <v>125</v>
      </c>
      <c r="C21" s="64" t="s">
        <v>104</v>
      </c>
      <c r="D21" s="31" t="s">
        <v>105</v>
      </c>
      <c r="E21" s="31" t="s">
        <v>106</v>
      </c>
      <c r="F21" s="73">
        <v>12</v>
      </c>
      <c r="G21" s="66">
        <v>14941</v>
      </c>
      <c r="H21" s="16">
        <v>15</v>
      </c>
      <c r="I21" s="29">
        <f t="shared" si="0"/>
        <v>26893.8</v>
      </c>
      <c r="J21" s="31" t="s">
        <v>135</v>
      </c>
    </row>
    <row r="22" spans="1:18" ht="35.1" customHeight="1" thickBot="1" x14ac:dyDescent="0.3">
      <c r="A22" s="80"/>
      <c r="B22" s="81"/>
      <c r="C22" s="81"/>
      <c r="D22" s="81"/>
      <c r="E22" s="81"/>
      <c r="F22" s="81"/>
      <c r="G22" s="82" t="s">
        <v>29</v>
      </c>
      <c r="H22" s="83">
        <f>SUM(I12:I21)</f>
        <v>223287.59999999998</v>
      </c>
      <c r="I22" s="67"/>
      <c r="J22" s="33"/>
    </row>
    <row r="23" spans="1:18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6"/>
    </row>
    <row r="24" spans="1:18" x14ac:dyDescent="0.25">
      <c r="A24" s="44"/>
      <c r="B24" s="45"/>
      <c r="C24" s="45"/>
      <c r="D24" s="45"/>
      <c r="E24" s="45"/>
      <c r="F24" s="45"/>
      <c r="G24" s="45"/>
      <c r="H24" s="45"/>
      <c r="I24" s="45"/>
      <c r="J24" s="46"/>
    </row>
    <row r="25" spans="1:18" x14ac:dyDescent="0.25">
      <c r="A25" s="153" t="s">
        <v>30</v>
      </c>
      <c r="B25" s="154"/>
      <c r="C25" s="154"/>
      <c r="D25" s="154"/>
      <c r="E25" s="154"/>
      <c r="F25" s="154"/>
      <c r="G25" s="154"/>
      <c r="H25" s="154"/>
      <c r="I25" s="51"/>
      <c r="J25" s="52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A26" s="155" t="s">
        <v>31</v>
      </c>
      <c r="B26" s="156"/>
      <c r="C26" s="156"/>
      <c r="D26" s="156"/>
      <c r="E26" s="156"/>
      <c r="F26" s="156"/>
      <c r="G26" s="156"/>
      <c r="H26" s="156"/>
      <c r="I26" s="57"/>
      <c r="J26" s="58"/>
    </row>
    <row r="27" spans="1:18" ht="15.75" customHeight="1" x14ac:dyDescent="0.25">
      <c r="A27" s="142" t="s">
        <v>32</v>
      </c>
      <c r="B27" s="143"/>
      <c r="C27" s="143"/>
      <c r="D27" s="143"/>
      <c r="E27" s="143"/>
      <c r="F27" s="143"/>
      <c r="G27" s="143"/>
      <c r="H27" s="143"/>
      <c r="I27" s="55"/>
      <c r="J27" s="56"/>
    </row>
    <row r="28" spans="1:18" ht="15.75" customHeight="1" x14ac:dyDescent="0.25">
      <c r="A28" s="114" t="s">
        <v>33</v>
      </c>
      <c r="B28" s="115"/>
      <c r="C28" s="115"/>
      <c r="D28" s="115"/>
      <c r="E28" s="115"/>
      <c r="F28" s="115"/>
      <c r="G28" s="115"/>
      <c r="H28" s="115"/>
      <c r="I28" s="42"/>
      <c r="J28" s="43"/>
    </row>
    <row r="29" spans="1:18" ht="50.1" customHeight="1" x14ac:dyDescent="0.25">
      <c r="A29" s="123" t="s">
        <v>34</v>
      </c>
      <c r="B29" s="123"/>
      <c r="C29" s="2" t="s">
        <v>10</v>
      </c>
      <c r="D29" s="2" t="s">
        <v>35</v>
      </c>
      <c r="E29" s="59"/>
      <c r="F29" s="2" t="s">
        <v>36</v>
      </c>
      <c r="G29" s="2" t="s">
        <v>37</v>
      </c>
      <c r="H29" s="2" t="s">
        <v>38</v>
      </c>
      <c r="I29" s="21" t="s">
        <v>16</v>
      </c>
      <c r="J29" s="28" t="s">
        <v>39</v>
      </c>
    </row>
    <row r="30" spans="1:18" x14ac:dyDescent="0.25">
      <c r="A30" s="2">
        <v>1</v>
      </c>
      <c r="B30" s="12" t="s">
        <v>163</v>
      </c>
      <c r="C30" s="12" t="s">
        <v>104</v>
      </c>
      <c r="D30" s="31" t="s">
        <v>136</v>
      </c>
      <c r="E30" s="59"/>
      <c r="F30" s="13" t="s">
        <v>40</v>
      </c>
      <c r="G30" s="14">
        <v>65</v>
      </c>
      <c r="H30" s="17">
        <v>12</v>
      </c>
      <c r="I30" s="30">
        <f>G30*H30</f>
        <v>780</v>
      </c>
      <c r="J30" s="13" t="s">
        <v>176</v>
      </c>
    </row>
    <row r="31" spans="1:18" x14ac:dyDescent="0.25">
      <c r="A31" s="2">
        <v>2</v>
      </c>
      <c r="B31" s="12" t="s">
        <v>163</v>
      </c>
      <c r="C31" s="12" t="s">
        <v>104</v>
      </c>
      <c r="D31" s="31" t="s">
        <v>136</v>
      </c>
      <c r="E31" s="59"/>
      <c r="F31" s="13" t="s">
        <v>40</v>
      </c>
      <c r="G31" s="14">
        <v>65</v>
      </c>
      <c r="H31" s="17">
        <v>12</v>
      </c>
      <c r="I31" s="30">
        <f t="shared" ref="I31:I39" si="1">G31*H31</f>
        <v>780</v>
      </c>
      <c r="J31" s="13" t="s">
        <v>177</v>
      </c>
    </row>
    <row r="32" spans="1:18" x14ac:dyDescent="0.25">
      <c r="A32" s="2">
        <v>3</v>
      </c>
      <c r="B32" s="12" t="s">
        <v>163</v>
      </c>
      <c r="C32" s="12" t="s">
        <v>104</v>
      </c>
      <c r="D32" s="31" t="s">
        <v>136</v>
      </c>
      <c r="E32" s="59"/>
      <c r="F32" s="13" t="s">
        <v>40</v>
      </c>
      <c r="G32" s="14">
        <v>65</v>
      </c>
      <c r="H32" s="17">
        <v>12</v>
      </c>
      <c r="I32" s="30">
        <f t="shared" si="1"/>
        <v>780</v>
      </c>
      <c r="J32" s="13" t="s">
        <v>178</v>
      </c>
    </row>
    <row r="33" spans="1:10" ht="31.5" x14ac:dyDescent="0.25">
      <c r="A33" s="2">
        <v>4</v>
      </c>
      <c r="B33" s="12" t="s">
        <v>166</v>
      </c>
      <c r="C33" s="12" t="s">
        <v>104</v>
      </c>
      <c r="D33" s="13" t="s">
        <v>136</v>
      </c>
      <c r="E33" s="59"/>
      <c r="F33" s="13" t="s">
        <v>40</v>
      </c>
      <c r="G33" s="14">
        <v>65</v>
      </c>
      <c r="H33" s="17">
        <v>12</v>
      </c>
      <c r="I33" s="30">
        <f t="shared" si="1"/>
        <v>780</v>
      </c>
      <c r="J33" s="13" t="s">
        <v>169</v>
      </c>
    </row>
    <row r="34" spans="1:10" ht="31.5" x14ac:dyDescent="0.25">
      <c r="A34" s="2">
        <v>5</v>
      </c>
      <c r="B34" s="12" t="s">
        <v>167</v>
      </c>
      <c r="C34" s="12" t="s">
        <v>104</v>
      </c>
      <c r="D34" s="13" t="s">
        <v>136</v>
      </c>
      <c r="E34" s="59"/>
      <c r="F34" s="13" t="s">
        <v>40</v>
      </c>
      <c r="G34" s="14">
        <v>65</v>
      </c>
      <c r="H34" s="17">
        <v>12</v>
      </c>
      <c r="I34" s="30">
        <f>G34*H34</f>
        <v>780</v>
      </c>
      <c r="J34" s="13" t="s">
        <v>170</v>
      </c>
    </row>
    <row r="35" spans="1:10" ht="31.5" x14ac:dyDescent="0.25">
      <c r="A35" s="2">
        <v>6</v>
      </c>
      <c r="B35" s="12" t="s">
        <v>168</v>
      </c>
      <c r="C35" s="12" t="s">
        <v>104</v>
      </c>
      <c r="D35" s="13" t="s">
        <v>136</v>
      </c>
      <c r="E35" s="59"/>
      <c r="F35" s="13" t="s">
        <v>40</v>
      </c>
      <c r="G35" s="14">
        <v>65</v>
      </c>
      <c r="H35" s="17">
        <v>12</v>
      </c>
      <c r="I35" s="30">
        <f t="shared" si="1"/>
        <v>780</v>
      </c>
      <c r="J35" s="13" t="s">
        <v>171</v>
      </c>
    </row>
    <row r="36" spans="1:10" ht="31.5" x14ac:dyDescent="0.25">
      <c r="A36" s="2">
        <v>7</v>
      </c>
      <c r="B36" s="12" t="s">
        <v>168</v>
      </c>
      <c r="C36" s="12" t="s">
        <v>104</v>
      </c>
      <c r="D36" s="13" t="s">
        <v>136</v>
      </c>
      <c r="E36" s="59"/>
      <c r="F36" s="13" t="s">
        <v>40</v>
      </c>
      <c r="G36" s="14">
        <v>65</v>
      </c>
      <c r="H36" s="17">
        <v>12</v>
      </c>
      <c r="I36" s="30">
        <f>G36*H36</f>
        <v>780</v>
      </c>
      <c r="J36" s="13" t="s">
        <v>172</v>
      </c>
    </row>
    <row r="37" spans="1:10" x14ac:dyDescent="0.25">
      <c r="A37" s="2">
        <v>8</v>
      </c>
      <c r="B37" s="12"/>
      <c r="C37" s="12"/>
      <c r="D37" s="13" t="s">
        <v>18</v>
      </c>
      <c r="E37" s="59"/>
      <c r="F37" s="13" t="s">
        <v>18</v>
      </c>
      <c r="G37" s="14"/>
      <c r="H37" s="17"/>
      <c r="I37" s="30">
        <f t="shared" si="1"/>
        <v>0</v>
      </c>
      <c r="J37" s="13" t="s">
        <v>26</v>
      </c>
    </row>
    <row r="38" spans="1:10" x14ac:dyDescent="0.25">
      <c r="A38" s="2">
        <v>9</v>
      </c>
      <c r="B38" s="12"/>
      <c r="C38" s="12"/>
      <c r="D38" s="13" t="s">
        <v>18</v>
      </c>
      <c r="E38" s="59"/>
      <c r="F38" s="13" t="s">
        <v>18</v>
      </c>
      <c r="G38" s="14"/>
      <c r="H38" s="17"/>
      <c r="I38" s="30">
        <f t="shared" si="1"/>
        <v>0</v>
      </c>
      <c r="J38" s="13" t="s">
        <v>27</v>
      </c>
    </row>
    <row r="39" spans="1:10" ht="16.5" thickBot="1" x14ac:dyDescent="0.3">
      <c r="A39" s="63">
        <v>10</v>
      </c>
      <c r="B39" s="64"/>
      <c r="C39" s="64"/>
      <c r="D39" s="31" t="s">
        <v>18</v>
      </c>
      <c r="E39" s="59"/>
      <c r="F39" s="31" t="s">
        <v>18</v>
      </c>
      <c r="G39" s="65"/>
      <c r="H39" s="68"/>
      <c r="I39" s="69">
        <f t="shared" si="1"/>
        <v>0</v>
      </c>
      <c r="J39" s="31" t="s">
        <v>28</v>
      </c>
    </row>
    <row r="40" spans="1:10" ht="32.25" thickBot="1" x14ac:dyDescent="0.3">
      <c r="A40" s="80"/>
      <c r="B40" s="81"/>
      <c r="C40" s="81"/>
      <c r="D40" s="81"/>
      <c r="E40" s="81"/>
      <c r="F40" s="81"/>
      <c r="G40" s="86" t="s">
        <v>41</v>
      </c>
      <c r="H40" s="83">
        <f>SUM(I30:I39)</f>
        <v>5460</v>
      </c>
      <c r="I40" s="67"/>
      <c r="J40" s="33"/>
    </row>
    <row r="41" spans="1:10" ht="14.45" customHeight="1" x14ac:dyDescent="0.25">
      <c r="A41" s="44"/>
      <c r="B41" s="45"/>
      <c r="C41" s="45"/>
      <c r="D41" s="45"/>
      <c r="E41" s="45"/>
      <c r="F41" s="45"/>
      <c r="G41" s="45"/>
      <c r="H41" s="45"/>
      <c r="I41" s="45"/>
      <c r="J41" s="46"/>
    </row>
    <row r="42" spans="1:10" ht="14.45" customHeight="1" x14ac:dyDescent="0.25">
      <c r="A42" s="44"/>
      <c r="B42" s="45"/>
      <c r="C42" s="45"/>
      <c r="D42" s="45"/>
      <c r="E42" s="45"/>
      <c r="F42" s="45"/>
      <c r="G42" s="45"/>
      <c r="H42" s="45"/>
      <c r="I42" s="45"/>
      <c r="J42" s="46"/>
    </row>
    <row r="43" spans="1:10" ht="14.45" customHeight="1" x14ac:dyDescent="0.25">
      <c r="A43" s="157" t="s">
        <v>99</v>
      </c>
      <c r="B43" s="140"/>
      <c r="C43" s="140"/>
      <c r="D43" s="140"/>
      <c r="E43" s="140"/>
      <c r="F43" s="140"/>
      <c r="G43" s="140"/>
      <c r="H43" s="140"/>
      <c r="I43" s="158"/>
      <c r="J43" s="72"/>
    </row>
    <row r="44" spans="1:10" x14ac:dyDescent="0.25">
      <c r="A44" s="44" t="s">
        <v>4</v>
      </c>
      <c r="B44" s="45"/>
      <c r="C44" s="45"/>
      <c r="D44" s="45"/>
      <c r="E44" s="45"/>
      <c r="F44" s="45"/>
      <c r="G44" s="45"/>
      <c r="H44" s="45"/>
      <c r="I44" s="45"/>
      <c r="J44" s="45"/>
    </row>
    <row r="45" spans="1:10" ht="15.75" customHeight="1" x14ac:dyDescent="0.25">
      <c r="A45" s="146" t="s">
        <v>101</v>
      </c>
      <c r="B45" s="147"/>
      <c r="C45" s="147"/>
      <c r="D45" s="147"/>
      <c r="E45" s="147"/>
      <c r="F45" s="147"/>
      <c r="G45" s="147"/>
      <c r="H45" s="147"/>
      <c r="I45" s="151"/>
      <c r="J45" s="45"/>
    </row>
    <row r="46" spans="1:10" ht="15.75" customHeight="1" x14ac:dyDescent="0.25">
      <c r="A46" s="114" t="s">
        <v>42</v>
      </c>
      <c r="B46" s="115"/>
      <c r="C46" s="115"/>
      <c r="D46" s="115"/>
      <c r="E46" s="115"/>
      <c r="F46" s="115"/>
      <c r="G46" s="115"/>
      <c r="H46" s="115"/>
      <c r="I46" s="152"/>
      <c r="J46" s="55"/>
    </row>
    <row r="47" spans="1:10" ht="36" customHeight="1" x14ac:dyDescent="0.25">
      <c r="A47" s="123" t="s">
        <v>43</v>
      </c>
      <c r="B47" s="123"/>
      <c r="C47" s="101" t="s">
        <v>10</v>
      </c>
      <c r="D47" s="108"/>
      <c r="E47" s="109"/>
      <c r="F47" s="105" t="s">
        <v>36</v>
      </c>
      <c r="G47" s="2" t="s">
        <v>37</v>
      </c>
      <c r="H47" s="2" t="s">
        <v>38</v>
      </c>
      <c r="I47" s="21" t="s">
        <v>16</v>
      </c>
      <c r="J47" s="28" t="s">
        <v>97</v>
      </c>
    </row>
    <row r="48" spans="1:10" x14ac:dyDescent="0.25">
      <c r="A48" s="2">
        <v>1</v>
      </c>
      <c r="B48" s="12"/>
      <c r="C48" s="102"/>
      <c r="D48" s="110"/>
      <c r="E48" s="111"/>
      <c r="F48" s="106"/>
      <c r="G48" s="14"/>
      <c r="H48" s="17"/>
      <c r="I48" s="30">
        <f>G48*H48</f>
        <v>0</v>
      </c>
      <c r="J48" s="13" t="s">
        <v>71</v>
      </c>
    </row>
    <row r="49" spans="1:10" x14ac:dyDescent="0.25">
      <c r="A49" s="2">
        <v>2</v>
      </c>
      <c r="B49" s="12"/>
      <c r="C49" s="102"/>
      <c r="D49" s="110"/>
      <c r="E49" s="111"/>
      <c r="F49" s="106" t="s">
        <v>18</v>
      </c>
      <c r="G49" s="14"/>
      <c r="H49" s="17"/>
      <c r="I49" s="30">
        <f t="shared" ref="I49:I51" si="2">G49*H49</f>
        <v>0</v>
      </c>
      <c r="J49" s="13" t="s">
        <v>20</v>
      </c>
    </row>
    <row r="50" spans="1:10" x14ac:dyDescent="0.25">
      <c r="A50" s="2">
        <v>3</v>
      </c>
      <c r="B50" s="12"/>
      <c r="C50" s="102"/>
      <c r="D50" s="110"/>
      <c r="E50" s="111"/>
      <c r="F50" s="106" t="s">
        <v>18</v>
      </c>
      <c r="G50" s="14"/>
      <c r="H50" s="17"/>
      <c r="I50" s="30">
        <f t="shared" si="2"/>
        <v>0</v>
      </c>
      <c r="J50" s="13" t="s">
        <v>21</v>
      </c>
    </row>
    <row r="51" spans="1:10" x14ac:dyDescent="0.25">
      <c r="A51" s="2">
        <v>4</v>
      </c>
      <c r="B51" s="12"/>
      <c r="C51" s="102"/>
      <c r="D51" s="110"/>
      <c r="E51" s="111"/>
      <c r="F51" s="106" t="s">
        <v>18</v>
      </c>
      <c r="G51" s="14"/>
      <c r="H51" s="17"/>
      <c r="I51" s="30">
        <f t="shared" si="2"/>
        <v>0</v>
      </c>
      <c r="J51" s="13" t="s">
        <v>22</v>
      </c>
    </row>
    <row r="52" spans="1:10" x14ac:dyDescent="0.25">
      <c r="A52" s="2">
        <v>5</v>
      </c>
      <c r="B52" s="12"/>
      <c r="C52" s="102"/>
      <c r="D52" s="110"/>
      <c r="E52" s="111"/>
      <c r="F52" s="106" t="s">
        <v>18</v>
      </c>
      <c r="G52" s="14"/>
      <c r="H52" s="17"/>
      <c r="I52" s="30">
        <f>G52*H52</f>
        <v>0</v>
      </c>
      <c r="J52" s="13" t="s">
        <v>23</v>
      </c>
    </row>
    <row r="53" spans="1:10" x14ac:dyDescent="0.25">
      <c r="A53" s="2">
        <v>6</v>
      </c>
      <c r="B53" s="12"/>
      <c r="C53" s="102"/>
      <c r="D53" s="110"/>
      <c r="E53" s="111"/>
      <c r="F53" s="106" t="s">
        <v>18</v>
      </c>
      <c r="G53" s="14"/>
      <c r="H53" s="17"/>
      <c r="I53" s="30">
        <f t="shared" ref="I53" si="3">G53*H53</f>
        <v>0</v>
      </c>
      <c r="J53" s="13" t="s">
        <v>24</v>
      </c>
    </row>
    <row r="54" spans="1:10" x14ac:dyDescent="0.25">
      <c r="A54" s="2">
        <v>7</v>
      </c>
      <c r="B54" s="12"/>
      <c r="C54" s="102"/>
      <c r="D54" s="110"/>
      <c r="E54" s="111"/>
      <c r="F54" s="106" t="s">
        <v>18</v>
      </c>
      <c r="G54" s="14"/>
      <c r="H54" s="17"/>
      <c r="I54" s="30">
        <f>G54*H54</f>
        <v>0</v>
      </c>
      <c r="J54" s="13" t="s">
        <v>25</v>
      </c>
    </row>
    <row r="55" spans="1:10" x14ac:dyDescent="0.25">
      <c r="A55" s="2">
        <v>8</v>
      </c>
      <c r="B55" s="12"/>
      <c r="C55" s="102"/>
      <c r="D55" s="110"/>
      <c r="E55" s="111"/>
      <c r="F55" s="106" t="s">
        <v>18</v>
      </c>
      <c r="G55" s="14"/>
      <c r="H55" s="17"/>
      <c r="I55" s="30">
        <f t="shared" ref="I55:I57" si="4">G55*H55</f>
        <v>0</v>
      </c>
      <c r="J55" s="13" t="s">
        <v>26</v>
      </c>
    </row>
    <row r="56" spans="1:10" x14ac:dyDescent="0.25">
      <c r="A56" s="2">
        <v>9</v>
      </c>
      <c r="B56" s="12"/>
      <c r="C56" s="102"/>
      <c r="D56" s="110"/>
      <c r="E56" s="111"/>
      <c r="F56" s="106" t="s">
        <v>18</v>
      </c>
      <c r="G56" s="14"/>
      <c r="H56" s="17"/>
      <c r="I56" s="30">
        <f t="shared" si="4"/>
        <v>0</v>
      </c>
      <c r="J56" s="13" t="s">
        <v>27</v>
      </c>
    </row>
    <row r="57" spans="1:10" ht="16.5" thickBot="1" x14ac:dyDescent="0.3">
      <c r="A57" s="63">
        <v>10</v>
      </c>
      <c r="B57" s="64"/>
      <c r="C57" s="103"/>
      <c r="D57" s="112"/>
      <c r="E57" s="113"/>
      <c r="F57" s="107" t="s">
        <v>18</v>
      </c>
      <c r="G57" s="65"/>
      <c r="H57" s="68"/>
      <c r="I57" s="69">
        <f t="shared" si="4"/>
        <v>0</v>
      </c>
      <c r="J57" s="31" t="s">
        <v>28</v>
      </c>
    </row>
    <row r="58" spans="1:10" ht="32.25" thickBot="1" x14ac:dyDescent="0.3">
      <c r="A58" s="80"/>
      <c r="B58" s="81"/>
      <c r="C58" s="81"/>
      <c r="D58" s="104"/>
      <c r="E58" s="104"/>
      <c r="F58" s="81"/>
      <c r="G58" s="82" t="s">
        <v>100</v>
      </c>
      <c r="H58" s="83">
        <f>SUM(I48:I57)</f>
        <v>0</v>
      </c>
      <c r="I58" s="67"/>
      <c r="J58" s="33"/>
    </row>
    <row r="59" spans="1:10" x14ac:dyDescent="0.25">
      <c r="A59" s="44"/>
      <c r="B59" s="45"/>
      <c r="C59" s="45"/>
      <c r="D59" s="45"/>
      <c r="E59" s="45"/>
      <c r="F59" s="45"/>
      <c r="G59" s="45"/>
      <c r="H59" s="45"/>
      <c r="I59" s="45"/>
      <c r="J59" s="46"/>
    </row>
    <row r="60" spans="1:10" x14ac:dyDescent="0.25">
      <c r="A60" s="44"/>
      <c r="B60" s="45"/>
      <c r="C60" s="45"/>
      <c r="D60" s="45"/>
      <c r="E60" s="45"/>
      <c r="F60" s="45"/>
      <c r="G60" s="45"/>
      <c r="H60" s="45"/>
      <c r="I60" s="45"/>
      <c r="J60" s="46"/>
    </row>
    <row r="61" spans="1:10" ht="15.75" customHeight="1" x14ac:dyDescent="0.25">
      <c r="A61" s="139" t="s">
        <v>44</v>
      </c>
      <c r="B61" s="140"/>
      <c r="C61" s="140"/>
      <c r="D61" s="140"/>
      <c r="E61" s="140"/>
      <c r="F61" s="140"/>
      <c r="G61" s="140"/>
      <c r="H61" s="140"/>
      <c r="I61" s="72"/>
      <c r="J61" s="33"/>
    </row>
    <row r="62" spans="1:10" x14ac:dyDescent="0.25">
      <c r="A62" s="44" t="s">
        <v>4</v>
      </c>
      <c r="B62" s="45"/>
      <c r="C62" s="45"/>
      <c r="D62" s="45"/>
      <c r="E62" s="45"/>
      <c r="F62" s="45"/>
      <c r="G62" s="45"/>
      <c r="H62" s="45"/>
      <c r="I62" s="45"/>
      <c r="J62" s="46"/>
    </row>
    <row r="63" spans="1:10" x14ac:dyDescent="0.25">
      <c r="A63" s="44" t="s">
        <v>45</v>
      </c>
      <c r="B63" s="45"/>
      <c r="C63" s="45"/>
      <c r="D63" s="45"/>
      <c r="E63" s="45"/>
      <c r="F63" s="45"/>
      <c r="G63" s="45"/>
      <c r="H63" s="45"/>
      <c r="I63" s="45"/>
      <c r="J63" s="46"/>
    </row>
    <row r="64" spans="1:10" ht="15.6" customHeight="1" x14ac:dyDescent="0.25">
      <c r="A64" s="142" t="s">
        <v>46</v>
      </c>
      <c r="B64" s="143"/>
      <c r="C64" s="143"/>
      <c r="D64" s="143"/>
      <c r="E64" s="143"/>
      <c r="F64" s="143"/>
      <c r="G64" s="143"/>
      <c r="H64" s="143"/>
      <c r="I64" s="55"/>
      <c r="J64" s="56"/>
    </row>
    <row r="65" spans="1:10" ht="15.75" customHeight="1" x14ac:dyDescent="0.25">
      <c r="A65" s="142" t="s">
        <v>47</v>
      </c>
      <c r="B65" s="143"/>
      <c r="C65" s="143"/>
      <c r="D65" s="143"/>
      <c r="E65" s="143"/>
      <c r="F65" s="143"/>
      <c r="G65" s="143"/>
      <c r="H65" s="55"/>
      <c r="I65" s="55"/>
      <c r="J65" s="56"/>
    </row>
    <row r="66" spans="1:10" x14ac:dyDescent="0.25">
      <c r="A66" s="47" t="s">
        <v>48</v>
      </c>
      <c r="B66" s="48"/>
      <c r="C66" s="48"/>
      <c r="D66" s="48"/>
      <c r="E66" s="48"/>
      <c r="F66" s="48"/>
      <c r="G66" s="48"/>
      <c r="H66" s="48"/>
      <c r="I66" s="48"/>
      <c r="J66" s="49"/>
    </row>
    <row r="67" spans="1:10" ht="36" customHeight="1" x14ac:dyDescent="0.25">
      <c r="A67" s="124" t="s">
        <v>43</v>
      </c>
      <c r="B67" s="125"/>
      <c r="C67" s="7" t="s">
        <v>10</v>
      </c>
      <c r="D67" s="7" t="s">
        <v>49</v>
      </c>
      <c r="E67" s="59"/>
      <c r="F67" s="59"/>
      <c r="G67" s="7" t="s">
        <v>37</v>
      </c>
      <c r="H67" s="7" t="s">
        <v>38</v>
      </c>
      <c r="I67" s="35" t="s">
        <v>16</v>
      </c>
      <c r="J67" s="28" t="s">
        <v>50</v>
      </c>
    </row>
    <row r="68" spans="1:10" ht="30.75" customHeight="1" x14ac:dyDescent="0.25">
      <c r="A68" s="2">
        <v>1</v>
      </c>
      <c r="B68" s="12" t="s">
        <v>151</v>
      </c>
      <c r="C68" s="12" t="s">
        <v>104</v>
      </c>
      <c r="D68" s="13" t="s">
        <v>107</v>
      </c>
      <c r="E68" s="59"/>
      <c r="F68" s="60"/>
      <c r="G68" s="17">
        <v>3800</v>
      </c>
      <c r="H68" s="17">
        <v>2</v>
      </c>
      <c r="I68" s="32">
        <f t="shared" ref="I68:I79" si="5">G68*H68</f>
        <v>7600</v>
      </c>
      <c r="J68" s="13" t="s">
        <v>108</v>
      </c>
    </row>
    <row r="69" spans="1:10" ht="31.5" x14ac:dyDescent="0.25">
      <c r="A69" s="2">
        <v>2</v>
      </c>
      <c r="B69" s="12" t="s">
        <v>146</v>
      </c>
      <c r="C69" s="12" t="s">
        <v>104</v>
      </c>
      <c r="D69" s="13" t="s">
        <v>107</v>
      </c>
      <c r="E69" s="59"/>
      <c r="F69" s="59"/>
      <c r="G69" s="17">
        <v>8500</v>
      </c>
      <c r="H69" s="17">
        <v>8</v>
      </c>
      <c r="I69" s="32">
        <f t="shared" si="5"/>
        <v>68000</v>
      </c>
      <c r="J69" s="13" t="s">
        <v>147</v>
      </c>
    </row>
    <row r="70" spans="1:10" ht="16.5" customHeight="1" x14ac:dyDescent="0.25">
      <c r="A70" s="2">
        <v>3</v>
      </c>
      <c r="B70" s="12" t="s">
        <v>137</v>
      </c>
      <c r="C70" s="12" t="s">
        <v>104</v>
      </c>
      <c r="D70" s="13" t="s">
        <v>107</v>
      </c>
      <c r="E70" s="59"/>
      <c r="F70" s="60"/>
      <c r="G70" s="17">
        <v>98000</v>
      </c>
      <c r="H70" s="17">
        <v>1</v>
      </c>
      <c r="I70" s="32">
        <f>G70*H70</f>
        <v>98000</v>
      </c>
      <c r="J70" s="13" t="s">
        <v>138</v>
      </c>
    </row>
    <row r="71" spans="1:10" x14ac:dyDescent="0.25">
      <c r="A71" s="2">
        <v>4</v>
      </c>
      <c r="B71" s="12" t="s">
        <v>118</v>
      </c>
      <c r="C71" s="12" t="s">
        <v>104</v>
      </c>
      <c r="D71" s="13" t="s">
        <v>107</v>
      </c>
      <c r="E71" s="59"/>
      <c r="F71" s="59"/>
      <c r="G71" s="17">
        <v>48000</v>
      </c>
      <c r="H71" s="17">
        <v>1</v>
      </c>
      <c r="I71" s="32">
        <f t="shared" si="5"/>
        <v>48000</v>
      </c>
      <c r="J71" s="13" t="s">
        <v>157</v>
      </c>
    </row>
    <row r="72" spans="1:10" ht="31.5" x14ac:dyDescent="0.25">
      <c r="A72" s="2">
        <v>5</v>
      </c>
      <c r="B72" s="12" t="s">
        <v>158</v>
      </c>
      <c r="C72" s="12" t="s">
        <v>104</v>
      </c>
      <c r="D72" s="13" t="s">
        <v>107</v>
      </c>
      <c r="E72" s="59"/>
      <c r="F72" s="60"/>
      <c r="G72" s="17">
        <v>6800</v>
      </c>
      <c r="H72" s="17">
        <v>1</v>
      </c>
      <c r="I72" s="32">
        <f t="shared" si="5"/>
        <v>6800</v>
      </c>
      <c r="J72" s="13" t="s">
        <v>159</v>
      </c>
    </row>
    <row r="73" spans="1:10" ht="31.5" x14ac:dyDescent="0.25">
      <c r="A73" s="2">
        <v>6</v>
      </c>
      <c r="B73" s="12" t="s">
        <v>110</v>
      </c>
      <c r="C73" s="12" t="s">
        <v>104</v>
      </c>
      <c r="D73" s="13" t="s">
        <v>107</v>
      </c>
      <c r="E73" s="59"/>
      <c r="F73" s="59"/>
      <c r="G73" s="17">
        <v>20000</v>
      </c>
      <c r="H73" s="17">
        <v>1</v>
      </c>
      <c r="I73" s="32">
        <f t="shared" si="5"/>
        <v>20000</v>
      </c>
      <c r="J73" s="13" t="s">
        <v>111</v>
      </c>
    </row>
    <row r="74" spans="1:10" ht="31.5" x14ac:dyDescent="0.25">
      <c r="A74" s="2">
        <v>7</v>
      </c>
      <c r="B74" s="12" t="s">
        <v>153</v>
      </c>
      <c r="C74" s="12" t="s">
        <v>104</v>
      </c>
      <c r="D74" s="13" t="s">
        <v>107</v>
      </c>
      <c r="E74" s="59"/>
      <c r="F74" s="60"/>
      <c r="G74" s="17">
        <v>26000</v>
      </c>
      <c r="H74" s="17">
        <v>1</v>
      </c>
      <c r="I74" s="32">
        <f t="shared" si="5"/>
        <v>26000</v>
      </c>
      <c r="J74" s="13" t="s">
        <v>112</v>
      </c>
    </row>
    <row r="75" spans="1:10" ht="31.5" x14ac:dyDescent="0.25">
      <c r="A75" s="2">
        <v>8</v>
      </c>
      <c r="B75" s="12" t="s">
        <v>160</v>
      </c>
      <c r="C75" s="12" t="s">
        <v>104</v>
      </c>
      <c r="D75" s="13" t="s">
        <v>107</v>
      </c>
      <c r="E75" s="59"/>
      <c r="F75" s="59"/>
      <c r="G75" s="17">
        <v>6000</v>
      </c>
      <c r="H75" s="17">
        <v>1</v>
      </c>
      <c r="I75" s="32">
        <f t="shared" si="5"/>
        <v>6000</v>
      </c>
      <c r="J75" s="13" t="s">
        <v>162</v>
      </c>
    </row>
    <row r="76" spans="1:10" x14ac:dyDescent="0.25">
      <c r="A76" s="2">
        <v>9</v>
      </c>
      <c r="B76" s="12" t="s">
        <v>139</v>
      </c>
      <c r="C76" s="12" t="s">
        <v>104</v>
      </c>
      <c r="D76" s="13" t="s">
        <v>107</v>
      </c>
      <c r="E76" s="59"/>
      <c r="F76" s="60"/>
      <c r="G76" s="17">
        <v>14890</v>
      </c>
      <c r="H76" s="17">
        <v>1</v>
      </c>
      <c r="I76" s="32">
        <f t="shared" si="5"/>
        <v>14890</v>
      </c>
      <c r="J76" s="13" t="s">
        <v>161</v>
      </c>
    </row>
    <row r="77" spans="1:10" ht="31.5" x14ac:dyDescent="0.25">
      <c r="A77" s="63">
        <v>10</v>
      </c>
      <c r="B77" s="12" t="s">
        <v>152</v>
      </c>
      <c r="C77" s="12" t="s">
        <v>104</v>
      </c>
      <c r="D77" s="13" t="s">
        <v>107</v>
      </c>
      <c r="E77" s="59"/>
      <c r="F77" s="60"/>
      <c r="G77" s="68">
        <v>28695</v>
      </c>
      <c r="H77" s="68">
        <v>1</v>
      </c>
      <c r="I77" s="71">
        <f t="shared" si="5"/>
        <v>28695</v>
      </c>
      <c r="J77" s="13" t="s">
        <v>155</v>
      </c>
    </row>
    <row r="78" spans="1:10" ht="31.5" x14ac:dyDescent="0.25">
      <c r="A78" s="63">
        <v>11</v>
      </c>
      <c r="B78" s="12" t="s">
        <v>154</v>
      </c>
      <c r="C78" s="12" t="s">
        <v>104</v>
      </c>
      <c r="D78" s="13" t="s">
        <v>107</v>
      </c>
      <c r="E78" s="59"/>
      <c r="F78" s="60"/>
      <c r="G78" s="68">
        <v>12695</v>
      </c>
      <c r="H78" s="68">
        <v>1</v>
      </c>
      <c r="I78" s="71">
        <f t="shared" si="5"/>
        <v>12695</v>
      </c>
      <c r="J78" s="13" t="s">
        <v>156</v>
      </c>
    </row>
    <row r="79" spans="1:10" ht="32.25" thickBot="1" x14ac:dyDescent="0.3">
      <c r="A79" s="63">
        <v>12</v>
      </c>
      <c r="B79" s="64" t="s">
        <v>165</v>
      </c>
      <c r="C79" s="64" t="s">
        <v>104</v>
      </c>
      <c r="D79" s="31" t="s">
        <v>107</v>
      </c>
      <c r="E79" s="59"/>
      <c r="F79" s="59"/>
      <c r="G79" s="68">
        <v>7145</v>
      </c>
      <c r="H79" s="68">
        <v>2</v>
      </c>
      <c r="I79" s="71">
        <f t="shared" si="5"/>
        <v>14290</v>
      </c>
      <c r="J79" s="13" t="s">
        <v>173</v>
      </c>
    </row>
    <row r="80" spans="1:10" ht="32.25" thickBot="1" x14ac:dyDescent="0.3">
      <c r="A80" s="144"/>
      <c r="B80" s="145"/>
      <c r="C80" s="145"/>
      <c r="D80" s="145"/>
      <c r="E80" s="145"/>
      <c r="F80" s="150"/>
      <c r="G80" s="87" t="s">
        <v>51</v>
      </c>
      <c r="H80" s="85">
        <f>SUM(I68:I79)</f>
        <v>350970</v>
      </c>
      <c r="I80" s="72"/>
      <c r="J80" s="33"/>
    </row>
    <row r="81" spans="1:11" x14ac:dyDescent="0.25">
      <c r="A81" s="44"/>
      <c r="B81" s="45"/>
      <c r="C81" s="45"/>
      <c r="D81" s="45"/>
      <c r="E81" s="45"/>
      <c r="F81" s="45"/>
      <c r="G81" s="45"/>
      <c r="H81" s="45"/>
      <c r="I81" s="45"/>
      <c r="J81" s="46"/>
    </row>
    <row r="82" spans="1:11" x14ac:dyDescent="0.25">
      <c r="A82" s="44"/>
      <c r="B82" s="45"/>
      <c r="C82" s="45"/>
      <c r="D82" s="45"/>
      <c r="E82" s="45"/>
      <c r="F82" s="45"/>
      <c r="G82" s="45"/>
      <c r="H82" s="45"/>
      <c r="I82" s="45"/>
      <c r="J82" s="46"/>
    </row>
    <row r="83" spans="1:11" ht="15.75" customHeight="1" x14ac:dyDescent="0.25">
      <c r="A83" s="139" t="s">
        <v>52</v>
      </c>
      <c r="B83" s="140"/>
      <c r="C83" s="140"/>
      <c r="D83" s="140"/>
      <c r="E83" s="140"/>
      <c r="F83" s="140"/>
      <c r="G83" s="140"/>
      <c r="H83" s="140"/>
      <c r="I83" s="72"/>
      <c r="J83" s="33"/>
      <c r="K83" s="33"/>
    </row>
    <row r="84" spans="1:11" x14ac:dyDescent="0.25">
      <c r="A84" s="44" t="s">
        <v>4</v>
      </c>
      <c r="B84" s="45"/>
      <c r="C84" s="45"/>
      <c r="D84" s="45"/>
      <c r="E84" s="45"/>
      <c r="F84" s="45"/>
      <c r="G84" s="45"/>
      <c r="H84" s="45"/>
      <c r="I84" s="45"/>
      <c r="J84" s="46"/>
      <c r="K84" s="46"/>
    </row>
    <row r="85" spans="1:11" x14ac:dyDescent="0.25">
      <c r="A85" s="44" t="s">
        <v>53</v>
      </c>
      <c r="B85" s="45"/>
      <c r="C85" s="45"/>
      <c r="D85" s="45"/>
      <c r="E85" s="45"/>
      <c r="F85" s="45"/>
      <c r="G85" s="45"/>
      <c r="H85" s="45"/>
      <c r="I85" s="45"/>
      <c r="J85" s="46"/>
      <c r="K85" s="46"/>
    </row>
    <row r="86" spans="1:11" ht="15.6" customHeight="1" x14ac:dyDescent="0.25">
      <c r="A86" s="142" t="s">
        <v>54</v>
      </c>
      <c r="B86" s="143"/>
      <c r="C86" s="143"/>
      <c r="D86" s="143"/>
      <c r="E86" s="143"/>
      <c r="F86" s="143"/>
      <c r="G86" s="143"/>
      <c r="H86" s="143"/>
      <c r="I86" s="55"/>
      <c r="J86" s="56"/>
      <c r="K86" s="56"/>
    </row>
    <row r="87" spans="1:11" ht="15.75" customHeight="1" x14ac:dyDescent="0.25">
      <c r="A87" s="142" t="s">
        <v>55</v>
      </c>
      <c r="B87" s="143"/>
      <c r="C87" s="143"/>
      <c r="D87" s="143"/>
      <c r="E87" s="143"/>
      <c r="F87" s="143"/>
      <c r="G87" s="143"/>
      <c r="H87" s="143"/>
      <c r="I87" s="55"/>
      <c r="J87" s="56"/>
      <c r="K87" s="56"/>
    </row>
    <row r="88" spans="1:11" x14ac:dyDescent="0.25">
      <c r="A88" s="47" t="s">
        <v>48</v>
      </c>
      <c r="B88" s="48"/>
      <c r="C88" s="48"/>
      <c r="D88" s="48"/>
      <c r="E88" s="48"/>
      <c r="F88" s="48"/>
      <c r="G88" s="48"/>
      <c r="H88" s="48"/>
      <c r="I88" s="48"/>
      <c r="J88" s="49"/>
      <c r="K88" s="49"/>
    </row>
    <row r="89" spans="1:11" ht="31.5" x14ac:dyDescent="0.25">
      <c r="A89" s="122" t="s">
        <v>43</v>
      </c>
      <c r="B89" s="122"/>
      <c r="C89" s="7" t="s">
        <v>56</v>
      </c>
      <c r="D89" s="7" t="s">
        <v>49</v>
      </c>
      <c r="E89" s="59"/>
      <c r="F89" s="59"/>
      <c r="G89" s="7" t="s">
        <v>37</v>
      </c>
      <c r="H89" s="7" t="s">
        <v>38</v>
      </c>
      <c r="I89" s="35" t="s">
        <v>16</v>
      </c>
      <c r="J89" s="28" t="s">
        <v>57</v>
      </c>
    </row>
    <row r="90" spans="1:11" x14ac:dyDescent="0.25">
      <c r="A90" s="2">
        <v>1</v>
      </c>
      <c r="B90" s="12" t="s">
        <v>175</v>
      </c>
      <c r="C90" s="12" t="s">
        <v>104</v>
      </c>
      <c r="D90" s="13" t="s">
        <v>107</v>
      </c>
      <c r="E90" s="59"/>
      <c r="F90" s="60"/>
      <c r="G90" s="17">
        <v>200</v>
      </c>
      <c r="H90" s="17">
        <v>8</v>
      </c>
      <c r="I90" s="32">
        <f t="shared" ref="I90" si="6">G90*H90</f>
        <v>1600</v>
      </c>
      <c r="J90" s="13" t="s">
        <v>119</v>
      </c>
    </row>
    <row r="91" spans="1:11" x14ac:dyDescent="0.25">
      <c r="A91" s="2">
        <v>2</v>
      </c>
      <c r="B91" s="12" t="s">
        <v>109</v>
      </c>
      <c r="C91" s="12" t="s">
        <v>104</v>
      </c>
      <c r="D91" s="13" t="s">
        <v>107</v>
      </c>
      <c r="E91" s="59"/>
      <c r="F91" s="59"/>
      <c r="G91" s="17">
        <v>125</v>
      </c>
      <c r="H91" s="17">
        <v>2</v>
      </c>
      <c r="I91" s="32">
        <f>G91*H91</f>
        <v>250</v>
      </c>
      <c r="J91" s="13" t="s">
        <v>120</v>
      </c>
    </row>
    <row r="92" spans="1:11" x14ac:dyDescent="0.25">
      <c r="A92" s="2">
        <v>3</v>
      </c>
      <c r="B92" s="12" t="s">
        <v>174</v>
      </c>
      <c r="C92" s="12" t="s">
        <v>104</v>
      </c>
      <c r="D92" s="13" t="s">
        <v>107</v>
      </c>
      <c r="E92" s="59"/>
      <c r="F92" s="60"/>
      <c r="G92" s="18">
        <v>800</v>
      </c>
      <c r="H92" s="17">
        <v>3</v>
      </c>
      <c r="I92" s="32">
        <f t="shared" ref="I92:I99" si="7">G92*H92</f>
        <v>2400</v>
      </c>
      <c r="J92" s="13" t="s">
        <v>164</v>
      </c>
    </row>
    <row r="93" spans="1:11" x14ac:dyDescent="0.25">
      <c r="A93" s="2">
        <v>4</v>
      </c>
      <c r="B93" s="12"/>
      <c r="C93" s="12"/>
      <c r="D93" s="13"/>
      <c r="E93" s="59"/>
      <c r="F93" s="59"/>
      <c r="G93" s="18"/>
      <c r="H93" s="17"/>
      <c r="I93" s="32">
        <f t="shared" si="7"/>
        <v>0</v>
      </c>
      <c r="J93" s="13" t="s">
        <v>22</v>
      </c>
    </row>
    <row r="94" spans="1:11" x14ac:dyDescent="0.25">
      <c r="A94" s="2">
        <v>5</v>
      </c>
      <c r="B94" s="12"/>
      <c r="C94" s="12"/>
      <c r="D94" s="13"/>
      <c r="E94" s="59"/>
      <c r="F94" s="60"/>
      <c r="G94" s="18"/>
      <c r="H94" s="17"/>
      <c r="I94" s="32">
        <f t="shared" si="7"/>
        <v>0</v>
      </c>
      <c r="J94" s="13" t="s">
        <v>23</v>
      </c>
    </row>
    <row r="95" spans="1:11" x14ac:dyDescent="0.25">
      <c r="A95" s="2">
        <v>6</v>
      </c>
      <c r="B95" s="12"/>
      <c r="C95" s="12"/>
      <c r="D95" s="13"/>
      <c r="E95" s="59"/>
      <c r="F95" s="59"/>
      <c r="G95" s="18"/>
      <c r="H95" s="17"/>
      <c r="I95" s="32">
        <f t="shared" si="7"/>
        <v>0</v>
      </c>
      <c r="J95" s="13" t="s">
        <v>24</v>
      </c>
    </row>
    <row r="96" spans="1:11" x14ac:dyDescent="0.25">
      <c r="A96" s="2">
        <v>7</v>
      </c>
      <c r="B96" s="12"/>
      <c r="C96" s="12"/>
      <c r="D96" s="13"/>
      <c r="E96" s="59"/>
      <c r="F96" s="60"/>
      <c r="G96" s="18"/>
      <c r="H96" s="17"/>
      <c r="I96" s="32">
        <f t="shared" si="7"/>
        <v>0</v>
      </c>
      <c r="J96" s="13" t="s">
        <v>25</v>
      </c>
    </row>
    <row r="97" spans="1:10" x14ac:dyDescent="0.25">
      <c r="A97" s="2">
        <v>8</v>
      </c>
      <c r="B97" s="12"/>
      <c r="C97" s="12"/>
      <c r="D97" s="13"/>
      <c r="E97" s="59"/>
      <c r="F97" s="59"/>
      <c r="G97" s="18"/>
      <c r="H97" s="17"/>
      <c r="I97" s="32">
        <f t="shared" si="7"/>
        <v>0</v>
      </c>
      <c r="J97" s="13" t="s">
        <v>26</v>
      </c>
    </row>
    <row r="98" spans="1:10" x14ac:dyDescent="0.25">
      <c r="A98" s="2">
        <v>9</v>
      </c>
      <c r="B98" s="12"/>
      <c r="C98" s="12"/>
      <c r="D98" s="13"/>
      <c r="E98" s="59"/>
      <c r="F98" s="60"/>
      <c r="G98" s="18"/>
      <c r="H98" s="17"/>
      <c r="I98" s="32">
        <f t="shared" si="7"/>
        <v>0</v>
      </c>
      <c r="J98" s="13" t="s">
        <v>27</v>
      </c>
    </row>
    <row r="99" spans="1:10" ht="16.5" thickBot="1" x14ac:dyDescent="0.3">
      <c r="A99" s="63">
        <v>10</v>
      </c>
      <c r="B99" s="64"/>
      <c r="C99" s="64"/>
      <c r="D99" s="31"/>
      <c r="E99" s="59"/>
      <c r="F99" s="59"/>
      <c r="G99" s="70"/>
      <c r="H99" s="68"/>
      <c r="I99" s="71">
        <f t="shared" si="7"/>
        <v>0</v>
      </c>
      <c r="J99" s="13" t="s">
        <v>28</v>
      </c>
    </row>
    <row r="100" spans="1:10" ht="16.5" thickBot="1" x14ac:dyDescent="0.3">
      <c r="A100" s="144"/>
      <c r="B100" s="145"/>
      <c r="C100" s="145"/>
      <c r="D100" s="145"/>
      <c r="E100" s="145"/>
      <c r="F100" s="145"/>
      <c r="G100" s="84" t="s">
        <v>58</v>
      </c>
      <c r="H100" s="85">
        <f>SUM(I90:I99)</f>
        <v>4250</v>
      </c>
      <c r="I100" s="72"/>
      <c r="J100" s="33"/>
    </row>
    <row r="101" spans="1:10" x14ac:dyDescent="0.25">
      <c r="A101" s="44"/>
      <c r="B101" s="45"/>
      <c r="C101" s="45"/>
      <c r="D101" s="45"/>
      <c r="E101" s="45"/>
      <c r="F101" s="45"/>
      <c r="G101" s="45"/>
      <c r="H101" s="45"/>
      <c r="I101" s="45"/>
      <c r="J101" s="46"/>
    </row>
    <row r="102" spans="1:10" x14ac:dyDescent="0.25">
      <c r="A102" s="44"/>
      <c r="B102" s="45"/>
      <c r="C102" s="45"/>
      <c r="D102" s="45"/>
      <c r="E102" s="45"/>
      <c r="F102" s="45"/>
      <c r="G102" s="45"/>
      <c r="H102" s="45"/>
      <c r="I102" s="45"/>
      <c r="J102" s="46"/>
    </row>
    <row r="103" spans="1:10" s="98" customFormat="1" ht="14.45" customHeight="1" x14ac:dyDescent="0.25">
      <c r="A103" s="148" t="s">
        <v>96</v>
      </c>
      <c r="B103" s="149"/>
      <c r="C103" s="149"/>
      <c r="D103" s="149"/>
      <c r="E103" s="149"/>
      <c r="F103" s="149"/>
      <c r="G103" s="149"/>
      <c r="H103" s="149"/>
      <c r="I103" s="96"/>
      <c r="J103" s="97"/>
    </row>
    <row r="104" spans="1:10" ht="14.45" customHeight="1" x14ac:dyDescent="0.25">
      <c r="A104" s="44" t="s">
        <v>4</v>
      </c>
      <c r="B104" s="45"/>
      <c r="C104" s="45"/>
      <c r="D104" s="45"/>
      <c r="E104" s="45"/>
      <c r="F104" s="45"/>
      <c r="G104" s="45"/>
      <c r="H104" s="45"/>
      <c r="I104" s="45"/>
      <c r="J104" s="46"/>
    </row>
    <row r="105" spans="1:10" ht="14.45" customHeight="1" x14ac:dyDescent="0.25">
      <c r="A105" s="44" t="s">
        <v>59</v>
      </c>
      <c r="B105" s="45"/>
      <c r="C105" s="45"/>
      <c r="D105" s="45"/>
      <c r="E105" s="45"/>
      <c r="F105" s="45"/>
      <c r="G105" s="45"/>
      <c r="H105" s="45"/>
      <c r="I105" s="45"/>
      <c r="J105" s="46"/>
    </row>
    <row r="106" spans="1:10" ht="14.45" customHeight="1" x14ac:dyDescent="0.25">
      <c r="A106" s="44" t="s">
        <v>60</v>
      </c>
      <c r="B106" s="45"/>
      <c r="C106" s="45"/>
      <c r="D106" s="45"/>
      <c r="E106" s="45"/>
      <c r="F106" s="45"/>
      <c r="G106" s="45"/>
      <c r="H106" s="45"/>
      <c r="I106" s="45"/>
      <c r="J106" s="46"/>
    </row>
    <row r="107" spans="1:10" ht="14.45" customHeight="1" x14ac:dyDescent="0.25">
      <c r="A107" s="142" t="s">
        <v>61</v>
      </c>
      <c r="B107" s="143"/>
      <c r="C107" s="143"/>
      <c r="D107" s="143"/>
      <c r="E107" s="143"/>
      <c r="F107" s="143"/>
      <c r="G107" s="143"/>
      <c r="H107" s="143"/>
      <c r="I107" s="45"/>
      <c r="J107" s="46"/>
    </row>
    <row r="108" spans="1:10" ht="14.45" customHeight="1" x14ac:dyDescent="0.25">
      <c r="A108" s="142" t="s">
        <v>62</v>
      </c>
      <c r="B108" s="143"/>
      <c r="C108" s="143"/>
      <c r="D108" s="143"/>
      <c r="E108" s="143"/>
      <c r="F108" s="143"/>
      <c r="G108" s="143"/>
      <c r="H108" s="143"/>
      <c r="I108" s="55"/>
      <c r="J108" s="56"/>
    </row>
    <row r="109" spans="1:10" ht="14.45" customHeight="1" x14ac:dyDescent="0.25">
      <c r="A109" s="146" t="s">
        <v>63</v>
      </c>
      <c r="B109" s="147"/>
      <c r="C109" s="147"/>
      <c r="D109" s="147"/>
      <c r="E109" s="147"/>
      <c r="F109" s="147"/>
      <c r="G109" s="147"/>
      <c r="H109" s="45"/>
      <c r="I109" s="45"/>
      <c r="J109" s="46"/>
    </row>
    <row r="110" spans="1:10" ht="14.45" customHeight="1" x14ac:dyDescent="0.25">
      <c r="A110" s="47" t="s">
        <v>64</v>
      </c>
      <c r="B110" s="48"/>
      <c r="C110" s="48"/>
      <c r="D110" s="48"/>
      <c r="E110" s="48"/>
      <c r="F110" s="48"/>
      <c r="G110" s="48"/>
      <c r="H110" s="48"/>
      <c r="I110" s="48"/>
      <c r="J110" s="49"/>
    </row>
    <row r="111" spans="1:10" ht="47.25" x14ac:dyDescent="0.25">
      <c r="A111" s="122" t="s">
        <v>65</v>
      </c>
      <c r="B111" s="122"/>
      <c r="C111" s="7" t="s">
        <v>10</v>
      </c>
      <c r="D111" s="7" t="s">
        <v>49</v>
      </c>
      <c r="E111" s="7" t="s">
        <v>66</v>
      </c>
      <c r="F111" s="7" t="s">
        <v>67</v>
      </c>
      <c r="G111" s="7" t="s">
        <v>68</v>
      </c>
      <c r="H111" s="7" t="s">
        <v>69</v>
      </c>
      <c r="I111" s="27" t="s">
        <v>16</v>
      </c>
      <c r="J111" s="28" t="s">
        <v>70</v>
      </c>
    </row>
    <row r="112" spans="1:10" x14ac:dyDescent="0.25">
      <c r="A112" s="2">
        <v>1</v>
      </c>
      <c r="B112" s="12" t="s">
        <v>117</v>
      </c>
      <c r="C112" s="12" t="s">
        <v>104</v>
      </c>
      <c r="D112" s="13" t="s">
        <v>107</v>
      </c>
      <c r="E112" s="19" t="s">
        <v>116</v>
      </c>
      <c r="F112" s="91" t="s">
        <v>113</v>
      </c>
      <c r="G112" s="14">
        <v>470</v>
      </c>
      <c r="H112" s="14">
        <v>8</v>
      </c>
      <c r="I112" s="29">
        <f>G112*H112</f>
        <v>3760</v>
      </c>
      <c r="J112" s="13" t="s">
        <v>140</v>
      </c>
    </row>
    <row r="113" spans="1:10" ht="31.5" x14ac:dyDescent="0.25">
      <c r="A113" s="2">
        <v>2</v>
      </c>
      <c r="B113" s="12" t="s">
        <v>115</v>
      </c>
      <c r="C113" s="12" t="s">
        <v>104</v>
      </c>
      <c r="D113" s="13" t="s">
        <v>107</v>
      </c>
      <c r="E113" s="19" t="s">
        <v>116</v>
      </c>
      <c r="F113" s="91" t="s">
        <v>113</v>
      </c>
      <c r="G113" s="14">
        <v>497</v>
      </c>
      <c r="H113" s="14">
        <v>8</v>
      </c>
      <c r="I113" s="29">
        <f t="shared" ref="I113:I117" si="8">G113*H113</f>
        <v>3976</v>
      </c>
      <c r="J113" s="13" t="s">
        <v>141</v>
      </c>
    </row>
    <row r="114" spans="1:10" ht="31.5" x14ac:dyDescent="0.25">
      <c r="A114" s="2">
        <v>3</v>
      </c>
      <c r="B114" s="12" t="s">
        <v>142</v>
      </c>
      <c r="C114" s="12" t="s">
        <v>104</v>
      </c>
      <c r="D114" s="13" t="s">
        <v>107</v>
      </c>
      <c r="E114" s="19" t="s">
        <v>143</v>
      </c>
      <c r="F114" s="91" t="s">
        <v>113</v>
      </c>
      <c r="G114" s="14">
        <v>350</v>
      </c>
      <c r="H114" s="14">
        <v>8</v>
      </c>
      <c r="I114" s="29">
        <f t="shared" si="8"/>
        <v>2800</v>
      </c>
      <c r="J114" s="13" t="s">
        <v>144</v>
      </c>
    </row>
    <row r="115" spans="1:10" ht="31.5" x14ac:dyDescent="0.25">
      <c r="A115" s="2">
        <v>4</v>
      </c>
      <c r="B115" s="12" t="s">
        <v>142</v>
      </c>
      <c r="C115" s="12" t="s">
        <v>104</v>
      </c>
      <c r="D115" s="13" t="s">
        <v>107</v>
      </c>
      <c r="E115" s="19" t="s">
        <v>143</v>
      </c>
      <c r="F115" s="91" t="s">
        <v>114</v>
      </c>
      <c r="G115" s="14">
        <v>342</v>
      </c>
      <c r="H115" s="14">
        <v>8</v>
      </c>
      <c r="I115" s="29">
        <f t="shared" si="8"/>
        <v>2736</v>
      </c>
      <c r="J115" s="13" t="s">
        <v>145</v>
      </c>
    </row>
    <row r="116" spans="1:10" ht="31.5" x14ac:dyDescent="0.25">
      <c r="A116" s="8">
        <v>5</v>
      </c>
      <c r="B116" s="24" t="s">
        <v>149</v>
      </c>
      <c r="C116" s="12" t="s">
        <v>104</v>
      </c>
      <c r="D116" s="13" t="s">
        <v>107</v>
      </c>
      <c r="E116" s="19" t="s">
        <v>148</v>
      </c>
      <c r="F116" s="91" t="s">
        <v>18</v>
      </c>
      <c r="G116" s="14">
        <v>4500</v>
      </c>
      <c r="H116" s="14">
        <v>1</v>
      </c>
      <c r="I116" s="29">
        <f t="shared" si="8"/>
        <v>4500</v>
      </c>
      <c r="J116" s="13" t="s">
        <v>150</v>
      </c>
    </row>
    <row r="117" spans="1:10" x14ac:dyDescent="0.25">
      <c r="A117" s="2">
        <v>6</v>
      </c>
      <c r="B117" s="12"/>
      <c r="C117" s="12"/>
      <c r="D117" s="13"/>
      <c r="E117" s="19"/>
      <c r="F117" s="91" t="s">
        <v>18</v>
      </c>
      <c r="G117" s="14"/>
      <c r="H117" s="14"/>
      <c r="I117" s="29">
        <f t="shared" si="8"/>
        <v>0</v>
      </c>
      <c r="J117" s="13" t="s">
        <v>24</v>
      </c>
    </row>
    <row r="118" spans="1:10" x14ac:dyDescent="0.25">
      <c r="A118" s="2">
        <v>7</v>
      </c>
      <c r="B118" s="12"/>
      <c r="C118" s="12"/>
      <c r="D118" s="13"/>
      <c r="E118" s="19"/>
      <c r="F118" s="91" t="s">
        <v>18</v>
      </c>
      <c r="G118" s="14"/>
      <c r="H118" s="14"/>
      <c r="I118" s="29">
        <v>0</v>
      </c>
      <c r="J118" s="13" t="s">
        <v>25</v>
      </c>
    </row>
    <row r="119" spans="1:10" x14ac:dyDescent="0.25">
      <c r="A119" s="2">
        <v>8</v>
      </c>
      <c r="B119" s="12"/>
      <c r="C119" s="12"/>
      <c r="D119" s="13"/>
      <c r="E119" s="19"/>
      <c r="F119" s="91" t="s">
        <v>18</v>
      </c>
      <c r="G119" s="14"/>
      <c r="H119" s="14"/>
      <c r="I119" s="29">
        <f t="shared" ref="I119:I121" si="9">G119*H119</f>
        <v>0</v>
      </c>
      <c r="J119" s="13" t="s">
        <v>26</v>
      </c>
    </row>
    <row r="120" spans="1:10" x14ac:dyDescent="0.25">
      <c r="A120" s="2">
        <v>9</v>
      </c>
      <c r="B120" s="12"/>
      <c r="C120" s="12"/>
      <c r="D120" s="13"/>
      <c r="E120" s="19"/>
      <c r="F120" s="91" t="s">
        <v>18</v>
      </c>
      <c r="G120" s="14"/>
      <c r="H120" s="14"/>
      <c r="I120" s="29">
        <f t="shared" si="9"/>
        <v>0</v>
      </c>
      <c r="J120" s="13" t="s">
        <v>27</v>
      </c>
    </row>
    <row r="121" spans="1:10" ht="16.5" thickBot="1" x14ac:dyDescent="0.3">
      <c r="A121" s="63">
        <v>10</v>
      </c>
      <c r="B121" s="64"/>
      <c r="C121" s="64"/>
      <c r="D121" s="31"/>
      <c r="E121" s="73"/>
      <c r="F121" s="91" t="s">
        <v>18</v>
      </c>
      <c r="G121" s="65"/>
      <c r="H121" s="65"/>
      <c r="I121" s="29">
        <f t="shared" si="9"/>
        <v>0</v>
      </c>
      <c r="J121" s="31" t="s">
        <v>28</v>
      </c>
    </row>
    <row r="122" spans="1:10" ht="32.25" thickBot="1" x14ac:dyDescent="0.3">
      <c r="A122" s="80"/>
      <c r="B122" s="81"/>
      <c r="C122" s="81"/>
      <c r="D122" s="81"/>
      <c r="E122" s="81"/>
      <c r="F122" s="81"/>
      <c r="G122" s="82" t="s">
        <v>72</v>
      </c>
      <c r="H122" s="83">
        <f>SUM(I112:I121)</f>
        <v>17772</v>
      </c>
      <c r="I122" s="67"/>
      <c r="J122" s="33"/>
    </row>
    <row r="123" spans="1:10" ht="14.45" customHeight="1" x14ac:dyDescent="0.25">
      <c r="A123" s="139" t="s">
        <v>73</v>
      </c>
      <c r="B123" s="140"/>
      <c r="C123" s="140"/>
      <c r="D123" s="140"/>
      <c r="E123" s="140"/>
      <c r="F123" s="140"/>
      <c r="G123" s="140"/>
      <c r="H123" s="141"/>
      <c r="I123" s="92"/>
      <c r="J123" s="33"/>
    </row>
    <row r="124" spans="1:10" ht="14.45" customHeight="1" x14ac:dyDescent="0.25">
      <c r="A124" s="44" t="s">
        <v>4</v>
      </c>
      <c r="B124" s="45"/>
      <c r="C124" s="45"/>
      <c r="D124" s="45"/>
      <c r="E124" s="45"/>
      <c r="F124" s="45"/>
      <c r="G124" s="45"/>
      <c r="H124" s="76"/>
      <c r="I124" s="93"/>
      <c r="J124" s="46"/>
    </row>
    <row r="125" spans="1:10" ht="14.45" customHeight="1" x14ac:dyDescent="0.25">
      <c r="A125" s="44" t="s">
        <v>74</v>
      </c>
      <c r="B125" s="45"/>
      <c r="C125" s="45"/>
      <c r="D125" s="45"/>
      <c r="E125" s="45"/>
      <c r="F125" s="45"/>
      <c r="G125" s="45"/>
      <c r="H125" s="45"/>
      <c r="I125" s="45"/>
      <c r="J125" s="46"/>
    </row>
    <row r="126" spans="1:10" ht="14.45" customHeight="1" x14ac:dyDescent="0.25">
      <c r="A126" s="44" t="s">
        <v>75</v>
      </c>
      <c r="B126" s="45"/>
      <c r="C126" s="45"/>
      <c r="D126" s="45"/>
      <c r="E126" s="45"/>
      <c r="F126" s="45"/>
      <c r="G126" s="45"/>
      <c r="H126" s="45"/>
      <c r="I126" s="45"/>
      <c r="J126" s="46"/>
    </row>
    <row r="127" spans="1:10" ht="14.45" customHeight="1" x14ac:dyDescent="0.25">
      <c r="A127" s="142" t="s">
        <v>42</v>
      </c>
      <c r="B127" s="143"/>
      <c r="C127" s="143"/>
      <c r="D127" s="143"/>
      <c r="E127" s="143"/>
      <c r="F127" s="143"/>
      <c r="G127" s="143"/>
      <c r="H127" s="143"/>
      <c r="I127" s="55"/>
      <c r="J127" s="56"/>
    </row>
    <row r="128" spans="1:10" ht="15.6" customHeight="1" x14ac:dyDescent="0.25">
      <c r="A128" s="114" t="s">
        <v>76</v>
      </c>
      <c r="B128" s="115"/>
      <c r="C128" s="115"/>
      <c r="D128" s="115"/>
      <c r="E128" s="115"/>
      <c r="F128" s="115"/>
      <c r="G128" s="115"/>
      <c r="H128" s="115"/>
      <c r="I128" s="42"/>
      <c r="J128" s="43"/>
    </row>
    <row r="129" spans="1:10" ht="37.5" customHeight="1" x14ac:dyDescent="0.25">
      <c r="A129" s="122" t="s">
        <v>43</v>
      </c>
      <c r="B129" s="122"/>
      <c r="C129" s="7" t="s">
        <v>10</v>
      </c>
      <c r="D129" s="7" t="s">
        <v>49</v>
      </c>
      <c r="E129" s="59"/>
      <c r="F129" s="59"/>
      <c r="G129" s="59"/>
      <c r="H129" s="59"/>
      <c r="I129" s="35" t="s">
        <v>16</v>
      </c>
      <c r="J129" s="28" t="s">
        <v>77</v>
      </c>
    </row>
    <row r="130" spans="1:10" x14ac:dyDescent="0.25">
      <c r="A130" s="2">
        <v>1</v>
      </c>
      <c r="B130" s="12"/>
      <c r="C130" s="12"/>
      <c r="D130" s="13"/>
      <c r="E130" s="59"/>
      <c r="F130" s="60"/>
      <c r="G130" s="61"/>
      <c r="H130" s="62"/>
      <c r="I130" s="36"/>
      <c r="J130" s="13" t="s">
        <v>19</v>
      </c>
    </row>
    <row r="131" spans="1:10" x14ac:dyDescent="0.25">
      <c r="A131" s="2">
        <v>2</v>
      </c>
      <c r="B131" s="12"/>
      <c r="C131" s="12"/>
      <c r="D131" s="13"/>
      <c r="E131" s="59"/>
      <c r="F131" s="60"/>
      <c r="G131" s="61"/>
      <c r="H131" s="62"/>
      <c r="I131" s="36"/>
      <c r="J131" s="13" t="s">
        <v>20</v>
      </c>
    </row>
    <row r="132" spans="1:10" x14ac:dyDescent="0.25">
      <c r="A132" s="2">
        <v>3</v>
      </c>
      <c r="B132" s="12"/>
      <c r="C132" s="12"/>
      <c r="D132" s="13"/>
      <c r="E132" s="59"/>
      <c r="F132" s="60"/>
      <c r="G132" s="61"/>
      <c r="H132" s="62"/>
      <c r="I132" s="36"/>
      <c r="J132" s="13" t="s">
        <v>21</v>
      </c>
    </row>
    <row r="133" spans="1:10" x14ac:dyDescent="0.25">
      <c r="A133" s="2">
        <v>4</v>
      </c>
      <c r="B133" s="12"/>
      <c r="C133" s="12"/>
      <c r="D133" s="13"/>
      <c r="E133" s="59"/>
      <c r="F133" s="60"/>
      <c r="G133" s="61"/>
      <c r="H133" s="62"/>
      <c r="I133" s="36"/>
      <c r="J133" s="13" t="s">
        <v>22</v>
      </c>
    </row>
    <row r="134" spans="1:10" x14ac:dyDescent="0.25">
      <c r="A134" s="2">
        <v>5</v>
      </c>
      <c r="B134" s="12"/>
      <c r="C134" s="12"/>
      <c r="D134" s="13"/>
      <c r="E134" s="59"/>
      <c r="F134" s="60"/>
      <c r="G134" s="61"/>
      <c r="H134" s="62"/>
      <c r="I134" s="36"/>
      <c r="J134" s="13" t="s">
        <v>23</v>
      </c>
    </row>
    <row r="135" spans="1:10" x14ac:dyDescent="0.25">
      <c r="A135" s="2">
        <v>6</v>
      </c>
      <c r="B135" s="12"/>
      <c r="C135" s="12"/>
      <c r="D135" s="13"/>
      <c r="E135" s="59"/>
      <c r="F135" s="60"/>
      <c r="G135" s="61"/>
      <c r="H135" s="62"/>
      <c r="I135" s="36"/>
      <c r="J135" s="13" t="s">
        <v>78</v>
      </c>
    </row>
    <row r="136" spans="1:10" x14ac:dyDescent="0.25">
      <c r="A136" s="2">
        <v>7</v>
      </c>
      <c r="B136" s="12"/>
      <c r="C136" s="12"/>
      <c r="D136" s="13"/>
      <c r="E136" s="59"/>
      <c r="F136" s="60"/>
      <c r="G136" s="61"/>
      <c r="H136" s="62"/>
      <c r="I136" s="36"/>
      <c r="J136" s="13" t="s">
        <v>25</v>
      </c>
    </row>
    <row r="137" spans="1:10" x14ac:dyDescent="0.25">
      <c r="A137" s="2">
        <v>8</v>
      </c>
      <c r="B137" s="12"/>
      <c r="C137" s="12"/>
      <c r="D137" s="13"/>
      <c r="E137" s="59"/>
      <c r="F137" s="60"/>
      <c r="G137" s="61"/>
      <c r="H137" s="62"/>
      <c r="I137" s="36"/>
      <c r="J137" s="13" t="s">
        <v>26</v>
      </c>
    </row>
    <row r="138" spans="1:10" x14ac:dyDescent="0.25">
      <c r="A138" s="2">
        <v>9</v>
      </c>
      <c r="B138" s="12"/>
      <c r="C138" s="12"/>
      <c r="D138" s="13"/>
      <c r="E138" s="59"/>
      <c r="F138" s="60"/>
      <c r="G138" s="61"/>
      <c r="H138" s="62"/>
      <c r="I138" s="36"/>
      <c r="J138" s="13" t="s">
        <v>27</v>
      </c>
    </row>
    <row r="139" spans="1:10" ht="16.5" thickBot="1" x14ac:dyDescent="0.3">
      <c r="A139" s="63">
        <v>10</v>
      </c>
      <c r="B139" s="64"/>
      <c r="C139" s="64"/>
      <c r="D139" s="31"/>
      <c r="E139" s="59"/>
      <c r="F139" s="60"/>
      <c r="G139" s="61"/>
      <c r="H139" s="62"/>
      <c r="I139" s="74"/>
      <c r="J139" s="13" t="s">
        <v>28</v>
      </c>
    </row>
    <row r="140" spans="1:10" ht="32.25" thickBot="1" x14ac:dyDescent="0.3">
      <c r="A140" s="75"/>
      <c r="B140" s="72"/>
      <c r="C140" s="72"/>
      <c r="D140" s="72"/>
      <c r="E140" s="72"/>
      <c r="F140" s="72"/>
      <c r="G140" s="82" t="s">
        <v>79</v>
      </c>
      <c r="H140" s="94">
        <f>SUM(I130:I139)</f>
        <v>0</v>
      </c>
      <c r="I140" s="72"/>
      <c r="J140" s="33"/>
    </row>
    <row r="141" spans="1:10" ht="14.45" customHeight="1" x14ac:dyDescent="0.25">
      <c r="A141" s="44"/>
      <c r="B141" s="45"/>
      <c r="C141" s="45"/>
      <c r="D141" s="45"/>
      <c r="E141" s="45"/>
      <c r="F141" s="45"/>
      <c r="G141" s="45"/>
      <c r="H141" s="45"/>
      <c r="I141" s="45"/>
      <c r="J141" s="46"/>
    </row>
    <row r="142" spans="1:10" ht="14.45" customHeight="1" x14ac:dyDescent="0.25">
      <c r="A142" s="44"/>
      <c r="B142" s="45"/>
      <c r="C142" s="45"/>
      <c r="D142" s="45"/>
      <c r="E142" s="45"/>
      <c r="F142" s="45"/>
      <c r="G142" s="45"/>
      <c r="H142" s="45"/>
      <c r="I142" s="45"/>
      <c r="J142" s="46"/>
    </row>
    <row r="143" spans="1:10" ht="15.6" customHeight="1" x14ac:dyDescent="0.25">
      <c r="A143" s="127" t="s">
        <v>80</v>
      </c>
      <c r="B143" s="128"/>
      <c r="C143" s="128"/>
      <c r="D143" s="128"/>
      <c r="E143" s="128"/>
      <c r="F143" s="128"/>
      <c r="G143" s="128"/>
      <c r="H143" s="128"/>
      <c r="I143" s="77"/>
      <c r="J143" s="78"/>
    </row>
    <row r="144" spans="1:10" x14ac:dyDescent="0.25">
      <c r="A144" s="126" t="s">
        <v>81</v>
      </c>
      <c r="B144" s="126"/>
      <c r="C144" s="41" t="s">
        <v>82</v>
      </c>
      <c r="D144" s="50"/>
      <c r="E144" s="34"/>
      <c r="F144" s="34"/>
      <c r="G144" s="34"/>
      <c r="H144" s="37"/>
      <c r="I144" s="37"/>
      <c r="J144" s="37"/>
    </row>
    <row r="145" spans="1:10" x14ac:dyDescent="0.25">
      <c r="A145" s="124" t="s">
        <v>83</v>
      </c>
      <c r="B145" s="125"/>
      <c r="C145" s="3">
        <f>H22</f>
        <v>223287.59999999998</v>
      </c>
      <c r="D145" s="50"/>
      <c r="E145" s="34"/>
      <c r="F145" s="34"/>
      <c r="G145" s="34"/>
      <c r="H145" s="37"/>
      <c r="I145" s="37"/>
      <c r="J145" s="37"/>
    </row>
    <row r="146" spans="1:10" x14ac:dyDescent="0.25">
      <c r="A146" s="124" t="s">
        <v>84</v>
      </c>
      <c r="B146" s="125"/>
      <c r="C146" s="3">
        <f>H40</f>
        <v>5460</v>
      </c>
      <c r="D146" s="50"/>
      <c r="E146" s="34"/>
      <c r="F146" s="34"/>
      <c r="G146" s="34"/>
      <c r="H146" s="37"/>
      <c r="I146" s="37"/>
      <c r="J146" s="37"/>
    </row>
    <row r="147" spans="1:10" ht="15.75" customHeight="1" x14ac:dyDescent="0.25">
      <c r="A147" s="124" t="s">
        <v>102</v>
      </c>
      <c r="B147" s="125"/>
      <c r="C147" s="3">
        <f>H58</f>
        <v>0</v>
      </c>
      <c r="D147" s="50"/>
      <c r="E147" s="34"/>
      <c r="F147" s="34"/>
      <c r="G147" s="34"/>
      <c r="H147" s="37"/>
      <c r="I147" s="37"/>
      <c r="J147" s="37"/>
    </row>
    <row r="148" spans="1:10" ht="15.75" customHeight="1" x14ac:dyDescent="0.25">
      <c r="A148" s="124" t="s">
        <v>85</v>
      </c>
      <c r="B148" s="125"/>
      <c r="C148" s="3">
        <f>H80</f>
        <v>350970</v>
      </c>
      <c r="D148" s="50"/>
      <c r="E148" s="34"/>
      <c r="F148" s="34"/>
      <c r="G148" s="34"/>
      <c r="H148" s="37"/>
      <c r="I148" s="37"/>
      <c r="J148" s="37"/>
    </row>
    <row r="149" spans="1:10" ht="15.75" customHeight="1" x14ac:dyDescent="0.25">
      <c r="A149" s="124" t="s">
        <v>86</v>
      </c>
      <c r="B149" s="125"/>
      <c r="C149" s="3">
        <f>H100</f>
        <v>4250</v>
      </c>
      <c r="D149" s="50"/>
      <c r="E149" s="34"/>
      <c r="F149" s="34"/>
      <c r="G149" s="34"/>
      <c r="H149" s="37"/>
      <c r="I149" s="37"/>
      <c r="J149" s="37"/>
    </row>
    <row r="150" spans="1:10" x14ac:dyDescent="0.25">
      <c r="A150" s="124" t="s">
        <v>87</v>
      </c>
      <c r="B150" s="125"/>
      <c r="C150" s="3">
        <f>H122</f>
        <v>17772</v>
      </c>
      <c r="D150" s="50"/>
      <c r="E150" s="34"/>
      <c r="F150" s="34"/>
      <c r="G150" s="34"/>
      <c r="H150" s="37"/>
      <c r="I150" s="37"/>
      <c r="J150" s="37"/>
    </row>
    <row r="151" spans="1:10" x14ac:dyDescent="0.25">
      <c r="A151" s="120" t="s">
        <v>88</v>
      </c>
      <c r="B151" s="121"/>
      <c r="C151" s="4">
        <f>SUM(C145:C150)</f>
        <v>601739.6</v>
      </c>
      <c r="D151" s="100"/>
      <c r="E151" s="100"/>
      <c r="F151" s="100"/>
      <c r="G151" s="100"/>
      <c r="H151" s="34"/>
      <c r="I151" s="34"/>
      <c r="J151" s="25"/>
    </row>
    <row r="152" spans="1:10" x14ac:dyDescent="0.25">
      <c r="A152" s="99"/>
      <c r="B152" s="100"/>
      <c r="C152" s="100"/>
      <c r="D152" s="9" t="s">
        <v>91</v>
      </c>
      <c r="E152" s="10"/>
      <c r="F152" s="10"/>
      <c r="G152" s="10"/>
      <c r="H152" s="37"/>
      <c r="I152" s="37"/>
      <c r="J152" s="25"/>
    </row>
    <row r="153" spans="1:10" x14ac:dyDescent="0.25">
      <c r="A153" s="126" t="s">
        <v>89</v>
      </c>
      <c r="B153" s="126"/>
      <c r="C153" s="11" t="s">
        <v>90</v>
      </c>
      <c r="D153" s="95" t="e">
        <f>C154/C156</f>
        <v>#DIV/0!</v>
      </c>
      <c r="E153" s="118" t="s">
        <v>93</v>
      </c>
      <c r="F153" s="119"/>
      <c r="G153" s="119"/>
      <c r="H153" s="37"/>
      <c r="I153" s="37"/>
      <c r="J153" s="25"/>
    </row>
    <row r="154" spans="1:10" x14ac:dyDescent="0.25">
      <c r="A154" s="123" t="s">
        <v>92</v>
      </c>
      <c r="B154" s="123"/>
      <c r="C154" s="5"/>
      <c r="D154" s="40"/>
      <c r="E154" s="40"/>
      <c r="F154" s="40"/>
      <c r="I154" s="38"/>
      <c r="J154" s="39"/>
    </row>
    <row r="155" spans="1:10" x14ac:dyDescent="0.25">
      <c r="A155" s="26" t="s">
        <v>94</v>
      </c>
      <c r="B155" s="1" t="s">
        <v>94</v>
      </c>
      <c r="I155" s="38"/>
      <c r="J155" s="39"/>
    </row>
    <row r="156" spans="1:10" ht="15.75" customHeight="1" x14ac:dyDescent="0.25">
      <c r="A156" s="116" t="s">
        <v>95</v>
      </c>
      <c r="B156" s="117"/>
      <c r="C156" s="90"/>
      <c r="D156" s="38"/>
      <c r="E156" s="38"/>
      <c r="F156" s="38"/>
      <c r="I156" s="38"/>
      <c r="J156" s="39"/>
    </row>
    <row r="157" spans="1:10" x14ac:dyDescent="0.25">
      <c r="A157" s="38"/>
      <c r="B157" s="38"/>
      <c r="C157" s="38"/>
    </row>
    <row r="158" spans="1:10" x14ac:dyDescent="0.25">
      <c r="A158" s="1" t="s">
        <v>94</v>
      </c>
    </row>
  </sheetData>
  <sheetProtection selectLockedCells="1"/>
  <mergeCells count="48">
    <mergeCell ref="A47:B47"/>
    <mergeCell ref="A45:I45"/>
    <mergeCell ref="A46:I46"/>
    <mergeCell ref="A25:H25"/>
    <mergeCell ref="A26:H26"/>
    <mergeCell ref="A27:H27"/>
    <mergeCell ref="A28:H28"/>
    <mergeCell ref="A29:B29"/>
    <mergeCell ref="A43:I43"/>
    <mergeCell ref="A127:H127"/>
    <mergeCell ref="A108:H108"/>
    <mergeCell ref="A109:G109"/>
    <mergeCell ref="A111:B111"/>
    <mergeCell ref="A67:B67"/>
    <mergeCell ref="A103:H103"/>
    <mergeCell ref="A107:H107"/>
    <mergeCell ref="A80:F80"/>
    <mergeCell ref="A61:H61"/>
    <mergeCell ref="A83:H83"/>
    <mergeCell ref="A123:H123"/>
    <mergeCell ref="A64:H64"/>
    <mergeCell ref="A65:G65"/>
    <mergeCell ref="A86:H86"/>
    <mergeCell ref="A87:H87"/>
    <mergeCell ref="A89:B89"/>
    <mergeCell ref="A100:F100"/>
    <mergeCell ref="A1:I1"/>
    <mergeCell ref="A3:B3"/>
    <mergeCell ref="A2:B2"/>
    <mergeCell ref="A11:B11"/>
    <mergeCell ref="C2:H2"/>
    <mergeCell ref="C3:H3"/>
    <mergeCell ref="A5:H5"/>
    <mergeCell ref="A128:H128"/>
    <mergeCell ref="A156:B156"/>
    <mergeCell ref="E153:G153"/>
    <mergeCell ref="A151:B151"/>
    <mergeCell ref="A129:B129"/>
    <mergeCell ref="A154:B154"/>
    <mergeCell ref="A145:B145"/>
    <mergeCell ref="A146:B146"/>
    <mergeCell ref="A149:B149"/>
    <mergeCell ref="A148:B148"/>
    <mergeCell ref="A150:B150"/>
    <mergeCell ref="A144:B144"/>
    <mergeCell ref="A153:B153"/>
    <mergeCell ref="A147:B147"/>
    <mergeCell ref="A143:H143"/>
  </mergeCells>
  <phoneticPr fontId="15" type="noConversion"/>
  <conditionalFormatting sqref="D153">
    <cfRule type="expression" dxfId="0" priority="1">
      <formula>$D153&gt;10%</formula>
    </cfRule>
  </conditionalFormatting>
  <dataValidations count="6">
    <dataValidation type="list" allowBlank="1" showInputMessage="1" showErrorMessage="1" sqref="F30:F39 F48:F57" xr:uid="{FE80FFB0-8B37-4ED4-95E2-8CBD7E6A7B0C}">
      <formula1>"Hourly, Daily, Weekly, Monthly, Yearly"</formula1>
    </dataValidation>
    <dataValidation type="list" allowBlank="1" showInputMessage="1" showErrorMessage="1" sqref="D48:D57 D30:D39" xr:uid="{F21A6243-EB78-4D6F-9165-B4656BC15E1F}">
      <formula1>"Personnel, Services, Other"</formula1>
    </dataValidation>
    <dataValidation type="list" allowBlank="1" showInputMessage="1" showErrorMessage="1" sqref="E12:E21" xr:uid="{F04D1871-9946-460A-9768-B5211DB20385}">
      <formula1>"New, Existing"</formula1>
    </dataValidation>
    <dataValidation type="list" allowBlank="1" showInputMessage="1" showErrorMessage="1" sqref="I2" xr:uid="{FDCFB17A-2509-4BAB-A8B5-A4D19FDBF366}">
      <formula1>"Illegal Marijuana, IMPACTS, Justice Reinvestment- Formula, Justice Reinvestment- Competitive, Justice Reinvestment- Victim Services 10%, Justice Reinvestment- Evaluation 3%, Restorative Justice, Specialty Court"</formula1>
    </dataValidation>
    <dataValidation type="list" allowBlank="1" showInputMessage="1" showErrorMessage="1" sqref="F112:F121" xr:uid="{1155A5CD-E3B0-4A52-AA63-BF4CCB511E72}">
      <formula1>"Training, Travel"</formula1>
    </dataValidation>
    <dataValidation type="list" allowBlank="1" showInputMessage="1" showErrorMessage="1" sqref="C2:H2" xr:uid="{27EFB21C-C308-4A26-9A6F-C41FB55DDC7F}">
      <formula1>"Illegal Marijuana, IMPACTS, Justice Reinvestment- Formula, Justice Reinvestment- Victim Services 10%, Justice Reinvestment- Evaluation 3%, Organized Retail Theft, Restorative Justice"</formula1>
    </dataValidation>
  </dataValidations>
  <pageMargins left="0.25" right="0.25" top="0.75" bottom="0.75" header="0.3" footer="0.3"/>
  <pageSetup scale="39" fitToHeight="0" orientation="landscape" r:id="rId1"/>
  <rowBreaks count="3" manualBreakCount="3">
    <brk id="60" max="9" man="1"/>
    <brk id="100" max="9" man="1"/>
    <brk id="14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31EE845457AF498C757A4DD9450963" ma:contentTypeVersion="2" ma:contentTypeDescription="Create a new document." ma:contentTypeScope="" ma:versionID="a14bf5217c9b818c76091357103667e3">
  <xsd:schema xmlns:xsd="http://www.w3.org/2001/XMLSchema" xmlns:xs="http://www.w3.org/2001/XMLSchema" xmlns:p="http://schemas.microsoft.com/office/2006/metadata/properties" xmlns:ns1="http://schemas.microsoft.com/sharepoint/v3" xmlns:ns2="5efa581f-349e-4c8a-a0fa-75a730e5e83c" targetNamespace="http://schemas.microsoft.com/office/2006/metadata/properties" ma:root="true" ma:fieldsID="991b34b5f20391adb75c7d09dddecfbb" ns1:_="" ns2:_="">
    <xsd:import namespace="http://schemas.microsoft.com/sharepoint/v3"/>
    <xsd:import namespace="5efa581f-349e-4c8a-a0fa-75a730e5e83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a581f-349e-4c8a-a0fa-75a730e5e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9A7DFC-B7A8-4CD2-A799-54F0AC0B926B}">
  <ds:schemaRefs>
    <ds:schemaRef ds:uri="http://schemas.microsoft.com/office/2006/metadata/properties"/>
    <ds:schemaRef ds:uri="http://schemas.microsoft.com/office/infopath/2007/PartnerControls"/>
    <ds:schemaRef ds:uri="1030dd62-3845-4792-9e56-07c1a645cf3a"/>
    <ds:schemaRef ds:uri="a862f229-ecb3-4e4f-81ee-c444dad3699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561E0DA-9E50-4EFA-8F16-315C62535E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efa581f-349e-4c8a-a0fa-75a730e5e8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556643-7E88-4FE0-A76A-DE65643E27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Projection Sheet</vt:lpstr>
      <vt:lpstr>'Budget Projection Sheet'!Print_Area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KECK Ryan * CJC</dc:creator>
  <cp:keywords/>
  <dc:description/>
  <cp:lastModifiedBy>AUSTIN Brian</cp:lastModifiedBy>
  <cp:revision/>
  <cp:lastPrinted>2024-06-07T16:19:47Z</cp:lastPrinted>
  <dcterms:created xsi:type="dcterms:W3CDTF">2022-02-04T01:05:13Z</dcterms:created>
  <dcterms:modified xsi:type="dcterms:W3CDTF">2024-07-01T15:57:08Z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0x010100F631EE845457AF498C757A4DD9450963</vt:lpwstr>
  </property>
  <property fmtid="{D5CDD505-2E9C-101B-9397-08002B2CF9AE}" pid="3" name="Order">
    <vt:r8>15106400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SIP_Label_09b73270-2993-4076-be47-9c78f42a1e84_Enabled">
    <vt:lpwstr>true</vt:lpwstr>
  </property>
  <property fmtid="{D5CDD505-2E9C-101B-9397-08002B2CF9AE}" pid="8" name="MSIP_Label_09b73270-2993-4076-be47-9c78f42a1e84_SetDate">
    <vt:lpwstr>2024-03-08T18:24:50Z</vt:lpwstr>
  </property>
  <property fmtid="{D5CDD505-2E9C-101B-9397-08002B2CF9AE}" pid="9" name="MSIP_Label_09b73270-2993-4076-be47-9c78f42a1e84_Method">
    <vt:lpwstr>Privileged</vt:lpwstr>
  </property>
  <property fmtid="{D5CDD505-2E9C-101B-9397-08002B2CF9AE}" pid="10" name="MSIP_Label_09b73270-2993-4076-be47-9c78f42a1e84_Name">
    <vt:lpwstr>Level 1 - Published (Items)</vt:lpwstr>
  </property>
  <property fmtid="{D5CDD505-2E9C-101B-9397-08002B2CF9AE}" pid="11" name="MSIP_Label_09b73270-2993-4076-be47-9c78f42a1e84_SiteId">
    <vt:lpwstr>aa3f6932-fa7c-47b4-a0ce-a598cad161cf</vt:lpwstr>
  </property>
  <property fmtid="{D5CDD505-2E9C-101B-9397-08002B2CF9AE}" pid="12" name="MSIP_Label_09b73270-2993-4076-be47-9c78f42a1e84_ActionId">
    <vt:lpwstr>8a90435b-c6b9-41d3-8b41-f7078af23975</vt:lpwstr>
  </property>
  <property fmtid="{D5CDD505-2E9C-101B-9397-08002B2CF9AE}" pid="13" name="MSIP_Label_09b73270-2993-4076-be47-9c78f42a1e84_ContentBits">
    <vt:lpwstr>0</vt:lpwstr>
  </property>
  <property fmtid="{D5CDD505-2E9C-101B-9397-08002B2CF9AE}" pid="14" name="MediaServiceImageTags">
    <vt:lpwstr/>
  </property>
</Properties>
</file>