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95" yWindow="120" windowWidth="5970" windowHeight="5940" tabRatio="626"/>
  </bookViews>
  <sheets>
    <sheet name="RTNS" sheetId="1" r:id="rId1"/>
  </sheets>
  <definedNames>
    <definedName name="_xlnm._FilterDatabase" localSheetId="0" hidden="1">RTNS!$A$1:$O$100</definedName>
    <definedName name="_Key1" hidden="1">RTNS!$V$11</definedName>
    <definedName name="_Key2" hidden="1">RTNS!$P$11</definedName>
    <definedName name="_Order1" hidden="1">255</definedName>
    <definedName name="_Order2" hidden="1">255</definedName>
    <definedName name="_Regression_Int" localSheetId="0" hidden="1">1</definedName>
    <definedName name="_Sort" hidden="1">RTNS!$O$12:$T$562</definedName>
    <definedName name="_xlnm.Criteria">RTNS!$P$2:$X$4</definedName>
    <definedName name="Criteria_MI">RTNS!$P$2:$U$4</definedName>
    <definedName name="DATA">#N/A</definedName>
    <definedName name="_xlnm.Database">RTNS!$C$1:$L$1</definedName>
    <definedName name="Database_MI">RTNS!$C$1:$L$1</definedName>
    <definedName name="_xlnm.Extract">RTNS!$P$11:$X$11</definedName>
    <definedName name="Extract_MI">RTNS!$P$11:$V$11</definedName>
    <definedName name="_xlnm.Print_Area" localSheetId="0">RTNS!$AV$1:$BK$22</definedName>
    <definedName name="_xlnm.Print_Titles" localSheetId="0">RTNS!$4:$6</definedName>
  </definedNames>
  <calcPr calcId="145621"/>
</workbook>
</file>

<file path=xl/calcChain.xml><?xml version="1.0" encoding="utf-8"?>
<calcChain xmlns="http://schemas.openxmlformats.org/spreadsheetml/2006/main">
  <c r="CM101" i="1" l="1"/>
  <c r="CN101" i="1"/>
  <c r="CO101" i="1"/>
  <c r="CQ101" i="1"/>
  <c r="CR101" i="1"/>
  <c r="CT101" i="1"/>
  <c r="CU101" i="1"/>
  <c r="CV101" i="1"/>
  <c r="CX101" i="1"/>
  <c r="CY101" i="1"/>
  <c r="DA101" i="1"/>
  <c r="DB101" i="1"/>
  <c r="CZ99" i="1"/>
  <c r="CW99" i="1"/>
  <c r="CS99" i="1"/>
  <c r="CP99" i="1"/>
  <c r="CL99" i="1"/>
  <c r="CK99" i="1"/>
  <c r="CJ99" i="1"/>
  <c r="CI99" i="1"/>
  <c r="CZ98" i="1"/>
  <c r="CW98" i="1"/>
  <c r="CS98" i="1"/>
  <c r="CP98" i="1"/>
  <c r="CL98" i="1"/>
  <c r="CK98" i="1"/>
  <c r="CJ98" i="1"/>
  <c r="CI98" i="1"/>
  <c r="CZ97" i="1"/>
  <c r="CW97" i="1"/>
  <c r="CS97" i="1"/>
  <c r="CP97" i="1"/>
  <c r="CL97" i="1"/>
  <c r="CK97" i="1"/>
  <c r="CJ97" i="1"/>
  <c r="CI97" i="1"/>
  <c r="CZ96" i="1"/>
  <c r="CW96" i="1"/>
  <c r="CS96" i="1"/>
  <c r="CP96" i="1"/>
  <c r="CL96" i="1"/>
  <c r="CK96" i="1"/>
  <c r="CJ96" i="1"/>
  <c r="CI96" i="1"/>
  <c r="CZ95" i="1"/>
  <c r="CW95" i="1"/>
  <c r="CS95" i="1"/>
  <c r="CP95" i="1"/>
  <c r="CL95" i="1"/>
  <c r="CK95" i="1"/>
  <c r="CJ95" i="1"/>
  <c r="CI95" i="1"/>
  <c r="CZ94" i="1"/>
  <c r="CW94" i="1"/>
  <c r="CS94" i="1"/>
  <c r="CP94" i="1"/>
  <c r="CL94" i="1"/>
  <c r="CK94" i="1"/>
  <c r="CJ94" i="1"/>
  <c r="CI94" i="1"/>
  <c r="CZ93" i="1"/>
  <c r="CW93" i="1"/>
  <c r="CS93" i="1"/>
  <c r="CP93" i="1"/>
  <c r="CL93" i="1"/>
  <c r="CK93" i="1"/>
  <c r="CJ93" i="1"/>
  <c r="CI93" i="1"/>
  <c r="CZ92" i="1"/>
  <c r="CW92" i="1"/>
  <c r="CS92" i="1"/>
  <c r="CP92" i="1"/>
  <c r="CL92" i="1"/>
  <c r="CK92" i="1"/>
  <c r="CJ92" i="1"/>
  <c r="CI92" i="1"/>
  <c r="CZ91" i="1"/>
  <c r="CW91" i="1"/>
  <c r="CS91" i="1"/>
  <c r="CP91" i="1"/>
  <c r="CL91" i="1"/>
  <c r="CK91" i="1"/>
  <c r="CJ91" i="1"/>
  <c r="CI91" i="1"/>
  <c r="CR89" i="1"/>
  <c r="CQ89" i="1"/>
  <c r="CP85" i="1"/>
  <c r="CL85" i="1"/>
  <c r="CK85" i="1"/>
  <c r="CJ85" i="1"/>
  <c r="CI85" i="1"/>
  <c r="CM89" i="1"/>
  <c r="CN89" i="1"/>
  <c r="CO89" i="1"/>
  <c r="CT89" i="1"/>
  <c r="CU89" i="1"/>
  <c r="CV89" i="1"/>
  <c r="CX89" i="1"/>
  <c r="CY89" i="1"/>
  <c r="DA89" i="1"/>
  <c r="DB89" i="1"/>
  <c r="CZ88" i="1"/>
  <c r="CW88" i="1"/>
  <c r="CS88" i="1"/>
  <c r="CP88" i="1"/>
  <c r="CL88" i="1"/>
  <c r="CK88" i="1"/>
  <c r="CJ88" i="1"/>
  <c r="CI88" i="1"/>
  <c r="CZ87" i="1"/>
  <c r="CW87" i="1"/>
  <c r="CS87" i="1"/>
  <c r="CP87" i="1"/>
  <c r="CL87" i="1"/>
  <c r="CK87" i="1"/>
  <c r="CJ87" i="1"/>
  <c r="CI87" i="1"/>
  <c r="CZ86" i="1"/>
  <c r="CW86" i="1"/>
  <c r="CS86" i="1"/>
  <c r="CP86" i="1"/>
  <c r="CL86" i="1"/>
  <c r="CK86" i="1"/>
  <c r="CJ86" i="1"/>
  <c r="CI86" i="1"/>
  <c r="CX57" i="1"/>
  <c r="CZ85" i="1"/>
  <c r="CW85" i="1"/>
  <c r="CS85" i="1"/>
  <c r="CZ84" i="1"/>
  <c r="CW84" i="1"/>
  <c r="CS84" i="1"/>
  <c r="CP84" i="1"/>
  <c r="CL84" i="1"/>
  <c r="CK84" i="1"/>
  <c r="CJ84" i="1"/>
  <c r="CI84" i="1"/>
  <c r="CZ83" i="1"/>
  <c r="CW83" i="1"/>
  <c r="CS83" i="1"/>
  <c r="CP83" i="1"/>
  <c r="CL83" i="1"/>
  <c r="CK83" i="1"/>
  <c r="CJ83" i="1"/>
  <c r="CI83" i="1"/>
  <c r="CZ82" i="1"/>
  <c r="CW82" i="1"/>
  <c r="CS82" i="1"/>
  <c r="CP82" i="1"/>
  <c r="CL82" i="1"/>
  <c r="CK82" i="1"/>
  <c r="CJ82" i="1"/>
  <c r="CI82" i="1"/>
  <c r="CZ81" i="1"/>
  <c r="CW81" i="1"/>
  <c r="CS81" i="1"/>
  <c r="CP81" i="1"/>
  <c r="CL81" i="1"/>
  <c r="CK81" i="1"/>
  <c r="CJ81" i="1"/>
  <c r="CI81" i="1"/>
  <c r="CZ80" i="1"/>
  <c r="CW80" i="1"/>
  <c r="CS80" i="1"/>
  <c r="CP80" i="1"/>
  <c r="CL80" i="1"/>
  <c r="CK80" i="1"/>
  <c r="CJ80" i="1"/>
  <c r="CI80" i="1"/>
  <c r="CZ79" i="1"/>
  <c r="CW79" i="1"/>
  <c r="CS79" i="1"/>
  <c r="CP79" i="1"/>
  <c r="CL79" i="1"/>
  <c r="CK79" i="1"/>
  <c r="CJ79" i="1"/>
  <c r="CI79" i="1"/>
  <c r="CZ78" i="1"/>
  <c r="CW78" i="1"/>
  <c r="CS78" i="1"/>
  <c r="CP78" i="1"/>
  <c r="CL78" i="1"/>
  <c r="CK78" i="1"/>
  <c r="CJ78" i="1"/>
  <c r="CI78" i="1"/>
  <c r="CZ77" i="1"/>
  <c r="CW77" i="1"/>
  <c r="CS77" i="1"/>
  <c r="CP77" i="1"/>
  <c r="CL77" i="1"/>
  <c r="CK77" i="1"/>
  <c r="CJ77" i="1"/>
  <c r="CI77" i="1"/>
  <c r="CZ76" i="1"/>
  <c r="CW76" i="1"/>
  <c r="CS76" i="1"/>
  <c r="CP76" i="1"/>
  <c r="CL76" i="1"/>
  <c r="CK76" i="1"/>
  <c r="CJ76" i="1"/>
  <c r="CI76" i="1"/>
  <c r="CZ75" i="1"/>
  <c r="CW75" i="1"/>
  <c r="CS75" i="1"/>
  <c r="CP75" i="1"/>
  <c r="CL75" i="1"/>
  <c r="CK75" i="1"/>
  <c r="CJ75" i="1"/>
  <c r="CI75" i="1"/>
  <c r="CZ74" i="1"/>
  <c r="CW74" i="1"/>
  <c r="CS74" i="1"/>
  <c r="CP74" i="1"/>
  <c r="CL74" i="1"/>
  <c r="CK74" i="1"/>
  <c r="CJ74" i="1"/>
  <c r="CI74" i="1"/>
  <c r="CZ73" i="1"/>
  <c r="CW73" i="1"/>
  <c r="CS73" i="1"/>
  <c r="CP73" i="1"/>
  <c r="CL73" i="1"/>
  <c r="CK73" i="1"/>
  <c r="CJ73" i="1"/>
  <c r="CI73" i="1"/>
  <c r="CI67" i="1"/>
  <c r="CJ67" i="1"/>
  <c r="CJ66" i="1"/>
  <c r="CI66" i="1"/>
  <c r="CJ65" i="1"/>
  <c r="CI65" i="1"/>
  <c r="CK64" i="1"/>
  <c r="CJ64" i="1"/>
  <c r="CI64" i="1"/>
  <c r="CJ63" i="1"/>
  <c r="CI63" i="1"/>
  <c r="CJ62" i="1"/>
  <c r="CI62" i="1"/>
  <c r="CK61" i="1"/>
  <c r="CJ61" i="1"/>
  <c r="CI61" i="1"/>
  <c r="CI60" i="1"/>
  <c r="CM57" i="1"/>
  <c r="CN57" i="1"/>
  <c r="CO57" i="1"/>
  <c r="CQ57" i="1"/>
  <c r="CR57" i="1"/>
  <c r="CT57" i="1"/>
  <c r="CU57" i="1"/>
  <c r="CV57" i="1"/>
  <c r="CY57" i="1"/>
  <c r="DA57" i="1"/>
  <c r="DB57" i="1"/>
  <c r="CI55" i="1"/>
  <c r="CI26" i="1"/>
  <c r="CI44" i="1"/>
  <c r="CI54" i="1"/>
  <c r="CI56" i="1"/>
  <c r="CI7" i="1"/>
  <c r="CP51" i="1"/>
  <c r="CZ56" i="1"/>
  <c r="CW56" i="1"/>
  <c r="CS56" i="1"/>
  <c r="CP56" i="1"/>
  <c r="CL56" i="1"/>
  <c r="CK56" i="1"/>
  <c r="CJ56" i="1"/>
  <c r="BS203" i="1"/>
  <c r="BT203" i="1"/>
  <c r="BV203" i="1"/>
  <c r="BW203" i="1"/>
  <c r="BY203" i="1"/>
  <c r="BZ203" i="1"/>
  <c r="CA203" i="1"/>
  <c r="CC203" i="1"/>
  <c r="CD203" i="1"/>
  <c r="CB269" i="1"/>
  <c r="BX269" i="1"/>
  <c r="BU269" i="1"/>
  <c r="BR269" i="1"/>
  <c r="BQ269" i="1"/>
  <c r="BP269" i="1"/>
  <c r="BO269" i="1"/>
  <c r="CD268" i="1"/>
  <c r="CD271" i="1" s="1"/>
  <c r="CC268" i="1"/>
  <c r="CC271" i="1" s="1"/>
  <c r="CA268" i="1"/>
  <c r="CA271" i="1" s="1"/>
  <c r="BZ268" i="1"/>
  <c r="BZ271" i="1" s="1"/>
  <c r="BY268" i="1"/>
  <c r="BY271" i="1" s="1"/>
  <c r="BW268" i="1"/>
  <c r="BW271" i="1" s="1"/>
  <c r="BV268" i="1"/>
  <c r="BV271" i="1" s="1"/>
  <c r="BT268" i="1"/>
  <c r="BT271" i="1" s="1"/>
  <c r="BS268" i="1"/>
  <c r="CB267" i="1"/>
  <c r="BX267" i="1"/>
  <c r="BU267" i="1"/>
  <c r="BR267" i="1"/>
  <c r="BQ267" i="1"/>
  <c r="BP267" i="1"/>
  <c r="BO267" i="1"/>
  <c r="CB266" i="1"/>
  <c r="BX266" i="1"/>
  <c r="BU266" i="1"/>
  <c r="BR266" i="1"/>
  <c r="BQ266" i="1"/>
  <c r="BP266" i="1"/>
  <c r="BO266" i="1"/>
  <c r="CB265" i="1"/>
  <c r="BX265" i="1"/>
  <c r="BU265" i="1"/>
  <c r="BR265" i="1"/>
  <c r="BQ265" i="1"/>
  <c r="BP265" i="1"/>
  <c r="BO265" i="1"/>
  <c r="CB264" i="1"/>
  <c r="BX264" i="1"/>
  <c r="BU264" i="1"/>
  <c r="BR264" i="1"/>
  <c r="BQ264" i="1"/>
  <c r="BP264" i="1"/>
  <c r="BO264" i="1"/>
  <c r="CB263" i="1"/>
  <c r="BX263" i="1"/>
  <c r="BU263" i="1"/>
  <c r="BR263" i="1"/>
  <c r="BQ263" i="1"/>
  <c r="BP263" i="1"/>
  <c r="BO263" i="1"/>
  <c r="CD261" i="1"/>
  <c r="CC261" i="1"/>
  <c r="CA261" i="1"/>
  <c r="BZ261" i="1"/>
  <c r="BY261" i="1"/>
  <c r="BW261" i="1"/>
  <c r="BV261" i="1"/>
  <c r="BT261" i="1"/>
  <c r="BS261" i="1"/>
  <c r="CB260" i="1"/>
  <c r="BX260" i="1"/>
  <c r="BU260" i="1"/>
  <c r="BR260" i="1"/>
  <c r="BQ260" i="1"/>
  <c r="BP260" i="1"/>
  <c r="BO260" i="1"/>
  <c r="CB259" i="1"/>
  <c r="BX259" i="1"/>
  <c r="BU259" i="1"/>
  <c r="BR259" i="1"/>
  <c r="BQ259" i="1"/>
  <c r="BP259" i="1"/>
  <c r="BO259" i="1"/>
  <c r="CB258" i="1"/>
  <c r="BX258" i="1"/>
  <c r="BU258" i="1"/>
  <c r="BR258" i="1"/>
  <c r="BQ258" i="1"/>
  <c r="BP258" i="1"/>
  <c r="BO258" i="1"/>
  <c r="CB257" i="1"/>
  <c r="BX257" i="1"/>
  <c r="BU257" i="1"/>
  <c r="BR257" i="1"/>
  <c r="BQ257" i="1"/>
  <c r="BP257" i="1"/>
  <c r="BO257" i="1"/>
  <c r="CB256" i="1"/>
  <c r="BX256" i="1"/>
  <c r="BU256" i="1"/>
  <c r="BR256" i="1"/>
  <c r="BQ256" i="1"/>
  <c r="BP256" i="1"/>
  <c r="BO256" i="1"/>
  <c r="CB255" i="1"/>
  <c r="BX255" i="1"/>
  <c r="BU255" i="1"/>
  <c r="BR255" i="1"/>
  <c r="BQ255" i="1"/>
  <c r="BP255" i="1"/>
  <c r="BO255" i="1"/>
  <c r="CB254" i="1"/>
  <c r="BX254" i="1"/>
  <c r="BU254" i="1"/>
  <c r="BR254" i="1"/>
  <c r="BQ254" i="1"/>
  <c r="BP254" i="1"/>
  <c r="BO254" i="1"/>
  <c r="CB253" i="1"/>
  <c r="BX253" i="1"/>
  <c r="BU253" i="1"/>
  <c r="BR253" i="1"/>
  <c r="BQ253" i="1"/>
  <c r="BP253" i="1"/>
  <c r="BO253" i="1"/>
  <c r="CB252" i="1"/>
  <c r="BX252" i="1"/>
  <c r="BU252" i="1"/>
  <c r="BR252" i="1"/>
  <c r="BQ252" i="1"/>
  <c r="BP252" i="1"/>
  <c r="BO252" i="1"/>
  <c r="CB251" i="1"/>
  <c r="BX251" i="1"/>
  <c r="BU251" i="1"/>
  <c r="BR251" i="1"/>
  <c r="BQ251" i="1"/>
  <c r="BP251" i="1"/>
  <c r="BO251" i="1"/>
  <c r="CB250" i="1"/>
  <c r="BX250" i="1"/>
  <c r="BU250" i="1"/>
  <c r="BR250" i="1"/>
  <c r="BQ250" i="1"/>
  <c r="BP250" i="1"/>
  <c r="BO250" i="1"/>
  <c r="CB249" i="1"/>
  <c r="BX249" i="1"/>
  <c r="BU249" i="1"/>
  <c r="BR249" i="1"/>
  <c r="BQ249" i="1"/>
  <c r="BP249" i="1"/>
  <c r="BO249" i="1"/>
  <c r="CB248" i="1"/>
  <c r="BX248" i="1"/>
  <c r="BU248" i="1"/>
  <c r="BR248" i="1"/>
  <c r="BQ248" i="1"/>
  <c r="BP248" i="1"/>
  <c r="BO248" i="1"/>
  <c r="CB247" i="1"/>
  <c r="BX247" i="1"/>
  <c r="BU247" i="1"/>
  <c r="BR247" i="1"/>
  <c r="BQ247" i="1"/>
  <c r="BP247" i="1"/>
  <c r="BO247" i="1"/>
  <c r="CB246" i="1"/>
  <c r="BX246" i="1"/>
  <c r="BU246" i="1"/>
  <c r="BR246" i="1"/>
  <c r="BQ246" i="1"/>
  <c r="BP246" i="1"/>
  <c r="BO246" i="1"/>
  <c r="CB245" i="1"/>
  <c r="BX245" i="1"/>
  <c r="BU245" i="1"/>
  <c r="BR245" i="1"/>
  <c r="BQ245" i="1"/>
  <c r="BP245" i="1"/>
  <c r="BO245" i="1"/>
  <c r="CB244" i="1"/>
  <c r="BX244" i="1"/>
  <c r="BU244" i="1"/>
  <c r="BR244" i="1"/>
  <c r="BQ244" i="1"/>
  <c r="BP244" i="1"/>
  <c r="BO244" i="1"/>
  <c r="CB243" i="1"/>
  <c r="BX243" i="1"/>
  <c r="BU243" i="1"/>
  <c r="BR243" i="1"/>
  <c r="BQ243" i="1"/>
  <c r="BP243" i="1"/>
  <c r="BO243" i="1"/>
  <c r="CB242" i="1"/>
  <c r="BX242" i="1"/>
  <c r="BU242" i="1"/>
  <c r="BR242" i="1"/>
  <c r="BQ242" i="1"/>
  <c r="BP242" i="1"/>
  <c r="BO242" i="1"/>
  <c r="CB241" i="1"/>
  <c r="BX241" i="1"/>
  <c r="BU241" i="1"/>
  <c r="BR241" i="1"/>
  <c r="BQ241" i="1"/>
  <c r="BP241" i="1"/>
  <c r="BO241" i="1"/>
  <c r="CB240" i="1"/>
  <c r="BX240" i="1"/>
  <c r="BU240" i="1"/>
  <c r="BR240" i="1"/>
  <c r="BQ240" i="1"/>
  <c r="BP240" i="1"/>
  <c r="BO240" i="1"/>
  <c r="CB239" i="1"/>
  <c r="BX239" i="1"/>
  <c r="BU239" i="1"/>
  <c r="BR239" i="1"/>
  <c r="BQ239" i="1"/>
  <c r="BP239" i="1"/>
  <c r="BO239" i="1"/>
  <c r="CB238" i="1"/>
  <c r="BX238" i="1"/>
  <c r="BU238" i="1"/>
  <c r="BR238" i="1"/>
  <c r="BQ238" i="1"/>
  <c r="BP238" i="1"/>
  <c r="BO238" i="1"/>
  <c r="CB237" i="1"/>
  <c r="BX237" i="1"/>
  <c r="BU237" i="1"/>
  <c r="BR237" i="1"/>
  <c r="BQ237" i="1"/>
  <c r="BP237" i="1"/>
  <c r="BO237" i="1"/>
  <c r="CB236" i="1"/>
  <c r="BX236" i="1"/>
  <c r="BU236" i="1"/>
  <c r="BR236" i="1"/>
  <c r="BQ236" i="1"/>
  <c r="BP236" i="1"/>
  <c r="BO236" i="1"/>
  <c r="CB235" i="1"/>
  <c r="BX235" i="1"/>
  <c r="BU235" i="1"/>
  <c r="BR235" i="1"/>
  <c r="BQ235" i="1"/>
  <c r="BP235" i="1"/>
  <c r="BO235" i="1"/>
  <c r="CB234" i="1"/>
  <c r="BX234" i="1"/>
  <c r="BU234" i="1"/>
  <c r="BR234" i="1"/>
  <c r="BQ234" i="1"/>
  <c r="BP234" i="1"/>
  <c r="BO234" i="1"/>
  <c r="CB233" i="1"/>
  <c r="BX233" i="1"/>
  <c r="BU233" i="1"/>
  <c r="BR233" i="1"/>
  <c r="BQ233" i="1"/>
  <c r="BP233" i="1"/>
  <c r="BO233" i="1"/>
  <c r="CB232" i="1"/>
  <c r="BX232" i="1"/>
  <c r="BU232" i="1"/>
  <c r="BR232" i="1"/>
  <c r="BQ232" i="1"/>
  <c r="BP232" i="1"/>
  <c r="BO232" i="1"/>
  <c r="CB231" i="1"/>
  <c r="BX231" i="1"/>
  <c r="BU231" i="1"/>
  <c r="BR231" i="1"/>
  <c r="BQ231" i="1"/>
  <c r="BP231" i="1"/>
  <c r="BO231" i="1"/>
  <c r="CD229" i="1"/>
  <c r="CC229" i="1"/>
  <c r="CA229" i="1"/>
  <c r="BZ229" i="1"/>
  <c r="BY229" i="1"/>
  <c r="BW229" i="1"/>
  <c r="BV229" i="1"/>
  <c r="BT229" i="1"/>
  <c r="BS229" i="1"/>
  <c r="CB228" i="1"/>
  <c r="BX228" i="1"/>
  <c r="BU228" i="1"/>
  <c r="BR228" i="1"/>
  <c r="BQ228" i="1"/>
  <c r="BP228" i="1"/>
  <c r="BO228" i="1"/>
  <c r="CB227" i="1"/>
  <c r="BX227" i="1"/>
  <c r="BU227" i="1"/>
  <c r="BR227" i="1"/>
  <c r="BQ227" i="1"/>
  <c r="BP227" i="1"/>
  <c r="BO227" i="1"/>
  <c r="CB226" i="1"/>
  <c r="BX226" i="1"/>
  <c r="BU226" i="1"/>
  <c r="BR226" i="1"/>
  <c r="BQ226" i="1"/>
  <c r="BP226" i="1"/>
  <c r="BO226" i="1"/>
  <c r="CB225" i="1"/>
  <c r="BX225" i="1"/>
  <c r="BU225" i="1"/>
  <c r="BR225" i="1"/>
  <c r="BQ225" i="1"/>
  <c r="BP225" i="1"/>
  <c r="BO225" i="1"/>
  <c r="CB224" i="1"/>
  <c r="BX224" i="1"/>
  <c r="BU224" i="1"/>
  <c r="BR224" i="1"/>
  <c r="BQ224" i="1"/>
  <c r="BP224" i="1"/>
  <c r="BO224" i="1"/>
  <c r="CB223" i="1"/>
  <c r="BX223" i="1"/>
  <c r="BU223" i="1"/>
  <c r="BR223" i="1"/>
  <c r="BQ223" i="1"/>
  <c r="BP223" i="1"/>
  <c r="BO223" i="1"/>
  <c r="CB222" i="1"/>
  <c r="BX222" i="1"/>
  <c r="BU222" i="1"/>
  <c r="BR222" i="1"/>
  <c r="BQ222" i="1"/>
  <c r="BP222" i="1"/>
  <c r="BO222" i="1"/>
  <c r="CB221" i="1"/>
  <c r="BX221" i="1"/>
  <c r="BU221" i="1"/>
  <c r="BR221" i="1"/>
  <c r="BQ221" i="1"/>
  <c r="BP221" i="1"/>
  <c r="BO221" i="1"/>
  <c r="CB220" i="1"/>
  <c r="BX220" i="1"/>
  <c r="BU220" i="1"/>
  <c r="BR220" i="1"/>
  <c r="BQ220" i="1"/>
  <c r="BP220" i="1"/>
  <c r="BO220" i="1"/>
  <c r="CB219" i="1"/>
  <c r="BX219" i="1"/>
  <c r="BU219" i="1"/>
  <c r="BR219" i="1"/>
  <c r="BQ219" i="1"/>
  <c r="BP219" i="1"/>
  <c r="BO219" i="1"/>
  <c r="CB218" i="1"/>
  <c r="BX218" i="1"/>
  <c r="BU218" i="1"/>
  <c r="BR218" i="1"/>
  <c r="BQ218" i="1"/>
  <c r="BP218" i="1"/>
  <c r="BO218" i="1"/>
  <c r="CB217" i="1"/>
  <c r="BX217" i="1"/>
  <c r="BU217" i="1"/>
  <c r="BR217" i="1"/>
  <c r="BQ217" i="1"/>
  <c r="BP217" i="1"/>
  <c r="BO217" i="1"/>
  <c r="CB216" i="1"/>
  <c r="BX216" i="1"/>
  <c r="BU216" i="1"/>
  <c r="BR216" i="1"/>
  <c r="BQ216" i="1"/>
  <c r="BP216" i="1"/>
  <c r="BO216" i="1"/>
  <c r="CB215" i="1"/>
  <c r="BX215" i="1"/>
  <c r="BU215" i="1"/>
  <c r="BR215" i="1"/>
  <c r="BQ215" i="1"/>
  <c r="BP215" i="1"/>
  <c r="BO215" i="1"/>
  <c r="CB214" i="1"/>
  <c r="BX214" i="1"/>
  <c r="BU214" i="1"/>
  <c r="BR214" i="1"/>
  <c r="BQ214" i="1"/>
  <c r="BP214" i="1"/>
  <c r="BO214" i="1"/>
  <c r="CB213" i="1"/>
  <c r="BX213" i="1"/>
  <c r="BU213" i="1"/>
  <c r="BR213" i="1"/>
  <c r="BQ213" i="1"/>
  <c r="BP213" i="1"/>
  <c r="BO213" i="1"/>
  <c r="CB212" i="1"/>
  <c r="BX212" i="1"/>
  <c r="BU212" i="1"/>
  <c r="BR212" i="1"/>
  <c r="BQ212" i="1"/>
  <c r="BP212" i="1"/>
  <c r="BO212" i="1"/>
  <c r="CB211" i="1"/>
  <c r="BX211" i="1"/>
  <c r="BU211" i="1"/>
  <c r="BR211" i="1"/>
  <c r="BQ211" i="1"/>
  <c r="BP211" i="1"/>
  <c r="BO211" i="1"/>
  <c r="CB210" i="1"/>
  <c r="BX210" i="1"/>
  <c r="BU210" i="1"/>
  <c r="BR210" i="1"/>
  <c r="BQ210" i="1"/>
  <c r="BP210" i="1"/>
  <c r="BO210" i="1"/>
  <c r="CB209" i="1"/>
  <c r="BX209" i="1"/>
  <c r="BU209" i="1"/>
  <c r="BR209" i="1"/>
  <c r="BQ209" i="1"/>
  <c r="BP209" i="1"/>
  <c r="BO209" i="1"/>
  <c r="CB208" i="1"/>
  <c r="BX208" i="1"/>
  <c r="BU208" i="1"/>
  <c r="BR208" i="1"/>
  <c r="BQ208" i="1"/>
  <c r="BP208" i="1"/>
  <c r="BO208" i="1"/>
  <c r="CB207" i="1"/>
  <c r="BX207" i="1"/>
  <c r="BU207" i="1"/>
  <c r="BR207" i="1"/>
  <c r="BQ207" i="1"/>
  <c r="BP207" i="1"/>
  <c r="BO207" i="1"/>
  <c r="CB206" i="1"/>
  <c r="BX206" i="1"/>
  <c r="BU206" i="1"/>
  <c r="BR206" i="1"/>
  <c r="BQ206" i="1"/>
  <c r="BP206" i="1"/>
  <c r="BO206" i="1"/>
  <c r="CB205" i="1"/>
  <c r="BX205" i="1"/>
  <c r="BU205" i="1"/>
  <c r="BR205" i="1"/>
  <c r="BQ205" i="1"/>
  <c r="BP205" i="1"/>
  <c r="BO205" i="1"/>
  <c r="CX25" i="1"/>
  <c r="CY25" i="1"/>
  <c r="DB25" i="1"/>
  <c r="DA25" i="1"/>
  <c r="CV25" i="1"/>
  <c r="CU25" i="1"/>
  <c r="CT25" i="1"/>
  <c r="CR25" i="1"/>
  <c r="CQ25" i="1"/>
  <c r="CO25" i="1"/>
  <c r="CN25" i="1"/>
  <c r="CM25" i="1"/>
  <c r="CD147" i="1"/>
  <c r="BS134" i="1"/>
  <c r="U7" i="1"/>
  <c r="V7" i="1" s="1"/>
  <c r="U8" i="1"/>
  <c r="V8" i="1" s="1"/>
  <c r="U6" i="1"/>
  <c r="V6" i="1" s="1"/>
  <c r="BS114" i="1"/>
  <c r="BT114" i="1"/>
  <c r="BV114" i="1"/>
  <c r="BW114" i="1"/>
  <c r="BY114" i="1"/>
  <c r="BZ114" i="1"/>
  <c r="CA114" i="1"/>
  <c r="CC114" i="1"/>
  <c r="CD114" i="1"/>
  <c r="CB113" i="1"/>
  <c r="BX113" i="1"/>
  <c r="BU113" i="1"/>
  <c r="BR113" i="1"/>
  <c r="BQ113" i="1"/>
  <c r="BP113" i="1"/>
  <c r="BO113" i="1"/>
  <c r="CB112" i="1"/>
  <c r="BX112" i="1"/>
  <c r="BU112" i="1"/>
  <c r="BR112" i="1"/>
  <c r="BQ112" i="1"/>
  <c r="BP112" i="1"/>
  <c r="BO112" i="1"/>
  <c r="BA78" i="1"/>
  <c r="BB78" i="1"/>
  <c r="BD78" i="1"/>
  <c r="BE78" i="1"/>
  <c r="BG78" i="1"/>
  <c r="BH78" i="1"/>
  <c r="BJ78" i="1"/>
  <c r="BK78" i="1"/>
  <c r="BQ96" i="1"/>
  <c r="R8" i="1"/>
  <c r="AE70" i="1"/>
  <c r="AE69" i="1"/>
  <c r="AD33" i="1"/>
  <c r="AE33" i="1"/>
  <c r="AE31" i="1"/>
  <c r="AE29" i="1"/>
  <c r="AE28" i="1"/>
  <c r="AP34" i="1"/>
  <c r="AR33" i="1"/>
  <c r="AR32" i="1"/>
  <c r="AR31" i="1"/>
  <c r="AR30" i="1"/>
  <c r="BX37" i="1"/>
  <c r="CA41" i="1"/>
  <c r="BV68" i="1"/>
  <c r="BS41" i="1"/>
  <c r="BK91" i="1"/>
  <c r="BJ91" i="1"/>
  <c r="BH91" i="1"/>
  <c r="BG91" i="1"/>
  <c r="BE91" i="1"/>
  <c r="BD91" i="1"/>
  <c r="BB91" i="1"/>
  <c r="BA91" i="1"/>
  <c r="BG55" i="1"/>
  <c r="BD23" i="1"/>
  <c r="AO34" i="1"/>
  <c r="AL34" i="1"/>
  <c r="AT67" i="1"/>
  <c r="AS67" i="1"/>
  <c r="AQ67" i="1"/>
  <c r="AP67" i="1"/>
  <c r="AO67" i="1"/>
  <c r="AM67" i="1"/>
  <c r="AL67" i="1"/>
  <c r="AJ67" i="1"/>
  <c r="AI67" i="1"/>
  <c r="AH67" i="1"/>
  <c r="AT90" i="1"/>
  <c r="AS90" i="1"/>
  <c r="AQ90" i="1"/>
  <c r="AP90" i="1"/>
  <c r="AO90" i="1"/>
  <c r="AM90" i="1"/>
  <c r="AL90" i="1"/>
  <c r="AJ90" i="1"/>
  <c r="AI90" i="1"/>
  <c r="AH90" i="1"/>
  <c r="AT107" i="1"/>
  <c r="AS107" i="1"/>
  <c r="AQ107" i="1"/>
  <c r="AP107" i="1"/>
  <c r="AO107" i="1"/>
  <c r="AM107" i="1"/>
  <c r="AL107" i="1"/>
  <c r="AJ107" i="1"/>
  <c r="AI107" i="1"/>
  <c r="AH107" i="1"/>
  <c r="AT34" i="1"/>
  <c r="AS34" i="1"/>
  <c r="AQ34" i="1"/>
  <c r="AM34" i="1"/>
  <c r="AJ34" i="1"/>
  <c r="AI34" i="1"/>
  <c r="AH34" i="1"/>
  <c r="CI6" i="1"/>
  <c r="CJ6" i="1"/>
  <c r="CK6" i="1"/>
  <c r="CL6" i="1"/>
  <c r="CP6" i="1"/>
  <c r="CS6" i="1"/>
  <c r="CW6" i="1"/>
  <c r="CJ7" i="1"/>
  <c r="CK7" i="1"/>
  <c r="CL7" i="1"/>
  <c r="CP7" i="1"/>
  <c r="CS7" i="1"/>
  <c r="CW7" i="1"/>
  <c r="CI8" i="1"/>
  <c r="CJ8" i="1"/>
  <c r="CK8" i="1"/>
  <c r="CL8" i="1"/>
  <c r="CP8" i="1"/>
  <c r="CS8" i="1"/>
  <c r="CW8" i="1"/>
  <c r="CI9" i="1"/>
  <c r="CJ9" i="1"/>
  <c r="CK9" i="1"/>
  <c r="CL9" i="1"/>
  <c r="CP9" i="1"/>
  <c r="CS9" i="1"/>
  <c r="CW9" i="1"/>
  <c r="CI10" i="1"/>
  <c r="CJ10" i="1"/>
  <c r="CK10" i="1"/>
  <c r="CL10" i="1"/>
  <c r="CP10" i="1"/>
  <c r="CS10" i="1"/>
  <c r="CW10" i="1"/>
  <c r="CI11" i="1"/>
  <c r="CJ11" i="1"/>
  <c r="CK11" i="1"/>
  <c r="CL11" i="1"/>
  <c r="CP11" i="1"/>
  <c r="CS11" i="1"/>
  <c r="CW11" i="1"/>
  <c r="CI12" i="1"/>
  <c r="CJ12" i="1"/>
  <c r="CK12" i="1"/>
  <c r="CL12" i="1"/>
  <c r="CP12" i="1"/>
  <c r="CS12" i="1"/>
  <c r="CW12" i="1"/>
  <c r="CI13" i="1"/>
  <c r="CJ13" i="1"/>
  <c r="CK13" i="1"/>
  <c r="CL13" i="1"/>
  <c r="CP13" i="1"/>
  <c r="CS13" i="1"/>
  <c r="CW13" i="1"/>
  <c r="CI14" i="1"/>
  <c r="CJ14" i="1"/>
  <c r="CK14" i="1"/>
  <c r="CL14" i="1"/>
  <c r="CP14" i="1"/>
  <c r="CS14" i="1"/>
  <c r="CW14" i="1"/>
  <c r="CI15" i="1"/>
  <c r="CJ15" i="1"/>
  <c r="CK15" i="1"/>
  <c r="CL15" i="1"/>
  <c r="CP15" i="1"/>
  <c r="CS15" i="1"/>
  <c r="CW15" i="1"/>
  <c r="CI16" i="1"/>
  <c r="CJ16" i="1"/>
  <c r="CK16" i="1"/>
  <c r="CL16" i="1"/>
  <c r="CP16" i="1"/>
  <c r="CS16" i="1"/>
  <c r="CW16" i="1"/>
  <c r="CI17" i="1"/>
  <c r="CJ17" i="1"/>
  <c r="CK17" i="1"/>
  <c r="CL17" i="1"/>
  <c r="CP17" i="1"/>
  <c r="CS17" i="1"/>
  <c r="CW17" i="1"/>
  <c r="CI18" i="1"/>
  <c r="CJ18" i="1"/>
  <c r="CK18" i="1"/>
  <c r="CL18" i="1"/>
  <c r="CP18" i="1"/>
  <c r="CS18" i="1"/>
  <c r="CW18" i="1"/>
  <c r="CI19" i="1"/>
  <c r="CJ19" i="1"/>
  <c r="CK19" i="1"/>
  <c r="CL19" i="1"/>
  <c r="CP19" i="1"/>
  <c r="CS19" i="1"/>
  <c r="CW19" i="1"/>
  <c r="CI20" i="1"/>
  <c r="CJ20" i="1"/>
  <c r="CK20" i="1"/>
  <c r="CL20" i="1"/>
  <c r="CP20" i="1"/>
  <c r="CS20" i="1"/>
  <c r="CW20" i="1"/>
  <c r="CI21" i="1"/>
  <c r="CJ21" i="1"/>
  <c r="CK21" i="1"/>
  <c r="CL21" i="1"/>
  <c r="CP21" i="1"/>
  <c r="CS21" i="1"/>
  <c r="CW21" i="1"/>
  <c r="CI22" i="1"/>
  <c r="CJ22" i="1"/>
  <c r="CK22" i="1"/>
  <c r="CL22" i="1"/>
  <c r="CP22" i="1"/>
  <c r="CS22" i="1"/>
  <c r="CW22" i="1"/>
  <c r="CI23" i="1"/>
  <c r="CJ23" i="1"/>
  <c r="CK23" i="1"/>
  <c r="CL23" i="1"/>
  <c r="CP23" i="1"/>
  <c r="CS23" i="1"/>
  <c r="CW23" i="1"/>
  <c r="CI24" i="1"/>
  <c r="CJ24" i="1"/>
  <c r="CK24" i="1"/>
  <c r="CL24" i="1"/>
  <c r="CP24" i="1"/>
  <c r="CS24" i="1"/>
  <c r="CW24" i="1"/>
  <c r="CZ24" i="1"/>
  <c r="CZ23" i="1"/>
  <c r="CZ14" i="1"/>
  <c r="CZ13" i="1"/>
  <c r="CZ12" i="1"/>
  <c r="CZ11" i="1"/>
  <c r="CZ10" i="1"/>
  <c r="CZ9" i="1"/>
  <c r="CZ8" i="1"/>
  <c r="BS271" i="1"/>
  <c r="CB272" i="1"/>
  <c r="BX272" i="1"/>
  <c r="BU272" i="1"/>
  <c r="BR272" i="1"/>
  <c r="BQ272" i="1"/>
  <c r="BP272" i="1"/>
  <c r="BO272" i="1"/>
  <c r="CB270" i="1"/>
  <c r="BX270" i="1"/>
  <c r="BU270" i="1"/>
  <c r="BR270" i="1"/>
  <c r="BQ270" i="1"/>
  <c r="BP270" i="1"/>
  <c r="BO270" i="1"/>
  <c r="BT174" i="1"/>
  <c r="BZ147" i="1"/>
  <c r="BY147" i="1"/>
  <c r="BT134" i="1"/>
  <c r="BV134" i="1"/>
  <c r="BW134" i="1"/>
  <c r="BY134" i="1"/>
  <c r="BZ134" i="1"/>
  <c r="CA134" i="1"/>
  <c r="CC134" i="1"/>
  <c r="CD134" i="1"/>
  <c r="BT41" i="1"/>
  <c r="BV41" i="1"/>
  <c r="BW41" i="1"/>
  <c r="BY41" i="1"/>
  <c r="BZ41" i="1"/>
  <c r="CC41" i="1"/>
  <c r="CD41" i="1"/>
  <c r="BS14" i="1"/>
  <c r="BS15" i="1" s="1"/>
  <c r="BS42" i="1" s="1"/>
  <c r="BT14" i="1"/>
  <c r="BT15" i="1" s="1"/>
  <c r="BV14" i="1"/>
  <c r="BV15" i="1" s="1"/>
  <c r="BW14" i="1"/>
  <c r="BW15" i="1" s="1"/>
  <c r="CB197" i="1"/>
  <c r="BX197" i="1"/>
  <c r="BU197" i="1"/>
  <c r="BR197" i="1"/>
  <c r="BQ197" i="1"/>
  <c r="BP197" i="1"/>
  <c r="BO197" i="1"/>
  <c r="CB196" i="1"/>
  <c r="BX196" i="1"/>
  <c r="BU196" i="1"/>
  <c r="BR196" i="1"/>
  <c r="BQ196" i="1"/>
  <c r="BP196" i="1"/>
  <c r="BO196" i="1"/>
  <c r="CB133" i="1"/>
  <c r="BX133" i="1"/>
  <c r="BU133" i="1"/>
  <c r="BR133" i="1"/>
  <c r="BQ133" i="1"/>
  <c r="BP133" i="1"/>
  <c r="BO133" i="1"/>
  <c r="CB132" i="1"/>
  <c r="BX132" i="1"/>
  <c r="BU132" i="1"/>
  <c r="BR132" i="1"/>
  <c r="BQ132" i="1"/>
  <c r="BP132" i="1"/>
  <c r="BO132" i="1"/>
  <c r="CB131" i="1"/>
  <c r="BX131" i="1"/>
  <c r="BU131" i="1"/>
  <c r="BR131" i="1"/>
  <c r="BQ131" i="1"/>
  <c r="BP131" i="1"/>
  <c r="BO131" i="1"/>
  <c r="CB130" i="1"/>
  <c r="BX130" i="1"/>
  <c r="BU130" i="1"/>
  <c r="BR130" i="1"/>
  <c r="BQ130" i="1"/>
  <c r="BP130" i="1"/>
  <c r="BO130" i="1"/>
  <c r="CB129" i="1"/>
  <c r="BX129" i="1"/>
  <c r="BU129" i="1"/>
  <c r="BR129" i="1"/>
  <c r="BQ129" i="1"/>
  <c r="BP129" i="1"/>
  <c r="BO129" i="1"/>
  <c r="CB120" i="1"/>
  <c r="BX120" i="1"/>
  <c r="BU120" i="1"/>
  <c r="BR120" i="1"/>
  <c r="BQ120" i="1"/>
  <c r="BP120" i="1"/>
  <c r="BO120" i="1"/>
  <c r="CB119" i="1"/>
  <c r="BX119" i="1"/>
  <c r="BU119" i="1"/>
  <c r="BR119" i="1"/>
  <c r="BQ119" i="1"/>
  <c r="BP119" i="1"/>
  <c r="BO119" i="1"/>
  <c r="CB118" i="1"/>
  <c r="BX118" i="1"/>
  <c r="BU118" i="1"/>
  <c r="BR118" i="1"/>
  <c r="BQ118" i="1"/>
  <c r="BP118" i="1"/>
  <c r="BO118" i="1"/>
  <c r="CB117" i="1"/>
  <c r="BX117" i="1"/>
  <c r="BU117" i="1"/>
  <c r="BR117" i="1"/>
  <c r="BQ117" i="1"/>
  <c r="BP117" i="1"/>
  <c r="BO117" i="1"/>
  <c r="CB116" i="1"/>
  <c r="BX116" i="1"/>
  <c r="BU116" i="1"/>
  <c r="BR116" i="1"/>
  <c r="BQ116" i="1"/>
  <c r="BP116" i="1"/>
  <c r="BO116" i="1"/>
  <c r="CB107" i="1"/>
  <c r="BX107" i="1"/>
  <c r="BU107" i="1"/>
  <c r="BR107" i="1"/>
  <c r="BQ107" i="1"/>
  <c r="BP107" i="1"/>
  <c r="BO107" i="1"/>
  <c r="CB98" i="1"/>
  <c r="BX98" i="1"/>
  <c r="BU98" i="1"/>
  <c r="BR98" i="1"/>
  <c r="BQ98" i="1"/>
  <c r="BP98" i="1"/>
  <c r="BO98" i="1"/>
  <c r="CB97" i="1"/>
  <c r="BX97" i="1"/>
  <c r="BU97" i="1"/>
  <c r="BR97" i="1"/>
  <c r="BQ97" i="1"/>
  <c r="BP97" i="1"/>
  <c r="BO97" i="1"/>
  <c r="CB93" i="1"/>
  <c r="BX93" i="1"/>
  <c r="BU93" i="1"/>
  <c r="BR93" i="1"/>
  <c r="BQ93" i="1"/>
  <c r="BP93" i="1"/>
  <c r="BO93" i="1"/>
  <c r="CB87" i="1"/>
  <c r="BX87" i="1"/>
  <c r="BU87" i="1"/>
  <c r="BR87" i="1"/>
  <c r="BQ87" i="1"/>
  <c r="BP87" i="1"/>
  <c r="BO87" i="1"/>
  <c r="CB86" i="1"/>
  <c r="BX86" i="1"/>
  <c r="BU86" i="1"/>
  <c r="BR86" i="1"/>
  <c r="BQ86" i="1"/>
  <c r="BP86" i="1"/>
  <c r="BO86" i="1"/>
  <c r="CB81" i="1"/>
  <c r="BX81" i="1"/>
  <c r="BU81" i="1"/>
  <c r="BR81" i="1"/>
  <c r="BQ81" i="1"/>
  <c r="BP81" i="1"/>
  <c r="BO81" i="1"/>
  <c r="CB79" i="1"/>
  <c r="BX79" i="1"/>
  <c r="BU79" i="1"/>
  <c r="BR79" i="1"/>
  <c r="BQ79" i="1"/>
  <c r="BP79" i="1"/>
  <c r="BO79" i="1"/>
  <c r="CB64" i="1"/>
  <c r="BX64" i="1"/>
  <c r="BU64" i="1"/>
  <c r="BR64" i="1"/>
  <c r="BQ64" i="1"/>
  <c r="BP64" i="1"/>
  <c r="BO64" i="1"/>
  <c r="CB51" i="1"/>
  <c r="BX51" i="1"/>
  <c r="BU51" i="1"/>
  <c r="BR51" i="1"/>
  <c r="BQ51" i="1"/>
  <c r="BP51" i="1"/>
  <c r="BO51" i="1"/>
  <c r="CB23" i="1"/>
  <c r="BX23" i="1"/>
  <c r="BU23" i="1"/>
  <c r="BR23" i="1"/>
  <c r="BQ23" i="1"/>
  <c r="BP23" i="1"/>
  <c r="BO23" i="1"/>
  <c r="CB22" i="1"/>
  <c r="BX22" i="1"/>
  <c r="BU22" i="1"/>
  <c r="BR22" i="1"/>
  <c r="BQ22" i="1"/>
  <c r="BP22" i="1"/>
  <c r="BO22" i="1"/>
  <c r="CB21" i="1"/>
  <c r="BX21" i="1"/>
  <c r="BU21" i="1"/>
  <c r="BR21" i="1"/>
  <c r="BQ21" i="1"/>
  <c r="BP21" i="1"/>
  <c r="BO21" i="1"/>
  <c r="CB20" i="1"/>
  <c r="BX20" i="1"/>
  <c r="BU20" i="1"/>
  <c r="BR20" i="1"/>
  <c r="BQ20" i="1"/>
  <c r="BP20" i="1"/>
  <c r="BO20" i="1"/>
  <c r="CB19" i="1"/>
  <c r="BX19" i="1"/>
  <c r="BU19" i="1"/>
  <c r="BR19" i="1"/>
  <c r="BQ19" i="1"/>
  <c r="BP19" i="1"/>
  <c r="BO19" i="1"/>
  <c r="CB18" i="1"/>
  <c r="BX18" i="1"/>
  <c r="BU18" i="1"/>
  <c r="BR18" i="1"/>
  <c r="BQ18" i="1"/>
  <c r="BP18" i="1"/>
  <c r="BO18" i="1"/>
  <c r="CB17" i="1"/>
  <c r="BX17" i="1"/>
  <c r="BU17" i="1"/>
  <c r="BR17" i="1"/>
  <c r="BQ17" i="1"/>
  <c r="BP17" i="1"/>
  <c r="BO17" i="1"/>
  <c r="CB16" i="1"/>
  <c r="BX16" i="1"/>
  <c r="BU16" i="1"/>
  <c r="BR16" i="1"/>
  <c r="BQ16" i="1"/>
  <c r="BP16" i="1"/>
  <c r="BO16" i="1"/>
  <c r="CB13" i="1"/>
  <c r="BX13" i="1"/>
  <c r="BU13" i="1"/>
  <c r="BR13" i="1"/>
  <c r="BQ13" i="1"/>
  <c r="BP13" i="1"/>
  <c r="BO13" i="1"/>
  <c r="CB12" i="1"/>
  <c r="BX12" i="1"/>
  <c r="BU12" i="1"/>
  <c r="BR12" i="1"/>
  <c r="BQ12" i="1"/>
  <c r="BP12" i="1"/>
  <c r="BO12" i="1"/>
  <c r="BI89" i="1"/>
  <c r="BF89" i="1"/>
  <c r="BC89" i="1"/>
  <c r="AZ89" i="1"/>
  <c r="AY89" i="1"/>
  <c r="AX89" i="1"/>
  <c r="BI88" i="1"/>
  <c r="BF88" i="1"/>
  <c r="BC88" i="1"/>
  <c r="AZ88" i="1"/>
  <c r="AY88" i="1"/>
  <c r="AX88" i="1"/>
  <c r="BI87" i="1"/>
  <c r="BF87" i="1"/>
  <c r="BC87" i="1"/>
  <c r="AZ87" i="1"/>
  <c r="AY87" i="1"/>
  <c r="AX87" i="1"/>
  <c r="BI86" i="1"/>
  <c r="BF86" i="1"/>
  <c r="BC86" i="1"/>
  <c r="AZ86" i="1"/>
  <c r="AY86" i="1"/>
  <c r="AX86" i="1"/>
  <c r="BI85" i="1"/>
  <c r="BF85" i="1"/>
  <c r="BC85" i="1"/>
  <c r="AZ85" i="1"/>
  <c r="AY85" i="1"/>
  <c r="AX85" i="1"/>
  <c r="BI84" i="1"/>
  <c r="BF84" i="1"/>
  <c r="BC84" i="1"/>
  <c r="AZ84" i="1"/>
  <c r="AY84" i="1"/>
  <c r="AX84" i="1"/>
  <c r="BI83" i="1"/>
  <c r="BF83" i="1"/>
  <c r="BC83" i="1"/>
  <c r="AZ83" i="1"/>
  <c r="AY83" i="1"/>
  <c r="AX83" i="1"/>
  <c r="BI82" i="1"/>
  <c r="BF82" i="1"/>
  <c r="BC82" i="1"/>
  <c r="AZ82" i="1"/>
  <c r="AY82" i="1"/>
  <c r="AX82" i="1"/>
  <c r="BI81" i="1"/>
  <c r="BF81" i="1"/>
  <c r="BC81" i="1"/>
  <c r="AZ81" i="1"/>
  <c r="AY81" i="1"/>
  <c r="AX81" i="1"/>
  <c r="BI80" i="1"/>
  <c r="BF80" i="1"/>
  <c r="BC80" i="1"/>
  <c r="AZ80" i="1"/>
  <c r="AY80" i="1"/>
  <c r="AX80" i="1"/>
  <c r="BI74" i="1"/>
  <c r="BF74" i="1"/>
  <c r="BC74" i="1"/>
  <c r="AZ74" i="1"/>
  <c r="AY74" i="1"/>
  <c r="AX74" i="1"/>
  <c r="BI73" i="1"/>
  <c r="BF73" i="1"/>
  <c r="BC73" i="1"/>
  <c r="AZ73" i="1"/>
  <c r="AY73" i="1"/>
  <c r="AX73" i="1"/>
  <c r="BI69" i="1"/>
  <c r="BF69" i="1"/>
  <c r="BC69" i="1"/>
  <c r="AZ69" i="1"/>
  <c r="AY69" i="1"/>
  <c r="AX69" i="1"/>
  <c r="BI68" i="1"/>
  <c r="BF68" i="1"/>
  <c r="BC68" i="1"/>
  <c r="AZ68" i="1"/>
  <c r="AY68" i="1"/>
  <c r="AX68" i="1"/>
  <c r="BI66" i="1"/>
  <c r="BF66" i="1"/>
  <c r="BC66" i="1"/>
  <c r="AZ66" i="1"/>
  <c r="AY66" i="1"/>
  <c r="AX66" i="1"/>
  <c r="BI65" i="1"/>
  <c r="BF65" i="1"/>
  <c r="BC65" i="1"/>
  <c r="AZ65" i="1"/>
  <c r="AY65" i="1"/>
  <c r="AX65" i="1"/>
  <c r="BI32" i="1"/>
  <c r="BF32" i="1"/>
  <c r="BC32" i="1"/>
  <c r="AZ32" i="1"/>
  <c r="AY32" i="1"/>
  <c r="AX32" i="1"/>
  <c r="AX10" i="1"/>
  <c r="BI9" i="1"/>
  <c r="BF9" i="1"/>
  <c r="BC9" i="1"/>
  <c r="AZ9" i="1"/>
  <c r="BB23" i="1"/>
  <c r="BI19" i="1"/>
  <c r="BF19" i="1"/>
  <c r="BC19" i="1"/>
  <c r="AZ19" i="1"/>
  <c r="AY19" i="1"/>
  <c r="AX19" i="1"/>
  <c r="BI18" i="1"/>
  <c r="BF18" i="1"/>
  <c r="BC18" i="1"/>
  <c r="AZ18" i="1"/>
  <c r="AY18" i="1"/>
  <c r="AX18" i="1"/>
  <c r="BI17" i="1"/>
  <c r="BF17" i="1"/>
  <c r="BC17" i="1"/>
  <c r="AZ17" i="1"/>
  <c r="AY17" i="1"/>
  <c r="AX17" i="1"/>
  <c r="BI16" i="1"/>
  <c r="BF16" i="1"/>
  <c r="BC16" i="1"/>
  <c r="AZ16" i="1"/>
  <c r="AY16" i="1"/>
  <c r="AX16" i="1"/>
  <c r="BI15" i="1"/>
  <c r="BF15" i="1"/>
  <c r="BC15" i="1"/>
  <c r="AZ15" i="1"/>
  <c r="AY15" i="1"/>
  <c r="AX15" i="1"/>
  <c r="BI14" i="1"/>
  <c r="BF14" i="1"/>
  <c r="BC14" i="1"/>
  <c r="AZ14" i="1"/>
  <c r="AY14" i="1"/>
  <c r="AX14" i="1"/>
  <c r="BI13" i="1"/>
  <c r="BF13" i="1"/>
  <c r="BC13" i="1"/>
  <c r="AZ13" i="1"/>
  <c r="AY13" i="1"/>
  <c r="AX13" i="1"/>
  <c r="BI12" i="1"/>
  <c r="BF12" i="1"/>
  <c r="BC12" i="1"/>
  <c r="AZ12" i="1"/>
  <c r="AY12" i="1"/>
  <c r="AX12" i="1"/>
  <c r="BI11" i="1"/>
  <c r="BF11" i="1"/>
  <c r="BC11" i="1"/>
  <c r="AZ11" i="1"/>
  <c r="AY11" i="1"/>
  <c r="AX11" i="1"/>
  <c r="BI10" i="1"/>
  <c r="BF10" i="1"/>
  <c r="BC10" i="1"/>
  <c r="AZ10" i="1"/>
  <c r="AY10" i="1"/>
  <c r="AY9" i="1"/>
  <c r="AX9" i="1"/>
  <c r="BI8" i="1"/>
  <c r="BF8" i="1"/>
  <c r="BC8" i="1"/>
  <c r="AZ8" i="1"/>
  <c r="AY8" i="1"/>
  <c r="AX8" i="1"/>
  <c r="BI7" i="1"/>
  <c r="BF7" i="1"/>
  <c r="BC7" i="1"/>
  <c r="AZ7" i="1"/>
  <c r="AY7" i="1"/>
  <c r="AX7" i="1"/>
  <c r="BI6" i="1"/>
  <c r="BF6" i="1"/>
  <c r="BC6" i="1"/>
  <c r="AZ6" i="1"/>
  <c r="AY6" i="1"/>
  <c r="AX6" i="1"/>
  <c r="AR106" i="1"/>
  <c r="AN106" i="1"/>
  <c r="AK106" i="1"/>
  <c r="AG106" i="1"/>
  <c r="AF106" i="1"/>
  <c r="AE106" i="1"/>
  <c r="AD106" i="1"/>
  <c r="AR105" i="1"/>
  <c r="AN105" i="1"/>
  <c r="AK105" i="1"/>
  <c r="AG105" i="1"/>
  <c r="AF105" i="1"/>
  <c r="AE105" i="1"/>
  <c r="AD105" i="1"/>
  <c r="AR104" i="1"/>
  <c r="AN104" i="1"/>
  <c r="AK104" i="1"/>
  <c r="AG104" i="1"/>
  <c r="AF104" i="1"/>
  <c r="AE104" i="1"/>
  <c r="AD104" i="1"/>
  <c r="AR103" i="1"/>
  <c r="AN103" i="1"/>
  <c r="AK103" i="1"/>
  <c r="AG103" i="1"/>
  <c r="AF103" i="1"/>
  <c r="AE103" i="1"/>
  <c r="AD103" i="1"/>
  <c r="AR102" i="1"/>
  <c r="AN102" i="1"/>
  <c r="AK102" i="1"/>
  <c r="AG102" i="1"/>
  <c r="AF102" i="1"/>
  <c r="AE102" i="1"/>
  <c r="AD102" i="1"/>
  <c r="AR101" i="1"/>
  <c r="AN101" i="1"/>
  <c r="AK101" i="1"/>
  <c r="AG101" i="1"/>
  <c r="AF101" i="1"/>
  <c r="AE101" i="1"/>
  <c r="AD101" i="1"/>
  <c r="AR100" i="1"/>
  <c r="AN100" i="1"/>
  <c r="AK100" i="1"/>
  <c r="AG100" i="1"/>
  <c r="AF100" i="1"/>
  <c r="AE100" i="1"/>
  <c r="AD100" i="1"/>
  <c r="AR99" i="1"/>
  <c r="AN99" i="1"/>
  <c r="AK99" i="1"/>
  <c r="AG99" i="1"/>
  <c r="AF99" i="1"/>
  <c r="AE99" i="1"/>
  <c r="AD99" i="1"/>
  <c r="AR98" i="1"/>
  <c r="AN98" i="1"/>
  <c r="AK98" i="1"/>
  <c r="AG98" i="1"/>
  <c r="AF98" i="1"/>
  <c r="AE98" i="1"/>
  <c r="AD98" i="1"/>
  <c r="AR97" i="1"/>
  <c r="AN97" i="1"/>
  <c r="AK97" i="1"/>
  <c r="AG97" i="1"/>
  <c r="AF97" i="1"/>
  <c r="AE97" i="1"/>
  <c r="AD97" i="1"/>
  <c r="AR96" i="1"/>
  <c r="AN96" i="1"/>
  <c r="AK96" i="1"/>
  <c r="AG96" i="1"/>
  <c r="AF96" i="1"/>
  <c r="AE96" i="1"/>
  <c r="AD96" i="1"/>
  <c r="AR82" i="1"/>
  <c r="AN82" i="1"/>
  <c r="AK82" i="1"/>
  <c r="AG82" i="1"/>
  <c r="AF82" i="1"/>
  <c r="AE82" i="1"/>
  <c r="AD82" i="1"/>
  <c r="AR81" i="1"/>
  <c r="AN81" i="1"/>
  <c r="AK81" i="1"/>
  <c r="AG81" i="1"/>
  <c r="AF81" i="1"/>
  <c r="AE81" i="1"/>
  <c r="AD81" i="1"/>
  <c r="AR80" i="1"/>
  <c r="AN80" i="1"/>
  <c r="AK80" i="1"/>
  <c r="AG80" i="1"/>
  <c r="AF80" i="1"/>
  <c r="AE80" i="1"/>
  <c r="AD80" i="1"/>
  <c r="AR78" i="1"/>
  <c r="AN78" i="1"/>
  <c r="AK78" i="1"/>
  <c r="AG78" i="1"/>
  <c r="AF78" i="1"/>
  <c r="AE78" i="1"/>
  <c r="AD78" i="1"/>
  <c r="AR45" i="1"/>
  <c r="AN45" i="1"/>
  <c r="AK45" i="1"/>
  <c r="AG45" i="1"/>
  <c r="AF45" i="1"/>
  <c r="AE45" i="1"/>
  <c r="AD45" i="1"/>
  <c r="AH8" i="1"/>
  <c r="AI8" i="1"/>
  <c r="AJ8" i="1"/>
  <c r="AL8" i="1"/>
  <c r="AM8" i="1"/>
  <c r="AO8" i="1"/>
  <c r="AP8" i="1"/>
  <c r="AQ8" i="1"/>
  <c r="AS8" i="1"/>
  <c r="AT8" i="1"/>
  <c r="AR11" i="1"/>
  <c r="AN11" i="1"/>
  <c r="AK11" i="1"/>
  <c r="AG11" i="1"/>
  <c r="AF11" i="1"/>
  <c r="AE11" i="1"/>
  <c r="AD11" i="1"/>
  <c r="AR10" i="1"/>
  <c r="AN10" i="1"/>
  <c r="AK10" i="1"/>
  <c r="AG10" i="1"/>
  <c r="AF10" i="1"/>
  <c r="AE10" i="1"/>
  <c r="AD10" i="1"/>
  <c r="AR9" i="1"/>
  <c r="AN9" i="1"/>
  <c r="AK9" i="1"/>
  <c r="AG9" i="1"/>
  <c r="AF9" i="1"/>
  <c r="AE9" i="1"/>
  <c r="AD9" i="1"/>
  <c r="BX7" i="1"/>
  <c r="BU11" i="1"/>
  <c r="BU10" i="1"/>
  <c r="BU9" i="1"/>
  <c r="BU6" i="1"/>
  <c r="BQ6" i="1"/>
  <c r="AD27" i="1"/>
  <c r="AD6" i="1"/>
  <c r="AE6" i="1"/>
  <c r="AF6" i="1"/>
  <c r="AG6" i="1"/>
  <c r="AK6" i="1"/>
  <c r="AN6" i="1"/>
  <c r="AR6" i="1"/>
  <c r="CZ72" i="1"/>
  <c r="CW72" i="1"/>
  <c r="CS72" i="1"/>
  <c r="CP72" i="1"/>
  <c r="CL72" i="1"/>
  <c r="CK72" i="1"/>
  <c r="CJ72" i="1"/>
  <c r="CI72" i="1"/>
  <c r="CZ71" i="1"/>
  <c r="CW71" i="1"/>
  <c r="CS71" i="1"/>
  <c r="CP71" i="1"/>
  <c r="CL71" i="1"/>
  <c r="CK71" i="1"/>
  <c r="CJ71" i="1"/>
  <c r="CI71" i="1"/>
  <c r="CZ70" i="1"/>
  <c r="CW70" i="1"/>
  <c r="CS70" i="1"/>
  <c r="CP70" i="1"/>
  <c r="CL70" i="1"/>
  <c r="CK70" i="1"/>
  <c r="CJ70" i="1"/>
  <c r="CI70" i="1"/>
  <c r="CZ69" i="1"/>
  <c r="CW69" i="1"/>
  <c r="CS69" i="1"/>
  <c r="CP69" i="1"/>
  <c r="CL69" i="1"/>
  <c r="CK69" i="1"/>
  <c r="CJ69" i="1"/>
  <c r="CI69" i="1"/>
  <c r="CZ68" i="1"/>
  <c r="CW68" i="1"/>
  <c r="CS68" i="1"/>
  <c r="CP68" i="1"/>
  <c r="CL68" i="1"/>
  <c r="CK68" i="1"/>
  <c r="CJ68" i="1"/>
  <c r="CI68" i="1"/>
  <c r="CZ67" i="1"/>
  <c r="CW67" i="1"/>
  <c r="CS67" i="1"/>
  <c r="CP67" i="1"/>
  <c r="CL67" i="1"/>
  <c r="CK67" i="1"/>
  <c r="CZ66" i="1"/>
  <c r="CW66" i="1"/>
  <c r="CS66" i="1"/>
  <c r="CP66" i="1"/>
  <c r="CL66" i="1"/>
  <c r="CK66" i="1"/>
  <c r="CO58" i="1"/>
  <c r="CZ55" i="1"/>
  <c r="CW55" i="1"/>
  <c r="CS55" i="1"/>
  <c r="CP55" i="1"/>
  <c r="CL55" i="1"/>
  <c r="CK55" i="1"/>
  <c r="CJ55" i="1"/>
  <c r="CZ54" i="1"/>
  <c r="CW54" i="1"/>
  <c r="CS54" i="1"/>
  <c r="CP54" i="1"/>
  <c r="CL54" i="1"/>
  <c r="CK54" i="1"/>
  <c r="CJ54" i="1"/>
  <c r="CJ47" i="1"/>
  <c r="CK27" i="1"/>
  <c r="CJ46" i="1"/>
  <c r="CK47" i="1"/>
  <c r="CI47" i="1"/>
  <c r="BS174" i="1"/>
  <c r="BV174" i="1"/>
  <c r="BW174" i="1"/>
  <c r="BY174" i="1"/>
  <c r="BZ174" i="1"/>
  <c r="CA174" i="1"/>
  <c r="CC174" i="1"/>
  <c r="CD174" i="1"/>
  <c r="CB173" i="1"/>
  <c r="BX173" i="1"/>
  <c r="BU173" i="1"/>
  <c r="BR173" i="1"/>
  <c r="BQ173" i="1"/>
  <c r="BP173" i="1"/>
  <c r="BO173" i="1"/>
  <c r="CB172" i="1"/>
  <c r="BX172" i="1"/>
  <c r="BU172" i="1"/>
  <c r="BR172" i="1"/>
  <c r="BQ172" i="1"/>
  <c r="BP172" i="1"/>
  <c r="BO172" i="1"/>
  <c r="CB171" i="1"/>
  <c r="BX171" i="1"/>
  <c r="BU171" i="1"/>
  <c r="BR171" i="1"/>
  <c r="BQ171" i="1"/>
  <c r="BP171" i="1"/>
  <c r="BO171" i="1"/>
  <c r="CB111" i="1"/>
  <c r="BX111" i="1"/>
  <c r="BU111" i="1"/>
  <c r="BR111" i="1"/>
  <c r="BQ111" i="1"/>
  <c r="BP111" i="1"/>
  <c r="BO111" i="1"/>
  <c r="CB110" i="1"/>
  <c r="BX110" i="1"/>
  <c r="BU110" i="1"/>
  <c r="BR110" i="1"/>
  <c r="BQ110" i="1"/>
  <c r="BP110" i="1"/>
  <c r="BO110" i="1"/>
  <c r="BS68" i="1"/>
  <c r="BT68" i="1"/>
  <c r="BW68" i="1"/>
  <c r="BY68" i="1"/>
  <c r="BZ68" i="1"/>
  <c r="CA68" i="1"/>
  <c r="CC68" i="1"/>
  <c r="CD68" i="1"/>
  <c r="CB67" i="1"/>
  <c r="BX67" i="1"/>
  <c r="BU67" i="1"/>
  <c r="BR67" i="1"/>
  <c r="BQ67" i="1"/>
  <c r="BP67" i="1"/>
  <c r="BO67" i="1"/>
  <c r="CB66" i="1"/>
  <c r="BX66" i="1"/>
  <c r="BU66" i="1"/>
  <c r="BR66" i="1"/>
  <c r="BQ66" i="1"/>
  <c r="BP66" i="1"/>
  <c r="BO66" i="1"/>
  <c r="CB65" i="1"/>
  <c r="BX65" i="1"/>
  <c r="BU65" i="1"/>
  <c r="BR65" i="1"/>
  <c r="BQ65" i="1"/>
  <c r="BP65" i="1"/>
  <c r="BO65" i="1"/>
  <c r="CB63" i="1"/>
  <c r="BX63" i="1"/>
  <c r="BU63" i="1"/>
  <c r="BR63" i="1"/>
  <c r="BQ63" i="1"/>
  <c r="BP63" i="1"/>
  <c r="BO63" i="1"/>
  <c r="CB62" i="1"/>
  <c r="BX62" i="1"/>
  <c r="BU62" i="1"/>
  <c r="BR62" i="1"/>
  <c r="BQ62" i="1"/>
  <c r="BP62" i="1"/>
  <c r="BO62" i="1"/>
  <c r="CB61" i="1"/>
  <c r="BX61" i="1"/>
  <c r="BU61" i="1"/>
  <c r="BR61" i="1"/>
  <c r="BQ61" i="1"/>
  <c r="BP61" i="1"/>
  <c r="BO61" i="1"/>
  <c r="CB60" i="1"/>
  <c r="BX60" i="1"/>
  <c r="BU60" i="1"/>
  <c r="BR60" i="1"/>
  <c r="BQ60" i="1"/>
  <c r="BP60" i="1"/>
  <c r="BO60" i="1"/>
  <c r="CB40" i="1"/>
  <c r="BX40" i="1"/>
  <c r="BU40" i="1"/>
  <c r="BR40" i="1"/>
  <c r="BQ40" i="1"/>
  <c r="BP40" i="1"/>
  <c r="BO40" i="1"/>
  <c r="CB39" i="1"/>
  <c r="BX39" i="1"/>
  <c r="BU39" i="1"/>
  <c r="BR39" i="1"/>
  <c r="BQ39" i="1"/>
  <c r="BP39" i="1"/>
  <c r="BO39" i="1"/>
  <c r="CB38" i="1"/>
  <c r="BX38" i="1"/>
  <c r="BU38" i="1"/>
  <c r="BR38" i="1"/>
  <c r="BQ38" i="1"/>
  <c r="BP38" i="1"/>
  <c r="BO38" i="1"/>
  <c r="CB37" i="1"/>
  <c r="BU37" i="1"/>
  <c r="BR37" i="1"/>
  <c r="BQ37" i="1"/>
  <c r="BP37" i="1"/>
  <c r="BO37" i="1"/>
  <c r="CB36" i="1"/>
  <c r="BX36" i="1"/>
  <c r="BU36" i="1"/>
  <c r="BR36" i="1"/>
  <c r="BQ36" i="1"/>
  <c r="BP36" i="1"/>
  <c r="BO36" i="1"/>
  <c r="BY9" i="1"/>
  <c r="BZ9" i="1"/>
  <c r="BZ14" i="1" s="1"/>
  <c r="BZ15" i="1" s="1"/>
  <c r="CA9" i="1"/>
  <c r="CC9" i="1"/>
  <c r="CD9" i="1"/>
  <c r="CD14" i="1" s="1"/>
  <c r="CD15" i="1" s="1"/>
  <c r="CB35" i="1"/>
  <c r="BX35" i="1"/>
  <c r="BU35" i="1"/>
  <c r="BR35" i="1"/>
  <c r="BQ35" i="1"/>
  <c r="BP35" i="1"/>
  <c r="BO35" i="1"/>
  <c r="CB34" i="1"/>
  <c r="BX34" i="1"/>
  <c r="BU34" i="1"/>
  <c r="BR34" i="1"/>
  <c r="BQ34" i="1"/>
  <c r="BP34" i="1"/>
  <c r="BO34" i="1"/>
  <c r="CB33" i="1"/>
  <c r="BX33" i="1"/>
  <c r="BU33" i="1"/>
  <c r="BR33" i="1"/>
  <c r="BQ33" i="1"/>
  <c r="BP33" i="1"/>
  <c r="BO33" i="1"/>
  <c r="CB32" i="1"/>
  <c r="BX32" i="1"/>
  <c r="BU32" i="1"/>
  <c r="BR32" i="1"/>
  <c r="BQ32" i="1"/>
  <c r="BP32" i="1"/>
  <c r="BO32" i="1"/>
  <c r="CB31" i="1"/>
  <c r="BX31" i="1"/>
  <c r="BU31" i="1"/>
  <c r="BR31" i="1"/>
  <c r="BQ31" i="1"/>
  <c r="BP31" i="1"/>
  <c r="BO31" i="1"/>
  <c r="CB30" i="1"/>
  <c r="BX30" i="1"/>
  <c r="BU30" i="1"/>
  <c r="BR30" i="1"/>
  <c r="BQ30" i="1"/>
  <c r="BP30" i="1"/>
  <c r="BO30" i="1"/>
  <c r="CB29" i="1"/>
  <c r="BX29" i="1"/>
  <c r="BU29" i="1"/>
  <c r="BR29" i="1"/>
  <c r="BQ29" i="1"/>
  <c r="BP29" i="1"/>
  <c r="BO29" i="1"/>
  <c r="CB28" i="1"/>
  <c r="BX28" i="1"/>
  <c r="BU28" i="1"/>
  <c r="BR28" i="1"/>
  <c r="BQ28" i="1"/>
  <c r="BP28" i="1"/>
  <c r="BO28" i="1"/>
  <c r="CB27" i="1"/>
  <c r="BX27" i="1"/>
  <c r="BU27" i="1"/>
  <c r="BR27" i="1"/>
  <c r="BQ27" i="1"/>
  <c r="BP27" i="1"/>
  <c r="BO27" i="1"/>
  <c r="AR7" i="1"/>
  <c r="AN7" i="1"/>
  <c r="AK7" i="1"/>
  <c r="AG7" i="1"/>
  <c r="AF7" i="1"/>
  <c r="AE7" i="1"/>
  <c r="AD7" i="1"/>
  <c r="BK23" i="1"/>
  <c r="BJ23" i="1"/>
  <c r="BH23" i="1"/>
  <c r="BG23" i="1"/>
  <c r="BE23" i="1"/>
  <c r="BA23" i="1"/>
  <c r="AN33" i="1"/>
  <c r="AK33" i="1"/>
  <c r="AG33" i="1"/>
  <c r="AF33" i="1"/>
  <c r="AN32" i="1"/>
  <c r="AK32" i="1"/>
  <c r="AG32" i="1"/>
  <c r="AF32" i="1"/>
  <c r="AE32" i="1"/>
  <c r="AD32" i="1"/>
  <c r="AN31" i="1"/>
  <c r="AK31" i="1"/>
  <c r="AG31" i="1"/>
  <c r="AF31" i="1"/>
  <c r="AD31" i="1"/>
  <c r="AN30" i="1"/>
  <c r="AK30" i="1"/>
  <c r="AG30" i="1"/>
  <c r="AF30" i="1"/>
  <c r="AE30" i="1"/>
  <c r="AD30" i="1"/>
  <c r="AR29" i="1"/>
  <c r="AN29" i="1"/>
  <c r="AK29" i="1"/>
  <c r="AG29" i="1"/>
  <c r="AF29" i="1"/>
  <c r="AD29" i="1"/>
  <c r="AR28" i="1"/>
  <c r="AN28" i="1"/>
  <c r="AK28" i="1"/>
  <c r="AG28" i="1"/>
  <c r="AF28" i="1"/>
  <c r="AD28" i="1"/>
  <c r="AR27" i="1"/>
  <c r="AN27" i="1"/>
  <c r="AK27" i="1"/>
  <c r="AG27" i="1"/>
  <c r="AF27" i="1"/>
  <c r="AE27" i="1"/>
  <c r="AR26" i="1"/>
  <c r="AN26" i="1"/>
  <c r="AK26" i="1"/>
  <c r="AG26" i="1"/>
  <c r="AF26" i="1"/>
  <c r="AE26" i="1"/>
  <c r="AD26" i="1"/>
  <c r="AR25" i="1"/>
  <c r="AN25" i="1"/>
  <c r="AK25" i="1"/>
  <c r="AG25" i="1"/>
  <c r="AF25" i="1"/>
  <c r="AE25" i="1"/>
  <c r="AD25" i="1"/>
  <c r="CB10" i="1"/>
  <c r="BX10" i="1"/>
  <c r="BR10" i="1"/>
  <c r="BQ10" i="1"/>
  <c r="BP10" i="1"/>
  <c r="BO10" i="1"/>
  <c r="BO11" i="1"/>
  <c r="BP11" i="1"/>
  <c r="BQ11" i="1"/>
  <c r="BR11" i="1"/>
  <c r="BX11" i="1"/>
  <c r="CB11" i="1"/>
  <c r="BO24" i="1"/>
  <c r="BP24" i="1"/>
  <c r="BQ24" i="1"/>
  <c r="BR24" i="1"/>
  <c r="BU24" i="1"/>
  <c r="BX24" i="1"/>
  <c r="CB24" i="1"/>
  <c r="BO25" i="1"/>
  <c r="BP25" i="1"/>
  <c r="BQ25" i="1"/>
  <c r="BR25" i="1"/>
  <c r="BU25" i="1"/>
  <c r="BX25" i="1"/>
  <c r="CB25" i="1"/>
  <c r="BO26" i="1"/>
  <c r="BP26" i="1"/>
  <c r="BQ26" i="1"/>
  <c r="BR26" i="1"/>
  <c r="BU26" i="1"/>
  <c r="BX26" i="1"/>
  <c r="CB26" i="1"/>
  <c r="BI20" i="1"/>
  <c r="BI21" i="1"/>
  <c r="BI22" i="1"/>
  <c r="CZ53" i="1"/>
  <c r="CW53" i="1"/>
  <c r="CS53" i="1"/>
  <c r="CP53" i="1"/>
  <c r="CL53" i="1"/>
  <c r="CI53" i="1"/>
  <c r="CJ53" i="1"/>
  <c r="CK53" i="1"/>
  <c r="CP48" i="1"/>
  <c r="CP49" i="1"/>
  <c r="CP50" i="1"/>
  <c r="CP52" i="1"/>
  <c r="BO145" i="1"/>
  <c r="BP145" i="1"/>
  <c r="BQ145" i="1"/>
  <c r="BR145" i="1"/>
  <c r="BU145" i="1"/>
  <c r="BX145" i="1"/>
  <c r="CB145" i="1"/>
  <c r="BO146" i="1"/>
  <c r="BP146" i="1"/>
  <c r="BQ146" i="1"/>
  <c r="BR146" i="1"/>
  <c r="BU146" i="1"/>
  <c r="BX146" i="1"/>
  <c r="CB146" i="1"/>
  <c r="AR95" i="1"/>
  <c r="AN95" i="1"/>
  <c r="AK95" i="1"/>
  <c r="AD95" i="1"/>
  <c r="AE95" i="1"/>
  <c r="AF95" i="1"/>
  <c r="AG95" i="1"/>
  <c r="BF90" i="1"/>
  <c r="BS91" i="1"/>
  <c r="BT91" i="1"/>
  <c r="BV91" i="1"/>
  <c r="BW91" i="1"/>
  <c r="BY91" i="1"/>
  <c r="BZ91" i="1"/>
  <c r="CA91" i="1"/>
  <c r="CC91" i="1"/>
  <c r="CD91" i="1"/>
  <c r="CB7" i="1"/>
  <c r="CB8" i="1"/>
  <c r="BX8" i="1"/>
  <c r="BU7" i="1"/>
  <c r="BU8" i="1"/>
  <c r="BR7" i="1"/>
  <c r="BR8" i="1"/>
  <c r="BO7" i="1"/>
  <c r="BP7" i="1"/>
  <c r="BQ7" i="1"/>
  <c r="BO8" i="1"/>
  <c r="BP8" i="1"/>
  <c r="BQ8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8" i="1"/>
  <c r="BU199" i="1"/>
  <c r="BU200" i="1"/>
  <c r="BU201" i="1"/>
  <c r="BU202" i="1"/>
  <c r="BP6" i="1"/>
  <c r="BO6" i="1"/>
  <c r="CB6" i="1"/>
  <c r="BX6" i="1"/>
  <c r="BR6" i="1"/>
  <c r="AR94" i="1"/>
  <c r="AN94" i="1"/>
  <c r="AK94" i="1"/>
  <c r="AG94" i="1"/>
  <c r="AF94" i="1"/>
  <c r="AE94" i="1"/>
  <c r="AD94" i="1"/>
  <c r="AR93" i="1"/>
  <c r="AN93" i="1"/>
  <c r="AK93" i="1"/>
  <c r="AG93" i="1"/>
  <c r="AF93" i="1"/>
  <c r="AE93" i="1"/>
  <c r="AD93" i="1"/>
  <c r="AR92" i="1"/>
  <c r="AN92" i="1"/>
  <c r="AK92" i="1"/>
  <c r="AG92" i="1"/>
  <c r="AF92" i="1"/>
  <c r="AE92" i="1"/>
  <c r="AD92" i="1"/>
  <c r="BI58" i="1"/>
  <c r="BI59" i="1"/>
  <c r="BI60" i="1"/>
  <c r="BI61" i="1"/>
  <c r="BI62" i="1"/>
  <c r="BI63" i="1"/>
  <c r="BI64" i="1"/>
  <c r="BI67" i="1"/>
  <c r="BI70" i="1"/>
  <c r="BI71" i="1"/>
  <c r="BI72" i="1"/>
  <c r="BI75" i="1"/>
  <c r="BI76" i="1"/>
  <c r="BI77" i="1"/>
  <c r="BA55" i="1"/>
  <c r="BB55" i="1"/>
  <c r="BD55" i="1"/>
  <c r="BE55" i="1"/>
  <c r="BH55" i="1"/>
  <c r="BJ55" i="1"/>
  <c r="BK55" i="1"/>
  <c r="BI54" i="1"/>
  <c r="BF54" i="1"/>
  <c r="BC54" i="1"/>
  <c r="AZ54" i="1"/>
  <c r="AY54" i="1"/>
  <c r="AX54" i="1"/>
  <c r="BI53" i="1"/>
  <c r="BF53" i="1"/>
  <c r="BC53" i="1"/>
  <c r="AZ53" i="1"/>
  <c r="AY53" i="1"/>
  <c r="AX53" i="1"/>
  <c r="BI52" i="1"/>
  <c r="BF52" i="1"/>
  <c r="BC52" i="1"/>
  <c r="AZ52" i="1"/>
  <c r="AY52" i="1"/>
  <c r="AX52" i="1"/>
  <c r="BI51" i="1"/>
  <c r="BF51" i="1"/>
  <c r="BC51" i="1"/>
  <c r="AZ51" i="1"/>
  <c r="AY51" i="1"/>
  <c r="AX51" i="1"/>
  <c r="BI50" i="1"/>
  <c r="BF50" i="1"/>
  <c r="BC50" i="1"/>
  <c r="AZ50" i="1"/>
  <c r="AY50" i="1"/>
  <c r="AX50" i="1"/>
  <c r="BI49" i="1"/>
  <c r="BF49" i="1"/>
  <c r="BC49" i="1"/>
  <c r="AZ49" i="1"/>
  <c r="AY49" i="1"/>
  <c r="AX49" i="1"/>
  <c r="BI48" i="1"/>
  <c r="BF48" i="1"/>
  <c r="BC48" i="1"/>
  <c r="AZ48" i="1"/>
  <c r="AY48" i="1"/>
  <c r="AX48" i="1"/>
  <c r="BI47" i="1"/>
  <c r="BF47" i="1"/>
  <c r="BC47" i="1"/>
  <c r="AZ47" i="1"/>
  <c r="AY47" i="1"/>
  <c r="AX47" i="1"/>
  <c r="BI46" i="1"/>
  <c r="BF46" i="1"/>
  <c r="BC46" i="1"/>
  <c r="AZ46" i="1"/>
  <c r="AY46" i="1"/>
  <c r="AX46" i="1"/>
  <c r="BI45" i="1"/>
  <c r="BF45" i="1"/>
  <c r="BC45" i="1"/>
  <c r="AZ45" i="1"/>
  <c r="AY45" i="1"/>
  <c r="AX45" i="1"/>
  <c r="BI44" i="1"/>
  <c r="BF44" i="1"/>
  <c r="BC44" i="1"/>
  <c r="AZ44" i="1"/>
  <c r="AY44" i="1"/>
  <c r="AX44" i="1"/>
  <c r="BI43" i="1"/>
  <c r="BF43" i="1"/>
  <c r="BC43" i="1"/>
  <c r="AZ43" i="1"/>
  <c r="AY43" i="1"/>
  <c r="AX43" i="1"/>
  <c r="BI42" i="1"/>
  <c r="BF42" i="1"/>
  <c r="BC42" i="1"/>
  <c r="AZ42" i="1"/>
  <c r="AY42" i="1"/>
  <c r="AX42" i="1"/>
  <c r="BI41" i="1"/>
  <c r="BF41" i="1"/>
  <c r="BC41" i="1"/>
  <c r="AZ41" i="1"/>
  <c r="AY41" i="1"/>
  <c r="AX41" i="1"/>
  <c r="BI40" i="1"/>
  <c r="BF40" i="1"/>
  <c r="BC40" i="1"/>
  <c r="AZ40" i="1"/>
  <c r="AY40" i="1"/>
  <c r="AX40" i="1"/>
  <c r="BI39" i="1"/>
  <c r="BF39" i="1"/>
  <c r="BC39" i="1"/>
  <c r="AZ39" i="1"/>
  <c r="AY39" i="1"/>
  <c r="AX39" i="1"/>
  <c r="BI38" i="1"/>
  <c r="BF38" i="1"/>
  <c r="BC38" i="1"/>
  <c r="AZ38" i="1"/>
  <c r="AY38" i="1"/>
  <c r="AX38" i="1"/>
  <c r="BI37" i="1"/>
  <c r="BF37" i="1"/>
  <c r="BC37" i="1"/>
  <c r="AZ37" i="1"/>
  <c r="AY37" i="1"/>
  <c r="AX37" i="1"/>
  <c r="BI36" i="1"/>
  <c r="BF36" i="1"/>
  <c r="BC36" i="1"/>
  <c r="AZ36" i="1"/>
  <c r="AY36" i="1"/>
  <c r="AX36" i="1"/>
  <c r="BI35" i="1"/>
  <c r="BF35" i="1"/>
  <c r="BC35" i="1"/>
  <c r="AZ35" i="1"/>
  <c r="AY35" i="1"/>
  <c r="AX35" i="1"/>
  <c r="BI34" i="1"/>
  <c r="BF34" i="1"/>
  <c r="BC34" i="1"/>
  <c r="AZ34" i="1"/>
  <c r="AY34" i="1"/>
  <c r="AX34" i="1"/>
  <c r="BI33" i="1"/>
  <c r="BF33" i="1"/>
  <c r="BC33" i="1"/>
  <c r="AZ33" i="1"/>
  <c r="AY33" i="1"/>
  <c r="AX33" i="1"/>
  <c r="BI31" i="1"/>
  <c r="BF31" i="1"/>
  <c r="BC31" i="1"/>
  <c r="AZ31" i="1"/>
  <c r="AY31" i="1"/>
  <c r="AX31" i="1"/>
  <c r="BI30" i="1"/>
  <c r="BF30" i="1"/>
  <c r="BC30" i="1"/>
  <c r="AZ30" i="1"/>
  <c r="AY30" i="1"/>
  <c r="AX30" i="1"/>
  <c r="BI29" i="1"/>
  <c r="BF29" i="1"/>
  <c r="BC29" i="1"/>
  <c r="AZ29" i="1"/>
  <c r="AY29" i="1"/>
  <c r="AX29" i="1"/>
  <c r="BI28" i="1"/>
  <c r="BF28" i="1"/>
  <c r="BC28" i="1"/>
  <c r="AZ28" i="1"/>
  <c r="AY28" i="1"/>
  <c r="AX28" i="1"/>
  <c r="BI27" i="1"/>
  <c r="BF27" i="1"/>
  <c r="BC27" i="1"/>
  <c r="AZ27" i="1"/>
  <c r="AY27" i="1"/>
  <c r="AX27" i="1"/>
  <c r="BI26" i="1"/>
  <c r="BF26" i="1"/>
  <c r="BC26" i="1"/>
  <c r="AZ26" i="1"/>
  <c r="AY26" i="1"/>
  <c r="AX26" i="1"/>
  <c r="BI25" i="1"/>
  <c r="BF25" i="1"/>
  <c r="BC25" i="1"/>
  <c r="AZ25" i="1"/>
  <c r="AY25" i="1"/>
  <c r="AX25" i="1"/>
  <c r="BI24" i="1"/>
  <c r="BF24" i="1"/>
  <c r="BC24" i="1"/>
  <c r="AZ24" i="1"/>
  <c r="AY24" i="1"/>
  <c r="AX24" i="1"/>
  <c r="CZ63" i="1"/>
  <c r="CZ64" i="1"/>
  <c r="CZ65" i="1"/>
  <c r="CW63" i="1"/>
  <c r="CW64" i="1"/>
  <c r="CW65" i="1"/>
  <c r="CS63" i="1"/>
  <c r="CS64" i="1"/>
  <c r="CS65" i="1"/>
  <c r="CP63" i="1"/>
  <c r="CP64" i="1"/>
  <c r="CP65" i="1"/>
  <c r="CL63" i="1"/>
  <c r="CL64" i="1"/>
  <c r="CL65" i="1"/>
  <c r="CK63" i="1"/>
  <c r="CK65" i="1"/>
  <c r="CK52" i="1"/>
  <c r="CZ48" i="1"/>
  <c r="CZ49" i="1"/>
  <c r="CZ50" i="1"/>
  <c r="CZ51" i="1"/>
  <c r="CZ52" i="1"/>
  <c r="CW48" i="1"/>
  <c r="CW49" i="1"/>
  <c r="CW50" i="1"/>
  <c r="CW51" i="1"/>
  <c r="CW52" i="1"/>
  <c r="CS48" i="1"/>
  <c r="CS49" i="1"/>
  <c r="CS50" i="1"/>
  <c r="CS51" i="1"/>
  <c r="CS52" i="1"/>
  <c r="CL48" i="1"/>
  <c r="CL49" i="1"/>
  <c r="CL50" i="1"/>
  <c r="CL51" i="1"/>
  <c r="CL52" i="1"/>
  <c r="CI48" i="1"/>
  <c r="CJ48" i="1"/>
  <c r="CK48" i="1"/>
  <c r="CI49" i="1"/>
  <c r="CJ49" i="1"/>
  <c r="CK49" i="1"/>
  <c r="CI50" i="1"/>
  <c r="CJ50" i="1"/>
  <c r="CK50" i="1"/>
  <c r="CI51" i="1"/>
  <c r="CJ51" i="1"/>
  <c r="CK51" i="1"/>
  <c r="CI52" i="1"/>
  <c r="CJ52" i="1"/>
  <c r="CZ44" i="1"/>
  <c r="CZ45" i="1"/>
  <c r="CZ46" i="1"/>
  <c r="CZ47" i="1"/>
  <c r="CW44" i="1"/>
  <c r="CW45" i="1"/>
  <c r="CW46" i="1"/>
  <c r="CW47" i="1"/>
  <c r="CS44" i="1"/>
  <c r="CS45" i="1"/>
  <c r="CS46" i="1"/>
  <c r="CS47" i="1"/>
  <c r="CP44" i="1"/>
  <c r="CP45" i="1"/>
  <c r="CP46" i="1"/>
  <c r="CP47" i="1"/>
  <c r="CL44" i="1"/>
  <c r="CL45" i="1"/>
  <c r="CL46" i="1"/>
  <c r="CL47" i="1"/>
  <c r="CJ44" i="1"/>
  <c r="CK44" i="1"/>
  <c r="CI45" i="1"/>
  <c r="CJ45" i="1"/>
  <c r="CK45" i="1"/>
  <c r="CI46" i="1"/>
  <c r="CK46" i="1"/>
  <c r="CZ6" i="1"/>
  <c r="CZ7" i="1"/>
  <c r="CZ15" i="1"/>
  <c r="CZ16" i="1"/>
  <c r="CZ17" i="1"/>
  <c r="CZ18" i="1"/>
  <c r="CZ19" i="1"/>
  <c r="CZ20" i="1"/>
  <c r="CZ21" i="1"/>
  <c r="CZ22" i="1"/>
  <c r="CJ26" i="1"/>
  <c r="CK26" i="1"/>
  <c r="CL26" i="1"/>
  <c r="CP26" i="1"/>
  <c r="CS26" i="1"/>
  <c r="CW26" i="1"/>
  <c r="CZ26" i="1"/>
  <c r="CI27" i="1"/>
  <c r="CJ27" i="1"/>
  <c r="CL27" i="1"/>
  <c r="CP27" i="1"/>
  <c r="CS27" i="1"/>
  <c r="CW27" i="1"/>
  <c r="CZ27" i="1"/>
  <c r="CI28" i="1"/>
  <c r="CJ28" i="1"/>
  <c r="CK28" i="1"/>
  <c r="CL28" i="1"/>
  <c r="CP28" i="1"/>
  <c r="CS28" i="1"/>
  <c r="CW28" i="1"/>
  <c r="CZ28" i="1"/>
  <c r="CI29" i="1"/>
  <c r="CJ29" i="1"/>
  <c r="CK29" i="1"/>
  <c r="CL29" i="1"/>
  <c r="CP29" i="1"/>
  <c r="CS29" i="1"/>
  <c r="CW29" i="1"/>
  <c r="CZ29" i="1"/>
  <c r="CI30" i="1"/>
  <c r="CJ30" i="1"/>
  <c r="CK30" i="1"/>
  <c r="CL30" i="1"/>
  <c r="CP30" i="1"/>
  <c r="CS30" i="1"/>
  <c r="CW30" i="1"/>
  <c r="CZ30" i="1"/>
  <c r="CI31" i="1"/>
  <c r="CJ31" i="1"/>
  <c r="CK31" i="1"/>
  <c r="CL31" i="1"/>
  <c r="CP31" i="1"/>
  <c r="CS31" i="1"/>
  <c r="CW31" i="1"/>
  <c r="CZ31" i="1"/>
  <c r="CI32" i="1"/>
  <c r="CJ32" i="1"/>
  <c r="CK32" i="1"/>
  <c r="CL32" i="1"/>
  <c r="CP32" i="1"/>
  <c r="CS32" i="1"/>
  <c r="CW32" i="1"/>
  <c r="CZ32" i="1"/>
  <c r="CI33" i="1"/>
  <c r="CJ33" i="1"/>
  <c r="CK33" i="1"/>
  <c r="CL33" i="1"/>
  <c r="CP33" i="1"/>
  <c r="CS33" i="1"/>
  <c r="CW33" i="1"/>
  <c r="CZ33" i="1"/>
  <c r="CI34" i="1"/>
  <c r="CJ34" i="1"/>
  <c r="CK34" i="1"/>
  <c r="CL34" i="1"/>
  <c r="CP34" i="1"/>
  <c r="CS34" i="1"/>
  <c r="CW34" i="1"/>
  <c r="CZ34" i="1"/>
  <c r="CI35" i="1"/>
  <c r="CJ35" i="1"/>
  <c r="CK35" i="1"/>
  <c r="CL35" i="1"/>
  <c r="CP35" i="1"/>
  <c r="CS35" i="1"/>
  <c r="CW35" i="1"/>
  <c r="CZ35" i="1"/>
  <c r="CI36" i="1"/>
  <c r="CJ36" i="1"/>
  <c r="CK36" i="1"/>
  <c r="CL36" i="1"/>
  <c r="CP36" i="1"/>
  <c r="CS36" i="1"/>
  <c r="CW36" i="1"/>
  <c r="CZ36" i="1"/>
  <c r="CI37" i="1"/>
  <c r="CJ37" i="1"/>
  <c r="CK37" i="1"/>
  <c r="CL37" i="1"/>
  <c r="CP37" i="1"/>
  <c r="CS37" i="1"/>
  <c r="CW37" i="1"/>
  <c r="CZ37" i="1"/>
  <c r="CI38" i="1"/>
  <c r="CJ38" i="1"/>
  <c r="CK38" i="1"/>
  <c r="CL38" i="1"/>
  <c r="CP38" i="1"/>
  <c r="CS38" i="1"/>
  <c r="CW38" i="1"/>
  <c r="CZ38" i="1"/>
  <c r="CI39" i="1"/>
  <c r="CJ39" i="1"/>
  <c r="CK39" i="1"/>
  <c r="CL39" i="1"/>
  <c r="CP39" i="1"/>
  <c r="CS39" i="1"/>
  <c r="CW39" i="1"/>
  <c r="CZ39" i="1"/>
  <c r="CI40" i="1"/>
  <c r="CJ40" i="1"/>
  <c r="CK40" i="1"/>
  <c r="CL40" i="1"/>
  <c r="CP40" i="1"/>
  <c r="CS40" i="1"/>
  <c r="CW40" i="1"/>
  <c r="CZ40" i="1"/>
  <c r="CI41" i="1"/>
  <c r="CJ41" i="1"/>
  <c r="CK41" i="1"/>
  <c r="CL41" i="1"/>
  <c r="CP41" i="1"/>
  <c r="CS41" i="1"/>
  <c r="CW41" i="1"/>
  <c r="CZ41" i="1"/>
  <c r="CI42" i="1"/>
  <c r="CJ42" i="1"/>
  <c r="CK42" i="1"/>
  <c r="CL42" i="1"/>
  <c r="CP42" i="1"/>
  <c r="CS42" i="1"/>
  <c r="CW42" i="1"/>
  <c r="CZ42" i="1"/>
  <c r="CI43" i="1"/>
  <c r="CJ43" i="1"/>
  <c r="CK43" i="1"/>
  <c r="CL43" i="1"/>
  <c r="CP43" i="1"/>
  <c r="CS43" i="1"/>
  <c r="CW43" i="1"/>
  <c r="CZ43" i="1"/>
  <c r="CI59" i="1"/>
  <c r="CJ59" i="1"/>
  <c r="CK59" i="1"/>
  <c r="CL59" i="1"/>
  <c r="CP59" i="1"/>
  <c r="CS59" i="1"/>
  <c r="CW59" i="1"/>
  <c r="CZ59" i="1"/>
  <c r="CJ60" i="1"/>
  <c r="CK60" i="1"/>
  <c r="CL60" i="1"/>
  <c r="CP60" i="1"/>
  <c r="CS60" i="1"/>
  <c r="CW60" i="1"/>
  <c r="CZ60" i="1"/>
  <c r="CL61" i="1"/>
  <c r="CP61" i="1"/>
  <c r="CS61" i="1"/>
  <c r="CW61" i="1"/>
  <c r="CZ61" i="1"/>
  <c r="CK62" i="1"/>
  <c r="CL62" i="1"/>
  <c r="CP62" i="1"/>
  <c r="CS62" i="1"/>
  <c r="CW62" i="1"/>
  <c r="CZ62" i="1"/>
  <c r="CI100" i="1"/>
  <c r="CJ100" i="1"/>
  <c r="CK100" i="1"/>
  <c r="CL100" i="1"/>
  <c r="CP100" i="1"/>
  <c r="CS100" i="1"/>
  <c r="CW100" i="1"/>
  <c r="CZ100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8" i="1"/>
  <c r="BO199" i="1"/>
  <c r="BO200" i="1"/>
  <c r="BO201" i="1"/>
  <c r="BO202" i="1"/>
  <c r="CB186" i="1"/>
  <c r="AR69" i="1"/>
  <c r="AR70" i="1"/>
  <c r="AR71" i="1"/>
  <c r="AR72" i="1"/>
  <c r="AR73" i="1"/>
  <c r="AR74" i="1"/>
  <c r="AR75" i="1"/>
  <c r="AR76" i="1"/>
  <c r="AR77" i="1"/>
  <c r="AR79" i="1"/>
  <c r="AR83" i="1"/>
  <c r="AR84" i="1"/>
  <c r="AR85" i="1"/>
  <c r="AR86" i="1"/>
  <c r="AR87" i="1"/>
  <c r="AR88" i="1"/>
  <c r="AR89" i="1"/>
  <c r="AR36" i="1"/>
  <c r="AR37" i="1"/>
  <c r="AR38" i="1"/>
  <c r="AR39" i="1"/>
  <c r="AR40" i="1"/>
  <c r="AR41" i="1"/>
  <c r="AR42" i="1"/>
  <c r="AR43" i="1"/>
  <c r="AR44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N69" i="1"/>
  <c r="AN70" i="1"/>
  <c r="AN71" i="1"/>
  <c r="AN72" i="1"/>
  <c r="AN73" i="1"/>
  <c r="AN74" i="1"/>
  <c r="AN75" i="1"/>
  <c r="AN76" i="1"/>
  <c r="AN77" i="1"/>
  <c r="AN79" i="1"/>
  <c r="AN83" i="1"/>
  <c r="AN84" i="1"/>
  <c r="AN85" i="1"/>
  <c r="AN86" i="1"/>
  <c r="AN87" i="1"/>
  <c r="AN88" i="1"/>
  <c r="AN89" i="1"/>
  <c r="AN36" i="1"/>
  <c r="AN37" i="1"/>
  <c r="AN38" i="1"/>
  <c r="AN39" i="1"/>
  <c r="AN40" i="1"/>
  <c r="AN41" i="1"/>
  <c r="AN42" i="1"/>
  <c r="AN43" i="1"/>
  <c r="AN44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K69" i="1"/>
  <c r="AK70" i="1"/>
  <c r="AK71" i="1"/>
  <c r="AK72" i="1"/>
  <c r="AK73" i="1"/>
  <c r="AK74" i="1"/>
  <c r="AK75" i="1"/>
  <c r="AK76" i="1"/>
  <c r="AK77" i="1"/>
  <c r="AK79" i="1"/>
  <c r="AK83" i="1"/>
  <c r="AK84" i="1"/>
  <c r="AK85" i="1"/>
  <c r="AK86" i="1"/>
  <c r="AK87" i="1"/>
  <c r="AK88" i="1"/>
  <c r="AK89" i="1"/>
  <c r="AK36" i="1"/>
  <c r="AK37" i="1"/>
  <c r="AK38" i="1"/>
  <c r="AK39" i="1"/>
  <c r="AK40" i="1"/>
  <c r="AK41" i="1"/>
  <c r="AK42" i="1"/>
  <c r="AK43" i="1"/>
  <c r="AK44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G69" i="1"/>
  <c r="AG70" i="1"/>
  <c r="AG71" i="1"/>
  <c r="AG72" i="1"/>
  <c r="AG73" i="1"/>
  <c r="AG74" i="1"/>
  <c r="AG75" i="1"/>
  <c r="AG76" i="1"/>
  <c r="AG77" i="1"/>
  <c r="AG79" i="1"/>
  <c r="AG83" i="1"/>
  <c r="AG84" i="1"/>
  <c r="AG85" i="1"/>
  <c r="AG86" i="1"/>
  <c r="AG87" i="1"/>
  <c r="AG88" i="1"/>
  <c r="AG89" i="1"/>
  <c r="AG36" i="1"/>
  <c r="AG37" i="1"/>
  <c r="AG38" i="1"/>
  <c r="AG39" i="1"/>
  <c r="AG40" i="1"/>
  <c r="AG41" i="1"/>
  <c r="AG42" i="1"/>
  <c r="AG43" i="1"/>
  <c r="AG44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F69" i="1"/>
  <c r="AF70" i="1"/>
  <c r="AF71" i="1"/>
  <c r="AF72" i="1"/>
  <c r="AF73" i="1"/>
  <c r="AF74" i="1"/>
  <c r="AF75" i="1"/>
  <c r="AF76" i="1"/>
  <c r="AF77" i="1"/>
  <c r="AF79" i="1"/>
  <c r="AF83" i="1"/>
  <c r="AF84" i="1"/>
  <c r="AF85" i="1"/>
  <c r="AF86" i="1"/>
  <c r="AF87" i="1"/>
  <c r="AF88" i="1"/>
  <c r="AF89" i="1"/>
  <c r="AF36" i="1"/>
  <c r="AF37" i="1"/>
  <c r="AF38" i="1"/>
  <c r="AF39" i="1"/>
  <c r="AF40" i="1"/>
  <c r="AF41" i="1"/>
  <c r="AF42" i="1"/>
  <c r="AF43" i="1"/>
  <c r="AF44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E71" i="1"/>
  <c r="AE72" i="1"/>
  <c r="AE73" i="1"/>
  <c r="AE74" i="1"/>
  <c r="AE75" i="1"/>
  <c r="AE76" i="1"/>
  <c r="AE77" i="1"/>
  <c r="AE79" i="1"/>
  <c r="AE83" i="1"/>
  <c r="AE84" i="1"/>
  <c r="AE85" i="1"/>
  <c r="AE86" i="1"/>
  <c r="AE87" i="1"/>
  <c r="AE88" i="1"/>
  <c r="AE89" i="1"/>
  <c r="AE36" i="1"/>
  <c r="AE37" i="1"/>
  <c r="AE38" i="1"/>
  <c r="AE39" i="1"/>
  <c r="AE40" i="1"/>
  <c r="AE41" i="1"/>
  <c r="AE42" i="1"/>
  <c r="AE43" i="1"/>
  <c r="AE44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D69" i="1"/>
  <c r="AD70" i="1"/>
  <c r="AD71" i="1"/>
  <c r="AD72" i="1"/>
  <c r="AD73" i="1"/>
  <c r="AD74" i="1"/>
  <c r="AD75" i="1"/>
  <c r="AD76" i="1"/>
  <c r="AD77" i="1"/>
  <c r="AD79" i="1"/>
  <c r="AD83" i="1"/>
  <c r="AD84" i="1"/>
  <c r="AD85" i="1"/>
  <c r="AD86" i="1"/>
  <c r="AD87" i="1"/>
  <c r="AD88" i="1"/>
  <c r="AD89" i="1"/>
  <c r="AD36" i="1"/>
  <c r="AD37" i="1"/>
  <c r="AD38" i="1"/>
  <c r="AD39" i="1"/>
  <c r="AD40" i="1"/>
  <c r="AD41" i="1"/>
  <c r="AD42" i="1"/>
  <c r="AD43" i="1"/>
  <c r="AD44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BI90" i="1"/>
  <c r="BI57" i="1"/>
  <c r="BF57" i="1"/>
  <c r="BF58" i="1"/>
  <c r="BF59" i="1"/>
  <c r="BF60" i="1"/>
  <c r="BF61" i="1"/>
  <c r="BF62" i="1"/>
  <c r="BF63" i="1"/>
  <c r="BF64" i="1"/>
  <c r="BF67" i="1"/>
  <c r="BF70" i="1"/>
  <c r="BF71" i="1"/>
  <c r="BF72" i="1"/>
  <c r="BF75" i="1"/>
  <c r="BF76" i="1"/>
  <c r="BF77" i="1"/>
  <c r="BF20" i="1"/>
  <c r="BF21" i="1"/>
  <c r="BF22" i="1"/>
  <c r="BC90" i="1"/>
  <c r="BC57" i="1"/>
  <c r="BC58" i="1"/>
  <c r="BC59" i="1"/>
  <c r="BC60" i="1"/>
  <c r="BC61" i="1"/>
  <c r="BC62" i="1"/>
  <c r="BC63" i="1"/>
  <c r="BC64" i="1"/>
  <c r="BC67" i="1"/>
  <c r="BC70" i="1"/>
  <c r="BC71" i="1"/>
  <c r="BC72" i="1"/>
  <c r="BC75" i="1"/>
  <c r="BC76" i="1"/>
  <c r="BC77" i="1"/>
  <c r="BC20" i="1"/>
  <c r="BC21" i="1"/>
  <c r="BC22" i="1"/>
  <c r="AZ90" i="1"/>
  <c r="AZ57" i="1"/>
  <c r="AZ58" i="1"/>
  <c r="AZ59" i="1"/>
  <c r="AZ60" i="1"/>
  <c r="AZ61" i="1"/>
  <c r="AZ62" i="1"/>
  <c r="AZ63" i="1"/>
  <c r="AZ64" i="1"/>
  <c r="AZ67" i="1"/>
  <c r="AZ70" i="1"/>
  <c r="AZ71" i="1"/>
  <c r="AZ72" i="1"/>
  <c r="AZ75" i="1"/>
  <c r="AZ76" i="1"/>
  <c r="AZ77" i="1"/>
  <c r="AZ20" i="1"/>
  <c r="AZ21" i="1"/>
  <c r="AZ22" i="1"/>
  <c r="AY90" i="1"/>
  <c r="AY57" i="1"/>
  <c r="AY58" i="1"/>
  <c r="AY59" i="1"/>
  <c r="AY60" i="1"/>
  <c r="AY61" i="1"/>
  <c r="AY62" i="1"/>
  <c r="AY63" i="1"/>
  <c r="AY64" i="1"/>
  <c r="AY67" i="1"/>
  <c r="AY70" i="1"/>
  <c r="AY71" i="1"/>
  <c r="AY72" i="1"/>
  <c r="AY75" i="1"/>
  <c r="AY76" i="1"/>
  <c r="AY77" i="1"/>
  <c r="AY20" i="1"/>
  <c r="AY21" i="1"/>
  <c r="AY22" i="1"/>
  <c r="AX90" i="1"/>
  <c r="AX57" i="1"/>
  <c r="AX58" i="1"/>
  <c r="AX59" i="1"/>
  <c r="AX60" i="1"/>
  <c r="AX61" i="1"/>
  <c r="AX62" i="1"/>
  <c r="AX63" i="1"/>
  <c r="AX64" i="1"/>
  <c r="AX67" i="1"/>
  <c r="AX70" i="1"/>
  <c r="AX71" i="1"/>
  <c r="AX72" i="1"/>
  <c r="AX75" i="1"/>
  <c r="AX76" i="1"/>
  <c r="AX77" i="1"/>
  <c r="AX20" i="1"/>
  <c r="AX21" i="1"/>
  <c r="AX22" i="1"/>
  <c r="BO94" i="1"/>
  <c r="BP94" i="1"/>
  <c r="BQ94" i="1"/>
  <c r="BO95" i="1"/>
  <c r="BP95" i="1"/>
  <c r="BQ95" i="1"/>
  <c r="BO96" i="1"/>
  <c r="BP96" i="1"/>
  <c r="BO99" i="1"/>
  <c r="BP99" i="1"/>
  <c r="BQ99" i="1"/>
  <c r="BO100" i="1"/>
  <c r="BP100" i="1"/>
  <c r="BQ100" i="1"/>
  <c r="BO101" i="1"/>
  <c r="BP101" i="1"/>
  <c r="BQ101" i="1"/>
  <c r="BO102" i="1"/>
  <c r="BP102" i="1"/>
  <c r="BQ102" i="1"/>
  <c r="BO103" i="1"/>
  <c r="BP103" i="1"/>
  <c r="BQ103" i="1"/>
  <c r="BO104" i="1"/>
  <c r="BP104" i="1"/>
  <c r="BQ104" i="1"/>
  <c r="BO105" i="1"/>
  <c r="BP105" i="1"/>
  <c r="BQ105" i="1"/>
  <c r="BO106" i="1"/>
  <c r="BP106" i="1"/>
  <c r="BQ106" i="1"/>
  <c r="BO108" i="1"/>
  <c r="BP108" i="1"/>
  <c r="BQ108" i="1"/>
  <c r="BO109" i="1"/>
  <c r="BP109" i="1"/>
  <c r="BQ109" i="1"/>
  <c r="BR94" i="1"/>
  <c r="BR95" i="1"/>
  <c r="BR96" i="1"/>
  <c r="BR99" i="1"/>
  <c r="BR100" i="1"/>
  <c r="BR101" i="1"/>
  <c r="BR102" i="1"/>
  <c r="BR103" i="1"/>
  <c r="BR104" i="1"/>
  <c r="BR105" i="1"/>
  <c r="BR106" i="1"/>
  <c r="BR108" i="1"/>
  <c r="BR109" i="1"/>
  <c r="BU94" i="1"/>
  <c r="BU95" i="1"/>
  <c r="BU96" i="1"/>
  <c r="BU99" i="1"/>
  <c r="BU100" i="1"/>
  <c r="BU101" i="1"/>
  <c r="BU102" i="1"/>
  <c r="BU103" i="1"/>
  <c r="BU104" i="1"/>
  <c r="BU105" i="1"/>
  <c r="BU106" i="1"/>
  <c r="BU108" i="1"/>
  <c r="BU109" i="1"/>
  <c r="BX102" i="1"/>
  <c r="BX103" i="1"/>
  <c r="BX104" i="1"/>
  <c r="BX94" i="1"/>
  <c r="BX95" i="1"/>
  <c r="BX96" i="1"/>
  <c r="BX99" i="1"/>
  <c r="BX100" i="1"/>
  <c r="BX101" i="1"/>
  <c r="BX105" i="1"/>
  <c r="BX106" i="1"/>
  <c r="BX108" i="1"/>
  <c r="BX109" i="1"/>
  <c r="CB94" i="1"/>
  <c r="CB95" i="1"/>
  <c r="CB96" i="1"/>
  <c r="CB99" i="1"/>
  <c r="CB100" i="1"/>
  <c r="CB101" i="1"/>
  <c r="CB102" i="1"/>
  <c r="CB103" i="1"/>
  <c r="CB104" i="1"/>
  <c r="CB105" i="1"/>
  <c r="CB106" i="1"/>
  <c r="CB108" i="1"/>
  <c r="CB109" i="1"/>
  <c r="BO70" i="1"/>
  <c r="BO71" i="1"/>
  <c r="BO72" i="1"/>
  <c r="BO73" i="1"/>
  <c r="BO74" i="1"/>
  <c r="BO75" i="1"/>
  <c r="BO76" i="1"/>
  <c r="BO77" i="1"/>
  <c r="BO78" i="1"/>
  <c r="BO80" i="1"/>
  <c r="BO82" i="1"/>
  <c r="BO83" i="1"/>
  <c r="BO84" i="1"/>
  <c r="BO85" i="1"/>
  <c r="BO88" i="1"/>
  <c r="BO89" i="1"/>
  <c r="BO90" i="1"/>
  <c r="BP70" i="1"/>
  <c r="BP71" i="1"/>
  <c r="BP72" i="1"/>
  <c r="BP73" i="1"/>
  <c r="BP74" i="1"/>
  <c r="BP75" i="1"/>
  <c r="BP76" i="1"/>
  <c r="BP77" i="1"/>
  <c r="BP78" i="1"/>
  <c r="BP80" i="1"/>
  <c r="BP82" i="1"/>
  <c r="BP83" i="1"/>
  <c r="BP84" i="1"/>
  <c r="BP85" i="1"/>
  <c r="BP88" i="1"/>
  <c r="BP89" i="1"/>
  <c r="BP90" i="1"/>
  <c r="BQ70" i="1"/>
  <c r="BQ71" i="1"/>
  <c r="BQ72" i="1"/>
  <c r="BQ73" i="1"/>
  <c r="BQ74" i="1"/>
  <c r="BQ75" i="1"/>
  <c r="BQ76" i="1"/>
  <c r="BQ77" i="1"/>
  <c r="BQ78" i="1"/>
  <c r="BQ80" i="1"/>
  <c r="BQ82" i="1"/>
  <c r="BQ83" i="1"/>
  <c r="BQ84" i="1"/>
  <c r="BQ85" i="1"/>
  <c r="BQ88" i="1"/>
  <c r="BQ89" i="1"/>
  <c r="BQ90" i="1"/>
  <c r="BR70" i="1"/>
  <c r="BR71" i="1"/>
  <c r="BR72" i="1"/>
  <c r="BR73" i="1"/>
  <c r="BR74" i="1"/>
  <c r="BR75" i="1"/>
  <c r="BR76" i="1"/>
  <c r="BR77" i="1"/>
  <c r="BR78" i="1"/>
  <c r="BR80" i="1"/>
  <c r="BR82" i="1"/>
  <c r="BR83" i="1"/>
  <c r="BR84" i="1"/>
  <c r="BR85" i="1"/>
  <c r="BR88" i="1"/>
  <c r="BR89" i="1"/>
  <c r="BR90" i="1"/>
  <c r="BU70" i="1"/>
  <c r="BU71" i="1"/>
  <c r="BU72" i="1"/>
  <c r="BU73" i="1"/>
  <c r="BU74" i="1"/>
  <c r="BU75" i="1"/>
  <c r="BU76" i="1"/>
  <c r="BU77" i="1"/>
  <c r="BU78" i="1"/>
  <c r="BU80" i="1"/>
  <c r="BU82" i="1"/>
  <c r="BU83" i="1"/>
  <c r="BU84" i="1"/>
  <c r="BU85" i="1"/>
  <c r="BU88" i="1"/>
  <c r="BU89" i="1"/>
  <c r="BU90" i="1"/>
  <c r="BX70" i="1"/>
  <c r="BX71" i="1"/>
  <c r="BX72" i="1"/>
  <c r="BX73" i="1"/>
  <c r="BX74" i="1"/>
  <c r="BX75" i="1"/>
  <c r="BX76" i="1"/>
  <c r="BX77" i="1"/>
  <c r="BX78" i="1"/>
  <c r="BX80" i="1"/>
  <c r="BX82" i="1"/>
  <c r="BX83" i="1"/>
  <c r="BX84" i="1"/>
  <c r="BX85" i="1"/>
  <c r="BX88" i="1"/>
  <c r="BX89" i="1"/>
  <c r="BX90" i="1"/>
  <c r="CB70" i="1"/>
  <c r="CB71" i="1"/>
  <c r="CB72" i="1"/>
  <c r="CB73" i="1"/>
  <c r="CB74" i="1"/>
  <c r="CB75" i="1"/>
  <c r="CB76" i="1"/>
  <c r="CB77" i="1"/>
  <c r="CB78" i="1"/>
  <c r="CB80" i="1"/>
  <c r="CB82" i="1"/>
  <c r="CB83" i="1"/>
  <c r="CB84" i="1"/>
  <c r="CB85" i="1"/>
  <c r="CB88" i="1"/>
  <c r="CB89" i="1"/>
  <c r="CB90" i="1"/>
  <c r="BO43" i="1"/>
  <c r="BO44" i="1"/>
  <c r="BO45" i="1"/>
  <c r="BO46" i="1"/>
  <c r="BO47" i="1"/>
  <c r="BO48" i="1"/>
  <c r="BO49" i="1"/>
  <c r="BO50" i="1"/>
  <c r="BO52" i="1"/>
  <c r="BO53" i="1"/>
  <c r="BO54" i="1"/>
  <c r="BO55" i="1"/>
  <c r="BO56" i="1"/>
  <c r="BO57" i="1"/>
  <c r="BO58" i="1"/>
  <c r="BO59" i="1"/>
  <c r="BP43" i="1"/>
  <c r="BP44" i="1"/>
  <c r="BP45" i="1"/>
  <c r="BP46" i="1"/>
  <c r="BP47" i="1"/>
  <c r="BP48" i="1"/>
  <c r="BP49" i="1"/>
  <c r="BP50" i="1"/>
  <c r="BP52" i="1"/>
  <c r="BP53" i="1"/>
  <c r="BP54" i="1"/>
  <c r="BP55" i="1"/>
  <c r="BP56" i="1"/>
  <c r="BP57" i="1"/>
  <c r="BP58" i="1"/>
  <c r="BP59" i="1"/>
  <c r="BQ43" i="1"/>
  <c r="BQ44" i="1"/>
  <c r="BQ45" i="1"/>
  <c r="BQ46" i="1"/>
  <c r="BQ47" i="1"/>
  <c r="BQ48" i="1"/>
  <c r="BQ49" i="1"/>
  <c r="BQ50" i="1"/>
  <c r="BQ52" i="1"/>
  <c r="BQ53" i="1"/>
  <c r="BQ54" i="1"/>
  <c r="BQ55" i="1"/>
  <c r="BQ56" i="1"/>
  <c r="BQ57" i="1"/>
  <c r="BQ58" i="1"/>
  <c r="BQ59" i="1"/>
  <c r="BR43" i="1"/>
  <c r="BR44" i="1"/>
  <c r="BR45" i="1"/>
  <c r="BR46" i="1"/>
  <c r="BR47" i="1"/>
  <c r="BR48" i="1"/>
  <c r="BR49" i="1"/>
  <c r="BR50" i="1"/>
  <c r="BR52" i="1"/>
  <c r="BR53" i="1"/>
  <c r="BR54" i="1"/>
  <c r="BR55" i="1"/>
  <c r="BR56" i="1"/>
  <c r="BR57" i="1"/>
  <c r="BR58" i="1"/>
  <c r="BR59" i="1"/>
  <c r="BU43" i="1"/>
  <c r="BU44" i="1"/>
  <c r="BU45" i="1"/>
  <c r="BU46" i="1"/>
  <c r="BU47" i="1"/>
  <c r="BU48" i="1"/>
  <c r="BU49" i="1"/>
  <c r="BU50" i="1"/>
  <c r="BU52" i="1"/>
  <c r="BU53" i="1"/>
  <c r="BU54" i="1"/>
  <c r="BU55" i="1"/>
  <c r="BU56" i="1"/>
  <c r="BU57" i="1"/>
  <c r="BU58" i="1"/>
  <c r="BU59" i="1"/>
  <c r="BX43" i="1"/>
  <c r="BX44" i="1"/>
  <c r="BX45" i="1"/>
  <c r="BX46" i="1"/>
  <c r="BX47" i="1"/>
  <c r="BX48" i="1"/>
  <c r="BX49" i="1"/>
  <c r="BX50" i="1"/>
  <c r="BX52" i="1"/>
  <c r="BX53" i="1"/>
  <c r="BX54" i="1"/>
  <c r="BX55" i="1"/>
  <c r="BX56" i="1"/>
  <c r="BX57" i="1"/>
  <c r="BX58" i="1"/>
  <c r="BX59" i="1"/>
  <c r="CB43" i="1"/>
  <c r="CB44" i="1"/>
  <c r="CB45" i="1"/>
  <c r="CB46" i="1"/>
  <c r="CB47" i="1"/>
  <c r="CB48" i="1"/>
  <c r="CB49" i="1"/>
  <c r="CB50" i="1"/>
  <c r="CB52" i="1"/>
  <c r="CB53" i="1"/>
  <c r="CB54" i="1"/>
  <c r="CB55" i="1"/>
  <c r="CB56" i="1"/>
  <c r="CB57" i="1"/>
  <c r="CB58" i="1"/>
  <c r="CB59" i="1"/>
  <c r="BO149" i="1"/>
  <c r="BP149" i="1"/>
  <c r="BQ149" i="1"/>
  <c r="BO150" i="1"/>
  <c r="BP150" i="1"/>
  <c r="BQ150" i="1"/>
  <c r="BO151" i="1"/>
  <c r="BP151" i="1"/>
  <c r="BQ151" i="1"/>
  <c r="BO152" i="1"/>
  <c r="BP152" i="1"/>
  <c r="BQ152" i="1"/>
  <c r="BO153" i="1"/>
  <c r="BP153" i="1"/>
  <c r="BQ153" i="1"/>
  <c r="BO154" i="1"/>
  <c r="BP154" i="1"/>
  <c r="BQ154" i="1"/>
  <c r="BO155" i="1"/>
  <c r="BP155" i="1"/>
  <c r="BQ155" i="1"/>
  <c r="BO156" i="1"/>
  <c r="BP156" i="1"/>
  <c r="BQ156" i="1"/>
  <c r="BO157" i="1"/>
  <c r="BP157" i="1"/>
  <c r="BQ157" i="1"/>
  <c r="BO158" i="1"/>
  <c r="BP158" i="1"/>
  <c r="BQ158" i="1"/>
  <c r="BO159" i="1"/>
  <c r="BP159" i="1"/>
  <c r="BQ159" i="1"/>
  <c r="BO160" i="1"/>
  <c r="BP160" i="1"/>
  <c r="BQ160" i="1"/>
  <c r="BO161" i="1"/>
  <c r="BP161" i="1"/>
  <c r="BQ161" i="1"/>
  <c r="BO162" i="1"/>
  <c r="BP162" i="1"/>
  <c r="BQ162" i="1"/>
  <c r="BO163" i="1"/>
  <c r="BP163" i="1"/>
  <c r="BQ163" i="1"/>
  <c r="BO164" i="1"/>
  <c r="BP164" i="1"/>
  <c r="BQ164" i="1"/>
  <c r="BO165" i="1"/>
  <c r="BP165" i="1"/>
  <c r="BQ165" i="1"/>
  <c r="BO166" i="1"/>
  <c r="BP166" i="1"/>
  <c r="BQ166" i="1"/>
  <c r="BO167" i="1"/>
  <c r="BP167" i="1"/>
  <c r="BQ167" i="1"/>
  <c r="BO168" i="1"/>
  <c r="BP168" i="1"/>
  <c r="BQ168" i="1"/>
  <c r="BO169" i="1"/>
  <c r="BP169" i="1"/>
  <c r="BQ169" i="1"/>
  <c r="BO170" i="1"/>
  <c r="BP170" i="1"/>
  <c r="BQ170" i="1"/>
  <c r="BO136" i="1"/>
  <c r="BP136" i="1"/>
  <c r="BQ136" i="1"/>
  <c r="BO137" i="1"/>
  <c r="BP137" i="1"/>
  <c r="BQ137" i="1"/>
  <c r="BO138" i="1"/>
  <c r="BP138" i="1"/>
  <c r="BQ138" i="1"/>
  <c r="BO139" i="1"/>
  <c r="BP139" i="1"/>
  <c r="BQ139" i="1"/>
  <c r="BO140" i="1"/>
  <c r="BP140" i="1"/>
  <c r="BQ140" i="1"/>
  <c r="BO141" i="1"/>
  <c r="BP141" i="1"/>
  <c r="BQ141" i="1"/>
  <c r="BO142" i="1"/>
  <c r="BP142" i="1"/>
  <c r="BQ142" i="1"/>
  <c r="BO143" i="1"/>
  <c r="BP143" i="1"/>
  <c r="BQ143" i="1"/>
  <c r="BO144" i="1"/>
  <c r="BP144" i="1"/>
  <c r="BQ144" i="1"/>
  <c r="BO121" i="1"/>
  <c r="BP121" i="1"/>
  <c r="BQ121" i="1"/>
  <c r="BO122" i="1"/>
  <c r="BP122" i="1"/>
  <c r="BQ122" i="1"/>
  <c r="BO123" i="1"/>
  <c r="BP123" i="1"/>
  <c r="BQ123" i="1"/>
  <c r="BO124" i="1"/>
  <c r="BP124" i="1"/>
  <c r="BQ124" i="1"/>
  <c r="BO125" i="1"/>
  <c r="BP125" i="1"/>
  <c r="BQ125" i="1"/>
  <c r="BO126" i="1"/>
  <c r="BP126" i="1"/>
  <c r="BQ126" i="1"/>
  <c r="BO127" i="1"/>
  <c r="BP127" i="1"/>
  <c r="BQ127" i="1"/>
  <c r="BO128" i="1"/>
  <c r="BP128" i="1"/>
  <c r="BQ12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36" i="1"/>
  <c r="CB137" i="1"/>
  <c r="CB138" i="1"/>
  <c r="CB139" i="1"/>
  <c r="CB140" i="1"/>
  <c r="CB141" i="1"/>
  <c r="CB142" i="1"/>
  <c r="CB143" i="1"/>
  <c r="CB144" i="1"/>
  <c r="CB121" i="1"/>
  <c r="CB122" i="1"/>
  <c r="CB123" i="1"/>
  <c r="CB124" i="1"/>
  <c r="CB125" i="1"/>
  <c r="CB126" i="1"/>
  <c r="CB127" i="1"/>
  <c r="CB12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36" i="1"/>
  <c r="BX137" i="1"/>
  <c r="BX138" i="1"/>
  <c r="BX139" i="1"/>
  <c r="BX140" i="1"/>
  <c r="BX141" i="1"/>
  <c r="BX142" i="1"/>
  <c r="BX143" i="1"/>
  <c r="BX144" i="1"/>
  <c r="BX121" i="1"/>
  <c r="BX122" i="1"/>
  <c r="BX123" i="1"/>
  <c r="BX124" i="1"/>
  <c r="BX125" i="1"/>
  <c r="BX126" i="1"/>
  <c r="BX127" i="1"/>
  <c r="BX12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36" i="1"/>
  <c r="BU137" i="1"/>
  <c r="BU138" i="1"/>
  <c r="BU139" i="1"/>
  <c r="BU140" i="1"/>
  <c r="BU141" i="1"/>
  <c r="BU142" i="1"/>
  <c r="BU143" i="1"/>
  <c r="BU144" i="1"/>
  <c r="BU121" i="1"/>
  <c r="BU122" i="1"/>
  <c r="BU123" i="1"/>
  <c r="BU124" i="1"/>
  <c r="BU125" i="1"/>
  <c r="BU126" i="1"/>
  <c r="BU127" i="1"/>
  <c r="BU12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36" i="1"/>
  <c r="BR137" i="1"/>
  <c r="BR138" i="1"/>
  <c r="BR139" i="1"/>
  <c r="BR140" i="1"/>
  <c r="BR141" i="1"/>
  <c r="BR142" i="1"/>
  <c r="BR143" i="1"/>
  <c r="BR144" i="1"/>
  <c r="BR121" i="1"/>
  <c r="BR122" i="1"/>
  <c r="BR123" i="1"/>
  <c r="BR124" i="1"/>
  <c r="BR125" i="1"/>
  <c r="BR126" i="1"/>
  <c r="BR127" i="1"/>
  <c r="BR128" i="1"/>
  <c r="CB176" i="1"/>
  <c r="CB177" i="1"/>
  <c r="CB178" i="1"/>
  <c r="CB179" i="1"/>
  <c r="CB180" i="1"/>
  <c r="CB181" i="1"/>
  <c r="CB194" i="1"/>
  <c r="CB195" i="1"/>
  <c r="CB182" i="1"/>
  <c r="CB183" i="1"/>
  <c r="CB184" i="1"/>
  <c r="CB185" i="1"/>
  <c r="CB187" i="1"/>
  <c r="CB188" i="1"/>
  <c r="CB189" i="1"/>
  <c r="CB190" i="1"/>
  <c r="CB191" i="1"/>
  <c r="CB192" i="1"/>
  <c r="CB193" i="1"/>
  <c r="CB198" i="1"/>
  <c r="CB199" i="1"/>
  <c r="CB200" i="1"/>
  <c r="CB201" i="1"/>
  <c r="CB202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8" i="1"/>
  <c r="BX199" i="1"/>
  <c r="BX200" i="1"/>
  <c r="BX201" i="1"/>
  <c r="BX202" i="1"/>
  <c r="BU176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8" i="1"/>
  <c r="BR199" i="1"/>
  <c r="BR200" i="1"/>
  <c r="BR201" i="1"/>
  <c r="BR202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8" i="1"/>
  <c r="BQ199" i="1"/>
  <c r="BQ200" i="1"/>
  <c r="BQ201" i="1"/>
  <c r="BQ202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8" i="1"/>
  <c r="BP199" i="1"/>
  <c r="BP200" i="1"/>
  <c r="BP201" i="1"/>
  <c r="BP202" i="1"/>
  <c r="BO176" i="1"/>
  <c r="U9" i="1"/>
  <c r="CC147" i="1"/>
  <c r="CA147" i="1"/>
  <c r="BW147" i="1"/>
  <c r="BV147" i="1"/>
  <c r="BT147" i="1"/>
  <c r="BS147" i="1"/>
  <c r="BN47" i="1" l="1"/>
  <c r="CL25" i="1"/>
  <c r="CZ25" i="1"/>
  <c r="BN209" i="1"/>
  <c r="BN213" i="1"/>
  <c r="BN217" i="1"/>
  <c r="BN221" i="1"/>
  <c r="BN225" i="1"/>
  <c r="BN232" i="1"/>
  <c r="BN236" i="1"/>
  <c r="BN240" i="1"/>
  <c r="CO90" i="1"/>
  <c r="CO102" i="1" s="1"/>
  <c r="AW16" i="1"/>
  <c r="AW84" i="1"/>
  <c r="BN244" i="1"/>
  <c r="BN248" i="1"/>
  <c r="AW29" i="1"/>
  <c r="BN252" i="1"/>
  <c r="AW27" i="1"/>
  <c r="AW10" i="1"/>
  <c r="BN112" i="1"/>
  <c r="BN256" i="1"/>
  <c r="BN260" i="1"/>
  <c r="BN263" i="1"/>
  <c r="BN267" i="1"/>
  <c r="BN269" i="1"/>
  <c r="CH56" i="1"/>
  <c r="CY58" i="1"/>
  <c r="CY90" i="1" s="1"/>
  <c r="CY102" i="1" s="1"/>
  <c r="CH85" i="1"/>
  <c r="BN176" i="1"/>
  <c r="BN52" i="1"/>
  <c r="AC55" i="1"/>
  <c r="BN270" i="1"/>
  <c r="BN169" i="1"/>
  <c r="BJ56" i="1"/>
  <c r="BJ79" i="1" s="1"/>
  <c r="BJ92" i="1" s="1"/>
  <c r="AW8" i="1"/>
  <c r="AW70" i="1"/>
  <c r="CH60" i="1"/>
  <c r="AW12" i="1"/>
  <c r="AW14" i="1"/>
  <c r="AW18" i="1"/>
  <c r="AW65" i="1"/>
  <c r="AW68" i="1"/>
  <c r="AW73" i="1"/>
  <c r="AW82" i="1"/>
  <c r="AW86" i="1"/>
  <c r="AW88" i="1"/>
  <c r="BW42" i="1"/>
  <c r="BW69" i="1" s="1"/>
  <c r="BW92" i="1" s="1"/>
  <c r="BW115" i="1" s="1"/>
  <c r="BW135" i="1" s="1"/>
  <c r="BW148" i="1" s="1"/>
  <c r="BW175" i="1" s="1"/>
  <c r="BW204" i="1" s="1"/>
  <c r="BW230" i="1" s="1"/>
  <c r="BW262" i="1" s="1"/>
  <c r="BN44" i="1"/>
  <c r="CH46" i="1"/>
  <c r="AD8" i="1"/>
  <c r="AK8" i="1"/>
  <c r="AT35" i="1"/>
  <c r="AT68" i="1" s="1"/>
  <c r="AT91" i="1" s="1"/>
  <c r="AT108" i="1" s="1"/>
  <c r="AC106" i="1"/>
  <c r="AW11" i="1"/>
  <c r="AW13" i="1"/>
  <c r="AW15" i="1"/>
  <c r="AW17" i="1"/>
  <c r="AW19" i="1"/>
  <c r="AW32" i="1"/>
  <c r="AW66" i="1"/>
  <c r="AW69" i="1"/>
  <c r="AW81" i="1"/>
  <c r="AW83" i="1"/>
  <c r="AW85" i="1"/>
  <c r="AW87" i="1"/>
  <c r="AW89" i="1"/>
  <c r="BN17" i="1"/>
  <c r="BN21" i="1"/>
  <c r="BN64" i="1"/>
  <c r="BN131" i="1"/>
  <c r="BN272" i="1"/>
  <c r="CH67" i="1"/>
  <c r="CH72" i="1"/>
  <c r="AC96" i="1"/>
  <c r="AC104" i="1"/>
  <c r="BN12" i="1"/>
  <c r="BN132" i="1"/>
  <c r="CH62" i="1"/>
  <c r="BK56" i="1"/>
  <c r="BK79" i="1" s="1"/>
  <c r="BK92" i="1" s="1"/>
  <c r="AC13" i="1"/>
  <c r="AW25" i="1"/>
  <c r="AW36" i="1"/>
  <c r="AW44" i="1"/>
  <c r="AW48" i="1"/>
  <c r="AW50" i="1"/>
  <c r="BI78" i="1"/>
  <c r="BN26" i="1"/>
  <c r="AC25" i="1"/>
  <c r="BN29" i="1"/>
  <c r="BN60" i="1"/>
  <c r="BN111" i="1"/>
  <c r="CH47" i="1"/>
  <c r="CH55" i="1"/>
  <c r="AC47" i="1"/>
  <c r="CH100" i="1"/>
  <c r="AW24" i="1"/>
  <c r="AW26" i="1"/>
  <c r="AW28" i="1"/>
  <c r="AW30" i="1"/>
  <c r="AW37" i="1"/>
  <c r="AW39" i="1"/>
  <c r="AW41" i="1"/>
  <c r="AW43" i="1"/>
  <c r="BN145" i="1"/>
  <c r="AW59" i="1"/>
  <c r="AW34" i="1"/>
  <c r="AW42" i="1"/>
  <c r="CH65" i="1"/>
  <c r="AW22" i="1"/>
  <c r="AW76" i="1"/>
  <c r="AW62" i="1"/>
  <c r="AW58" i="1"/>
  <c r="CH38" i="1"/>
  <c r="CH37" i="1"/>
  <c r="CH35" i="1"/>
  <c r="CH34" i="1"/>
  <c r="CH33" i="1"/>
  <c r="CH32" i="1"/>
  <c r="CH29" i="1"/>
  <c r="CH28" i="1"/>
  <c r="AC94" i="1"/>
  <c r="CB9" i="1"/>
  <c r="CB14" i="1" s="1"/>
  <c r="CB15" i="1" s="1"/>
  <c r="BN7" i="1"/>
  <c r="AC95" i="1"/>
  <c r="CH53" i="1"/>
  <c r="BN25" i="1"/>
  <c r="BN11" i="1"/>
  <c r="AC7" i="1"/>
  <c r="BN27" i="1"/>
  <c r="BN30" i="1"/>
  <c r="BN34" i="1"/>
  <c r="BN35" i="1"/>
  <c r="BZ42" i="1"/>
  <c r="BZ69" i="1" s="1"/>
  <c r="BZ92" i="1" s="1"/>
  <c r="BZ115" i="1" s="1"/>
  <c r="BZ135" i="1" s="1"/>
  <c r="BZ148" i="1" s="1"/>
  <c r="BZ175" i="1" s="1"/>
  <c r="BZ204" i="1" s="1"/>
  <c r="BZ230" i="1" s="1"/>
  <c r="BZ262" i="1" s="1"/>
  <c r="BN66" i="1"/>
  <c r="BN18" i="1"/>
  <c r="BN22" i="1"/>
  <c r="BN79" i="1"/>
  <c r="BN116" i="1"/>
  <c r="BN48" i="1"/>
  <c r="AC46" i="1"/>
  <c r="AC37" i="1"/>
  <c r="AC17" i="1"/>
  <c r="AC73" i="1"/>
  <c r="CW57" i="1"/>
  <c r="BR9" i="1"/>
  <c r="BR14" i="1" s="1"/>
  <c r="BR15" i="1" s="1"/>
  <c r="BN146" i="1"/>
  <c r="BN24" i="1"/>
  <c r="BA56" i="1"/>
  <c r="BA79" i="1" s="1"/>
  <c r="BA92" i="1" s="1"/>
  <c r="BN63" i="1"/>
  <c r="CD42" i="1"/>
  <c r="CD69" i="1" s="1"/>
  <c r="CD92" i="1" s="1"/>
  <c r="CD115" i="1" s="1"/>
  <c r="CD135" i="1" s="1"/>
  <c r="CD148" i="1" s="1"/>
  <c r="CD175" i="1" s="1"/>
  <c r="CD204" i="1" s="1"/>
  <c r="CD230" i="1" s="1"/>
  <c r="CD262" i="1" s="1"/>
  <c r="CU58" i="1"/>
  <c r="CU90" i="1" s="1"/>
  <c r="CU102" i="1" s="1"/>
  <c r="AW57" i="1"/>
  <c r="AC74" i="1"/>
  <c r="AC84" i="1"/>
  <c r="BN178" i="1"/>
  <c r="BN201" i="1"/>
  <c r="BN191" i="1"/>
  <c r="BN183" i="1"/>
  <c r="BN84" i="1"/>
  <c r="BN78" i="1"/>
  <c r="BN82" i="1"/>
  <c r="BN76" i="1"/>
  <c r="BN72" i="1"/>
  <c r="BN108" i="1"/>
  <c r="BN103" i="1"/>
  <c r="BN95" i="1"/>
  <c r="BE56" i="1"/>
  <c r="BE79" i="1" s="1"/>
  <c r="BE92" i="1" s="1"/>
  <c r="AJ35" i="1"/>
  <c r="AJ68" i="1" s="1"/>
  <c r="AJ91" i="1" s="1"/>
  <c r="AJ108" i="1" s="1"/>
  <c r="CQ58" i="1"/>
  <c r="CQ90" i="1" s="1"/>
  <c r="CQ102" i="1" s="1"/>
  <c r="CW25" i="1"/>
  <c r="BN207" i="1"/>
  <c r="BN226" i="1"/>
  <c r="BN238" i="1"/>
  <c r="BN247" i="1"/>
  <c r="BN249" i="1"/>
  <c r="BN251" i="1"/>
  <c r="CI57" i="1"/>
  <c r="CH64" i="1"/>
  <c r="CH75" i="1"/>
  <c r="CH83" i="1"/>
  <c r="CH88" i="1"/>
  <c r="AW21" i="1"/>
  <c r="BN102" i="1"/>
  <c r="AC79" i="1"/>
  <c r="BN55" i="1"/>
  <c r="BN46" i="1"/>
  <c r="AC28" i="1"/>
  <c r="BN206" i="1"/>
  <c r="BN210" i="1"/>
  <c r="BN214" i="1"/>
  <c r="BN219" i="1"/>
  <c r="BN222" i="1"/>
  <c r="BN223" i="1"/>
  <c r="BN227" i="1"/>
  <c r="BR261" i="1"/>
  <c r="BN233" i="1"/>
  <c r="BN234" i="1"/>
  <c r="BN237" i="1"/>
  <c r="BN241" i="1"/>
  <c r="BN242" i="1"/>
  <c r="BN245" i="1"/>
  <c r="BN246" i="1"/>
  <c r="CH82" i="1"/>
  <c r="AY91" i="1"/>
  <c r="BC78" i="1"/>
  <c r="AW45" i="1"/>
  <c r="BU203" i="1"/>
  <c r="BY14" i="1"/>
  <c r="BY15" i="1" s="1"/>
  <c r="BY42" i="1" s="1"/>
  <c r="BY69" i="1" s="1"/>
  <c r="BY92" i="1" s="1"/>
  <c r="BY115" i="1" s="1"/>
  <c r="BY135" i="1" s="1"/>
  <c r="BY148" i="1" s="1"/>
  <c r="BY175" i="1" s="1"/>
  <c r="BY204" i="1" s="1"/>
  <c r="BY230" i="1" s="1"/>
  <c r="BY262" i="1" s="1"/>
  <c r="BO9" i="1"/>
  <c r="BO14" i="1" s="1"/>
  <c r="BO15" i="1" s="1"/>
  <c r="AR8" i="1"/>
  <c r="AF8" i="1"/>
  <c r="BN6" i="1"/>
  <c r="AG67" i="1"/>
  <c r="AK90" i="1"/>
  <c r="AC80" i="1"/>
  <c r="AC81" i="1"/>
  <c r="AG90" i="1"/>
  <c r="AC101" i="1"/>
  <c r="AY23" i="1"/>
  <c r="AW9" i="1"/>
  <c r="BB56" i="1"/>
  <c r="BB79" i="1" s="1"/>
  <c r="BB92" i="1" s="1"/>
  <c r="AX91" i="1"/>
  <c r="BF91" i="1"/>
  <c r="BN81" i="1"/>
  <c r="BU114" i="1"/>
  <c r="BX134" i="1"/>
  <c r="BQ134" i="1"/>
  <c r="CB134" i="1"/>
  <c r="BN129" i="1"/>
  <c r="BN133" i="1"/>
  <c r="BN196" i="1"/>
  <c r="AO35" i="1"/>
  <c r="AO68" i="1" s="1"/>
  <c r="AO91" i="1" s="1"/>
  <c r="AO108" i="1" s="1"/>
  <c r="BS69" i="1"/>
  <c r="BS92" i="1" s="1"/>
  <c r="BS115" i="1" s="1"/>
  <c r="BS135" i="1" s="1"/>
  <c r="BS148" i="1" s="1"/>
  <c r="BS175" i="1" s="1"/>
  <c r="BS204" i="1" s="1"/>
  <c r="BS230" i="1" s="1"/>
  <c r="BS262" i="1" s="1"/>
  <c r="CH13" i="1"/>
  <c r="CP25" i="1"/>
  <c r="BO229" i="1"/>
  <c r="BN211" i="1"/>
  <c r="BN215" i="1"/>
  <c r="BN218" i="1"/>
  <c r="BN205" i="1"/>
  <c r="BN195" i="1"/>
  <c r="BX174" i="1"/>
  <c r="BN43" i="1"/>
  <c r="AW64" i="1"/>
  <c r="AW60" i="1"/>
  <c r="AF67" i="1"/>
  <c r="AN67" i="1"/>
  <c r="BN250" i="1"/>
  <c r="BN253" i="1"/>
  <c r="BN254" i="1"/>
  <c r="BN257" i="1"/>
  <c r="BN258" i="1"/>
  <c r="BP268" i="1"/>
  <c r="BP271" i="1" s="1"/>
  <c r="BN265" i="1"/>
  <c r="CH26" i="1"/>
  <c r="CM58" i="1"/>
  <c r="CM90" i="1" s="1"/>
  <c r="CM102" i="1" s="1"/>
  <c r="CH61" i="1"/>
  <c r="CJ89" i="1"/>
  <c r="CH76" i="1"/>
  <c r="CH79" i="1"/>
  <c r="CH81" i="1"/>
  <c r="CH86" i="1"/>
  <c r="CH87" i="1"/>
  <c r="CH91" i="1"/>
  <c r="CH98" i="1"/>
  <c r="BN194" i="1"/>
  <c r="BN128" i="1"/>
  <c r="BN159" i="1"/>
  <c r="BN151" i="1"/>
  <c r="BN89" i="1"/>
  <c r="BN74" i="1"/>
  <c r="BN70" i="1"/>
  <c r="BN109" i="1"/>
  <c r="BN105" i="1"/>
  <c r="BN100" i="1"/>
  <c r="BN96" i="1"/>
  <c r="AC89" i="1"/>
  <c r="AW52" i="1"/>
  <c r="CH54" i="1"/>
  <c r="AN8" i="1"/>
  <c r="AC6" i="1"/>
  <c r="AC10" i="1"/>
  <c r="AK67" i="1"/>
  <c r="AR90" i="1"/>
  <c r="AC82" i="1"/>
  <c r="AC99" i="1"/>
  <c r="BG56" i="1"/>
  <c r="BG79" i="1" s="1"/>
  <c r="BG92" i="1" s="1"/>
  <c r="AC31" i="1"/>
  <c r="AC70" i="1"/>
  <c r="CS25" i="1"/>
  <c r="BR229" i="1"/>
  <c r="BN208" i="1"/>
  <c r="BN212" i="1"/>
  <c r="BN216" i="1"/>
  <c r="BN220" i="1"/>
  <c r="BN224" i="1"/>
  <c r="BN228" i="1"/>
  <c r="BN231" i="1"/>
  <c r="BP261" i="1"/>
  <c r="BQ261" i="1"/>
  <c r="BN235" i="1"/>
  <c r="BN239" i="1"/>
  <c r="BN243" i="1"/>
  <c r="BN255" i="1"/>
  <c r="BN259" i="1"/>
  <c r="BN202" i="1"/>
  <c r="BN198" i="1"/>
  <c r="BN192" i="1"/>
  <c r="BN188" i="1"/>
  <c r="BN184" i="1"/>
  <c r="BN185" i="1"/>
  <c r="BU174" i="1"/>
  <c r="BN127" i="1"/>
  <c r="BN126" i="1"/>
  <c r="BN125" i="1"/>
  <c r="BN122" i="1"/>
  <c r="BN141" i="1"/>
  <c r="BN139" i="1"/>
  <c r="BN138" i="1"/>
  <c r="BN137" i="1"/>
  <c r="BN168" i="1"/>
  <c r="BN166" i="1"/>
  <c r="BN164" i="1"/>
  <c r="BN161" i="1"/>
  <c r="BN160" i="1"/>
  <c r="BN158" i="1"/>
  <c r="BN156" i="1"/>
  <c r="BN152" i="1"/>
  <c r="BN149" i="1"/>
  <c r="BU68" i="1"/>
  <c r="AC20" i="1"/>
  <c r="AC12" i="1"/>
  <c r="AC63" i="1"/>
  <c r="AC61" i="1"/>
  <c r="CH31" i="1"/>
  <c r="BN36" i="1"/>
  <c r="BN37" i="1"/>
  <c r="BN38" i="1"/>
  <c r="BN39" i="1"/>
  <c r="BN61" i="1"/>
  <c r="BN62" i="1"/>
  <c r="BN67" i="1"/>
  <c r="BN172" i="1"/>
  <c r="CH27" i="1"/>
  <c r="CL57" i="1"/>
  <c r="CL58" i="1" s="1"/>
  <c r="CB203" i="1"/>
  <c r="BR68" i="1"/>
  <c r="AC9" i="1"/>
  <c r="AF34" i="1"/>
  <c r="BU229" i="1"/>
  <c r="CH7" i="1"/>
  <c r="CA14" i="1"/>
  <c r="CA15" i="1" s="1"/>
  <c r="CA42" i="1" s="1"/>
  <c r="CA69" i="1" s="1"/>
  <c r="CA92" i="1" s="1"/>
  <c r="CA115" i="1" s="1"/>
  <c r="CA135" i="1" s="1"/>
  <c r="CA148" i="1" s="1"/>
  <c r="CA175" i="1" s="1"/>
  <c r="CA204" i="1" s="1"/>
  <c r="CA230" i="1" s="1"/>
  <c r="CA262" i="1" s="1"/>
  <c r="BX9" i="1"/>
  <c r="BX14" i="1" s="1"/>
  <c r="BX15" i="1" s="1"/>
  <c r="AF90" i="1"/>
  <c r="AF107" i="1"/>
  <c r="CH23" i="1"/>
  <c r="CH19" i="1"/>
  <c r="BN113" i="1"/>
  <c r="BP229" i="1"/>
  <c r="BQ229" i="1"/>
  <c r="BU261" i="1"/>
  <c r="CB261" i="1"/>
  <c r="CJ57" i="1"/>
  <c r="BQ9" i="1"/>
  <c r="BQ14" i="1" s="1"/>
  <c r="BQ15" i="1" s="1"/>
  <c r="AW90" i="1"/>
  <c r="BO261" i="1"/>
  <c r="BP174" i="1"/>
  <c r="CH63" i="1"/>
  <c r="BN264" i="1"/>
  <c r="BN199" i="1"/>
  <c r="BN193" i="1"/>
  <c r="BN189" i="1"/>
  <c r="BR174" i="1"/>
  <c r="BX147" i="1"/>
  <c r="BO147" i="1"/>
  <c r="BN49" i="1"/>
  <c r="AW77" i="1"/>
  <c r="AW71" i="1"/>
  <c r="AW63" i="1"/>
  <c r="BQ203" i="1"/>
  <c r="AM35" i="1"/>
  <c r="AM68" i="1" s="1"/>
  <c r="AM91" i="1" s="1"/>
  <c r="AM108" i="1" s="1"/>
  <c r="CR58" i="1"/>
  <c r="CR90" i="1" s="1"/>
  <c r="CR102" i="1" s="1"/>
  <c r="AW7" i="1"/>
  <c r="BQ268" i="1"/>
  <c r="BQ271" i="1" s="1"/>
  <c r="AW80" i="1"/>
  <c r="BX229" i="1"/>
  <c r="CB229" i="1"/>
  <c r="BX261" i="1"/>
  <c r="AG107" i="1"/>
  <c r="AD107" i="1"/>
  <c r="AR107" i="1"/>
  <c r="BR147" i="1"/>
  <c r="CB147" i="1"/>
  <c r="CP57" i="1"/>
  <c r="BU41" i="1"/>
  <c r="BR41" i="1"/>
  <c r="AN34" i="1"/>
  <c r="AG34" i="1"/>
  <c r="BN186" i="1"/>
  <c r="BN50" i="1"/>
  <c r="AW20" i="1"/>
  <c r="AW72" i="1"/>
  <c r="AY78" i="1"/>
  <c r="AZ23" i="1"/>
  <c r="AZ78" i="1"/>
  <c r="AZ91" i="1"/>
  <c r="BF23" i="1"/>
  <c r="AC59" i="1"/>
  <c r="AC42" i="1"/>
  <c r="CC14" i="1"/>
  <c r="CC15" i="1" s="1"/>
  <c r="CC42" i="1" s="1"/>
  <c r="CC69" i="1" s="1"/>
  <c r="CC92" i="1" s="1"/>
  <c r="CC115" i="1" s="1"/>
  <c r="CC135" i="1" s="1"/>
  <c r="CC148" i="1" s="1"/>
  <c r="CC175" i="1" s="1"/>
  <c r="CC204" i="1" s="1"/>
  <c r="CC230" i="1" s="1"/>
  <c r="CC262" i="1" s="1"/>
  <c r="BP9" i="1"/>
  <c r="BP14" i="1" s="1"/>
  <c r="BP15" i="1" s="1"/>
  <c r="BI91" i="1"/>
  <c r="BN13" i="1"/>
  <c r="BN16" i="1"/>
  <c r="BX41" i="1"/>
  <c r="BN19" i="1"/>
  <c r="BN23" i="1"/>
  <c r="BN51" i="1"/>
  <c r="CB68" i="1"/>
  <c r="BU91" i="1"/>
  <c r="BN86" i="1"/>
  <c r="BN97" i="1"/>
  <c r="BN98" i="1"/>
  <c r="BX114" i="1"/>
  <c r="BR134" i="1"/>
  <c r="BN117" i="1"/>
  <c r="BU134" i="1"/>
  <c r="BP134" i="1"/>
  <c r="CH44" i="1"/>
  <c r="DA58" i="1"/>
  <c r="DA90" i="1" s="1"/>
  <c r="DA102" i="1" s="1"/>
  <c r="CT58" i="1"/>
  <c r="CT90" i="1" s="1"/>
  <c r="CT102" i="1" s="1"/>
  <c r="CN58" i="1"/>
  <c r="CN90" i="1" s="1"/>
  <c r="CN102" i="1" s="1"/>
  <c r="AW31" i="1"/>
  <c r="AW38" i="1"/>
  <c r="AC102" i="1"/>
  <c r="BN200" i="1"/>
  <c r="BN190" i="1"/>
  <c r="BR203" i="1"/>
  <c r="BX203" i="1"/>
  <c r="BN144" i="1"/>
  <c r="BN142" i="1"/>
  <c r="BN140" i="1"/>
  <c r="BN136" i="1"/>
  <c r="BN170" i="1"/>
  <c r="BN165" i="1"/>
  <c r="BN154" i="1"/>
  <c r="BN150" i="1"/>
  <c r="AC57" i="1"/>
  <c r="AC53" i="1"/>
  <c r="AC49" i="1"/>
  <c r="AC44" i="1"/>
  <c r="AC40" i="1"/>
  <c r="AC36" i="1"/>
  <c r="AC86" i="1"/>
  <c r="AC75" i="1"/>
  <c r="AC71" i="1"/>
  <c r="AC15" i="1"/>
  <c r="AC58" i="1"/>
  <c r="AC54" i="1"/>
  <c r="AC50" i="1"/>
  <c r="AE90" i="1"/>
  <c r="CH40" i="1"/>
  <c r="CH30" i="1"/>
  <c r="AW54" i="1"/>
  <c r="BN28" i="1"/>
  <c r="BN32" i="1"/>
  <c r="CH66" i="1"/>
  <c r="AG8" i="1"/>
  <c r="AC11" i="1"/>
  <c r="AC45" i="1"/>
  <c r="AC98" i="1"/>
  <c r="AW6" i="1"/>
  <c r="CH24" i="1"/>
  <c r="CH15" i="1"/>
  <c r="CH11" i="1"/>
  <c r="CH9" i="1"/>
  <c r="CH6" i="1"/>
  <c r="BN59" i="1"/>
  <c r="AW75" i="1"/>
  <c r="AC64" i="1"/>
  <c r="AC60" i="1"/>
  <c r="AC56" i="1"/>
  <c r="AC52" i="1"/>
  <c r="AC48" i="1"/>
  <c r="AC43" i="1"/>
  <c r="CH45" i="1"/>
  <c r="CH52" i="1"/>
  <c r="CH49" i="1"/>
  <c r="AW49" i="1"/>
  <c r="BD56" i="1"/>
  <c r="BD79" i="1" s="1"/>
  <c r="BD92" i="1" s="1"/>
  <c r="AC92" i="1"/>
  <c r="AC97" i="1"/>
  <c r="AW74" i="1"/>
  <c r="BN130" i="1"/>
  <c r="BN197" i="1"/>
  <c r="CH18" i="1"/>
  <c r="CH14" i="1"/>
  <c r="CH10" i="1"/>
  <c r="CH77" i="1"/>
  <c r="CH78" i="1"/>
  <c r="CH80" i="1"/>
  <c r="CH84" i="1"/>
  <c r="CL101" i="1"/>
  <c r="AE8" i="1"/>
  <c r="BN180" i="1"/>
  <c r="BP147" i="1"/>
  <c r="BQ68" i="1"/>
  <c r="CB91" i="1"/>
  <c r="AC19" i="1"/>
  <c r="BH56" i="1"/>
  <c r="BH79" i="1" s="1"/>
  <c r="BH92" i="1" s="1"/>
  <c r="BO134" i="1"/>
  <c r="BP68" i="1"/>
  <c r="BN177" i="1"/>
  <c r="BN119" i="1"/>
  <c r="AX23" i="1"/>
  <c r="CK57" i="1"/>
  <c r="AC21" i="1"/>
  <c r="AC41" i="1"/>
  <c r="AC87" i="1"/>
  <c r="AC83" i="1"/>
  <c r="AC76" i="1"/>
  <c r="AC72" i="1"/>
  <c r="AN90" i="1"/>
  <c r="CZ57" i="1"/>
  <c r="CI89" i="1"/>
  <c r="AW33" i="1"/>
  <c r="AW35" i="1"/>
  <c r="BU14" i="1"/>
  <c r="BU15" i="1" s="1"/>
  <c r="AC26" i="1"/>
  <c r="AK34" i="1"/>
  <c r="AC29" i="1"/>
  <c r="AC32" i="1"/>
  <c r="BN40" i="1"/>
  <c r="AQ35" i="1"/>
  <c r="AQ68" i="1" s="1"/>
  <c r="AQ91" i="1" s="1"/>
  <c r="AQ108" i="1" s="1"/>
  <c r="AC100" i="1"/>
  <c r="AC105" i="1"/>
  <c r="BN107" i="1"/>
  <c r="BN118" i="1"/>
  <c r="BN120" i="1"/>
  <c r="BV42" i="1"/>
  <c r="BV69" i="1" s="1"/>
  <c r="BV92" i="1" s="1"/>
  <c r="BV115" i="1" s="1"/>
  <c r="BV135" i="1" s="1"/>
  <c r="BV148" i="1" s="1"/>
  <c r="BV175" i="1" s="1"/>
  <c r="BV204" i="1" s="1"/>
  <c r="BV230" i="1" s="1"/>
  <c r="BV262" i="1" s="1"/>
  <c r="DB58" i="1"/>
  <c r="DB90" i="1" s="1"/>
  <c r="DB102" i="1" s="1"/>
  <c r="CH74" i="1"/>
  <c r="CX58" i="1"/>
  <c r="CX90" i="1" s="1"/>
  <c r="CX102" i="1" s="1"/>
  <c r="CH92" i="1"/>
  <c r="CH93" i="1"/>
  <c r="CH95" i="1"/>
  <c r="CH96" i="1"/>
  <c r="CH97" i="1"/>
  <c r="CH99" i="1"/>
  <c r="CS101" i="1"/>
  <c r="BN187" i="1"/>
  <c r="BN179" i="1"/>
  <c r="BU147" i="1"/>
  <c r="BN124" i="1"/>
  <c r="BN123" i="1"/>
  <c r="BN121" i="1"/>
  <c r="BN143" i="1"/>
  <c r="BN167" i="1"/>
  <c r="BN162" i="1"/>
  <c r="BN83" i="1"/>
  <c r="BN90" i="1"/>
  <c r="BN94" i="1"/>
  <c r="BC23" i="1"/>
  <c r="AC23" i="1"/>
  <c r="AC66" i="1"/>
  <c r="CP89" i="1"/>
  <c r="CL89" i="1"/>
  <c r="CH43" i="1"/>
  <c r="CH42" i="1"/>
  <c r="CH39" i="1"/>
  <c r="CH36" i="1"/>
  <c r="BC55" i="1"/>
  <c r="AW51" i="1"/>
  <c r="AW53" i="1"/>
  <c r="AK107" i="1"/>
  <c r="AC93" i="1"/>
  <c r="AN107" i="1"/>
  <c r="CH69" i="1"/>
  <c r="CH71" i="1"/>
  <c r="BQ41" i="1"/>
  <c r="CB41" i="1"/>
  <c r="CH20" i="1"/>
  <c r="CH17" i="1"/>
  <c r="CH16" i="1"/>
  <c r="AI35" i="1"/>
  <c r="AI68" i="1" s="1"/>
  <c r="AI91" i="1" s="1"/>
  <c r="AI108" i="1" s="1"/>
  <c r="AS35" i="1"/>
  <c r="AS68" i="1" s="1"/>
  <c r="AS91" i="1" s="1"/>
  <c r="AS108" i="1" s="1"/>
  <c r="AL35" i="1"/>
  <c r="AL68" i="1" s="1"/>
  <c r="AL91" i="1" s="1"/>
  <c r="AL108" i="1" s="1"/>
  <c r="AP35" i="1"/>
  <c r="AP68" i="1" s="1"/>
  <c r="AP91" i="1" s="1"/>
  <c r="AP108" i="1" s="1"/>
  <c r="AC33" i="1"/>
  <c r="CB268" i="1"/>
  <c r="CB271" i="1" s="1"/>
  <c r="BR268" i="1"/>
  <c r="BR271" i="1" s="1"/>
  <c r="BX268" i="1"/>
  <c r="BX271" i="1" s="1"/>
  <c r="BN181" i="1"/>
  <c r="BN157" i="1"/>
  <c r="BN153" i="1"/>
  <c r="BN80" i="1"/>
  <c r="BN88" i="1"/>
  <c r="BQ114" i="1"/>
  <c r="AW67" i="1"/>
  <c r="AC18" i="1"/>
  <c r="AC65" i="1"/>
  <c r="AC51" i="1"/>
  <c r="AC39" i="1"/>
  <c r="CH51" i="1"/>
  <c r="AW40" i="1"/>
  <c r="AW46" i="1"/>
  <c r="AC27" i="1"/>
  <c r="AC30" i="1"/>
  <c r="BN33" i="1"/>
  <c r="BN110" i="1"/>
  <c r="BQ174" i="1"/>
  <c r="CB174" i="1"/>
  <c r="AH35" i="1"/>
  <c r="AH68" i="1" s="1"/>
  <c r="AH91" i="1" s="1"/>
  <c r="AH108" i="1" s="1"/>
  <c r="AC78" i="1"/>
  <c r="BN93" i="1"/>
  <c r="CH22" i="1"/>
  <c r="CH21" i="1"/>
  <c r="CZ101" i="1"/>
  <c r="BN73" i="1"/>
  <c r="BP91" i="1"/>
  <c r="AE107" i="1"/>
  <c r="BN54" i="1"/>
  <c r="BN45" i="1"/>
  <c r="BR91" i="1"/>
  <c r="BP114" i="1"/>
  <c r="BN99" i="1"/>
  <c r="CW89" i="1"/>
  <c r="CH12" i="1"/>
  <c r="CI25" i="1"/>
  <c r="BP203" i="1"/>
  <c r="AD67" i="1"/>
  <c r="AE34" i="1"/>
  <c r="BN85" i="1"/>
  <c r="BN75" i="1"/>
  <c r="BN71" i="1"/>
  <c r="CB114" i="1"/>
  <c r="BR114" i="1"/>
  <c r="BN104" i="1"/>
  <c r="BN101" i="1"/>
  <c r="AW61" i="1"/>
  <c r="AX78" i="1"/>
  <c r="BF78" i="1"/>
  <c r="AC16" i="1"/>
  <c r="AE67" i="1"/>
  <c r="AC38" i="1"/>
  <c r="CS57" i="1"/>
  <c r="AX55" i="1"/>
  <c r="BF55" i="1"/>
  <c r="AR34" i="1"/>
  <c r="BO268" i="1"/>
  <c r="BO271" i="1" s="1"/>
  <c r="BN266" i="1"/>
  <c r="V9" i="1"/>
  <c r="BN58" i="1"/>
  <c r="CK89" i="1"/>
  <c r="CH59" i="1"/>
  <c r="CJ25" i="1"/>
  <c r="CH8" i="1"/>
  <c r="BO68" i="1"/>
  <c r="CK25" i="1"/>
  <c r="AC14" i="1"/>
  <c r="AD34" i="1"/>
  <c r="AY55" i="1"/>
  <c r="BI55" i="1"/>
  <c r="BN173" i="1"/>
  <c r="BO174" i="1"/>
  <c r="BN163" i="1"/>
  <c r="BN155" i="1"/>
  <c r="AC62" i="1"/>
  <c r="AD90" i="1"/>
  <c r="AC85" i="1"/>
  <c r="AR67" i="1"/>
  <c r="CH50" i="1"/>
  <c r="AW47" i="1"/>
  <c r="CP101" i="1"/>
  <c r="BN57" i="1"/>
  <c r="BN53" i="1"/>
  <c r="BX91" i="1"/>
  <c r="BQ91" i="1"/>
  <c r="BO91" i="1"/>
  <c r="BO114" i="1"/>
  <c r="AC24" i="1"/>
  <c r="BN182" i="1"/>
  <c r="BO203" i="1"/>
  <c r="CS89" i="1"/>
  <c r="CH48" i="1"/>
  <c r="BN8" i="1"/>
  <c r="BC91" i="1"/>
  <c r="BP41" i="1"/>
  <c r="BQ147" i="1"/>
  <c r="BN56" i="1"/>
  <c r="BN77" i="1"/>
  <c r="BN106" i="1"/>
  <c r="AC88" i="1"/>
  <c r="AC77" i="1"/>
  <c r="AC69" i="1"/>
  <c r="BN31" i="1"/>
  <c r="BN171" i="1"/>
  <c r="AC103" i="1"/>
  <c r="BO41" i="1"/>
  <c r="CV58" i="1"/>
  <c r="CV90" i="1" s="1"/>
  <c r="CV102" i="1" s="1"/>
  <c r="CK101" i="1"/>
  <c r="CH94" i="1"/>
  <c r="CJ101" i="1"/>
  <c r="CH68" i="1"/>
  <c r="BN20" i="1"/>
  <c r="BN87" i="1"/>
  <c r="BU268" i="1"/>
  <c r="BU271" i="1" s="1"/>
  <c r="CW101" i="1"/>
  <c r="BX68" i="1"/>
  <c r="AC22" i="1"/>
  <c r="CZ89" i="1"/>
  <c r="CH41" i="1"/>
  <c r="AZ55" i="1"/>
  <c r="BN10" i="1"/>
  <c r="BN65" i="1"/>
  <c r="CH70" i="1"/>
  <c r="BI23" i="1"/>
  <c r="BT42" i="1"/>
  <c r="BT69" i="1" s="1"/>
  <c r="BT92" i="1" s="1"/>
  <c r="BT115" i="1" s="1"/>
  <c r="BT135" i="1" s="1"/>
  <c r="BT148" i="1" s="1"/>
  <c r="BT175" i="1" s="1"/>
  <c r="BT204" i="1" s="1"/>
  <c r="BT230" i="1" s="1"/>
  <c r="BT262" i="1" s="1"/>
  <c r="CH73" i="1"/>
  <c r="CI101" i="1"/>
  <c r="CZ58" i="1" l="1"/>
  <c r="CZ90" i="1" s="1"/>
  <c r="CZ102" i="1" s="1"/>
  <c r="BU42" i="1"/>
  <c r="BU69" i="1" s="1"/>
  <c r="BU92" i="1" s="1"/>
  <c r="BU115" i="1" s="1"/>
  <c r="BU135" i="1" s="1"/>
  <c r="BU148" i="1" s="1"/>
  <c r="BU175" i="1" s="1"/>
  <c r="BU204" i="1" s="1"/>
  <c r="BU230" i="1" s="1"/>
  <c r="BU262" i="1" s="1"/>
  <c r="BX42" i="1"/>
  <c r="BX69" i="1" s="1"/>
  <c r="BX92" i="1" s="1"/>
  <c r="BX115" i="1" s="1"/>
  <c r="BX135" i="1" s="1"/>
  <c r="BX148" i="1" s="1"/>
  <c r="BX175" i="1" s="1"/>
  <c r="BX204" i="1" s="1"/>
  <c r="BX230" i="1" s="1"/>
  <c r="BX262" i="1" s="1"/>
  <c r="AK35" i="1"/>
  <c r="AN35" i="1"/>
  <c r="AR35" i="1"/>
  <c r="AR68" i="1" s="1"/>
  <c r="AR91" i="1" s="1"/>
  <c r="AR108" i="1" s="1"/>
  <c r="CW58" i="1"/>
  <c r="CW90" i="1" s="1"/>
  <c r="CW102" i="1" s="1"/>
  <c r="CL90" i="1"/>
  <c r="CL102" i="1" s="1"/>
  <c r="AD35" i="1"/>
  <c r="AD68" i="1" s="1"/>
  <c r="AD91" i="1" s="1"/>
  <c r="AD108" i="1" s="1"/>
  <c r="BN229" i="1"/>
  <c r="BF56" i="1"/>
  <c r="BF79" i="1" s="1"/>
  <c r="BF92" i="1" s="1"/>
  <c r="AK68" i="1"/>
  <c r="AK91" i="1" s="1"/>
  <c r="AK108" i="1" s="1"/>
  <c r="AN68" i="1"/>
  <c r="AN91" i="1" s="1"/>
  <c r="AN108" i="1" s="1"/>
  <c r="AC8" i="1"/>
  <c r="AZ56" i="1"/>
  <c r="AZ79" i="1" s="1"/>
  <c r="AZ92" i="1" s="1"/>
  <c r="CK58" i="1"/>
  <c r="CK90" i="1" s="1"/>
  <c r="CK102" i="1" s="1"/>
  <c r="CS58" i="1"/>
  <c r="CS90" i="1" s="1"/>
  <c r="CS102" i="1" s="1"/>
  <c r="BR42" i="1"/>
  <c r="BR69" i="1" s="1"/>
  <c r="BR92" i="1" s="1"/>
  <c r="BR115" i="1" s="1"/>
  <c r="BR135" i="1" s="1"/>
  <c r="BR148" i="1" s="1"/>
  <c r="BR175" i="1" s="1"/>
  <c r="BR204" i="1" s="1"/>
  <c r="BR230" i="1" s="1"/>
  <c r="BR262" i="1" s="1"/>
  <c r="BC56" i="1"/>
  <c r="BC79" i="1" s="1"/>
  <c r="BC92" i="1" s="1"/>
  <c r="BN261" i="1"/>
  <c r="AY56" i="1"/>
  <c r="AY79" i="1" s="1"/>
  <c r="AY92" i="1" s="1"/>
  <c r="AW91" i="1"/>
  <c r="AF35" i="1"/>
  <c r="AF68" i="1" s="1"/>
  <c r="AF91" i="1" s="1"/>
  <c r="AF108" i="1" s="1"/>
  <c r="BN9" i="1"/>
  <c r="BN14" i="1" s="1"/>
  <c r="BN15" i="1" s="1"/>
  <c r="BN147" i="1"/>
  <c r="AW23" i="1"/>
  <c r="CP58" i="1"/>
  <c r="CP90" i="1" s="1"/>
  <c r="CP102" i="1" s="1"/>
  <c r="BP42" i="1"/>
  <c r="BP69" i="1" s="1"/>
  <c r="BP92" i="1" s="1"/>
  <c r="BP115" i="1" s="1"/>
  <c r="BP135" i="1" s="1"/>
  <c r="BP148" i="1" s="1"/>
  <c r="BP175" i="1" s="1"/>
  <c r="BP204" i="1" s="1"/>
  <c r="BP230" i="1" s="1"/>
  <c r="BP262" i="1" s="1"/>
  <c r="CJ58" i="1"/>
  <c r="CJ90" i="1" s="1"/>
  <c r="CJ102" i="1" s="1"/>
  <c r="BO42" i="1"/>
  <c r="BO69" i="1" s="1"/>
  <c r="BO92" i="1" s="1"/>
  <c r="BO115" i="1" s="1"/>
  <c r="BO135" i="1" s="1"/>
  <c r="BO148" i="1" s="1"/>
  <c r="BO175" i="1" s="1"/>
  <c r="BO204" i="1" s="1"/>
  <c r="BO230" i="1" s="1"/>
  <c r="BO262" i="1" s="1"/>
  <c r="AW78" i="1"/>
  <c r="AW55" i="1"/>
  <c r="AC107" i="1"/>
  <c r="AX56" i="1"/>
  <c r="AX79" i="1" s="1"/>
  <c r="AX92" i="1" s="1"/>
  <c r="AE35" i="1"/>
  <c r="AE68" i="1" s="1"/>
  <c r="AE91" i="1" s="1"/>
  <c r="AE108" i="1" s="1"/>
  <c r="BN134" i="1"/>
  <c r="AG35" i="1"/>
  <c r="AG68" i="1" s="1"/>
  <c r="AG91" i="1" s="1"/>
  <c r="AG108" i="1" s="1"/>
  <c r="AC34" i="1"/>
  <c r="CH101" i="1"/>
  <c r="BN203" i="1"/>
  <c r="CB42" i="1"/>
  <c r="CB69" i="1" s="1"/>
  <c r="CB92" i="1" s="1"/>
  <c r="CB115" i="1" s="1"/>
  <c r="CB135" i="1" s="1"/>
  <c r="CB148" i="1" s="1"/>
  <c r="CB175" i="1" s="1"/>
  <c r="CB204" i="1" s="1"/>
  <c r="CB230" i="1" s="1"/>
  <c r="CB262" i="1" s="1"/>
  <c r="BN91" i="1"/>
  <c r="BN174" i="1"/>
  <c r="AC67" i="1"/>
  <c r="BQ42" i="1"/>
  <c r="BQ69" i="1" s="1"/>
  <c r="BQ92" i="1" s="1"/>
  <c r="BQ115" i="1" s="1"/>
  <c r="BQ135" i="1" s="1"/>
  <c r="BQ148" i="1" s="1"/>
  <c r="BQ175" i="1" s="1"/>
  <c r="BQ204" i="1" s="1"/>
  <c r="BQ230" i="1" s="1"/>
  <c r="BQ262" i="1" s="1"/>
  <c r="CH57" i="1"/>
  <c r="BN41" i="1"/>
  <c r="BI56" i="1"/>
  <c r="BI79" i="1" s="1"/>
  <c r="BI92" i="1" s="1"/>
  <c r="BN68" i="1"/>
  <c r="BN114" i="1"/>
  <c r="BN268" i="1"/>
  <c r="BN271" i="1" s="1"/>
  <c r="CH25" i="1"/>
  <c r="CI58" i="1"/>
  <c r="CI90" i="1" s="1"/>
  <c r="CI102" i="1" s="1"/>
  <c r="AC90" i="1"/>
  <c r="CH89" i="1"/>
  <c r="AC35" i="1" l="1"/>
  <c r="AC68" i="1" s="1"/>
  <c r="AC91" i="1" s="1"/>
  <c r="AC108" i="1" s="1"/>
  <c r="AW56" i="1"/>
  <c r="AW79" i="1" s="1"/>
  <c r="AW92" i="1" s="1"/>
  <c r="CH58" i="1"/>
  <c r="CH90" i="1" s="1"/>
  <c r="CH102" i="1" s="1"/>
  <c r="BN42" i="1"/>
  <c r="BN69" i="1" s="1"/>
  <c r="BN92" i="1" s="1"/>
  <c r="BN115" i="1" s="1"/>
  <c r="BN135" i="1" s="1"/>
  <c r="BN148" i="1" s="1"/>
  <c r="BN175" i="1" s="1"/>
  <c r="BN204" i="1" s="1"/>
  <c r="BN230" i="1" s="1"/>
  <c r="BN262" i="1" s="1"/>
</calcChain>
</file>

<file path=xl/sharedStrings.xml><?xml version="1.0" encoding="utf-8"?>
<sst xmlns="http://schemas.openxmlformats.org/spreadsheetml/2006/main" count="1627" uniqueCount="411">
  <si>
    <t>CRITERIA RANGE</t>
  </si>
  <si>
    <t>DATE</t>
  </si>
  <si>
    <t>NUMBER</t>
  </si>
  <si>
    <t>SPECIES</t>
  </si>
  <si>
    <t>SEX/AGE</t>
  </si>
  <si>
    <t>MARK</t>
  </si>
  <si>
    <t>DISP</t>
  </si>
  <si>
    <t>MJ</t>
  </si>
  <si>
    <t xml:space="preserve">      TRAPPED</t>
  </si>
  <si>
    <t xml:space="preserve">   SAC/MORT</t>
  </si>
  <si>
    <t xml:space="preserve">  RELEASED UPSTREAM</t>
  </si>
  <si>
    <t xml:space="preserve">  RELEASED @ DAM</t>
  </si>
  <si>
    <t>BROOD</t>
  </si>
  <si>
    <t>TRAPPED</t>
  </si>
  <si>
    <t>SAC/MORT</t>
  </si>
  <si>
    <t xml:space="preserve">    RELEASED @ DAM</t>
  </si>
  <si>
    <t>RELEASED @ DAM</t>
  </si>
  <si>
    <t xml:space="preserve"> TRAPPED</t>
  </si>
  <si>
    <t xml:space="preserve">TOTAL </t>
  </si>
  <si>
    <t>AD</t>
  </si>
  <si>
    <t>JK</t>
  </si>
  <si>
    <t>TOTAL</t>
  </si>
  <si>
    <t>UNK</t>
  </si>
  <si>
    <t>H</t>
  </si>
  <si>
    <t>W</t>
  </si>
  <si>
    <t>F/S1</t>
  </si>
  <si>
    <t>F/S2</t>
  </si>
  <si>
    <t>in</t>
  </si>
  <si>
    <t>MM</t>
  </si>
  <si>
    <t>M/S1</t>
  </si>
  <si>
    <t>M/S2</t>
  </si>
  <si>
    <t>MIN</t>
  </si>
  <si>
    <t>AVG</t>
  </si>
  <si>
    <t>n =</t>
  </si>
  <si>
    <t>MAX</t>
  </si>
  <si>
    <t>SEP</t>
  </si>
  <si>
    <t>MAY</t>
  </si>
  <si>
    <t>CUM/MAY</t>
  </si>
  <si>
    <t>OCT</t>
  </si>
  <si>
    <t>CUM/OCT</t>
  </si>
  <si>
    <t>NOV</t>
  </si>
  <si>
    <t>CUM/NOV</t>
  </si>
  <si>
    <t>DEC</t>
  </si>
  <si>
    <t>CUM/DEC</t>
  </si>
  <si>
    <t xml:space="preserve"> </t>
  </si>
  <si>
    <t>CUM/SEP</t>
  </si>
  <si>
    <t xml:space="preserve">CWT NUMBER </t>
  </si>
  <si>
    <t>RELEASE SITE</t>
  </si>
  <si>
    <t>APR</t>
  </si>
  <si>
    <t>AUG</t>
  </si>
  <si>
    <t>AUG/CUM</t>
  </si>
  <si>
    <t>SEP/CUM</t>
  </si>
  <si>
    <t>10-01</t>
  </si>
  <si>
    <t>10-02</t>
  </si>
  <si>
    <t>10-03</t>
  </si>
  <si>
    <t>10-04</t>
  </si>
  <si>
    <t>11-01</t>
  </si>
  <si>
    <t>12-02</t>
  </si>
  <si>
    <t>JAN</t>
  </si>
  <si>
    <t>FEB</t>
  </si>
  <si>
    <t>OUTPLANT</t>
  </si>
  <si>
    <t>9-13</t>
  </si>
  <si>
    <t>9-15</t>
  </si>
  <si>
    <t>10-05</t>
  </si>
  <si>
    <t>10-06</t>
  </si>
  <si>
    <t>10-07</t>
  </si>
  <si>
    <t>10-08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</si>
  <si>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</si>
  <si>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</si>
  <si>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</si>
  <si>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</si>
  <si>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</si>
  <si>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</si>
  <si>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</si>
  <si>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</si>
  <si>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11-02</t>
  </si>
  <si>
    <t>11-03</t>
  </si>
  <si>
    <t>11-04</t>
  </si>
  <si>
    <t>11-05</t>
  </si>
  <si>
    <t>11-06</t>
  </si>
  <si>
    <t>11-09</t>
  </si>
  <si>
    <t>11-11</t>
  </si>
  <si>
    <t>11-13</t>
  </si>
  <si>
    <t>11-14</t>
  </si>
  <si>
    <t>5-01</t>
  </si>
  <si>
    <t>9-10</t>
  </si>
  <si>
    <t>9-17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</si>
  <si>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</si>
  <si>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</si>
  <si>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</si>
  <si>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</si>
  <si>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</si>
  <si>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</si>
  <si>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</si>
  <si>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</si>
  <si>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</si>
  <si>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</si>
  <si>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</si>
  <si>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</si>
  <si>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11-15</t>
  </si>
  <si>
    <t>12-04</t>
  </si>
  <si>
    <t>3-10</t>
  </si>
  <si>
    <t>3-14</t>
  </si>
  <si>
    <t>3-15</t>
  </si>
  <si>
    <t>3-16</t>
  </si>
  <si>
    <t>3-17</t>
  </si>
  <si>
    <t>3-18</t>
  </si>
  <si>
    <t>4-09</t>
  </si>
  <si>
    <t>4-08</t>
  </si>
  <si>
    <t>4-07</t>
  </si>
  <si>
    <t>4-06</t>
  </si>
  <si>
    <t>4-05</t>
  </si>
  <si>
    <t>4-04</t>
  </si>
  <si>
    <t>4-03</t>
  </si>
  <si>
    <t>4-01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</si>
  <si>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</si>
  <si>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</si>
  <si>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</si>
  <si>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</si>
  <si>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</si>
  <si>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</si>
  <si>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</si>
  <si>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</si>
  <si>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</si>
  <si>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</si>
  <si>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</si>
  <si>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</si>
  <si>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</si>
  <si>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</si>
  <si>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NT</t>
  </si>
  <si>
    <t>RU</t>
  </si>
  <si>
    <t>OCT/CUM</t>
  </si>
  <si>
    <t>NOV/CUM</t>
  </si>
  <si>
    <t>DEC/CUM</t>
  </si>
  <si>
    <t>JAN/CUM</t>
  </si>
  <si>
    <t>FEB/CUM</t>
  </si>
  <si>
    <t>MAR</t>
  </si>
  <si>
    <t>MAR/CUM</t>
  </si>
  <si>
    <t>APR/CUM</t>
  </si>
  <si>
    <t>MAY/CUM</t>
  </si>
  <si>
    <t>9-04</t>
  </si>
  <si>
    <t>9-06</t>
  </si>
  <si>
    <t>9-11</t>
  </si>
  <si>
    <t>9-12</t>
  </si>
  <si>
    <t>9-14</t>
  </si>
  <si>
    <t>9-18</t>
  </si>
  <si>
    <t>J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</si>
  <si>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</si>
  <si>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</si>
  <si>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</si>
  <si>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</si>
  <si>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</si>
  <si>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</si>
  <si>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</si>
  <si>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</si>
  <si>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</si>
  <si>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</si>
  <si>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</si>
  <si>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</si>
  <si>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</si>
  <si>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</si>
  <si>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11-07</t>
  </si>
  <si>
    <t>11-08</t>
  </si>
  <si>
    <t>11-16</t>
  </si>
  <si>
    <t>11-19</t>
  </si>
  <si>
    <t>11-20</t>
  </si>
  <si>
    <t>11-21</t>
  </si>
  <si>
    <t>12-03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</si>
  <si>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</si>
  <si>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</si>
  <si>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</si>
  <si>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</si>
  <si>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</si>
  <si>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</si>
  <si>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</si>
  <si>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</si>
  <si>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</si>
  <si>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</si>
  <si>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12-17</t>
  </si>
  <si>
    <t>12-19</t>
  </si>
  <si>
    <t>12-22</t>
  </si>
  <si>
    <t>12-23</t>
  </si>
  <si>
    <t>12-26</t>
  </si>
  <si>
    <t>12-28</t>
  </si>
  <si>
    <t>12-29</t>
  </si>
  <si>
    <t>12-30</t>
  </si>
  <si>
    <t>12-31</t>
  </si>
  <si>
    <t>1-02</t>
  </si>
  <si>
    <t>1-08</t>
  </si>
  <si>
    <t>1-09</t>
  </si>
  <si>
    <t>1-10</t>
  </si>
  <si>
    <t>1-11</t>
  </si>
  <si>
    <t>1-12</t>
  </si>
  <si>
    <t>1-31</t>
  </si>
  <si>
    <t>2-13</t>
  </si>
  <si>
    <t>2-18</t>
  </si>
  <si>
    <t>2-19</t>
  </si>
  <si>
    <t>2-20</t>
  </si>
  <si>
    <t>2-21</t>
  </si>
  <si>
    <t>4-02</t>
  </si>
  <si>
    <t>3-01</t>
  </si>
  <si>
    <t>3-02</t>
  </si>
  <si>
    <t>3-03</t>
  </si>
  <si>
    <t>3-04</t>
  </si>
  <si>
    <t>3-05</t>
  </si>
  <si>
    <t>3-06</t>
  </si>
  <si>
    <t>3-08</t>
  </si>
  <si>
    <t>3-09</t>
  </si>
  <si>
    <t>2-01</t>
  </si>
  <si>
    <t>2-04</t>
  </si>
  <si>
    <t>4-10</t>
  </si>
  <si>
    <t>4-11</t>
  </si>
  <si>
    <t>4-13</t>
  </si>
  <si>
    <t>4-14</t>
  </si>
  <si>
    <t>4-15</t>
  </si>
  <si>
    <t>CUM/JUN</t>
  </si>
  <si>
    <t>JUN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</si>
  <si>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</si>
  <si>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</si>
  <si>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</si>
  <si>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</si>
  <si>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</si>
  <si>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</si>
  <si>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</si>
  <si>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</si>
  <si>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</si>
  <si>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</si>
  <si>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</si>
  <si>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5-28</t>
  </si>
  <si>
    <t>5-29</t>
  </si>
  <si>
    <t>5-30</t>
  </si>
  <si>
    <t>5-31</t>
  </si>
  <si>
    <t>6-01</t>
  </si>
  <si>
    <t>6-03</t>
  </si>
  <si>
    <t>6-04</t>
  </si>
  <si>
    <t>6-05</t>
  </si>
  <si>
    <t>6-06</t>
  </si>
  <si>
    <t>6-08</t>
  </si>
  <si>
    <t>6-10</t>
  </si>
  <si>
    <t>6-11</t>
  </si>
  <si>
    <t>6-12</t>
  </si>
  <si>
    <t>6-13</t>
  </si>
  <si>
    <t>6-14</t>
  </si>
  <si>
    <t>2013 CHF RETURN NUMBERS</t>
  </si>
  <si>
    <t>6-25</t>
  </si>
  <si>
    <t>2013-14 SUMMER STEELHEAD RETURN NUMBERS</t>
  </si>
  <si>
    <t>2014 CHS RETURN NUMBERS</t>
  </si>
  <si>
    <t>2013 COHO RETURN NUMBERS</t>
  </si>
  <si>
    <t>8-12</t>
  </si>
  <si>
    <t>8-14</t>
  </si>
  <si>
    <t>8-19</t>
  </si>
  <si>
    <t>M</t>
  </si>
  <si>
    <t>RD</t>
  </si>
  <si>
    <t>8-26</t>
  </si>
  <si>
    <t>8-27</t>
  </si>
  <si>
    <t>8-29</t>
  </si>
  <si>
    <t>8-30</t>
  </si>
  <si>
    <t>9-03</t>
  </si>
  <si>
    <t>9-08</t>
  </si>
  <si>
    <t>9-09</t>
  </si>
  <si>
    <t>10-09</t>
  </si>
  <si>
    <t>11-10</t>
  </si>
  <si>
    <t>11-12</t>
  </si>
  <si>
    <t>11-17</t>
  </si>
  <si>
    <t>11-18</t>
  </si>
  <si>
    <t>12-01</t>
  </si>
  <si>
    <t>12-16</t>
  </si>
  <si>
    <t>12-18</t>
  </si>
  <si>
    <t>12-15</t>
  </si>
  <si>
    <t>12-25</t>
  </si>
  <si>
    <t>1-03</t>
  </si>
  <si>
    <t>1-04</t>
  </si>
  <si>
    <t>1-05</t>
  </si>
  <si>
    <t>1-06</t>
  </si>
  <si>
    <t>1-13</t>
  </si>
  <si>
    <t>1-14</t>
  </si>
  <si>
    <t>1-15</t>
  </si>
  <si>
    <t>1-16</t>
  </si>
  <si>
    <t>1-17</t>
  </si>
  <si>
    <t>1-26</t>
  </si>
  <si>
    <t>1-29</t>
  </si>
  <si>
    <t>5-27</t>
  </si>
  <si>
    <t>6-02</t>
  </si>
  <si>
    <t>6-07</t>
  </si>
  <si>
    <t>6-09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</si>
  <si>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</si>
  <si>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</si>
  <si>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</si>
  <si>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</si>
  <si>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</si>
  <si>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</si>
  <si>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</si>
  <si>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</si>
  <si>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</si>
  <si>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</si>
  <si>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6-26</t>
  </si>
  <si>
    <t>6-27</t>
  </si>
  <si>
    <t>6-28</t>
  </si>
  <si>
    <t>6-29</t>
  </si>
  <si>
    <t>6-30</t>
  </si>
  <si>
    <t>CUM/JUL</t>
  </si>
  <si>
    <t>JUL</t>
  </si>
  <si>
    <t>F</t>
  </si>
  <si>
    <t>S</t>
  </si>
  <si>
    <t>12-20</t>
  </si>
  <si>
    <t>12-21</t>
  </si>
  <si>
    <t>12-24</t>
  </si>
  <si>
    <t>12-27</t>
  </si>
  <si>
    <t>2-22</t>
  </si>
  <si>
    <t>2-25</t>
  </si>
  <si>
    <t>2-26</t>
  </si>
  <si>
    <t>2-28</t>
  </si>
  <si>
    <t>3-19</t>
  </si>
  <si>
    <t>3-20</t>
  </si>
  <si>
    <t>3-21</t>
  </si>
  <si>
    <t>3-23</t>
  </si>
  <si>
    <t>3-24</t>
  </si>
  <si>
    <t>3-25</t>
  </si>
  <si>
    <t>3-26</t>
  </si>
  <si>
    <t>3-27</t>
  </si>
  <si>
    <t>3-28</t>
  </si>
  <si>
    <t>3-29</t>
  </si>
  <si>
    <t>3-31</t>
  </si>
  <si>
    <t>CHS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</si>
  <si>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</si>
  <si>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</si>
  <si>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</si>
  <si>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</si>
  <si>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</si>
  <si>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</si>
  <si>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</si>
  <si>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</si>
  <si>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</si>
  <si>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</si>
  <si>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</si>
  <si>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</si>
  <si>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</si>
  <si>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04/28/14</t>
  </si>
  <si>
    <t>4-29</t>
  </si>
  <si>
    <t>4-30</t>
  </si>
  <si>
    <t>05/06/14</t>
  </si>
  <si>
    <t>05/08/14</t>
  </si>
  <si>
    <t>05/09/14</t>
  </si>
  <si>
    <t>05/10/14</t>
  </si>
  <si>
    <t>05/11/14</t>
  </si>
  <si>
    <t>05/12/14</t>
  </si>
  <si>
    <t>05/13/14</t>
  </si>
  <si>
    <t>05/14/14</t>
  </si>
  <si>
    <t>05/17/14</t>
  </si>
  <si>
    <t>05/18/14</t>
  </si>
  <si>
    <t>05/19/14</t>
  </si>
  <si>
    <t>THORNHOLLOW</t>
  </si>
  <si>
    <t>05/27/14</t>
  </si>
  <si>
    <t>05/28/14</t>
  </si>
  <si>
    <t>05/29/14</t>
  </si>
  <si>
    <t>06/01/14</t>
  </si>
  <si>
    <t>06/08/14</t>
  </si>
  <si>
    <t>06/14/14</t>
  </si>
  <si>
    <t>06/15/14</t>
  </si>
  <si>
    <t>14B5551</t>
  </si>
  <si>
    <t>14B5552</t>
  </si>
  <si>
    <t>14B5553</t>
  </si>
  <si>
    <t>14B5554</t>
  </si>
  <si>
    <t>14B5556</t>
  </si>
  <si>
    <t>14B5555</t>
  </si>
  <si>
    <t>14B5557</t>
  </si>
  <si>
    <t>14B5558</t>
  </si>
  <si>
    <t>14B5559</t>
  </si>
  <si>
    <t>14B5560</t>
  </si>
  <si>
    <t>14B5561</t>
  </si>
  <si>
    <t>14B5562</t>
  </si>
  <si>
    <t>06/24/14</t>
  </si>
  <si>
    <t>14B5563</t>
  </si>
  <si>
    <t>14B5564</t>
  </si>
  <si>
    <t>14B5567</t>
  </si>
  <si>
    <t>14B5566</t>
  </si>
  <si>
    <t>14B5568</t>
  </si>
  <si>
    <t>14B5565</t>
  </si>
  <si>
    <t>14B5569</t>
  </si>
  <si>
    <t>14B5570</t>
  </si>
  <si>
    <t>14B5571</t>
  </si>
  <si>
    <t>14B5573</t>
  </si>
  <si>
    <t>14B5572</t>
  </si>
  <si>
    <t>14B5574</t>
  </si>
  <si>
    <t>14B5575</t>
  </si>
  <si>
    <t>7-01</t>
  </si>
  <si>
    <t>7-02</t>
  </si>
  <si>
    <t>Collection Type</t>
  </si>
  <si>
    <t>Run Year</t>
  </si>
  <si>
    <t>Snout ID</t>
  </si>
  <si>
    <t>Fork Length (mm)</t>
  </si>
  <si>
    <t>Disposition</t>
  </si>
  <si>
    <t>Live</t>
  </si>
  <si>
    <t>SEX</t>
  </si>
  <si>
    <t>WIRE</t>
  </si>
  <si>
    <t>Tag</t>
  </si>
  <si>
    <t>Fin Clip</t>
  </si>
  <si>
    <t>Jump Out</t>
  </si>
  <si>
    <t>TH</t>
  </si>
  <si>
    <t>PU</t>
  </si>
  <si>
    <t>T</t>
  </si>
  <si>
    <t>SJ</t>
  </si>
  <si>
    <t>A</t>
  </si>
  <si>
    <t>Origin</t>
  </si>
  <si>
    <t>HAT</t>
  </si>
  <si>
    <t>NONE</t>
  </si>
  <si>
    <t>NAT</t>
  </si>
  <si>
    <t>Fish Comments</t>
  </si>
  <si>
    <t>Total Count</t>
  </si>
  <si>
    <t>Life Stage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</si>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</sst>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_)"/>
    <numFmt numFmtId="165" formatCode="0.0_)"/>
    <numFmt numFmtId="166" formatCode="0.0%"/>
    <numFmt numFmtId="167" formatCode="0_)"/>
    <numFmt numFmtId="168" formatCode="mm/dd/yy"/>
  </numFmts>
  <fonts count="6" x14ac:knownFonts="1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8"/>
      <name val="Courier"/>
      <family val="3"/>
    </font>
    <font>
      <sz val="10"/>
      <name val="Courier"/>
      <family val="3"/>
    </font>
    <font>
      <b/>
      <sz val="10"/>
      <color indexed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0" fontId="0" fillId="0" borderId="0" xfId="0" applyProtection="1"/>
    <xf numFmtId="166" fontId="0" fillId="0" borderId="0" xfId="0" applyNumberFormat="1" applyProtection="1"/>
    <xf numFmtId="0" fontId="0" fillId="0" borderId="1" xfId="0" applyBorder="1"/>
    <xf numFmtId="0" fontId="0" fillId="0" borderId="2" xfId="0" applyBorder="1"/>
    <xf numFmtId="0" fontId="0" fillId="0" borderId="2" xfId="0" applyBorder="1" applyAlignment="1" applyProtection="1">
      <alignment horizontal="left"/>
    </xf>
    <xf numFmtId="0" fontId="0" fillId="0" borderId="2" xfId="0" applyBorder="1" applyAlignment="1" applyProtection="1">
      <alignment horizontal="right"/>
    </xf>
    <xf numFmtId="0" fontId="0" fillId="0" borderId="3" xfId="0" applyBorder="1"/>
    <xf numFmtId="0" fontId="0" fillId="0" borderId="4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2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6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0" fontId="0" fillId="0" borderId="0" xfId="0" applyBorder="1"/>
    <xf numFmtId="0" fontId="0" fillId="0" borderId="6" xfId="0" applyBorder="1"/>
    <xf numFmtId="0" fontId="0" fillId="0" borderId="7" xfId="0" applyBorder="1" applyProtection="1"/>
    <xf numFmtId="0" fontId="0" fillId="0" borderId="1" xfId="0" applyBorder="1" applyAlignment="1" applyProtection="1">
      <alignment horizontal="left"/>
    </xf>
    <xf numFmtId="0" fontId="0" fillId="0" borderId="1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12" xfId="0" quotePrefix="1" applyFont="1" applyBorder="1" applyAlignment="1" applyProtection="1">
      <alignment horizontal="center"/>
    </xf>
    <xf numFmtId="0" fontId="0" fillId="0" borderId="0" xfId="0" applyFill="1" applyBorder="1"/>
    <xf numFmtId="0" fontId="0" fillId="0" borderId="0" xfId="0" applyFill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2" fillId="0" borderId="13" xfId="0" applyFont="1" applyBorder="1"/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2" xfId="0" quotePrefix="1" applyFont="1" applyFill="1" applyBorder="1" applyAlignment="1" applyProtection="1">
      <alignment horizontal="center"/>
    </xf>
    <xf numFmtId="16" fontId="2" fillId="0" borderId="12" xfId="0" quotePrefix="1" applyNumberFormat="1" applyFont="1" applyBorder="1" applyAlignment="1" applyProtection="1">
      <alignment horizontal="center"/>
    </xf>
    <xf numFmtId="16" fontId="2" fillId="0" borderId="13" xfId="0" quotePrefix="1" applyNumberFormat="1" applyFont="1" applyBorder="1" applyAlignment="1" applyProtection="1">
      <alignment horizontal="center"/>
    </xf>
    <xf numFmtId="0" fontId="0" fillId="0" borderId="6" xfId="0" applyFill="1" applyBorder="1" applyProtection="1"/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168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6" xfId="0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2" xfId="0" applyFill="1" applyBorder="1"/>
    <xf numFmtId="0" fontId="0" fillId="0" borderId="2" xfId="0" applyFill="1" applyBorder="1" applyProtection="1"/>
    <xf numFmtId="16" fontId="2" fillId="0" borderId="12" xfId="0" quotePrefix="1" applyNumberFormat="1" applyFont="1" applyFill="1" applyBorder="1" applyAlignment="1" applyProtection="1">
      <alignment horizontal="center"/>
    </xf>
    <xf numFmtId="16" fontId="2" fillId="0" borderId="0" xfId="0" applyNumberFormat="1" applyFont="1" applyFill="1"/>
    <xf numFmtId="0" fontId="2" fillId="0" borderId="13" xfId="0" applyFont="1" applyBorder="1" applyAlignment="1" applyProtection="1">
      <alignment horizontal="center"/>
    </xf>
    <xf numFmtId="0" fontId="0" fillId="0" borderId="11" xfId="0" applyBorder="1"/>
    <xf numFmtId="0" fontId="0" fillId="0" borderId="0" xfId="0" applyFont="1" applyFill="1" applyBorder="1" applyProtection="1"/>
    <xf numFmtId="0" fontId="2" fillId="0" borderId="13" xfId="0" quotePrefix="1" applyFont="1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4" xfId="0" applyFill="1" applyBorder="1" applyProtection="1"/>
    <xf numFmtId="0" fontId="0" fillId="0" borderId="0" xfId="0" quotePrefix="1"/>
    <xf numFmtId="0" fontId="0" fillId="0" borderId="10" xfId="0" applyFill="1" applyBorder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2" fillId="0" borderId="13" xfId="0" quotePrefix="1" applyFont="1" applyBorder="1" applyAlignment="1" applyProtection="1">
      <alignment horizontal="center"/>
    </xf>
    <xf numFmtId="0" fontId="0" fillId="0" borderId="8" xfId="0" applyBorder="1"/>
    <xf numFmtId="0" fontId="2" fillId="0" borderId="6" xfId="0" applyFont="1" applyBorder="1"/>
    <xf numFmtId="0" fontId="0" fillId="0" borderId="14" xfId="0" quotePrefix="1" applyBorder="1" applyAlignment="1">
      <alignment horizontal="center"/>
    </xf>
    <xf numFmtId="0" fontId="0" fillId="0" borderId="9" xfId="0" applyFill="1" applyBorder="1" applyProtection="1"/>
    <xf numFmtId="0" fontId="2" fillId="0" borderId="0" xfId="0" applyFont="1" applyBorder="1"/>
    <xf numFmtId="0" fontId="0" fillId="0" borderId="3" xfId="0" applyFill="1" applyBorder="1" applyProtection="1"/>
    <xf numFmtId="16" fontId="2" fillId="0" borderId="13" xfId="0" quotePrefix="1" applyNumberFormat="1" applyFont="1" applyFill="1" applyBorder="1" applyAlignment="1" applyProtection="1">
      <alignment horizontal="center"/>
    </xf>
    <xf numFmtId="0" fontId="5" fillId="0" borderId="0" xfId="0" applyFont="1" applyFill="1" applyAlignment="1">
      <alignment horizontal="left"/>
    </xf>
    <xf numFmtId="0" fontId="0" fillId="0" borderId="11" xfId="0" applyFill="1" applyBorder="1" applyProtection="1"/>
    <xf numFmtId="0" fontId="0" fillId="0" borderId="12" xfId="0" quotePrefix="1" applyBorder="1" applyAlignment="1">
      <alignment horizontal="center"/>
    </xf>
    <xf numFmtId="0" fontId="2" fillId="0" borderId="0" xfId="0" applyFont="1" applyFill="1" applyBorder="1"/>
    <xf numFmtId="0" fontId="4" fillId="0" borderId="3" xfId="0" applyFont="1" applyFill="1" applyBorder="1"/>
    <xf numFmtId="0" fontId="4" fillId="0" borderId="2" xfId="0" applyFont="1" applyFill="1" applyBorder="1" applyProtection="1"/>
    <xf numFmtId="0" fontId="2" fillId="0" borderId="0" xfId="0" applyFont="1" applyFill="1" applyBorder="1" applyProtection="1"/>
    <xf numFmtId="0" fontId="2" fillId="0" borderId="3" xfId="0" applyFont="1" applyFill="1" applyBorder="1" applyProtection="1"/>
    <xf numFmtId="0" fontId="2" fillId="0" borderId="2" xfId="0" applyFont="1" applyFill="1" applyBorder="1" applyProtection="1"/>
    <xf numFmtId="0" fontId="2" fillId="0" borderId="11" xfId="0" applyFont="1" applyFill="1" applyBorder="1" applyAlignment="1" applyProtection="1">
      <alignment horizontal="center"/>
    </xf>
    <xf numFmtId="0" fontId="2" fillId="0" borderId="6" xfId="0" applyFont="1" applyFill="1" applyBorder="1" applyProtection="1"/>
    <xf numFmtId="0" fontId="0" fillId="0" borderId="5" xfId="0" applyFill="1" applyBorder="1" applyProtection="1"/>
    <xf numFmtId="0" fontId="2" fillId="0" borderId="12" xfId="0" applyFont="1" applyBorder="1" applyAlignment="1" applyProtection="1">
      <alignment horizontal="center"/>
    </xf>
    <xf numFmtId="16" fontId="2" fillId="0" borderId="1" xfId="0" quotePrefix="1" applyNumberFormat="1" applyFont="1" applyFill="1" applyBorder="1" applyAlignment="1" applyProtection="1">
      <alignment horizontal="center"/>
    </xf>
    <xf numFmtId="0" fontId="2" fillId="0" borderId="8" xfId="0" quotePrefix="1" applyFont="1" applyBorder="1" applyAlignment="1" applyProtection="1">
      <alignment horizontal="center"/>
    </xf>
    <xf numFmtId="16" fontId="2" fillId="0" borderId="8" xfId="0" quotePrefix="1" applyNumberFormat="1" applyFont="1" applyFill="1" applyBorder="1" applyAlignment="1" applyProtection="1">
      <alignment horizontal="center"/>
    </xf>
    <xf numFmtId="0" fontId="2" fillId="0" borderId="8" xfId="0" quotePrefix="1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2" fillId="0" borderId="7" xfId="0" applyFont="1" applyFill="1" applyBorder="1" applyAlignment="1" applyProtection="1">
      <alignment horizontal="center"/>
    </xf>
    <xf numFmtId="168" fontId="0" fillId="0" borderId="0" xfId="0" applyNumberFormat="1" applyAlignment="1">
      <alignment horizontal="center"/>
    </xf>
    <xf numFmtId="0" fontId="0" fillId="0" borderId="10" xfId="0" applyBorder="1"/>
    <xf numFmtId="0" fontId="2" fillId="0" borderId="3" xfId="0" applyFont="1" applyBorder="1"/>
    <xf numFmtId="0" fontId="0" fillId="0" borderId="7" xfId="0" applyBorder="1"/>
    <xf numFmtId="168" fontId="0" fillId="0" borderId="0" xfId="0" applyNumberFormat="1" applyFill="1" applyAlignment="1">
      <alignment horizontal="center"/>
    </xf>
    <xf numFmtId="0" fontId="0" fillId="0" borderId="6" xfId="0" applyBorder="1" applyAlignment="1" applyProtection="1">
      <alignment horizontal="right"/>
    </xf>
    <xf numFmtId="0" fontId="0" fillId="0" borderId="3" xfId="0" applyFill="1" applyBorder="1"/>
    <xf numFmtId="0" fontId="0" fillId="0" borderId="2" xfId="0" applyFont="1" applyFill="1" applyBorder="1" applyProtection="1"/>
    <xf numFmtId="0" fontId="0" fillId="0" borderId="0" xfId="0" applyFont="1" applyFill="1" applyBorder="1"/>
    <xf numFmtId="0" fontId="0" fillId="0" borderId="0" xfId="0" quotePrefix="1" applyBorder="1" applyAlignment="1">
      <alignment horizontal="center"/>
    </xf>
    <xf numFmtId="168" fontId="2" fillId="0" borderId="0" xfId="0" quotePrefix="1" applyNumberFormat="1" applyFont="1" applyFill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0" fillId="0" borderId="5" xfId="0" applyFill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2" xfId="0" quotePrefix="1" applyFont="1" applyFill="1" applyBorder="1" applyAlignment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" xfId="0" quotePrefix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/>
    <xf numFmtId="168" fontId="2" fillId="0" borderId="0" xfId="0" quotePrefix="1" applyNumberFormat="1" applyFont="1" applyFill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4" fillId="0" borderId="11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2" fillId="0" borderId="8" xfId="0" applyFont="1" applyBorder="1" applyAlignment="1" applyProtection="1">
      <alignment horizontal="center"/>
    </xf>
    <xf numFmtId="0" fontId="2" fillId="0" borderId="2" xfId="0" applyFont="1" applyBorder="1"/>
    <xf numFmtId="0" fontId="2" fillId="0" borderId="15" xfId="0" quotePrefix="1" applyFont="1" applyBorder="1" applyAlignment="1" applyProtection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9" fontId="2" fillId="0" borderId="12" xfId="1" quotePrefix="1" applyFont="1" applyFill="1" applyBorder="1" applyAlignment="1" applyProtection="1">
      <alignment horizontal="center"/>
    </xf>
    <xf numFmtId="11" fontId="0" fillId="0" borderId="0" xfId="0" applyNumberFormat="1" applyFill="1"/>
    <xf numFmtId="0" fontId="0" fillId="0" borderId="0" xfId="0" applyFont="1" applyAlignment="1">
      <alignment horizontal="center"/>
    </xf>
    <xf numFmtId="16" fontId="2" fillId="0" borderId="8" xfId="0" quotePrefix="1" applyNumberFormat="1" applyFont="1" applyFill="1" applyBorder="1" applyAlignment="1">
      <alignment horizontal="center"/>
    </xf>
    <xf numFmtId="11" fontId="2" fillId="0" borderId="0" xfId="0" applyNumberFormat="1" applyFont="1" applyAlignment="1">
      <alignment horizontal="left"/>
    </xf>
    <xf numFmtId="0" fontId="0" fillId="2" borderId="0" xfId="0" applyFill="1" applyBorder="1"/>
    <xf numFmtId="0" fontId="2" fillId="2" borderId="12" xfId="0" quotePrefix="1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6" xfId="0" applyFill="1" applyBorder="1" applyProtection="1"/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Protection="1"/>
    <xf numFmtId="0" fontId="0" fillId="2" borderId="0" xfId="0" applyFont="1" applyFill="1" applyBorder="1" applyProtection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16" fontId="2" fillId="2" borderId="12" xfId="0" quotePrefix="1" applyNumberFormat="1" applyFont="1" applyFill="1" applyBorder="1" applyAlignment="1" applyProtection="1">
      <alignment horizont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right"/>
    </xf>
    <xf numFmtId="168" fontId="0" fillId="0" borderId="0" xfId="0" quotePrefix="1" applyNumberFormat="1" applyAlignment="1" applyProtection="1">
      <alignment horizontal="center"/>
    </xf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Border="1"/>
    <xf numFmtId="0" fontId="2" fillId="2" borderId="12" xfId="0" quotePrefix="1" applyFont="1" applyFill="1" applyBorder="1" applyAlignment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0" fillId="2" borderId="10" xfId="0" applyFill="1" applyBorder="1" applyProtection="1"/>
    <xf numFmtId="0" fontId="0" fillId="2" borderId="9" xfId="0" applyFill="1" applyBorder="1" applyProtection="1"/>
    <xf numFmtId="16" fontId="2" fillId="0" borderId="15" xfId="0" quotePrefix="1" applyNumberFormat="1" applyFont="1" applyFill="1" applyBorder="1" applyAlignment="1" applyProtection="1">
      <alignment horizontal="center"/>
    </xf>
    <xf numFmtId="0" fontId="0" fillId="0" borderId="9" xfId="0" applyFill="1" applyBorder="1"/>
    <xf numFmtId="0" fontId="2" fillId="0" borderId="10" xfId="0" applyFont="1" applyBorder="1"/>
    <xf numFmtId="16" fontId="2" fillId="0" borderId="14" xfId="0" quotePrefix="1" applyNumberFormat="1" applyFont="1" applyFill="1" applyBorder="1" applyAlignment="1" applyProtection="1">
      <alignment horizontal="center"/>
    </xf>
    <xf numFmtId="0" fontId="0" fillId="0" borderId="6" xfId="0" applyFont="1" applyFill="1" applyBorder="1" applyProtection="1"/>
    <xf numFmtId="0" fontId="0" fillId="2" borderId="0" xfId="0" applyFont="1" applyFill="1" applyBorder="1"/>
    <xf numFmtId="168" fontId="2" fillId="2" borderId="0" xfId="0" quotePrefix="1" applyNumberFormat="1" applyFont="1" applyFill="1" applyAlignment="1">
      <alignment horizontal="center"/>
    </xf>
    <xf numFmtId="0" fontId="2" fillId="0" borderId="5" xfId="0" applyFont="1" applyBorder="1"/>
    <xf numFmtId="0" fontId="2" fillId="2" borderId="13" xfId="0" quotePrefix="1" applyFont="1" applyFill="1" applyBorder="1" applyAlignment="1" applyProtection="1">
      <alignment horizontal="center"/>
    </xf>
    <xf numFmtId="0" fontId="2" fillId="0" borderId="14" xfId="0" quotePrefix="1" applyFont="1" applyBorder="1" applyAlignment="1">
      <alignment horizontal="center"/>
    </xf>
    <xf numFmtId="0" fontId="2" fillId="0" borderId="0" xfId="0" quotePrefix="1" applyFont="1" applyFill="1" applyAlignment="1" applyProtection="1">
      <alignment horizontal="center"/>
    </xf>
    <xf numFmtId="0" fontId="2" fillId="0" borderId="14" xfId="0" quotePrefix="1" applyFont="1" applyFill="1" applyBorder="1" applyAlignment="1" applyProtection="1">
      <alignment horizontal="center"/>
    </xf>
    <xf numFmtId="14" fontId="2" fillId="0" borderId="0" xfId="0" quotePrefix="1" applyNumberFormat="1" applyFont="1" applyFill="1" applyAlignment="1">
      <alignment horizontal="center"/>
    </xf>
    <xf numFmtId="14" fontId="0" fillId="0" borderId="0" xfId="0" quotePrefix="1" applyNumberFormat="1" applyFill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" transitionEvaluation="1"/>
  <dimension ref="A1:DB635"/>
  <sheetViews>
    <sheetView showGridLines="0" tabSelected="1" zoomScaleNormal="100" workbookViewId="0">
      <pane ySplit="6" topLeftCell="A7" activePane="bottomLeft" state="frozen"/>
      <selection pane="bottomLeft" activeCell="C18" sqref="C18"/>
    </sheetView>
  </sheetViews>
  <sheetFormatPr defaultColWidth="9.625" defaultRowHeight="12" x14ac:dyDescent="0.15"/>
  <cols>
    <col min="1" max="1" width="16" bestFit="1" customWidth="1"/>
    <col min="3" max="3" width="10.625" style="49" customWidth="1"/>
    <col min="4" max="4" width="7.625" style="34" customWidth="1"/>
    <col min="5" max="5" width="9.625" style="34" customWidth="1"/>
    <col min="6" max="7" width="9.625" style="34"/>
    <col min="8" max="10" width="11.375" style="34" customWidth="1"/>
    <col min="11" max="11" width="6.625" style="34" customWidth="1"/>
    <col min="12" max="12" width="11.625" style="34" customWidth="1"/>
    <col min="13" max="13" width="14.625" customWidth="1"/>
    <col min="14" max="14" width="29.875" bestFit="1" customWidth="1"/>
    <col min="15" max="15" width="8" customWidth="1"/>
    <col min="19" max="20" width="7.625" customWidth="1"/>
    <col min="21" max="21" width="7.75" customWidth="1"/>
    <col min="22" max="22" width="8.75" style="40" customWidth="1"/>
    <col min="23" max="23" width="12.125" customWidth="1"/>
    <col min="24" max="24" width="14.875" customWidth="1"/>
    <col min="25" max="27" width="7.625" customWidth="1"/>
    <col min="28" max="28" width="8.75" customWidth="1"/>
    <col min="29" max="40" width="7.625" customWidth="1"/>
    <col min="41" max="41" width="9.625" customWidth="1"/>
    <col min="42" max="42" width="10.5" style="40" customWidth="1"/>
    <col min="43" max="43" width="7.625" customWidth="1"/>
    <col min="44" max="44" width="9.25" customWidth="1"/>
    <col min="45" max="47" width="7.625" customWidth="1"/>
    <col min="48" max="48" width="9.25" customWidth="1"/>
    <col min="49" max="57" width="7.625" customWidth="1"/>
    <col min="58" max="58" width="9" customWidth="1"/>
    <col min="59" max="59" width="7.625" style="40" customWidth="1"/>
    <col min="60" max="60" width="7.625" customWidth="1"/>
    <col min="61" max="61" width="9" customWidth="1"/>
    <col min="62" max="64" width="7.625" customWidth="1"/>
    <col min="65" max="65" width="12.375" customWidth="1"/>
    <col min="66" max="77" width="7.625" customWidth="1"/>
    <col min="78" max="78" width="8.625" style="40" customWidth="1"/>
    <col min="79" max="79" width="7.625" customWidth="1"/>
    <col min="80" max="80" width="6.75" customWidth="1"/>
    <col min="81" max="81" width="9.625" customWidth="1"/>
    <col min="82" max="84" width="7.625" customWidth="1"/>
    <col min="85" max="85" width="9.375" customWidth="1"/>
    <col min="86" max="93" width="7.625" customWidth="1"/>
  </cols>
  <sheetData>
    <row r="1" spans="1:106" x14ac:dyDescent="0.15">
      <c r="A1" s="40" t="s">
        <v>387</v>
      </c>
      <c r="B1" s="40" t="s">
        <v>388</v>
      </c>
      <c r="C1" s="50" t="s">
        <v>1</v>
      </c>
      <c r="D1" s="123" t="s">
        <v>408</v>
      </c>
      <c r="E1" s="4" t="s">
        <v>3</v>
      </c>
      <c r="F1" s="4" t="s">
        <v>393</v>
      </c>
      <c r="G1" s="123" t="s">
        <v>409</v>
      </c>
      <c r="H1" s="123" t="s">
        <v>396</v>
      </c>
      <c r="I1" s="123" t="s">
        <v>395</v>
      </c>
      <c r="J1" s="123" t="s">
        <v>403</v>
      </c>
      <c r="K1" s="123" t="s">
        <v>391</v>
      </c>
      <c r="L1" s="123" t="s">
        <v>390</v>
      </c>
      <c r="M1" s="123" t="s">
        <v>389</v>
      </c>
      <c r="N1" s="4" t="s">
        <v>47</v>
      </c>
      <c r="O1" s="132" t="s">
        <v>407</v>
      </c>
      <c r="P1" s="1" t="s">
        <v>0</v>
      </c>
      <c r="V1"/>
      <c r="AB1" s="39" t="s">
        <v>243</v>
      </c>
      <c r="AP1"/>
      <c r="AV1" s="39" t="s">
        <v>247</v>
      </c>
      <c r="BG1"/>
      <c r="BM1" s="39" t="s">
        <v>245</v>
      </c>
      <c r="BZ1"/>
      <c r="CG1" s="100" t="s">
        <v>246</v>
      </c>
    </row>
    <row r="2" spans="1:106" x14ac:dyDescent="0.15">
      <c r="A2" s="40" t="s">
        <v>392</v>
      </c>
      <c r="B2">
        <v>2014</v>
      </c>
      <c r="C2" s="185">
        <v>41808</v>
      </c>
      <c r="D2" s="4">
        <v>1</v>
      </c>
      <c r="E2" s="123" t="s">
        <v>323</v>
      </c>
      <c r="F2" s="113" t="s">
        <v>251</v>
      </c>
      <c r="G2" s="163" t="s">
        <v>402</v>
      </c>
      <c r="H2" s="113" t="s">
        <v>19</v>
      </c>
      <c r="I2" s="113"/>
      <c r="J2" s="163" t="s">
        <v>404</v>
      </c>
      <c r="K2" s="113" t="s">
        <v>251</v>
      </c>
      <c r="L2" s="34">
        <v>771</v>
      </c>
      <c r="N2" s="144"/>
      <c r="O2" s="144" t="s">
        <v>397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t="s">
        <v>44</v>
      </c>
      <c r="X2" s="4" t="s">
        <v>47</v>
      </c>
      <c r="AB2" s="40"/>
      <c r="AP2"/>
      <c r="AV2" s="40"/>
      <c r="BG2"/>
      <c r="BM2" s="40"/>
      <c r="BZ2"/>
      <c r="CG2" s="40"/>
    </row>
    <row r="3" spans="1:106" x14ac:dyDescent="0.15">
      <c r="A3" s="40" t="s">
        <v>392</v>
      </c>
      <c r="B3">
        <v>2014</v>
      </c>
      <c r="C3" s="185">
        <v>41808</v>
      </c>
      <c r="D3" s="4">
        <v>15</v>
      </c>
      <c r="E3" s="123" t="s">
        <v>323</v>
      </c>
      <c r="F3" s="113" t="s">
        <v>251</v>
      </c>
      <c r="G3" s="163" t="s">
        <v>402</v>
      </c>
      <c r="H3" s="113" t="s">
        <v>19</v>
      </c>
      <c r="I3" s="113"/>
      <c r="J3" s="163" t="s">
        <v>404</v>
      </c>
      <c r="K3" s="123" t="s">
        <v>400</v>
      </c>
      <c r="N3" s="123" t="s">
        <v>398</v>
      </c>
      <c r="O3" s="34"/>
      <c r="P3" s="165"/>
      <c r="Q3" s="4"/>
      <c r="R3" s="123" t="s">
        <v>323</v>
      </c>
      <c r="S3" s="39" t="s">
        <v>251</v>
      </c>
      <c r="T3" s="113" t="s">
        <v>129</v>
      </c>
      <c r="U3" s="123" t="s">
        <v>252</v>
      </c>
      <c r="V3" s="1"/>
      <c r="X3" s="34"/>
      <c r="AB3" s="40"/>
      <c r="AP3"/>
      <c r="AV3" s="64"/>
      <c r="BG3"/>
      <c r="BM3" s="40"/>
      <c r="BZ3"/>
      <c r="CG3" s="161"/>
    </row>
    <row r="4" spans="1:106" ht="12" customHeight="1" x14ac:dyDescent="0.15">
      <c r="A4" s="40" t="s">
        <v>392</v>
      </c>
      <c r="B4">
        <v>2014</v>
      </c>
      <c r="C4" s="185">
        <v>41808</v>
      </c>
      <c r="D4" s="4">
        <v>4</v>
      </c>
      <c r="E4" s="123" t="s">
        <v>323</v>
      </c>
      <c r="F4" s="113" t="s">
        <v>251</v>
      </c>
      <c r="G4" s="163" t="s">
        <v>402</v>
      </c>
      <c r="H4" s="113" t="s">
        <v>19</v>
      </c>
      <c r="I4" s="113" t="s">
        <v>394</v>
      </c>
      <c r="J4" s="163" t="s">
        <v>404</v>
      </c>
      <c r="K4" s="123" t="s">
        <v>400</v>
      </c>
      <c r="N4" s="123" t="s">
        <v>398</v>
      </c>
      <c r="O4" s="34"/>
      <c r="P4" s="165"/>
      <c r="Q4" s="34"/>
      <c r="R4" s="123" t="s">
        <v>323</v>
      </c>
      <c r="S4" s="39" t="s">
        <v>251</v>
      </c>
      <c r="T4" s="113" t="s">
        <v>129</v>
      </c>
      <c r="U4" s="123" t="s">
        <v>130</v>
      </c>
      <c r="V4" s="1"/>
      <c r="X4" s="34"/>
      <c r="AB4" s="41"/>
      <c r="AC4" s="9"/>
      <c r="AD4" s="10" t="s">
        <v>8</v>
      </c>
      <c r="AE4" s="9"/>
      <c r="AF4" s="12"/>
      <c r="AG4" s="8"/>
      <c r="AH4" s="10" t="s">
        <v>9</v>
      </c>
      <c r="AI4" s="9"/>
      <c r="AJ4" s="12"/>
      <c r="AK4" s="26" t="s">
        <v>10</v>
      </c>
      <c r="AL4" s="9"/>
      <c r="AM4" s="12"/>
      <c r="AN4" s="9"/>
      <c r="AO4" s="10" t="s">
        <v>11</v>
      </c>
      <c r="AP4" s="9"/>
      <c r="AQ4" s="12"/>
      <c r="AR4" s="9"/>
      <c r="AS4" s="11" t="s">
        <v>12</v>
      </c>
      <c r="AT4" s="12"/>
      <c r="AV4" s="41"/>
      <c r="AW4" s="9"/>
      <c r="AX4" s="11" t="s">
        <v>13</v>
      </c>
      <c r="AY4" s="12"/>
      <c r="AZ4" s="9"/>
      <c r="BA4" s="10" t="s">
        <v>14</v>
      </c>
      <c r="BB4" s="12"/>
      <c r="BC4" s="10" t="s">
        <v>10</v>
      </c>
      <c r="BD4" s="9"/>
      <c r="BE4" s="12"/>
      <c r="BF4" s="10" t="s">
        <v>15</v>
      </c>
      <c r="BG4" s="9"/>
      <c r="BH4" s="12"/>
      <c r="BI4" s="8"/>
      <c r="BJ4" s="11" t="s">
        <v>12</v>
      </c>
      <c r="BK4" s="12"/>
      <c r="BM4" s="41"/>
      <c r="BN4" s="9"/>
      <c r="BO4" s="9"/>
      <c r="BP4" s="11" t="s">
        <v>13</v>
      </c>
      <c r="BQ4" s="9"/>
      <c r="BR4" s="8"/>
      <c r="BS4" s="10" t="s">
        <v>14</v>
      </c>
      <c r="BT4" s="12"/>
      <c r="BU4" s="10" t="s">
        <v>10</v>
      </c>
      <c r="BV4" s="9"/>
      <c r="BW4" s="9"/>
      <c r="BX4" s="8"/>
      <c r="BY4" s="10" t="s">
        <v>16</v>
      </c>
      <c r="BZ4" s="9"/>
      <c r="CA4" s="12"/>
      <c r="CB4" s="9"/>
      <c r="CC4" s="11" t="s">
        <v>12</v>
      </c>
      <c r="CD4" s="12"/>
      <c r="CE4" s="23"/>
      <c r="CF4" s="73"/>
      <c r="CG4" s="114"/>
      <c r="CH4" s="8"/>
      <c r="CI4" s="10" t="s">
        <v>17</v>
      </c>
      <c r="CJ4" s="9"/>
      <c r="CK4" s="9"/>
      <c r="CL4" s="8"/>
      <c r="CM4" s="10" t="s">
        <v>14</v>
      </c>
      <c r="CN4" s="9"/>
      <c r="CO4" s="12"/>
      <c r="CP4" s="8"/>
      <c r="CQ4" s="115" t="s">
        <v>10</v>
      </c>
      <c r="CR4" s="116"/>
      <c r="CS4" s="187" t="s">
        <v>15</v>
      </c>
      <c r="CT4" s="188"/>
      <c r="CU4" s="188"/>
      <c r="CV4" s="188"/>
      <c r="CW4" s="8"/>
      <c r="CX4" s="11" t="s">
        <v>12</v>
      </c>
      <c r="CY4" s="12"/>
      <c r="CZ4" s="9"/>
      <c r="DA4" s="11" t="s">
        <v>60</v>
      </c>
      <c r="DB4" s="12"/>
    </row>
    <row r="5" spans="1:106" x14ac:dyDescent="0.15">
      <c r="A5" s="40" t="s">
        <v>392</v>
      </c>
      <c r="B5">
        <v>2014</v>
      </c>
      <c r="C5" s="185">
        <v>41808</v>
      </c>
      <c r="D5" s="4">
        <v>2</v>
      </c>
      <c r="E5" s="123" t="s">
        <v>323</v>
      </c>
      <c r="F5" s="113" t="s">
        <v>251</v>
      </c>
      <c r="G5" s="163" t="s">
        <v>402</v>
      </c>
      <c r="H5" s="123" t="s">
        <v>405</v>
      </c>
      <c r="I5" s="113" t="s">
        <v>394</v>
      </c>
      <c r="J5" s="163" t="s">
        <v>404</v>
      </c>
      <c r="K5" s="123" t="s">
        <v>400</v>
      </c>
      <c r="N5" s="123" t="s">
        <v>398</v>
      </c>
      <c r="O5" s="34"/>
      <c r="P5" s="3"/>
      <c r="R5" s="1" t="s">
        <v>25</v>
      </c>
      <c r="S5" s="1" t="s">
        <v>26</v>
      </c>
      <c r="T5" s="1"/>
      <c r="U5" s="164"/>
      <c r="V5" s="2" t="s">
        <v>27</v>
      </c>
      <c r="AB5" s="95" t="s">
        <v>1</v>
      </c>
      <c r="AC5" s="74" t="s">
        <v>18</v>
      </c>
      <c r="AD5" s="74" t="s">
        <v>19</v>
      </c>
      <c r="AE5" s="74" t="s">
        <v>20</v>
      </c>
      <c r="AF5" s="107" t="s">
        <v>7</v>
      </c>
      <c r="AG5" s="21" t="s">
        <v>21</v>
      </c>
      <c r="AH5" s="13" t="s">
        <v>19</v>
      </c>
      <c r="AI5" s="13" t="s">
        <v>20</v>
      </c>
      <c r="AJ5" s="14" t="s">
        <v>7</v>
      </c>
      <c r="AK5" s="21" t="s">
        <v>21</v>
      </c>
      <c r="AL5" s="13" t="s">
        <v>19</v>
      </c>
      <c r="AM5" s="14" t="s">
        <v>20</v>
      </c>
      <c r="AN5" s="13" t="s">
        <v>21</v>
      </c>
      <c r="AO5" s="13" t="s">
        <v>19</v>
      </c>
      <c r="AP5" s="13" t="s">
        <v>20</v>
      </c>
      <c r="AQ5" s="14" t="s">
        <v>7</v>
      </c>
      <c r="AR5" s="13" t="s">
        <v>21</v>
      </c>
      <c r="AS5" s="13" t="s">
        <v>19</v>
      </c>
      <c r="AT5" s="14" t="s">
        <v>20</v>
      </c>
      <c r="AV5" s="42" t="s">
        <v>1</v>
      </c>
      <c r="AW5" s="13" t="s">
        <v>18</v>
      </c>
      <c r="AX5" s="13" t="s">
        <v>19</v>
      </c>
      <c r="AY5" s="14" t="s">
        <v>20</v>
      </c>
      <c r="AZ5" s="13" t="s">
        <v>21</v>
      </c>
      <c r="BA5" s="13" t="s">
        <v>19</v>
      </c>
      <c r="BB5" s="14" t="s">
        <v>20</v>
      </c>
      <c r="BC5" s="13" t="s">
        <v>21</v>
      </c>
      <c r="BD5" s="13" t="s">
        <v>19</v>
      </c>
      <c r="BE5" s="14" t="s">
        <v>20</v>
      </c>
      <c r="BF5" s="13" t="s">
        <v>21</v>
      </c>
      <c r="BG5" s="13" t="s">
        <v>19</v>
      </c>
      <c r="BH5" s="14" t="s">
        <v>20</v>
      </c>
      <c r="BI5" s="21" t="s">
        <v>21</v>
      </c>
      <c r="BJ5" s="13" t="s">
        <v>19</v>
      </c>
      <c r="BK5" s="14" t="s">
        <v>20</v>
      </c>
      <c r="BM5" s="42" t="s">
        <v>1</v>
      </c>
      <c r="BN5" s="13" t="s">
        <v>18</v>
      </c>
      <c r="BO5" s="13" t="s">
        <v>22</v>
      </c>
      <c r="BP5" s="13" t="s">
        <v>23</v>
      </c>
      <c r="BQ5" s="13" t="s">
        <v>24</v>
      </c>
      <c r="BR5" s="21" t="s">
        <v>21</v>
      </c>
      <c r="BS5" s="13" t="s">
        <v>23</v>
      </c>
      <c r="BT5" s="14" t="s">
        <v>24</v>
      </c>
      <c r="BU5" s="13" t="s">
        <v>21</v>
      </c>
      <c r="BV5" s="13" t="s">
        <v>23</v>
      </c>
      <c r="BW5" s="13" t="s">
        <v>24</v>
      </c>
      <c r="BX5" s="21" t="s">
        <v>21</v>
      </c>
      <c r="BY5" s="13" t="s">
        <v>22</v>
      </c>
      <c r="BZ5" s="13" t="s">
        <v>23</v>
      </c>
      <c r="CA5" s="14" t="s">
        <v>24</v>
      </c>
      <c r="CB5" s="13" t="s">
        <v>21</v>
      </c>
      <c r="CC5" s="13" t="s">
        <v>23</v>
      </c>
      <c r="CD5" s="14" t="s">
        <v>24</v>
      </c>
      <c r="CE5" s="74"/>
      <c r="CF5" s="74"/>
      <c r="CG5" s="136" t="s">
        <v>1</v>
      </c>
      <c r="CH5" s="117" t="s">
        <v>18</v>
      </c>
      <c r="CI5" s="74" t="s">
        <v>19</v>
      </c>
      <c r="CJ5" s="74" t="s">
        <v>20</v>
      </c>
      <c r="CK5" s="74" t="s">
        <v>7</v>
      </c>
      <c r="CL5" s="21" t="s">
        <v>21</v>
      </c>
      <c r="CM5" s="13" t="s">
        <v>19</v>
      </c>
      <c r="CN5" s="13" t="s">
        <v>20</v>
      </c>
      <c r="CO5" s="118" t="s">
        <v>7</v>
      </c>
      <c r="CP5" s="21" t="s">
        <v>21</v>
      </c>
      <c r="CQ5" s="13" t="s">
        <v>19</v>
      </c>
      <c r="CR5" s="14" t="s">
        <v>20</v>
      </c>
      <c r="CS5" s="21" t="s">
        <v>21</v>
      </c>
      <c r="CT5" s="13" t="s">
        <v>19</v>
      </c>
      <c r="CU5" s="13" t="s">
        <v>20</v>
      </c>
      <c r="CV5" s="13" t="s">
        <v>7</v>
      </c>
      <c r="CW5" s="21" t="s">
        <v>21</v>
      </c>
      <c r="CX5" s="13" t="s">
        <v>19</v>
      </c>
      <c r="CY5" s="14" t="s">
        <v>20</v>
      </c>
      <c r="CZ5" s="13" t="s">
        <v>21</v>
      </c>
      <c r="DA5" s="13" t="s">
        <v>19</v>
      </c>
      <c r="DB5" s="14" t="s">
        <v>20</v>
      </c>
    </row>
    <row r="6" spans="1:106" x14ac:dyDescent="0.15">
      <c r="A6" s="40" t="s">
        <v>392</v>
      </c>
      <c r="B6">
        <v>2014</v>
      </c>
      <c r="C6" s="185">
        <v>41808</v>
      </c>
      <c r="D6" s="4">
        <v>18</v>
      </c>
      <c r="E6" s="123" t="s">
        <v>323</v>
      </c>
      <c r="F6" s="113" t="s">
        <v>302</v>
      </c>
      <c r="G6" s="163" t="s">
        <v>402</v>
      </c>
      <c r="H6" s="113" t="s">
        <v>19</v>
      </c>
      <c r="I6" s="113"/>
      <c r="J6" s="163" t="s">
        <v>404</v>
      </c>
      <c r="K6" s="123" t="s">
        <v>400</v>
      </c>
      <c r="N6" s="123" t="s">
        <v>398</v>
      </c>
      <c r="O6" s="34"/>
      <c r="R6" s="1" t="s">
        <v>29</v>
      </c>
      <c r="S6" s="1" t="s">
        <v>30</v>
      </c>
      <c r="T6" s="2" t="s">
        <v>31</v>
      </c>
      <c r="U6" s="5">
        <f>MIN(V12:V635)</f>
        <v>0</v>
      </c>
      <c r="V6" s="5">
        <f>(U6/25.4)</f>
        <v>0</v>
      </c>
      <c r="AB6" s="138" t="s">
        <v>253</v>
      </c>
      <c r="AC6" s="28">
        <f>(AD6+AE6+AF6)</f>
        <v>3</v>
      </c>
      <c r="AD6" s="28">
        <f>(AH6+AL6+AO6+AS6)</f>
        <v>1</v>
      </c>
      <c r="AE6" s="28">
        <f>(AI6+AM6+AP6+AT6)</f>
        <v>0</v>
      </c>
      <c r="AF6" s="29">
        <f>(AJ6+AQ6)</f>
        <v>2</v>
      </c>
      <c r="AG6" s="17">
        <f>(AH6+AI6+AJ6)</f>
        <v>0</v>
      </c>
      <c r="AH6" s="23"/>
      <c r="AI6" s="17"/>
      <c r="AJ6" s="18"/>
      <c r="AK6" s="22">
        <f>(AL6+AM6)</f>
        <v>0</v>
      </c>
      <c r="AL6" s="23"/>
      <c r="AM6" s="24"/>
      <c r="AN6" s="22">
        <f>(AO6+AP6+AQ6)</f>
        <v>3</v>
      </c>
      <c r="AO6" s="23">
        <v>1</v>
      </c>
      <c r="AP6" s="38"/>
      <c r="AQ6" s="18">
        <v>2</v>
      </c>
      <c r="AR6" s="27">
        <f>(AS6+AT6)</f>
        <v>0</v>
      </c>
      <c r="AS6" s="62"/>
      <c r="AT6" s="12"/>
      <c r="AV6" s="130" t="s">
        <v>85</v>
      </c>
      <c r="AW6" s="17">
        <f t="shared" ref="AW6:AW11" si="0">(AX6+AY6)</f>
        <v>1</v>
      </c>
      <c r="AX6" s="17">
        <f t="shared" ref="AX6:AY11" si="1">(BA6+BD6+BG6+BJ6)</f>
        <v>1</v>
      </c>
      <c r="AY6" s="17">
        <f t="shared" si="1"/>
        <v>0</v>
      </c>
      <c r="AZ6" s="22">
        <f t="shared" ref="AZ6:AZ11" si="2">(BA6+BB6)</f>
        <v>0</v>
      </c>
      <c r="BA6" s="23"/>
      <c r="BB6" s="24"/>
      <c r="BC6" s="17">
        <f t="shared" ref="BC6:BC11" si="3">(BD6+BE6)</f>
        <v>0</v>
      </c>
      <c r="BD6" s="23"/>
      <c r="BE6" s="23"/>
      <c r="BF6" s="22">
        <f t="shared" ref="BF6:BF11" si="4">(BG6+BH6)</f>
        <v>1</v>
      </c>
      <c r="BG6" s="37">
        <v>1</v>
      </c>
      <c r="BH6" s="48"/>
      <c r="BI6" s="22">
        <f t="shared" ref="BI6:BI11" si="5">(BJ6+BK6)</f>
        <v>0</v>
      </c>
      <c r="BJ6" s="37"/>
      <c r="BK6" s="77"/>
      <c r="BM6" s="127" t="s">
        <v>244</v>
      </c>
      <c r="BN6" s="27">
        <f t="shared" ref="BN6:BN11" si="6">(BO6+BP6+BQ6)</f>
        <v>1</v>
      </c>
      <c r="BO6" s="15">
        <f>(BY6)</f>
        <v>0</v>
      </c>
      <c r="BP6" s="15">
        <f t="shared" ref="BP6:BQ8" si="7">(BS6+BV6+BZ6+CC6)</f>
        <v>0</v>
      </c>
      <c r="BQ6" s="16">
        <f>(BT6+BW6+CA6+CD6)</f>
        <v>1</v>
      </c>
      <c r="BR6" s="60">
        <f>SUM(BS6:BT6)</f>
        <v>0</v>
      </c>
      <c r="BS6" s="9"/>
      <c r="BT6" s="12"/>
      <c r="BU6" s="23">
        <f t="shared" ref="BU6:BU11" si="8">SUM(BV6:BW6)</f>
        <v>1</v>
      </c>
      <c r="BV6" s="23"/>
      <c r="BW6" s="23">
        <v>1</v>
      </c>
      <c r="BX6" s="8">
        <f t="shared" ref="BX6:BX11" si="9">SUM(BY6:CA6)</f>
        <v>0</v>
      </c>
      <c r="BY6" s="9"/>
      <c r="BZ6" s="137"/>
      <c r="CA6" s="12"/>
      <c r="CB6" s="8">
        <f>SUM(CC6:CD6)</f>
        <v>0</v>
      </c>
      <c r="CC6" s="9"/>
      <c r="CD6" s="12"/>
      <c r="CE6" s="17"/>
      <c r="CF6" s="17"/>
      <c r="CG6" s="181" t="s">
        <v>110</v>
      </c>
      <c r="CH6" s="27">
        <f t="shared" ref="CH6:CH13" si="10">(CI6+CJ6+CK6)</f>
        <v>1</v>
      </c>
      <c r="CI6" s="15">
        <f t="shared" ref="CI6:CJ13" si="11">(CM6+CQ6+CT6+CX6+DA6)</f>
        <v>1</v>
      </c>
      <c r="CJ6" s="15">
        <f t="shared" si="11"/>
        <v>0</v>
      </c>
      <c r="CK6" s="81">
        <f t="shared" ref="CK6:CK13" si="12">SUM(CV6)</f>
        <v>0</v>
      </c>
      <c r="CL6" s="17">
        <f t="shared" ref="CL6:CL13" si="13">(CM6+CN6)</f>
        <v>0</v>
      </c>
      <c r="CM6" s="23"/>
      <c r="CN6" s="23"/>
      <c r="CO6" s="23"/>
      <c r="CP6" s="22">
        <f t="shared" ref="CP6:CP13" si="14">(CQ6+CR6)</f>
        <v>0</v>
      </c>
      <c r="CQ6" s="37"/>
      <c r="CR6" s="24"/>
      <c r="CS6" s="22">
        <f t="shared" ref="CS6:CS13" si="15">(CT6+CU6)</f>
        <v>1</v>
      </c>
      <c r="CT6" s="38">
        <v>1</v>
      </c>
      <c r="CU6" s="23"/>
      <c r="CV6" s="24"/>
      <c r="CW6" s="17">
        <f t="shared" ref="CW6:CW13" si="16">(CX6+CY6)</f>
        <v>0</v>
      </c>
      <c r="CX6" s="38"/>
      <c r="CY6" s="37"/>
      <c r="CZ6" s="22">
        <f t="shared" ref="CZ6:CZ13" si="17">(DA6+DB6)</f>
        <v>0</v>
      </c>
      <c r="DA6" s="38"/>
      <c r="DB6" s="54"/>
    </row>
    <row r="7" spans="1:106" x14ac:dyDescent="0.15">
      <c r="A7" s="40" t="s">
        <v>392</v>
      </c>
      <c r="B7">
        <v>2014</v>
      </c>
      <c r="C7" s="185">
        <v>41808</v>
      </c>
      <c r="D7" s="4">
        <v>5</v>
      </c>
      <c r="E7" s="123" t="s">
        <v>323</v>
      </c>
      <c r="F7" s="113" t="s">
        <v>302</v>
      </c>
      <c r="G7" s="163" t="s">
        <v>402</v>
      </c>
      <c r="H7" s="113" t="s">
        <v>19</v>
      </c>
      <c r="I7" s="113" t="s">
        <v>394</v>
      </c>
      <c r="J7" s="163" t="s">
        <v>404</v>
      </c>
      <c r="K7" s="123" t="s">
        <v>400</v>
      </c>
      <c r="N7" s="123" t="s">
        <v>398</v>
      </c>
      <c r="O7" s="34"/>
      <c r="P7" s="34"/>
      <c r="T7" s="2" t="s">
        <v>32</v>
      </c>
      <c r="U7" s="5" t="e">
        <f>AVERAGE(V12:V635)</f>
        <v>#DIV/0!</v>
      </c>
      <c r="V7" s="5" t="e">
        <f>(U7/25.4)</f>
        <v>#DIV/0!</v>
      </c>
      <c r="AB7" s="75" t="s">
        <v>254</v>
      </c>
      <c r="AC7" s="15">
        <f>(AD7+AE7+AF7)</f>
        <v>2</v>
      </c>
      <c r="AD7" s="15">
        <f>(AH7+AL7+AO7+AS7)</f>
        <v>0</v>
      </c>
      <c r="AE7" s="15">
        <f>(AI7+AM7+AP7+AT7)</f>
        <v>1</v>
      </c>
      <c r="AF7" s="16">
        <f>(AJ7+AQ7)</f>
        <v>1</v>
      </c>
      <c r="AG7" s="17">
        <f>(AH7+AI7+AJ7)</f>
        <v>0</v>
      </c>
      <c r="AH7" s="23"/>
      <c r="AI7" s="17"/>
      <c r="AJ7" s="18"/>
      <c r="AK7" s="22">
        <f>(AL7+AM7)</f>
        <v>0</v>
      </c>
      <c r="AL7" s="23"/>
      <c r="AM7" s="24"/>
      <c r="AN7" s="22">
        <f>(AO7+AP7+AQ7)</f>
        <v>2</v>
      </c>
      <c r="AO7" s="23"/>
      <c r="AP7" s="38">
        <v>1</v>
      </c>
      <c r="AQ7" s="18">
        <v>1</v>
      </c>
      <c r="AR7" s="27">
        <f>(AS7+AT7)</f>
        <v>0</v>
      </c>
      <c r="AS7" s="62"/>
      <c r="AT7" s="12"/>
      <c r="AV7" s="130" t="s">
        <v>61</v>
      </c>
      <c r="AW7" s="17">
        <f t="shared" si="0"/>
        <v>1</v>
      </c>
      <c r="AX7" s="17">
        <f t="shared" si="1"/>
        <v>1</v>
      </c>
      <c r="AY7" s="17">
        <f t="shared" si="1"/>
        <v>0</v>
      </c>
      <c r="AZ7" s="22">
        <f t="shared" si="2"/>
        <v>0</v>
      </c>
      <c r="BA7" s="23"/>
      <c r="BB7" s="24"/>
      <c r="BC7" s="17">
        <f t="shared" si="3"/>
        <v>0</v>
      </c>
      <c r="BD7" s="23"/>
      <c r="BE7" s="23"/>
      <c r="BF7" s="22">
        <f t="shared" si="4"/>
        <v>1</v>
      </c>
      <c r="BG7" s="37">
        <v>1</v>
      </c>
      <c r="BH7" s="48"/>
      <c r="BI7" s="22">
        <f t="shared" si="5"/>
        <v>0</v>
      </c>
      <c r="BJ7" s="37"/>
      <c r="BK7" s="77"/>
      <c r="BM7" s="78" t="s">
        <v>216</v>
      </c>
      <c r="BN7" s="25">
        <f>(BO7+BP7+BQ7)</f>
        <v>1</v>
      </c>
      <c r="BO7" s="19">
        <f>(BY7)</f>
        <v>0</v>
      </c>
      <c r="BP7" s="19">
        <f t="shared" si="7"/>
        <v>0</v>
      </c>
      <c r="BQ7" s="20">
        <f t="shared" si="7"/>
        <v>1</v>
      </c>
      <c r="BR7" s="69">
        <f>SUM(BS7:BT7)</f>
        <v>0</v>
      </c>
      <c r="BS7" s="31"/>
      <c r="BT7" s="32"/>
      <c r="BU7" s="31">
        <f t="shared" si="8"/>
        <v>1</v>
      </c>
      <c r="BV7" s="31"/>
      <c r="BW7" s="31">
        <v>1</v>
      </c>
      <c r="BX7" s="105">
        <f t="shared" si="9"/>
        <v>0</v>
      </c>
      <c r="BY7" s="31"/>
      <c r="BZ7" s="168"/>
      <c r="CA7" s="32"/>
      <c r="CB7" s="105">
        <f>SUM(CC7:CD7)</f>
        <v>0</v>
      </c>
      <c r="CC7" s="31"/>
      <c r="CD7" s="32"/>
      <c r="CE7" s="38"/>
      <c r="CF7" s="38"/>
      <c r="CG7" s="148" t="s">
        <v>210</v>
      </c>
      <c r="CH7" s="22">
        <f t="shared" si="10"/>
        <v>1</v>
      </c>
      <c r="CI7" s="17">
        <f>(CM7+CQ7+CT7+CX7+DA7)</f>
        <v>1</v>
      </c>
      <c r="CJ7" s="17">
        <f t="shared" si="11"/>
        <v>0</v>
      </c>
      <c r="CK7" s="48">
        <f t="shared" si="12"/>
        <v>0</v>
      </c>
      <c r="CL7" s="17">
        <f t="shared" si="13"/>
        <v>0</v>
      </c>
      <c r="CM7" s="23"/>
      <c r="CN7" s="23"/>
      <c r="CO7" s="23"/>
      <c r="CP7" s="22">
        <f t="shared" si="14"/>
        <v>0</v>
      </c>
      <c r="CQ7" s="37"/>
      <c r="CR7" s="24"/>
      <c r="CS7" s="22">
        <f t="shared" si="15"/>
        <v>1</v>
      </c>
      <c r="CT7" s="38">
        <v>1</v>
      </c>
      <c r="CU7" s="37"/>
      <c r="CV7" s="24"/>
      <c r="CW7" s="17">
        <f t="shared" si="16"/>
        <v>0</v>
      </c>
      <c r="CX7" s="38"/>
      <c r="CY7" s="23"/>
      <c r="CZ7" s="22">
        <f t="shared" si="17"/>
        <v>0</v>
      </c>
      <c r="DA7" s="38"/>
      <c r="DB7" s="24"/>
    </row>
    <row r="8" spans="1:106" x14ac:dyDescent="0.15">
      <c r="A8" s="40" t="s">
        <v>392</v>
      </c>
      <c r="B8">
        <v>2014</v>
      </c>
      <c r="C8" s="185">
        <v>41808</v>
      </c>
      <c r="D8" s="4">
        <v>1</v>
      </c>
      <c r="E8" s="123" t="s">
        <v>323</v>
      </c>
      <c r="F8" s="113" t="s">
        <v>302</v>
      </c>
      <c r="G8" s="163" t="s">
        <v>402</v>
      </c>
      <c r="H8" s="123" t="s">
        <v>405</v>
      </c>
      <c r="I8" s="113"/>
      <c r="J8" s="123" t="s">
        <v>406</v>
      </c>
      <c r="K8" s="123" t="s">
        <v>400</v>
      </c>
      <c r="N8" s="123" t="s">
        <v>398</v>
      </c>
      <c r="O8" s="34"/>
      <c r="Q8" s="2" t="s">
        <v>33</v>
      </c>
      <c r="R8" s="6">
        <f>SUM(Q12:Q635)</f>
        <v>54</v>
      </c>
      <c r="T8" s="2" t="s">
        <v>34</v>
      </c>
      <c r="U8" s="5">
        <f>MAX(V12:V635)</f>
        <v>0</v>
      </c>
      <c r="V8" s="5">
        <f>(U8/25.4)</f>
        <v>0</v>
      </c>
      <c r="AB8" s="138" t="s">
        <v>49</v>
      </c>
      <c r="AC8" s="28">
        <f>SUM(AC6:AC7)</f>
        <v>5</v>
      </c>
      <c r="AD8" s="28">
        <f t="shared" ref="AD8:AT8" si="18">SUM(AD6:AD7)</f>
        <v>1</v>
      </c>
      <c r="AE8" s="28">
        <f t="shared" si="18"/>
        <v>1</v>
      </c>
      <c r="AF8" s="29">
        <f t="shared" si="18"/>
        <v>3</v>
      </c>
      <c r="AG8" s="28">
        <f t="shared" si="18"/>
        <v>0</v>
      </c>
      <c r="AH8" s="28">
        <f t="shared" si="18"/>
        <v>0</v>
      </c>
      <c r="AI8" s="28">
        <f t="shared" si="18"/>
        <v>0</v>
      </c>
      <c r="AJ8" s="29">
        <f t="shared" si="18"/>
        <v>0</v>
      </c>
      <c r="AK8" s="28">
        <f t="shared" si="18"/>
        <v>0</v>
      </c>
      <c r="AL8" s="28">
        <f t="shared" si="18"/>
        <v>0</v>
      </c>
      <c r="AM8" s="29">
        <f t="shared" si="18"/>
        <v>0</v>
      </c>
      <c r="AN8" s="28">
        <f t="shared" si="18"/>
        <v>5</v>
      </c>
      <c r="AO8" s="28">
        <f t="shared" si="18"/>
        <v>1</v>
      </c>
      <c r="AP8" s="28">
        <f t="shared" si="18"/>
        <v>1</v>
      </c>
      <c r="AQ8" s="29">
        <f t="shared" si="18"/>
        <v>3</v>
      </c>
      <c r="AR8" s="28">
        <f t="shared" si="18"/>
        <v>0</v>
      </c>
      <c r="AS8" s="28">
        <f t="shared" si="18"/>
        <v>0</v>
      </c>
      <c r="AT8" s="29">
        <f t="shared" si="18"/>
        <v>0</v>
      </c>
      <c r="AV8" s="36" t="s">
        <v>62</v>
      </c>
      <c r="AW8" s="17">
        <f t="shared" si="0"/>
        <v>2</v>
      </c>
      <c r="AX8" s="17">
        <f t="shared" si="1"/>
        <v>2</v>
      </c>
      <c r="AY8" s="17">
        <f t="shared" si="1"/>
        <v>0</v>
      </c>
      <c r="AZ8" s="22">
        <f t="shared" si="2"/>
        <v>0</v>
      </c>
      <c r="BA8" s="23"/>
      <c r="BB8" s="24"/>
      <c r="BC8" s="17">
        <f t="shared" si="3"/>
        <v>0</v>
      </c>
      <c r="BD8" s="23"/>
      <c r="BE8" s="23"/>
      <c r="BF8" s="22">
        <f t="shared" si="4"/>
        <v>2</v>
      </c>
      <c r="BG8" s="38">
        <v>2</v>
      </c>
      <c r="BH8" s="48"/>
      <c r="BI8" s="22">
        <f t="shared" si="5"/>
        <v>0</v>
      </c>
      <c r="BJ8" s="23"/>
      <c r="BK8" s="24"/>
      <c r="BM8" s="85" t="s">
        <v>248</v>
      </c>
      <c r="BN8" s="22">
        <f t="shared" si="6"/>
        <v>1</v>
      </c>
      <c r="BO8" s="17">
        <f>(BY8)</f>
        <v>0</v>
      </c>
      <c r="BP8" s="17">
        <f t="shared" si="7"/>
        <v>0</v>
      </c>
      <c r="BQ8" s="18">
        <f t="shared" si="7"/>
        <v>1</v>
      </c>
      <c r="BR8" s="59">
        <f>SUM(BS8:BT8)</f>
        <v>0</v>
      </c>
      <c r="BS8" s="23"/>
      <c r="BT8" s="24"/>
      <c r="BU8" s="23">
        <f t="shared" si="8"/>
        <v>1</v>
      </c>
      <c r="BV8" s="23"/>
      <c r="BW8" s="147">
        <v>1</v>
      </c>
      <c r="BX8" s="76">
        <f t="shared" si="9"/>
        <v>0</v>
      </c>
      <c r="BY8" s="23"/>
      <c r="BZ8" s="80"/>
      <c r="CA8" s="24"/>
      <c r="CB8" s="76">
        <f>SUM(CC8:CD8)</f>
        <v>0</v>
      </c>
      <c r="CC8" s="23"/>
      <c r="CD8" s="24"/>
      <c r="CE8" s="17"/>
      <c r="CF8" s="17"/>
      <c r="CG8" s="148" t="s">
        <v>211</v>
      </c>
      <c r="CH8" s="59">
        <f t="shared" si="10"/>
        <v>2</v>
      </c>
      <c r="CI8" s="38">
        <f t="shared" si="11"/>
        <v>2</v>
      </c>
      <c r="CJ8" s="38">
        <f t="shared" si="11"/>
        <v>0</v>
      </c>
      <c r="CK8" s="48">
        <f t="shared" si="12"/>
        <v>0</v>
      </c>
      <c r="CL8" s="38">
        <f t="shared" si="13"/>
        <v>0</v>
      </c>
      <c r="CM8" s="37"/>
      <c r="CN8" s="37"/>
      <c r="CO8" s="37"/>
      <c r="CP8" s="59">
        <f t="shared" si="14"/>
        <v>0</v>
      </c>
      <c r="CQ8" s="37"/>
      <c r="CR8" s="54"/>
      <c r="CS8" s="59">
        <f t="shared" si="15"/>
        <v>2</v>
      </c>
      <c r="CT8" s="38">
        <v>2</v>
      </c>
      <c r="CU8" s="37"/>
      <c r="CV8" s="24"/>
      <c r="CW8" s="17">
        <f t="shared" si="16"/>
        <v>0</v>
      </c>
      <c r="CX8" s="38"/>
      <c r="CY8" s="23"/>
      <c r="CZ8" s="22">
        <f t="shared" si="17"/>
        <v>0</v>
      </c>
      <c r="DA8" s="38"/>
      <c r="DB8" s="24"/>
    </row>
    <row r="9" spans="1:106" x14ac:dyDescent="0.15">
      <c r="A9" s="40" t="s">
        <v>392</v>
      </c>
      <c r="B9">
        <v>2014</v>
      </c>
      <c r="C9" s="185">
        <v>41808</v>
      </c>
      <c r="D9" s="4">
        <v>7</v>
      </c>
      <c r="E9" s="123" t="s">
        <v>323</v>
      </c>
      <c r="F9" s="123" t="s">
        <v>251</v>
      </c>
      <c r="G9" s="123" t="s">
        <v>146</v>
      </c>
      <c r="H9" s="113" t="s">
        <v>19</v>
      </c>
      <c r="I9" s="113"/>
      <c r="J9" s="163" t="s">
        <v>404</v>
      </c>
      <c r="K9" s="113" t="s">
        <v>303</v>
      </c>
      <c r="O9" s="34"/>
      <c r="T9" s="2" t="s">
        <v>33</v>
      </c>
      <c r="U9" s="6">
        <f>COUNT(T12:T635)</f>
        <v>0</v>
      </c>
      <c r="V9" s="7">
        <f>(U9/R8)</f>
        <v>0</v>
      </c>
      <c r="AB9" s="142" t="s">
        <v>257</v>
      </c>
      <c r="AC9" s="38">
        <f>(AD9+AE9+AF9)</f>
        <v>2</v>
      </c>
      <c r="AD9" s="38">
        <f t="shared" ref="AD9:AE11" si="19">(AH9+AL9+AO9+AS9)</f>
        <v>2</v>
      </c>
      <c r="AE9" s="38">
        <f t="shared" si="19"/>
        <v>0</v>
      </c>
      <c r="AF9" s="48">
        <f>(AJ9+AQ9)</f>
        <v>0</v>
      </c>
      <c r="AG9" s="22">
        <f>(AH9+AI9+AJ9)</f>
        <v>0</v>
      </c>
      <c r="AH9" s="37"/>
      <c r="AI9" s="17"/>
      <c r="AJ9" s="24"/>
      <c r="AK9" s="22">
        <f>(AL9+AM9)</f>
        <v>0</v>
      </c>
      <c r="AL9" s="23"/>
      <c r="AM9" s="24"/>
      <c r="AN9" s="22">
        <f>(AO9+AP9+AQ9)</f>
        <v>2</v>
      </c>
      <c r="AO9" s="38">
        <v>2</v>
      </c>
      <c r="AP9" s="38"/>
      <c r="AQ9" s="38"/>
      <c r="AR9" s="59">
        <f>(AS9+AT9)</f>
        <v>0</v>
      </c>
      <c r="AS9" s="38"/>
      <c r="AT9" s="24"/>
      <c r="AV9" s="36" t="s">
        <v>86</v>
      </c>
      <c r="AW9" s="17">
        <f t="shared" si="0"/>
        <v>2</v>
      </c>
      <c r="AX9" s="17">
        <f t="shared" si="1"/>
        <v>1</v>
      </c>
      <c r="AY9" s="17">
        <f t="shared" si="1"/>
        <v>1</v>
      </c>
      <c r="AZ9" s="22">
        <f t="shared" si="2"/>
        <v>0</v>
      </c>
      <c r="BA9" s="23"/>
      <c r="BB9" s="24"/>
      <c r="BC9" s="17">
        <f t="shared" si="3"/>
        <v>0</v>
      </c>
      <c r="BD9" s="23"/>
      <c r="BE9" s="23"/>
      <c r="BF9" s="22">
        <f t="shared" si="4"/>
        <v>2</v>
      </c>
      <c r="BG9" s="38">
        <v>1</v>
      </c>
      <c r="BH9" s="48">
        <v>1</v>
      </c>
      <c r="BI9" s="22">
        <f t="shared" si="5"/>
        <v>0</v>
      </c>
      <c r="BJ9" s="37"/>
      <c r="BK9" s="77"/>
      <c r="BM9" s="45" t="s">
        <v>249</v>
      </c>
      <c r="BN9" s="76">
        <f t="shared" si="6"/>
        <v>1</v>
      </c>
      <c r="BO9" s="23">
        <f>(BY9)</f>
        <v>0</v>
      </c>
      <c r="BP9" s="23">
        <f t="shared" ref="BP9:BQ11" si="20">(BS9+BV9+BZ9+CC9)</f>
        <v>0</v>
      </c>
      <c r="BQ9" s="24">
        <f t="shared" si="20"/>
        <v>1</v>
      </c>
      <c r="BR9" s="76">
        <f t="shared" ref="BR9:CD9" si="21">SUM(BR6:BR8)</f>
        <v>0</v>
      </c>
      <c r="BS9" s="23"/>
      <c r="BT9" s="24"/>
      <c r="BU9" s="76">
        <f t="shared" si="8"/>
        <v>1</v>
      </c>
      <c r="BV9" s="23"/>
      <c r="BW9" s="24">
        <v>1</v>
      </c>
      <c r="BX9" s="76">
        <f t="shared" si="9"/>
        <v>0</v>
      </c>
      <c r="BY9" s="23">
        <f t="shared" si="21"/>
        <v>0</v>
      </c>
      <c r="BZ9" s="23">
        <f t="shared" si="21"/>
        <v>0</v>
      </c>
      <c r="CA9" s="24">
        <f t="shared" si="21"/>
        <v>0</v>
      </c>
      <c r="CB9" s="76">
        <f t="shared" si="21"/>
        <v>0</v>
      </c>
      <c r="CC9" s="23">
        <f t="shared" si="21"/>
        <v>0</v>
      </c>
      <c r="CD9" s="24">
        <f t="shared" si="21"/>
        <v>0</v>
      </c>
      <c r="CE9" s="17"/>
      <c r="CF9" s="17"/>
      <c r="CG9" s="148" t="s">
        <v>212</v>
      </c>
      <c r="CH9" s="59">
        <f t="shared" si="10"/>
        <v>2</v>
      </c>
      <c r="CI9" s="38">
        <f t="shared" si="11"/>
        <v>2</v>
      </c>
      <c r="CJ9" s="38">
        <f t="shared" si="11"/>
        <v>0</v>
      </c>
      <c r="CK9" s="48">
        <f t="shared" si="12"/>
        <v>0</v>
      </c>
      <c r="CL9" s="38">
        <f t="shared" si="13"/>
        <v>0</v>
      </c>
      <c r="CM9" s="37"/>
      <c r="CN9" s="37"/>
      <c r="CO9" s="37"/>
      <c r="CP9" s="59">
        <f t="shared" si="14"/>
        <v>0</v>
      </c>
      <c r="CQ9" s="37"/>
      <c r="CR9" s="54"/>
      <c r="CS9" s="59">
        <f t="shared" si="15"/>
        <v>2</v>
      </c>
      <c r="CT9" s="38">
        <v>2</v>
      </c>
      <c r="CU9" s="37"/>
      <c r="CV9" s="24"/>
      <c r="CW9" s="17">
        <f t="shared" si="16"/>
        <v>0</v>
      </c>
      <c r="CX9" s="38"/>
      <c r="CY9" s="23"/>
      <c r="CZ9" s="22">
        <f t="shared" si="17"/>
        <v>0</v>
      </c>
      <c r="DA9" s="38"/>
      <c r="DB9" s="24"/>
    </row>
    <row r="10" spans="1:106" x14ac:dyDescent="0.15">
      <c r="A10" s="40" t="s">
        <v>392</v>
      </c>
      <c r="B10">
        <v>2014</v>
      </c>
      <c r="C10" s="185">
        <v>41808</v>
      </c>
      <c r="D10" s="4">
        <v>1</v>
      </c>
      <c r="E10" s="123" t="s">
        <v>323</v>
      </c>
      <c r="F10" s="123" t="s">
        <v>251</v>
      </c>
      <c r="G10" s="123" t="s">
        <v>146</v>
      </c>
      <c r="H10" s="113" t="s">
        <v>19</v>
      </c>
      <c r="I10" s="113" t="s">
        <v>394</v>
      </c>
      <c r="J10" s="163" t="s">
        <v>404</v>
      </c>
      <c r="K10" s="113" t="s">
        <v>303</v>
      </c>
      <c r="L10" s="34">
        <v>500</v>
      </c>
      <c r="M10" s="144" t="s">
        <v>359</v>
      </c>
      <c r="O10" s="34"/>
      <c r="V10"/>
      <c r="AB10" s="45" t="s">
        <v>140</v>
      </c>
      <c r="AC10" s="38">
        <f>(AD10+AE10+AF10)</f>
        <v>1</v>
      </c>
      <c r="AD10" s="38">
        <f t="shared" si="19"/>
        <v>1</v>
      </c>
      <c r="AE10" s="38">
        <f t="shared" si="19"/>
        <v>0</v>
      </c>
      <c r="AF10" s="48">
        <f>(AJ10+AQ10)</f>
        <v>0</v>
      </c>
      <c r="AG10" s="22">
        <f>(AH10+AI10+AJ10)</f>
        <v>0</v>
      </c>
      <c r="AH10" s="37"/>
      <c r="AI10" s="23"/>
      <c r="AJ10" s="24"/>
      <c r="AK10" s="22">
        <f>(AL10+AM10)</f>
        <v>0</v>
      </c>
      <c r="AL10" s="23"/>
      <c r="AM10" s="24"/>
      <c r="AN10" s="59">
        <f>(AO10+AP10+AQ10)</f>
        <v>1</v>
      </c>
      <c r="AO10" s="38">
        <v>1</v>
      </c>
      <c r="AP10" s="38"/>
      <c r="AQ10" s="38"/>
      <c r="AR10" s="22">
        <f>(AS10+AT10)</f>
        <v>0</v>
      </c>
      <c r="AS10" s="38"/>
      <c r="AT10" s="24"/>
      <c r="AV10" s="45" t="s">
        <v>145</v>
      </c>
      <c r="AW10" s="17">
        <f t="shared" si="0"/>
        <v>5</v>
      </c>
      <c r="AX10" s="17">
        <f t="shared" si="1"/>
        <v>4</v>
      </c>
      <c r="AY10" s="17">
        <f t="shared" si="1"/>
        <v>1</v>
      </c>
      <c r="AZ10" s="22">
        <f t="shared" si="2"/>
        <v>0</v>
      </c>
      <c r="BA10" s="23"/>
      <c r="BB10" s="24"/>
      <c r="BC10" s="17">
        <f t="shared" si="3"/>
        <v>0</v>
      </c>
      <c r="BD10" s="23"/>
      <c r="BE10" s="23"/>
      <c r="BF10" s="22">
        <f t="shared" si="4"/>
        <v>5</v>
      </c>
      <c r="BG10" s="38">
        <v>4</v>
      </c>
      <c r="BH10" s="48">
        <v>1</v>
      </c>
      <c r="BI10" s="22">
        <f t="shared" si="5"/>
        <v>0</v>
      </c>
      <c r="BJ10" s="37"/>
      <c r="BK10" s="77"/>
      <c r="BL10" s="57"/>
      <c r="BM10" s="45" t="s">
        <v>250</v>
      </c>
      <c r="BN10" s="17">
        <f>(BO10+BP10+BQ10)</f>
        <v>1</v>
      </c>
      <c r="BO10" s="17">
        <f>BY10</f>
        <v>0</v>
      </c>
      <c r="BP10" s="17">
        <f t="shared" si="20"/>
        <v>0</v>
      </c>
      <c r="BQ10" s="17">
        <f t="shared" si="20"/>
        <v>1</v>
      </c>
      <c r="BR10" s="22">
        <f>(BS10+BT10)</f>
        <v>0</v>
      </c>
      <c r="BS10" s="23"/>
      <c r="BT10" s="24"/>
      <c r="BU10" s="76">
        <f t="shared" si="8"/>
        <v>1</v>
      </c>
      <c r="BV10" s="23"/>
      <c r="BW10" s="54">
        <v>1</v>
      </c>
      <c r="BX10" s="76">
        <f t="shared" si="9"/>
        <v>0</v>
      </c>
      <c r="BY10" s="23"/>
      <c r="BZ10" s="23"/>
      <c r="CA10" s="24"/>
      <c r="CB10" s="22">
        <f>(CC10+CD10)</f>
        <v>0</v>
      </c>
      <c r="CC10" s="23"/>
      <c r="CD10" s="24"/>
      <c r="CE10" s="17"/>
      <c r="CF10" s="17"/>
      <c r="CG10" s="36" t="s">
        <v>214</v>
      </c>
      <c r="CH10" s="59">
        <f t="shared" si="10"/>
        <v>3</v>
      </c>
      <c r="CI10" s="38">
        <f t="shared" si="11"/>
        <v>3</v>
      </c>
      <c r="CJ10" s="38">
        <f t="shared" si="11"/>
        <v>0</v>
      </c>
      <c r="CK10" s="48">
        <f t="shared" si="12"/>
        <v>0</v>
      </c>
      <c r="CL10" s="38">
        <f t="shared" si="13"/>
        <v>0</v>
      </c>
      <c r="CM10" s="37"/>
      <c r="CN10" s="37"/>
      <c r="CO10" s="37"/>
      <c r="CP10" s="59">
        <f t="shared" si="14"/>
        <v>0</v>
      </c>
      <c r="CQ10" s="37"/>
      <c r="CR10" s="54"/>
      <c r="CS10" s="59">
        <f t="shared" si="15"/>
        <v>3</v>
      </c>
      <c r="CT10" s="38">
        <v>3</v>
      </c>
      <c r="CU10" s="37"/>
      <c r="CV10" s="24"/>
      <c r="CW10" s="17">
        <f t="shared" si="16"/>
        <v>0</v>
      </c>
      <c r="CX10" s="38"/>
      <c r="CY10" s="23"/>
      <c r="CZ10" s="22">
        <f t="shared" si="17"/>
        <v>0</v>
      </c>
      <c r="DA10" s="38"/>
      <c r="DB10" s="24"/>
    </row>
    <row r="11" spans="1:106" x14ac:dyDescent="0.15">
      <c r="A11" s="40" t="s">
        <v>392</v>
      </c>
      <c r="B11">
        <v>2014</v>
      </c>
      <c r="C11" s="185">
        <v>41808</v>
      </c>
      <c r="D11" s="4">
        <v>1</v>
      </c>
      <c r="E11" s="123" t="s">
        <v>323</v>
      </c>
      <c r="F11" s="123" t="s">
        <v>251</v>
      </c>
      <c r="G11" s="123" t="s">
        <v>146</v>
      </c>
      <c r="H11" s="113" t="s">
        <v>19</v>
      </c>
      <c r="I11" s="113" t="s">
        <v>394</v>
      </c>
      <c r="J11" s="163" t="s">
        <v>404</v>
      </c>
      <c r="K11" s="113" t="s">
        <v>303</v>
      </c>
      <c r="L11" s="34">
        <v>564</v>
      </c>
      <c r="M11" s="144" t="s">
        <v>360</v>
      </c>
      <c r="O11" s="34"/>
      <c r="P11" s="4" t="s">
        <v>1</v>
      </c>
      <c r="Q11" s="2" t="s">
        <v>2</v>
      </c>
      <c r="R11" s="1" t="s">
        <v>3</v>
      </c>
      <c r="S11" s="1" t="s">
        <v>4</v>
      </c>
      <c r="T11" s="1" t="s">
        <v>5</v>
      </c>
      <c r="U11" s="1" t="s">
        <v>6</v>
      </c>
      <c r="V11" s="2" t="s">
        <v>28</v>
      </c>
      <c r="W11" s="4" t="s">
        <v>46</v>
      </c>
      <c r="X11" s="4" t="s">
        <v>47</v>
      </c>
      <c r="AB11" s="45" t="s">
        <v>141</v>
      </c>
      <c r="AC11" s="38">
        <f>(AD11+AE11+AF11)</f>
        <v>1</v>
      </c>
      <c r="AD11" s="38">
        <f t="shared" si="19"/>
        <v>1</v>
      </c>
      <c r="AE11" s="17">
        <f t="shared" si="19"/>
        <v>0</v>
      </c>
      <c r="AF11" s="48">
        <f>(AJ11+AQ11)</f>
        <v>0</v>
      </c>
      <c r="AG11" s="22">
        <f>(AH11+AI11+AJ11)</f>
        <v>0</v>
      </c>
      <c r="AH11" s="37"/>
      <c r="AI11" s="37"/>
      <c r="AJ11" s="24"/>
      <c r="AK11" s="22">
        <f>(AL11+AM11)</f>
        <v>0</v>
      </c>
      <c r="AL11" s="23"/>
      <c r="AM11" s="24"/>
      <c r="AN11" s="59">
        <f>(AO11+AP11+AQ11)</f>
        <v>1</v>
      </c>
      <c r="AO11" s="38">
        <v>1</v>
      </c>
      <c r="AP11" s="38"/>
      <c r="AQ11" s="38"/>
      <c r="AR11" s="59">
        <f>(AS11+AT11)</f>
        <v>0</v>
      </c>
      <c r="AS11" s="38"/>
      <c r="AT11" s="24"/>
      <c r="AV11" s="130" t="s">
        <v>87</v>
      </c>
      <c r="AW11" s="17">
        <f t="shared" si="0"/>
        <v>2</v>
      </c>
      <c r="AX11" s="17">
        <f t="shared" si="1"/>
        <v>1</v>
      </c>
      <c r="AY11" s="17">
        <f t="shared" si="1"/>
        <v>1</v>
      </c>
      <c r="AZ11" s="22">
        <f t="shared" si="2"/>
        <v>0</v>
      </c>
      <c r="BA11" s="23"/>
      <c r="BB11" s="24"/>
      <c r="BC11" s="17">
        <f t="shared" si="3"/>
        <v>0</v>
      </c>
      <c r="BD11" s="23"/>
      <c r="BE11" s="23"/>
      <c r="BF11" s="22">
        <f t="shared" si="4"/>
        <v>2</v>
      </c>
      <c r="BG11" s="38">
        <v>1</v>
      </c>
      <c r="BH11" s="48">
        <v>1</v>
      </c>
      <c r="BI11" s="22">
        <f t="shared" si="5"/>
        <v>0</v>
      </c>
      <c r="BJ11" s="37"/>
      <c r="BK11" s="77"/>
      <c r="BM11" s="45" t="s">
        <v>254</v>
      </c>
      <c r="BN11" s="17">
        <f t="shared" si="6"/>
        <v>1</v>
      </c>
      <c r="BO11" s="17">
        <f>BY11</f>
        <v>0</v>
      </c>
      <c r="BP11" s="17">
        <f t="shared" si="20"/>
        <v>0</v>
      </c>
      <c r="BQ11" s="17">
        <f t="shared" si="20"/>
        <v>1</v>
      </c>
      <c r="BR11" s="22">
        <f>(BS11+BT11)</f>
        <v>0</v>
      </c>
      <c r="BS11" s="23"/>
      <c r="BT11" s="24"/>
      <c r="BU11" s="76">
        <f t="shared" si="8"/>
        <v>0</v>
      </c>
      <c r="BV11" s="23"/>
      <c r="BW11" s="23"/>
      <c r="BX11" s="76">
        <f t="shared" si="9"/>
        <v>1</v>
      </c>
      <c r="BY11" s="23"/>
      <c r="BZ11" s="23"/>
      <c r="CA11" s="24">
        <v>1</v>
      </c>
      <c r="CB11" s="22">
        <f>(CC11+CD11)</f>
        <v>0</v>
      </c>
      <c r="CC11" s="23"/>
      <c r="CD11" s="24"/>
      <c r="CE11" s="17"/>
      <c r="CF11" s="17"/>
      <c r="CG11" s="45" t="s">
        <v>324</v>
      </c>
      <c r="CH11" s="59">
        <f t="shared" si="10"/>
        <v>2</v>
      </c>
      <c r="CI11" s="38">
        <f t="shared" si="11"/>
        <v>2</v>
      </c>
      <c r="CJ11" s="38">
        <f t="shared" si="11"/>
        <v>0</v>
      </c>
      <c r="CK11" s="48">
        <f t="shared" si="12"/>
        <v>0</v>
      </c>
      <c r="CL11" s="38">
        <f t="shared" si="13"/>
        <v>0</v>
      </c>
      <c r="CM11" s="37"/>
      <c r="CN11" s="37"/>
      <c r="CO11" s="37"/>
      <c r="CP11" s="59">
        <f t="shared" si="14"/>
        <v>0</v>
      </c>
      <c r="CQ11" s="37"/>
      <c r="CR11" s="54"/>
      <c r="CS11" s="59">
        <f t="shared" si="15"/>
        <v>2</v>
      </c>
      <c r="CT11" s="38">
        <v>2</v>
      </c>
      <c r="CU11" s="37"/>
      <c r="CV11" s="24"/>
      <c r="CW11" s="38">
        <f t="shared" si="16"/>
        <v>0</v>
      </c>
      <c r="CX11" s="38"/>
      <c r="CY11" s="37"/>
      <c r="CZ11" s="59">
        <f t="shared" si="17"/>
        <v>0</v>
      </c>
      <c r="DA11" s="38"/>
      <c r="DB11" s="54"/>
    </row>
    <row r="12" spans="1:106" x14ac:dyDescent="0.15">
      <c r="A12" s="40" t="s">
        <v>392</v>
      </c>
      <c r="B12">
        <v>2014</v>
      </c>
      <c r="C12" s="185">
        <v>41808</v>
      </c>
      <c r="D12" s="4">
        <v>1</v>
      </c>
      <c r="E12" s="123" t="s">
        <v>323</v>
      </c>
      <c r="F12" s="123" t="s">
        <v>251</v>
      </c>
      <c r="G12" s="123" t="s">
        <v>146</v>
      </c>
      <c r="H12" s="113" t="s">
        <v>19</v>
      </c>
      <c r="I12" s="113" t="s">
        <v>394</v>
      </c>
      <c r="J12" s="163" t="s">
        <v>404</v>
      </c>
      <c r="K12" s="113" t="s">
        <v>303</v>
      </c>
      <c r="L12" s="34">
        <v>544</v>
      </c>
      <c r="M12" s="144" t="s">
        <v>361</v>
      </c>
      <c r="O12" s="34"/>
      <c r="P12" s="112" t="s">
        <v>337</v>
      </c>
      <c r="Q12" s="4">
        <v>2</v>
      </c>
      <c r="R12" s="123" t="s">
        <v>323</v>
      </c>
      <c r="S12" s="123" t="s">
        <v>251</v>
      </c>
      <c r="T12" s="123" t="s">
        <v>129</v>
      </c>
      <c r="U12" s="123" t="s">
        <v>252</v>
      </c>
      <c r="V12" s="34"/>
      <c r="X12" s="49"/>
      <c r="AB12" s="36" t="s">
        <v>258</v>
      </c>
      <c r="AC12" s="17">
        <f t="shared" ref="AC12:AC19" si="22">(AD12+AE12+AF12)</f>
        <v>3</v>
      </c>
      <c r="AD12" s="17">
        <f t="shared" ref="AD12:AD19" si="23">(AH12+AL12+AO12+AS12)</f>
        <v>3</v>
      </c>
      <c r="AE12" s="17">
        <f t="shared" ref="AE12:AE19" si="24">(AI12+AM12+AP12+AT12)</f>
        <v>0</v>
      </c>
      <c r="AF12" s="18">
        <f t="shared" ref="AF12:AF19" si="25">(AJ12+AQ12)</f>
        <v>0</v>
      </c>
      <c r="AG12" s="22">
        <f t="shared" ref="AG12:AG19" si="26">(AH12+AI12+AJ12)</f>
        <v>0</v>
      </c>
      <c r="AH12" s="23"/>
      <c r="AI12" s="23"/>
      <c r="AJ12" s="18"/>
      <c r="AK12" s="22">
        <f t="shared" ref="AK12:AK19" si="27">(AL12+AM12)</f>
        <v>0</v>
      </c>
      <c r="AL12" s="23"/>
      <c r="AM12" s="24"/>
      <c r="AN12" s="22">
        <f t="shared" ref="AN12:AN19" si="28">(AO12+AP12+AQ12)</f>
        <v>3</v>
      </c>
      <c r="AO12" s="38">
        <v>3</v>
      </c>
      <c r="AP12" s="38"/>
      <c r="AQ12" s="38"/>
      <c r="AR12" s="22">
        <f t="shared" ref="AR12:AR19" si="29">(AS12+AT12)</f>
        <v>0</v>
      </c>
      <c r="AS12" s="38"/>
      <c r="AT12" s="18"/>
      <c r="AV12" s="130" t="s">
        <v>88</v>
      </c>
      <c r="AW12" s="149">
        <f t="shared" ref="AW12:AW17" si="30">(AX12+AY12)</f>
        <v>4</v>
      </c>
      <c r="AX12" s="149">
        <f t="shared" ref="AX12:AX17" si="31">(BA12+BD12+BG12+BJ12)</f>
        <v>3</v>
      </c>
      <c r="AY12" s="17">
        <f t="shared" ref="AY12:AY17" si="32">(BB12+BE12+BH12+BK12)</f>
        <v>1</v>
      </c>
      <c r="AZ12" s="22">
        <f t="shared" ref="AZ12:AZ17" si="33">(BA12+BB12)</f>
        <v>0</v>
      </c>
      <c r="BA12" s="23"/>
      <c r="BB12" s="24"/>
      <c r="BC12" s="17">
        <f t="shared" ref="BC12:BC17" si="34">(BD12+BE12)</f>
        <v>0</v>
      </c>
      <c r="BD12" s="23"/>
      <c r="BE12" s="23"/>
      <c r="BF12" s="153">
        <f t="shared" ref="BF12:BF17" si="35">(BG12+BH12)</f>
        <v>4</v>
      </c>
      <c r="BG12" s="149">
        <v>3</v>
      </c>
      <c r="BH12" s="48">
        <v>1</v>
      </c>
      <c r="BI12" s="22">
        <f t="shared" ref="BI12:BI17" si="36">(BJ12+BK12)</f>
        <v>0</v>
      </c>
      <c r="BJ12" s="37"/>
      <c r="BK12" s="77"/>
      <c r="BM12" s="36" t="s">
        <v>255</v>
      </c>
      <c r="BN12" s="17">
        <f>(BO12+BP12+BQ12)</f>
        <v>1</v>
      </c>
      <c r="BO12" s="17">
        <f>BY12</f>
        <v>0</v>
      </c>
      <c r="BP12" s="17">
        <f>(BS12+BV12+BZ12+CC12)</f>
        <v>0</v>
      </c>
      <c r="BQ12" s="18">
        <f>(BT12+BW12+CA12+CD12)</f>
        <v>1</v>
      </c>
      <c r="BR12" s="17">
        <f>(BS12+BT12)</f>
        <v>0</v>
      </c>
      <c r="BS12" s="23"/>
      <c r="BT12" s="23"/>
      <c r="BU12" s="22">
        <f>(BV12+BW12)</f>
        <v>0</v>
      </c>
      <c r="BV12" s="23"/>
      <c r="BW12" s="24"/>
      <c r="BX12" s="22">
        <f>(BY12+BZ12+CA12)</f>
        <v>1</v>
      </c>
      <c r="BY12" s="23"/>
      <c r="BZ12" s="38"/>
      <c r="CA12" s="17">
        <v>1</v>
      </c>
      <c r="CB12" s="22">
        <f>(CC12+CD12)</f>
        <v>0</v>
      </c>
      <c r="CC12" s="55"/>
      <c r="CD12" s="56"/>
      <c r="CE12" s="17"/>
      <c r="CF12" s="17"/>
      <c r="CG12" s="45" t="s">
        <v>326</v>
      </c>
      <c r="CH12" s="59">
        <f t="shared" si="10"/>
        <v>6</v>
      </c>
      <c r="CI12" s="38">
        <f t="shared" si="11"/>
        <v>6</v>
      </c>
      <c r="CJ12" s="38">
        <f t="shared" si="11"/>
        <v>0</v>
      </c>
      <c r="CK12" s="48">
        <f t="shared" si="12"/>
        <v>0</v>
      </c>
      <c r="CL12" s="38">
        <f t="shared" si="13"/>
        <v>0</v>
      </c>
      <c r="CM12" s="37"/>
      <c r="CN12" s="37"/>
      <c r="CO12" s="37"/>
      <c r="CP12" s="59">
        <f t="shared" si="14"/>
        <v>0</v>
      </c>
      <c r="CQ12" s="37"/>
      <c r="CR12" s="54"/>
      <c r="CS12" s="59">
        <f t="shared" si="15"/>
        <v>6</v>
      </c>
      <c r="CT12" s="38">
        <v>6</v>
      </c>
      <c r="CU12" s="37"/>
      <c r="CV12" s="24"/>
      <c r="CW12" s="38">
        <f t="shared" si="16"/>
        <v>0</v>
      </c>
      <c r="CX12" s="38"/>
      <c r="CY12" s="37"/>
      <c r="CZ12" s="59">
        <f t="shared" si="17"/>
        <v>0</v>
      </c>
      <c r="DA12" s="38"/>
      <c r="DB12" s="54"/>
    </row>
    <row r="13" spans="1:106" x14ac:dyDescent="0.15">
      <c r="A13" s="40" t="s">
        <v>392</v>
      </c>
      <c r="B13">
        <v>2014</v>
      </c>
      <c r="C13" s="185">
        <v>41808</v>
      </c>
      <c r="D13" s="4">
        <v>1</v>
      </c>
      <c r="E13" s="123" t="s">
        <v>323</v>
      </c>
      <c r="F13" s="123" t="s">
        <v>251</v>
      </c>
      <c r="G13" s="123" t="s">
        <v>146</v>
      </c>
      <c r="H13" s="123" t="s">
        <v>405</v>
      </c>
      <c r="I13" s="113" t="s">
        <v>394</v>
      </c>
      <c r="J13" s="163" t="s">
        <v>404</v>
      </c>
      <c r="K13" s="113" t="s">
        <v>303</v>
      </c>
      <c r="O13" s="34"/>
      <c r="P13" s="183" t="s">
        <v>340</v>
      </c>
      <c r="Q13" s="4">
        <v>1</v>
      </c>
      <c r="R13" s="123" t="s">
        <v>323</v>
      </c>
      <c r="S13" s="123" t="s">
        <v>251</v>
      </c>
      <c r="T13" s="123" t="s">
        <v>129</v>
      </c>
      <c r="U13" s="123" t="s">
        <v>252</v>
      </c>
      <c r="V13" s="34"/>
      <c r="X13" s="49"/>
      <c r="AB13" s="36" t="s">
        <v>259</v>
      </c>
      <c r="AC13" s="17">
        <f t="shared" si="22"/>
        <v>1</v>
      </c>
      <c r="AD13" s="17">
        <f t="shared" si="23"/>
        <v>0</v>
      </c>
      <c r="AE13" s="17">
        <f t="shared" si="24"/>
        <v>1</v>
      </c>
      <c r="AF13" s="18">
        <f t="shared" si="25"/>
        <v>0</v>
      </c>
      <c r="AG13" s="22">
        <f t="shared" si="26"/>
        <v>0</v>
      </c>
      <c r="AH13" s="23"/>
      <c r="AI13" s="23"/>
      <c r="AJ13" s="24"/>
      <c r="AK13" s="22">
        <f t="shared" si="27"/>
        <v>0</v>
      </c>
      <c r="AL13" s="23"/>
      <c r="AM13" s="24"/>
      <c r="AN13" s="22">
        <f t="shared" si="28"/>
        <v>1</v>
      </c>
      <c r="AO13" s="38"/>
      <c r="AP13" s="38">
        <v>1</v>
      </c>
      <c r="AQ13" s="38"/>
      <c r="AR13" s="22">
        <f t="shared" si="29"/>
        <v>0</v>
      </c>
      <c r="AS13" s="38"/>
      <c r="AT13" s="24"/>
      <c r="AV13" s="130" t="s">
        <v>89</v>
      </c>
      <c r="AW13" s="17">
        <f t="shared" si="30"/>
        <v>2</v>
      </c>
      <c r="AX13" s="17">
        <f t="shared" si="31"/>
        <v>0</v>
      </c>
      <c r="AY13" s="17">
        <f t="shared" si="32"/>
        <v>2</v>
      </c>
      <c r="AZ13" s="22">
        <f t="shared" si="33"/>
        <v>0</v>
      </c>
      <c r="BA13" s="23"/>
      <c r="BB13" s="24"/>
      <c r="BC13" s="17">
        <f t="shared" si="34"/>
        <v>0</v>
      </c>
      <c r="BD13" s="23"/>
      <c r="BE13" s="23"/>
      <c r="BF13" s="22">
        <f t="shared" si="35"/>
        <v>2</v>
      </c>
      <c r="BG13" s="37"/>
      <c r="BH13" s="48">
        <v>2</v>
      </c>
      <c r="BI13" s="22">
        <f t="shared" si="36"/>
        <v>0</v>
      </c>
      <c r="BJ13" s="37"/>
      <c r="BK13" s="77"/>
      <c r="BM13" s="36" t="s">
        <v>256</v>
      </c>
      <c r="BN13" s="17">
        <f>(BO13+BP13+BQ13)</f>
        <v>1</v>
      </c>
      <c r="BO13" s="17">
        <f>BY13</f>
        <v>0</v>
      </c>
      <c r="BP13" s="17">
        <f>(BS13+BV13+BZ13+CC13)</f>
        <v>0</v>
      </c>
      <c r="BQ13" s="18">
        <f>(BT13+BW13+CA13+CD13)</f>
        <v>1</v>
      </c>
      <c r="BR13" s="17">
        <f>(BS13+BT13)</f>
        <v>0</v>
      </c>
      <c r="BU13" s="22">
        <f>(BV13+BW13)</f>
        <v>0</v>
      </c>
      <c r="BX13" s="22">
        <f>(BY13+BZ13+CA13)</f>
        <v>1</v>
      </c>
      <c r="BZ13"/>
      <c r="CA13">
        <v>1</v>
      </c>
      <c r="CB13" s="22">
        <f>(CC13+CD13)</f>
        <v>0</v>
      </c>
      <c r="CC13" s="23"/>
      <c r="CD13" s="77"/>
      <c r="CE13" s="17"/>
      <c r="CF13" s="17"/>
      <c r="CG13" s="148" t="s">
        <v>327</v>
      </c>
      <c r="CH13" s="59">
        <f t="shared" si="10"/>
        <v>2</v>
      </c>
      <c r="CI13" s="38">
        <f t="shared" si="11"/>
        <v>2</v>
      </c>
      <c r="CJ13" s="38">
        <f t="shared" si="11"/>
        <v>0</v>
      </c>
      <c r="CK13" s="48">
        <f t="shared" si="12"/>
        <v>0</v>
      </c>
      <c r="CL13" s="38">
        <f t="shared" si="13"/>
        <v>0</v>
      </c>
      <c r="CM13" s="37"/>
      <c r="CN13" s="37"/>
      <c r="CO13" s="37"/>
      <c r="CP13" s="59">
        <f t="shared" si="14"/>
        <v>0</v>
      </c>
      <c r="CQ13" s="37"/>
      <c r="CR13" s="54"/>
      <c r="CS13" s="59">
        <f t="shared" si="15"/>
        <v>2</v>
      </c>
      <c r="CT13" s="38">
        <v>2</v>
      </c>
      <c r="CU13" s="37"/>
      <c r="CV13" s="24"/>
      <c r="CW13" s="38">
        <f t="shared" si="16"/>
        <v>0</v>
      </c>
      <c r="CX13" s="38"/>
      <c r="CY13" s="37"/>
      <c r="CZ13" s="59">
        <f t="shared" si="17"/>
        <v>0</v>
      </c>
      <c r="DA13" s="38"/>
      <c r="DB13" s="54"/>
    </row>
    <row r="14" spans="1:106" x14ac:dyDescent="0.15">
      <c r="A14" s="40" t="s">
        <v>392</v>
      </c>
      <c r="B14">
        <v>2014</v>
      </c>
      <c r="C14" s="185">
        <v>41808</v>
      </c>
      <c r="D14" s="4">
        <v>2</v>
      </c>
      <c r="E14" s="123" t="s">
        <v>323</v>
      </c>
      <c r="F14" s="123" t="s">
        <v>251</v>
      </c>
      <c r="G14" s="123" t="s">
        <v>146</v>
      </c>
      <c r="H14" s="123" t="s">
        <v>405</v>
      </c>
      <c r="I14" s="113" t="s">
        <v>394</v>
      </c>
      <c r="J14" s="163" t="s">
        <v>404</v>
      </c>
      <c r="K14" s="123" t="s">
        <v>400</v>
      </c>
      <c r="N14" s="123" t="s">
        <v>398</v>
      </c>
      <c r="O14" s="34"/>
      <c r="P14" s="129" t="s">
        <v>341</v>
      </c>
      <c r="Q14" s="34">
        <v>4</v>
      </c>
      <c r="R14" s="113" t="s">
        <v>323</v>
      </c>
      <c r="S14" s="113" t="s">
        <v>251</v>
      </c>
      <c r="T14" s="113" t="s">
        <v>129</v>
      </c>
      <c r="U14" s="113" t="s">
        <v>252</v>
      </c>
      <c r="V14" s="34"/>
      <c r="X14" s="49"/>
      <c r="AB14" s="36" t="s">
        <v>85</v>
      </c>
      <c r="AC14" s="17">
        <f t="shared" si="22"/>
        <v>3</v>
      </c>
      <c r="AD14" s="17">
        <f t="shared" si="23"/>
        <v>2</v>
      </c>
      <c r="AE14" s="17">
        <f t="shared" si="24"/>
        <v>1</v>
      </c>
      <c r="AF14" s="18">
        <f t="shared" si="25"/>
        <v>0</v>
      </c>
      <c r="AG14" s="22">
        <f t="shared" si="26"/>
        <v>0</v>
      </c>
      <c r="AH14" s="17"/>
      <c r="AI14" s="17"/>
      <c r="AJ14" s="18"/>
      <c r="AK14" s="22">
        <f t="shared" si="27"/>
        <v>0</v>
      </c>
      <c r="AL14" s="23"/>
      <c r="AM14" s="24"/>
      <c r="AN14" s="22">
        <f t="shared" si="28"/>
        <v>3</v>
      </c>
      <c r="AO14" s="38">
        <v>2</v>
      </c>
      <c r="AP14" s="38">
        <v>1</v>
      </c>
      <c r="AQ14" s="38"/>
      <c r="AR14" s="22">
        <f t="shared" si="29"/>
        <v>0</v>
      </c>
      <c r="AS14" s="38"/>
      <c r="AT14" s="24"/>
      <c r="AV14" s="130" t="s">
        <v>90</v>
      </c>
      <c r="AW14" s="17">
        <f t="shared" si="30"/>
        <v>5</v>
      </c>
      <c r="AX14" s="17">
        <f t="shared" si="31"/>
        <v>2</v>
      </c>
      <c r="AY14" s="17">
        <f t="shared" si="32"/>
        <v>3</v>
      </c>
      <c r="AZ14" s="22">
        <f t="shared" si="33"/>
        <v>0</v>
      </c>
      <c r="BA14" s="23"/>
      <c r="BB14" s="24"/>
      <c r="BC14" s="17">
        <f t="shared" si="34"/>
        <v>0</v>
      </c>
      <c r="BD14" s="23"/>
      <c r="BE14" s="23"/>
      <c r="BF14" s="22">
        <f t="shared" si="35"/>
        <v>5</v>
      </c>
      <c r="BG14" s="37">
        <v>2</v>
      </c>
      <c r="BH14" s="48">
        <v>3</v>
      </c>
      <c r="BI14" s="22">
        <f t="shared" si="36"/>
        <v>0</v>
      </c>
      <c r="BJ14" s="37"/>
      <c r="BK14" s="77"/>
      <c r="BM14" s="43" t="s">
        <v>49</v>
      </c>
      <c r="BN14" s="15">
        <f t="shared" ref="BN14:CD14" si="37">SUM(BN8:BN13)</f>
        <v>6</v>
      </c>
      <c r="BO14" s="15">
        <f t="shared" si="37"/>
        <v>0</v>
      </c>
      <c r="BP14" s="15">
        <f t="shared" si="37"/>
        <v>0</v>
      </c>
      <c r="BQ14" s="29">
        <f t="shared" si="37"/>
        <v>6</v>
      </c>
      <c r="BR14" s="15">
        <f t="shared" si="37"/>
        <v>0</v>
      </c>
      <c r="BS14" s="15">
        <f t="shared" si="37"/>
        <v>0</v>
      </c>
      <c r="BT14" s="29">
        <f t="shared" si="37"/>
        <v>0</v>
      </c>
      <c r="BU14" s="15">
        <f t="shared" si="37"/>
        <v>3</v>
      </c>
      <c r="BV14" s="15">
        <f t="shared" si="37"/>
        <v>0</v>
      </c>
      <c r="BW14" s="29">
        <f t="shared" si="37"/>
        <v>3</v>
      </c>
      <c r="BX14" s="15">
        <f t="shared" si="37"/>
        <v>3</v>
      </c>
      <c r="BY14" s="15">
        <f t="shared" si="37"/>
        <v>0</v>
      </c>
      <c r="BZ14" s="15">
        <f t="shared" si="37"/>
        <v>0</v>
      </c>
      <c r="CA14" s="29">
        <f t="shared" si="37"/>
        <v>3</v>
      </c>
      <c r="CB14" s="15">
        <f t="shared" si="37"/>
        <v>0</v>
      </c>
      <c r="CC14" s="15">
        <f t="shared" si="37"/>
        <v>0</v>
      </c>
      <c r="CD14" s="29">
        <f t="shared" si="37"/>
        <v>0</v>
      </c>
      <c r="CE14" s="17"/>
      <c r="CF14" s="17"/>
      <c r="CG14" s="148" t="s">
        <v>328</v>
      </c>
      <c r="CH14" s="59">
        <f t="shared" ref="CH14:CH24" si="38">(CI14+CJ14+CK14)</f>
        <v>11</v>
      </c>
      <c r="CI14" s="38">
        <f t="shared" ref="CI14:CI24" si="39">(CM14+CQ14+CT14+CX14+DA14)</f>
        <v>11</v>
      </c>
      <c r="CJ14" s="38">
        <f t="shared" ref="CJ14:CJ24" si="40">(CN14+CR14+CU14+CY14+DB14)</f>
        <v>0</v>
      </c>
      <c r="CK14" s="48">
        <f t="shared" ref="CK14:CK24" si="41">SUM(CV14)</f>
        <v>0</v>
      </c>
      <c r="CL14" s="38">
        <f t="shared" ref="CL14:CL24" si="42">(CM14+CN14)</f>
        <v>0</v>
      </c>
      <c r="CM14" s="37"/>
      <c r="CN14" s="37"/>
      <c r="CO14" s="37"/>
      <c r="CP14" s="59">
        <f t="shared" ref="CP14:CP24" si="43">(CQ14+CR14)</f>
        <v>0</v>
      </c>
      <c r="CQ14" s="37"/>
      <c r="CR14" s="54"/>
      <c r="CS14" s="59">
        <f t="shared" ref="CS14:CS24" si="44">(CT14+CU14)</f>
        <v>11</v>
      </c>
      <c r="CT14" s="38">
        <v>11</v>
      </c>
      <c r="CU14" s="37"/>
      <c r="CV14" s="24"/>
      <c r="CW14" s="17">
        <f t="shared" ref="CW14:CW24" si="45">(CX14+CY14)</f>
        <v>0</v>
      </c>
      <c r="CX14" s="38"/>
      <c r="CY14" s="23"/>
      <c r="CZ14" s="22">
        <f t="shared" ref="CZ14:CZ24" si="46">(DA14+DB14)</f>
        <v>0</v>
      </c>
      <c r="DA14" s="38"/>
      <c r="DB14" s="24"/>
    </row>
    <row r="15" spans="1:106" x14ac:dyDescent="0.15">
      <c r="A15" s="40" t="s">
        <v>392</v>
      </c>
      <c r="B15">
        <v>2014</v>
      </c>
      <c r="C15" s="185">
        <v>41809</v>
      </c>
      <c r="D15" s="4">
        <v>11</v>
      </c>
      <c r="E15" s="123" t="s">
        <v>323</v>
      </c>
      <c r="F15" s="34" t="s">
        <v>251</v>
      </c>
      <c r="G15" s="163" t="s">
        <v>402</v>
      </c>
      <c r="H15" s="34" t="s">
        <v>19</v>
      </c>
      <c r="J15" s="163" t="s">
        <v>404</v>
      </c>
      <c r="K15" s="123" t="s">
        <v>400</v>
      </c>
      <c r="N15" s="123" t="s">
        <v>398</v>
      </c>
      <c r="O15" s="34"/>
      <c r="P15" s="129" t="s">
        <v>342</v>
      </c>
      <c r="Q15" s="34">
        <v>5</v>
      </c>
      <c r="R15" s="34" t="s">
        <v>323</v>
      </c>
      <c r="S15" s="34" t="s">
        <v>251</v>
      </c>
      <c r="T15" s="34" t="s">
        <v>129</v>
      </c>
      <c r="U15" s="34" t="s">
        <v>252</v>
      </c>
      <c r="V15" s="35"/>
      <c r="X15" s="49"/>
      <c r="AB15" s="36" t="s">
        <v>142</v>
      </c>
      <c r="AC15" s="17">
        <f t="shared" si="22"/>
        <v>1</v>
      </c>
      <c r="AD15" s="17">
        <f t="shared" si="23"/>
        <v>0</v>
      </c>
      <c r="AE15" s="17">
        <f t="shared" si="24"/>
        <v>1</v>
      </c>
      <c r="AF15" s="18">
        <f t="shared" si="25"/>
        <v>0</v>
      </c>
      <c r="AG15" s="22">
        <f t="shared" si="26"/>
        <v>0</v>
      </c>
      <c r="AH15" s="38"/>
      <c r="AI15" s="17"/>
      <c r="AJ15" s="24"/>
      <c r="AK15" s="22">
        <f t="shared" si="27"/>
        <v>0</v>
      </c>
      <c r="AL15" s="23"/>
      <c r="AM15" s="24"/>
      <c r="AN15" s="22">
        <f t="shared" si="28"/>
        <v>1</v>
      </c>
      <c r="AO15" s="38"/>
      <c r="AP15" s="38">
        <v>1</v>
      </c>
      <c r="AQ15" s="38"/>
      <c r="AR15" s="22">
        <f t="shared" si="29"/>
        <v>0</v>
      </c>
      <c r="AS15" s="38"/>
      <c r="AT15" s="24"/>
      <c r="AV15" s="130" t="s">
        <v>91</v>
      </c>
      <c r="AW15" s="17">
        <f t="shared" si="30"/>
        <v>8</v>
      </c>
      <c r="AX15" s="17">
        <f t="shared" si="31"/>
        <v>5</v>
      </c>
      <c r="AY15" s="17">
        <f t="shared" si="32"/>
        <v>3</v>
      </c>
      <c r="AZ15" s="22">
        <f t="shared" si="33"/>
        <v>0</v>
      </c>
      <c r="BA15" s="23"/>
      <c r="BB15" s="24"/>
      <c r="BC15" s="17">
        <f t="shared" si="34"/>
        <v>0</v>
      </c>
      <c r="BD15" s="23"/>
      <c r="BE15" s="23"/>
      <c r="BF15" s="22">
        <f t="shared" si="35"/>
        <v>8</v>
      </c>
      <c r="BG15" s="37">
        <v>5</v>
      </c>
      <c r="BH15" s="48">
        <v>3</v>
      </c>
      <c r="BI15" s="22">
        <f t="shared" si="36"/>
        <v>0</v>
      </c>
      <c r="BJ15" s="37"/>
      <c r="BK15" s="77"/>
      <c r="BM15" s="92" t="s">
        <v>50</v>
      </c>
      <c r="BN15" s="133">
        <f>SUM(BN7+BN14)</f>
        <v>7</v>
      </c>
      <c r="BO15" s="134">
        <f t="shared" ref="BO15:CD15" si="47">SUM(BO7+BO14)</f>
        <v>0</v>
      </c>
      <c r="BP15" s="134">
        <f t="shared" si="47"/>
        <v>0</v>
      </c>
      <c r="BQ15" s="134">
        <f t="shared" si="47"/>
        <v>7</v>
      </c>
      <c r="BR15" s="133">
        <f t="shared" si="47"/>
        <v>0</v>
      </c>
      <c r="BS15" s="134">
        <f t="shared" si="47"/>
        <v>0</v>
      </c>
      <c r="BT15" s="134">
        <f t="shared" si="47"/>
        <v>0</v>
      </c>
      <c r="BU15" s="133">
        <f t="shared" si="47"/>
        <v>4</v>
      </c>
      <c r="BV15" s="134">
        <f t="shared" si="47"/>
        <v>0</v>
      </c>
      <c r="BW15" s="134">
        <f t="shared" si="47"/>
        <v>4</v>
      </c>
      <c r="BX15" s="133">
        <f t="shared" si="47"/>
        <v>3</v>
      </c>
      <c r="BY15" s="134">
        <f t="shared" si="47"/>
        <v>0</v>
      </c>
      <c r="BZ15" s="134">
        <f t="shared" si="47"/>
        <v>0</v>
      </c>
      <c r="CA15" s="134">
        <f t="shared" si="47"/>
        <v>3</v>
      </c>
      <c r="CB15" s="133">
        <f t="shared" si="47"/>
        <v>0</v>
      </c>
      <c r="CC15" s="134">
        <f t="shared" si="47"/>
        <v>0</v>
      </c>
      <c r="CD15" s="135">
        <f t="shared" si="47"/>
        <v>0</v>
      </c>
      <c r="CE15" s="17"/>
      <c r="CF15" s="17"/>
      <c r="CG15" s="148" t="s">
        <v>329</v>
      </c>
      <c r="CH15" s="59">
        <f t="shared" si="38"/>
        <v>9</v>
      </c>
      <c r="CI15" s="38">
        <f t="shared" si="39"/>
        <v>9</v>
      </c>
      <c r="CJ15" s="38">
        <f t="shared" si="40"/>
        <v>0</v>
      </c>
      <c r="CK15" s="48">
        <f t="shared" si="41"/>
        <v>0</v>
      </c>
      <c r="CL15" s="38">
        <f t="shared" si="42"/>
        <v>0</v>
      </c>
      <c r="CM15" s="37"/>
      <c r="CN15" s="37"/>
      <c r="CO15" s="37"/>
      <c r="CP15" s="59">
        <f t="shared" si="43"/>
        <v>0</v>
      </c>
      <c r="CQ15" s="37"/>
      <c r="CR15" s="54"/>
      <c r="CS15" s="59">
        <f t="shared" si="44"/>
        <v>9</v>
      </c>
      <c r="CT15" s="38">
        <v>9</v>
      </c>
      <c r="CU15" s="37"/>
      <c r="CV15" s="24"/>
      <c r="CW15" s="17">
        <f t="shared" si="45"/>
        <v>0</v>
      </c>
      <c r="CX15" s="38"/>
      <c r="CY15" s="23"/>
      <c r="CZ15" s="22">
        <f t="shared" si="46"/>
        <v>0</v>
      </c>
      <c r="DA15" s="38"/>
      <c r="DB15" s="24"/>
    </row>
    <row r="16" spans="1:106" x14ac:dyDescent="0.15">
      <c r="A16" s="40" t="s">
        <v>392</v>
      </c>
      <c r="B16">
        <v>2014</v>
      </c>
      <c r="C16" s="185">
        <v>41809</v>
      </c>
      <c r="D16" s="4">
        <v>1</v>
      </c>
      <c r="E16" s="123" t="s">
        <v>323</v>
      </c>
      <c r="F16" s="34" t="s">
        <v>251</v>
      </c>
      <c r="G16" s="163" t="s">
        <v>402</v>
      </c>
      <c r="H16" s="34" t="s">
        <v>19</v>
      </c>
      <c r="I16" s="34" t="s">
        <v>394</v>
      </c>
      <c r="J16" s="163" t="s">
        <v>404</v>
      </c>
      <c r="K16" s="123" t="s">
        <v>400</v>
      </c>
      <c r="N16" s="123" t="s">
        <v>398</v>
      </c>
      <c r="O16" s="34"/>
      <c r="P16" s="129" t="s">
        <v>343</v>
      </c>
      <c r="Q16" s="34">
        <v>6</v>
      </c>
      <c r="R16" s="34" t="s">
        <v>323</v>
      </c>
      <c r="S16" s="113" t="s">
        <v>251</v>
      </c>
      <c r="T16" s="113" t="s">
        <v>129</v>
      </c>
      <c r="U16" s="113" t="s">
        <v>252</v>
      </c>
      <c r="V16" s="35"/>
      <c r="X16" s="49"/>
      <c r="AB16" s="36" t="s">
        <v>143</v>
      </c>
      <c r="AC16" s="17">
        <f t="shared" si="22"/>
        <v>4</v>
      </c>
      <c r="AD16" s="17">
        <f t="shared" si="23"/>
        <v>3</v>
      </c>
      <c r="AE16" s="17">
        <f t="shared" si="24"/>
        <v>1</v>
      </c>
      <c r="AF16" s="18">
        <f t="shared" si="25"/>
        <v>0</v>
      </c>
      <c r="AG16" s="22">
        <f t="shared" si="26"/>
        <v>0</v>
      </c>
      <c r="AH16" s="23"/>
      <c r="AI16" s="37"/>
      <c r="AJ16" s="18"/>
      <c r="AK16" s="22">
        <f t="shared" si="27"/>
        <v>0</v>
      </c>
      <c r="AL16" s="23"/>
      <c r="AM16" s="24"/>
      <c r="AN16" s="22">
        <f t="shared" si="28"/>
        <v>4</v>
      </c>
      <c r="AO16" s="38">
        <v>3</v>
      </c>
      <c r="AP16" s="38">
        <v>1</v>
      </c>
      <c r="AQ16" s="38"/>
      <c r="AR16" s="22">
        <f t="shared" si="29"/>
        <v>0</v>
      </c>
      <c r="AS16" s="38"/>
      <c r="AT16" s="18"/>
      <c r="AV16" s="130" t="s">
        <v>92</v>
      </c>
      <c r="AW16" s="17">
        <f t="shared" si="30"/>
        <v>7</v>
      </c>
      <c r="AX16" s="17">
        <f t="shared" si="31"/>
        <v>7</v>
      </c>
      <c r="AY16" s="17">
        <f t="shared" si="32"/>
        <v>0</v>
      </c>
      <c r="AZ16" s="22">
        <f t="shared" si="33"/>
        <v>0</v>
      </c>
      <c r="BA16" s="23"/>
      <c r="BB16" s="24"/>
      <c r="BC16" s="17">
        <f t="shared" si="34"/>
        <v>0</v>
      </c>
      <c r="BD16" s="23"/>
      <c r="BE16" s="23"/>
      <c r="BF16" s="22">
        <f t="shared" si="35"/>
        <v>7</v>
      </c>
      <c r="BG16" s="37">
        <v>7</v>
      </c>
      <c r="BH16" s="48"/>
      <c r="BI16" s="22">
        <f t="shared" si="36"/>
        <v>0</v>
      </c>
      <c r="BJ16" s="37"/>
      <c r="BK16" s="77"/>
      <c r="BM16" s="36" t="s">
        <v>257</v>
      </c>
      <c r="BN16" s="17">
        <f t="shared" ref="BN16:BN24" si="48">(BO16+BP16+BQ16)</f>
        <v>4</v>
      </c>
      <c r="BO16" s="17">
        <f t="shared" ref="BO16:BO23" si="49">BY16</f>
        <v>0</v>
      </c>
      <c r="BP16" s="17">
        <f t="shared" ref="BP16:BQ23" si="50">(BS16+BV16+BZ16+CC16)</f>
        <v>0</v>
      </c>
      <c r="BQ16" s="18">
        <f t="shared" si="50"/>
        <v>4</v>
      </c>
      <c r="BR16" s="17">
        <f t="shared" ref="BR16:BR23" si="51">(BS16+BT16)</f>
        <v>0</v>
      </c>
      <c r="BU16" s="22">
        <f t="shared" ref="BU16:BU23" si="52">(BV16+BW16)</f>
        <v>0</v>
      </c>
      <c r="BX16" s="22">
        <f t="shared" ref="BX16:BX23" si="53">(BY16+BZ16+CA16)</f>
        <v>4</v>
      </c>
      <c r="BZ16"/>
      <c r="CA16">
        <v>4</v>
      </c>
      <c r="CB16" s="22">
        <f t="shared" ref="CB16:CB23" si="54">(CC16+CD16)</f>
        <v>0</v>
      </c>
      <c r="CC16" s="23"/>
      <c r="CD16" s="77"/>
      <c r="CE16" s="17"/>
      <c r="CF16" s="17"/>
      <c r="CG16" s="148" t="s">
        <v>330</v>
      </c>
      <c r="CH16" s="59">
        <f t="shared" si="38"/>
        <v>9</v>
      </c>
      <c r="CI16" s="38">
        <f t="shared" si="39"/>
        <v>9</v>
      </c>
      <c r="CJ16" s="38">
        <f t="shared" si="40"/>
        <v>0</v>
      </c>
      <c r="CK16" s="48">
        <f t="shared" si="41"/>
        <v>0</v>
      </c>
      <c r="CL16" s="38">
        <f t="shared" si="42"/>
        <v>0</v>
      </c>
      <c r="CM16" s="37"/>
      <c r="CN16" s="37"/>
      <c r="CO16" s="37"/>
      <c r="CP16" s="59">
        <f t="shared" si="43"/>
        <v>0</v>
      </c>
      <c r="CQ16" s="37"/>
      <c r="CR16" s="54"/>
      <c r="CS16" s="59">
        <f t="shared" si="44"/>
        <v>9</v>
      </c>
      <c r="CT16" s="38">
        <v>9</v>
      </c>
      <c r="CU16" s="37"/>
      <c r="CV16" s="24"/>
      <c r="CW16" s="17">
        <f t="shared" si="45"/>
        <v>0</v>
      </c>
      <c r="CX16" s="38"/>
      <c r="CY16" s="23"/>
      <c r="CZ16" s="22">
        <f t="shared" si="46"/>
        <v>0</v>
      </c>
      <c r="DA16" s="38"/>
      <c r="DB16" s="24"/>
    </row>
    <row r="17" spans="1:106" x14ac:dyDescent="0.15">
      <c r="A17" s="40" t="s">
        <v>392</v>
      </c>
      <c r="B17">
        <v>2014</v>
      </c>
      <c r="C17" s="185">
        <v>41809</v>
      </c>
      <c r="D17" s="4">
        <v>14</v>
      </c>
      <c r="E17" s="34" t="s">
        <v>323</v>
      </c>
      <c r="F17" s="34" t="s">
        <v>302</v>
      </c>
      <c r="G17" s="163" t="s">
        <v>402</v>
      </c>
      <c r="H17" s="34" t="s">
        <v>19</v>
      </c>
      <c r="J17" s="163" t="s">
        <v>404</v>
      </c>
      <c r="K17" s="123" t="s">
        <v>400</v>
      </c>
      <c r="N17" s="123" t="s">
        <v>398</v>
      </c>
      <c r="O17" s="34"/>
      <c r="P17" s="129" t="s">
        <v>344</v>
      </c>
      <c r="Q17" s="34">
        <v>4</v>
      </c>
      <c r="R17" s="34" t="s">
        <v>323</v>
      </c>
      <c r="S17" s="113" t="s">
        <v>251</v>
      </c>
      <c r="T17" s="113" t="s">
        <v>129</v>
      </c>
      <c r="U17" s="113" t="s">
        <v>252</v>
      </c>
      <c r="V17" s="35"/>
      <c r="X17" s="49"/>
      <c r="AB17" s="36" t="s">
        <v>61</v>
      </c>
      <c r="AC17" s="38">
        <f t="shared" si="22"/>
        <v>2</v>
      </c>
      <c r="AD17" s="38">
        <f t="shared" si="23"/>
        <v>1</v>
      </c>
      <c r="AE17" s="38">
        <f t="shared" si="24"/>
        <v>1</v>
      </c>
      <c r="AF17" s="48">
        <f t="shared" si="25"/>
        <v>0</v>
      </c>
      <c r="AG17" s="22">
        <f t="shared" si="26"/>
        <v>0</v>
      </c>
      <c r="AH17" s="37"/>
      <c r="AI17" s="37"/>
      <c r="AJ17" s="54"/>
      <c r="AK17" s="22">
        <f t="shared" si="27"/>
        <v>0</v>
      </c>
      <c r="AL17" s="37"/>
      <c r="AM17" s="54"/>
      <c r="AN17" s="22">
        <f t="shared" si="28"/>
        <v>2</v>
      </c>
      <c r="AO17" s="38">
        <v>1</v>
      </c>
      <c r="AP17" s="38">
        <v>1</v>
      </c>
      <c r="AQ17" s="38"/>
      <c r="AR17" s="22">
        <f t="shared" si="29"/>
        <v>0</v>
      </c>
      <c r="AS17" s="38"/>
      <c r="AT17" s="24"/>
      <c r="AV17" s="130" t="s">
        <v>93</v>
      </c>
      <c r="AW17" s="17">
        <f t="shared" si="30"/>
        <v>5</v>
      </c>
      <c r="AX17" s="17">
        <f t="shared" si="31"/>
        <v>2</v>
      </c>
      <c r="AY17" s="17">
        <f t="shared" si="32"/>
        <v>3</v>
      </c>
      <c r="AZ17" s="22">
        <f t="shared" si="33"/>
        <v>0</v>
      </c>
      <c r="BA17" s="23"/>
      <c r="BB17" s="24"/>
      <c r="BC17" s="17">
        <f t="shared" si="34"/>
        <v>0</v>
      </c>
      <c r="BD17" s="23"/>
      <c r="BE17" s="23"/>
      <c r="BF17" s="22">
        <f t="shared" si="35"/>
        <v>5</v>
      </c>
      <c r="BG17" s="37">
        <v>2</v>
      </c>
      <c r="BH17" s="48">
        <v>3</v>
      </c>
      <c r="BI17" s="22">
        <f t="shared" si="36"/>
        <v>0</v>
      </c>
      <c r="BJ17" s="37"/>
      <c r="BK17" s="77"/>
      <c r="BM17" s="36" t="s">
        <v>140</v>
      </c>
      <c r="BN17" s="17">
        <f t="shared" si="48"/>
        <v>2</v>
      </c>
      <c r="BO17" s="17">
        <f t="shared" si="49"/>
        <v>0</v>
      </c>
      <c r="BP17" s="17">
        <f t="shared" si="50"/>
        <v>0</v>
      </c>
      <c r="BQ17" s="18">
        <f t="shared" si="50"/>
        <v>2</v>
      </c>
      <c r="BR17" s="17">
        <f t="shared" si="51"/>
        <v>0</v>
      </c>
      <c r="BU17" s="22">
        <f t="shared" si="52"/>
        <v>0</v>
      </c>
      <c r="BX17" s="22">
        <f t="shared" si="53"/>
        <v>2</v>
      </c>
      <c r="BZ17"/>
      <c r="CA17">
        <v>2</v>
      </c>
      <c r="CB17" s="22">
        <f t="shared" si="54"/>
        <v>0</v>
      </c>
      <c r="CC17" s="23"/>
      <c r="CD17" s="77"/>
      <c r="CE17" s="17"/>
      <c r="CF17" s="17"/>
      <c r="CG17" s="148" t="s">
        <v>331</v>
      </c>
      <c r="CH17" s="59">
        <f t="shared" si="38"/>
        <v>10</v>
      </c>
      <c r="CI17" s="38">
        <f t="shared" si="39"/>
        <v>10</v>
      </c>
      <c r="CJ17" s="38">
        <f t="shared" si="40"/>
        <v>0</v>
      </c>
      <c r="CK17" s="48">
        <f t="shared" si="41"/>
        <v>0</v>
      </c>
      <c r="CL17" s="38">
        <f t="shared" si="42"/>
        <v>0</v>
      </c>
      <c r="CM17" s="37"/>
      <c r="CN17" s="37"/>
      <c r="CO17" s="37"/>
      <c r="CP17" s="59">
        <f t="shared" si="43"/>
        <v>0</v>
      </c>
      <c r="CQ17" s="37"/>
      <c r="CR17" s="54"/>
      <c r="CS17" s="59">
        <f t="shared" si="44"/>
        <v>10</v>
      </c>
      <c r="CT17" s="38">
        <v>10</v>
      </c>
      <c r="CU17" s="37"/>
      <c r="CV17" s="24"/>
      <c r="CW17" s="17">
        <f t="shared" si="45"/>
        <v>0</v>
      </c>
      <c r="CX17" s="38"/>
      <c r="CY17" s="23"/>
      <c r="CZ17" s="22">
        <f t="shared" si="46"/>
        <v>0</v>
      </c>
      <c r="DA17" s="38"/>
      <c r="DB17" s="24"/>
    </row>
    <row r="18" spans="1:106" ht="12.75" customHeight="1" x14ac:dyDescent="0.15">
      <c r="A18" s="40" t="s">
        <v>392</v>
      </c>
      <c r="B18">
        <v>2014</v>
      </c>
      <c r="C18" s="185">
        <v>41809</v>
      </c>
      <c r="D18" s="4">
        <v>1</v>
      </c>
      <c r="E18" s="34" t="s">
        <v>323</v>
      </c>
      <c r="F18" s="34" t="s">
        <v>302</v>
      </c>
      <c r="G18" s="163" t="s">
        <v>402</v>
      </c>
      <c r="H18" s="34" t="s">
        <v>19</v>
      </c>
      <c r="I18" s="34" t="s">
        <v>394</v>
      </c>
      <c r="J18" s="163" t="s">
        <v>404</v>
      </c>
      <c r="K18" s="123" t="s">
        <v>400</v>
      </c>
      <c r="N18" s="123" t="s">
        <v>398</v>
      </c>
      <c r="O18" s="34"/>
      <c r="P18" s="129" t="s">
        <v>345</v>
      </c>
      <c r="Q18" s="34">
        <v>6</v>
      </c>
      <c r="R18" s="113" t="s">
        <v>323</v>
      </c>
      <c r="S18" s="113" t="s">
        <v>251</v>
      </c>
      <c r="T18" s="113" t="s">
        <v>129</v>
      </c>
      <c r="U18" s="113" t="s">
        <v>252</v>
      </c>
      <c r="V18" s="34"/>
      <c r="X18" s="52"/>
      <c r="AB18" s="148" t="s">
        <v>144</v>
      </c>
      <c r="AC18" s="149">
        <f t="shared" si="22"/>
        <v>3</v>
      </c>
      <c r="AD18" s="149">
        <f t="shared" si="23"/>
        <v>2</v>
      </c>
      <c r="AE18" s="17">
        <f t="shared" si="24"/>
        <v>0</v>
      </c>
      <c r="AF18" s="18">
        <f t="shared" si="25"/>
        <v>1</v>
      </c>
      <c r="AG18" s="22">
        <f t="shared" si="26"/>
        <v>0</v>
      </c>
      <c r="AH18" s="37"/>
      <c r="AI18" s="37"/>
      <c r="AJ18" s="24"/>
      <c r="AK18" s="22">
        <f t="shared" si="27"/>
        <v>0</v>
      </c>
      <c r="AL18" s="23"/>
      <c r="AM18" s="24"/>
      <c r="AN18" s="22">
        <f t="shared" si="28"/>
        <v>3</v>
      </c>
      <c r="AO18" s="149">
        <v>2</v>
      </c>
      <c r="AP18" s="38"/>
      <c r="AQ18" s="38">
        <v>1</v>
      </c>
      <c r="AR18" s="22">
        <f t="shared" si="29"/>
        <v>0</v>
      </c>
      <c r="AS18" s="38"/>
      <c r="AT18" s="24"/>
      <c r="AV18" s="36" t="s">
        <v>94</v>
      </c>
      <c r="AW18" s="17">
        <f>(AX18+AY18)</f>
        <v>9</v>
      </c>
      <c r="AX18" s="17">
        <f t="shared" ref="AX18:AY22" si="55">(BA18+BD18+BG18+BJ18)</f>
        <v>7</v>
      </c>
      <c r="AY18" s="17">
        <f t="shared" si="55"/>
        <v>2</v>
      </c>
      <c r="AZ18" s="22">
        <f>(BA18+BB18)</f>
        <v>0</v>
      </c>
      <c r="BA18" s="23"/>
      <c r="BB18" s="24"/>
      <c r="BC18" s="17">
        <f>(BD18+BE18)</f>
        <v>0</v>
      </c>
      <c r="BD18" s="23"/>
      <c r="BE18" s="23"/>
      <c r="BF18" s="22">
        <f>(BG18+BH18)</f>
        <v>9</v>
      </c>
      <c r="BG18" s="38">
        <v>7</v>
      </c>
      <c r="BH18" s="18">
        <v>2</v>
      </c>
      <c r="BI18" s="22">
        <f>(BJ18+BK18)</f>
        <v>0</v>
      </c>
      <c r="BJ18" s="23"/>
      <c r="BK18" s="24"/>
      <c r="BM18" s="36" t="s">
        <v>141</v>
      </c>
      <c r="BN18" s="17">
        <f t="shared" si="48"/>
        <v>1</v>
      </c>
      <c r="BO18" s="17">
        <f t="shared" si="49"/>
        <v>0</v>
      </c>
      <c r="BP18" s="17">
        <f t="shared" si="50"/>
        <v>0</v>
      </c>
      <c r="BQ18" s="18">
        <f t="shared" si="50"/>
        <v>1</v>
      </c>
      <c r="BR18" s="17">
        <f t="shared" si="51"/>
        <v>0</v>
      </c>
      <c r="BU18" s="22">
        <f t="shared" si="52"/>
        <v>0</v>
      </c>
      <c r="BX18" s="22">
        <f t="shared" si="53"/>
        <v>1</v>
      </c>
      <c r="BZ18"/>
      <c r="CA18">
        <v>1</v>
      </c>
      <c r="CB18" s="22">
        <f t="shared" si="54"/>
        <v>0</v>
      </c>
      <c r="CC18" s="23"/>
      <c r="CD18" s="77"/>
      <c r="CE18" s="17"/>
      <c r="CF18" s="38"/>
      <c r="CG18" s="148" t="s">
        <v>332</v>
      </c>
      <c r="CH18" s="59">
        <f t="shared" si="38"/>
        <v>14</v>
      </c>
      <c r="CI18" s="38">
        <f t="shared" si="39"/>
        <v>14</v>
      </c>
      <c r="CJ18" s="38">
        <f t="shared" si="40"/>
        <v>0</v>
      </c>
      <c r="CK18" s="48">
        <f t="shared" si="41"/>
        <v>0</v>
      </c>
      <c r="CL18" s="38">
        <f t="shared" si="42"/>
        <v>0</v>
      </c>
      <c r="CM18" s="37"/>
      <c r="CN18" s="37"/>
      <c r="CO18" s="37"/>
      <c r="CP18" s="59">
        <f t="shared" si="43"/>
        <v>0</v>
      </c>
      <c r="CQ18" s="37"/>
      <c r="CR18" s="54"/>
      <c r="CS18" s="59">
        <f t="shared" si="44"/>
        <v>14</v>
      </c>
      <c r="CT18" s="38">
        <v>14</v>
      </c>
      <c r="CU18" s="37"/>
      <c r="CV18" s="24"/>
      <c r="CW18" s="38">
        <f t="shared" si="45"/>
        <v>0</v>
      </c>
      <c r="CX18" s="38"/>
      <c r="CY18" s="37"/>
      <c r="CZ18" s="59">
        <f t="shared" si="46"/>
        <v>0</v>
      </c>
      <c r="DA18" s="38"/>
      <c r="DB18" s="54"/>
    </row>
    <row r="19" spans="1:106" x14ac:dyDescent="0.15">
      <c r="A19" s="40" t="s">
        <v>392</v>
      </c>
      <c r="B19">
        <v>2014</v>
      </c>
      <c r="C19" s="185">
        <v>41809</v>
      </c>
      <c r="D19" s="4">
        <v>2</v>
      </c>
      <c r="E19" s="34" t="s">
        <v>323</v>
      </c>
      <c r="F19" s="34" t="s">
        <v>302</v>
      </c>
      <c r="G19" s="163" t="s">
        <v>402</v>
      </c>
      <c r="H19" s="123" t="s">
        <v>405</v>
      </c>
      <c r="I19" s="34" t="s">
        <v>394</v>
      </c>
      <c r="J19" s="163" t="s">
        <v>404</v>
      </c>
      <c r="K19" s="123" t="s">
        <v>400</v>
      </c>
      <c r="N19" s="123" t="s">
        <v>398</v>
      </c>
      <c r="O19" s="34"/>
      <c r="P19" s="129" t="s">
        <v>346</v>
      </c>
      <c r="Q19" s="34">
        <v>5</v>
      </c>
      <c r="R19" s="113" t="s">
        <v>323</v>
      </c>
      <c r="S19" s="34" t="s">
        <v>251</v>
      </c>
      <c r="T19" s="34" t="s">
        <v>129</v>
      </c>
      <c r="U19" s="34" t="s">
        <v>252</v>
      </c>
      <c r="V19" s="34"/>
      <c r="X19" s="52"/>
      <c r="AB19" s="142" t="s">
        <v>62</v>
      </c>
      <c r="AC19" s="38">
        <f t="shared" si="22"/>
        <v>6</v>
      </c>
      <c r="AD19" s="38">
        <f t="shared" si="23"/>
        <v>3</v>
      </c>
      <c r="AE19" s="38">
        <f t="shared" si="24"/>
        <v>3</v>
      </c>
      <c r="AF19" s="48">
        <f t="shared" si="25"/>
        <v>0</v>
      </c>
      <c r="AG19" s="22">
        <f t="shared" si="26"/>
        <v>0</v>
      </c>
      <c r="AH19" s="37"/>
      <c r="AI19" s="17"/>
      <c r="AJ19" s="24"/>
      <c r="AK19" s="22">
        <f t="shared" si="27"/>
        <v>0</v>
      </c>
      <c r="AL19" s="23"/>
      <c r="AM19" s="24"/>
      <c r="AN19" s="22">
        <f t="shared" si="28"/>
        <v>6</v>
      </c>
      <c r="AO19" s="38">
        <v>3</v>
      </c>
      <c r="AP19" s="38">
        <v>3</v>
      </c>
      <c r="AQ19" s="38"/>
      <c r="AR19" s="59">
        <f t="shared" si="29"/>
        <v>0</v>
      </c>
      <c r="AS19" s="38"/>
      <c r="AT19" s="24"/>
      <c r="AV19" s="36" t="s">
        <v>95</v>
      </c>
      <c r="AW19" s="17">
        <f>(AX19+AY19)</f>
        <v>11</v>
      </c>
      <c r="AX19" s="17">
        <f t="shared" si="55"/>
        <v>7</v>
      </c>
      <c r="AY19" s="17">
        <f t="shared" si="55"/>
        <v>4</v>
      </c>
      <c r="AZ19" s="22">
        <f>(BA19+BB19)</f>
        <v>2</v>
      </c>
      <c r="BA19" s="23">
        <v>1</v>
      </c>
      <c r="BB19" s="24">
        <v>1</v>
      </c>
      <c r="BC19" s="17">
        <f>(BD19+BE19)</f>
        <v>0</v>
      </c>
      <c r="BD19" s="23"/>
      <c r="BE19" s="23"/>
      <c r="BF19" s="22">
        <f>(BG19+BH19)</f>
        <v>9</v>
      </c>
      <c r="BG19" s="38">
        <v>6</v>
      </c>
      <c r="BH19" s="48">
        <v>3</v>
      </c>
      <c r="BI19" s="22">
        <f>(BJ19+BK19)</f>
        <v>0</v>
      </c>
      <c r="BJ19" s="23"/>
      <c r="BK19" s="24"/>
      <c r="BM19" s="36" t="s">
        <v>258</v>
      </c>
      <c r="BN19" s="17">
        <f t="shared" si="48"/>
        <v>1</v>
      </c>
      <c r="BO19" s="17">
        <f t="shared" si="49"/>
        <v>0</v>
      </c>
      <c r="BP19" s="17">
        <f t="shared" si="50"/>
        <v>0</v>
      </c>
      <c r="BQ19" s="18">
        <f t="shared" si="50"/>
        <v>1</v>
      </c>
      <c r="BR19" s="17">
        <f t="shared" si="51"/>
        <v>0</v>
      </c>
      <c r="BU19" s="22">
        <f t="shared" si="52"/>
        <v>0</v>
      </c>
      <c r="BX19" s="22">
        <f t="shared" si="53"/>
        <v>1</v>
      </c>
      <c r="BZ19"/>
      <c r="CA19">
        <v>1</v>
      </c>
      <c r="CB19" s="22">
        <f t="shared" si="54"/>
        <v>0</v>
      </c>
      <c r="CC19" s="23"/>
      <c r="CD19" s="77"/>
      <c r="CE19" s="17"/>
      <c r="CF19" s="38"/>
      <c r="CG19" s="148" t="s">
        <v>333</v>
      </c>
      <c r="CH19" s="59">
        <f t="shared" si="38"/>
        <v>23</v>
      </c>
      <c r="CI19" s="38">
        <f t="shared" si="39"/>
        <v>22</v>
      </c>
      <c r="CJ19" s="38">
        <f t="shared" si="40"/>
        <v>1</v>
      </c>
      <c r="CK19" s="48">
        <f t="shared" si="41"/>
        <v>0</v>
      </c>
      <c r="CL19" s="38">
        <f t="shared" si="42"/>
        <v>0</v>
      </c>
      <c r="CM19" s="37"/>
      <c r="CN19" s="37"/>
      <c r="CO19" s="37"/>
      <c r="CP19" s="59">
        <f t="shared" si="43"/>
        <v>0</v>
      </c>
      <c r="CQ19" s="37"/>
      <c r="CR19" s="54"/>
      <c r="CS19" s="59">
        <f t="shared" si="44"/>
        <v>23</v>
      </c>
      <c r="CT19" s="38">
        <v>22</v>
      </c>
      <c r="CU19" s="37">
        <v>1</v>
      </c>
      <c r="CV19" s="24"/>
      <c r="CW19" s="38">
        <f t="shared" si="45"/>
        <v>0</v>
      </c>
      <c r="CX19" s="38"/>
      <c r="CY19" s="37"/>
      <c r="CZ19" s="59">
        <f t="shared" si="46"/>
        <v>0</v>
      </c>
      <c r="DA19" s="38"/>
      <c r="DB19" s="54"/>
    </row>
    <row r="20" spans="1:106" x14ac:dyDescent="0.15">
      <c r="A20" s="40" t="s">
        <v>392</v>
      </c>
      <c r="B20">
        <v>2014</v>
      </c>
      <c r="C20" s="185">
        <v>41809</v>
      </c>
      <c r="D20" s="4">
        <v>5</v>
      </c>
      <c r="E20" s="34" t="s">
        <v>323</v>
      </c>
      <c r="F20" s="123" t="s">
        <v>251</v>
      </c>
      <c r="G20" s="123" t="s">
        <v>146</v>
      </c>
      <c r="H20" s="34" t="s">
        <v>19</v>
      </c>
      <c r="J20" s="163" t="s">
        <v>404</v>
      </c>
      <c r="K20" s="34" t="s">
        <v>303</v>
      </c>
      <c r="O20" s="34"/>
      <c r="P20" s="129" t="s">
        <v>347</v>
      </c>
      <c r="Q20" s="34">
        <v>1</v>
      </c>
      <c r="R20" s="113" t="s">
        <v>323</v>
      </c>
      <c r="S20" s="113" t="s">
        <v>251</v>
      </c>
      <c r="T20" s="113" t="s">
        <v>129</v>
      </c>
      <c r="U20" s="113" t="s">
        <v>252</v>
      </c>
      <c r="V20" s="34"/>
      <c r="W20" s="34"/>
      <c r="X20" s="49"/>
      <c r="AB20" s="142" t="s">
        <v>86</v>
      </c>
      <c r="AC20" s="38">
        <f>(AD20+AE20+AF20)</f>
        <v>11</v>
      </c>
      <c r="AD20" s="38">
        <f>(AH20+AL20+AO20+AS20)</f>
        <v>7</v>
      </c>
      <c r="AE20" s="38">
        <f>(AI20+AM20+AP20+AT20)</f>
        <v>4</v>
      </c>
      <c r="AF20" s="48">
        <f>(AJ20+AQ20)</f>
        <v>0</v>
      </c>
      <c r="AG20" s="22">
        <f>(AH20+AI20+AJ20)</f>
        <v>0</v>
      </c>
      <c r="AH20" s="37"/>
      <c r="AI20" s="23"/>
      <c r="AJ20" s="24"/>
      <c r="AK20" s="22">
        <f>(AL20+AM20)</f>
        <v>0</v>
      </c>
      <c r="AL20" s="23"/>
      <c r="AM20" s="24"/>
      <c r="AN20" s="59">
        <f>(AO20+AP20+AQ20)</f>
        <v>11</v>
      </c>
      <c r="AO20" s="38">
        <v>7</v>
      </c>
      <c r="AP20" s="38">
        <v>4</v>
      </c>
      <c r="AQ20" s="38"/>
      <c r="AR20" s="22">
        <f t="shared" ref="AR20:AR33" si="56">(AS20+AT20)</f>
        <v>0</v>
      </c>
      <c r="AS20" s="38"/>
      <c r="AT20" s="24"/>
      <c r="AV20" s="36" t="s">
        <v>96</v>
      </c>
      <c r="AW20" s="17">
        <f>(AX20+AY20)</f>
        <v>9</v>
      </c>
      <c r="AX20" s="17">
        <f t="shared" si="55"/>
        <v>9</v>
      </c>
      <c r="AY20" s="17">
        <f t="shared" si="55"/>
        <v>0</v>
      </c>
      <c r="AZ20" s="22">
        <f>(BA20+BB20)</f>
        <v>0</v>
      </c>
      <c r="BA20" s="23"/>
      <c r="BB20" s="24"/>
      <c r="BC20" s="17">
        <f>(BD20+BE20)</f>
        <v>0</v>
      </c>
      <c r="BD20" s="23"/>
      <c r="BE20" s="23"/>
      <c r="BF20" s="22">
        <f>(BG20+BH20)</f>
        <v>9</v>
      </c>
      <c r="BG20" s="38">
        <v>9</v>
      </c>
      <c r="BH20" s="18"/>
      <c r="BI20" s="22">
        <f>(BJ20+BK20)</f>
        <v>0</v>
      </c>
      <c r="BJ20" s="23"/>
      <c r="BK20" s="24"/>
      <c r="BM20" s="36" t="s">
        <v>259</v>
      </c>
      <c r="BN20" s="17">
        <f t="shared" si="48"/>
        <v>6</v>
      </c>
      <c r="BO20" s="17">
        <f t="shared" si="49"/>
        <v>0</v>
      </c>
      <c r="BP20" s="17">
        <f t="shared" si="50"/>
        <v>1</v>
      </c>
      <c r="BQ20" s="18">
        <f t="shared" si="50"/>
        <v>5</v>
      </c>
      <c r="BR20" s="17">
        <f t="shared" si="51"/>
        <v>0</v>
      </c>
      <c r="BU20" s="22">
        <f t="shared" si="52"/>
        <v>0</v>
      </c>
      <c r="BX20" s="22">
        <f t="shared" si="53"/>
        <v>6</v>
      </c>
      <c r="BZ20">
        <v>1</v>
      </c>
      <c r="CA20">
        <v>5</v>
      </c>
      <c r="CB20" s="22">
        <f t="shared" si="54"/>
        <v>0</v>
      </c>
      <c r="CC20" s="23"/>
      <c r="CD20" s="77"/>
      <c r="CE20" s="17"/>
      <c r="CF20" s="38"/>
      <c r="CG20" s="148" t="s">
        <v>334</v>
      </c>
      <c r="CH20" s="59">
        <f t="shared" si="38"/>
        <v>6</v>
      </c>
      <c r="CI20" s="38">
        <f t="shared" si="39"/>
        <v>6</v>
      </c>
      <c r="CJ20" s="38">
        <f t="shared" si="40"/>
        <v>0</v>
      </c>
      <c r="CK20" s="48">
        <f t="shared" si="41"/>
        <v>0</v>
      </c>
      <c r="CL20" s="38">
        <f t="shared" si="42"/>
        <v>0</v>
      </c>
      <c r="CM20" s="37"/>
      <c r="CN20" s="37"/>
      <c r="CO20" s="37"/>
      <c r="CP20" s="59">
        <f t="shared" si="43"/>
        <v>0</v>
      </c>
      <c r="CQ20" s="37"/>
      <c r="CR20" s="54"/>
      <c r="CS20" s="59">
        <f t="shared" si="44"/>
        <v>6</v>
      </c>
      <c r="CT20" s="38">
        <v>6</v>
      </c>
      <c r="CU20" s="37"/>
      <c r="CV20" s="24"/>
      <c r="CW20" s="38">
        <f t="shared" si="45"/>
        <v>0</v>
      </c>
      <c r="CX20" s="38"/>
      <c r="CY20" s="37"/>
      <c r="CZ20" s="59">
        <f t="shared" si="46"/>
        <v>0</v>
      </c>
      <c r="DA20" s="38"/>
      <c r="DB20" s="54"/>
    </row>
    <row r="21" spans="1:106" x14ac:dyDescent="0.15">
      <c r="A21" s="40" t="s">
        <v>392</v>
      </c>
      <c r="B21">
        <v>2014</v>
      </c>
      <c r="C21" s="185">
        <v>41809</v>
      </c>
      <c r="D21" s="4">
        <v>1</v>
      </c>
      <c r="E21" s="34" t="s">
        <v>323</v>
      </c>
      <c r="F21" s="123" t="s">
        <v>251</v>
      </c>
      <c r="G21" s="123" t="s">
        <v>146</v>
      </c>
      <c r="H21" s="34" t="s">
        <v>19</v>
      </c>
      <c r="I21" s="34" t="s">
        <v>394</v>
      </c>
      <c r="J21" s="163" t="s">
        <v>404</v>
      </c>
      <c r="K21" s="34" t="s">
        <v>303</v>
      </c>
      <c r="L21" s="34">
        <v>526</v>
      </c>
      <c r="M21" s="34" t="s">
        <v>362</v>
      </c>
      <c r="O21" s="34"/>
      <c r="P21" s="126" t="s">
        <v>348</v>
      </c>
      <c r="Q21" s="152">
        <v>3</v>
      </c>
      <c r="R21" s="113" t="s">
        <v>323</v>
      </c>
      <c r="S21" s="162" t="s">
        <v>251</v>
      </c>
      <c r="T21" s="162" t="s">
        <v>129</v>
      </c>
      <c r="U21" s="162" t="s">
        <v>252</v>
      </c>
      <c r="V21" s="152"/>
      <c r="X21" s="102"/>
      <c r="AB21" s="45" t="s">
        <v>145</v>
      </c>
      <c r="AC21" s="38">
        <f>(AD21+AE21+AF21)</f>
        <v>65</v>
      </c>
      <c r="AD21" s="38">
        <f t="shared" ref="AD21:AE23" si="57">(AH21+AL21+AO21+AS21)</f>
        <v>52</v>
      </c>
      <c r="AE21" s="17">
        <f t="shared" si="57"/>
        <v>11</v>
      </c>
      <c r="AF21" s="48">
        <f>(AJ21+AQ21)</f>
        <v>2</v>
      </c>
      <c r="AG21" s="22">
        <f>(AH21+AI21+AJ21)</f>
        <v>0</v>
      </c>
      <c r="AH21" s="37"/>
      <c r="AI21" s="37"/>
      <c r="AJ21" s="24"/>
      <c r="AK21" s="22">
        <f>(AL21+AM21)</f>
        <v>0</v>
      </c>
      <c r="AL21" s="23"/>
      <c r="AM21" s="24"/>
      <c r="AN21" s="59">
        <f>(AO21+AP21+AQ21)</f>
        <v>65</v>
      </c>
      <c r="AO21" s="38">
        <v>52</v>
      </c>
      <c r="AP21" s="38">
        <v>11</v>
      </c>
      <c r="AQ21" s="38">
        <v>2</v>
      </c>
      <c r="AR21" s="59">
        <f t="shared" si="56"/>
        <v>0</v>
      </c>
      <c r="AS21" s="38"/>
      <c r="AT21" s="24"/>
      <c r="AV21" s="36" t="s">
        <v>97</v>
      </c>
      <c r="AW21" s="17">
        <f>(AX21+AY21)</f>
        <v>13</v>
      </c>
      <c r="AX21" s="17">
        <f t="shared" si="55"/>
        <v>12</v>
      </c>
      <c r="AY21" s="17">
        <f t="shared" si="55"/>
        <v>1</v>
      </c>
      <c r="AZ21" s="22">
        <f>(BA21+BB21)</f>
        <v>0</v>
      </c>
      <c r="BA21" s="23"/>
      <c r="BB21" s="24"/>
      <c r="BC21" s="17">
        <f>(BD21+BE21)</f>
        <v>0</v>
      </c>
      <c r="BD21" s="23"/>
      <c r="BE21" s="23"/>
      <c r="BF21" s="22">
        <f>(BG21+BH21)</f>
        <v>13</v>
      </c>
      <c r="BG21" s="38">
        <v>12</v>
      </c>
      <c r="BH21" s="48">
        <v>1</v>
      </c>
      <c r="BI21" s="22">
        <f>(BJ21+BK21)</f>
        <v>0</v>
      </c>
      <c r="BJ21" s="23"/>
      <c r="BK21" s="24"/>
      <c r="BM21" s="36" t="s">
        <v>85</v>
      </c>
      <c r="BN21" s="17">
        <f t="shared" si="48"/>
        <v>10</v>
      </c>
      <c r="BO21" s="17">
        <f t="shared" si="49"/>
        <v>0</v>
      </c>
      <c r="BP21" s="17">
        <f t="shared" si="50"/>
        <v>0</v>
      </c>
      <c r="BQ21" s="18">
        <f t="shared" si="50"/>
        <v>10</v>
      </c>
      <c r="BR21" s="17">
        <f t="shared" si="51"/>
        <v>0</v>
      </c>
      <c r="BU21" s="22">
        <f t="shared" si="52"/>
        <v>0</v>
      </c>
      <c r="BX21" s="22">
        <f t="shared" si="53"/>
        <v>10</v>
      </c>
      <c r="BZ21"/>
      <c r="CA21">
        <v>10</v>
      </c>
      <c r="CB21" s="22">
        <f t="shared" si="54"/>
        <v>0</v>
      </c>
      <c r="CC21" s="23"/>
      <c r="CD21" s="77"/>
      <c r="CE21" s="17"/>
      <c r="CF21" s="17"/>
      <c r="CG21" s="148" t="s">
        <v>335</v>
      </c>
      <c r="CH21" s="59">
        <f t="shared" si="38"/>
        <v>16</v>
      </c>
      <c r="CI21" s="38">
        <f t="shared" si="39"/>
        <v>16</v>
      </c>
      <c r="CJ21" s="38">
        <f t="shared" si="40"/>
        <v>0</v>
      </c>
      <c r="CK21" s="48">
        <f t="shared" si="41"/>
        <v>0</v>
      </c>
      <c r="CL21" s="38">
        <f t="shared" si="42"/>
        <v>0</v>
      </c>
      <c r="CM21" s="37"/>
      <c r="CN21" s="37"/>
      <c r="CO21" s="37"/>
      <c r="CP21" s="59">
        <f t="shared" si="43"/>
        <v>0</v>
      </c>
      <c r="CQ21" s="37"/>
      <c r="CR21" s="54"/>
      <c r="CS21" s="59">
        <f t="shared" si="44"/>
        <v>16</v>
      </c>
      <c r="CT21" s="38">
        <v>16</v>
      </c>
      <c r="CU21" s="37"/>
      <c r="CV21" s="24"/>
      <c r="CW21" s="17">
        <f t="shared" si="45"/>
        <v>0</v>
      </c>
      <c r="CX21" s="38"/>
      <c r="CY21" s="23"/>
      <c r="CZ21" s="22">
        <f t="shared" si="46"/>
        <v>0</v>
      </c>
      <c r="DA21" s="38"/>
      <c r="DB21" s="24"/>
    </row>
    <row r="22" spans="1:106" x14ac:dyDescent="0.15">
      <c r="A22" s="40" t="s">
        <v>392</v>
      </c>
      <c r="B22">
        <v>2014</v>
      </c>
      <c r="C22" s="185">
        <v>41809</v>
      </c>
      <c r="D22" s="4">
        <v>5</v>
      </c>
      <c r="E22" s="34" t="s">
        <v>323</v>
      </c>
      <c r="F22" s="123" t="s">
        <v>251</v>
      </c>
      <c r="G22" s="123" t="s">
        <v>146</v>
      </c>
      <c r="H22" s="123" t="s">
        <v>405</v>
      </c>
      <c r="I22" s="34" t="s">
        <v>394</v>
      </c>
      <c r="J22" s="163" t="s">
        <v>404</v>
      </c>
      <c r="K22" s="34" t="s">
        <v>303</v>
      </c>
      <c r="O22" s="34"/>
      <c r="P22" s="126" t="s">
        <v>349</v>
      </c>
      <c r="Q22" s="34">
        <v>4</v>
      </c>
      <c r="R22" s="113" t="s">
        <v>323</v>
      </c>
      <c r="S22" s="113" t="s">
        <v>251</v>
      </c>
      <c r="T22" s="113" t="s">
        <v>129</v>
      </c>
      <c r="U22" s="113" t="s">
        <v>252</v>
      </c>
      <c r="V22" s="34"/>
      <c r="W22" s="34"/>
      <c r="AB22" s="45" t="s">
        <v>87</v>
      </c>
      <c r="AC22" s="38">
        <f>(AD22+AE22+AF22)</f>
        <v>61</v>
      </c>
      <c r="AD22" s="17">
        <f t="shared" si="57"/>
        <v>35</v>
      </c>
      <c r="AE22" s="17">
        <f t="shared" si="57"/>
        <v>22</v>
      </c>
      <c r="AF22" s="48">
        <f>(AJ22+AQ22)</f>
        <v>4</v>
      </c>
      <c r="AG22" s="22">
        <f>(AH22+AI22+AJ22)</f>
        <v>1</v>
      </c>
      <c r="AH22" s="23">
        <v>1</v>
      </c>
      <c r="AI22" s="23"/>
      <c r="AJ22" s="24"/>
      <c r="AK22" s="22">
        <f>(AL22+AM22)</f>
        <v>0</v>
      </c>
      <c r="AL22" s="23"/>
      <c r="AM22" s="24"/>
      <c r="AN22" s="59">
        <f>(AO22+AP22+AQ22)</f>
        <v>60</v>
      </c>
      <c r="AO22" s="38">
        <v>34</v>
      </c>
      <c r="AP22" s="38">
        <v>22</v>
      </c>
      <c r="AQ22" s="38">
        <v>4</v>
      </c>
      <c r="AR22" s="59">
        <f t="shared" si="56"/>
        <v>0</v>
      </c>
      <c r="AS22" s="38"/>
      <c r="AT22" s="24"/>
      <c r="AV22" s="36" t="s">
        <v>98</v>
      </c>
      <c r="AW22" s="17">
        <f>(AX22+AY22)</f>
        <v>35</v>
      </c>
      <c r="AX22" s="17">
        <f t="shared" si="55"/>
        <v>28</v>
      </c>
      <c r="AY22" s="17">
        <f t="shared" si="55"/>
        <v>7</v>
      </c>
      <c r="AZ22" s="22">
        <f>(BA22+BB22)</f>
        <v>3</v>
      </c>
      <c r="BA22" s="23">
        <v>2</v>
      </c>
      <c r="BB22" s="24">
        <v>1</v>
      </c>
      <c r="BC22" s="17">
        <f>(BD22+BE22)</f>
        <v>0</v>
      </c>
      <c r="BD22" s="23"/>
      <c r="BE22" s="23"/>
      <c r="BF22" s="22">
        <f>(BG22+BH22)</f>
        <v>32</v>
      </c>
      <c r="BG22" s="38">
        <v>26</v>
      </c>
      <c r="BH22" s="48">
        <v>6</v>
      </c>
      <c r="BI22" s="22">
        <f>(BJ22+BK22)</f>
        <v>0</v>
      </c>
      <c r="BJ22" s="37"/>
      <c r="BK22" s="77"/>
      <c r="BM22" s="36" t="s">
        <v>142</v>
      </c>
      <c r="BN22" s="17">
        <f t="shared" si="48"/>
        <v>10</v>
      </c>
      <c r="BO22" s="17">
        <f t="shared" si="49"/>
        <v>0</v>
      </c>
      <c r="BP22" s="17">
        <f t="shared" si="50"/>
        <v>1</v>
      </c>
      <c r="BQ22" s="18">
        <f t="shared" si="50"/>
        <v>9</v>
      </c>
      <c r="BR22" s="17">
        <f t="shared" si="51"/>
        <v>0</v>
      </c>
      <c r="BU22" s="22">
        <f t="shared" si="52"/>
        <v>0</v>
      </c>
      <c r="BX22" s="22">
        <f t="shared" si="53"/>
        <v>10</v>
      </c>
      <c r="BZ22">
        <v>1</v>
      </c>
      <c r="CA22">
        <v>9</v>
      </c>
      <c r="CB22" s="22">
        <f t="shared" si="54"/>
        <v>0</v>
      </c>
      <c r="CC22" s="23"/>
      <c r="CD22" s="77"/>
      <c r="CE22" s="17"/>
      <c r="CF22" s="17"/>
      <c r="CG22" s="45" t="s">
        <v>336</v>
      </c>
      <c r="CH22" s="59">
        <f t="shared" si="38"/>
        <v>32</v>
      </c>
      <c r="CI22" s="38">
        <f t="shared" si="39"/>
        <v>32</v>
      </c>
      <c r="CJ22" s="38">
        <f t="shared" si="40"/>
        <v>0</v>
      </c>
      <c r="CK22" s="48">
        <f t="shared" si="41"/>
        <v>0</v>
      </c>
      <c r="CL22" s="38">
        <f t="shared" si="42"/>
        <v>0</v>
      </c>
      <c r="CM22" s="37"/>
      <c r="CN22" s="37"/>
      <c r="CO22" s="37"/>
      <c r="CP22" s="59">
        <f t="shared" si="43"/>
        <v>0</v>
      </c>
      <c r="CQ22" s="37"/>
      <c r="CR22" s="54"/>
      <c r="CS22" s="59">
        <f t="shared" si="44"/>
        <v>32</v>
      </c>
      <c r="CT22" s="38">
        <v>32</v>
      </c>
      <c r="CU22" s="37"/>
      <c r="CV22" s="24"/>
      <c r="CW22" s="17">
        <f t="shared" si="45"/>
        <v>0</v>
      </c>
      <c r="CX22" s="38"/>
      <c r="CY22" s="23"/>
      <c r="CZ22" s="22">
        <f t="shared" si="46"/>
        <v>0</v>
      </c>
      <c r="DA22" s="38"/>
      <c r="DB22" s="24"/>
    </row>
    <row r="23" spans="1:106" x14ac:dyDescent="0.15">
      <c r="A23" s="40" t="s">
        <v>392</v>
      </c>
      <c r="B23">
        <v>2014</v>
      </c>
      <c r="C23" s="186">
        <v>41810</v>
      </c>
      <c r="D23" s="4">
        <v>6</v>
      </c>
      <c r="E23" s="34" t="s">
        <v>323</v>
      </c>
      <c r="F23" s="34" t="s">
        <v>251</v>
      </c>
      <c r="G23" s="163" t="s">
        <v>402</v>
      </c>
      <c r="H23" s="34" t="s">
        <v>19</v>
      </c>
      <c r="J23" s="163" t="s">
        <v>404</v>
      </c>
      <c r="K23" s="123" t="s">
        <v>400</v>
      </c>
      <c r="N23" s="123" t="s">
        <v>398</v>
      </c>
      <c r="O23" s="34"/>
      <c r="P23" s="126" t="s">
        <v>350</v>
      </c>
      <c r="Q23" s="34">
        <v>1</v>
      </c>
      <c r="R23" s="113" t="s">
        <v>323</v>
      </c>
      <c r="S23" s="34" t="s">
        <v>251</v>
      </c>
      <c r="T23" s="34" t="s">
        <v>129</v>
      </c>
      <c r="U23" s="34" t="s">
        <v>252</v>
      </c>
      <c r="V23" s="34"/>
      <c r="X23" s="34"/>
      <c r="AB23" s="36" t="s">
        <v>88</v>
      </c>
      <c r="AC23" s="38">
        <f>(AD23+AE23+AF23)</f>
        <v>26</v>
      </c>
      <c r="AD23" s="17">
        <f t="shared" si="57"/>
        <v>10</v>
      </c>
      <c r="AE23" s="38">
        <f t="shared" si="57"/>
        <v>14</v>
      </c>
      <c r="AF23" s="18">
        <f>(AJ23+AQ23)</f>
        <v>2</v>
      </c>
      <c r="AG23" s="22">
        <f>(AH23+AI23+AJ23)</f>
        <v>0</v>
      </c>
      <c r="AH23" s="37"/>
      <c r="AI23" s="23"/>
      <c r="AJ23" s="24"/>
      <c r="AK23" s="22">
        <f>(AL23+AM23)</f>
        <v>0</v>
      </c>
      <c r="AL23" s="23"/>
      <c r="AM23" s="24"/>
      <c r="AN23" s="59">
        <f>(AO23+AP23+AQ23)</f>
        <v>26</v>
      </c>
      <c r="AO23" s="38">
        <v>10</v>
      </c>
      <c r="AP23" s="38">
        <v>14</v>
      </c>
      <c r="AQ23" s="38">
        <v>2</v>
      </c>
      <c r="AR23" s="59">
        <f t="shared" si="56"/>
        <v>0</v>
      </c>
      <c r="AS23" s="38"/>
      <c r="AT23" s="24"/>
      <c r="AV23" s="119" t="s">
        <v>35</v>
      </c>
      <c r="AW23" s="30">
        <f>SUM(AW6:AW22)</f>
        <v>121</v>
      </c>
      <c r="AX23" s="28">
        <f t="shared" ref="AX23:BK23" si="58">SUM(AX6:AX22)</f>
        <v>92</v>
      </c>
      <c r="AY23" s="28">
        <f t="shared" si="58"/>
        <v>29</v>
      </c>
      <c r="AZ23" s="30">
        <f t="shared" si="58"/>
        <v>5</v>
      </c>
      <c r="BA23" s="28">
        <f t="shared" si="58"/>
        <v>3</v>
      </c>
      <c r="BB23" s="29">
        <f t="shared" si="58"/>
        <v>2</v>
      </c>
      <c r="BC23" s="28">
        <f t="shared" si="58"/>
        <v>0</v>
      </c>
      <c r="BD23" s="28">
        <f t="shared" si="58"/>
        <v>0</v>
      </c>
      <c r="BE23" s="28">
        <f t="shared" si="58"/>
        <v>0</v>
      </c>
      <c r="BF23" s="30">
        <f t="shared" si="58"/>
        <v>116</v>
      </c>
      <c r="BG23" s="28">
        <f t="shared" si="58"/>
        <v>89</v>
      </c>
      <c r="BH23" s="29">
        <f t="shared" si="58"/>
        <v>27</v>
      </c>
      <c r="BI23" s="28">
        <f t="shared" si="58"/>
        <v>0</v>
      </c>
      <c r="BJ23" s="28">
        <f t="shared" si="58"/>
        <v>0</v>
      </c>
      <c r="BK23" s="29">
        <f t="shared" si="58"/>
        <v>0</v>
      </c>
      <c r="BM23" s="36" t="s">
        <v>143</v>
      </c>
      <c r="BN23" s="17">
        <f t="shared" si="48"/>
        <v>5</v>
      </c>
      <c r="BO23" s="17">
        <f t="shared" si="49"/>
        <v>0</v>
      </c>
      <c r="BP23" s="17">
        <f t="shared" si="50"/>
        <v>1</v>
      </c>
      <c r="BQ23" s="18">
        <f t="shared" si="50"/>
        <v>4</v>
      </c>
      <c r="BR23" s="17">
        <f t="shared" si="51"/>
        <v>0</v>
      </c>
      <c r="BU23" s="22">
        <f t="shared" si="52"/>
        <v>0</v>
      </c>
      <c r="BX23" s="22">
        <f t="shared" si="53"/>
        <v>5</v>
      </c>
      <c r="BZ23">
        <v>1</v>
      </c>
      <c r="CA23">
        <v>4</v>
      </c>
      <c r="CB23" s="22">
        <f t="shared" si="54"/>
        <v>0</v>
      </c>
      <c r="CC23" s="23"/>
      <c r="CD23" s="77"/>
      <c r="CE23" s="17"/>
      <c r="CF23" s="17"/>
      <c r="CG23" s="45" t="s">
        <v>338</v>
      </c>
      <c r="CH23" s="59">
        <f t="shared" si="38"/>
        <v>124</v>
      </c>
      <c r="CI23" s="38">
        <f t="shared" si="39"/>
        <v>124</v>
      </c>
      <c r="CJ23" s="38">
        <f t="shared" si="40"/>
        <v>0</v>
      </c>
      <c r="CK23" s="48">
        <f t="shared" si="41"/>
        <v>0</v>
      </c>
      <c r="CL23" s="38">
        <f t="shared" si="42"/>
        <v>0</v>
      </c>
      <c r="CM23" s="37"/>
      <c r="CN23" s="37"/>
      <c r="CO23" s="37"/>
      <c r="CP23" s="59">
        <f t="shared" si="43"/>
        <v>0</v>
      </c>
      <c r="CQ23" s="37"/>
      <c r="CR23" s="54"/>
      <c r="CS23" s="59">
        <f t="shared" si="44"/>
        <v>110</v>
      </c>
      <c r="CT23" s="38">
        <v>110</v>
      </c>
      <c r="CU23" s="37"/>
      <c r="CV23" s="24"/>
      <c r="CW23" s="17">
        <f t="shared" si="45"/>
        <v>14</v>
      </c>
      <c r="CX23" s="38">
        <v>14</v>
      </c>
      <c r="CY23" s="23"/>
      <c r="CZ23" s="22">
        <f t="shared" si="46"/>
        <v>0</v>
      </c>
      <c r="DA23" s="38"/>
      <c r="DB23" s="24"/>
    </row>
    <row r="24" spans="1:106" x14ac:dyDescent="0.15">
      <c r="A24" s="40" t="s">
        <v>392</v>
      </c>
      <c r="B24">
        <v>2014</v>
      </c>
      <c r="C24" s="186">
        <v>41810</v>
      </c>
      <c r="D24" s="4">
        <v>1</v>
      </c>
      <c r="E24" s="34" t="s">
        <v>323</v>
      </c>
      <c r="F24" s="34" t="s">
        <v>251</v>
      </c>
      <c r="G24" s="163" t="s">
        <v>402</v>
      </c>
      <c r="H24" s="123" t="s">
        <v>405</v>
      </c>
      <c r="I24" s="34" t="s">
        <v>394</v>
      </c>
      <c r="J24" s="163" t="s">
        <v>404</v>
      </c>
      <c r="K24" s="123" t="s">
        <v>400</v>
      </c>
      <c r="N24" s="123" t="s">
        <v>398</v>
      </c>
      <c r="O24" s="34"/>
      <c r="P24" s="129" t="s">
        <v>352</v>
      </c>
      <c r="Q24" s="34">
        <v>1</v>
      </c>
      <c r="R24" s="34" t="s">
        <v>323</v>
      </c>
      <c r="S24" s="113" t="s">
        <v>251</v>
      </c>
      <c r="T24" s="113" t="s">
        <v>129</v>
      </c>
      <c r="U24" s="113" t="s">
        <v>130</v>
      </c>
      <c r="V24" s="34"/>
      <c r="X24" s="144" t="s">
        <v>351</v>
      </c>
      <c r="AB24" s="45" t="s">
        <v>89</v>
      </c>
      <c r="AC24" s="38">
        <f>(AD24+AE24+AF24)</f>
        <v>31</v>
      </c>
      <c r="AD24" s="38">
        <f>(AH24+AL24+AO24+AS24)</f>
        <v>14</v>
      </c>
      <c r="AE24" s="38">
        <f>(AI24+AM24+AP24+AT24)</f>
        <v>13</v>
      </c>
      <c r="AF24" s="48">
        <f>(AJ24+AQ24)</f>
        <v>4</v>
      </c>
      <c r="AG24" s="22">
        <f>(AH24+AI24+AJ24)</f>
        <v>0</v>
      </c>
      <c r="AH24" s="37"/>
      <c r="AJ24" s="54"/>
      <c r="AK24" s="22">
        <f>(AL24+AM24)</f>
        <v>0</v>
      </c>
      <c r="AN24" s="59">
        <f>(AO24+AP24+AQ24)</f>
        <v>31</v>
      </c>
      <c r="AO24" s="38">
        <v>14</v>
      </c>
      <c r="AP24" s="38">
        <v>13</v>
      </c>
      <c r="AQ24" s="38">
        <v>4</v>
      </c>
      <c r="AR24" s="59">
        <f t="shared" si="56"/>
        <v>0</v>
      </c>
      <c r="AS24" s="38"/>
      <c r="AT24" s="24"/>
      <c r="AV24" s="148" t="s">
        <v>52</v>
      </c>
      <c r="AW24" s="149">
        <f t="shared" ref="AW24:AW54" si="59">(AX24+AY24)</f>
        <v>23</v>
      </c>
      <c r="AX24" s="149">
        <f t="shared" ref="AX24:AX54" si="60">(BA24+BD24+BG24+BJ24)</f>
        <v>23</v>
      </c>
      <c r="AY24" s="17">
        <f t="shared" ref="AY24:AY54" si="61">(BB24+BE24+BH24+BK24)</f>
        <v>0</v>
      </c>
      <c r="AZ24" s="22">
        <f t="shared" ref="AZ24:AZ54" si="62">(BA24+BB24)</f>
        <v>3</v>
      </c>
      <c r="BA24" s="38">
        <v>3</v>
      </c>
      <c r="BB24" s="18"/>
      <c r="BC24" s="17">
        <f t="shared" ref="BC24:BC54" si="63">(BD24+BE24)</f>
        <v>0</v>
      </c>
      <c r="BD24" s="23"/>
      <c r="BE24" s="23"/>
      <c r="BF24" s="22">
        <f t="shared" ref="BF24:BF54" si="64">(BG24+BH24)</f>
        <v>20</v>
      </c>
      <c r="BG24" s="149">
        <v>20</v>
      </c>
      <c r="BH24" s="18"/>
      <c r="BI24" s="22">
        <f t="shared" ref="BI24:BI54" si="65">(BJ24+BK24)</f>
        <v>0</v>
      </c>
      <c r="BJ24" s="38"/>
      <c r="BK24" s="24"/>
      <c r="BM24" s="36" t="s">
        <v>61</v>
      </c>
      <c r="BN24" s="17">
        <f t="shared" si="48"/>
        <v>9</v>
      </c>
      <c r="BO24" s="17">
        <f t="shared" ref="BO24:BO35" si="66">BY24</f>
        <v>0</v>
      </c>
      <c r="BP24" s="17">
        <f t="shared" ref="BP24:BQ26" si="67">(BS24+BV24+BZ24+CC24)</f>
        <v>1</v>
      </c>
      <c r="BQ24" s="18">
        <f t="shared" si="67"/>
        <v>8</v>
      </c>
      <c r="BR24" s="17">
        <f t="shared" ref="BR24:BR35" si="68">(BS24+BT24)</f>
        <v>0</v>
      </c>
      <c r="BS24" s="23"/>
      <c r="BT24" s="23"/>
      <c r="BU24" s="22">
        <f t="shared" ref="BU24:BU34" si="69">(BV24+BW24)</f>
        <v>0</v>
      </c>
      <c r="BV24" s="23"/>
      <c r="BW24" s="24"/>
      <c r="BX24" s="22">
        <f t="shared" ref="BX24:BX34" si="70">(BY24+BZ24+CA24)</f>
        <v>9</v>
      </c>
      <c r="BY24" s="23"/>
      <c r="BZ24" s="38">
        <v>1</v>
      </c>
      <c r="CA24" s="17">
        <v>8</v>
      </c>
      <c r="CB24" s="22">
        <f t="shared" ref="CB24:CB35" si="71">(CC24+CD24)</f>
        <v>0</v>
      </c>
      <c r="CC24" s="23"/>
      <c r="CD24" s="24"/>
      <c r="CE24" s="38"/>
      <c r="CF24" s="38"/>
      <c r="CG24" s="45" t="s">
        <v>339</v>
      </c>
      <c r="CH24" s="22">
        <f t="shared" si="38"/>
        <v>85</v>
      </c>
      <c r="CI24" s="17">
        <f t="shared" si="39"/>
        <v>84</v>
      </c>
      <c r="CJ24" s="17">
        <f t="shared" si="40"/>
        <v>1</v>
      </c>
      <c r="CK24" s="48">
        <f t="shared" si="41"/>
        <v>0</v>
      </c>
      <c r="CL24" s="17">
        <f t="shared" si="42"/>
        <v>0</v>
      </c>
      <c r="CM24" s="37"/>
      <c r="CN24" s="23"/>
      <c r="CO24" s="23"/>
      <c r="CP24" s="22">
        <f t="shared" si="43"/>
        <v>0</v>
      </c>
      <c r="CQ24" s="37"/>
      <c r="CR24" s="24"/>
      <c r="CS24" s="22">
        <f t="shared" si="44"/>
        <v>77</v>
      </c>
      <c r="CT24" s="38">
        <v>77</v>
      </c>
      <c r="CU24" s="37"/>
      <c r="CV24" s="24"/>
      <c r="CW24" s="17">
        <f t="shared" si="45"/>
        <v>8</v>
      </c>
      <c r="CX24" s="38">
        <v>7</v>
      </c>
      <c r="CY24" s="23">
        <v>1</v>
      </c>
      <c r="CZ24" s="22">
        <f t="shared" si="46"/>
        <v>0</v>
      </c>
      <c r="DA24" s="38"/>
      <c r="DB24" s="24"/>
    </row>
    <row r="25" spans="1:106" x14ac:dyDescent="0.15">
      <c r="A25" s="40" t="s">
        <v>392</v>
      </c>
      <c r="B25">
        <v>2014</v>
      </c>
      <c r="C25" s="186">
        <v>41810</v>
      </c>
      <c r="D25" s="4">
        <v>6</v>
      </c>
      <c r="E25" s="34" t="s">
        <v>323</v>
      </c>
      <c r="F25" s="34" t="s">
        <v>302</v>
      </c>
      <c r="G25" s="163" t="s">
        <v>402</v>
      </c>
      <c r="H25" s="34" t="s">
        <v>19</v>
      </c>
      <c r="J25" s="163" t="s">
        <v>404</v>
      </c>
      <c r="K25" s="123" t="s">
        <v>400</v>
      </c>
      <c r="N25" s="123" t="s">
        <v>398</v>
      </c>
      <c r="O25" s="34"/>
      <c r="P25" s="129" t="s">
        <v>353</v>
      </c>
      <c r="Q25" s="34">
        <v>3</v>
      </c>
      <c r="R25" s="113" t="s">
        <v>323</v>
      </c>
      <c r="S25" s="113" t="s">
        <v>251</v>
      </c>
      <c r="T25" s="113" t="s">
        <v>129</v>
      </c>
      <c r="U25" s="113" t="s">
        <v>130</v>
      </c>
      <c r="V25" s="34"/>
      <c r="X25" s="34" t="s">
        <v>351</v>
      </c>
      <c r="AB25" s="45" t="s">
        <v>90</v>
      </c>
      <c r="AC25" s="38">
        <f t="shared" ref="AC25:AC33" si="72">(AD25+AE25+AF25)</f>
        <v>54</v>
      </c>
      <c r="AD25" s="38">
        <f t="shared" ref="AD25:AD32" si="73">(AH25+AL25+AO25+AS25)</f>
        <v>30</v>
      </c>
      <c r="AE25" s="38">
        <f t="shared" ref="AE25:AE32" si="74">(AI25+AM25+AP25+AT25)</f>
        <v>18</v>
      </c>
      <c r="AF25" s="48">
        <f t="shared" ref="AF25:AF33" si="75">(AJ25+AQ25)</f>
        <v>6</v>
      </c>
      <c r="AG25" s="22">
        <f t="shared" ref="AG25:AG33" si="76">(AH25+AI25+AJ25)</f>
        <v>0</v>
      </c>
      <c r="AH25" s="37"/>
      <c r="AJ25" s="54"/>
      <c r="AK25" s="22">
        <f t="shared" ref="AK25:AK33" si="77">(AL25+AM25)</f>
        <v>0</v>
      </c>
      <c r="AN25" s="59">
        <f t="shared" ref="AN25:AN33" si="78">(AO25+AP25+AQ25)</f>
        <v>54</v>
      </c>
      <c r="AO25" s="38">
        <v>30</v>
      </c>
      <c r="AP25" s="38">
        <v>18</v>
      </c>
      <c r="AQ25" s="38">
        <v>6</v>
      </c>
      <c r="AR25" s="59">
        <f t="shared" si="56"/>
        <v>0</v>
      </c>
      <c r="AS25" s="38"/>
      <c r="AT25" s="24"/>
      <c r="AV25" s="36" t="s">
        <v>53</v>
      </c>
      <c r="AW25" s="17">
        <f t="shared" si="59"/>
        <v>38</v>
      </c>
      <c r="AX25" s="17">
        <f t="shared" si="60"/>
        <v>31</v>
      </c>
      <c r="AY25" s="17">
        <f t="shared" si="61"/>
        <v>7</v>
      </c>
      <c r="AZ25" s="22">
        <f t="shared" si="62"/>
        <v>7</v>
      </c>
      <c r="BA25" s="38">
        <v>5</v>
      </c>
      <c r="BB25" s="18">
        <v>2</v>
      </c>
      <c r="BC25" s="17">
        <f t="shared" si="63"/>
        <v>0</v>
      </c>
      <c r="BD25" s="23"/>
      <c r="BE25" s="23"/>
      <c r="BF25" s="22">
        <f t="shared" si="64"/>
        <v>31</v>
      </c>
      <c r="BG25" s="38">
        <v>26</v>
      </c>
      <c r="BH25" s="18">
        <v>5</v>
      </c>
      <c r="BI25" s="22">
        <f t="shared" si="65"/>
        <v>0</v>
      </c>
      <c r="BJ25" s="38"/>
      <c r="BK25" s="24"/>
      <c r="BM25" s="36" t="s">
        <v>144</v>
      </c>
      <c r="BN25" s="17">
        <f t="shared" ref="BN25:BN35" si="79">(BO25+BP25+BQ25)</f>
        <v>13</v>
      </c>
      <c r="BO25" s="17">
        <f t="shared" si="66"/>
        <v>0</v>
      </c>
      <c r="BP25" s="17">
        <f t="shared" si="67"/>
        <v>4</v>
      </c>
      <c r="BQ25" s="18">
        <f t="shared" si="67"/>
        <v>9</v>
      </c>
      <c r="BR25" s="17">
        <f t="shared" si="68"/>
        <v>0</v>
      </c>
      <c r="BS25" s="23"/>
      <c r="BT25" s="23"/>
      <c r="BU25" s="22">
        <f t="shared" si="69"/>
        <v>0</v>
      </c>
      <c r="BV25" s="23"/>
      <c r="BW25" s="24"/>
      <c r="BX25" s="22">
        <f t="shared" si="70"/>
        <v>13</v>
      </c>
      <c r="BY25" s="23"/>
      <c r="BZ25" s="38">
        <v>4</v>
      </c>
      <c r="CA25" s="38">
        <v>9</v>
      </c>
      <c r="CB25" s="22">
        <f t="shared" si="71"/>
        <v>0</v>
      </c>
      <c r="CC25" s="55"/>
      <c r="CD25" s="56"/>
      <c r="CE25" s="38"/>
      <c r="CF25" s="38"/>
      <c r="CG25" s="92" t="s">
        <v>48</v>
      </c>
      <c r="CH25" s="84">
        <f>(CI25+CJ25+CK25)</f>
        <v>358</v>
      </c>
      <c r="CI25" s="79">
        <f>SUM(CI6:CI24)</f>
        <v>356</v>
      </c>
      <c r="CJ25" s="79">
        <f>SUM(CJ6:CJ24)</f>
        <v>2</v>
      </c>
      <c r="CK25" s="79">
        <f>SUM(CK6:CK24)</f>
        <v>0</v>
      </c>
      <c r="CL25" s="84">
        <f>(CM25+CN25+CO25)</f>
        <v>0</v>
      </c>
      <c r="CM25" s="79">
        <f>SUM(CM6:CM24)</f>
        <v>0</v>
      </c>
      <c r="CN25" s="79">
        <f>SUM(CN6:CN24)</f>
        <v>0</v>
      </c>
      <c r="CO25" s="72">
        <f>SUM(CO6:CO24)</f>
        <v>0</v>
      </c>
      <c r="CP25" s="84">
        <f>(CQ25+CR25)</f>
        <v>0</v>
      </c>
      <c r="CQ25" s="79">
        <f>SUM(CQ6:CQ24)</f>
        <v>0</v>
      </c>
      <c r="CR25" s="72">
        <f>SUM(CR6:CR24)</f>
        <v>0</v>
      </c>
      <c r="CS25" s="79">
        <f>(CT25+CU25+CV25)</f>
        <v>336</v>
      </c>
      <c r="CT25" s="79">
        <f>SUM(CT6:CT24)</f>
        <v>335</v>
      </c>
      <c r="CU25" s="79">
        <f>SUM(CU6:CU24)</f>
        <v>1</v>
      </c>
      <c r="CV25" s="79">
        <f>SUM(CV6:CV24)</f>
        <v>0</v>
      </c>
      <c r="CW25" s="84">
        <f>(CX25+CY25)</f>
        <v>22</v>
      </c>
      <c r="CX25" s="79">
        <f>SUM(CX6:CX24)</f>
        <v>21</v>
      </c>
      <c r="CY25" s="72">
        <f>SUM(CY6:CY24)</f>
        <v>1</v>
      </c>
      <c r="CZ25" s="79">
        <f>(DA25+DB25)</f>
        <v>0</v>
      </c>
      <c r="DA25" s="79">
        <f>SUM(DA6:DA24)</f>
        <v>0</v>
      </c>
      <c r="DB25" s="72">
        <f>SUM(DB6:DB24)</f>
        <v>0</v>
      </c>
    </row>
    <row r="26" spans="1:106" x14ac:dyDescent="0.15">
      <c r="A26" s="40" t="s">
        <v>392</v>
      </c>
      <c r="B26">
        <v>2014</v>
      </c>
      <c r="C26" s="186">
        <v>41810</v>
      </c>
      <c r="D26" s="4">
        <v>3</v>
      </c>
      <c r="E26" s="34" t="s">
        <v>323</v>
      </c>
      <c r="F26" s="34" t="s">
        <v>302</v>
      </c>
      <c r="G26" s="163" t="s">
        <v>402</v>
      </c>
      <c r="H26" s="34" t="s">
        <v>19</v>
      </c>
      <c r="I26" s="34" t="s">
        <v>394</v>
      </c>
      <c r="J26" s="163" t="s">
        <v>404</v>
      </c>
      <c r="K26" s="123" t="s">
        <v>400</v>
      </c>
      <c r="N26" s="123" t="s">
        <v>398</v>
      </c>
      <c r="O26" s="34"/>
      <c r="P26" s="129" t="s">
        <v>354</v>
      </c>
      <c r="Q26" s="34">
        <v>1</v>
      </c>
      <c r="R26" s="113" t="s">
        <v>323</v>
      </c>
      <c r="S26" s="34" t="s">
        <v>251</v>
      </c>
      <c r="T26" s="34" t="s">
        <v>129</v>
      </c>
      <c r="U26" s="34" t="s">
        <v>130</v>
      </c>
      <c r="V26" s="34"/>
      <c r="X26" s="34" t="s">
        <v>351</v>
      </c>
      <c r="AB26" s="45" t="s">
        <v>91</v>
      </c>
      <c r="AC26" s="38">
        <f t="shared" si="72"/>
        <v>58</v>
      </c>
      <c r="AD26" s="38">
        <f t="shared" si="73"/>
        <v>31</v>
      </c>
      <c r="AE26" s="149">
        <f t="shared" si="74"/>
        <v>20</v>
      </c>
      <c r="AF26" s="150">
        <f t="shared" si="75"/>
        <v>7</v>
      </c>
      <c r="AG26" s="22">
        <f t="shared" si="76"/>
        <v>20</v>
      </c>
      <c r="AH26" s="37">
        <v>1</v>
      </c>
      <c r="AI26">
        <v>13</v>
      </c>
      <c r="AJ26" s="54">
        <v>6</v>
      </c>
      <c r="AK26" s="22">
        <f t="shared" si="77"/>
        <v>0</v>
      </c>
      <c r="AN26" s="59">
        <f t="shared" si="78"/>
        <v>17</v>
      </c>
      <c r="AO26" s="38">
        <v>9</v>
      </c>
      <c r="AP26" s="149">
        <v>7</v>
      </c>
      <c r="AQ26" s="149">
        <v>1</v>
      </c>
      <c r="AR26" s="59">
        <f t="shared" si="56"/>
        <v>21</v>
      </c>
      <c r="AS26" s="38">
        <v>21</v>
      </c>
      <c r="AT26" s="24"/>
      <c r="AV26" s="36" t="s">
        <v>54</v>
      </c>
      <c r="AW26" s="17">
        <f t="shared" si="59"/>
        <v>26</v>
      </c>
      <c r="AX26" s="17">
        <f t="shared" si="60"/>
        <v>19</v>
      </c>
      <c r="AY26" s="17">
        <f t="shared" si="61"/>
        <v>7</v>
      </c>
      <c r="AZ26" s="22">
        <f t="shared" si="62"/>
        <v>3</v>
      </c>
      <c r="BA26" s="38">
        <v>1</v>
      </c>
      <c r="BB26" s="18">
        <v>2</v>
      </c>
      <c r="BC26" s="17">
        <f t="shared" si="63"/>
        <v>0</v>
      </c>
      <c r="BD26" s="23"/>
      <c r="BE26" s="23"/>
      <c r="BF26" s="22">
        <f t="shared" si="64"/>
        <v>23</v>
      </c>
      <c r="BG26" s="38">
        <v>18</v>
      </c>
      <c r="BH26" s="18">
        <v>5</v>
      </c>
      <c r="BI26" s="22">
        <f t="shared" si="65"/>
        <v>0</v>
      </c>
      <c r="BJ26" s="38"/>
      <c r="BK26" s="24"/>
      <c r="BM26" s="36" t="s">
        <v>62</v>
      </c>
      <c r="BN26" s="17">
        <f t="shared" si="79"/>
        <v>14</v>
      </c>
      <c r="BO26" s="17">
        <f t="shared" si="66"/>
        <v>0</v>
      </c>
      <c r="BP26" s="17">
        <f t="shared" si="67"/>
        <v>2</v>
      </c>
      <c r="BQ26" s="18">
        <f t="shared" si="67"/>
        <v>12</v>
      </c>
      <c r="BR26" s="17">
        <f t="shared" si="68"/>
        <v>0</v>
      </c>
      <c r="BU26" s="22">
        <f t="shared" si="69"/>
        <v>0</v>
      </c>
      <c r="BX26" s="22">
        <f t="shared" si="70"/>
        <v>14</v>
      </c>
      <c r="BZ26" s="38">
        <v>2</v>
      </c>
      <c r="CA26" s="38">
        <v>12</v>
      </c>
      <c r="CB26" s="22">
        <f t="shared" si="71"/>
        <v>0</v>
      </c>
      <c r="CC26" s="23"/>
      <c r="CD26" s="77"/>
      <c r="CE26" s="38"/>
      <c r="CF26" s="38"/>
      <c r="CG26" s="68" t="s">
        <v>84</v>
      </c>
      <c r="CH26" s="38">
        <f t="shared" ref="CH26:CH53" si="80">(CI26+CJ26+CK26)</f>
        <v>83</v>
      </c>
      <c r="CI26" s="38">
        <f>(CM26+CQ26+CT26+CX26+DA26)</f>
        <v>83</v>
      </c>
      <c r="CJ26" s="38">
        <f t="shared" ref="CJ26:CJ53" si="81">(CN26+CR26+CU26+CY26+DB26)</f>
        <v>0</v>
      </c>
      <c r="CK26" s="37">
        <f t="shared" ref="CK26:CK46" si="82">SUM(CV26)</f>
        <v>0</v>
      </c>
      <c r="CL26" s="60">
        <f t="shared" ref="CL26:CL53" si="83">(CM26+CN26)</f>
        <v>0</v>
      </c>
      <c r="CM26" s="61"/>
      <c r="CN26" s="61"/>
      <c r="CO26" s="61"/>
      <c r="CP26" s="60">
        <f t="shared" ref="CP26:CP53" si="84">(CQ26+CR26)</f>
        <v>0</v>
      </c>
      <c r="CQ26" s="62"/>
      <c r="CR26" s="108"/>
      <c r="CS26" s="60">
        <f t="shared" ref="CS26:CS53" si="85">(CT26+CU26+CV26)</f>
        <v>74</v>
      </c>
      <c r="CT26" s="62">
        <v>74</v>
      </c>
      <c r="CU26" s="62"/>
      <c r="CV26" s="61"/>
      <c r="CW26" s="60">
        <f t="shared" ref="CW26:CW53" si="86">(CX26+CY26)</f>
        <v>9</v>
      </c>
      <c r="CX26" s="62">
        <v>9</v>
      </c>
      <c r="CY26" s="108"/>
      <c r="CZ26" s="60">
        <f t="shared" ref="CZ26:CZ53" si="87">(DA26+DB26)</f>
        <v>0</v>
      </c>
      <c r="DA26" s="62"/>
      <c r="DB26" s="108"/>
    </row>
    <row r="27" spans="1:106" x14ac:dyDescent="0.15">
      <c r="A27" s="40" t="s">
        <v>392</v>
      </c>
      <c r="B27">
        <v>2014</v>
      </c>
      <c r="C27" s="186">
        <v>41810</v>
      </c>
      <c r="D27" s="4">
        <v>1</v>
      </c>
      <c r="E27" s="34" t="s">
        <v>323</v>
      </c>
      <c r="F27" s="34" t="s">
        <v>302</v>
      </c>
      <c r="G27" s="163" t="s">
        <v>402</v>
      </c>
      <c r="H27" s="123" t="s">
        <v>405</v>
      </c>
      <c r="I27" s="34" t="s">
        <v>394</v>
      </c>
      <c r="J27" s="163" t="s">
        <v>404</v>
      </c>
      <c r="K27" s="123" t="s">
        <v>400</v>
      </c>
      <c r="N27" s="123" t="s">
        <v>398</v>
      </c>
      <c r="O27" s="34"/>
      <c r="P27" s="129" t="s">
        <v>355</v>
      </c>
      <c r="Q27" s="34">
        <v>2</v>
      </c>
      <c r="R27" s="113" t="s">
        <v>323</v>
      </c>
      <c r="S27" s="113" t="s">
        <v>251</v>
      </c>
      <c r="T27" s="113" t="s">
        <v>129</v>
      </c>
      <c r="U27" s="113" t="s">
        <v>130</v>
      </c>
      <c r="V27" s="34"/>
      <c r="X27" s="144" t="s">
        <v>351</v>
      </c>
      <c r="AB27" s="45" t="s">
        <v>92</v>
      </c>
      <c r="AC27" s="38">
        <f t="shared" si="72"/>
        <v>78</v>
      </c>
      <c r="AD27" s="38">
        <f t="shared" si="73"/>
        <v>46</v>
      </c>
      <c r="AE27" s="38">
        <f t="shared" si="74"/>
        <v>25</v>
      </c>
      <c r="AF27" s="48">
        <f t="shared" si="75"/>
        <v>7</v>
      </c>
      <c r="AG27" s="22">
        <f t="shared" si="76"/>
        <v>4</v>
      </c>
      <c r="AH27" s="37"/>
      <c r="AI27">
        <v>1</v>
      </c>
      <c r="AJ27" s="54">
        <v>3</v>
      </c>
      <c r="AK27" s="22">
        <f t="shared" si="77"/>
        <v>0</v>
      </c>
      <c r="AN27" s="59">
        <f t="shared" si="78"/>
        <v>48</v>
      </c>
      <c r="AO27" s="38">
        <v>20</v>
      </c>
      <c r="AP27" s="38">
        <v>24</v>
      </c>
      <c r="AQ27" s="38">
        <v>4</v>
      </c>
      <c r="AR27" s="59">
        <f t="shared" si="56"/>
        <v>26</v>
      </c>
      <c r="AS27" s="38">
        <v>26</v>
      </c>
      <c r="AT27" s="24"/>
      <c r="AV27" s="36" t="s">
        <v>55</v>
      </c>
      <c r="AW27" s="17">
        <f t="shared" si="59"/>
        <v>36</v>
      </c>
      <c r="AX27" s="17">
        <f t="shared" si="60"/>
        <v>29</v>
      </c>
      <c r="AY27" s="17">
        <f t="shared" si="61"/>
        <v>7</v>
      </c>
      <c r="AZ27" s="22">
        <f t="shared" si="62"/>
        <v>11</v>
      </c>
      <c r="BA27" s="38">
        <v>7</v>
      </c>
      <c r="BB27" s="18">
        <v>4</v>
      </c>
      <c r="BC27" s="17">
        <f t="shared" si="63"/>
        <v>0</v>
      </c>
      <c r="BD27" s="23"/>
      <c r="BE27" s="23"/>
      <c r="BF27" s="22">
        <f t="shared" si="64"/>
        <v>25</v>
      </c>
      <c r="BG27" s="38">
        <v>22</v>
      </c>
      <c r="BH27" s="18">
        <v>3</v>
      </c>
      <c r="BI27" s="22">
        <f t="shared" si="65"/>
        <v>0</v>
      </c>
      <c r="BJ27" s="38"/>
      <c r="BK27" s="24"/>
      <c r="BM27" s="36" t="s">
        <v>86</v>
      </c>
      <c r="BN27" s="17">
        <f t="shared" si="79"/>
        <v>34</v>
      </c>
      <c r="BO27" s="17">
        <f t="shared" si="66"/>
        <v>0</v>
      </c>
      <c r="BP27" s="17">
        <f t="shared" ref="BP27:BP35" si="88">(BS27+BV27+BZ27+CC27)</f>
        <v>2</v>
      </c>
      <c r="BQ27" s="18">
        <f t="shared" ref="BQ27:BQ35" si="89">(BT27+BW27+CA27+CD27)</f>
        <v>32</v>
      </c>
      <c r="BR27" s="17">
        <f t="shared" si="68"/>
        <v>1</v>
      </c>
      <c r="BS27">
        <v>1</v>
      </c>
      <c r="BU27" s="22">
        <f t="shared" si="69"/>
        <v>0</v>
      </c>
      <c r="BX27" s="22">
        <f t="shared" si="70"/>
        <v>33</v>
      </c>
      <c r="BZ27">
        <v>1</v>
      </c>
      <c r="CA27">
        <v>32</v>
      </c>
      <c r="CB27" s="22">
        <f t="shared" si="71"/>
        <v>0</v>
      </c>
      <c r="CC27" s="23"/>
      <c r="CD27" s="77"/>
      <c r="CE27" s="38"/>
      <c r="CF27" s="38"/>
      <c r="CG27" s="45" t="s">
        <v>115</v>
      </c>
      <c r="CH27" s="38">
        <f t="shared" si="80"/>
        <v>57</v>
      </c>
      <c r="CI27" s="38">
        <f t="shared" ref="CI27:CI53" si="90">(CM27+CQ27+CT27+CX27+DA27)</f>
        <v>57</v>
      </c>
      <c r="CJ27" s="38">
        <f t="shared" si="81"/>
        <v>0</v>
      </c>
      <c r="CK27" s="37">
        <f t="shared" si="82"/>
        <v>0</v>
      </c>
      <c r="CL27" s="59">
        <f t="shared" si="83"/>
        <v>0</v>
      </c>
      <c r="CM27" s="37"/>
      <c r="CN27" s="37"/>
      <c r="CO27" s="37"/>
      <c r="CP27" s="59">
        <f t="shared" si="84"/>
        <v>0</v>
      </c>
      <c r="CQ27" s="38"/>
      <c r="CR27" s="54"/>
      <c r="CS27" s="59">
        <f t="shared" si="85"/>
        <v>47</v>
      </c>
      <c r="CT27" s="38">
        <v>47</v>
      </c>
      <c r="CU27" s="38"/>
      <c r="CV27" s="37"/>
      <c r="CW27" s="59">
        <f t="shared" si="86"/>
        <v>10</v>
      </c>
      <c r="CX27" s="38">
        <v>10</v>
      </c>
      <c r="CY27" s="54"/>
      <c r="CZ27" s="59">
        <f t="shared" si="87"/>
        <v>0</v>
      </c>
      <c r="DA27" s="38"/>
      <c r="DB27" s="54"/>
    </row>
    <row r="28" spans="1:106" x14ac:dyDescent="0.15">
      <c r="A28" s="40" t="s">
        <v>392</v>
      </c>
      <c r="B28">
        <v>2014</v>
      </c>
      <c r="C28" s="186">
        <v>41810</v>
      </c>
      <c r="D28" s="4">
        <v>3</v>
      </c>
      <c r="E28" s="34" t="s">
        <v>323</v>
      </c>
      <c r="F28" s="123" t="s">
        <v>251</v>
      </c>
      <c r="G28" s="123" t="s">
        <v>146</v>
      </c>
      <c r="H28" s="34" t="s">
        <v>19</v>
      </c>
      <c r="J28" s="163" t="s">
        <v>404</v>
      </c>
      <c r="K28" s="34" t="s">
        <v>303</v>
      </c>
      <c r="O28" s="34"/>
      <c r="P28" s="129" t="s">
        <v>356</v>
      </c>
      <c r="Q28" s="34">
        <v>1</v>
      </c>
      <c r="R28" s="113" t="s">
        <v>323</v>
      </c>
      <c r="S28" s="113" t="s">
        <v>251</v>
      </c>
      <c r="T28" s="113" t="s">
        <v>129</v>
      </c>
      <c r="U28" s="113" t="s">
        <v>130</v>
      </c>
      <c r="V28" s="34"/>
      <c r="X28" s="113" t="s">
        <v>351</v>
      </c>
      <c r="AB28" s="45" t="s">
        <v>93</v>
      </c>
      <c r="AC28" s="38">
        <f t="shared" si="72"/>
        <v>60</v>
      </c>
      <c r="AD28" s="38">
        <f t="shared" si="73"/>
        <v>31</v>
      </c>
      <c r="AE28" s="38">
        <f>(AI28+AM28+AP28+AT28)</f>
        <v>22</v>
      </c>
      <c r="AF28" s="48">
        <f t="shared" si="75"/>
        <v>7</v>
      </c>
      <c r="AG28" s="22">
        <f t="shared" si="76"/>
        <v>2</v>
      </c>
      <c r="AH28" s="37"/>
      <c r="AJ28" s="54">
        <v>2</v>
      </c>
      <c r="AK28" s="22">
        <f t="shared" si="77"/>
        <v>0</v>
      </c>
      <c r="AN28" s="59">
        <f t="shared" si="78"/>
        <v>43</v>
      </c>
      <c r="AO28" s="38">
        <v>16</v>
      </c>
      <c r="AP28" s="38">
        <v>22</v>
      </c>
      <c r="AQ28" s="38">
        <v>5</v>
      </c>
      <c r="AR28" s="59">
        <f t="shared" si="56"/>
        <v>15</v>
      </c>
      <c r="AS28" s="38">
        <v>15</v>
      </c>
      <c r="AT28" s="24"/>
      <c r="AV28" s="36" t="s">
        <v>63</v>
      </c>
      <c r="AW28" s="17">
        <f t="shared" si="59"/>
        <v>39</v>
      </c>
      <c r="AX28" s="17">
        <f t="shared" si="60"/>
        <v>34</v>
      </c>
      <c r="AY28" s="17">
        <f t="shared" si="61"/>
        <v>5</v>
      </c>
      <c r="AZ28" s="22">
        <f t="shared" si="62"/>
        <v>8</v>
      </c>
      <c r="BA28" s="38">
        <v>8</v>
      </c>
      <c r="BB28" s="18"/>
      <c r="BC28" s="17">
        <f t="shared" si="63"/>
        <v>0</v>
      </c>
      <c r="BD28" s="23"/>
      <c r="BE28" s="23"/>
      <c r="BF28" s="22">
        <f t="shared" si="64"/>
        <v>31</v>
      </c>
      <c r="BG28" s="38">
        <v>26</v>
      </c>
      <c r="BH28" s="18">
        <v>5</v>
      </c>
      <c r="BI28" s="22">
        <f t="shared" si="65"/>
        <v>0</v>
      </c>
      <c r="BJ28" s="38"/>
      <c r="BK28" s="24"/>
      <c r="BM28" s="36" t="s">
        <v>145</v>
      </c>
      <c r="BN28" s="17">
        <f t="shared" si="79"/>
        <v>80</v>
      </c>
      <c r="BO28" s="17">
        <f t="shared" si="66"/>
        <v>0</v>
      </c>
      <c r="BP28" s="17">
        <f t="shared" si="88"/>
        <v>8</v>
      </c>
      <c r="BQ28" s="18">
        <f t="shared" si="89"/>
        <v>72</v>
      </c>
      <c r="BR28" s="17">
        <f t="shared" si="68"/>
        <v>0</v>
      </c>
      <c r="BU28" s="22">
        <f t="shared" si="69"/>
        <v>0</v>
      </c>
      <c r="BX28" s="22">
        <f t="shared" si="70"/>
        <v>80</v>
      </c>
      <c r="BZ28">
        <v>8</v>
      </c>
      <c r="CA28">
        <v>72</v>
      </c>
      <c r="CB28" s="22">
        <f t="shared" si="71"/>
        <v>0</v>
      </c>
      <c r="CC28" s="23"/>
      <c r="CD28" s="77"/>
      <c r="CE28" s="17"/>
      <c r="CF28" s="17"/>
      <c r="CG28" s="45" t="s">
        <v>116</v>
      </c>
      <c r="CH28" s="38">
        <f t="shared" si="80"/>
        <v>57</v>
      </c>
      <c r="CI28" s="38">
        <f t="shared" si="90"/>
        <v>57</v>
      </c>
      <c r="CJ28" s="38">
        <f t="shared" si="81"/>
        <v>0</v>
      </c>
      <c r="CK28" s="37">
        <f t="shared" si="82"/>
        <v>0</v>
      </c>
      <c r="CL28" s="59">
        <f t="shared" si="83"/>
        <v>0</v>
      </c>
      <c r="CM28" s="37"/>
      <c r="CN28" s="37"/>
      <c r="CO28" s="37"/>
      <c r="CP28" s="59">
        <f t="shared" si="84"/>
        <v>0</v>
      </c>
      <c r="CQ28" s="38"/>
      <c r="CR28" s="54"/>
      <c r="CS28" s="59">
        <f t="shared" si="85"/>
        <v>50</v>
      </c>
      <c r="CT28" s="38">
        <v>50</v>
      </c>
      <c r="CU28" s="38"/>
      <c r="CV28" s="37"/>
      <c r="CW28" s="59">
        <f t="shared" si="86"/>
        <v>7</v>
      </c>
      <c r="CX28" s="38">
        <v>7</v>
      </c>
      <c r="CY28" s="54"/>
      <c r="CZ28" s="59">
        <f t="shared" si="87"/>
        <v>0</v>
      </c>
      <c r="DA28" s="38"/>
      <c r="DB28" s="54"/>
    </row>
    <row r="29" spans="1:106" x14ac:dyDescent="0.15">
      <c r="A29" s="40" t="s">
        <v>392</v>
      </c>
      <c r="B29">
        <v>2014</v>
      </c>
      <c r="C29" s="186">
        <v>41810</v>
      </c>
      <c r="D29" s="4">
        <v>3</v>
      </c>
      <c r="E29" s="34" t="s">
        <v>323</v>
      </c>
      <c r="F29" s="123" t="s">
        <v>251</v>
      </c>
      <c r="G29" s="123" t="s">
        <v>146</v>
      </c>
      <c r="H29" s="123" t="s">
        <v>405</v>
      </c>
      <c r="I29" s="34" t="s">
        <v>394</v>
      </c>
      <c r="J29" s="163" t="s">
        <v>404</v>
      </c>
      <c r="K29" s="34" t="s">
        <v>303</v>
      </c>
      <c r="O29" s="34"/>
      <c r="P29" s="129" t="s">
        <v>357</v>
      </c>
      <c r="Q29" s="34">
        <v>2</v>
      </c>
      <c r="R29" s="113" t="s">
        <v>323</v>
      </c>
      <c r="S29" s="113" t="s">
        <v>251</v>
      </c>
      <c r="T29" s="113" t="s">
        <v>129</v>
      </c>
      <c r="U29" s="113" t="s">
        <v>130</v>
      </c>
      <c r="V29" s="34"/>
      <c r="X29" s="113" t="s">
        <v>351</v>
      </c>
      <c r="AB29" s="45" t="s">
        <v>94</v>
      </c>
      <c r="AC29" s="38">
        <f t="shared" si="72"/>
        <v>53</v>
      </c>
      <c r="AD29" s="38">
        <f t="shared" si="73"/>
        <v>32</v>
      </c>
      <c r="AE29" s="38">
        <f>(AI29+AM29+AP29+AT29)</f>
        <v>16</v>
      </c>
      <c r="AF29" s="48">
        <f t="shared" si="75"/>
        <v>5</v>
      </c>
      <c r="AG29" s="22">
        <f t="shared" si="76"/>
        <v>2</v>
      </c>
      <c r="AH29" s="37"/>
      <c r="AJ29" s="54">
        <v>2</v>
      </c>
      <c r="AK29" s="22">
        <f t="shared" si="77"/>
        <v>0</v>
      </c>
      <c r="AN29" s="59">
        <f t="shared" si="78"/>
        <v>30</v>
      </c>
      <c r="AO29" s="38">
        <v>11</v>
      </c>
      <c r="AP29" s="38">
        <v>16</v>
      </c>
      <c r="AQ29" s="38">
        <v>3</v>
      </c>
      <c r="AR29" s="59">
        <f t="shared" si="56"/>
        <v>21</v>
      </c>
      <c r="AS29" s="38">
        <v>21</v>
      </c>
      <c r="AT29" s="24"/>
      <c r="AV29" s="45" t="s">
        <v>64</v>
      </c>
      <c r="AW29" s="38">
        <f t="shared" si="59"/>
        <v>120</v>
      </c>
      <c r="AX29" s="38">
        <f t="shared" si="60"/>
        <v>106</v>
      </c>
      <c r="AY29" s="38">
        <f t="shared" si="61"/>
        <v>14</v>
      </c>
      <c r="AZ29" s="22">
        <f t="shared" si="62"/>
        <v>24</v>
      </c>
      <c r="BA29" s="38">
        <v>21</v>
      </c>
      <c r="BB29" s="48">
        <v>3</v>
      </c>
      <c r="BC29" s="17">
        <f t="shared" si="63"/>
        <v>0</v>
      </c>
      <c r="BD29" s="23"/>
      <c r="BE29" s="23"/>
      <c r="BF29" s="22">
        <f t="shared" si="64"/>
        <v>96</v>
      </c>
      <c r="BG29" s="38">
        <v>85</v>
      </c>
      <c r="BH29" s="18">
        <v>11</v>
      </c>
      <c r="BI29" s="22">
        <f t="shared" si="65"/>
        <v>0</v>
      </c>
      <c r="BJ29" s="38"/>
      <c r="BK29" s="24"/>
      <c r="BM29" s="36" t="s">
        <v>87</v>
      </c>
      <c r="BN29" s="17">
        <f t="shared" si="79"/>
        <v>28</v>
      </c>
      <c r="BO29" s="17">
        <f t="shared" si="66"/>
        <v>0</v>
      </c>
      <c r="BP29" s="17">
        <f t="shared" si="88"/>
        <v>3</v>
      </c>
      <c r="BQ29" s="18">
        <f t="shared" si="89"/>
        <v>25</v>
      </c>
      <c r="BR29" s="17">
        <f t="shared" si="68"/>
        <v>2</v>
      </c>
      <c r="BS29">
        <v>2</v>
      </c>
      <c r="BU29" s="22">
        <f t="shared" si="69"/>
        <v>0</v>
      </c>
      <c r="BX29" s="22">
        <f t="shared" si="70"/>
        <v>26</v>
      </c>
      <c r="BZ29">
        <v>1</v>
      </c>
      <c r="CA29">
        <v>25</v>
      </c>
      <c r="CB29" s="22">
        <f t="shared" si="71"/>
        <v>0</v>
      </c>
      <c r="CC29" s="23"/>
      <c r="CD29" s="77"/>
      <c r="CE29" s="17"/>
      <c r="CF29" s="17"/>
      <c r="CG29" s="45" t="s">
        <v>117</v>
      </c>
      <c r="CH29" s="38">
        <f t="shared" si="80"/>
        <v>46</v>
      </c>
      <c r="CI29" s="38">
        <f t="shared" si="90"/>
        <v>46</v>
      </c>
      <c r="CJ29" s="38">
        <f t="shared" si="81"/>
        <v>0</v>
      </c>
      <c r="CK29" s="37">
        <f t="shared" si="82"/>
        <v>0</v>
      </c>
      <c r="CL29" s="59">
        <f t="shared" si="83"/>
        <v>0</v>
      </c>
      <c r="CM29" s="37"/>
      <c r="CN29" s="37"/>
      <c r="CO29" s="37"/>
      <c r="CP29" s="59">
        <f t="shared" si="84"/>
        <v>0</v>
      </c>
      <c r="CQ29" s="38"/>
      <c r="CR29" s="54"/>
      <c r="CS29" s="59">
        <f t="shared" si="85"/>
        <v>41</v>
      </c>
      <c r="CT29" s="38">
        <v>41</v>
      </c>
      <c r="CU29" s="38"/>
      <c r="CV29" s="37"/>
      <c r="CW29" s="59">
        <f t="shared" si="86"/>
        <v>5</v>
      </c>
      <c r="CX29" s="38">
        <v>5</v>
      </c>
      <c r="CY29" s="54"/>
      <c r="CZ29" s="59">
        <f t="shared" si="87"/>
        <v>0</v>
      </c>
      <c r="DA29" s="38"/>
      <c r="DB29" s="54"/>
    </row>
    <row r="30" spans="1:106" x14ac:dyDescent="0.15">
      <c r="A30" s="40" t="s">
        <v>392</v>
      </c>
      <c r="B30">
        <v>2014</v>
      </c>
      <c r="C30" s="186">
        <v>41810</v>
      </c>
      <c r="D30" s="4">
        <v>1</v>
      </c>
      <c r="E30" s="34" t="s">
        <v>323</v>
      </c>
      <c r="F30" s="163" t="s">
        <v>251</v>
      </c>
      <c r="G30" s="163" t="s">
        <v>401</v>
      </c>
      <c r="H30" s="34" t="s">
        <v>19</v>
      </c>
      <c r="J30" s="163" t="s">
        <v>404</v>
      </c>
      <c r="K30" s="123" t="s">
        <v>399</v>
      </c>
      <c r="O30" s="34"/>
      <c r="P30" s="129" t="s">
        <v>358</v>
      </c>
      <c r="Q30" s="34">
        <v>1</v>
      </c>
      <c r="R30" s="113" t="s">
        <v>323</v>
      </c>
      <c r="S30" s="113" t="s">
        <v>251</v>
      </c>
      <c r="T30" s="113" t="s">
        <v>129</v>
      </c>
      <c r="U30" s="113" t="s">
        <v>130</v>
      </c>
      <c r="V30" s="34"/>
      <c r="X30" s="144" t="s">
        <v>351</v>
      </c>
      <c r="AB30" s="45" t="s">
        <v>95</v>
      </c>
      <c r="AC30" s="38">
        <f t="shared" si="72"/>
        <v>75</v>
      </c>
      <c r="AD30" s="38">
        <f t="shared" si="73"/>
        <v>32</v>
      </c>
      <c r="AE30" s="38">
        <f t="shared" si="74"/>
        <v>34</v>
      </c>
      <c r="AF30" s="48">
        <f t="shared" si="75"/>
        <v>9</v>
      </c>
      <c r="AG30" s="22">
        <f t="shared" si="76"/>
        <v>2</v>
      </c>
      <c r="AH30" s="37"/>
      <c r="AJ30" s="54">
        <v>2</v>
      </c>
      <c r="AK30" s="22">
        <f t="shared" si="77"/>
        <v>0</v>
      </c>
      <c r="AN30" s="59">
        <f t="shared" si="78"/>
        <v>55</v>
      </c>
      <c r="AO30" s="38">
        <v>14</v>
      </c>
      <c r="AP30" s="38">
        <v>34</v>
      </c>
      <c r="AQ30" s="38">
        <v>7</v>
      </c>
      <c r="AR30" s="59">
        <f t="shared" si="56"/>
        <v>18</v>
      </c>
      <c r="AS30" s="38">
        <v>18</v>
      </c>
      <c r="AT30" s="24"/>
      <c r="AV30" s="36" t="s">
        <v>65</v>
      </c>
      <c r="AW30" s="17">
        <f t="shared" si="59"/>
        <v>72</v>
      </c>
      <c r="AX30" s="17">
        <f t="shared" si="60"/>
        <v>64</v>
      </c>
      <c r="AY30" s="17">
        <f t="shared" si="61"/>
        <v>8</v>
      </c>
      <c r="AZ30" s="22">
        <f t="shared" si="62"/>
        <v>10</v>
      </c>
      <c r="BA30" s="38">
        <v>10</v>
      </c>
      <c r="BB30" s="48"/>
      <c r="BC30" s="17">
        <f t="shared" si="63"/>
        <v>0</v>
      </c>
      <c r="BD30" s="23"/>
      <c r="BE30" s="23"/>
      <c r="BF30" s="22">
        <f t="shared" si="64"/>
        <v>62</v>
      </c>
      <c r="BG30" s="38">
        <v>54</v>
      </c>
      <c r="BH30" s="18">
        <v>8</v>
      </c>
      <c r="BI30" s="22">
        <f t="shared" si="65"/>
        <v>0</v>
      </c>
      <c r="BJ30" s="38"/>
      <c r="BK30" s="24"/>
      <c r="BM30" s="36" t="s">
        <v>88</v>
      </c>
      <c r="BN30" s="17">
        <f t="shared" si="79"/>
        <v>24</v>
      </c>
      <c r="BO30" s="17">
        <f t="shared" si="66"/>
        <v>0</v>
      </c>
      <c r="BP30" s="17">
        <f t="shared" si="88"/>
        <v>2</v>
      </c>
      <c r="BQ30" s="18">
        <f t="shared" si="89"/>
        <v>22</v>
      </c>
      <c r="BR30" s="17">
        <f t="shared" si="68"/>
        <v>0</v>
      </c>
      <c r="BU30" s="22">
        <f t="shared" si="69"/>
        <v>0</v>
      </c>
      <c r="BX30" s="22">
        <f t="shared" si="70"/>
        <v>24</v>
      </c>
      <c r="BZ30">
        <v>2</v>
      </c>
      <c r="CA30">
        <v>22</v>
      </c>
      <c r="CB30" s="22">
        <f t="shared" si="71"/>
        <v>0</v>
      </c>
      <c r="CC30" s="23"/>
      <c r="CD30" s="77"/>
      <c r="CE30" s="17"/>
      <c r="CF30" s="17"/>
      <c r="CG30" s="45" t="s">
        <v>118</v>
      </c>
      <c r="CH30" s="38">
        <f t="shared" si="80"/>
        <v>106</v>
      </c>
      <c r="CI30" s="38">
        <f t="shared" si="90"/>
        <v>105</v>
      </c>
      <c r="CJ30" s="38">
        <f t="shared" si="81"/>
        <v>1</v>
      </c>
      <c r="CK30" s="37">
        <f t="shared" si="82"/>
        <v>0</v>
      </c>
      <c r="CL30" s="59">
        <f t="shared" si="83"/>
        <v>0</v>
      </c>
      <c r="CM30" s="37"/>
      <c r="CN30" s="37"/>
      <c r="CO30" s="37"/>
      <c r="CP30" s="59">
        <f t="shared" si="84"/>
        <v>0</v>
      </c>
      <c r="CQ30" s="38"/>
      <c r="CR30" s="54"/>
      <c r="CS30" s="59">
        <f t="shared" si="85"/>
        <v>97</v>
      </c>
      <c r="CT30" s="38">
        <v>96</v>
      </c>
      <c r="CU30" s="38">
        <v>1</v>
      </c>
      <c r="CV30" s="37"/>
      <c r="CW30" s="59">
        <f t="shared" si="86"/>
        <v>9</v>
      </c>
      <c r="CX30" s="38">
        <v>9</v>
      </c>
      <c r="CY30" s="54"/>
      <c r="CZ30" s="59">
        <f t="shared" si="87"/>
        <v>0</v>
      </c>
      <c r="DA30" s="38"/>
      <c r="DB30" s="54"/>
    </row>
    <row r="31" spans="1:106" x14ac:dyDescent="0.15">
      <c r="A31" s="40" t="s">
        <v>392</v>
      </c>
      <c r="B31">
        <v>2014</v>
      </c>
      <c r="C31" s="186">
        <v>41811</v>
      </c>
      <c r="D31" s="4">
        <v>1</v>
      </c>
      <c r="E31" s="34" t="s">
        <v>323</v>
      </c>
      <c r="F31" s="113" t="s">
        <v>251</v>
      </c>
      <c r="G31" s="163" t="s">
        <v>402</v>
      </c>
      <c r="H31" s="113" t="s">
        <v>19</v>
      </c>
      <c r="I31" s="113"/>
      <c r="J31" s="163" t="s">
        <v>404</v>
      </c>
      <c r="K31" s="123" t="s">
        <v>400</v>
      </c>
      <c r="N31" s="123" t="s">
        <v>398</v>
      </c>
      <c r="O31" s="34"/>
      <c r="P31" s="129" t="s">
        <v>371</v>
      </c>
      <c r="Q31" s="34">
        <v>1</v>
      </c>
      <c r="R31" s="113" t="s">
        <v>323</v>
      </c>
      <c r="S31" s="113" t="s">
        <v>251</v>
      </c>
      <c r="T31" s="113" t="s">
        <v>129</v>
      </c>
      <c r="U31" s="113" t="s">
        <v>130</v>
      </c>
      <c r="V31" s="34"/>
      <c r="X31" s="144" t="s">
        <v>351</v>
      </c>
      <c r="AB31" s="45" t="s">
        <v>96</v>
      </c>
      <c r="AC31" s="38">
        <f t="shared" si="72"/>
        <v>44</v>
      </c>
      <c r="AD31" s="38">
        <f t="shared" si="73"/>
        <v>12</v>
      </c>
      <c r="AE31" s="38">
        <f>(AI31+AM31+AP31+AT31)</f>
        <v>20</v>
      </c>
      <c r="AF31" s="48">
        <f t="shared" si="75"/>
        <v>12</v>
      </c>
      <c r="AG31" s="22">
        <f t="shared" si="76"/>
        <v>6</v>
      </c>
      <c r="AH31" s="37"/>
      <c r="AJ31" s="54">
        <v>6</v>
      </c>
      <c r="AK31" s="22">
        <f t="shared" si="77"/>
        <v>0</v>
      </c>
      <c r="AN31" s="59">
        <f t="shared" si="78"/>
        <v>30</v>
      </c>
      <c r="AO31" s="38">
        <v>4</v>
      </c>
      <c r="AP31" s="38">
        <v>20</v>
      </c>
      <c r="AQ31" s="38">
        <v>6</v>
      </c>
      <c r="AR31" s="59">
        <f t="shared" si="56"/>
        <v>8</v>
      </c>
      <c r="AS31" s="38">
        <v>8</v>
      </c>
      <c r="AT31" s="24"/>
      <c r="AV31" s="36" t="s">
        <v>66</v>
      </c>
      <c r="AW31" s="17">
        <f t="shared" si="59"/>
        <v>59</v>
      </c>
      <c r="AX31" s="17">
        <f t="shared" si="60"/>
        <v>48</v>
      </c>
      <c r="AY31" s="17">
        <f t="shared" si="61"/>
        <v>11</v>
      </c>
      <c r="AZ31" s="22">
        <f t="shared" si="62"/>
        <v>3</v>
      </c>
      <c r="BA31" s="38">
        <v>3</v>
      </c>
      <c r="BB31" s="24"/>
      <c r="BC31" s="17">
        <f t="shared" si="63"/>
        <v>0</v>
      </c>
      <c r="BD31" s="23"/>
      <c r="BE31" s="23"/>
      <c r="BF31" s="22">
        <f t="shared" si="64"/>
        <v>56</v>
      </c>
      <c r="BG31" s="38">
        <v>45</v>
      </c>
      <c r="BH31" s="18">
        <v>11</v>
      </c>
      <c r="BI31" s="22">
        <f t="shared" si="65"/>
        <v>0</v>
      </c>
      <c r="BJ31" s="38"/>
      <c r="BK31" s="24"/>
      <c r="BM31" s="36" t="s">
        <v>89</v>
      </c>
      <c r="BN31" s="17">
        <f t="shared" si="79"/>
        <v>48</v>
      </c>
      <c r="BO31" s="17">
        <f t="shared" si="66"/>
        <v>0</v>
      </c>
      <c r="BP31" s="17">
        <f t="shared" si="88"/>
        <v>2</v>
      </c>
      <c r="BQ31" s="18">
        <f t="shared" si="89"/>
        <v>46</v>
      </c>
      <c r="BR31" s="17">
        <f t="shared" si="68"/>
        <v>0</v>
      </c>
      <c r="BU31" s="22">
        <f t="shared" si="69"/>
        <v>0</v>
      </c>
      <c r="BX31" s="22">
        <f t="shared" si="70"/>
        <v>48</v>
      </c>
      <c r="BZ31">
        <v>2</v>
      </c>
      <c r="CA31">
        <v>46</v>
      </c>
      <c r="CB31" s="22">
        <f t="shared" si="71"/>
        <v>0</v>
      </c>
      <c r="CC31" s="23"/>
      <c r="CD31" s="77"/>
      <c r="CE31" s="38"/>
      <c r="CF31" s="38"/>
      <c r="CG31" s="63" t="s">
        <v>119</v>
      </c>
      <c r="CH31" s="38">
        <f t="shared" si="80"/>
        <v>119</v>
      </c>
      <c r="CI31" s="38">
        <f t="shared" si="90"/>
        <v>119</v>
      </c>
      <c r="CJ31" s="38">
        <f t="shared" si="81"/>
        <v>0</v>
      </c>
      <c r="CK31" s="37">
        <f t="shared" si="82"/>
        <v>0</v>
      </c>
      <c r="CL31" s="59">
        <f t="shared" si="83"/>
        <v>0</v>
      </c>
      <c r="CM31" s="37"/>
      <c r="CN31" s="37"/>
      <c r="CO31" s="37"/>
      <c r="CP31" s="59">
        <f t="shared" si="84"/>
        <v>0</v>
      </c>
      <c r="CQ31" s="38"/>
      <c r="CR31" s="54"/>
      <c r="CS31" s="59">
        <f t="shared" si="85"/>
        <v>108</v>
      </c>
      <c r="CT31" s="38">
        <v>108</v>
      </c>
      <c r="CU31" s="38"/>
      <c r="CV31" s="37"/>
      <c r="CW31" s="59">
        <f t="shared" si="86"/>
        <v>11</v>
      </c>
      <c r="CX31" s="38">
        <v>11</v>
      </c>
      <c r="CY31" s="54"/>
      <c r="CZ31" s="59">
        <f t="shared" si="87"/>
        <v>0</v>
      </c>
      <c r="DA31" s="38"/>
      <c r="DB31" s="54"/>
    </row>
    <row r="32" spans="1:106" x14ac:dyDescent="0.15">
      <c r="A32" s="40" t="s">
        <v>392</v>
      </c>
      <c r="B32">
        <v>2014</v>
      </c>
      <c r="C32" s="186">
        <v>41811</v>
      </c>
      <c r="D32" s="4">
        <v>2</v>
      </c>
      <c r="E32" s="34" t="s">
        <v>323</v>
      </c>
      <c r="F32" s="113" t="s">
        <v>251</v>
      </c>
      <c r="G32" s="163" t="s">
        <v>402</v>
      </c>
      <c r="H32" s="113" t="s">
        <v>19</v>
      </c>
      <c r="I32" s="113" t="s">
        <v>394</v>
      </c>
      <c r="J32" s="163" t="s">
        <v>404</v>
      </c>
      <c r="K32" s="123" t="s">
        <v>400</v>
      </c>
      <c r="N32" s="123" t="s">
        <v>398</v>
      </c>
      <c r="O32" s="34"/>
      <c r="P32" s="126"/>
      <c r="Q32" s="34"/>
      <c r="R32" s="113"/>
      <c r="S32" s="34"/>
      <c r="T32" s="34"/>
      <c r="U32" s="34"/>
      <c r="V32" s="34"/>
      <c r="W32" s="34"/>
      <c r="X32" s="102"/>
      <c r="AB32" s="45" t="s">
        <v>97</v>
      </c>
      <c r="AC32" s="38">
        <f t="shared" si="72"/>
        <v>64</v>
      </c>
      <c r="AD32" s="38">
        <f t="shared" si="73"/>
        <v>30</v>
      </c>
      <c r="AE32" s="38">
        <f t="shared" si="74"/>
        <v>27</v>
      </c>
      <c r="AF32" s="48">
        <f t="shared" si="75"/>
        <v>7</v>
      </c>
      <c r="AG32" s="22">
        <f t="shared" si="76"/>
        <v>2</v>
      </c>
      <c r="AH32" s="37"/>
      <c r="AJ32" s="54">
        <v>2</v>
      </c>
      <c r="AK32" s="22">
        <f t="shared" si="77"/>
        <v>0</v>
      </c>
      <c r="AN32" s="59">
        <f t="shared" si="78"/>
        <v>42</v>
      </c>
      <c r="AO32" s="38">
        <v>10</v>
      </c>
      <c r="AP32" s="38">
        <v>27</v>
      </c>
      <c r="AQ32" s="38">
        <v>5</v>
      </c>
      <c r="AR32" s="59">
        <f t="shared" si="56"/>
        <v>20</v>
      </c>
      <c r="AS32" s="38">
        <v>20</v>
      </c>
      <c r="AT32" s="24"/>
      <c r="AV32" s="36" t="s">
        <v>260</v>
      </c>
      <c r="AW32" s="17">
        <f t="shared" si="59"/>
        <v>179</v>
      </c>
      <c r="AX32" s="17">
        <f t="shared" si="60"/>
        <v>163</v>
      </c>
      <c r="AY32" s="17">
        <f t="shared" si="61"/>
        <v>16</v>
      </c>
      <c r="AZ32" s="22">
        <f t="shared" si="62"/>
        <v>1</v>
      </c>
      <c r="BA32" s="38"/>
      <c r="BB32" s="18">
        <v>1</v>
      </c>
      <c r="BC32" s="17">
        <f t="shared" si="63"/>
        <v>0</v>
      </c>
      <c r="BD32" s="23"/>
      <c r="BE32" s="23"/>
      <c r="BF32" s="22">
        <f t="shared" si="64"/>
        <v>178</v>
      </c>
      <c r="BG32" s="38">
        <v>163</v>
      </c>
      <c r="BH32" s="18">
        <v>15</v>
      </c>
      <c r="BI32" s="22">
        <f t="shared" si="65"/>
        <v>0</v>
      </c>
      <c r="BJ32" s="38"/>
      <c r="BK32" s="24"/>
      <c r="BM32" s="36" t="s">
        <v>90</v>
      </c>
      <c r="BN32" s="17">
        <f t="shared" si="79"/>
        <v>39</v>
      </c>
      <c r="BO32" s="17">
        <f t="shared" si="66"/>
        <v>0</v>
      </c>
      <c r="BP32" s="17">
        <f t="shared" si="88"/>
        <v>5</v>
      </c>
      <c r="BQ32" s="18">
        <f t="shared" si="89"/>
        <v>34</v>
      </c>
      <c r="BR32" s="17">
        <f t="shared" si="68"/>
        <v>0</v>
      </c>
      <c r="BU32" s="22">
        <f t="shared" si="69"/>
        <v>0</v>
      </c>
      <c r="BX32" s="22">
        <f t="shared" si="70"/>
        <v>39</v>
      </c>
      <c r="BZ32">
        <v>5</v>
      </c>
      <c r="CA32">
        <v>34</v>
      </c>
      <c r="CB32" s="22">
        <f t="shared" si="71"/>
        <v>0</v>
      </c>
      <c r="CC32" s="23"/>
      <c r="CD32" s="77"/>
      <c r="CE32" s="17"/>
      <c r="CF32" s="17"/>
      <c r="CG32" s="45" t="s">
        <v>120</v>
      </c>
      <c r="CH32" s="38">
        <f t="shared" si="80"/>
        <v>168</v>
      </c>
      <c r="CI32" s="38">
        <f t="shared" si="90"/>
        <v>167</v>
      </c>
      <c r="CJ32" s="38">
        <f t="shared" si="81"/>
        <v>1</v>
      </c>
      <c r="CK32" s="37">
        <f t="shared" si="82"/>
        <v>0</v>
      </c>
      <c r="CL32" s="59">
        <f t="shared" si="83"/>
        <v>1</v>
      </c>
      <c r="CM32" s="37">
        <v>1</v>
      </c>
      <c r="CN32" s="37"/>
      <c r="CO32" s="37"/>
      <c r="CP32" s="59">
        <f t="shared" si="84"/>
        <v>0</v>
      </c>
      <c r="CQ32" s="38"/>
      <c r="CR32" s="54"/>
      <c r="CS32" s="59">
        <f t="shared" si="85"/>
        <v>154</v>
      </c>
      <c r="CT32" s="38">
        <v>153</v>
      </c>
      <c r="CU32" s="38">
        <v>1</v>
      </c>
      <c r="CV32" s="37"/>
      <c r="CW32" s="59">
        <f t="shared" si="86"/>
        <v>13</v>
      </c>
      <c r="CX32" s="38">
        <v>13</v>
      </c>
      <c r="CY32" s="54"/>
      <c r="CZ32" s="59">
        <f t="shared" si="87"/>
        <v>0</v>
      </c>
      <c r="DA32" s="38"/>
      <c r="DB32" s="54"/>
    </row>
    <row r="33" spans="1:106" x14ac:dyDescent="0.15">
      <c r="A33" s="40" t="s">
        <v>392</v>
      </c>
      <c r="B33">
        <v>2014</v>
      </c>
      <c r="C33" s="186">
        <v>41811</v>
      </c>
      <c r="D33" s="4">
        <v>4</v>
      </c>
      <c r="E33" s="34" t="s">
        <v>323</v>
      </c>
      <c r="F33" s="113" t="s">
        <v>302</v>
      </c>
      <c r="G33" s="163" t="s">
        <v>402</v>
      </c>
      <c r="H33" s="113" t="s">
        <v>19</v>
      </c>
      <c r="I33" s="113"/>
      <c r="J33" s="163" t="s">
        <v>404</v>
      </c>
      <c r="K33" s="123" t="s">
        <v>400</v>
      </c>
      <c r="N33" s="123" t="s">
        <v>398</v>
      </c>
      <c r="O33" s="34"/>
      <c r="P33" s="126"/>
      <c r="Q33" s="34"/>
      <c r="R33" s="113"/>
      <c r="S33" s="113"/>
      <c r="T33" s="113"/>
      <c r="U33" s="113"/>
      <c r="V33" s="34"/>
      <c r="X33" s="102"/>
      <c r="AB33" s="45" t="s">
        <v>98</v>
      </c>
      <c r="AC33" s="38">
        <f t="shared" si="72"/>
        <v>117</v>
      </c>
      <c r="AD33" s="38">
        <f>(AH33+AL33+AO33+AS33)</f>
        <v>60</v>
      </c>
      <c r="AE33" s="38">
        <f>(AI33+AM33+AP33+AT33)</f>
        <v>44</v>
      </c>
      <c r="AF33" s="48">
        <f t="shared" si="75"/>
        <v>13</v>
      </c>
      <c r="AG33" s="22">
        <f t="shared" si="76"/>
        <v>9</v>
      </c>
      <c r="AH33" s="37"/>
      <c r="AJ33" s="54">
        <v>9</v>
      </c>
      <c r="AK33" s="22">
        <f t="shared" si="77"/>
        <v>0</v>
      </c>
      <c r="AN33" s="59">
        <f t="shared" si="78"/>
        <v>68</v>
      </c>
      <c r="AO33" s="38">
        <v>20</v>
      </c>
      <c r="AP33" s="38">
        <v>44</v>
      </c>
      <c r="AQ33" s="38">
        <v>4</v>
      </c>
      <c r="AR33" s="59">
        <f t="shared" si="56"/>
        <v>40</v>
      </c>
      <c r="AS33" s="38">
        <v>40</v>
      </c>
      <c r="AT33" s="24"/>
      <c r="AV33" s="36" t="s">
        <v>67</v>
      </c>
      <c r="AW33" s="17">
        <f t="shared" si="59"/>
        <v>44</v>
      </c>
      <c r="AX33" s="17">
        <f t="shared" si="60"/>
        <v>41</v>
      </c>
      <c r="AY33" s="17">
        <f t="shared" si="61"/>
        <v>3</v>
      </c>
      <c r="AZ33" s="22">
        <f t="shared" si="62"/>
        <v>1</v>
      </c>
      <c r="BA33" s="38"/>
      <c r="BB33" s="18">
        <v>1</v>
      </c>
      <c r="BC33" s="17">
        <f t="shared" si="63"/>
        <v>0</v>
      </c>
      <c r="BD33" s="23"/>
      <c r="BE33" s="23"/>
      <c r="BF33" s="22">
        <f t="shared" si="64"/>
        <v>43</v>
      </c>
      <c r="BG33" s="38">
        <v>41</v>
      </c>
      <c r="BH33" s="18">
        <v>2</v>
      </c>
      <c r="BI33" s="22">
        <f t="shared" si="65"/>
        <v>0</v>
      </c>
      <c r="BJ33" s="38"/>
      <c r="BK33" s="24"/>
      <c r="BM33" s="36" t="s">
        <v>91</v>
      </c>
      <c r="BN33" s="17">
        <f t="shared" si="79"/>
        <v>41</v>
      </c>
      <c r="BO33" s="17">
        <f t="shared" si="66"/>
        <v>0</v>
      </c>
      <c r="BP33" s="17">
        <f t="shared" si="88"/>
        <v>4</v>
      </c>
      <c r="BQ33" s="18">
        <f t="shared" si="89"/>
        <v>37</v>
      </c>
      <c r="BR33" s="17">
        <f t="shared" si="68"/>
        <v>0</v>
      </c>
      <c r="BU33" s="22">
        <f t="shared" si="69"/>
        <v>0</v>
      </c>
      <c r="BX33" s="22">
        <f t="shared" si="70"/>
        <v>38</v>
      </c>
      <c r="BZ33">
        <v>3</v>
      </c>
      <c r="CA33">
        <v>35</v>
      </c>
      <c r="CB33" s="22">
        <f t="shared" si="71"/>
        <v>3</v>
      </c>
      <c r="CC33" s="23">
        <v>1</v>
      </c>
      <c r="CD33" s="77">
        <v>2</v>
      </c>
      <c r="CE33" s="17"/>
      <c r="CF33" s="17"/>
      <c r="CG33" s="45" t="s">
        <v>121</v>
      </c>
      <c r="CH33" s="38">
        <f t="shared" si="80"/>
        <v>149</v>
      </c>
      <c r="CI33" s="38">
        <f t="shared" si="90"/>
        <v>149</v>
      </c>
      <c r="CJ33" s="38">
        <f t="shared" si="81"/>
        <v>0</v>
      </c>
      <c r="CK33" s="37">
        <f t="shared" si="82"/>
        <v>0</v>
      </c>
      <c r="CL33" s="59">
        <f t="shared" si="83"/>
        <v>0</v>
      </c>
      <c r="CM33" s="37"/>
      <c r="CN33" s="37"/>
      <c r="CO33" s="37"/>
      <c r="CP33" s="59">
        <f t="shared" si="84"/>
        <v>0</v>
      </c>
      <c r="CQ33" s="38"/>
      <c r="CR33" s="54"/>
      <c r="CS33" s="59">
        <f t="shared" si="85"/>
        <v>143</v>
      </c>
      <c r="CT33" s="38">
        <v>143</v>
      </c>
      <c r="CU33" s="38"/>
      <c r="CV33" s="37"/>
      <c r="CW33" s="59">
        <f t="shared" si="86"/>
        <v>6</v>
      </c>
      <c r="CX33" s="38">
        <v>6</v>
      </c>
      <c r="CY33" s="54"/>
      <c r="CZ33" s="59">
        <f t="shared" si="87"/>
        <v>0</v>
      </c>
      <c r="DA33" s="38"/>
      <c r="DB33" s="54"/>
    </row>
    <row r="34" spans="1:106" x14ac:dyDescent="0.15">
      <c r="A34" s="40" t="s">
        <v>392</v>
      </c>
      <c r="B34">
        <v>2014</v>
      </c>
      <c r="C34" s="186">
        <v>41811</v>
      </c>
      <c r="D34" s="4">
        <v>1</v>
      </c>
      <c r="E34" s="34" t="s">
        <v>323</v>
      </c>
      <c r="F34" s="123" t="s">
        <v>251</v>
      </c>
      <c r="G34" s="123" t="s">
        <v>146</v>
      </c>
      <c r="H34" s="113" t="s">
        <v>19</v>
      </c>
      <c r="I34" s="113" t="s">
        <v>394</v>
      </c>
      <c r="J34" s="163" t="s">
        <v>404</v>
      </c>
      <c r="K34" s="113" t="s">
        <v>303</v>
      </c>
      <c r="L34" s="34">
        <v>530</v>
      </c>
      <c r="M34" s="144" t="s">
        <v>364</v>
      </c>
      <c r="O34" s="34"/>
      <c r="P34" s="126"/>
      <c r="Q34" s="34"/>
      <c r="R34" s="113"/>
      <c r="S34" s="113"/>
      <c r="T34" s="113"/>
      <c r="U34" s="113"/>
      <c r="V34" s="34"/>
      <c r="W34" s="34"/>
      <c r="X34" s="102"/>
      <c r="AB34" s="43" t="s">
        <v>35</v>
      </c>
      <c r="AC34" s="28">
        <f t="shared" ref="AC34:AT34" si="91">SUM(AC9:AC33)</f>
        <v>824</v>
      </c>
      <c r="AD34" s="28">
        <f t="shared" si="91"/>
        <v>440</v>
      </c>
      <c r="AE34" s="28">
        <f>SUM(AE9:AE33)</f>
        <v>298</v>
      </c>
      <c r="AF34" s="29">
        <f t="shared" si="91"/>
        <v>86</v>
      </c>
      <c r="AG34" s="28">
        <f t="shared" si="91"/>
        <v>48</v>
      </c>
      <c r="AH34" s="28">
        <f t="shared" si="91"/>
        <v>2</v>
      </c>
      <c r="AI34" s="28">
        <f t="shared" si="91"/>
        <v>14</v>
      </c>
      <c r="AJ34" s="29">
        <f t="shared" si="91"/>
        <v>32</v>
      </c>
      <c r="AK34" s="28">
        <f t="shared" si="91"/>
        <v>0</v>
      </c>
      <c r="AL34" s="28">
        <f t="shared" si="91"/>
        <v>0</v>
      </c>
      <c r="AM34" s="29">
        <f t="shared" si="91"/>
        <v>0</v>
      </c>
      <c r="AN34" s="28">
        <f t="shared" si="91"/>
        <v>607</v>
      </c>
      <c r="AO34" s="28">
        <f t="shared" si="91"/>
        <v>269</v>
      </c>
      <c r="AP34" s="28">
        <f>SUM(AP9:AP33)</f>
        <v>284</v>
      </c>
      <c r="AQ34" s="29">
        <f t="shared" si="91"/>
        <v>54</v>
      </c>
      <c r="AR34" s="28">
        <f t="shared" si="91"/>
        <v>169</v>
      </c>
      <c r="AS34" s="28">
        <f t="shared" si="91"/>
        <v>169</v>
      </c>
      <c r="AT34" s="29">
        <f t="shared" si="91"/>
        <v>0</v>
      </c>
      <c r="AV34" s="36" t="s">
        <v>68</v>
      </c>
      <c r="AW34" s="149">
        <f t="shared" si="59"/>
        <v>44</v>
      </c>
      <c r="AX34" s="149">
        <f t="shared" si="60"/>
        <v>37</v>
      </c>
      <c r="AY34" s="17">
        <f t="shared" si="61"/>
        <v>7</v>
      </c>
      <c r="AZ34" s="22">
        <f t="shared" si="62"/>
        <v>1</v>
      </c>
      <c r="BA34" s="23"/>
      <c r="BB34" s="24">
        <v>1</v>
      </c>
      <c r="BC34" s="17">
        <f t="shared" si="63"/>
        <v>0</v>
      </c>
      <c r="BD34" s="23"/>
      <c r="BE34" s="23"/>
      <c r="BF34" s="153">
        <f t="shared" si="64"/>
        <v>43</v>
      </c>
      <c r="BG34" s="149">
        <v>37</v>
      </c>
      <c r="BH34" s="18">
        <v>6</v>
      </c>
      <c r="BI34" s="22">
        <f t="shared" si="65"/>
        <v>0</v>
      </c>
      <c r="BJ34" s="38"/>
      <c r="BK34" s="24"/>
      <c r="BM34" s="36" t="s">
        <v>92</v>
      </c>
      <c r="BN34" s="17">
        <f t="shared" si="79"/>
        <v>28</v>
      </c>
      <c r="BO34" s="17">
        <f t="shared" si="66"/>
        <v>0</v>
      </c>
      <c r="BP34" s="17">
        <f t="shared" si="88"/>
        <v>2</v>
      </c>
      <c r="BQ34" s="18">
        <f t="shared" si="89"/>
        <v>26</v>
      </c>
      <c r="BR34" s="17">
        <f t="shared" si="68"/>
        <v>0</v>
      </c>
      <c r="BU34" s="22">
        <f t="shared" si="69"/>
        <v>0</v>
      </c>
      <c r="BX34" s="22">
        <f t="shared" si="70"/>
        <v>24</v>
      </c>
      <c r="BZ34">
        <v>1</v>
      </c>
      <c r="CA34">
        <v>23</v>
      </c>
      <c r="CB34" s="22">
        <f t="shared" si="71"/>
        <v>4</v>
      </c>
      <c r="CC34" s="23">
        <v>1</v>
      </c>
      <c r="CD34" s="77">
        <v>3</v>
      </c>
      <c r="CE34" s="38"/>
      <c r="CF34" s="38"/>
      <c r="CG34" s="45" t="s">
        <v>122</v>
      </c>
      <c r="CH34" s="38">
        <f t="shared" si="80"/>
        <v>270</v>
      </c>
      <c r="CI34" s="38">
        <f t="shared" si="90"/>
        <v>268</v>
      </c>
      <c r="CJ34" s="38">
        <f t="shared" si="81"/>
        <v>2</v>
      </c>
      <c r="CK34" s="37">
        <f t="shared" si="82"/>
        <v>0</v>
      </c>
      <c r="CL34" s="59">
        <f t="shared" si="83"/>
        <v>2</v>
      </c>
      <c r="CM34" s="37">
        <v>1</v>
      </c>
      <c r="CN34" s="37">
        <v>1</v>
      </c>
      <c r="CO34" s="37"/>
      <c r="CP34" s="59">
        <f t="shared" si="84"/>
        <v>0</v>
      </c>
      <c r="CQ34" s="38"/>
      <c r="CR34" s="54"/>
      <c r="CS34" s="59">
        <f t="shared" si="85"/>
        <v>247</v>
      </c>
      <c r="CT34" s="38">
        <v>246</v>
      </c>
      <c r="CU34" s="38">
        <v>1</v>
      </c>
      <c r="CV34" s="37"/>
      <c r="CW34" s="59">
        <f t="shared" si="86"/>
        <v>21</v>
      </c>
      <c r="CX34" s="38">
        <v>21</v>
      </c>
      <c r="CY34" s="54"/>
      <c r="CZ34" s="59">
        <f t="shared" si="87"/>
        <v>0</v>
      </c>
      <c r="DA34" s="38"/>
      <c r="DB34" s="54"/>
    </row>
    <row r="35" spans="1:106" x14ac:dyDescent="0.15">
      <c r="A35" s="40" t="s">
        <v>392</v>
      </c>
      <c r="B35">
        <v>2014</v>
      </c>
      <c r="C35" s="186">
        <v>41811</v>
      </c>
      <c r="D35" s="4">
        <v>2</v>
      </c>
      <c r="E35" s="34" t="s">
        <v>323</v>
      </c>
      <c r="F35" s="123" t="s">
        <v>251</v>
      </c>
      <c r="G35" s="123" t="s">
        <v>146</v>
      </c>
      <c r="H35" s="123" t="s">
        <v>405</v>
      </c>
      <c r="I35" s="113" t="s">
        <v>394</v>
      </c>
      <c r="J35" s="163" t="s">
        <v>404</v>
      </c>
      <c r="K35" s="113" t="s">
        <v>303</v>
      </c>
      <c r="O35" s="34"/>
      <c r="P35" s="126"/>
      <c r="Q35" s="34"/>
      <c r="R35" s="113"/>
      <c r="S35" s="34"/>
      <c r="T35" s="34"/>
      <c r="U35" s="34"/>
      <c r="V35" s="34"/>
      <c r="X35" s="34"/>
      <c r="AB35" s="95" t="s">
        <v>45</v>
      </c>
      <c r="AC35" s="19">
        <f t="shared" ref="AC35:AT35" si="92">(AC34+AC8)</f>
        <v>829</v>
      </c>
      <c r="AD35" s="19">
        <f t="shared" si="92"/>
        <v>441</v>
      </c>
      <c r="AE35" s="19">
        <f>(AE34+AE8)</f>
        <v>299</v>
      </c>
      <c r="AF35" s="29">
        <f t="shared" si="92"/>
        <v>89</v>
      </c>
      <c r="AG35" s="19">
        <f t="shared" si="92"/>
        <v>48</v>
      </c>
      <c r="AH35" s="19">
        <f t="shared" si="92"/>
        <v>2</v>
      </c>
      <c r="AI35" s="19">
        <f t="shared" si="92"/>
        <v>14</v>
      </c>
      <c r="AJ35" s="29">
        <f t="shared" si="92"/>
        <v>32</v>
      </c>
      <c r="AK35" s="19">
        <f t="shared" si="92"/>
        <v>0</v>
      </c>
      <c r="AL35" s="19">
        <f t="shared" si="92"/>
        <v>0</v>
      </c>
      <c r="AM35" s="29">
        <f t="shared" si="92"/>
        <v>0</v>
      </c>
      <c r="AN35" s="19">
        <f t="shared" si="92"/>
        <v>612</v>
      </c>
      <c r="AO35" s="19">
        <f t="shared" si="92"/>
        <v>270</v>
      </c>
      <c r="AP35" s="19">
        <f t="shared" si="92"/>
        <v>285</v>
      </c>
      <c r="AQ35" s="29">
        <f t="shared" si="92"/>
        <v>57</v>
      </c>
      <c r="AR35" s="19">
        <f t="shared" si="92"/>
        <v>169</v>
      </c>
      <c r="AS35" s="19">
        <f t="shared" si="92"/>
        <v>169</v>
      </c>
      <c r="AT35" s="29">
        <f t="shared" si="92"/>
        <v>0</v>
      </c>
      <c r="AV35" s="36" t="s">
        <v>69</v>
      </c>
      <c r="AW35" s="17">
        <f t="shared" si="59"/>
        <v>57</v>
      </c>
      <c r="AX35" s="17">
        <f t="shared" si="60"/>
        <v>49</v>
      </c>
      <c r="AY35" s="17">
        <f t="shared" si="61"/>
        <v>8</v>
      </c>
      <c r="AZ35" s="22">
        <f t="shared" si="62"/>
        <v>1</v>
      </c>
      <c r="BA35" s="38">
        <v>1</v>
      </c>
      <c r="BB35" s="18"/>
      <c r="BC35" s="17">
        <f t="shared" si="63"/>
        <v>0</v>
      </c>
      <c r="BD35" s="23"/>
      <c r="BE35" s="23"/>
      <c r="BF35" s="22">
        <f t="shared" si="64"/>
        <v>56</v>
      </c>
      <c r="BG35" s="38">
        <v>48</v>
      </c>
      <c r="BH35" s="18">
        <v>8</v>
      </c>
      <c r="BI35" s="22">
        <f t="shared" si="65"/>
        <v>0</v>
      </c>
      <c r="BJ35" s="38"/>
      <c r="BK35" s="24"/>
      <c r="BM35" s="45" t="s">
        <v>93</v>
      </c>
      <c r="BN35" s="17">
        <f t="shared" si="79"/>
        <v>23</v>
      </c>
      <c r="BO35" s="17">
        <f t="shared" si="66"/>
        <v>0</v>
      </c>
      <c r="BP35" s="17">
        <f t="shared" si="88"/>
        <v>1</v>
      </c>
      <c r="BQ35" s="17">
        <f t="shared" si="89"/>
        <v>22</v>
      </c>
      <c r="BR35" s="22">
        <f t="shared" si="68"/>
        <v>1</v>
      </c>
      <c r="BS35">
        <v>1</v>
      </c>
      <c r="BU35" s="76">
        <f>SUM(BV35:BW35)</f>
        <v>0</v>
      </c>
      <c r="BW35" s="37"/>
      <c r="BX35" s="76">
        <f>SUM(BY35:CA35)</f>
        <v>22</v>
      </c>
      <c r="BY35" s="23"/>
      <c r="BZ35" s="80"/>
      <c r="CA35" s="24">
        <v>22</v>
      </c>
      <c r="CB35" s="22">
        <f t="shared" si="71"/>
        <v>0</v>
      </c>
      <c r="CC35" s="23"/>
      <c r="CD35" s="24"/>
      <c r="CE35" s="17"/>
      <c r="CF35" s="17"/>
      <c r="CG35" s="45" t="s">
        <v>123</v>
      </c>
      <c r="CH35" s="38">
        <f t="shared" si="80"/>
        <v>321</v>
      </c>
      <c r="CI35" s="38">
        <f t="shared" si="90"/>
        <v>320</v>
      </c>
      <c r="CJ35" s="38">
        <f t="shared" si="81"/>
        <v>1</v>
      </c>
      <c r="CK35" s="37">
        <f t="shared" si="82"/>
        <v>0</v>
      </c>
      <c r="CL35" s="59">
        <f t="shared" si="83"/>
        <v>1</v>
      </c>
      <c r="CM35" s="37">
        <v>1</v>
      </c>
      <c r="CN35" s="37"/>
      <c r="CO35" s="37"/>
      <c r="CP35" s="59">
        <f t="shared" si="84"/>
        <v>0</v>
      </c>
      <c r="CQ35" s="38"/>
      <c r="CR35" s="54"/>
      <c r="CS35" s="59">
        <f t="shared" si="85"/>
        <v>302</v>
      </c>
      <c r="CT35" s="38">
        <v>301</v>
      </c>
      <c r="CU35" s="38">
        <v>1</v>
      </c>
      <c r="CV35" s="37"/>
      <c r="CW35" s="59">
        <f t="shared" si="86"/>
        <v>18</v>
      </c>
      <c r="CX35" s="38">
        <v>18</v>
      </c>
      <c r="CY35" s="54"/>
      <c r="CZ35" s="59">
        <f t="shared" si="87"/>
        <v>0</v>
      </c>
      <c r="DA35" s="38"/>
      <c r="DB35" s="54"/>
    </row>
    <row r="36" spans="1:106" x14ac:dyDescent="0.15">
      <c r="A36" s="40" t="s">
        <v>392</v>
      </c>
      <c r="B36">
        <v>2014</v>
      </c>
      <c r="C36" s="186">
        <v>41811</v>
      </c>
      <c r="D36" s="4">
        <v>1</v>
      </c>
      <c r="E36" s="34" t="s">
        <v>323</v>
      </c>
      <c r="F36" s="163" t="s">
        <v>251</v>
      </c>
      <c r="G36" s="163" t="s">
        <v>401</v>
      </c>
      <c r="H36" s="113" t="s">
        <v>19</v>
      </c>
      <c r="I36" s="113"/>
      <c r="J36" s="163" t="s">
        <v>404</v>
      </c>
      <c r="K36" s="123" t="s">
        <v>399</v>
      </c>
      <c r="O36" s="34"/>
      <c r="P36" s="126"/>
      <c r="Q36" s="34"/>
      <c r="R36" s="113"/>
      <c r="S36" s="113"/>
      <c r="T36" s="113"/>
      <c r="U36" s="113"/>
      <c r="V36" s="34"/>
      <c r="AB36" s="68" t="s">
        <v>52</v>
      </c>
      <c r="AC36" s="91">
        <f t="shared" ref="AC36:AC57" si="93">(AD36+AE36+AF36)</f>
        <v>106</v>
      </c>
      <c r="AD36" s="91">
        <f t="shared" ref="AD36:AD57" si="94">(AH36+AL36+AO36+AS36)</f>
        <v>58</v>
      </c>
      <c r="AE36" s="91">
        <f t="shared" ref="AE36:AE57" si="95">(AI36+AM36+AP36+AT36)</f>
        <v>42</v>
      </c>
      <c r="AF36" s="90">
        <f t="shared" ref="AF36:AF57" si="96">(AJ36+AQ36)</f>
        <v>6</v>
      </c>
      <c r="AG36" s="89">
        <f t="shared" ref="AG36:AG66" si="97">(AH36+AI36+AJ36)</f>
        <v>17</v>
      </c>
      <c r="AH36" s="86"/>
      <c r="AI36" s="86">
        <v>11</v>
      </c>
      <c r="AJ36" s="177">
        <v>6</v>
      </c>
      <c r="AK36" s="27">
        <f t="shared" ref="AK36:AK66" si="98">(AL36+AM36)</f>
        <v>0</v>
      </c>
      <c r="AL36" s="9"/>
      <c r="AM36" s="9"/>
      <c r="AN36" s="60">
        <f t="shared" ref="AN36:AN66" si="99">(AO36+AP36+AQ36)</f>
        <v>50</v>
      </c>
      <c r="AO36" s="62">
        <v>19</v>
      </c>
      <c r="AP36" s="62">
        <v>31</v>
      </c>
      <c r="AQ36" s="62"/>
      <c r="AR36" s="60">
        <f t="shared" ref="AR36:AR66" si="100">(AS36+AT36)</f>
        <v>39</v>
      </c>
      <c r="AS36" s="88">
        <v>39</v>
      </c>
      <c r="AT36" s="87"/>
      <c r="AV36" s="36" t="s">
        <v>70</v>
      </c>
      <c r="AW36" s="17">
        <f t="shared" si="59"/>
        <v>37</v>
      </c>
      <c r="AX36" s="17">
        <f t="shared" si="60"/>
        <v>33</v>
      </c>
      <c r="AY36" s="17">
        <f t="shared" si="61"/>
        <v>4</v>
      </c>
      <c r="AZ36" s="22">
        <f t="shared" si="62"/>
        <v>0</v>
      </c>
      <c r="BA36" s="38"/>
      <c r="BB36" s="18"/>
      <c r="BC36" s="17">
        <f t="shared" si="63"/>
        <v>0</v>
      </c>
      <c r="BD36" s="23"/>
      <c r="BE36" s="23"/>
      <c r="BF36" s="22">
        <f t="shared" si="64"/>
        <v>37</v>
      </c>
      <c r="BG36" s="38">
        <v>33</v>
      </c>
      <c r="BH36" s="18">
        <v>4</v>
      </c>
      <c r="BI36" s="22">
        <f t="shared" si="65"/>
        <v>0</v>
      </c>
      <c r="BJ36" s="37"/>
      <c r="BK36" s="24"/>
      <c r="BM36" s="99" t="s">
        <v>94</v>
      </c>
      <c r="BN36" s="76">
        <f>BO36+BP36+BQ36</f>
        <v>18</v>
      </c>
      <c r="BO36" s="23">
        <f>SUM(BY36)</f>
        <v>0</v>
      </c>
      <c r="BP36" s="23">
        <f t="shared" ref="BP36:BQ40" si="101">SUM(BS36+BV36+BZ36+CC36)</f>
        <v>4</v>
      </c>
      <c r="BQ36" s="24">
        <f t="shared" si="101"/>
        <v>14</v>
      </c>
      <c r="BR36" s="76">
        <f>SUM(BS36+BT36)</f>
        <v>0</v>
      </c>
      <c r="BS36" s="23"/>
      <c r="BT36" s="24"/>
      <c r="BU36" s="23">
        <f>SUM(BV36+BW36)</f>
        <v>0</v>
      </c>
      <c r="BV36" s="23"/>
      <c r="BW36" s="48"/>
      <c r="BX36" s="76">
        <f>SUM(BY36+BZ36+CA36)</f>
        <v>17</v>
      </c>
      <c r="BY36" s="23"/>
      <c r="BZ36" s="86">
        <v>3</v>
      </c>
      <c r="CA36" s="54">
        <v>14</v>
      </c>
      <c r="CB36" s="76">
        <f>SUM(CC36+CD36)</f>
        <v>1</v>
      </c>
      <c r="CC36" s="23">
        <v>1</v>
      </c>
      <c r="CD36" s="77"/>
      <c r="CE36" s="17"/>
      <c r="CF36" s="17"/>
      <c r="CG36" s="45" t="s">
        <v>124</v>
      </c>
      <c r="CH36" s="38">
        <f t="shared" si="80"/>
        <v>171</v>
      </c>
      <c r="CI36" s="38">
        <f t="shared" si="90"/>
        <v>167</v>
      </c>
      <c r="CJ36" s="38">
        <f t="shared" si="81"/>
        <v>4</v>
      </c>
      <c r="CK36" s="37">
        <f t="shared" si="82"/>
        <v>0</v>
      </c>
      <c r="CL36" s="59">
        <f t="shared" si="83"/>
        <v>1</v>
      </c>
      <c r="CM36" s="37"/>
      <c r="CN36" s="37">
        <v>1</v>
      </c>
      <c r="CO36" s="37"/>
      <c r="CP36" s="59">
        <f t="shared" si="84"/>
        <v>0</v>
      </c>
      <c r="CQ36" s="38"/>
      <c r="CR36" s="54"/>
      <c r="CS36" s="59">
        <f t="shared" si="85"/>
        <v>160</v>
      </c>
      <c r="CT36" s="38">
        <v>157</v>
      </c>
      <c r="CU36" s="38">
        <v>3</v>
      </c>
      <c r="CV36" s="37"/>
      <c r="CW36" s="59">
        <f t="shared" si="86"/>
        <v>10</v>
      </c>
      <c r="CX36" s="38">
        <v>10</v>
      </c>
      <c r="CY36" s="54"/>
      <c r="CZ36" s="59">
        <f t="shared" si="87"/>
        <v>0</v>
      </c>
      <c r="DA36" s="38"/>
      <c r="DB36" s="54"/>
    </row>
    <row r="37" spans="1:106" x14ac:dyDescent="0.15">
      <c r="A37" s="40" t="s">
        <v>392</v>
      </c>
      <c r="B37">
        <v>2014</v>
      </c>
      <c r="C37" s="186">
        <v>41811</v>
      </c>
      <c r="D37" s="4">
        <v>1</v>
      </c>
      <c r="E37" s="34" t="s">
        <v>323</v>
      </c>
      <c r="F37" s="163" t="s">
        <v>251</v>
      </c>
      <c r="G37" s="163" t="s">
        <v>401</v>
      </c>
      <c r="H37" s="113" t="s">
        <v>19</v>
      </c>
      <c r="I37" s="113" t="s">
        <v>394</v>
      </c>
      <c r="J37" s="163" t="s">
        <v>404</v>
      </c>
      <c r="K37" s="113" t="s">
        <v>303</v>
      </c>
      <c r="L37" s="34">
        <v>236</v>
      </c>
      <c r="M37" s="144" t="s">
        <v>363</v>
      </c>
      <c r="O37" s="34"/>
      <c r="P37" s="126"/>
      <c r="Q37" s="34"/>
      <c r="R37" s="113"/>
      <c r="S37" s="113"/>
      <c r="T37" s="113"/>
      <c r="U37" s="113"/>
      <c r="V37" s="35"/>
      <c r="X37" s="34"/>
      <c r="AB37" s="148" t="s">
        <v>53</v>
      </c>
      <c r="AC37" s="38">
        <f t="shared" si="93"/>
        <v>87</v>
      </c>
      <c r="AD37" s="38">
        <f t="shared" si="94"/>
        <v>45</v>
      </c>
      <c r="AE37" s="149">
        <f t="shared" si="95"/>
        <v>33</v>
      </c>
      <c r="AF37" s="150">
        <f t="shared" si="96"/>
        <v>9</v>
      </c>
      <c r="AG37" s="38">
        <f t="shared" si="97"/>
        <v>9</v>
      </c>
      <c r="AH37" s="37"/>
      <c r="AI37" s="147">
        <v>1</v>
      </c>
      <c r="AJ37" s="151">
        <v>8</v>
      </c>
      <c r="AK37" s="22">
        <f t="shared" si="98"/>
        <v>0</v>
      </c>
      <c r="AL37" s="23"/>
      <c r="AM37" s="23"/>
      <c r="AN37" s="59">
        <f t="shared" si="99"/>
        <v>46</v>
      </c>
      <c r="AO37" s="38">
        <v>13</v>
      </c>
      <c r="AP37" s="38">
        <v>32</v>
      </c>
      <c r="AQ37" s="38">
        <v>1</v>
      </c>
      <c r="AR37" s="59">
        <f t="shared" si="100"/>
        <v>32</v>
      </c>
      <c r="AS37" s="67">
        <v>32</v>
      </c>
      <c r="AT37" s="24"/>
      <c r="AV37" s="45" t="s">
        <v>71</v>
      </c>
      <c r="AW37" s="38">
        <f t="shared" si="59"/>
        <v>32</v>
      </c>
      <c r="AX37" s="38">
        <f t="shared" si="60"/>
        <v>21</v>
      </c>
      <c r="AY37" s="38">
        <f t="shared" si="61"/>
        <v>11</v>
      </c>
      <c r="AZ37" s="22">
        <f t="shared" si="62"/>
        <v>0</v>
      </c>
      <c r="BA37" s="38"/>
      <c r="BB37" s="18"/>
      <c r="BC37" s="17">
        <f t="shared" si="63"/>
        <v>0</v>
      </c>
      <c r="BD37" s="23"/>
      <c r="BE37" s="23"/>
      <c r="BF37" s="59">
        <f t="shared" si="64"/>
        <v>32</v>
      </c>
      <c r="BG37" s="38">
        <v>21</v>
      </c>
      <c r="BH37" s="48">
        <v>11</v>
      </c>
      <c r="BI37" s="22">
        <f t="shared" si="65"/>
        <v>0</v>
      </c>
      <c r="BJ37" s="37"/>
      <c r="BK37" s="24"/>
      <c r="BM37" s="45" t="s">
        <v>95</v>
      </c>
      <c r="BN37" s="76">
        <f>BO37+BP37+BQ37</f>
        <v>42</v>
      </c>
      <c r="BO37" s="23">
        <f>SUM(BY37)</f>
        <v>0</v>
      </c>
      <c r="BP37" s="23">
        <f t="shared" si="101"/>
        <v>5</v>
      </c>
      <c r="BQ37" s="24">
        <f t="shared" si="101"/>
        <v>37</v>
      </c>
      <c r="BR37" s="76">
        <f>SUM(BS37+BT37)</f>
        <v>1</v>
      </c>
      <c r="BS37" s="23">
        <v>1</v>
      </c>
      <c r="BT37" s="24"/>
      <c r="BU37" s="23">
        <f>SUM(BV37+BW37)</f>
        <v>0</v>
      </c>
      <c r="BV37" s="23"/>
      <c r="BW37" s="48"/>
      <c r="BX37" s="76">
        <f>SUM(BY37+BZ37+CA37)</f>
        <v>41</v>
      </c>
      <c r="BY37" s="23"/>
      <c r="BZ37" s="86">
        <v>4</v>
      </c>
      <c r="CA37" s="54">
        <v>37</v>
      </c>
      <c r="CB37" s="76">
        <f>SUM(CC37+CD37)</f>
        <v>0</v>
      </c>
      <c r="CC37" s="23"/>
      <c r="CD37" s="77"/>
      <c r="CE37" s="38"/>
      <c r="CF37" s="38"/>
      <c r="CG37" s="45" t="s">
        <v>125</v>
      </c>
      <c r="CH37" s="38">
        <f t="shared" si="80"/>
        <v>191</v>
      </c>
      <c r="CI37" s="38">
        <f t="shared" si="90"/>
        <v>188</v>
      </c>
      <c r="CJ37" s="38">
        <f t="shared" si="81"/>
        <v>3</v>
      </c>
      <c r="CK37" s="37">
        <f t="shared" si="82"/>
        <v>0</v>
      </c>
      <c r="CL37" s="59">
        <f t="shared" si="83"/>
        <v>0</v>
      </c>
      <c r="CM37" s="37"/>
      <c r="CN37" s="37"/>
      <c r="CO37" s="37"/>
      <c r="CP37" s="59">
        <f t="shared" si="84"/>
        <v>0</v>
      </c>
      <c r="CQ37" s="38"/>
      <c r="CR37" s="54"/>
      <c r="CS37" s="59">
        <f t="shared" si="85"/>
        <v>147</v>
      </c>
      <c r="CT37" s="38">
        <v>144</v>
      </c>
      <c r="CU37" s="38">
        <v>3</v>
      </c>
      <c r="CV37" s="37"/>
      <c r="CW37" s="59">
        <f t="shared" si="86"/>
        <v>44</v>
      </c>
      <c r="CX37" s="38">
        <v>44</v>
      </c>
      <c r="CY37" s="54"/>
      <c r="CZ37" s="59">
        <f t="shared" si="87"/>
        <v>0</v>
      </c>
      <c r="DA37" s="38"/>
      <c r="DB37" s="54"/>
    </row>
    <row r="38" spans="1:106" x14ac:dyDescent="0.15">
      <c r="A38" s="40" t="s">
        <v>392</v>
      </c>
      <c r="B38">
        <v>2014</v>
      </c>
      <c r="C38" s="185">
        <v>41812</v>
      </c>
      <c r="D38" s="4">
        <v>3</v>
      </c>
      <c r="E38" s="34" t="s">
        <v>323</v>
      </c>
      <c r="F38" s="113" t="s">
        <v>251</v>
      </c>
      <c r="G38" s="163" t="s">
        <v>402</v>
      </c>
      <c r="H38" s="113" t="s">
        <v>19</v>
      </c>
      <c r="I38" s="113"/>
      <c r="J38" s="163" t="s">
        <v>404</v>
      </c>
      <c r="K38" s="123" t="s">
        <v>400</v>
      </c>
      <c r="N38" s="123" t="s">
        <v>398</v>
      </c>
      <c r="O38" s="34"/>
      <c r="P38" s="126"/>
      <c r="Q38" s="34"/>
      <c r="R38" s="113"/>
      <c r="S38" s="113"/>
      <c r="T38" s="113"/>
      <c r="U38" s="113"/>
      <c r="V38" s="35"/>
      <c r="X38" s="34"/>
      <c r="AB38" s="45" t="s">
        <v>54</v>
      </c>
      <c r="AC38" s="17">
        <f t="shared" si="93"/>
        <v>50</v>
      </c>
      <c r="AD38" s="17">
        <f t="shared" si="94"/>
        <v>16</v>
      </c>
      <c r="AE38" s="17">
        <f t="shared" si="95"/>
        <v>24</v>
      </c>
      <c r="AF38" s="18">
        <f t="shared" si="96"/>
        <v>10</v>
      </c>
      <c r="AG38" s="17">
        <f t="shared" si="97"/>
        <v>10</v>
      </c>
      <c r="AH38" s="23"/>
      <c r="AI38" s="23">
        <v>3</v>
      </c>
      <c r="AJ38" s="177">
        <v>7</v>
      </c>
      <c r="AK38" s="22">
        <f t="shared" si="98"/>
        <v>0</v>
      </c>
      <c r="AL38" s="23"/>
      <c r="AM38" s="23"/>
      <c r="AN38" s="22">
        <f t="shared" si="99"/>
        <v>30</v>
      </c>
      <c r="AO38" s="38">
        <v>6</v>
      </c>
      <c r="AP38" s="38">
        <v>21</v>
      </c>
      <c r="AQ38" s="38">
        <v>3</v>
      </c>
      <c r="AR38" s="22">
        <f t="shared" si="100"/>
        <v>10</v>
      </c>
      <c r="AS38" s="67">
        <v>10</v>
      </c>
      <c r="AT38" s="24"/>
      <c r="AV38" s="46" t="s">
        <v>72</v>
      </c>
      <c r="AW38" s="17">
        <f t="shared" si="59"/>
        <v>27</v>
      </c>
      <c r="AX38" s="17">
        <f t="shared" si="60"/>
        <v>17</v>
      </c>
      <c r="AY38" s="17">
        <f t="shared" si="61"/>
        <v>10</v>
      </c>
      <c r="AZ38" s="22">
        <f t="shared" si="62"/>
        <v>5</v>
      </c>
      <c r="BA38" s="38"/>
      <c r="BB38" s="24">
        <v>5</v>
      </c>
      <c r="BC38" s="17">
        <f t="shared" si="63"/>
        <v>0</v>
      </c>
      <c r="BD38" s="23"/>
      <c r="BE38" s="23"/>
      <c r="BF38" s="22">
        <f t="shared" si="64"/>
        <v>22</v>
      </c>
      <c r="BG38" s="38">
        <v>17</v>
      </c>
      <c r="BH38" s="18">
        <v>5</v>
      </c>
      <c r="BI38" s="22">
        <f t="shared" si="65"/>
        <v>0</v>
      </c>
      <c r="BJ38" s="37"/>
      <c r="BK38" s="24"/>
      <c r="BM38" s="99" t="s">
        <v>96</v>
      </c>
      <c r="BN38" s="76">
        <f>BO38+BP38+BQ38</f>
        <v>15</v>
      </c>
      <c r="BO38" s="23">
        <f>SUM(BY38)</f>
        <v>0</v>
      </c>
      <c r="BP38" s="23">
        <f t="shared" si="101"/>
        <v>2</v>
      </c>
      <c r="BQ38" s="24">
        <f t="shared" si="101"/>
        <v>13</v>
      </c>
      <c r="BR38" s="76">
        <f>SUM(BS38+BT38)</f>
        <v>1</v>
      </c>
      <c r="BS38" s="23">
        <v>1</v>
      </c>
      <c r="BT38" s="24"/>
      <c r="BU38" s="23">
        <f>SUM(BV38+BW38)</f>
        <v>0</v>
      </c>
      <c r="BV38" s="23"/>
      <c r="BW38" s="48"/>
      <c r="BX38" s="76">
        <f>SUM(BY38+BZ38+CA38)</f>
        <v>14</v>
      </c>
      <c r="BY38" s="23"/>
      <c r="BZ38" s="86">
        <v>1</v>
      </c>
      <c r="CA38" s="54">
        <v>13</v>
      </c>
      <c r="CB38" s="76">
        <f>SUM(CC38+CD38)</f>
        <v>0</v>
      </c>
      <c r="CC38" s="23"/>
      <c r="CD38" s="77"/>
      <c r="CE38" s="17"/>
      <c r="CF38" s="17"/>
      <c r="CG38" s="45" t="s">
        <v>126</v>
      </c>
      <c r="CH38" s="38">
        <f t="shared" si="80"/>
        <v>217</v>
      </c>
      <c r="CI38" s="38">
        <f t="shared" si="90"/>
        <v>215</v>
      </c>
      <c r="CJ38" s="38">
        <f t="shared" si="81"/>
        <v>2</v>
      </c>
      <c r="CK38" s="37">
        <f t="shared" si="82"/>
        <v>0</v>
      </c>
      <c r="CL38" s="59">
        <f t="shared" si="83"/>
        <v>0</v>
      </c>
      <c r="CM38" s="37"/>
      <c r="CN38" s="37"/>
      <c r="CO38" s="37"/>
      <c r="CP38" s="59">
        <f t="shared" si="84"/>
        <v>0</v>
      </c>
      <c r="CQ38" s="38"/>
      <c r="CR38" s="54"/>
      <c r="CS38" s="59">
        <f t="shared" si="85"/>
        <v>143</v>
      </c>
      <c r="CT38" s="38">
        <v>143</v>
      </c>
      <c r="CU38" s="38"/>
      <c r="CV38" s="37"/>
      <c r="CW38" s="59">
        <f t="shared" si="86"/>
        <v>33</v>
      </c>
      <c r="CX38" s="38">
        <v>32</v>
      </c>
      <c r="CY38" s="54">
        <v>1</v>
      </c>
      <c r="CZ38" s="59">
        <f t="shared" si="87"/>
        <v>41</v>
      </c>
      <c r="DA38" s="37">
        <v>40</v>
      </c>
      <c r="DB38" s="54">
        <v>1</v>
      </c>
    </row>
    <row r="39" spans="1:106" x14ac:dyDescent="0.15">
      <c r="A39" s="40" t="s">
        <v>392</v>
      </c>
      <c r="B39">
        <v>2014</v>
      </c>
      <c r="C39" s="185">
        <v>41812</v>
      </c>
      <c r="D39" s="4">
        <v>1</v>
      </c>
      <c r="E39" s="34" t="s">
        <v>323</v>
      </c>
      <c r="F39" s="113" t="s">
        <v>251</v>
      </c>
      <c r="G39" s="163" t="s">
        <v>402</v>
      </c>
      <c r="H39" s="123" t="s">
        <v>405</v>
      </c>
      <c r="I39" s="113" t="s">
        <v>394</v>
      </c>
      <c r="J39" s="163" t="s">
        <v>404</v>
      </c>
      <c r="K39" s="123" t="s">
        <v>400</v>
      </c>
      <c r="N39" s="123" t="s">
        <v>398</v>
      </c>
      <c r="O39" s="34"/>
      <c r="P39" s="126"/>
      <c r="Q39" s="34"/>
      <c r="R39" s="113"/>
      <c r="S39" s="34"/>
      <c r="T39" s="34"/>
      <c r="U39" s="34"/>
      <c r="V39" s="35"/>
      <c r="X39" s="34"/>
      <c r="AB39" s="45" t="s">
        <v>55</v>
      </c>
      <c r="AC39" s="38">
        <f t="shared" si="93"/>
        <v>41</v>
      </c>
      <c r="AD39" s="38">
        <f t="shared" si="94"/>
        <v>15</v>
      </c>
      <c r="AE39" s="38">
        <f t="shared" si="95"/>
        <v>17</v>
      </c>
      <c r="AF39" s="48">
        <f t="shared" si="96"/>
        <v>9</v>
      </c>
      <c r="AG39" s="38">
        <f t="shared" si="97"/>
        <v>12</v>
      </c>
      <c r="AH39" s="37"/>
      <c r="AI39" s="37">
        <v>10</v>
      </c>
      <c r="AJ39" s="177">
        <v>2</v>
      </c>
      <c r="AK39" s="59">
        <f t="shared" si="98"/>
        <v>0</v>
      </c>
      <c r="AL39" s="37"/>
      <c r="AM39" s="37"/>
      <c r="AN39" s="59">
        <f t="shared" si="99"/>
        <v>16</v>
      </c>
      <c r="AO39" s="38">
        <v>2</v>
      </c>
      <c r="AP39" s="38">
        <v>7</v>
      </c>
      <c r="AQ39" s="38">
        <v>7</v>
      </c>
      <c r="AR39" s="59">
        <f t="shared" si="100"/>
        <v>13</v>
      </c>
      <c r="AS39" s="67">
        <v>13</v>
      </c>
      <c r="AT39" s="54"/>
      <c r="AV39" s="36" t="s">
        <v>73</v>
      </c>
      <c r="AW39" s="149">
        <f t="shared" si="59"/>
        <v>11</v>
      </c>
      <c r="AX39" s="17">
        <f t="shared" si="60"/>
        <v>8</v>
      </c>
      <c r="AY39" s="149">
        <f t="shared" si="61"/>
        <v>3</v>
      </c>
      <c r="AZ39" s="22">
        <f t="shared" si="62"/>
        <v>1</v>
      </c>
      <c r="BA39" s="38"/>
      <c r="BB39" s="18">
        <v>1</v>
      </c>
      <c r="BC39" s="17">
        <f t="shared" si="63"/>
        <v>0</v>
      </c>
      <c r="BD39" s="23"/>
      <c r="BE39" s="23"/>
      <c r="BF39" s="22">
        <f t="shared" si="64"/>
        <v>10</v>
      </c>
      <c r="BG39" s="38">
        <v>8</v>
      </c>
      <c r="BH39" s="150">
        <v>2</v>
      </c>
      <c r="BI39" s="22">
        <f t="shared" si="65"/>
        <v>0</v>
      </c>
      <c r="BJ39" s="37"/>
      <c r="BK39" s="24"/>
      <c r="BM39" s="45" t="s">
        <v>97</v>
      </c>
      <c r="BN39" s="76">
        <f>BO39+BP39+BQ39</f>
        <v>27</v>
      </c>
      <c r="BO39" s="23">
        <f>SUM(BY39)</f>
        <v>0</v>
      </c>
      <c r="BP39" s="23">
        <f t="shared" si="101"/>
        <v>5</v>
      </c>
      <c r="BQ39" s="24">
        <f t="shared" si="101"/>
        <v>22</v>
      </c>
      <c r="BR39" s="76">
        <f>SUM(BS39+BT39)</f>
        <v>0</v>
      </c>
      <c r="BS39" s="23"/>
      <c r="BT39" s="24"/>
      <c r="BU39" s="23">
        <f>SUM(BV39+BW39)</f>
        <v>0</v>
      </c>
      <c r="BV39" s="23"/>
      <c r="BW39" s="48"/>
      <c r="BX39" s="76">
        <f>SUM(BY39+BZ39+CA39)</f>
        <v>27</v>
      </c>
      <c r="BY39" s="23"/>
      <c r="BZ39" s="86">
        <v>5</v>
      </c>
      <c r="CA39" s="54">
        <v>22</v>
      </c>
      <c r="CB39" s="76">
        <f>SUM(CC39+CD39)</f>
        <v>0</v>
      </c>
      <c r="CC39" s="23"/>
      <c r="CD39" s="77"/>
      <c r="CE39" s="17"/>
      <c r="CF39" s="17"/>
      <c r="CG39" s="45" t="s">
        <v>127</v>
      </c>
      <c r="CH39" s="38">
        <f t="shared" si="80"/>
        <v>175</v>
      </c>
      <c r="CI39" s="38">
        <f t="shared" si="90"/>
        <v>168</v>
      </c>
      <c r="CJ39" s="38">
        <f t="shared" si="81"/>
        <v>7</v>
      </c>
      <c r="CK39" s="37">
        <f t="shared" si="82"/>
        <v>0</v>
      </c>
      <c r="CL39" s="59">
        <f t="shared" si="83"/>
        <v>2</v>
      </c>
      <c r="CM39" s="37"/>
      <c r="CN39" s="37">
        <v>2</v>
      </c>
      <c r="CO39" s="37"/>
      <c r="CP39" s="59">
        <f t="shared" si="84"/>
        <v>0</v>
      </c>
      <c r="CQ39" s="38"/>
      <c r="CR39" s="54"/>
      <c r="CS39" s="59">
        <f t="shared" si="85"/>
        <v>103</v>
      </c>
      <c r="CT39" s="38">
        <v>103</v>
      </c>
      <c r="CU39" s="38"/>
      <c r="CV39" s="37"/>
      <c r="CW39" s="59">
        <f t="shared" si="86"/>
        <v>26</v>
      </c>
      <c r="CX39" s="38">
        <v>24</v>
      </c>
      <c r="CY39" s="54">
        <v>2</v>
      </c>
      <c r="CZ39" s="59">
        <f t="shared" si="87"/>
        <v>44</v>
      </c>
      <c r="DA39" s="37">
        <v>41</v>
      </c>
      <c r="DB39" s="54">
        <v>3</v>
      </c>
    </row>
    <row r="40" spans="1:106" x14ac:dyDescent="0.15">
      <c r="A40" s="40" t="s">
        <v>392</v>
      </c>
      <c r="B40">
        <v>2014</v>
      </c>
      <c r="C40" s="185">
        <v>41812</v>
      </c>
      <c r="D40" s="4">
        <v>4</v>
      </c>
      <c r="E40" s="34" t="s">
        <v>323</v>
      </c>
      <c r="F40" s="113" t="s">
        <v>302</v>
      </c>
      <c r="G40" s="163" t="s">
        <v>402</v>
      </c>
      <c r="H40" s="113" t="s">
        <v>19</v>
      </c>
      <c r="I40" s="113"/>
      <c r="J40" s="163" t="s">
        <v>404</v>
      </c>
      <c r="K40" s="123" t="s">
        <v>400</v>
      </c>
      <c r="N40" s="123" t="s">
        <v>398</v>
      </c>
      <c r="O40" s="34"/>
      <c r="P40" s="126"/>
      <c r="Q40" s="34"/>
      <c r="R40" s="34"/>
      <c r="S40" s="113"/>
      <c r="T40" s="113"/>
      <c r="U40" s="113"/>
      <c r="V40" s="34"/>
      <c r="X40" s="34"/>
      <c r="AB40" s="45" t="s">
        <v>63</v>
      </c>
      <c r="AC40" s="17">
        <f t="shared" si="93"/>
        <v>46</v>
      </c>
      <c r="AD40" s="17">
        <f t="shared" si="94"/>
        <v>27</v>
      </c>
      <c r="AE40" s="17">
        <f t="shared" si="95"/>
        <v>13</v>
      </c>
      <c r="AF40" s="18">
        <f t="shared" si="96"/>
        <v>6</v>
      </c>
      <c r="AG40" s="17">
        <f t="shared" si="97"/>
        <v>2</v>
      </c>
      <c r="AH40" s="23"/>
      <c r="AI40" s="37"/>
      <c r="AJ40" s="177">
        <v>2</v>
      </c>
      <c r="AK40" s="22">
        <f t="shared" si="98"/>
        <v>0</v>
      </c>
      <c r="AL40" s="23"/>
      <c r="AM40" s="23"/>
      <c r="AN40" s="22">
        <f t="shared" si="99"/>
        <v>30</v>
      </c>
      <c r="AO40" s="38">
        <v>13</v>
      </c>
      <c r="AP40" s="38">
        <v>13</v>
      </c>
      <c r="AQ40" s="38">
        <v>4</v>
      </c>
      <c r="AR40" s="22">
        <f t="shared" si="100"/>
        <v>14</v>
      </c>
      <c r="AS40" s="67">
        <v>14</v>
      </c>
      <c r="AT40" s="24"/>
      <c r="AV40" s="36" t="s">
        <v>74</v>
      </c>
      <c r="AW40" s="17">
        <f t="shared" si="59"/>
        <v>9</v>
      </c>
      <c r="AX40" s="17">
        <f t="shared" si="60"/>
        <v>9</v>
      </c>
      <c r="AY40" s="17">
        <f t="shared" si="61"/>
        <v>0</v>
      </c>
      <c r="AZ40" s="22">
        <f t="shared" si="62"/>
        <v>0</v>
      </c>
      <c r="BA40" s="38"/>
      <c r="BB40" s="18"/>
      <c r="BC40" s="17">
        <f t="shared" si="63"/>
        <v>0</v>
      </c>
      <c r="BD40" s="23"/>
      <c r="BE40" s="23"/>
      <c r="BF40" s="22">
        <f t="shared" si="64"/>
        <v>8</v>
      </c>
      <c r="BG40" s="38">
        <v>8</v>
      </c>
      <c r="BH40" s="18"/>
      <c r="BI40" s="22">
        <f t="shared" si="65"/>
        <v>1</v>
      </c>
      <c r="BJ40" s="37">
        <v>1</v>
      </c>
      <c r="BK40" s="24"/>
      <c r="BM40" s="99" t="s">
        <v>98</v>
      </c>
      <c r="BN40" s="76">
        <f>BO40+BP40+BQ40</f>
        <v>53</v>
      </c>
      <c r="BO40" s="23">
        <f>SUM(BY40)</f>
        <v>0</v>
      </c>
      <c r="BP40" s="23">
        <f t="shared" si="101"/>
        <v>8</v>
      </c>
      <c r="BQ40" s="24">
        <f t="shared" si="101"/>
        <v>45</v>
      </c>
      <c r="BR40" s="76">
        <f>SUM(BS40+BT40)</f>
        <v>0</v>
      </c>
      <c r="BS40" s="23"/>
      <c r="BT40" s="24"/>
      <c r="BU40" s="23">
        <f>SUM(BV40+BW40)</f>
        <v>0</v>
      </c>
      <c r="BV40" s="23"/>
      <c r="BW40" s="48"/>
      <c r="BX40" s="76">
        <f>SUM(BY40+BZ40+CA40)</f>
        <v>53</v>
      </c>
      <c r="BY40" s="23"/>
      <c r="BZ40" s="86">
        <v>8</v>
      </c>
      <c r="CA40" s="54">
        <v>45</v>
      </c>
      <c r="CB40" s="76">
        <f>SUM(CC40+CD40)</f>
        <v>0</v>
      </c>
      <c r="CC40" s="23"/>
      <c r="CD40" s="77"/>
      <c r="CE40" s="17"/>
      <c r="CF40" s="17"/>
      <c r="CG40" s="45" t="s">
        <v>128</v>
      </c>
      <c r="CH40" s="38">
        <f t="shared" si="80"/>
        <v>239</v>
      </c>
      <c r="CI40" s="38">
        <f t="shared" si="90"/>
        <v>223</v>
      </c>
      <c r="CJ40" s="38">
        <f t="shared" si="81"/>
        <v>16</v>
      </c>
      <c r="CK40" s="37">
        <f t="shared" si="82"/>
        <v>0</v>
      </c>
      <c r="CL40" s="59">
        <f t="shared" si="83"/>
        <v>4</v>
      </c>
      <c r="CM40" s="37">
        <v>1</v>
      </c>
      <c r="CN40" s="37">
        <v>3</v>
      </c>
      <c r="CO40" s="37"/>
      <c r="CP40" s="59">
        <f t="shared" si="84"/>
        <v>0</v>
      </c>
      <c r="CQ40" s="38"/>
      <c r="CR40" s="54"/>
      <c r="CS40" s="59">
        <f t="shared" si="85"/>
        <v>168</v>
      </c>
      <c r="CT40" s="38">
        <v>156</v>
      </c>
      <c r="CU40" s="38">
        <v>12</v>
      </c>
      <c r="CV40" s="37"/>
      <c r="CW40" s="59">
        <f t="shared" si="86"/>
        <v>67</v>
      </c>
      <c r="CX40" s="38">
        <v>66</v>
      </c>
      <c r="CY40" s="54">
        <v>1</v>
      </c>
      <c r="CZ40" s="59">
        <f t="shared" si="87"/>
        <v>0</v>
      </c>
      <c r="DA40" s="37"/>
      <c r="DB40" s="54"/>
    </row>
    <row r="41" spans="1:106" x14ac:dyDescent="0.15">
      <c r="A41" s="40" t="s">
        <v>392</v>
      </c>
      <c r="B41">
        <v>2014</v>
      </c>
      <c r="C41" s="185">
        <v>41812</v>
      </c>
      <c r="D41" s="4">
        <v>2</v>
      </c>
      <c r="E41" s="34" t="s">
        <v>323</v>
      </c>
      <c r="F41" s="113" t="s">
        <v>302</v>
      </c>
      <c r="G41" s="163" t="s">
        <v>402</v>
      </c>
      <c r="H41" s="113" t="s">
        <v>19</v>
      </c>
      <c r="I41" s="113" t="s">
        <v>394</v>
      </c>
      <c r="J41" s="163" t="s">
        <v>404</v>
      </c>
      <c r="K41" s="123" t="s">
        <v>400</v>
      </c>
      <c r="N41" s="123" t="s">
        <v>398</v>
      </c>
      <c r="O41" s="34"/>
      <c r="P41" s="129"/>
      <c r="Q41" s="49"/>
      <c r="R41" s="34"/>
      <c r="S41" s="113"/>
      <c r="T41" s="113"/>
      <c r="U41" s="124"/>
      <c r="V41" s="34"/>
      <c r="W41" s="144"/>
      <c r="AB41" s="45" t="s">
        <v>64</v>
      </c>
      <c r="AC41" s="17">
        <f t="shared" si="93"/>
        <v>59</v>
      </c>
      <c r="AD41" s="17">
        <f t="shared" si="94"/>
        <v>27</v>
      </c>
      <c r="AE41" s="17">
        <f t="shared" si="95"/>
        <v>21</v>
      </c>
      <c r="AF41" s="18">
        <f t="shared" si="96"/>
        <v>11</v>
      </c>
      <c r="AG41" s="17">
        <f t="shared" si="97"/>
        <v>6</v>
      </c>
      <c r="AH41" s="23"/>
      <c r="AI41" s="37"/>
      <c r="AJ41" s="177">
        <v>6</v>
      </c>
      <c r="AK41" s="22">
        <f t="shared" si="98"/>
        <v>0</v>
      </c>
      <c r="AL41" s="23"/>
      <c r="AM41" s="23"/>
      <c r="AN41" s="22">
        <f t="shared" si="99"/>
        <v>40</v>
      </c>
      <c r="AO41" s="38">
        <v>14</v>
      </c>
      <c r="AP41" s="38">
        <v>21</v>
      </c>
      <c r="AQ41" s="38">
        <v>5</v>
      </c>
      <c r="AR41" s="22">
        <f t="shared" si="100"/>
        <v>13</v>
      </c>
      <c r="AS41" s="67">
        <v>13</v>
      </c>
      <c r="AT41" s="24"/>
      <c r="AV41" s="36" t="s">
        <v>147</v>
      </c>
      <c r="AW41" s="17">
        <f t="shared" si="59"/>
        <v>7</v>
      </c>
      <c r="AX41" s="17">
        <f t="shared" si="60"/>
        <v>7</v>
      </c>
      <c r="AY41" s="17">
        <f t="shared" si="61"/>
        <v>0</v>
      </c>
      <c r="AZ41" s="22">
        <f t="shared" si="62"/>
        <v>0</v>
      </c>
      <c r="BA41" s="38"/>
      <c r="BB41" s="24"/>
      <c r="BC41" s="17">
        <f t="shared" si="63"/>
        <v>0</v>
      </c>
      <c r="BD41" s="23"/>
      <c r="BE41" s="23"/>
      <c r="BF41" s="22">
        <f t="shared" si="64"/>
        <v>7</v>
      </c>
      <c r="BG41" s="38">
        <v>7</v>
      </c>
      <c r="BH41" s="18"/>
      <c r="BI41" s="22">
        <f t="shared" si="65"/>
        <v>0</v>
      </c>
      <c r="BJ41" s="37"/>
      <c r="BK41" s="24"/>
      <c r="BM41" s="43" t="s">
        <v>35</v>
      </c>
      <c r="BN41" s="28">
        <f t="shared" ref="BN41:CD41" si="102">SUM(BN16:BN40)</f>
        <v>575</v>
      </c>
      <c r="BO41" s="28">
        <f t="shared" si="102"/>
        <v>0</v>
      </c>
      <c r="BP41" s="28">
        <f t="shared" si="102"/>
        <v>63</v>
      </c>
      <c r="BQ41" s="29">
        <f t="shared" si="102"/>
        <v>512</v>
      </c>
      <c r="BR41" s="28">
        <f t="shared" si="102"/>
        <v>6</v>
      </c>
      <c r="BS41" s="28">
        <f t="shared" si="102"/>
        <v>6</v>
      </c>
      <c r="BT41" s="29">
        <f t="shared" si="102"/>
        <v>0</v>
      </c>
      <c r="BU41" s="28">
        <f t="shared" si="102"/>
        <v>0</v>
      </c>
      <c r="BV41" s="28">
        <f t="shared" si="102"/>
        <v>0</v>
      </c>
      <c r="BW41" s="29">
        <f t="shared" si="102"/>
        <v>0</v>
      </c>
      <c r="BX41" s="28">
        <f t="shared" si="102"/>
        <v>561</v>
      </c>
      <c r="BY41" s="28">
        <f t="shared" si="102"/>
        <v>0</v>
      </c>
      <c r="BZ41" s="28">
        <f t="shared" si="102"/>
        <v>54</v>
      </c>
      <c r="CA41" s="29">
        <f t="shared" si="102"/>
        <v>507</v>
      </c>
      <c r="CB41" s="28">
        <f t="shared" si="102"/>
        <v>8</v>
      </c>
      <c r="CC41" s="28">
        <f t="shared" si="102"/>
        <v>3</v>
      </c>
      <c r="CD41" s="29">
        <f t="shared" si="102"/>
        <v>5</v>
      </c>
      <c r="CE41" s="17"/>
      <c r="CF41" s="17"/>
      <c r="CG41" s="63" t="s">
        <v>217</v>
      </c>
      <c r="CH41" s="38">
        <f t="shared" si="80"/>
        <v>316</v>
      </c>
      <c r="CI41" s="38">
        <f t="shared" si="90"/>
        <v>308</v>
      </c>
      <c r="CJ41" s="38">
        <f t="shared" si="81"/>
        <v>8</v>
      </c>
      <c r="CK41" s="37">
        <f t="shared" si="82"/>
        <v>0</v>
      </c>
      <c r="CL41" s="59">
        <f t="shared" si="83"/>
        <v>4</v>
      </c>
      <c r="CM41" s="37">
        <v>2</v>
      </c>
      <c r="CN41" s="37">
        <v>2</v>
      </c>
      <c r="CO41" s="37"/>
      <c r="CP41" s="59">
        <f t="shared" si="84"/>
        <v>0</v>
      </c>
      <c r="CQ41" s="38"/>
      <c r="CR41" s="54"/>
      <c r="CS41" s="59">
        <f t="shared" si="85"/>
        <v>238</v>
      </c>
      <c r="CT41" s="38">
        <v>232</v>
      </c>
      <c r="CU41" s="38">
        <v>6</v>
      </c>
      <c r="CV41" s="37"/>
      <c r="CW41" s="59">
        <f t="shared" si="86"/>
        <v>74</v>
      </c>
      <c r="CX41" s="38">
        <v>74</v>
      </c>
      <c r="CY41" s="54"/>
      <c r="CZ41" s="59">
        <f t="shared" si="87"/>
        <v>0</v>
      </c>
      <c r="DA41" s="37"/>
      <c r="DB41" s="54"/>
    </row>
    <row r="42" spans="1:106" x14ac:dyDescent="0.15">
      <c r="A42" s="40" t="s">
        <v>392</v>
      </c>
      <c r="B42">
        <v>2014</v>
      </c>
      <c r="C42" s="185">
        <v>41812</v>
      </c>
      <c r="D42" s="4">
        <v>2</v>
      </c>
      <c r="E42" s="34" t="s">
        <v>323</v>
      </c>
      <c r="F42" s="123" t="s">
        <v>251</v>
      </c>
      <c r="G42" s="123" t="s">
        <v>146</v>
      </c>
      <c r="H42" s="113" t="s">
        <v>19</v>
      </c>
      <c r="I42" s="113"/>
      <c r="J42" s="163" t="s">
        <v>404</v>
      </c>
      <c r="K42" s="113" t="s">
        <v>303</v>
      </c>
      <c r="O42" s="34"/>
      <c r="P42" s="129"/>
      <c r="Q42" s="34"/>
      <c r="R42" s="34"/>
      <c r="S42" s="34"/>
      <c r="T42" s="34"/>
      <c r="U42" s="34"/>
      <c r="V42" s="35"/>
      <c r="X42" s="34"/>
      <c r="AB42" s="45" t="s">
        <v>65</v>
      </c>
      <c r="AC42" s="38">
        <f t="shared" si="93"/>
        <v>74</v>
      </c>
      <c r="AD42" s="38">
        <f t="shared" si="94"/>
        <v>29</v>
      </c>
      <c r="AE42" s="38">
        <f t="shared" si="95"/>
        <v>33</v>
      </c>
      <c r="AF42" s="48">
        <f t="shared" si="96"/>
        <v>12</v>
      </c>
      <c r="AG42" s="38">
        <f t="shared" si="97"/>
        <v>4</v>
      </c>
      <c r="AH42" s="55"/>
      <c r="AI42" s="37"/>
      <c r="AJ42" s="177">
        <v>4</v>
      </c>
      <c r="AK42" s="59">
        <f t="shared" si="98"/>
        <v>0</v>
      </c>
      <c r="AL42" s="37"/>
      <c r="AM42" s="37"/>
      <c r="AN42" s="59">
        <f t="shared" si="99"/>
        <v>49</v>
      </c>
      <c r="AO42" s="38">
        <v>8</v>
      </c>
      <c r="AP42" s="67">
        <v>33</v>
      </c>
      <c r="AQ42" s="38">
        <v>8</v>
      </c>
      <c r="AR42" s="59">
        <f t="shared" si="100"/>
        <v>21</v>
      </c>
      <c r="AS42" s="67">
        <v>21</v>
      </c>
      <c r="AT42" s="54"/>
      <c r="AV42" s="45" t="s">
        <v>148</v>
      </c>
      <c r="AW42" s="38">
        <f t="shared" si="59"/>
        <v>2</v>
      </c>
      <c r="AX42" s="38">
        <f t="shared" si="60"/>
        <v>2</v>
      </c>
      <c r="AY42" s="38">
        <f t="shared" si="61"/>
        <v>0</v>
      </c>
      <c r="AZ42" s="59">
        <f t="shared" si="62"/>
        <v>0</v>
      </c>
      <c r="BA42" s="38"/>
      <c r="BB42" s="48"/>
      <c r="BC42" s="38">
        <f t="shared" si="63"/>
        <v>0</v>
      </c>
      <c r="BD42" s="37"/>
      <c r="BE42" s="37"/>
      <c r="BF42" s="59">
        <f t="shared" si="64"/>
        <v>2</v>
      </c>
      <c r="BG42" s="38">
        <v>2</v>
      </c>
      <c r="BH42" s="48"/>
      <c r="BI42" s="59">
        <f t="shared" si="65"/>
        <v>0</v>
      </c>
      <c r="BJ42" s="37"/>
      <c r="BK42" s="54"/>
      <c r="BM42" s="65" t="s">
        <v>51</v>
      </c>
      <c r="BN42" s="15">
        <f t="shared" ref="BN42:CD42" si="103">(BN41+BN15)</f>
        <v>582</v>
      </c>
      <c r="BO42" s="15">
        <f t="shared" si="103"/>
        <v>0</v>
      </c>
      <c r="BP42" s="15">
        <f t="shared" si="103"/>
        <v>63</v>
      </c>
      <c r="BQ42" s="29">
        <f t="shared" si="103"/>
        <v>519</v>
      </c>
      <c r="BR42" s="15">
        <f t="shared" si="103"/>
        <v>6</v>
      </c>
      <c r="BS42" s="15">
        <f t="shared" si="103"/>
        <v>6</v>
      </c>
      <c r="BT42" s="29">
        <f t="shared" si="103"/>
        <v>0</v>
      </c>
      <c r="BU42" s="15">
        <f t="shared" si="103"/>
        <v>4</v>
      </c>
      <c r="BV42" s="15">
        <f t="shared" si="103"/>
        <v>0</v>
      </c>
      <c r="BW42" s="29">
        <f t="shared" si="103"/>
        <v>4</v>
      </c>
      <c r="BX42" s="15">
        <f t="shared" si="103"/>
        <v>564</v>
      </c>
      <c r="BY42" s="15">
        <f t="shared" si="103"/>
        <v>0</v>
      </c>
      <c r="BZ42" s="15">
        <f t="shared" si="103"/>
        <v>54</v>
      </c>
      <c r="CA42" s="29">
        <f t="shared" si="103"/>
        <v>510</v>
      </c>
      <c r="CB42" s="15">
        <f t="shared" si="103"/>
        <v>8</v>
      </c>
      <c r="CC42" s="15">
        <f t="shared" si="103"/>
        <v>3</v>
      </c>
      <c r="CD42" s="29">
        <f t="shared" si="103"/>
        <v>5</v>
      </c>
      <c r="CE42" s="17"/>
      <c r="CF42" s="17"/>
      <c r="CG42" s="45" t="s">
        <v>218</v>
      </c>
      <c r="CH42" s="38">
        <f t="shared" si="80"/>
        <v>230</v>
      </c>
      <c r="CI42" s="38">
        <f t="shared" si="90"/>
        <v>220</v>
      </c>
      <c r="CJ42" s="38">
        <f t="shared" si="81"/>
        <v>10</v>
      </c>
      <c r="CK42" s="37">
        <f t="shared" si="82"/>
        <v>0</v>
      </c>
      <c r="CL42" s="59">
        <f t="shared" si="83"/>
        <v>3</v>
      </c>
      <c r="CM42" s="37">
        <v>1</v>
      </c>
      <c r="CN42" s="37">
        <v>2</v>
      </c>
      <c r="CO42" s="37"/>
      <c r="CP42" s="59">
        <f t="shared" si="84"/>
        <v>0</v>
      </c>
      <c r="CQ42" s="38"/>
      <c r="CR42" s="54"/>
      <c r="CS42" s="59">
        <f t="shared" si="85"/>
        <v>192</v>
      </c>
      <c r="CT42" s="38">
        <v>188</v>
      </c>
      <c r="CU42" s="38">
        <v>4</v>
      </c>
      <c r="CV42" s="37"/>
      <c r="CW42" s="59">
        <f t="shared" si="86"/>
        <v>35</v>
      </c>
      <c r="CX42" s="38">
        <v>31</v>
      </c>
      <c r="CY42" s="54">
        <v>4</v>
      </c>
      <c r="CZ42" s="59">
        <f t="shared" si="87"/>
        <v>0</v>
      </c>
      <c r="DA42" s="37"/>
      <c r="DB42" s="54"/>
    </row>
    <row r="43" spans="1:106" x14ac:dyDescent="0.15">
      <c r="A43" s="40" t="s">
        <v>392</v>
      </c>
      <c r="B43">
        <v>2014</v>
      </c>
      <c r="C43" s="185">
        <v>41812</v>
      </c>
      <c r="D43" s="4">
        <v>1</v>
      </c>
      <c r="E43" s="34" t="s">
        <v>323</v>
      </c>
      <c r="F43" s="163" t="s">
        <v>251</v>
      </c>
      <c r="G43" s="163" t="s">
        <v>401</v>
      </c>
      <c r="H43" s="113" t="s">
        <v>19</v>
      </c>
      <c r="I43" s="113" t="s">
        <v>394</v>
      </c>
      <c r="J43" s="163" t="s">
        <v>404</v>
      </c>
      <c r="K43" s="113" t="s">
        <v>303</v>
      </c>
      <c r="L43" s="34">
        <v>237</v>
      </c>
      <c r="M43" s="144" t="s">
        <v>365</v>
      </c>
      <c r="O43" s="34"/>
      <c r="P43" s="129"/>
      <c r="Q43" s="34"/>
      <c r="R43" s="34"/>
      <c r="S43" s="113"/>
      <c r="T43" s="113"/>
      <c r="U43" s="113"/>
      <c r="V43" s="34"/>
      <c r="X43" s="144"/>
      <c r="AB43" s="45" t="s">
        <v>66</v>
      </c>
      <c r="AC43" s="38">
        <f t="shared" si="93"/>
        <v>85</v>
      </c>
      <c r="AD43" s="38">
        <f t="shared" si="94"/>
        <v>38</v>
      </c>
      <c r="AE43" s="38">
        <f t="shared" si="95"/>
        <v>37</v>
      </c>
      <c r="AF43" s="48">
        <f t="shared" si="96"/>
        <v>10</v>
      </c>
      <c r="AG43" s="38">
        <f t="shared" si="97"/>
        <v>7</v>
      </c>
      <c r="AH43" s="37"/>
      <c r="AI43" s="37"/>
      <c r="AJ43" s="177">
        <v>7</v>
      </c>
      <c r="AK43" s="59">
        <f t="shared" si="98"/>
        <v>0</v>
      </c>
      <c r="AL43" s="37"/>
      <c r="AM43" s="37"/>
      <c r="AN43" s="59">
        <f t="shared" si="99"/>
        <v>48</v>
      </c>
      <c r="AO43" s="38">
        <v>8</v>
      </c>
      <c r="AP43" s="67">
        <v>37</v>
      </c>
      <c r="AQ43" s="38">
        <v>3</v>
      </c>
      <c r="AR43" s="59">
        <f t="shared" si="100"/>
        <v>30</v>
      </c>
      <c r="AS43" s="67">
        <v>30</v>
      </c>
      <c r="AT43" s="54"/>
      <c r="AV43" s="45" t="s">
        <v>149</v>
      </c>
      <c r="AW43" s="38">
        <f t="shared" si="59"/>
        <v>2</v>
      </c>
      <c r="AX43" s="38">
        <f t="shared" si="60"/>
        <v>2</v>
      </c>
      <c r="AY43" s="38">
        <f t="shared" si="61"/>
        <v>0</v>
      </c>
      <c r="AZ43" s="59">
        <f t="shared" si="62"/>
        <v>0</v>
      </c>
      <c r="BA43" s="38"/>
      <c r="BB43" s="48"/>
      <c r="BC43" s="38">
        <f t="shared" si="63"/>
        <v>0</v>
      </c>
      <c r="BD43" s="37"/>
      <c r="BE43" s="37"/>
      <c r="BF43" s="59">
        <f t="shared" si="64"/>
        <v>2</v>
      </c>
      <c r="BG43" s="38">
        <v>2</v>
      </c>
      <c r="BH43" s="48"/>
      <c r="BI43" s="59">
        <f t="shared" si="65"/>
        <v>0</v>
      </c>
      <c r="BJ43" s="37"/>
      <c r="BK43" s="24"/>
      <c r="BM43" s="122" t="s">
        <v>52</v>
      </c>
      <c r="BN43" s="8">
        <f t="shared" ref="BN43:BN59" si="104">BO43+BP43+BQ43</f>
        <v>40</v>
      </c>
      <c r="BO43" s="9">
        <f t="shared" ref="BO43:BO59" si="105">SUM(BY43)</f>
        <v>0</v>
      </c>
      <c r="BP43" s="9">
        <f t="shared" ref="BP43:BP59" si="106">SUM(BS43+BV43+BZ43+CC43)</f>
        <v>2</v>
      </c>
      <c r="BQ43" s="12">
        <f t="shared" ref="BQ43:BQ59" si="107">SUM(BT43+BW43+CA43+CD43)</f>
        <v>38</v>
      </c>
      <c r="BR43" s="8">
        <f t="shared" ref="BR43:BR59" si="108">SUM(BS43+BT43)</f>
        <v>0</v>
      </c>
      <c r="BS43" s="9"/>
      <c r="BT43" s="12"/>
      <c r="BU43" s="9">
        <f t="shared" ref="BU43:BU59" si="109">SUM(BV43+BW43)</f>
        <v>0</v>
      </c>
      <c r="BV43" s="9"/>
      <c r="BW43" s="81"/>
      <c r="BX43" s="8">
        <f t="shared" ref="BX43:BX59" si="110">SUM(BY43+BZ43+CA43)</f>
        <v>36</v>
      </c>
      <c r="BY43" s="9"/>
      <c r="BZ43" s="9">
        <v>2</v>
      </c>
      <c r="CA43" s="9">
        <v>34</v>
      </c>
      <c r="CB43" s="8">
        <f t="shared" ref="CB43:CB59" si="111">SUM(CC43+CD43)</f>
        <v>4</v>
      </c>
      <c r="CC43" s="9"/>
      <c r="CD43" s="104">
        <v>4</v>
      </c>
      <c r="CE43" s="17"/>
      <c r="CF43" s="17"/>
      <c r="CG43" s="169" t="s">
        <v>219</v>
      </c>
      <c r="CH43" s="149">
        <f t="shared" si="80"/>
        <v>247</v>
      </c>
      <c r="CI43" s="149">
        <f t="shared" si="90"/>
        <v>227</v>
      </c>
      <c r="CJ43" s="38">
        <f t="shared" si="81"/>
        <v>20</v>
      </c>
      <c r="CK43" s="37">
        <f t="shared" si="82"/>
        <v>0</v>
      </c>
      <c r="CL43" s="59">
        <f t="shared" si="83"/>
        <v>5</v>
      </c>
      <c r="CM43" s="147">
        <v>1</v>
      </c>
      <c r="CN43" s="37">
        <v>4</v>
      </c>
      <c r="CO43" s="37"/>
      <c r="CP43" s="59">
        <f t="shared" si="84"/>
        <v>0</v>
      </c>
      <c r="CQ43" s="38"/>
      <c r="CR43" s="54"/>
      <c r="CS43" s="59">
        <f t="shared" si="85"/>
        <v>225</v>
      </c>
      <c r="CT43" s="38">
        <v>212</v>
      </c>
      <c r="CU43" s="38">
        <v>13</v>
      </c>
      <c r="CV43" s="37"/>
      <c r="CW43" s="59">
        <f t="shared" si="86"/>
        <v>17</v>
      </c>
      <c r="CX43" s="38">
        <v>14</v>
      </c>
      <c r="CY43" s="54">
        <v>3</v>
      </c>
      <c r="CZ43" s="59">
        <f t="shared" si="87"/>
        <v>0</v>
      </c>
      <c r="DA43" s="37"/>
      <c r="DB43" s="54"/>
    </row>
    <row r="44" spans="1:106" x14ac:dyDescent="0.15">
      <c r="A44" s="40" t="s">
        <v>392</v>
      </c>
      <c r="B44">
        <v>2014</v>
      </c>
      <c r="C44" s="185">
        <v>41812</v>
      </c>
      <c r="D44" s="4">
        <v>1</v>
      </c>
      <c r="E44" s="34" t="s">
        <v>323</v>
      </c>
      <c r="F44" s="163" t="s">
        <v>251</v>
      </c>
      <c r="G44" s="163" t="s">
        <v>401</v>
      </c>
      <c r="H44" s="113" t="s">
        <v>19</v>
      </c>
      <c r="I44" s="113" t="s">
        <v>394</v>
      </c>
      <c r="J44" s="163" t="s">
        <v>404</v>
      </c>
      <c r="K44" s="113" t="s">
        <v>303</v>
      </c>
      <c r="L44" s="34">
        <v>259</v>
      </c>
      <c r="M44" s="144" t="s">
        <v>366</v>
      </c>
      <c r="O44" s="34"/>
      <c r="P44" s="129"/>
      <c r="Q44" s="34"/>
      <c r="R44" s="113"/>
      <c r="S44" s="34"/>
      <c r="T44" s="34"/>
      <c r="U44" s="34"/>
      <c r="V44" s="34"/>
      <c r="X44" s="34"/>
      <c r="AB44" s="45" t="s">
        <v>260</v>
      </c>
      <c r="AC44" s="38">
        <f t="shared" si="93"/>
        <v>143</v>
      </c>
      <c r="AD44" s="38">
        <f t="shared" si="94"/>
        <v>104</v>
      </c>
      <c r="AE44" s="38">
        <f t="shared" si="95"/>
        <v>33</v>
      </c>
      <c r="AF44" s="48">
        <f t="shared" si="96"/>
        <v>6</v>
      </c>
      <c r="AG44" s="38">
        <f t="shared" si="97"/>
        <v>2</v>
      </c>
      <c r="AH44" s="37"/>
      <c r="AI44" s="37"/>
      <c r="AJ44" s="177">
        <v>2</v>
      </c>
      <c r="AK44" s="59">
        <f t="shared" si="98"/>
        <v>0</v>
      </c>
      <c r="AL44" s="37"/>
      <c r="AM44" s="37"/>
      <c r="AN44" s="59">
        <f t="shared" si="99"/>
        <v>64</v>
      </c>
      <c r="AO44" s="38">
        <v>27</v>
      </c>
      <c r="AP44" s="67">
        <v>33</v>
      </c>
      <c r="AQ44" s="38">
        <v>4</v>
      </c>
      <c r="AR44" s="59">
        <f t="shared" si="100"/>
        <v>77</v>
      </c>
      <c r="AS44" s="67">
        <v>77</v>
      </c>
      <c r="AT44" s="54"/>
      <c r="AV44" s="45" t="s">
        <v>150</v>
      </c>
      <c r="AW44" s="38">
        <f t="shared" si="59"/>
        <v>3</v>
      </c>
      <c r="AX44" s="38">
        <f t="shared" si="60"/>
        <v>3</v>
      </c>
      <c r="AY44" s="38">
        <f t="shared" si="61"/>
        <v>0</v>
      </c>
      <c r="AZ44" s="22">
        <f t="shared" si="62"/>
        <v>0</v>
      </c>
      <c r="BA44" s="38"/>
      <c r="BB44" s="48"/>
      <c r="BC44" s="17">
        <f t="shared" si="63"/>
        <v>0</v>
      </c>
      <c r="BD44" s="23"/>
      <c r="BE44" s="23"/>
      <c r="BF44" s="59">
        <f t="shared" si="64"/>
        <v>1</v>
      </c>
      <c r="BG44" s="38">
        <v>1</v>
      </c>
      <c r="BH44" s="48"/>
      <c r="BI44" s="22">
        <f t="shared" si="65"/>
        <v>2</v>
      </c>
      <c r="BJ44" s="37">
        <v>2</v>
      </c>
      <c r="BK44" s="24"/>
      <c r="BM44" s="99" t="s">
        <v>53</v>
      </c>
      <c r="BN44" s="76">
        <f t="shared" si="104"/>
        <v>28</v>
      </c>
      <c r="BO44" s="23">
        <f t="shared" si="105"/>
        <v>0</v>
      </c>
      <c r="BP44" s="23">
        <f t="shared" si="106"/>
        <v>1</v>
      </c>
      <c r="BQ44" s="24">
        <f t="shared" si="107"/>
        <v>27</v>
      </c>
      <c r="BR44" s="76">
        <f t="shared" si="108"/>
        <v>0</v>
      </c>
      <c r="BS44" s="23"/>
      <c r="BT44" s="24"/>
      <c r="BU44" s="23">
        <f t="shared" si="109"/>
        <v>0</v>
      </c>
      <c r="BV44" s="23"/>
      <c r="BW44" s="48"/>
      <c r="BX44" s="76">
        <f t="shared" si="110"/>
        <v>25</v>
      </c>
      <c r="BY44" s="37"/>
      <c r="BZ44" s="37"/>
      <c r="CA44" s="37">
        <v>25</v>
      </c>
      <c r="CB44" s="76">
        <f t="shared" si="111"/>
        <v>3</v>
      </c>
      <c r="CC44" s="23">
        <v>1</v>
      </c>
      <c r="CD44" s="77">
        <v>2</v>
      </c>
      <c r="CE44" s="17"/>
      <c r="CF44" s="17"/>
      <c r="CG44" s="85" t="s">
        <v>220</v>
      </c>
      <c r="CH44" s="38">
        <f t="shared" si="80"/>
        <v>146</v>
      </c>
      <c r="CI44" s="38">
        <f>(CM44+CQ44+CT44+CX44+DA44)</f>
        <v>126</v>
      </c>
      <c r="CJ44" s="38">
        <f t="shared" si="81"/>
        <v>20</v>
      </c>
      <c r="CK44" s="37">
        <f t="shared" si="82"/>
        <v>0</v>
      </c>
      <c r="CL44" s="59">
        <f t="shared" si="83"/>
        <v>2</v>
      </c>
      <c r="CM44" s="23"/>
      <c r="CN44" s="37">
        <v>2</v>
      </c>
      <c r="CO44" s="23"/>
      <c r="CP44" s="59">
        <f t="shared" si="84"/>
        <v>0</v>
      </c>
      <c r="CQ44" s="38"/>
      <c r="CR44" s="54"/>
      <c r="CS44" s="59">
        <f t="shared" si="85"/>
        <v>89</v>
      </c>
      <c r="CT44" s="38">
        <v>77</v>
      </c>
      <c r="CU44" s="38">
        <v>12</v>
      </c>
      <c r="CV44" s="23"/>
      <c r="CW44" s="59">
        <f t="shared" si="86"/>
        <v>13</v>
      </c>
      <c r="CX44" s="38">
        <v>9</v>
      </c>
      <c r="CY44" s="24">
        <v>4</v>
      </c>
      <c r="CZ44" s="59">
        <f t="shared" si="87"/>
        <v>42</v>
      </c>
      <c r="DA44" s="23">
        <v>40</v>
      </c>
      <c r="DB44" s="24">
        <v>2</v>
      </c>
    </row>
    <row r="45" spans="1:106" x14ac:dyDescent="0.15">
      <c r="A45" s="40" t="s">
        <v>392</v>
      </c>
      <c r="B45">
        <v>2014</v>
      </c>
      <c r="C45" s="185">
        <v>41813</v>
      </c>
      <c r="D45" s="4">
        <v>2</v>
      </c>
      <c r="E45" s="113" t="s">
        <v>323</v>
      </c>
      <c r="F45" s="123" t="s">
        <v>251</v>
      </c>
      <c r="G45" s="123" t="s">
        <v>146</v>
      </c>
      <c r="H45" s="113" t="s">
        <v>19</v>
      </c>
      <c r="I45" s="113"/>
      <c r="J45" s="163" t="s">
        <v>404</v>
      </c>
      <c r="K45" s="123" t="s">
        <v>400</v>
      </c>
      <c r="N45" s="123" t="s">
        <v>398</v>
      </c>
      <c r="O45" s="34"/>
      <c r="P45" s="129"/>
      <c r="Q45" s="34"/>
      <c r="R45" s="113"/>
      <c r="S45" s="34"/>
      <c r="T45" s="34"/>
      <c r="U45" s="34"/>
      <c r="V45" s="34"/>
      <c r="X45" s="34"/>
      <c r="AB45" s="45" t="s">
        <v>67</v>
      </c>
      <c r="AC45" s="38">
        <f t="shared" si="93"/>
        <v>81</v>
      </c>
      <c r="AD45" s="38">
        <f t="shared" si="94"/>
        <v>34</v>
      </c>
      <c r="AE45" s="38">
        <f t="shared" si="95"/>
        <v>31</v>
      </c>
      <c r="AF45" s="48">
        <f t="shared" si="96"/>
        <v>16</v>
      </c>
      <c r="AG45" s="38">
        <f t="shared" si="97"/>
        <v>7</v>
      </c>
      <c r="AH45" s="23"/>
      <c r="AI45" s="23"/>
      <c r="AJ45" s="177">
        <v>7</v>
      </c>
      <c r="AK45" s="59">
        <f t="shared" si="98"/>
        <v>0</v>
      </c>
      <c r="AL45" s="23"/>
      <c r="AM45" s="23"/>
      <c r="AN45" s="59">
        <f t="shared" si="99"/>
        <v>53</v>
      </c>
      <c r="AO45" s="38">
        <v>13</v>
      </c>
      <c r="AP45" s="67">
        <v>31</v>
      </c>
      <c r="AQ45" s="38">
        <v>9</v>
      </c>
      <c r="AR45" s="59">
        <f t="shared" si="100"/>
        <v>21</v>
      </c>
      <c r="AS45" s="67">
        <v>21</v>
      </c>
      <c r="AT45" s="24"/>
      <c r="AV45" s="45" t="s">
        <v>151</v>
      </c>
      <c r="AW45" s="38">
        <f t="shared" si="59"/>
        <v>10</v>
      </c>
      <c r="AX45" s="89">
        <f t="shared" si="60"/>
        <v>10</v>
      </c>
      <c r="AY45" s="38">
        <f t="shared" si="61"/>
        <v>0</v>
      </c>
      <c r="AZ45" s="22">
        <f t="shared" si="62"/>
        <v>1</v>
      </c>
      <c r="BA45" s="38">
        <v>1</v>
      </c>
      <c r="BB45" s="48"/>
      <c r="BC45" s="17">
        <f t="shared" si="63"/>
        <v>0</v>
      </c>
      <c r="BD45" s="23"/>
      <c r="BE45" s="23"/>
      <c r="BF45" s="59">
        <f t="shared" si="64"/>
        <v>3</v>
      </c>
      <c r="BG45" s="67">
        <v>3</v>
      </c>
      <c r="BH45" s="48"/>
      <c r="BI45" s="22">
        <f t="shared" si="65"/>
        <v>6</v>
      </c>
      <c r="BJ45" s="37">
        <v>6</v>
      </c>
      <c r="BK45" s="24"/>
      <c r="BM45" s="99" t="s">
        <v>54</v>
      </c>
      <c r="BN45" s="76">
        <f t="shared" si="104"/>
        <v>16</v>
      </c>
      <c r="BO45" s="23">
        <f t="shared" si="105"/>
        <v>0</v>
      </c>
      <c r="BP45" s="23">
        <f t="shared" si="106"/>
        <v>1</v>
      </c>
      <c r="BQ45" s="24">
        <f t="shared" si="107"/>
        <v>15</v>
      </c>
      <c r="BR45" s="76">
        <f t="shared" si="108"/>
        <v>0</v>
      </c>
      <c r="BS45" s="23"/>
      <c r="BT45" s="24"/>
      <c r="BU45" s="23">
        <f t="shared" si="109"/>
        <v>0</v>
      </c>
      <c r="BV45" s="23"/>
      <c r="BW45" s="48"/>
      <c r="BX45" s="76">
        <f t="shared" si="110"/>
        <v>13</v>
      </c>
      <c r="BY45" s="37"/>
      <c r="BZ45" s="37"/>
      <c r="CA45" s="37">
        <v>13</v>
      </c>
      <c r="CB45" s="76">
        <f t="shared" si="111"/>
        <v>3</v>
      </c>
      <c r="CC45" s="23">
        <v>1</v>
      </c>
      <c r="CD45" s="77">
        <v>2</v>
      </c>
      <c r="CE45" s="17"/>
      <c r="CF45" s="17"/>
      <c r="CG45" s="85" t="s">
        <v>221</v>
      </c>
      <c r="CH45" s="38">
        <f t="shared" si="80"/>
        <v>112</v>
      </c>
      <c r="CI45" s="38">
        <f t="shared" si="90"/>
        <v>98</v>
      </c>
      <c r="CJ45" s="38">
        <f t="shared" si="81"/>
        <v>14</v>
      </c>
      <c r="CK45" s="37">
        <f t="shared" si="82"/>
        <v>0</v>
      </c>
      <c r="CL45" s="59">
        <f t="shared" si="83"/>
        <v>1</v>
      </c>
      <c r="CM45" s="23"/>
      <c r="CN45" s="37">
        <v>1</v>
      </c>
      <c r="CO45" s="23"/>
      <c r="CP45" s="59">
        <f t="shared" si="84"/>
        <v>0</v>
      </c>
      <c r="CQ45" s="38"/>
      <c r="CR45" s="54"/>
      <c r="CS45" s="59">
        <f t="shared" si="85"/>
        <v>47</v>
      </c>
      <c r="CT45" s="38">
        <v>34</v>
      </c>
      <c r="CU45" s="38">
        <v>13</v>
      </c>
      <c r="CV45" s="23"/>
      <c r="CW45" s="59">
        <f t="shared" si="86"/>
        <v>21</v>
      </c>
      <c r="CX45" s="38">
        <v>21</v>
      </c>
      <c r="CY45" s="24"/>
      <c r="CZ45" s="59">
        <f t="shared" si="87"/>
        <v>43</v>
      </c>
      <c r="DA45" s="23">
        <v>43</v>
      </c>
      <c r="DB45" s="24"/>
    </row>
    <row r="46" spans="1:106" x14ac:dyDescent="0.15">
      <c r="A46" s="40" t="s">
        <v>392</v>
      </c>
      <c r="B46">
        <v>2014</v>
      </c>
      <c r="C46" s="185">
        <v>41813</v>
      </c>
      <c r="D46" s="4">
        <v>1</v>
      </c>
      <c r="E46" s="113" t="s">
        <v>323</v>
      </c>
      <c r="F46" s="163" t="s">
        <v>251</v>
      </c>
      <c r="G46" s="163" t="s">
        <v>401</v>
      </c>
      <c r="H46" s="123" t="s">
        <v>405</v>
      </c>
      <c r="I46" s="113" t="s">
        <v>394</v>
      </c>
      <c r="J46" s="163" t="s">
        <v>404</v>
      </c>
      <c r="K46" s="113" t="s">
        <v>303</v>
      </c>
      <c r="L46" s="34">
        <v>235</v>
      </c>
      <c r="M46" s="144" t="s">
        <v>367</v>
      </c>
      <c r="O46" s="34"/>
      <c r="P46" s="129"/>
      <c r="Q46" s="34"/>
      <c r="R46" s="113"/>
      <c r="S46" s="34"/>
      <c r="T46" s="34"/>
      <c r="U46" s="49"/>
      <c r="V46" s="34"/>
      <c r="X46" s="34"/>
      <c r="AB46" s="45" t="s">
        <v>68</v>
      </c>
      <c r="AC46" s="38">
        <f t="shared" si="93"/>
        <v>141</v>
      </c>
      <c r="AD46" s="38">
        <f t="shared" si="94"/>
        <v>72</v>
      </c>
      <c r="AE46" s="38">
        <f t="shared" si="95"/>
        <v>52</v>
      </c>
      <c r="AF46" s="48">
        <f t="shared" si="96"/>
        <v>17</v>
      </c>
      <c r="AG46" s="38">
        <f t="shared" si="97"/>
        <v>6</v>
      </c>
      <c r="AH46" s="23"/>
      <c r="AI46" s="23"/>
      <c r="AJ46" s="177">
        <v>6</v>
      </c>
      <c r="AK46" s="59">
        <f t="shared" si="98"/>
        <v>0</v>
      </c>
      <c r="AL46" s="23"/>
      <c r="AM46" s="23"/>
      <c r="AN46" s="59">
        <f t="shared" si="99"/>
        <v>85</v>
      </c>
      <c r="AO46" s="38">
        <v>22</v>
      </c>
      <c r="AP46" s="67">
        <v>52</v>
      </c>
      <c r="AQ46" s="38">
        <v>11</v>
      </c>
      <c r="AR46" s="59">
        <f t="shared" si="100"/>
        <v>50</v>
      </c>
      <c r="AS46" s="67">
        <v>50</v>
      </c>
      <c r="AT46" s="24"/>
      <c r="AV46" s="45" t="s">
        <v>152</v>
      </c>
      <c r="AW46" s="38">
        <f t="shared" si="59"/>
        <v>22</v>
      </c>
      <c r="AX46" s="38">
        <f t="shared" si="60"/>
        <v>22</v>
      </c>
      <c r="AY46" s="38">
        <f t="shared" si="61"/>
        <v>0</v>
      </c>
      <c r="AZ46" s="59">
        <f t="shared" si="62"/>
        <v>0</v>
      </c>
      <c r="BA46" s="38"/>
      <c r="BB46" s="48"/>
      <c r="BC46" s="38">
        <f t="shared" si="63"/>
        <v>0</v>
      </c>
      <c r="BD46" s="37"/>
      <c r="BE46" s="37"/>
      <c r="BF46" s="59">
        <f t="shared" si="64"/>
        <v>7</v>
      </c>
      <c r="BG46" s="67">
        <v>7</v>
      </c>
      <c r="BH46" s="48"/>
      <c r="BI46" s="59">
        <f t="shared" si="65"/>
        <v>15</v>
      </c>
      <c r="BJ46" s="37">
        <v>15</v>
      </c>
      <c r="BK46" s="54"/>
      <c r="BM46" s="99" t="s">
        <v>55</v>
      </c>
      <c r="BN46" s="76">
        <f t="shared" si="104"/>
        <v>41</v>
      </c>
      <c r="BO46" s="23">
        <f t="shared" si="105"/>
        <v>0</v>
      </c>
      <c r="BP46" s="23">
        <f t="shared" si="106"/>
        <v>4</v>
      </c>
      <c r="BQ46" s="24">
        <f t="shared" si="107"/>
        <v>37</v>
      </c>
      <c r="BR46" s="76">
        <f t="shared" si="108"/>
        <v>0</v>
      </c>
      <c r="BS46" s="23"/>
      <c r="BT46" s="24"/>
      <c r="BU46" s="23">
        <f t="shared" si="109"/>
        <v>0</v>
      </c>
      <c r="BV46" s="23"/>
      <c r="BW46" s="24"/>
      <c r="BX46" s="76">
        <f t="shared" si="110"/>
        <v>38</v>
      </c>
      <c r="BY46" s="37"/>
      <c r="BZ46" s="37">
        <v>1</v>
      </c>
      <c r="CA46" s="37">
        <v>37</v>
      </c>
      <c r="CB46" s="76">
        <f t="shared" si="111"/>
        <v>3</v>
      </c>
      <c r="CC46" s="23">
        <v>3</v>
      </c>
      <c r="CD46" s="77"/>
      <c r="CE46" s="17"/>
      <c r="CF46" s="17"/>
      <c r="CG46" s="85" t="s">
        <v>222</v>
      </c>
      <c r="CH46" s="38">
        <f t="shared" si="80"/>
        <v>153</v>
      </c>
      <c r="CI46" s="38">
        <f t="shared" si="90"/>
        <v>126</v>
      </c>
      <c r="CJ46" s="38">
        <f t="shared" si="81"/>
        <v>27</v>
      </c>
      <c r="CK46" s="37">
        <f t="shared" si="82"/>
        <v>0</v>
      </c>
      <c r="CL46" s="59">
        <f t="shared" si="83"/>
        <v>2</v>
      </c>
      <c r="CM46" s="37">
        <v>2</v>
      </c>
      <c r="CN46" s="37"/>
      <c r="CO46" s="23"/>
      <c r="CP46" s="59">
        <f t="shared" si="84"/>
        <v>0</v>
      </c>
      <c r="CQ46" s="38"/>
      <c r="CR46" s="54"/>
      <c r="CS46" s="59">
        <f t="shared" si="85"/>
        <v>135</v>
      </c>
      <c r="CT46" s="38">
        <v>108</v>
      </c>
      <c r="CU46" s="38">
        <v>27</v>
      </c>
      <c r="CV46" s="23"/>
      <c r="CW46" s="59">
        <f t="shared" si="86"/>
        <v>16</v>
      </c>
      <c r="CX46" s="38">
        <v>16</v>
      </c>
      <c r="CY46" s="24"/>
      <c r="CZ46" s="59">
        <f t="shared" si="87"/>
        <v>0</v>
      </c>
      <c r="DA46" s="23"/>
      <c r="DB46" s="24"/>
    </row>
    <row r="47" spans="1:106" x14ac:dyDescent="0.15">
      <c r="A47" s="40" t="s">
        <v>392</v>
      </c>
      <c r="B47">
        <v>2014</v>
      </c>
      <c r="C47" s="185">
        <v>41813</v>
      </c>
      <c r="D47" s="4">
        <v>1</v>
      </c>
      <c r="E47" s="113" t="s">
        <v>323</v>
      </c>
      <c r="F47" s="163" t="s">
        <v>251</v>
      </c>
      <c r="G47" s="163" t="s">
        <v>401</v>
      </c>
      <c r="H47" s="123" t="s">
        <v>405</v>
      </c>
      <c r="I47" s="113" t="s">
        <v>394</v>
      </c>
      <c r="J47" s="163" t="s">
        <v>404</v>
      </c>
      <c r="K47" s="113" t="s">
        <v>303</v>
      </c>
      <c r="L47" s="34">
        <v>260</v>
      </c>
      <c r="M47" s="144" t="s">
        <v>368</v>
      </c>
      <c r="O47" s="34"/>
      <c r="P47" s="129"/>
      <c r="Q47" s="34"/>
      <c r="R47" s="113"/>
      <c r="S47" s="113"/>
      <c r="T47" s="113"/>
      <c r="U47" s="113"/>
      <c r="V47" s="34"/>
      <c r="X47" s="144"/>
      <c r="AB47" s="45" t="s">
        <v>69</v>
      </c>
      <c r="AC47" s="149">
        <f t="shared" si="93"/>
        <v>154</v>
      </c>
      <c r="AD47" s="38">
        <f t="shared" si="94"/>
        <v>91</v>
      </c>
      <c r="AE47" s="38">
        <f t="shared" si="95"/>
        <v>51</v>
      </c>
      <c r="AF47" s="150">
        <f t="shared" si="96"/>
        <v>12</v>
      </c>
      <c r="AG47" s="38">
        <f t="shared" si="97"/>
        <v>6</v>
      </c>
      <c r="AH47" s="23"/>
      <c r="AI47" s="23"/>
      <c r="AJ47" s="177">
        <v>6</v>
      </c>
      <c r="AK47" s="59">
        <f t="shared" si="98"/>
        <v>0</v>
      </c>
      <c r="AL47" s="23"/>
      <c r="AM47" s="23"/>
      <c r="AN47" s="153">
        <f t="shared" si="99"/>
        <v>89</v>
      </c>
      <c r="AO47" s="38">
        <v>32</v>
      </c>
      <c r="AP47" s="67">
        <v>51</v>
      </c>
      <c r="AQ47" s="149">
        <v>6</v>
      </c>
      <c r="AR47" s="59">
        <f t="shared" si="100"/>
        <v>59</v>
      </c>
      <c r="AS47" s="67">
        <v>59</v>
      </c>
      <c r="AT47" s="24"/>
      <c r="AV47" s="45" t="s">
        <v>153</v>
      </c>
      <c r="AW47" s="38">
        <f t="shared" si="59"/>
        <v>54</v>
      </c>
      <c r="AX47" s="38">
        <f t="shared" si="60"/>
        <v>44</v>
      </c>
      <c r="AY47" s="38">
        <f t="shared" si="61"/>
        <v>10</v>
      </c>
      <c r="AZ47" s="59">
        <f t="shared" si="62"/>
        <v>0</v>
      </c>
      <c r="BA47" s="38"/>
      <c r="BB47" s="48"/>
      <c r="BC47" s="38">
        <f t="shared" si="63"/>
        <v>0</v>
      </c>
      <c r="BD47" s="37"/>
      <c r="BE47" s="37"/>
      <c r="BF47" s="59">
        <f t="shared" si="64"/>
        <v>11</v>
      </c>
      <c r="BG47" s="67">
        <v>8</v>
      </c>
      <c r="BH47" s="48">
        <v>3</v>
      </c>
      <c r="BI47" s="59">
        <f t="shared" si="65"/>
        <v>43</v>
      </c>
      <c r="BJ47" s="37">
        <v>36</v>
      </c>
      <c r="BK47" s="54">
        <v>7</v>
      </c>
      <c r="BM47" s="99" t="s">
        <v>63</v>
      </c>
      <c r="BN47" s="76">
        <f t="shared" si="104"/>
        <v>55</v>
      </c>
      <c r="BO47" s="23">
        <f t="shared" si="105"/>
        <v>0</v>
      </c>
      <c r="BP47" s="23">
        <f t="shared" si="106"/>
        <v>8</v>
      </c>
      <c r="BQ47" s="24">
        <f t="shared" si="107"/>
        <v>47</v>
      </c>
      <c r="BR47" s="76">
        <f t="shared" si="108"/>
        <v>1</v>
      </c>
      <c r="BS47" s="23">
        <v>1</v>
      </c>
      <c r="BT47" s="24"/>
      <c r="BU47" s="23">
        <f t="shared" si="109"/>
        <v>0</v>
      </c>
      <c r="BV47" s="23"/>
      <c r="BW47" s="24"/>
      <c r="BX47" s="76">
        <f t="shared" si="110"/>
        <v>51</v>
      </c>
      <c r="BY47" s="37"/>
      <c r="BZ47" s="37">
        <v>4</v>
      </c>
      <c r="CA47" s="37">
        <v>47</v>
      </c>
      <c r="CB47" s="76">
        <f t="shared" si="111"/>
        <v>3</v>
      </c>
      <c r="CC47" s="37">
        <v>3</v>
      </c>
      <c r="CD47" s="77"/>
      <c r="CE47" s="17"/>
      <c r="CF47" s="17"/>
      <c r="CG47" s="85" t="s">
        <v>223</v>
      </c>
      <c r="CH47" s="38">
        <f t="shared" si="80"/>
        <v>129</v>
      </c>
      <c r="CI47" s="149">
        <f t="shared" si="90"/>
        <v>101</v>
      </c>
      <c r="CJ47" s="149">
        <f t="shared" si="81"/>
        <v>28</v>
      </c>
      <c r="CK47" s="37">
        <f>(CO47+CV47)</f>
        <v>0</v>
      </c>
      <c r="CL47" s="59">
        <f t="shared" si="83"/>
        <v>4</v>
      </c>
      <c r="CM47" s="147">
        <v>4</v>
      </c>
      <c r="CN47" s="147"/>
      <c r="CO47" s="23"/>
      <c r="CP47" s="59">
        <f t="shared" si="84"/>
        <v>0</v>
      </c>
      <c r="CQ47" s="38"/>
      <c r="CR47" s="54"/>
      <c r="CS47" s="59">
        <f t="shared" si="85"/>
        <v>117</v>
      </c>
      <c r="CT47" s="38">
        <v>91</v>
      </c>
      <c r="CU47" s="38">
        <v>26</v>
      </c>
      <c r="CV47" s="23"/>
      <c r="CW47" s="59">
        <f t="shared" si="86"/>
        <v>8</v>
      </c>
      <c r="CX47" s="38">
        <v>6</v>
      </c>
      <c r="CY47" s="24">
        <v>2</v>
      </c>
      <c r="CZ47" s="59">
        <f t="shared" si="87"/>
        <v>0</v>
      </c>
      <c r="DA47" s="23"/>
      <c r="DB47" s="24"/>
    </row>
    <row r="48" spans="1:106" x14ac:dyDescent="0.15">
      <c r="A48" s="40" t="s">
        <v>392</v>
      </c>
      <c r="B48">
        <v>2014</v>
      </c>
      <c r="C48" s="185">
        <v>41813</v>
      </c>
      <c r="D48" s="4">
        <v>1</v>
      </c>
      <c r="E48" s="113" t="s">
        <v>323</v>
      </c>
      <c r="F48" s="163" t="s">
        <v>251</v>
      </c>
      <c r="G48" s="163" t="s">
        <v>401</v>
      </c>
      <c r="H48" s="123" t="s">
        <v>405</v>
      </c>
      <c r="I48" s="113" t="s">
        <v>394</v>
      </c>
      <c r="J48" s="163" t="s">
        <v>404</v>
      </c>
      <c r="K48" s="113" t="s">
        <v>303</v>
      </c>
      <c r="L48" s="34">
        <v>239</v>
      </c>
      <c r="M48" s="144" t="s">
        <v>369</v>
      </c>
      <c r="O48" s="34"/>
      <c r="P48" s="129"/>
      <c r="Q48" s="34"/>
      <c r="R48" s="113"/>
      <c r="S48" s="113"/>
      <c r="T48" s="113"/>
      <c r="U48" s="113"/>
      <c r="V48" s="34"/>
      <c r="X48" s="144"/>
      <c r="AB48" s="45" t="s">
        <v>70</v>
      </c>
      <c r="AC48" s="38">
        <f t="shared" si="93"/>
        <v>118</v>
      </c>
      <c r="AD48" s="38">
        <f t="shared" si="94"/>
        <v>62</v>
      </c>
      <c r="AE48" s="38">
        <f t="shared" si="95"/>
        <v>47</v>
      </c>
      <c r="AF48" s="48">
        <f t="shared" si="96"/>
        <v>9</v>
      </c>
      <c r="AG48" s="38">
        <f t="shared" si="97"/>
        <v>3</v>
      </c>
      <c r="AH48" s="37"/>
      <c r="AI48" s="37"/>
      <c r="AJ48" s="177">
        <v>3</v>
      </c>
      <c r="AK48" s="59">
        <f t="shared" si="98"/>
        <v>0</v>
      </c>
      <c r="AL48" s="23"/>
      <c r="AM48" s="23"/>
      <c r="AN48" s="59">
        <f t="shared" si="99"/>
        <v>71</v>
      </c>
      <c r="AO48" s="38">
        <v>18</v>
      </c>
      <c r="AP48" s="67">
        <v>47</v>
      </c>
      <c r="AQ48" s="38">
        <v>6</v>
      </c>
      <c r="AR48" s="59">
        <f t="shared" si="100"/>
        <v>44</v>
      </c>
      <c r="AS48" s="67">
        <v>44</v>
      </c>
      <c r="AT48" s="24"/>
      <c r="AV48" s="45" t="s">
        <v>154</v>
      </c>
      <c r="AW48" s="38">
        <f t="shared" si="59"/>
        <v>68</v>
      </c>
      <c r="AX48" s="38">
        <f t="shared" si="60"/>
        <v>60</v>
      </c>
      <c r="AY48" s="38">
        <f t="shared" si="61"/>
        <v>8</v>
      </c>
      <c r="AZ48" s="59">
        <f t="shared" si="62"/>
        <v>0</v>
      </c>
      <c r="BA48" s="38"/>
      <c r="BB48" s="48"/>
      <c r="BC48" s="38">
        <f t="shared" si="63"/>
        <v>0</v>
      </c>
      <c r="BD48" s="37"/>
      <c r="BE48" s="37"/>
      <c r="BF48" s="59">
        <f t="shared" si="64"/>
        <v>21</v>
      </c>
      <c r="BG48" s="67">
        <v>14</v>
      </c>
      <c r="BH48" s="48">
        <v>7</v>
      </c>
      <c r="BI48" s="59">
        <f t="shared" si="65"/>
        <v>47</v>
      </c>
      <c r="BJ48" s="37">
        <v>46</v>
      </c>
      <c r="BK48" s="54">
        <v>1</v>
      </c>
      <c r="BM48" s="99" t="s">
        <v>64</v>
      </c>
      <c r="BN48" s="76">
        <f t="shared" si="104"/>
        <v>104</v>
      </c>
      <c r="BO48" s="23">
        <f t="shared" si="105"/>
        <v>0</v>
      </c>
      <c r="BP48" s="23">
        <f t="shared" si="106"/>
        <v>15</v>
      </c>
      <c r="BQ48" s="24">
        <f t="shared" si="107"/>
        <v>89</v>
      </c>
      <c r="BR48" s="76">
        <f t="shared" si="108"/>
        <v>3</v>
      </c>
      <c r="BS48" s="23">
        <v>3</v>
      </c>
      <c r="BT48" s="24"/>
      <c r="BU48" s="23">
        <f t="shared" si="109"/>
        <v>0</v>
      </c>
      <c r="BV48" s="23"/>
      <c r="BW48" s="24"/>
      <c r="BX48" s="76">
        <f t="shared" si="110"/>
        <v>100</v>
      </c>
      <c r="BY48" s="37"/>
      <c r="BZ48" s="37">
        <v>11</v>
      </c>
      <c r="CA48" s="37">
        <v>89</v>
      </c>
      <c r="CB48" s="76">
        <f t="shared" si="111"/>
        <v>1</v>
      </c>
      <c r="CC48" s="37">
        <v>1</v>
      </c>
      <c r="CD48" s="77"/>
      <c r="CE48" s="17"/>
      <c r="CF48" s="17"/>
      <c r="CG48" s="85" t="s">
        <v>224</v>
      </c>
      <c r="CH48" s="38">
        <f t="shared" si="80"/>
        <v>208</v>
      </c>
      <c r="CI48" s="38">
        <f t="shared" si="90"/>
        <v>171</v>
      </c>
      <c r="CJ48" s="38">
        <f t="shared" si="81"/>
        <v>37</v>
      </c>
      <c r="CK48" s="37">
        <f>SUM(CV48)</f>
        <v>0</v>
      </c>
      <c r="CL48" s="59">
        <f t="shared" si="83"/>
        <v>2</v>
      </c>
      <c r="CM48" s="37">
        <v>1</v>
      </c>
      <c r="CN48" s="37">
        <v>1</v>
      </c>
      <c r="CO48" s="23"/>
      <c r="CP48" s="59">
        <f t="shared" si="84"/>
        <v>0</v>
      </c>
      <c r="CQ48" s="38"/>
      <c r="CR48" s="54"/>
      <c r="CS48" s="59">
        <f t="shared" si="85"/>
        <v>196</v>
      </c>
      <c r="CT48" s="38">
        <v>162</v>
      </c>
      <c r="CU48" s="38">
        <v>34</v>
      </c>
      <c r="CV48" s="23"/>
      <c r="CW48" s="59">
        <f t="shared" si="86"/>
        <v>10</v>
      </c>
      <c r="CX48" s="38">
        <v>8</v>
      </c>
      <c r="CY48" s="24">
        <v>2</v>
      </c>
      <c r="CZ48" s="59">
        <f t="shared" si="87"/>
        <v>0</v>
      </c>
      <c r="DA48" s="23"/>
      <c r="DB48" s="24"/>
    </row>
    <row r="49" spans="1:106" x14ac:dyDescent="0.15">
      <c r="A49" s="40" t="s">
        <v>392</v>
      </c>
      <c r="B49">
        <v>2014</v>
      </c>
      <c r="C49" s="185">
        <v>41813</v>
      </c>
      <c r="D49" s="4">
        <v>1</v>
      </c>
      <c r="E49" s="113" t="s">
        <v>323</v>
      </c>
      <c r="F49" s="163" t="s">
        <v>251</v>
      </c>
      <c r="G49" s="163" t="s">
        <v>401</v>
      </c>
      <c r="H49" s="123" t="s">
        <v>405</v>
      </c>
      <c r="I49" s="113" t="s">
        <v>394</v>
      </c>
      <c r="J49" s="163" t="s">
        <v>404</v>
      </c>
      <c r="K49" s="113" t="s">
        <v>303</v>
      </c>
      <c r="L49" s="34">
        <v>293</v>
      </c>
      <c r="M49" s="144" t="s">
        <v>370</v>
      </c>
      <c r="O49" s="34"/>
      <c r="P49" s="129"/>
      <c r="Q49" s="34"/>
      <c r="R49" s="113"/>
      <c r="S49" s="113"/>
      <c r="T49" s="113"/>
      <c r="U49" s="113"/>
      <c r="V49" s="35"/>
      <c r="X49" s="113"/>
      <c r="AB49" s="45" t="s">
        <v>71</v>
      </c>
      <c r="AC49" s="149">
        <f t="shared" si="93"/>
        <v>97</v>
      </c>
      <c r="AD49" s="149">
        <f t="shared" si="94"/>
        <v>45</v>
      </c>
      <c r="AE49" s="38">
        <f t="shared" si="95"/>
        <v>34</v>
      </c>
      <c r="AF49" s="150">
        <f t="shared" si="96"/>
        <v>18</v>
      </c>
      <c r="AG49" s="38">
        <f t="shared" si="97"/>
        <v>9</v>
      </c>
      <c r="AH49" s="23"/>
      <c r="AI49" s="23"/>
      <c r="AJ49" s="177">
        <v>9</v>
      </c>
      <c r="AK49" s="59">
        <f t="shared" si="98"/>
        <v>0</v>
      </c>
      <c r="AL49" s="23"/>
      <c r="AM49" s="23"/>
      <c r="AN49" s="153">
        <f t="shared" si="99"/>
        <v>62</v>
      </c>
      <c r="AO49" s="149">
        <v>19</v>
      </c>
      <c r="AP49" s="67">
        <v>34</v>
      </c>
      <c r="AQ49" s="149">
        <v>9</v>
      </c>
      <c r="AR49" s="59">
        <f t="shared" si="100"/>
        <v>26</v>
      </c>
      <c r="AS49" s="154">
        <v>26</v>
      </c>
      <c r="AT49" s="24"/>
      <c r="AV49" s="45" t="s">
        <v>155</v>
      </c>
      <c r="AW49" s="17">
        <f t="shared" si="59"/>
        <v>77</v>
      </c>
      <c r="AX49" s="17">
        <f t="shared" si="60"/>
        <v>72</v>
      </c>
      <c r="AY49" s="17">
        <f t="shared" si="61"/>
        <v>5</v>
      </c>
      <c r="AZ49" s="22">
        <f t="shared" si="62"/>
        <v>0</v>
      </c>
      <c r="BA49" s="38"/>
      <c r="BB49" s="24"/>
      <c r="BC49" s="17">
        <f t="shared" si="63"/>
        <v>0</v>
      </c>
      <c r="BD49" s="23"/>
      <c r="BE49" s="23"/>
      <c r="BF49" s="22">
        <f t="shared" si="64"/>
        <v>20</v>
      </c>
      <c r="BG49" s="67">
        <v>16</v>
      </c>
      <c r="BH49" s="18">
        <v>4</v>
      </c>
      <c r="BI49" s="22">
        <f t="shared" si="65"/>
        <v>57</v>
      </c>
      <c r="BJ49" s="37">
        <v>56</v>
      </c>
      <c r="BK49" s="24">
        <v>1</v>
      </c>
      <c r="BM49" s="99" t="s">
        <v>65</v>
      </c>
      <c r="BN49" s="76">
        <f t="shared" si="104"/>
        <v>38</v>
      </c>
      <c r="BO49" s="23">
        <f t="shared" si="105"/>
        <v>0</v>
      </c>
      <c r="BP49" s="147">
        <f t="shared" si="106"/>
        <v>5</v>
      </c>
      <c r="BQ49" s="160">
        <f t="shared" si="107"/>
        <v>33</v>
      </c>
      <c r="BR49" s="76">
        <f t="shared" si="108"/>
        <v>3</v>
      </c>
      <c r="BS49" s="147">
        <v>2</v>
      </c>
      <c r="BT49" s="160">
        <v>1</v>
      </c>
      <c r="BU49" s="23">
        <f t="shared" si="109"/>
        <v>0</v>
      </c>
      <c r="BV49" s="23"/>
      <c r="BW49" s="24"/>
      <c r="BX49" s="76">
        <f t="shared" si="110"/>
        <v>35</v>
      </c>
      <c r="BY49" s="23"/>
      <c r="BZ49" s="37">
        <v>3</v>
      </c>
      <c r="CA49" s="37">
        <v>32</v>
      </c>
      <c r="CB49" s="76">
        <f t="shared" si="111"/>
        <v>0</v>
      </c>
      <c r="CC49" s="23"/>
      <c r="CD49" s="77"/>
      <c r="CE49" s="17"/>
      <c r="CF49" s="17"/>
      <c r="CG49" s="85" t="s">
        <v>225</v>
      </c>
      <c r="CH49" s="38">
        <f t="shared" si="80"/>
        <v>114</v>
      </c>
      <c r="CI49" s="38">
        <f t="shared" si="90"/>
        <v>83</v>
      </c>
      <c r="CJ49" s="38">
        <f t="shared" si="81"/>
        <v>31</v>
      </c>
      <c r="CK49" s="37">
        <f>SUM(CV49)</f>
        <v>0</v>
      </c>
      <c r="CL49" s="59">
        <f t="shared" si="83"/>
        <v>31</v>
      </c>
      <c r="CM49" s="37">
        <v>1</v>
      </c>
      <c r="CN49" s="37">
        <v>30</v>
      </c>
      <c r="CO49" s="23"/>
      <c r="CP49" s="59">
        <f t="shared" si="84"/>
        <v>0</v>
      </c>
      <c r="CQ49" s="38"/>
      <c r="CR49" s="54"/>
      <c r="CS49" s="59">
        <f t="shared" si="85"/>
        <v>70</v>
      </c>
      <c r="CT49" s="38">
        <v>69</v>
      </c>
      <c r="CU49" s="38">
        <v>1</v>
      </c>
      <c r="CV49" s="23"/>
      <c r="CW49" s="59">
        <f t="shared" si="86"/>
        <v>2</v>
      </c>
      <c r="CX49" s="38">
        <v>2</v>
      </c>
      <c r="CY49" s="24"/>
      <c r="CZ49" s="59">
        <f t="shared" si="87"/>
        <v>11</v>
      </c>
      <c r="DA49" s="23">
        <v>11</v>
      </c>
      <c r="DB49" s="24"/>
    </row>
    <row r="50" spans="1:106" x14ac:dyDescent="0.15">
      <c r="A50" s="40" t="s">
        <v>392</v>
      </c>
      <c r="B50">
        <v>2014</v>
      </c>
      <c r="C50" s="185">
        <v>41814</v>
      </c>
      <c r="D50" s="4">
        <v>2</v>
      </c>
      <c r="E50" s="113" t="s">
        <v>323</v>
      </c>
      <c r="F50" s="113" t="s">
        <v>251</v>
      </c>
      <c r="G50" s="163" t="s">
        <v>402</v>
      </c>
      <c r="H50" s="113" t="s">
        <v>19</v>
      </c>
      <c r="I50" s="113"/>
      <c r="J50" s="163" t="s">
        <v>404</v>
      </c>
      <c r="K50" s="123" t="s">
        <v>400</v>
      </c>
      <c r="N50" s="123" t="s">
        <v>398</v>
      </c>
      <c r="O50" s="34"/>
      <c r="P50" s="129"/>
      <c r="Q50" s="34"/>
      <c r="R50" s="113"/>
      <c r="S50" s="113"/>
      <c r="T50" s="113"/>
      <c r="U50" s="113"/>
      <c r="V50" s="34"/>
      <c r="X50" s="144"/>
      <c r="AB50" s="45" t="s">
        <v>72</v>
      </c>
      <c r="AC50" s="38">
        <f t="shared" si="93"/>
        <v>38</v>
      </c>
      <c r="AD50" s="38">
        <f t="shared" si="94"/>
        <v>20</v>
      </c>
      <c r="AE50" s="38">
        <f t="shared" si="95"/>
        <v>11</v>
      </c>
      <c r="AF50" s="48">
        <f t="shared" si="96"/>
        <v>7</v>
      </c>
      <c r="AG50" s="38">
        <f t="shared" si="97"/>
        <v>3</v>
      </c>
      <c r="AH50" s="23"/>
      <c r="AI50" s="23"/>
      <c r="AJ50" s="177">
        <v>3</v>
      </c>
      <c r="AK50" s="59">
        <f t="shared" si="98"/>
        <v>0</v>
      </c>
      <c r="AL50" s="23"/>
      <c r="AM50" s="23"/>
      <c r="AN50" s="59">
        <f t="shared" si="99"/>
        <v>21</v>
      </c>
      <c r="AO50" s="38">
        <v>6</v>
      </c>
      <c r="AP50" s="67">
        <v>11</v>
      </c>
      <c r="AQ50" s="38">
        <v>4</v>
      </c>
      <c r="AR50" s="59">
        <f t="shared" si="100"/>
        <v>14</v>
      </c>
      <c r="AS50" s="67">
        <v>14</v>
      </c>
      <c r="AT50" s="24"/>
      <c r="AV50" s="45" t="s">
        <v>156</v>
      </c>
      <c r="AW50" s="149">
        <f t="shared" si="59"/>
        <v>62</v>
      </c>
      <c r="AX50" s="38">
        <f t="shared" si="60"/>
        <v>56</v>
      </c>
      <c r="AY50" s="149">
        <f t="shared" si="61"/>
        <v>6</v>
      </c>
      <c r="AZ50" s="59">
        <f t="shared" si="62"/>
        <v>0</v>
      </c>
      <c r="BA50" s="38"/>
      <c r="BB50" s="54"/>
      <c r="BC50" s="17">
        <f t="shared" si="63"/>
        <v>0</v>
      </c>
      <c r="BD50" s="23"/>
      <c r="BE50" s="23"/>
      <c r="BF50" s="22">
        <f t="shared" si="64"/>
        <v>14</v>
      </c>
      <c r="BG50" s="67">
        <v>9</v>
      </c>
      <c r="BH50" s="150">
        <v>5</v>
      </c>
      <c r="BI50" s="22">
        <f t="shared" si="65"/>
        <v>48</v>
      </c>
      <c r="BJ50" s="37">
        <v>47</v>
      </c>
      <c r="BK50" s="24">
        <v>1</v>
      </c>
      <c r="BM50" s="99" t="s">
        <v>66</v>
      </c>
      <c r="BN50" s="76">
        <f t="shared" si="104"/>
        <v>50</v>
      </c>
      <c r="BO50" s="23">
        <f t="shared" si="105"/>
        <v>0</v>
      </c>
      <c r="BP50" s="23">
        <f t="shared" si="106"/>
        <v>5</v>
      </c>
      <c r="BQ50" s="24">
        <f t="shared" si="107"/>
        <v>45</v>
      </c>
      <c r="BR50" s="76">
        <f t="shared" si="108"/>
        <v>3</v>
      </c>
      <c r="BS50" s="37">
        <v>3</v>
      </c>
      <c r="BT50" s="24"/>
      <c r="BU50" s="23">
        <f t="shared" si="109"/>
        <v>0</v>
      </c>
      <c r="BV50" s="23"/>
      <c r="BW50" s="24"/>
      <c r="BX50" s="76">
        <f t="shared" si="110"/>
        <v>47</v>
      </c>
      <c r="BZ50" s="37">
        <v>2</v>
      </c>
      <c r="CA50" s="37">
        <v>45</v>
      </c>
      <c r="CB50" s="76">
        <f t="shared" si="111"/>
        <v>0</v>
      </c>
      <c r="CC50" s="23"/>
      <c r="CD50" s="77"/>
      <c r="CE50" s="17"/>
      <c r="CF50" s="17"/>
      <c r="CG50" s="85" t="s">
        <v>226</v>
      </c>
      <c r="CH50" s="38">
        <f t="shared" si="80"/>
        <v>95</v>
      </c>
      <c r="CI50" s="38">
        <f t="shared" si="90"/>
        <v>79</v>
      </c>
      <c r="CJ50" s="38">
        <f t="shared" si="81"/>
        <v>16</v>
      </c>
      <c r="CK50" s="37">
        <f>SUM(CV50)</f>
        <v>0</v>
      </c>
      <c r="CL50" s="59">
        <f t="shared" si="83"/>
        <v>20</v>
      </c>
      <c r="CM50" s="37">
        <v>4</v>
      </c>
      <c r="CN50" s="37">
        <v>16</v>
      </c>
      <c r="CO50" s="23"/>
      <c r="CP50" s="59">
        <f t="shared" si="84"/>
        <v>0</v>
      </c>
      <c r="CQ50" s="38"/>
      <c r="CR50" s="54"/>
      <c r="CS50" s="59">
        <f t="shared" si="85"/>
        <v>73</v>
      </c>
      <c r="CT50" s="38">
        <v>73</v>
      </c>
      <c r="CU50" s="37"/>
      <c r="CV50" s="23"/>
      <c r="CW50" s="59">
        <f t="shared" si="86"/>
        <v>2</v>
      </c>
      <c r="CX50" s="38">
        <v>2</v>
      </c>
      <c r="CY50" s="24"/>
      <c r="CZ50" s="59">
        <f t="shared" si="87"/>
        <v>0</v>
      </c>
      <c r="DA50" s="23"/>
      <c r="DB50" s="24"/>
    </row>
    <row r="51" spans="1:106" x14ac:dyDescent="0.15">
      <c r="A51" s="40" t="s">
        <v>392</v>
      </c>
      <c r="B51">
        <v>2014</v>
      </c>
      <c r="C51" s="185">
        <v>41814</v>
      </c>
      <c r="D51" s="4">
        <v>1</v>
      </c>
      <c r="E51" s="113" t="s">
        <v>323</v>
      </c>
      <c r="F51" s="113" t="s">
        <v>251</v>
      </c>
      <c r="G51" s="163" t="s">
        <v>402</v>
      </c>
      <c r="H51" s="113" t="s">
        <v>19</v>
      </c>
      <c r="I51" s="113" t="s">
        <v>394</v>
      </c>
      <c r="J51" s="163" t="s">
        <v>404</v>
      </c>
      <c r="K51" s="123" t="s">
        <v>400</v>
      </c>
      <c r="N51" s="123" t="s">
        <v>398</v>
      </c>
      <c r="O51" s="34"/>
      <c r="P51" s="129"/>
      <c r="Q51" s="34"/>
      <c r="R51" s="113"/>
      <c r="S51" s="113"/>
      <c r="T51" s="113"/>
      <c r="U51" s="113"/>
      <c r="V51" s="35"/>
      <c r="X51" s="113"/>
      <c r="AB51" s="45" t="s">
        <v>73</v>
      </c>
      <c r="AC51" s="38">
        <f t="shared" si="93"/>
        <v>73</v>
      </c>
      <c r="AD51" s="38">
        <f t="shared" si="94"/>
        <v>33</v>
      </c>
      <c r="AE51" s="38">
        <f t="shared" si="95"/>
        <v>33</v>
      </c>
      <c r="AF51" s="48">
        <f t="shared" si="96"/>
        <v>7</v>
      </c>
      <c r="AG51" s="38">
        <f t="shared" si="97"/>
        <v>3</v>
      </c>
      <c r="AH51" s="23"/>
      <c r="AI51" s="23"/>
      <c r="AJ51" s="177">
        <v>3</v>
      </c>
      <c r="AK51" s="59">
        <f t="shared" si="98"/>
        <v>0</v>
      </c>
      <c r="AL51" s="23"/>
      <c r="AM51" s="23"/>
      <c r="AN51" s="59">
        <f t="shared" si="99"/>
        <v>54</v>
      </c>
      <c r="AO51" s="38">
        <v>17</v>
      </c>
      <c r="AP51" s="67">
        <v>33</v>
      </c>
      <c r="AQ51" s="149">
        <v>4</v>
      </c>
      <c r="AR51" s="59">
        <f t="shared" si="100"/>
        <v>16</v>
      </c>
      <c r="AS51" s="67">
        <v>16</v>
      </c>
      <c r="AT51" s="24"/>
      <c r="AV51" s="45" t="s">
        <v>157</v>
      </c>
      <c r="AW51" s="38">
        <f t="shared" si="59"/>
        <v>36</v>
      </c>
      <c r="AX51" s="38">
        <f t="shared" si="60"/>
        <v>34</v>
      </c>
      <c r="AY51" s="38">
        <f t="shared" si="61"/>
        <v>2</v>
      </c>
      <c r="AZ51" s="22">
        <f t="shared" si="62"/>
        <v>0</v>
      </c>
      <c r="BA51" s="38"/>
      <c r="BB51" s="24"/>
      <c r="BC51" s="17">
        <f t="shared" si="63"/>
        <v>0</v>
      </c>
      <c r="BD51" s="23"/>
      <c r="BE51" s="23"/>
      <c r="BF51" s="153">
        <f t="shared" si="64"/>
        <v>21</v>
      </c>
      <c r="BG51" s="154">
        <v>20</v>
      </c>
      <c r="BH51" s="18">
        <v>1</v>
      </c>
      <c r="BI51" s="153">
        <f t="shared" si="65"/>
        <v>15</v>
      </c>
      <c r="BJ51" s="147">
        <v>14</v>
      </c>
      <c r="BK51" s="24">
        <v>1</v>
      </c>
      <c r="BM51" s="128" t="s">
        <v>260</v>
      </c>
      <c r="BN51" s="76">
        <f t="shared" si="104"/>
        <v>74</v>
      </c>
      <c r="BO51" s="23">
        <f t="shared" si="105"/>
        <v>0</v>
      </c>
      <c r="BP51" s="23">
        <f t="shared" si="106"/>
        <v>9</v>
      </c>
      <c r="BQ51" s="24">
        <f t="shared" si="107"/>
        <v>65</v>
      </c>
      <c r="BR51" s="76">
        <f t="shared" si="108"/>
        <v>1</v>
      </c>
      <c r="BS51" s="37">
        <v>1</v>
      </c>
      <c r="BT51" s="24"/>
      <c r="BU51" s="23">
        <f t="shared" si="109"/>
        <v>0</v>
      </c>
      <c r="BV51" s="23"/>
      <c r="BW51" s="24"/>
      <c r="BX51" s="76">
        <f t="shared" si="110"/>
        <v>73</v>
      </c>
      <c r="BZ51" s="37">
        <v>8</v>
      </c>
      <c r="CA51" s="37">
        <v>65</v>
      </c>
      <c r="CB51" s="76">
        <f t="shared" si="111"/>
        <v>0</v>
      </c>
      <c r="CC51" s="23"/>
      <c r="CD51" s="77"/>
      <c r="CE51" s="17"/>
      <c r="CF51" s="17"/>
      <c r="CG51" s="85" t="s">
        <v>227</v>
      </c>
      <c r="CH51" s="38">
        <f t="shared" si="80"/>
        <v>85</v>
      </c>
      <c r="CI51" s="38">
        <f t="shared" si="90"/>
        <v>65</v>
      </c>
      <c r="CJ51" s="38">
        <f t="shared" si="81"/>
        <v>20</v>
      </c>
      <c r="CK51" s="37">
        <f>SUM(CV51)</f>
        <v>0</v>
      </c>
      <c r="CL51" s="59">
        <f t="shared" si="83"/>
        <v>21</v>
      </c>
      <c r="CM51" s="37">
        <v>2</v>
      </c>
      <c r="CN51" s="37">
        <v>19</v>
      </c>
      <c r="CO51" s="23"/>
      <c r="CP51" s="59">
        <f>(CQ51+CR51)</f>
        <v>61</v>
      </c>
      <c r="CQ51" s="38">
        <v>61</v>
      </c>
      <c r="CR51" s="54"/>
      <c r="CS51" s="59">
        <f t="shared" si="85"/>
        <v>0</v>
      </c>
      <c r="CT51" s="23"/>
      <c r="CU51" s="37"/>
      <c r="CV51" s="23"/>
      <c r="CW51" s="59">
        <f t="shared" si="86"/>
        <v>3</v>
      </c>
      <c r="CX51" s="38">
        <v>2</v>
      </c>
      <c r="CY51" s="24">
        <v>1</v>
      </c>
      <c r="CZ51" s="59">
        <f t="shared" si="87"/>
        <v>0</v>
      </c>
      <c r="DA51" s="23"/>
      <c r="DB51" s="24"/>
    </row>
    <row r="52" spans="1:106" x14ac:dyDescent="0.15">
      <c r="A52" s="40" t="s">
        <v>392</v>
      </c>
      <c r="B52">
        <v>2014</v>
      </c>
      <c r="C52" s="185">
        <v>41814</v>
      </c>
      <c r="D52" s="4">
        <v>1</v>
      </c>
      <c r="E52" s="113" t="s">
        <v>323</v>
      </c>
      <c r="F52" s="113" t="s">
        <v>251</v>
      </c>
      <c r="G52" s="163" t="s">
        <v>402</v>
      </c>
      <c r="H52" s="123" t="s">
        <v>405</v>
      </c>
      <c r="I52" s="113"/>
      <c r="J52" s="123" t="s">
        <v>406</v>
      </c>
      <c r="K52" s="123" t="s">
        <v>400</v>
      </c>
      <c r="N52" s="123" t="s">
        <v>398</v>
      </c>
      <c r="O52" s="34"/>
      <c r="P52" s="129"/>
      <c r="Q52" s="34"/>
      <c r="R52" s="113"/>
      <c r="S52" s="113"/>
      <c r="T52" s="124"/>
      <c r="U52" s="113"/>
      <c r="V52" s="34"/>
      <c r="X52" s="144"/>
      <c r="AB52" s="45" t="s">
        <v>74</v>
      </c>
      <c r="AC52" s="38">
        <f t="shared" si="93"/>
        <v>59</v>
      </c>
      <c r="AD52" s="38">
        <f t="shared" si="94"/>
        <v>24</v>
      </c>
      <c r="AE52" s="38">
        <f t="shared" si="95"/>
        <v>24</v>
      </c>
      <c r="AF52" s="48">
        <f t="shared" si="96"/>
        <v>11</v>
      </c>
      <c r="AG52" s="38">
        <f t="shared" si="97"/>
        <v>3</v>
      </c>
      <c r="AH52" s="23"/>
      <c r="AI52" s="23"/>
      <c r="AJ52" s="177">
        <v>3</v>
      </c>
      <c r="AK52" s="59">
        <f t="shared" si="98"/>
        <v>0</v>
      </c>
      <c r="AL52" s="23"/>
      <c r="AM52" s="23"/>
      <c r="AN52" s="59">
        <f t="shared" si="99"/>
        <v>40</v>
      </c>
      <c r="AO52" s="38">
        <v>8</v>
      </c>
      <c r="AP52" s="67">
        <v>24</v>
      </c>
      <c r="AQ52" s="38">
        <v>8</v>
      </c>
      <c r="AR52" s="59">
        <f t="shared" si="100"/>
        <v>16</v>
      </c>
      <c r="AS52" s="67">
        <v>16</v>
      </c>
      <c r="AT52" s="24"/>
      <c r="AV52" s="45" t="s">
        <v>158</v>
      </c>
      <c r="AW52" s="17">
        <f t="shared" si="59"/>
        <v>56</v>
      </c>
      <c r="AX52" s="17">
        <f t="shared" si="60"/>
        <v>51</v>
      </c>
      <c r="AY52" s="17">
        <f t="shared" si="61"/>
        <v>5</v>
      </c>
      <c r="AZ52" s="22">
        <f t="shared" si="62"/>
        <v>0</v>
      </c>
      <c r="BA52" s="38"/>
      <c r="BB52" s="24"/>
      <c r="BC52" s="17">
        <f t="shared" si="63"/>
        <v>0</v>
      </c>
      <c r="BD52" s="23"/>
      <c r="BE52" s="23"/>
      <c r="BF52" s="22">
        <f t="shared" si="64"/>
        <v>45</v>
      </c>
      <c r="BG52" s="67">
        <v>40</v>
      </c>
      <c r="BH52" s="18">
        <v>5</v>
      </c>
      <c r="BI52" s="22">
        <f t="shared" si="65"/>
        <v>11</v>
      </c>
      <c r="BJ52" s="37">
        <v>11</v>
      </c>
      <c r="BK52" s="24"/>
      <c r="BM52" s="128" t="s">
        <v>67</v>
      </c>
      <c r="BN52" s="76">
        <f t="shared" si="104"/>
        <v>32</v>
      </c>
      <c r="BO52" s="23">
        <f t="shared" si="105"/>
        <v>0</v>
      </c>
      <c r="BP52" s="23">
        <f t="shared" si="106"/>
        <v>3</v>
      </c>
      <c r="BQ52" s="24">
        <f t="shared" si="107"/>
        <v>29</v>
      </c>
      <c r="BR52" s="76">
        <f t="shared" si="108"/>
        <v>0</v>
      </c>
      <c r="BS52" s="23"/>
      <c r="BT52" s="24"/>
      <c r="BU52" s="23">
        <f t="shared" si="109"/>
        <v>0</v>
      </c>
      <c r="BV52" s="23"/>
      <c r="BW52" s="24"/>
      <c r="BX52" s="76">
        <f t="shared" si="110"/>
        <v>32</v>
      </c>
      <c r="BZ52" s="37">
        <v>3</v>
      </c>
      <c r="CA52" s="37">
        <v>29</v>
      </c>
      <c r="CB52" s="76">
        <f t="shared" si="111"/>
        <v>0</v>
      </c>
      <c r="CC52" s="23"/>
      <c r="CD52" s="77"/>
      <c r="CE52" s="17"/>
      <c r="CF52" s="17"/>
      <c r="CG52" s="130" t="s">
        <v>281</v>
      </c>
      <c r="CH52" s="38">
        <f t="shared" si="80"/>
        <v>235</v>
      </c>
      <c r="CI52" s="38">
        <f t="shared" si="90"/>
        <v>190</v>
      </c>
      <c r="CJ52" s="38">
        <f t="shared" si="81"/>
        <v>45</v>
      </c>
      <c r="CK52" s="37">
        <f>SUM(CV52+CO52)</f>
        <v>0</v>
      </c>
      <c r="CL52" s="59">
        <f t="shared" si="83"/>
        <v>50</v>
      </c>
      <c r="CM52" s="37">
        <v>6</v>
      </c>
      <c r="CN52" s="37">
        <v>44</v>
      </c>
      <c r="CO52" s="23"/>
      <c r="CP52" s="59">
        <f t="shared" si="84"/>
        <v>178</v>
      </c>
      <c r="CQ52" s="38">
        <v>177</v>
      </c>
      <c r="CR52" s="54">
        <v>1</v>
      </c>
      <c r="CS52" s="59">
        <f t="shared" si="85"/>
        <v>0</v>
      </c>
      <c r="CT52" s="23"/>
      <c r="CU52" s="37"/>
      <c r="CV52" s="23"/>
      <c r="CW52" s="59">
        <f t="shared" si="86"/>
        <v>7</v>
      </c>
      <c r="CX52" s="38">
        <v>7</v>
      </c>
      <c r="CY52" s="24"/>
      <c r="CZ52" s="59">
        <f t="shared" si="87"/>
        <v>0</v>
      </c>
      <c r="DA52" s="23"/>
      <c r="DB52" s="24"/>
    </row>
    <row r="53" spans="1:106" x14ac:dyDescent="0.15">
      <c r="A53" s="40" t="s">
        <v>392</v>
      </c>
      <c r="B53">
        <v>2014</v>
      </c>
      <c r="C53" s="185">
        <v>41814</v>
      </c>
      <c r="D53" s="4">
        <v>3</v>
      </c>
      <c r="E53" s="113" t="s">
        <v>323</v>
      </c>
      <c r="F53" s="113" t="s">
        <v>302</v>
      </c>
      <c r="G53" s="163" t="s">
        <v>402</v>
      </c>
      <c r="H53" s="113" t="s">
        <v>19</v>
      </c>
      <c r="I53" s="113"/>
      <c r="J53" s="163" t="s">
        <v>404</v>
      </c>
      <c r="K53" s="123" t="s">
        <v>400</v>
      </c>
      <c r="N53" s="123" t="s">
        <v>398</v>
      </c>
      <c r="O53" s="34"/>
      <c r="P53" s="129"/>
      <c r="Q53" s="34"/>
      <c r="R53" s="113"/>
      <c r="S53" s="113"/>
      <c r="T53" s="113"/>
      <c r="U53" s="113"/>
      <c r="V53" s="35"/>
      <c r="X53" s="113"/>
      <c r="AB53" s="45" t="s">
        <v>147</v>
      </c>
      <c r="AC53" s="38">
        <f t="shared" si="93"/>
        <v>39</v>
      </c>
      <c r="AD53" s="38">
        <f t="shared" si="94"/>
        <v>19</v>
      </c>
      <c r="AE53" s="38">
        <f t="shared" si="95"/>
        <v>15</v>
      </c>
      <c r="AF53" s="48">
        <f t="shared" si="96"/>
        <v>5</v>
      </c>
      <c r="AG53" s="38">
        <f t="shared" si="97"/>
        <v>3</v>
      </c>
      <c r="AH53" s="23"/>
      <c r="AI53" s="23"/>
      <c r="AJ53" s="177">
        <v>3</v>
      </c>
      <c r="AK53" s="59">
        <f t="shared" si="98"/>
        <v>0</v>
      </c>
      <c r="AL53" s="23"/>
      <c r="AM53" s="23"/>
      <c r="AN53" s="59">
        <f t="shared" si="99"/>
        <v>25</v>
      </c>
      <c r="AO53" s="38">
        <v>8</v>
      </c>
      <c r="AP53" s="67">
        <v>15</v>
      </c>
      <c r="AQ53" s="149">
        <v>2</v>
      </c>
      <c r="AR53" s="59">
        <f t="shared" si="100"/>
        <v>11</v>
      </c>
      <c r="AS53" s="67">
        <v>11</v>
      </c>
      <c r="AT53" s="24"/>
      <c r="AV53" s="45" t="s">
        <v>159</v>
      </c>
      <c r="AW53" s="38">
        <f t="shared" si="59"/>
        <v>100</v>
      </c>
      <c r="AX53" s="38">
        <f t="shared" si="60"/>
        <v>96</v>
      </c>
      <c r="AY53" s="38">
        <f t="shared" si="61"/>
        <v>4</v>
      </c>
      <c r="AZ53" s="22">
        <f t="shared" si="62"/>
        <v>0</v>
      </c>
      <c r="BA53" s="38"/>
      <c r="BB53" s="18"/>
      <c r="BC53" s="17">
        <f t="shared" si="63"/>
        <v>0</v>
      </c>
      <c r="BD53" s="23"/>
      <c r="BE53" s="23"/>
      <c r="BF53" s="59">
        <f t="shared" si="64"/>
        <v>88</v>
      </c>
      <c r="BG53" s="67">
        <v>84</v>
      </c>
      <c r="BH53" s="18">
        <v>4</v>
      </c>
      <c r="BI53" s="22">
        <f t="shared" si="65"/>
        <v>12</v>
      </c>
      <c r="BJ53" s="37">
        <v>12</v>
      </c>
      <c r="BK53" s="24"/>
      <c r="BM53" s="128" t="s">
        <v>68</v>
      </c>
      <c r="BN53" s="76">
        <f t="shared" si="104"/>
        <v>23</v>
      </c>
      <c r="BO53" s="23">
        <f t="shared" si="105"/>
        <v>0</v>
      </c>
      <c r="BP53" s="23">
        <f t="shared" si="106"/>
        <v>4</v>
      </c>
      <c r="BQ53" s="24">
        <f t="shared" si="107"/>
        <v>19</v>
      </c>
      <c r="BR53" s="76">
        <f t="shared" si="108"/>
        <v>1</v>
      </c>
      <c r="BS53" s="37">
        <v>1</v>
      </c>
      <c r="BT53" s="24"/>
      <c r="BU53" s="23">
        <f t="shared" si="109"/>
        <v>0</v>
      </c>
      <c r="BV53" s="23"/>
      <c r="BW53" s="24"/>
      <c r="BX53" s="76">
        <f t="shared" si="110"/>
        <v>22</v>
      </c>
      <c r="BZ53" s="37">
        <v>3</v>
      </c>
      <c r="CA53" s="37">
        <v>19</v>
      </c>
      <c r="CB53" s="76">
        <f t="shared" si="111"/>
        <v>0</v>
      </c>
      <c r="CC53" s="23"/>
      <c r="CD53" s="77"/>
      <c r="CE53" s="38"/>
      <c r="CF53" s="38"/>
      <c r="CG53" s="130" t="s">
        <v>228</v>
      </c>
      <c r="CH53" s="149">
        <f t="shared" si="80"/>
        <v>283</v>
      </c>
      <c r="CI53" s="149">
        <f t="shared" si="90"/>
        <v>218</v>
      </c>
      <c r="CJ53" s="38">
        <f t="shared" si="81"/>
        <v>65</v>
      </c>
      <c r="CK53" s="37">
        <f>SUM(CV53+CO53)</f>
        <v>0</v>
      </c>
      <c r="CL53" s="59">
        <f t="shared" si="83"/>
        <v>59</v>
      </c>
      <c r="CM53" s="147">
        <v>1</v>
      </c>
      <c r="CN53" s="37">
        <v>58</v>
      </c>
      <c r="CP53" s="59">
        <f t="shared" si="84"/>
        <v>221</v>
      </c>
      <c r="CQ53" s="38">
        <v>214</v>
      </c>
      <c r="CR53" s="24">
        <v>7</v>
      </c>
      <c r="CS53" s="59">
        <f t="shared" si="85"/>
        <v>0</v>
      </c>
      <c r="CU53" s="37"/>
      <c r="CW53" s="59">
        <f t="shared" si="86"/>
        <v>3</v>
      </c>
      <c r="CX53" s="38">
        <v>3</v>
      </c>
      <c r="CY53" s="24"/>
      <c r="CZ53" s="59">
        <f t="shared" si="87"/>
        <v>0</v>
      </c>
      <c r="DA53" s="23"/>
      <c r="DB53" s="24"/>
    </row>
    <row r="54" spans="1:106" x14ac:dyDescent="0.15">
      <c r="A54" s="40" t="s">
        <v>392</v>
      </c>
      <c r="B54">
        <v>2014</v>
      </c>
      <c r="C54" s="185">
        <v>41814</v>
      </c>
      <c r="D54" s="4">
        <v>1</v>
      </c>
      <c r="E54" s="113" t="s">
        <v>323</v>
      </c>
      <c r="F54" s="113" t="s">
        <v>302</v>
      </c>
      <c r="G54" s="163" t="s">
        <v>402</v>
      </c>
      <c r="H54" s="113" t="s">
        <v>19</v>
      </c>
      <c r="I54" s="113" t="s">
        <v>394</v>
      </c>
      <c r="J54" s="163" t="s">
        <v>404</v>
      </c>
      <c r="K54" s="123" t="s">
        <v>400</v>
      </c>
      <c r="N54" s="123" t="s">
        <v>398</v>
      </c>
      <c r="O54" s="34"/>
      <c r="P54" s="129"/>
      <c r="Q54" s="34"/>
      <c r="R54" s="113"/>
      <c r="S54" s="113"/>
      <c r="T54" s="113"/>
      <c r="U54" s="113"/>
      <c r="V54" s="35"/>
      <c r="X54" s="113"/>
      <c r="AB54" s="45" t="s">
        <v>148</v>
      </c>
      <c r="AC54" s="38">
        <f t="shared" si="93"/>
        <v>34</v>
      </c>
      <c r="AD54" s="38">
        <f t="shared" si="94"/>
        <v>11</v>
      </c>
      <c r="AE54" s="38">
        <f t="shared" si="95"/>
        <v>16</v>
      </c>
      <c r="AF54" s="48">
        <f t="shared" si="96"/>
        <v>7</v>
      </c>
      <c r="AG54" s="38">
        <f t="shared" si="97"/>
        <v>2</v>
      </c>
      <c r="AH54" s="23"/>
      <c r="AI54" s="23"/>
      <c r="AJ54" s="177">
        <v>2</v>
      </c>
      <c r="AK54" s="59">
        <f t="shared" si="98"/>
        <v>0</v>
      </c>
      <c r="AL54" s="23"/>
      <c r="AM54" s="23"/>
      <c r="AN54" s="59">
        <f t="shared" si="99"/>
        <v>24</v>
      </c>
      <c r="AO54" s="38">
        <v>3</v>
      </c>
      <c r="AP54" s="67">
        <v>16</v>
      </c>
      <c r="AQ54" s="38">
        <v>5</v>
      </c>
      <c r="AR54" s="59">
        <f t="shared" si="100"/>
        <v>8</v>
      </c>
      <c r="AS54" s="67">
        <v>8</v>
      </c>
      <c r="AT54" s="24"/>
      <c r="AV54" s="45" t="s">
        <v>160</v>
      </c>
      <c r="AW54" s="38">
        <f t="shared" si="59"/>
        <v>30</v>
      </c>
      <c r="AX54" s="38">
        <f t="shared" si="60"/>
        <v>28</v>
      </c>
      <c r="AY54" s="38">
        <f t="shared" si="61"/>
        <v>2</v>
      </c>
      <c r="AZ54" s="22">
        <f t="shared" si="62"/>
        <v>0</v>
      </c>
      <c r="BA54" s="38"/>
      <c r="BB54" s="24"/>
      <c r="BC54" s="17">
        <f t="shared" si="63"/>
        <v>0</v>
      </c>
      <c r="BD54" s="23"/>
      <c r="BE54" s="23"/>
      <c r="BF54" s="22">
        <f t="shared" si="64"/>
        <v>24</v>
      </c>
      <c r="BG54" s="67">
        <v>22</v>
      </c>
      <c r="BH54" s="48">
        <v>2</v>
      </c>
      <c r="BI54" s="22">
        <f t="shared" si="65"/>
        <v>6</v>
      </c>
      <c r="BJ54" s="37">
        <v>6</v>
      </c>
      <c r="BK54" s="24"/>
      <c r="BM54" s="128" t="s">
        <v>69</v>
      </c>
      <c r="BN54" s="76">
        <f t="shared" si="104"/>
        <v>15</v>
      </c>
      <c r="BO54" s="23">
        <f t="shared" si="105"/>
        <v>0</v>
      </c>
      <c r="BP54" s="23">
        <f t="shared" si="106"/>
        <v>3</v>
      </c>
      <c r="BQ54" s="24">
        <f t="shared" si="107"/>
        <v>12</v>
      </c>
      <c r="BR54" s="76">
        <f t="shared" si="108"/>
        <v>1</v>
      </c>
      <c r="BS54" s="37">
        <v>1</v>
      </c>
      <c r="BT54" s="24"/>
      <c r="BU54" s="23">
        <f t="shared" si="109"/>
        <v>0</v>
      </c>
      <c r="BV54" s="23"/>
      <c r="BW54" s="24"/>
      <c r="BX54" s="76">
        <f t="shared" si="110"/>
        <v>14</v>
      </c>
      <c r="BZ54" s="37">
        <v>2</v>
      </c>
      <c r="CA54" s="37">
        <v>12</v>
      </c>
      <c r="CB54" s="76">
        <f t="shared" si="111"/>
        <v>0</v>
      </c>
      <c r="CC54" s="23"/>
      <c r="CD54" s="77"/>
      <c r="CE54" s="17"/>
      <c r="CF54" s="17"/>
      <c r="CG54" s="45" t="s">
        <v>229</v>
      </c>
      <c r="CH54" s="59">
        <f>SUM(CI54+CJ54+CK54)</f>
        <v>179</v>
      </c>
      <c r="CI54" s="38">
        <f>SUM(CM54+CQ54+CT54+CX54)</f>
        <v>138</v>
      </c>
      <c r="CJ54" s="38">
        <f>SUM(CN54+CR54+CU54+CY54)</f>
        <v>41</v>
      </c>
      <c r="CK54" s="38">
        <f>SUM(CO54+CV54)</f>
        <v>0</v>
      </c>
      <c r="CL54" s="59">
        <f>SUM(CM54+CN54+CO54)</f>
        <v>37</v>
      </c>
      <c r="CM54" s="38">
        <v>1</v>
      </c>
      <c r="CN54" s="38">
        <v>36</v>
      </c>
      <c r="CO54" s="37"/>
      <c r="CP54" s="59">
        <f>SUM(CQ54+CR54)</f>
        <v>139</v>
      </c>
      <c r="CQ54" s="38">
        <v>134</v>
      </c>
      <c r="CR54" s="38">
        <v>5</v>
      </c>
      <c r="CS54" s="59">
        <f>SUM(CT54+CU54+CV54)</f>
        <v>0</v>
      </c>
      <c r="CT54" s="38"/>
      <c r="CU54" s="38"/>
      <c r="CV54" s="38"/>
      <c r="CW54" s="59">
        <f>SUM(CX54+CY54)</f>
        <v>3</v>
      </c>
      <c r="CX54" s="38">
        <v>3</v>
      </c>
      <c r="CY54" s="38"/>
      <c r="CZ54" s="59">
        <f>SUM(DA54+DB54)</f>
        <v>0</v>
      </c>
      <c r="DA54" s="38"/>
      <c r="DB54" s="48"/>
    </row>
    <row r="55" spans="1:106" x14ac:dyDescent="0.15">
      <c r="A55" s="40" t="s">
        <v>392</v>
      </c>
      <c r="B55">
        <v>2014</v>
      </c>
      <c r="C55" s="185">
        <v>41814</v>
      </c>
      <c r="D55" s="4">
        <v>1</v>
      </c>
      <c r="E55" s="113" t="s">
        <v>323</v>
      </c>
      <c r="F55" s="113" t="s">
        <v>302</v>
      </c>
      <c r="G55" s="163" t="s">
        <v>402</v>
      </c>
      <c r="H55" s="123" t="s">
        <v>405</v>
      </c>
      <c r="I55" s="113" t="s">
        <v>394</v>
      </c>
      <c r="J55" s="163" t="s">
        <v>404</v>
      </c>
      <c r="K55" s="123" t="s">
        <v>400</v>
      </c>
      <c r="N55" s="123" t="s">
        <v>398</v>
      </c>
      <c r="O55" s="34"/>
      <c r="P55" s="129"/>
      <c r="Q55" s="34"/>
      <c r="R55" s="113"/>
      <c r="S55" s="113"/>
      <c r="T55" s="113"/>
      <c r="U55" s="113"/>
      <c r="V55" s="34"/>
      <c r="X55" s="113"/>
      <c r="AB55" s="45" t="s">
        <v>149</v>
      </c>
      <c r="AC55" s="38">
        <f t="shared" si="93"/>
        <v>22</v>
      </c>
      <c r="AD55" s="38">
        <f t="shared" si="94"/>
        <v>11</v>
      </c>
      <c r="AE55" s="38">
        <f t="shared" si="95"/>
        <v>6</v>
      </c>
      <c r="AF55" s="48">
        <f t="shared" si="96"/>
        <v>5</v>
      </c>
      <c r="AG55" s="38">
        <f t="shared" si="97"/>
        <v>3</v>
      </c>
      <c r="AH55" s="23"/>
      <c r="AI55" s="23"/>
      <c r="AJ55" s="177">
        <v>3</v>
      </c>
      <c r="AK55" s="59">
        <f t="shared" si="98"/>
        <v>0</v>
      </c>
      <c r="AL55" s="23"/>
      <c r="AM55" s="23"/>
      <c r="AN55" s="59">
        <f t="shared" si="99"/>
        <v>10</v>
      </c>
      <c r="AO55" s="38">
        <v>2</v>
      </c>
      <c r="AP55" s="67">
        <v>6</v>
      </c>
      <c r="AQ55" s="149">
        <v>2</v>
      </c>
      <c r="AR55" s="59">
        <f t="shared" si="100"/>
        <v>9</v>
      </c>
      <c r="AS55" s="67">
        <v>9</v>
      </c>
      <c r="AT55" s="24"/>
      <c r="AV55" s="44" t="s">
        <v>38</v>
      </c>
      <c r="AW55" s="79">
        <f>SUM(AW24:AW54)</f>
        <v>1382</v>
      </c>
      <c r="AX55" s="79">
        <f t="shared" ref="AX55:BK55" si="112">SUM(AX24:AX54)</f>
        <v>1219</v>
      </c>
      <c r="AY55" s="79">
        <f t="shared" si="112"/>
        <v>163</v>
      </c>
      <c r="AZ55" s="84">
        <f>SUM(AZ24:AZ54)</f>
        <v>80</v>
      </c>
      <c r="BA55" s="79">
        <f t="shared" si="112"/>
        <v>60</v>
      </c>
      <c r="BB55" s="72">
        <f t="shared" si="112"/>
        <v>20</v>
      </c>
      <c r="BC55" s="79">
        <f t="shared" si="112"/>
        <v>0</v>
      </c>
      <c r="BD55" s="79">
        <f t="shared" si="112"/>
        <v>0</v>
      </c>
      <c r="BE55" s="79">
        <f t="shared" si="112"/>
        <v>0</v>
      </c>
      <c r="BF55" s="84">
        <f t="shared" si="112"/>
        <v>1039</v>
      </c>
      <c r="BG55" s="79">
        <f>SUM(BG24:BG54)</f>
        <v>907</v>
      </c>
      <c r="BH55" s="72">
        <f t="shared" si="112"/>
        <v>132</v>
      </c>
      <c r="BI55" s="84">
        <f t="shared" si="112"/>
        <v>263</v>
      </c>
      <c r="BJ55" s="79">
        <f t="shared" si="112"/>
        <v>252</v>
      </c>
      <c r="BK55" s="72">
        <f t="shared" si="112"/>
        <v>11</v>
      </c>
      <c r="BM55" s="36" t="s">
        <v>70</v>
      </c>
      <c r="BN55" s="76">
        <f t="shared" si="104"/>
        <v>15</v>
      </c>
      <c r="BO55" s="23">
        <f t="shared" si="105"/>
        <v>0</v>
      </c>
      <c r="BP55" s="23">
        <f t="shared" si="106"/>
        <v>6</v>
      </c>
      <c r="BQ55" s="24">
        <f t="shared" si="107"/>
        <v>9</v>
      </c>
      <c r="BR55" s="76">
        <f t="shared" si="108"/>
        <v>1</v>
      </c>
      <c r="BS55" s="37">
        <v>1</v>
      </c>
      <c r="BT55" s="24"/>
      <c r="BU55" s="23">
        <f t="shared" si="109"/>
        <v>0</v>
      </c>
      <c r="BV55" s="23"/>
      <c r="BW55" s="24"/>
      <c r="BX55" s="76">
        <f t="shared" si="110"/>
        <v>14</v>
      </c>
      <c r="BZ55" s="37">
        <v>5</v>
      </c>
      <c r="CA55" s="37">
        <v>9</v>
      </c>
      <c r="CB55" s="76">
        <f t="shared" si="111"/>
        <v>0</v>
      </c>
      <c r="CC55" s="23"/>
      <c r="CD55" s="77"/>
      <c r="CE55" s="17"/>
      <c r="CF55" s="17"/>
      <c r="CG55" s="45" t="s">
        <v>230</v>
      </c>
      <c r="CH55" s="153">
        <f>SUM(CI55+CJ55+CK55)</f>
        <v>203</v>
      </c>
      <c r="CI55" s="38">
        <f>SUM(CM55+CQ55+CT55+CX55)</f>
        <v>175</v>
      </c>
      <c r="CJ55" s="38">
        <f>SUM(CN55+CR55+CU55+CY55)</f>
        <v>27</v>
      </c>
      <c r="CK55" s="149">
        <f>SUM(CO55+CV55)</f>
        <v>1</v>
      </c>
      <c r="CL55" s="59">
        <f>SUM(CM55+CN55+CO55)</f>
        <v>27</v>
      </c>
      <c r="CM55" s="23"/>
      <c r="CN55" s="38">
        <v>27</v>
      </c>
      <c r="CO55" s="147"/>
      <c r="CP55" s="59">
        <f>SUM(CQ55+CR55)</f>
        <v>171</v>
      </c>
      <c r="CQ55" s="38">
        <v>171</v>
      </c>
      <c r="CR55" s="38"/>
      <c r="CS55" s="59">
        <f>SUM(CT55+CU55+CV55)</f>
        <v>1</v>
      </c>
      <c r="CT55" s="37"/>
      <c r="CU55" s="38"/>
      <c r="CV55" s="37">
        <v>1</v>
      </c>
      <c r="CW55" s="59">
        <f>SUM(CX55+CY55)</f>
        <v>4</v>
      </c>
      <c r="CX55" s="38">
        <v>4</v>
      </c>
      <c r="CY55" s="23"/>
      <c r="CZ55" s="59">
        <f>SUM(DA55+DB55)</f>
        <v>0</v>
      </c>
      <c r="DA55" s="37"/>
      <c r="DB55" s="54"/>
    </row>
    <row r="56" spans="1:106" x14ac:dyDescent="0.15">
      <c r="A56" s="40" t="s">
        <v>392</v>
      </c>
      <c r="B56">
        <v>2014</v>
      </c>
      <c r="C56" s="185">
        <v>41814</v>
      </c>
      <c r="D56" s="4">
        <v>5</v>
      </c>
      <c r="E56" s="113" t="s">
        <v>323</v>
      </c>
      <c r="F56" s="123" t="s">
        <v>251</v>
      </c>
      <c r="G56" s="123" t="s">
        <v>146</v>
      </c>
      <c r="H56" s="113" t="s">
        <v>19</v>
      </c>
      <c r="I56" s="113"/>
      <c r="J56" s="163" t="s">
        <v>404</v>
      </c>
      <c r="K56" s="123" t="s">
        <v>400</v>
      </c>
      <c r="N56" s="123" t="s">
        <v>398</v>
      </c>
      <c r="O56" s="34"/>
      <c r="P56" s="129"/>
      <c r="Q56" s="34"/>
      <c r="R56" s="113"/>
      <c r="S56" s="113"/>
      <c r="T56" s="113"/>
      <c r="U56" s="113"/>
      <c r="V56" s="34"/>
      <c r="X56" s="144"/>
      <c r="AB56" s="45" t="s">
        <v>150</v>
      </c>
      <c r="AC56" s="149">
        <f t="shared" si="93"/>
        <v>42</v>
      </c>
      <c r="AD56" s="38">
        <f t="shared" si="94"/>
        <v>26</v>
      </c>
      <c r="AE56" s="149">
        <f t="shared" si="95"/>
        <v>14</v>
      </c>
      <c r="AF56" s="48">
        <f t="shared" si="96"/>
        <v>2</v>
      </c>
      <c r="AG56" s="38">
        <f t="shared" si="97"/>
        <v>2</v>
      </c>
      <c r="AH56" s="57"/>
      <c r="AI56" s="57"/>
      <c r="AJ56" s="177">
        <v>2</v>
      </c>
      <c r="AK56" s="59">
        <f t="shared" si="98"/>
        <v>0</v>
      </c>
      <c r="AL56" s="37"/>
      <c r="AM56" s="37"/>
      <c r="AN56" s="59">
        <f t="shared" si="99"/>
        <v>23</v>
      </c>
      <c r="AO56" s="38">
        <v>9</v>
      </c>
      <c r="AP56" s="154">
        <v>14</v>
      </c>
      <c r="AQ56" s="38"/>
      <c r="AR56" s="59">
        <f t="shared" si="100"/>
        <v>17</v>
      </c>
      <c r="AS56" s="67">
        <v>17</v>
      </c>
      <c r="AT56" s="125"/>
      <c r="AV56" s="121" t="s">
        <v>39</v>
      </c>
      <c r="AW56" s="70">
        <f t="shared" ref="AW56:BK56" si="113">(AW55+AW23)</f>
        <v>1503</v>
      </c>
      <c r="AX56" s="70">
        <f t="shared" si="113"/>
        <v>1311</v>
      </c>
      <c r="AY56" s="70">
        <f t="shared" si="113"/>
        <v>192</v>
      </c>
      <c r="AZ56" s="84">
        <f t="shared" si="113"/>
        <v>85</v>
      </c>
      <c r="BA56" s="79">
        <f t="shared" si="113"/>
        <v>63</v>
      </c>
      <c r="BB56" s="72">
        <f t="shared" si="113"/>
        <v>22</v>
      </c>
      <c r="BC56" s="70">
        <f t="shared" si="113"/>
        <v>0</v>
      </c>
      <c r="BD56" s="70">
        <f t="shared" si="113"/>
        <v>0</v>
      </c>
      <c r="BE56" s="70">
        <f t="shared" si="113"/>
        <v>0</v>
      </c>
      <c r="BF56" s="84">
        <f t="shared" si="113"/>
        <v>1155</v>
      </c>
      <c r="BG56" s="79">
        <f t="shared" si="113"/>
        <v>996</v>
      </c>
      <c r="BH56" s="72">
        <f t="shared" si="113"/>
        <v>159</v>
      </c>
      <c r="BI56" s="70">
        <f t="shared" si="113"/>
        <v>263</v>
      </c>
      <c r="BJ56" s="70">
        <f t="shared" si="113"/>
        <v>252</v>
      </c>
      <c r="BK56" s="72">
        <f t="shared" si="113"/>
        <v>11</v>
      </c>
      <c r="BM56" s="45" t="s">
        <v>71</v>
      </c>
      <c r="BN56" s="76">
        <f t="shared" si="104"/>
        <v>9</v>
      </c>
      <c r="BO56" s="23">
        <f t="shared" si="105"/>
        <v>0</v>
      </c>
      <c r="BP56" s="23">
        <f t="shared" si="106"/>
        <v>0</v>
      </c>
      <c r="BQ56" s="24">
        <f t="shared" si="107"/>
        <v>9</v>
      </c>
      <c r="BR56" s="76">
        <f t="shared" si="108"/>
        <v>0</v>
      </c>
      <c r="BS56" s="23"/>
      <c r="BT56" s="24"/>
      <c r="BU56" s="23">
        <f t="shared" si="109"/>
        <v>0</v>
      </c>
      <c r="BV56" s="23"/>
      <c r="BW56" s="24"/>
      <c r="BX56" s="76">
        <f t="shared" si="110"/>
        <v>9</v>
      </c>
      <c r="BZ56"/>
      <c r="CA56" s="37">
        <v>9</v>
      </c>
      <c r="CB56" s="76">
        <f t="shared" si="111"/>
        <v>0</v>
      </c>
      <c r="CC56" s="23"/>
      <c r="CD56" s="77"/>
      <c r="CE56" s="17"/>
      <c r="CF56" s="17"/>
      <c r="CG56" s="78" t="s">
        <v>231</v>
      </c>
      <c r="CH56" s="59">
        <f>SUM(CI56+CJ56+CK56)</f>
        <v>154</v>
      </c>
      <c r="CI56" s="149">
        <f>SUM(CM56+CQ56+CT56+CX56+DA56)</f>
        <v>118</v>
      </c>
      <c r="CJ56" s="149">
        <f>SUM(CN56+CR56+CU56+CY56)</f>
        <v>36</v>
      </c>
      <c r="CK56" s="38">
        <f>SUM(CO56+CV56)</f>
        <v>0</v>
      </c>
      <c r="CL56" s="59">
        <f>SUM(CM56+CN56+CO56)</f>
        <v>39</v>
      </c>
      <c r="CM56" s="147">
        <v>3</v>
      </c>
      <c r="CN56" s="149">
        <v>36</v>
      </c>
      <c r="CO56" s="23"/>
      <c r="CP56" s="59">
        <f>SUM(CQ56+CR56)</f>
        <v>109</v>
      </c>
      <c r="CQ56" s="38">
        <v>109</v>
      </c>
      <c r="CR56" s="38"/>
      <c r="CS56" s="59">
        <f>SUM(CT56+CU56+CV56)</f>
        <v>0</v>
      </c>
      <c r="CT56" s="37"/>
      <c r="CU56" s="38"/>
      <c r="CV56" s="37"/>
      <c r="CW56" s="59">
        <f>SUM(CX56+CY56)</f>
        <v>0</v>
      </c>
      <c r="CX56" s="38"/>
      <c r="CY56" s="23"/>
      <c r="CZ56" s="59">
        <f>SUM(DA56+DB56)</f>
        <v>6</v>
      </c>
      <c r="DA56" s="37">
        <v>6</v>
      </c>
      <c r="DB56" s="54"/>
    </row>
    <row r="57" spans="1:106" x14ac:dyDescent="0.15">
      <c r="A57" s="40" t="s">
        <v>392</v>
      </c>
      <c r="B57">
        <v>2014</v>
      </c>
      <c r="C57" s="185">
        <v>41814</v>
      </c>
      <c r="D57" s="4">
        <v>1</v>
      </c>
      <c r="E57" s="113" t="s">
        <v>323</v>
      </c>
      <c r="F57" s="163" t="s">
        <v>251</v>
      </c>
      <c r="G57" s="163" t="s">
        <v>401</v>
      </c>
      <c r="H57" s="113" t="s">
        <v>19</v>
      </c>
      <c r="I57" s="113"/>
      <c r="J57" s="163" t="s">
        <v>404</v>
      </c>
      <c r="K57" s="123" t="s">
        <v>399</v>
      </c>
      <c r="O57" s="34"/>
      <c r="P57" s="129"/>
      <c r="Q57" s="34"/>
      <c r="R57" s="113"/>
      <c r="S57" s="113"/>
      <c r="T57" s="113"/>
      <c r="U57" s="113"/>
      <c r="V57" s="34"/>
      <c r="X57" s="144"/>
      <c r="AB57" s="45" t="s">
        <v>151</v>
      </c>
      <c r="AC57" s="38">
        <f t="shared" si="93"/>
        <v>73</v>
      </c>
      <c r="AD57" s="38">
        <f t="shared" si="94"/>
        <v>38</v>
      </c>
      <c r="AE57" s="38">
        <f t="shared" si="95"/>
        <v>29</v>
      </c>
      <c r="AF57" s="48">
        <f t="shared" si="96"/>
        <v>6</v>
      </c>
      <c r="AG57" s="38">
        <f t="shared" si="97"/>
        <v>3</v>
      </c>
      <c r="AJ57" s="177">
        <v>3</v>
      </c>
      <c r="AK57" s="59">
        <f t="shared" si="98"/>
        <v>0</v>
      </c>
      <c r="AL57" s="23"/>
      <c r="AM57" s="23"/>
      <c r="AN57" s="59">
        <f t="shared" si="99"/>
        <v>50</v>
      </c>
      <c r="AO57" s="38">
        <v>18</v>
      </c>
      <c r="AP57" s="67">
        <v>29</v>
      </c>
      <c r="AQ57" s="149">
        <v>3</v>
      </c>
      <c r="AR57" s="59">
        <f t="shared" si="100"/>
        <v>20</v>
      </c>
      <c r="AS57" s="67">
        <v>20</v>
      </c>
      <c r="AT57" s="77"/>
      <c r="AV57" s="82" t="s">
        <v>56</v>
      </c>
      <c r="AW57" s="155">
        <f t="shared" ref="AW57:AW77" si="114">(AX57+AY57)</f>
        <v>40</v>
      </c>
      <c r="AX57" s="156">
        <f t="shared" ref="AX57:AX77" si="115">(BA57+BD57+BG57+BJ57)</f>
        <v>33</v>
      </c>
      <c r="AY57" s="157">
        <f t="shared" ref="AY57:AY77" si="116">(BB57+BE57+BH57+BK57)</f>
        <v>7</v>
      </c>
      <c r="AZ57" s="38">
        <f t="shared" ref="AZ57:AZ77" si="117">(BA57+BB57)</f>
        <v>0</v>
      </c>
      <c r="BA57" s="38"/>
      <c r="BB57" s="37"/>
      <c r="BC57" s="60">
        <f t="shared" ref="BC57:BC77" si="118">(BD57+BE57)</f>
        <v>0</v>
      </c>
      <c r="BD57" s="61"/>
      <c r="BE57" s="61"/>
      <c r="BF57" s="155">
        <f t="shared" ref="BF57:BF77" si="119">(BG57+BH57)</f>
        <v>20</v>
      </c>
      <c r="BG57" s="156">
        <v>15</v>
      </c>
      <c r="BH57" s="157">
        <v>5</v>
      </c>
      <c r="BI57" s="60">
        <f t="shared" ref="BI57:BI77" si="120">(BJ57+BK57)</f>
        <v>20</v>
      </c>
      <c r="BJ57" s="61">
        <v>18</v>
      </c>
      <c r="BK57" s="108">
        <v>2</v>
      </c>
      <c r="BM57" s="46" t="s">
        <v>72</v>
      </c>
      <c r="BN57" s="76">
        <f t="shared" si="104"/>
        <v>6</v>
      </c>
      <c r="BO57" s="23">
        <f t="shared" si="105"/>
        <v>0</v>
      </c>
      <c r="BP57" s="23">
        <f t="shared" si="106"/>
        <v>1</v>
      </c>
      <c r="BQ57" s="24">
        <f t="shared" si="107"/>
        <v>5</v>
      </c>
      <c r="BR57" s="76">
        <f t="shared" si="108"/>
        <v>1</v>
      </c>
      <c r="BS57" s="37">
        <v>1</v>
      </c>
      <c r="BT57" s="24"/>
      <c r="BU57" s="23">
        <f t="shared" si="109"/>
        <v>0</v>
      </c>
      <c r="BV57" s="23"/>
      <c r="BW57" s="24"/>
      <c r="BX57" s="76">
        <f t="shared" si="110"/>
        <v>3</v>
      </c>
      <c r="BZ57"/>
      <c r="CA57" s="37">
        <v>3</v>
      </c>
      <c r="CB57" s="76">
        <f t="shared" si="111"/>
        <v>2</v>
      </c>
      <c r="CC57" s="23"/>
      <c r="CD57" s="77">
        <v>2</v>
      </c>
      <c r="CE57" s="17"/>
      <c r="CF57" s="17"/>
      <c r="CG57" s="44" t="s">
        <v>36</v>
      </c>
      <c r="CH57" s="79">
        <f>SUM(CH26:CH56)</f>
        <v>5258</v>
      </c>
      <c r="CI57" s="79">
        <f t="shared" ref="CI57:DB57" si="121">SUM(CI26:CI56)</f>
        <v>4775</v>
      </c>
      <c r="CJ57" s="79">
        <f t="shared" si="121"/>
        <v>482</v>
      </c>
      <c r="CK57" s="72">
        <f t="shared" si="121"/>
        <v>1</v>
      </c>
      <c r="CL57" s="79">
        <f t="shared" si="121"/>
        <v>318</v>
      </c>
      <c r="CM57" s="79">
        <f t="shared" si="121"/>
        <v>33</v>
      </c>
      <c r="CN57" s="79">
        <f t="shared" si="121"/>
        <v>285</v>
      </c>
      <c r="CO57" s="72">
        <f t="shared" si="121"/>
        <v>0</v>
      </c>
      <c r="CP57" s="79">
        <f t="shared" si="121"/>
        <v>879</v>
      </c>
      <c r="CQ57" s="79">
        <f t="shared" si="121"/>
        <v>866</v>
      </c>
      <c r="CR57" s="72">
        <f t="shared" si="121"/>
        <v>13</v>
      </c>
      <c r="CS57" s="79">
        <f t="shared" si="121"/>
        <v>3367</v>
      </c>
      <c r="CT57" s="79">
        <f t="shared" si="121"/>
        <v>3208</v>
      </c>
      <c r="CU57" s="79">
        <f t="shared" si="121"/>
        <v>158</v>
      </c>
      <c r="CV57" s="72">
        <f t="shared" si="121"/>
        <v>1</v>
      </c>
      <c r="CW57" s="79">
        <f t="shared" si="121"/>
        <v>507</v>
      </c>
      <c r="CX57" s="79">
        <f>SUM(CX26:CX56)</f>
        <v>487</v>
      </c>
      <c r="CY57" s="72">
        <f t="shared" si="121"/>
        <v>20</v>
      </c>
      <c r="CZ57" s="79">
        <f t="shared" si="121"/>
        <v>187</v>
      </c>
      <c r="DA57" s="79">
        <f t="shared" si="121"/>
        <v>181</v>
      </c>
      <c r="DB57" s="72">
        <f t="shared" si="121"/>
        <v>6</v>
      </c>
    </row>
    <row r="58" spans="1:106" x14ac:dyDescent="0.15">
      <c r="A58" s="40" t="s">
        <v>392</v>
      </c>
      <c r="B58">
        <v>2014</v>
      </c>
      <c r="C58" s="185">
        <v>41814</v>
      </c>
      <c r="D58" s="4">
        <v>1</v>
      </c>
      <c r="E58" s="113" t="s">
        <v>323</v>
      </c>
      <c r="F58" s="163" t="s">
        <v>251</v>
      </c>
      <c r="G58" s="163" t="s">
        <v>401</v>
      </c>
      <c r="H58" s="113" t="s">
        <v>19</v>
      </c>
      <c r="I58" s="113" t="s">
        <v>394</v>
      </c>
      <c r="J58" s="163" t="s">
        <v>404</v>
      </c>
      <c r="K58" s="113" t="s">
        <v>303</v>
      </c>
      <c r="L58" s="34">
        <v>234</v>
      </c>
      <c r="M58" s="144" t="s">
        <v>372</v>
      </c>
      <c r="O58" s="34"/>
      <c r="P58" s="129"/>
      <c r="Q58" s="34"/>
      <c r="R58" s="113"/>
      <c r="S58" s="113"/>
      <c r="T58" s="113"/>
      <c r="U58" s="113"/>
      <c r="V58" s="34"/>
      <c r="X58" s="144"/>
      <c r="AB58" s="45" t="s">
        <v>152</v>
      </c>
      <c r="AC58" s="38">
        <f t="shared" ref="AC58:AC63" si="122">(AD58+AE58+AF58)</f>
        <v>72</v>
      </c>
      <c r="AD58" s="38">
        <f t="shared" ref="AD58:AE63" si="123">(AH58+AL58+AO58+AS58)</f>
        <v>35</v>
      </c>
      <c r="AE58" s="38">
        <f t="shared" si="123"/>
        <v>30</v>
      </c>
      <c r="AF58" s="48">
        <f t="shared" ref="AF58:AF63" si="124">(AJ58+AQ58)</f>
        <v>7</v>
      </c>
      <c r="AG58" s="38">
        <f t="shared" si="97"/>
        <v>4</v>
      </c>
      <c r="AJ58" s="177">
        <v>4</v>
      </c>
      <c r="AK58" s="59">
        <f t="shared" si="98"/>
        <v>0</v>
      </c>
      <c r="AN58" s="59">
        <f t="shared" si="99"/>
        <v>55</v>
      </c>
      <c r="AO58" s="38">
        <v>22</v>
      </c>
      <c r="AP58" s="67">
        <v>30</v>
      </c>
      <c r="AQ58" s="38">
        <v>3</v>
      </c>
      <c r="AR58" s="59">
        <f t="shared" si="100"/>
        <v>13</v>
      </c>
      <c r="AS58" s="67">
        <v>13</v>
      </c>
      <c r="AT58" s="77"/>
      <c r="AV58" s="45" t="s">
        <v>75</v>
      </c>
      <c r="AW58" s="153">
        <f t="shared" si="114"/>
        <v>130</v>
      </c>
      <c r="AX58" s="149">
        <f t="shared" si="115"/>
        <v>121</v>
      </c>
      <c r="AY58" s="48">
        <f t="shared" si="116"/>
        <v>9</v>
      </c>
      <c r="AZ58" s="38">
        <f t="shared" si="117"/>
        <v>0</v>
      </c>
      <c r="BA58" s="38"/>
      <c r="BB58" s="37"/>
      <c r="BC58" s="59">
        <f t="shared" si="118"/>
        <v>0</v>
      </c>
      <c r="BD58" s="37"/>
      <c r="BE58" s="37"/>
      <c r="BF58" s="153">
        <f t="shared" si="119"/>
        <v>57</v>
      </c>
      <c r="BG58" s="154">
        <v>51</v>
      </c>
      <c r="BH58" s="48">
        <v>6</v>
      </c>
      <c r="BI58" s="59">
        <f t="shared" si="120"/>
        <v>73</v>
      </c>
      <c r="BJ58" s="37">
        <v>70</v>
      </c>
      <c r="BK58" s="54">
        <v>3</v>
      </c>
      <c r="BM58" s="36" t="s">
        <v>73</v>
      </c>
      <c r="BN58" s="76">
        <f t="shared" si="104"/>
        <v>5</v>
      </c>
      <c r="BO58" s="23">
        <f t="shared" si="105"/>
        <v>0</v>
      </c>
      <c r="BP58" s="23">
        <f t="shared" si="106"/>
        <v>1</v>
      </c>
      <c r="BQ58" s="24">
        <f t="shared" si="107"/>
        <v>4</v>
      </c>
      <c r="BR58" s="76">
        <f t="shared" si="108"/>
        <v>0</v>
      </c>
      <c r="BS58" s="23"/>
      <c r="BT58" s="24"/>
      <c r="BU58" s="23">
        <f t="shared" si="109"/>
        <v>0</v>
      </c>
      <c r="BV58" s="23"/>
      <c r="BW58" s="24"/>
      <c r="BX58" s="76">
        <f t="shared" si="110"/>
        <v>5</v>
      </c>
      <c r="BZ58">
        <v>1</v>
      </c>
      <c r="CA58" s="37">
        <v>4</v>
      </c>
      <c r="CB58" s="76">
        <f t="shared" si="111"/>
        <v>0</v>
      </c>
      <c r="CC58" s="23"/>
      <c r="CD58" s="77"/>
      <c r="CE58" s="17"/>
      <c r="CF58" s="17"/>
      <c r="CG58" s="121" t="s">
        <v>37</v>
      </c>
      <c r="CH58" s="38">
        <f t="shared" ref="CH58:DB58" si="125">(CH57+CH25)</f>
        <v>5616</v>
      </c>
      <c r="CI58" s="38">
        <f>(CI57+CI25)</f>
        <v>5131</v>
      </c>
      <c r="CJ58" s="38">
        <f t="shared" si="125"/>
        <v>484</v>
      </c>
      <c r="CK58" s="72">
        <f t="shared" si="125"/>
        <v>1</v>
      </c>
      <c r="CL58" s="38">
        <f t="shared" si="125"/>
        <v>318</v>
      </c>
      <c r="CM58" s="38">
        <f t="shared" si="125"/>
        <v>33</v>
      </c>
      <c r="CN58" s="38">
        <f t="shared" si="125"/>
        <v>285</v>
      </c>
      <c r="CO58" s="72">
        <f t="shared" si="125"/>
        <v>0</v>
      </c>
      <c r="CP58" s="38">
        <f t="shared" si="125"/>
        <v>879</v>
      </c>
      <c r="CQ58" s="38">
        <f t="shared" si="125"/>
        <v>866</v>
      </c>
      <c r="CR58" s="72">
        <f t="shared" si="125"/>
        <v>13</v>
      </c>
      <c r="CS58" s="38">
        <f t="shared" si="125"/>
        <v>3703</v>
      </c>
      <c r="CT58" s="38">
        <f t="shared" si="125"/>
        <v>3543</v>
      </c>
      <c r="CU58" s="38">
        <f t="shared" si="125"/>
        <v>159</v>
      </c>
      <c r="CV58" s="72">
        <f t="shared" si="125"/>
        <v>1</v>
      </c>
      <c r="CW58" s="38">
        <f t="shared" si="125"/>
        <v>529</v>
      </c>
      <c r="CX58" s="38">
        <f>(CX57+CX25)</f>
        <v>508</v>
      </c>
      <c r="CY58" s="72">
        <f t="shared" si="125"/>
        <v>21</v>
      </c>
      <c r="CZ58" s="38">
        <f t="shared" si="125"/>
        <v>187</v>
      </c>
      <c r="DA58" s="38">
        <f t="shared" si="125"/>
        <v>181</v>
      </c>
      <c r="DB58" s="72">
        <f t="shared" si="125"/>
        <v>6</v>
      </c>
    </row>
    <row r="59" spans="1:106" x14ac:dyDescent="0.15">
      <c r="A59" s="40" t="s">
        <v>392</v>
      </c>
      <c r="B59">
        <v>2014</v>
      </c>
      <c r="C59" s="185">
        <v>41815</v>
      </c>
      <c r="D59" s="4">
        <v>1</v>
      </c>
      <c r="E59" s="113" t="s">
        <v>323</v>
      </c>
      <c r="F59" s="113" t="s">
        <v>251</v>
      </c>
      <c r="G59" s="163" t="s">
        <v>402</v>
      </c>
      <c r="H59" s="113" t="s">
        <v>19</v>
      </c>
      <c r="I59" s="113"/>
      <c r="J59" s="163" t="s">
        <v>404</v>
      </c>
      <c r="K59" s="123" t="s">
        <v>400</v>
      </c>
      <c r="N59" s="123" t="s">
        <v>398</v>
      </c>
      <c r="O59" s="34"/>
      <c r="P59" s="129"/>
      <c r="Q59" s="34"/>
      <c r="R59" s="113"/>
      <c r="S59" s="113"/>
      <c r="T59" s="113"/>
      <c r="U59" s="113"/>
      <c r="V59" s="35"/>
      <c r="X59" s="113"/>
      <c r="AB59" s="130" t="s">
        <v>153</v>
      </c>
      <c r="AC59" s="38">
        <f t="shared" si="122"/>
        <v>75</v>
      </c>
      <c r="AD59" s="38">
        <f t="shared" si="123"/>
        <v>42</v>
      </c>
      <c r="AE59" s="38">
        <f t="shared" si="123"/>
        <v>27</v>
      </c>
      <c r="AF59" s="48">
        <f t="shared" si="124"/>
        <v>6</v>
      </c>
      <c r="AG59" s="38">
        <f t="shared" si="97"/>
        <v>2</v>
      </c>
      <c r="AJ59" s="177">
        <v>2</v>
      </c>
      <c r="AK59" s="59">
        <f t="shared" si="98"/>
        <v>0</v>
      </c>
      <c r="AN59" s="59">
        <f t="shared" si="99"/>
        <v>59</v>
      </c>
      <c r="AO59" s="38">
        <v>28</v>
      </c>
      <c r="AP59" s="67">
        <v>27</v>
      </c>
      <c r="AQ59" s="149">
        <v>4</v>
      </c>
      <c r="AR59" s="59">
        <f t="shared" si="100"/>
        <v>14</v>
      </c>
      <c r="AS59" s="67">
        <v>14</v>
      </c>
      <c r="AT59" s="24"/>
      <c r="AV59" s="45" t="s">
        <v>76</v>
      </c>
      <c r="AW59" s="153">
        <f t="shared" si="114"/>
        <v>210</v>
      </c>
      <c r="AX59" s="149">
        <f t="shared" si="115"/>
        <v>193</v>
      </c>
      <c r="AY59" s="48">
        <f t="shared" si="116"/>
        <v>17</v>
      </c>
      <c r="AZ59" s="17">
        <f t="shared" si="117"/>
        <v>0</v>
      </c>
      <c r="BA59" s="17"/>
      <c r="BB59" s="23"/>
      <c r="BC59" s="22">
        <f t="shared" si="118"/>
        <v>0</v>
      </c>
      <c r="BD59" s="23"/>
      <c r="BE59" s="23"/>
      <c r="BF59" s="153">
        <f t="shared" si="119"/>
        <v>131</v>
      </c>
      <c r="BG59" s="154">
        <v>116</v>
      </c>
      <c r="BH59" s="48">
        <v>15</v>
      </c>
      <c r="BI59" s="22">
        <f t="shared" si="120"/>
        <v>79</v>
      </c>
      <c r="BJ59" s="37">
        <v>77</v>
      </c>
      <c r="BK59" s="24">
        <v>2</v>
      </c>
      <c r="BM59" s="128" t="s">
        <v>74</v>
      </c>
      <c r="BN59" s="76">
        <f t="shared" si="104"/>
        <v>3</v>
      </c>
      <c r="BO59" s="23">
        <f t="shared" si="105"/>
        <v>0</v>
      </c>
      <c r="BP59" s="23">
        <f t="shared" si="106"/>
        <v>0</v>
      </c>
      <c r="BQ59" s="24">
        <f t="shared" si="107"/>
        <v>3</v>
      </c>
      <c r="BR59" s="76">
        <f t="shared" si="108"/>
        <v>0</v>
      </c>
      <c r="BS59" s="23"/>
      <c r="BT59" s="24"/>
      <c r="BU59" s="23">
        <f t="shared" si="109"/>
        <v>0</v>
      </c>
      <c r="BV59" s="23"/>
      <c r="BW59" s="24"/>
      <c r="BX59" s="76">
        <f t="shared" si="110"/>
        <v>3</v>
      </c>
      <c r="BZ59"/>
      <c r="CA59" s="37">
        <v>3</v>
      </c>
      <c r="CB59" s="76">
        <f t="shared" si="111"/>
        <v>0</v>
      </c>
      <c r="CC59" s="23"/>
      <c r="CD59" s="77"/>
      <c r="CE59" s="17"/>
      <c r="CF59" s="17"/>
      <c r="CG59" s="68" t="s">
        <v>232</v>
      </c>
      <c r="CH59" s="60">
        <f t="shared" ref="CH59:CH72" si="126">SUM(CI59+CJ59+CK59)</f>
        <v>60</v>
      </c>
      <c r="CI59" s="62">
        <f>SUM(CM59+CQ59+CT59+CX59)</f>
        <v>45</v>
      </c>
      <c r="CJ59" s="62">
        <f t="shared" ref="CJ59:CJ72" si="127">SUM(CN59+CR59+CU59+CY59)</f>
        <v>15</v>
      </c>
      <c r="CK59" s="62">
        <f t="shared" ref="CK59:CK72" si="128">SUM(CO59+CV59)</f>
        <v>0</v>
      </c>
      <c r="CL59" s="60">
        <f t="shared" ref="CL59:CL72" si="129">SUM(CM59+CN59+CO59)</f>
        <v>15</v>
      </c>
      <c r="CM59" s="62"/>
      <c r="CN59" s="62">
        <v>15</v>
      </c>
      <c r="CO59" s="61"/>
      <c r="CP59" s="60">
        <f t="shared" ref="CP59:CP72" si="130">SUM(CQ59+CR59)</f>
        <v>45</v>
      </c>
      <c r="CQ59" s="62">
        <v>45</v>
      </c>
      <c r="CR59" s="62"/>
      <c r="CS59" s="60">
        <f t="shared" ref="CS59:CS72" si="131">SUM(CT59+CU59+CV59)</f>
        <v>0</v>
      </c>
      <c r="CT59" s="62"/>
      <c r="CU59" s="62"/>
      <c r="CV59" s="62"/>
      <c r="CW59" s="60">
        <f t="shared" ref="CW59:CW72" si="132">SUM(CX59+CY59)</f>
        <v>0</v>
      </c>
      <c r="CX59" s="62"/>
      <c r="CY59" s="62"/>
      <c r="CZ59" s="60">
        <f t="shared" ref="CZ59:CZ72" si="133">SUM(DA59+DB59)</f>
        <v>0</v>
      </c>
      <c r="DA59" s="62"/>
      <c r="DB59" s="81"/>
    </row>
    <row r="60" spans="1:106" x14ac:dyDescent="0.15">
      <c r="A60" s="40" t="s">
        <v>392</v>
      </c>
      <c r="B60">
        <v>2014</v>
      </c>
      <c r="C60" s="185">
        <v>41815</v>
      </c>
      <c r="D60" s="4">
        <v>1</v>
      </c>
      <c r="E60" s="113" t="s">
        <v>323</v>
      </c>
      <c r="F60" s="113" t="s">
        <v>251</v>
      </c>
      <c r="G60" s="163" t="s">
        <v>402</v>
      </c>
      <c r="H60" s="113" t="s">
        <v>19</v>
      </c>
      <c r="I60" s="113" t="s">
        <v>394</v>
      </c>
      <c r="J60" s="163" t="s">
        <v>404</v>
      </c>
      <c r="K60" s="123" t="s">
        <v>400</v>
      </c>
      <c r="N60" s="123" t="s">
        <v>398</v>
      </c>
      <c r="O60" s="34"/>
      <c r="P60" s="129"/>
      <c r="Q60" s="34"/>
      <c r="R60" s="113"/>
      <c r="S60" s="113"/>
      <c r="T60" s="113"/>
      <c r="U60" s="113"/>
      <c r="V60" s="34"/>
      <c r="X60" s="113"/>
      <c r="AB60" s="130" t="s">
        <v>154</v>
      </c>
      <c r="AC60" s="38">
        <f t="shared" si="122"/>
        <v>62</v>
      </c>
      <c r="AD60" s="38">
        <f t="shared" si="123"/>
        <v>38</v>
      </c>
      <c r="AE60" s="38">
        <f t="shared" si="123"/>
        <v>13</v>
      </c>
      <c r="AF60" s="48">
        <f t="shared" si="124"/>
        <v>11</v>
      </c>
      <c r="AG60" s="38">
        <f t="shared" si="97"/>
        <v>5</v>
      </c>
      <c r="AJ60" s="177">
        <v>5</v>
      </c>
      <c r="AK60" s="59">
        <f t="shared" si="98"/>
        <v>0</v>
      </c>
      <c r="AN60" s="59">
        <f t="shared" si="99"/>
        <v>56</v>
      </c>
      <c r="AO60" s="38">
        <v>37</v>
      </c>
      <c r="AP60" s="67">
        <v>13</v>
      </c>
      <c r="AQ60" s="38">
        <v>6</v>
      </c>
      <c r="AR60" s="59">
        <f t="shared" si="100"/>
        <v>1</v>
      </c>
      <c r="AS60" s="67">
        <v>1</v>
      </c>
      <c r="AT60" s="24"/>
      <c r="AV60" s="45" t="s">
        <v>77</v>
      </c>
      <c r="AW60" s="59">
        <f t="shared" si="114"/>
        <v>192</v>
      </c>
      <c r="AX60" s="38">
        <f t="shared" si="115"/>
        <v>172</v>
      </c>
      <c r="AY60" s="18">
        <f t="shared" si="116"/>
        <v>20</v>
      </c>
      <c r="AZ60" s="17">
        <f t="shared" si="117"/>
        <v>0</v>
      </c>
      <c r="BA60" s="38"/>
      <c r="BB60" s="23"/>
      <c r="BC60" s="22">
        <f t="shared" si="118"/>
        <v>0</v>
      </c>
      <c r="BD60" s="23"/>
      <c r="BE60" s="23"/>
      <c r="BF60" s="59">
        <f t="shared" si="119"/>
        <v>165</v>
      </c>
      <c r="BG60" s="67">
        <v>152</v>
      </c>
      <c r="BH60" s="48">
        <v>13</v>
      </c>
      <c r="BI60" s="22">
        <f t="shared" si="120"/>
        <v>27</v>
      </c>
      <c r="BJ60" s="37">
        <v>20</v>
      </c>
      <c r="BK60" s="24">
        <v>7</v>
      </c>
      <c r="BM60" s="85" t="s">
        <v>149</v>
      </c>
      <c r="BN60" s="17">
        <f t="shared" ref="BN60:BN67" si="134">(BO60+BP60+BQ60)</f>
        <v>2</v>
      </c>
      <c r="BO60" s="17">
        <f t="shared" ref="BO60:BO67" si="135">BY60</f>
        <v>0</v>
      </c>
      <c r="BP60" s="17">
        <f t="shared" ref="BP60:BQ63" si="136">(BS60+BV60+BZ60+CC60)</f>
        <v>0</v>
      </c>
      <c r="BQ60" s="18">
        <f t="shared" si="136"/>
        <v>2</v>
      </c>
      <c r="BR60" s="17">
        <f t="shared" ref="BR60:BR67" si="137">(BS60+BT60)</f>
        <v>0</v>
      </c>
      <c r="BS60" s="37"/>
      <c r="BT60" s="24"/>
      <c r="BU60" s="17">
        <f t="shared" ref="BU60:BU67" si="138">(BV60+BW60)</f>
        <v>0</v>
      </c>
      <c r="BV60" s="23"/>
      <c r="BW60" s="24"/>
      <c r="BX60" s="38">
        <f t="shared" ref="BX60:BX67" si="139">(BY60+BZ60+CA60)</f>
        <v>2</v>
      </c>
      <c r="BY60" s="37"/>
      <c r="BZ60" s="38"/>
      <c r="CA60" s="48">
        <v>2</v>
      </c>
      <c r="CB60" s="17">
        <f t="shared" ref="CB60:CB67" si="140">(CC60+CD60)</f>
        <v>0</v>
      </c>
      <c r="CC60" s="23"/>
      <c r="CD60" s="18"/>
      <c r="CE60" s="17"/>
      <c r="CF60" s="17"/>
      <c r="CG60" s="45" t="s">
        <v>282</v>
      </c>
      <c r="CH60" s="59">
        <f t="shared" si="126"/>
        <v>41</v>
      </c>
      <c r="CI60" s="38">
        <f>SUM(CM60+CQ60+CT60+CX60)</f>
        <v>21</v>
      </c>
      <c r="CJ60" s="38">
        <f t="shared" si="127"/>
        <v>20</v>
      </c>
      <c r="CK60" s="38">
        <f t="shared" si="128"/>
        <v>0</v>
      </c>
      <c r="CL60" s="59">
        <f t="shared" si="129"/>
        <v>14</v>
      </c>
      <c r="CM60" s="23">
        <v>1</v>
      </c>
      <c r="CN60" s="38">
        <v>13</v>
      </c>
      <c r="CO60" s="23"/>
      <c r="CP60" s="59">
        <f t="shared" si="130"/>
        <v>27</v>
      </c>
      <c r="CQ60" s="38">
        <v>20</v>
      </c>
      <c r="CR60" s="38">
        <v>7</v>
      </c>
      <c r="CS60" s="59">
        <f t="shared" si="131"/>
        <v>0</v>
      </c>
      <c r="CT60" s="37"/>
      <c r="CU60" s="38"/>
      <c r="CV60" s="37"/>
      <c r="CW60" s="59">
        <f t="shared" si="132"/>
        <v>0</v>
      </c>
      <c r="CX60" s="23"/>
      <c r="CY60" s="23"/>
      <c r="CZ60" s="59">
        <f t="shared" si="133"/>
        <v>0</v>
      </c>
      <c r="DA60" s="37"/>
      <c r="DB60" s="54"/>
    </row>
    <row r="61" spans="1:106" x14ac:dyDescent="0.15">
      <c r="A61" s="40" t="s">
        <v>392</v>
      </c>
      <c r="B61">
        <v>2014</v>
      </c>
      <c r="C61" s="185">
        <v>41815</v>
      </c>
      <c r="D61" s="4">
        <v>4</v>
      </c>
      <c r="E61" s="113" t="s">
        <v>323</v>
      </c>
      <c r="F61" s="113" t="s">
        <v>302</v>
      </c>
      <c r="G61" s="163" t="s">
        <v>402</v>
      </c>
      <c r="H61" s="113" t="s">
        <v>19</v>
      </c>
      <c r="I61" s="113"/>
      <c r="J61" s="163" t="s">
        <v>404</v>
      </c>
      <c r="K61" s="123" t="s">
        <v>400</v>
      </c>
      <c r="N61" s="123" t="s">
        <v>398</v>
      </c>
      <c r="O61" s="34"/>
      <c r="P61" s="129"/>
      <c r="Q61" s="34"/>
      <c r="R61" s="113"/>
      <c r="S61" s="113"/>
      <c r="T61" s="113"/>
      <c r="U61" s="113"/>
      <c r="V61" s="34"/>
      <c r="X61" s="144"/>
      <c r="AB61" s="130" t="s">
        <v>155</v>
      </c>
      <c r="AC61" s="38">
        <f t="shared" si="122"/>
        <v>67</v>
      </c>
      <c r="AD61" s="38">
        <f t="shared" si="123"/>
        <v>34</v>
      </c>
      <c r="AE61" s="38">
        <f t="shared" si="123"/>
        <v>28</v>
      </c>
      <c r="AF61" s="48">
        <f t="shared" si="124"/>
        <v>5</v>
      </c>
      <c r="AG61" s="38">
        <f t="shared" si="97"/>
        <v>5</v>
      </c>
      <c r="AI61">
        <v>1</v>
      </c>
      <c r="AJ61" s="177">
        <v>4</v>
      </c>
      <c r="AK61" s="59">
        <f t="shared" si="98"/>
        <v>0</v>
      </c>
      <c r="AN61" s="59">
        <f t="shared" si="99"/>
        <v>62</v>
      </c>
      <c r="AO61" s="38">
        <v>34</v>
      </c>
      <c r="AP61" s="67">
        <v>27</v>
      </c>
      <c r="AQ61" s="149">
        <v>1</v>
      </c>
      <c r="AR61" s="59">
        <f t="shared" si="100"/>
        <v>0</v>
      </c>
      <c r="AS61" s="89"/>
      <c r="AT61" s="24"/>
      <c r="AV61" s="45" t="s">
        <v>78</v>
      </c>
      <c r="AW61" s="59">
        <f t="shared" si="114"/>
        <v>37</v>
      </c>
      <c r="AX61" s="38">
        <f t="shared" si="115"/>
        <v>31</v>
      </c>
      <c r="AY61" s="48">
        <f t="shared" si="116"/>
        <v>6</v>
      </c>
      <c r="AZ61" s="38">
        <f t="shared" si="117"/>
        <v>0</v>
      </c>
      <c r="BA61" s="38"/>
      <c r="BB61" s="38"/>
      <c r="BC61" s="59">
        <f t="shared" si="118"/>
        <v>0</v>
      </c>
      <c r="BD61" s="37"/>
      <c r="BE61" s="37"/>
      <c r="BF61" s="59">
        <f t="shared" si="119"/>
        <v>28</v>
      </c>
      <c r="BG61" s="67">
        <v>22</v>
      </c>
      <c r="BH61" s="48">
        <v>6</v>
      </c>
      <c r="BI61" s="59">
        <f t="shared" si="120"/>
        <v>9</v>
      </c>
      <c r="BJ61" s="37">
        <v>9</v>
      </c>
      <c r="BK61" s="54"/>
      <c r="BM61" s="85" t="s">
        <v>151</v>
      </c>
      <c r="BN61" s="17">
        <f t="shared" si="134"/>
        <v>3</v>
      </c>
      <c r="BO61" s="17">
        <f t="shared" si="135"/>
        <v>0</v>
      </c>
      <c r="BP61" s="17">
        <f t="shared" si="136"/>
        <v>0</v>
      </c>
      <c r="BQ61" s="18">
        <f t="shared" si="136"/>
        <v>3</v>
      </c>
      <c r="BR61" s="17">
        <f t="shared" si="137"/>
        <v>0</v>
      </c>
      <c r="BS61" s="23"/>
      <c r="BT61" s="24"/>
      <c r="BU61" s="17">
        <f t="shared" si="138"/>
        <v>0</v>
      </c>
      <c r="BV61" s="23"/>
      <c r="BW61" s="24"/>
      <c r="BX61" s="38">
        <f t="shared" si="139"/>
        <v>1</v>
      </c>
      <c r="BY61" s="37"/>
      <c r="BZ61" s="38"/>
      <c r="CA61" s="48">
        <v>1</v>
      </c>
      <c r="CB61" s="17">
        <f t="shared" si="140"/>
        <v>2</v>
      </c>
      <c r="CC61" s="23"/>
      <c r="CD61" s="18">
        <v>2</v>
      </c>
      <c r="CE61" s="17"/>
      <c r="CF61" s="17"/>
      <c r="CG61" s="45" t="s">
        <v>233</v>
      </c>
      <c r="CH61" s="59">
        <f>SUM(CI61+CJ61+CK61)</f>
        <v>45</v>
      </c>
      <c r="CI61" s="38">
        <f t="shared" ref="CI61:CJ63" si="141">SUM(CM61+CQ61+CT61+CX61+DA61)</f>
        <v>26</v>
      </c>
      <c r="CJ61" s="38">
        <f t="shared" si="141"/>
        <v>19</v>
      </c>
      <c r="CK61" s="38">
        <f>SUM(CO61+CV61)</f>
        <v>0</v>
      </c>
      <c r="CL61" s="59">
        <f t="shared" si="129"/>
        <v>12</v>
      </c>
      <c r="CM61" s="23"/>
      <c r="CN61" s="38">
        <v>12</v>
      </c>
      <c r="CO61" s="23"/>
      <c r="CP61" s="59">
        <f t="shared" si="130"/>
        <v>22</v>
      </c>
      <c r="CQ61" s="38">
        <v>19</v>
      </c>
      <c r="CR61" s="23">
        <v>3</v>
      </c>
      <c r="CS61" s="59">
        <f t="shared" si="131"/>
        <v>0</v>
      </c>
      <c r="CT61" s="37"/>
      <c r="CU61" s="38"/>
      <c r="CV61" s="37"/>
      <c r="CW61" s="59">
        <f t="shared" si="132"/>
        <v>0</v>
      </c>
      <c r="CX61" s="23"/>
      <c r="CY61" s="23"/>
      <c r="CZ61" s="59">
        <f t="shared" si="133"/>
        <v>11</v>
      </c>
      <c r="DA61" s="37">
        <v>7</v>
      </c>
      <c r="DB61" s="54">
        <v>4</v>
      </c>
    </row>
    <row r="62" spans="1:106" x14ac:dyDescent="0.15">
      <c r="A62" s="40" t="s">
        <v>392</v>
      </c>
      <c r="B62">
        <v>2014</v>
      </c>
      <c r="C62" s="185">
        <v>41815</v>
      </c>
      <c r="D62" s="4">
        <v>1</v>
      </c>
      <c r="E62" s="113" t="s">
        <v>323</v>
      </c>
      <c r="F62" s="113" t="s">
        <v>302</v>
      </c>
      <c r="G62" s="163" t="s">
        <v>402</v>
      </c>
      <c r="H62" s="123" t="s">
        <v>405</v>
      </c>
      <c r="I62" s="113" t="s">
        <v>394</v>
      </c>
      <c r="J62" s="163" t="s">
        <v>404</v>
      </c>
      <c r="K62" s="123" t="s">
        <v>400</v>
      </c>
      <c r="N62" s="123" t="s">
        <v>398</v>
      </c>
      <c r="O62" s="34"/>
      <c r="P62" s="129"/>
      <c r="Q62" s="34"/>
      <c r="R62" s="113"/>
      <c r="S62" s="34"/>
      <c r="T62" s="34"/>
      <c r="U62" s="34"/>
      <c r="V62" s="34"/>
      <c r="X62" s="34"/>
      <c r="AB62" s="130" t="s">
        <v>156</v>
      </c>
      <c r="AC62" s="149">
        <f t="shared" si="122"/>
        <v>59</v>
      </c>
      <c r="AD62" s="38">
        <f t="shared" si="123"/>
        <v>28</v>
      </c>
      <c r="AE62" s="149">
        <f t="shared" si="123"/>
        <v>20</v>
      </c>
      <c r="AF62" s="48">
        <f t="shared" si="124"/>
        <v>11</v>
      </c>
      <c r="AG62" s="38">
        <f t="shared" si="97"/>
        <v>0</v>
      </c>
      <c r="AK62" s="59">
        <f t="shared" si="98"/>
        <v>0</v>
      </c>
      <c r="AN62" s="59">
        <f t="shared" si="99"/>
        <v>59</v>
      </c>
      <c r="AO62" s="38">
        <v>28</v>
      </c>
      <c r="AP62" s="154">
        <v>20</v>
      </c>
      <c r="AQ62" s="38">
        <v>11</v>
      </c>
      <c r="AR62" s="59">
        <f t="shared" si="100"/>
        <v>0</v>
      </c>
      <c r="AS62" s="67"/>
      <c r="AT62" s="24"/>
      <c r="AV62" s="36" t="s">
        <v>79</v>
      </c>
      <c r="AW62" s="59">
        <f t="shared" si="114"/>
        <v>24</v>
      </c>
      <c r="AX62" s="38">
        <f t="shared" si="115"/>
        <v>23</v>
      </c>
      <c r="AY62" s="18">
        <f t="shared" si="116"/>
        <v>1</v>
      </c>
      <c r="AZ62" s="17">
        <f t="shared" si="117"/>
        <v>0</v>
      </c>
      <c r="BA62" s="38"/>
      <c r="BB62" s="23"/>
      <c r="BC62" s="22">
        <f t="shared" si="118"/>
        <v>0</v>
      </c>
      <c r="BD62" s="23"/>
      <c r="BE62" s="23"/>
      <c r="BF62" s="59">
        <f t="shared" si="119"/>
        <v>12</v>
      </c>
      <c r="BG62" s="154">
        <v>11</v>
      </c>
      <c r="BH62" s="48">
        <v>1</v>
      </c>
      <c r="BI62" s="22">
        <f t="shared" si="120"/>
        <v>12</v>
      </c>
      <c r="BJ62" s="37">
        <v>12</v>
      </c>
      <c r="BK62" s="24"/>
      <c r="BM62" s="85" t="s">
        <v>152</v>
      </c>
      <c r="BN62" s="17">
        <f t="shared" si="134"/>
        <v>2</v>
      </c>
      <c r="BO62" s="17">
        <f t="shared" si="135"/>
        <v>0</v>
      </c>
      <c r="BP62" s="17">
        <f t="shared" si="136"/>
        <v>0</v>
      </c>
      <c r="BQ62" s="18">
        <f t="shared" si="136"/>
        <v>2</v>
      </c>
      <c r="BR62" s="17">
        <f t="shared" si="137"/>
        <v>0</v>
      </c>
      <c r="BS62" s="23"/>
      <c r="BT62" s="24"/>
      <c r="BU62" s="17">
        <f t="shared" si="138"/>
        <v>0</v>
      </c>
      <c r="BV62" s="23"/>
      <c r="BW62" s="24"/>
      <c r="BX62" s="38">
        <f t="shared" si="139"/>
        <v>2</v>
      </c>
      <c r="BY62" s="37"/>
      <c r="BZ62" s="38"/>
      <c r="CA62" s="48">
        <v>2</v>
      </c>
      <c r="CB62" s="17">
        <f t="shared" si="140"/>
        <v>0</v>
      </c>
      <c r="CC62" s="23"/>
      <c r="CD62" s="18"/>
      <c r="CE62" s="17"/>
      <c r="CF62" s="17"/>
      <c r="CG62" s="45" t="s">
        <v>234</v>
      </c>
      <c r="CH62" s="59">
        <f>SUM(CI62+CJ62+CK62)</f>
        <v>32</v>
      </c>
      <c r="CI62" s="38">
        <f t="shared" si="141"/>
        <v>19</v>
      </c>
      <c r="CJ62" s="38">
        <f t="shared" si="141"/>
        <v>13</v>
      </c>
      <c r="CK62" s="38">
        <f t="shared" si="128"/>
        <v>0</v>
      </c>
      <c r="CL62" s="59">
        <f t="shared" si="129"/>
        <v>13</v>
      </c>
      <c r="CM62" s="23"/>
      <c r="CN62" s="38">
        <v>13</v>
      </c>
      <c r="CO62" s="23"/>
      <c r="CP62" s="59">
        <f t="shared" si="130"/>
        <v>13</v>
      </c>
      <c r="CQ62" s="38">
        <v>13</v>
      </c>
      <c r="CR62" s="23"/>
      <c r="CS62" s="59">
        <f t="shared" si="131"/>
        <v>0</v>
      </c>
      <c r="CT62" s="37"/>
      <c r="CU62" s="37"/>
      <c r="CV62" s="37"/>
      <c r="CW62" s="59">
        <f t="shared" si="132"/>
        <v>0</v>
      </c>
      <c r="CX62" s="23"/>
      <c r="CY62" s="23"/>
      <c r="CZ62" s="59">
        <f t="shared" si="133"/>
        <v>6</v>
      </c>
      <c r="DA62" s="23">
        <v>6</v>
      </c>
      <c r="DB62" s="24"/>
    </row>
    <row r="63" spans="1:106" x14ac:dyDescent="0.15">
      <c r="A63" s="40" t="s">
        <v>392</v>
      </c>
      <c r="B63">
        <v>2014</v>
      </c>
      <c r="C63" s="185">
        <v>41815</v>
      </c>
      <c r="D63" s="4">
        <v>2</v>
      </c>
      <c r="E63" s="113" t="s">
        <v>323</v>
      </c>
      <c r="F63" s="123" t="s">
        <v>251</v>
      </c>
      <c r="G63" s="123" t="s">
        <v>146</v>
      </c>
      <c r="H63" s="113" t="s">
        <v>19</v>
      </c>
      <c r="I63" s="113"/>
      <c r="J63" s="163" t="s">
        <v>404</v>
      </c>
      <c r="K63" s="123" t="s">
        <v>400</v>
      </c>
      <c r="N63" s="123" t="s">
        <v>398</v>
      </c>
      <c r="O63" s="34"/>
      <c r="P63" s="129"/>
      <c r="Q63" s="34"/>
      <c r="R63" s="113"/>
      <c r="S63" s="113"/>
      <c r="T63" s="113"/>
      <c r="U63" s="113"/>
      <c r="V63" s="34"/>
      <c r="X63" s="144"/>
      <c r="AB63" s="120" t="s">
        <v>157</v>
      </c>
      <c r="AC63" s="38">
        <f t="shared" si="122"/>
        <v>52</v>
      </c>
      <c r="AD63" s="38">
        <f t="shared" si="123"/>
        <v>33</v>
      </c>
      <c r="AE63" s="38">
        <f t="shared" si="123"/>
        <v>15</v>
      </c>
      <c r="AF63" s="48">
        <f t="shared" si="124"/>
        <v>4</v>
      </c>
      <c r="AG63" s="38">
        <f t="shared" si="97"/>
        <v>2</v>
      </c>
      <c r="AJ63">
        <v>2</v>
      </c>
      <c r="AK63" s="59">
        <f t="shared" si="98"/>
        <v>0</v>
      </c>
      <c r="AN63" s="59">
        <f t="shared" si="99"/>
        <v>50</v>
      </c>
      <c r="AO63" s="38">
        <v>33</v>
      </c>
      <c r="AP63" s="67">
        <v>15</v>
      </c>
      <c r="AQ63" s="149">
        <v>2</v>
      </c>
      <c r="AR63" s="59">
        <f t="shared" si="100"/>
        <v>0</v>
      </c>
      <c r="AS63" s="67"/>
      <c r="AT63" s="24"/>
      <c r="AV63" s="45" t="s">
        <v>161</v>
      </c>
      <c r="AW63" s="22">
        <f t="shared" si="114"/>
        <v>16</v>
      </c>
      <c r="AX63" s="17">
        <f t="shared" si="115"/>
        <v>13</v>
      </c>
      <c r="AY63" s="18">
        <f t="shared" si="116"/>
        <v>3</v>
      </c>
      <c r="AZ63" s="17">
        <f t="shared" si="117"/>
        <v>0</v>
      </c>
      <c r="BA63" s="38"/>
      <c r="BB63" s="23"/>
      <c r="BC63" s="22">
        <f t="shared" si="118"/>
        <v>0</v>
      </c>
      <c r="BD63" s="23"/>
      <c r="BE63" s="23"/>
      <c r="BF63" s="22">
        <f t="shared" si="119"/>
        <v>3</v>
      </c>
      <c r="BG63" s="154">
        <v>2</v>
      </c>
      <c r="BH63" s="48">
        <v>1</v>
      </c>
      <c r="BI63" s="22">
        <f t="shared" si="120"/>
        <v>13</v>
      </c>
      <c r="BJ63" s="37">
        <v>11</v>
      </c>
      <c r="BK63" s="24">
        <v>2</v>
      </c>
      <c r="BM63" s="85" t="s">
        <v>154</v>
      </c>
      <c r="BN63" s="17">
        <f t="shared" si="134"/>
        <v>3</v>
      </c>
      <c r="BO63" s="17">
        <f t="shared" si="135"/>
        <v>0</v>
      </c>
      <c r="BP63" s="17">
        <f t="shared" si="136"/>
        <v>2</v>
      </c>
      <c r="BQ63" s="18">
        <f t="shared" si="136"/>
        <v>1</v>
      </c>
      <c r="BR63" s="17">
        <f t="shared" si="137"/>
        <v>0</v>
      </c>
      <c r="BS63" s="23"/>
      <c r="BT63" s="24"/>
      <c r="BU63" s="17">
        <f t="shared" si="138"/>
        <v>0</v>
      </c>
      <c r="BV63" s="23"/>
      <c r="BW63" s="24"/>
      <c r="BX63" s="38">
        <f t="shared" si="139"/>
        <v>3</v>
      </c>
      <c r="BY63" s="37"/>
      <c r="BZ63" s="38">
        <v>2</v>
      </c>
      <c r="CA63" s="48">
        <v>1</v>
      </c>
      <c r="CB63" s="17">
        <f t="shared" si="140"/>
        <v>0</v>
      </c>
      <c r="CC63" s="23"/>
      <c r="CD63" s="18"/>
      <c r="CE63" s="17"/>
      <c r="CF63" s="17"/>
      <c r="CG63" s="85" t="s">
        <v>235</v>
      </c>
      <c r="CH63" s="59">
        <f>SUM(CI63+CJ63+CK63)</f>
        <v>12</v>
      </c>
      <c r="CI63" s="38">
        <f t="shared" si="141"/>
        <v>8</v>
      </c>
      <c r="CJ63" s="38">
        <f t="shared" si="141"/>
        <v>4</v>
      </c>
      <c r="CK63" s="38">
        <f t="shared" si="128"/>
        <v>0</v>
      </c>
      <c r="CL63" s="59">
        <f t="shared" si="129"/>
        <v>4</v>
      </c>
      <c r="CM63" s="23"/>
      <c r="CN63" s="38">
        <v>4</v>
      </c>
      <c r="CO63" s="23"/>
      <c r="CP63" s="59">
        <f t="shared" si="130"/>
        <v>3</v>
      </c>
      <c r="CQ63" s="38">
        <v>3</v>
      </c>
      <c r="CR63" s="37"/>
      <c r="CS63" s="59">
        <f t="shared" si="131"/>
        <v>0</v>
      </c>
      <c r="CT63" s="23"/>
      <c r="CU63" s="23"/>
      <c r="CV63" s="23"/>
      <c r="CW63" s="59">
        <f t="shared" si="132"/>
        <v>0</v>
      </c>
      <c r="CX63" s="23"/>
      <c r="CY63" s="23"/>
      <c r="CZ63" s="59">
        <f t="shared" si="133"/>
        <v>5</v>
      </c>
      <c r="DA63" s="23">
        <v>5</v>
      </c>
      <c r="DB63" s="24"/>
    </row>
    <row r="64" spans="1:106" x14ac:dyDescent="0.15">
      <c r="A64" s="40" t="s">
        <v>392</v>
      </c>
      <c r="B64">
        <v>2014</v>
      </c>
      <c r="C64" s="185">
        <v>41815</v>
      </c>
      <c r="D64" s="4">
        <v>2</v>
      </c>
      <c r="E64" s="113" t="s">
        <v>323</v>
      </c>
      <c r="F64" s="123" t="s">
        <v>251</v>
      </c>
      <c r="G64" s="123" t="s">
        <v>146</v>
      </c>
      <c r="H64" s="123" t="s">
        <v>405</v>
      </c>
      <c r="I64" s="113" t="s">
        <v>394</v>
      </c>
      <c r="J64" s="163" t="s">
        <v>404</v>
      </c>
      <c r="K64" s="123" t="s">
        <v>400</v>
      </c>
      <c r="N64" s="123" t="s">
        <v>398</v>
      </c>
      <c r="O64" s="34"/>
      <c r="P64" s="129"/>
      <c r="Q64" s="34"/>
      <c r="R64" s="113"/>
      <c r="S64" s="113"/>
      <c r="T64" s="113"/>
      <c r="U64" s="113"/>
      <c r="V64" s="34"/>
      <c r="X64" s="144"/>
      <c r="AB64" s="85" t="s">
        <v>158</v>
      </c>
      <c r="AC64" s="38">
        <f>(AD64+AE64+AF64)</f>
        <v>60</v>
      </c>
      <c r="AD64" s="38">
        <f t="shared" ref="AD64:AE66" si="142">(AH64+AL64+AO64+AS64)</f>
        <v>29</v>
      </c>
      <c r="AE64" s="38">
        <f t="shared" si="142"/>
        <v>26</v>
      </c>
      <c r="AF64" s="48">
        <f>(AJ64+AQ64)</f>
        <v>5</v>
      </c>
      <c r="AG64" s="38">
        <f t="shared" si="97"/>
        <v>3</v>
      </c>
      <c r="AJ64">
        <v>3</v>
      </c>
      <c r="AK64" s="59">
        <f t="shared" si="98"/>
        <v>0</v>
      </c>
      <c r="AN64" s="59">
        <f t="shared" si="99"/>
        <v>57</v>
      </c>
      <c r="AO64" s="38">
        <v>29</v>
      </c>
      <c r="AP64" s="67">
        <v>26</v>
      </c>
      <c r="AQ64" s="38">
        <v>2</v>
      </c>
      <c r="AR64" s="59">
        <f t="shared" si="100"/>
        <v>0</v>
      </c>
      <c r="AS64" s="67"/>
      <c r="AT64" s="24"/>
      <c r="AV64" s="45" t="s">
        <v>162</v>
      </c>
      <c r="AW64" s="153">
        <f t="shared" si="114"/>
        <v>20</v>
      </c>
      <c r="AX64" s="149">
        <f t="shared" si="115"/>
        <v>15</v>
      </c>
      <c r="AY64" s="18">
        <f t="shared" si="116"/>
        <v>5</v>
      </c>
      <c r="AZ64" s="17">
        <f t="shared" si="117"/>
        <v>0</v>
      </c>
      <c r="BA64" s="38"/>
      <c r="BB64" s="23"/>
      <c r="BC64" s="22">
        <f t="shared" si="118"/>
        <v>0</v>
      </c>
      <c r="BD64" s="23"/>
      <c r="BE64" s="23"/>
      <c r="BF64" s="153">
        <f t="shared" si="119"/>
        <v>8</v>
      </c>
      <c r="BG64" s="154">
        <v>4</v>
      </c>
      <c r="BH64" s="48">
        <v>4</v>
      </c>
      <c r="BI64" s="22">
        <f t="shared" si="120"/>
        <v>12</v>
      </c>
      <c r="BJ64" s="37">
        <v>11</v>
      </c>
      <c r="BK64" s="24">
        <v>1</v>
      </c>
      <c r="BM64" s="85" t="s">
        <v>156</v>
      </c>
      <c r="BN64" s="17">
        <f t="shared" si="134"/>
        <v>2</v>
      </c>
      <c r="BO64" s="17">
        <f t="shared" si="135"/>
        <v>0</v>
      </c>
      <c r="BP64" s="17">
        <f t="shared" ref="BP64:BQ67" si="143">(BS64+BV64+BZ64+CC64)</f>
        <v>1</v>
      </c>
      <c r="BQ64" s="18">
        <f t="shared" si="143"/>
        <v>1</v>
      </c>
      <c r="BR64" s="17">
        <f t="shared" si="137"/>
        <v>0</v>
      </c>
      <c r="BS64" s="23"/>
      <c r="BT64" s="24"/>
      <c r="BU64" s="17">
        <f t="shared" si="138"/>
        <v>0</v>
      </c>
      <c r="BV64" s="23"/>
      <c r="BW64" s="24"/>
      <c r="BX64" s="38">
        <f t="shared" si="139"/>
        <v>2</v>
      </c>
      <c r="BY64" s="37"/>
      <c r="BZ64" s="38">
        <v>1</v>
      </c>
      <c r="CA64" s="48">
        <v>1</v>
      </c>
      <c r="CB64" s="17">
        <f t="shared" si="140"/>
        <v>0</v>
      </c>
      <c r="CC64" s="23"/>
      <c r="CD64" s="18"/>
      <c r="CE64" s="17"/>
      <c r="CF64" s="17"/>
      <c r="CG64" s="85" t="s">
        <v>236</v>
      </c>
      <c r="CH64" s="59">
        <f t="shared" si="126"/>
        <v>29</v>
      </c>
      <c r="CI64" s="38">
        <f t="shared" ref="CI64:CJ67" si="144">SUM(CM64+CQ64+CT64+CX64+DA64)</f>
        <v>15</v>
      </c>
      <c r="CJ64" s="38">
        <f t="shared" si="144"/>
        <v>12</v>
      </c>
      <c r="CK64" s="38">
        <f>SUM(CO64+CV64)</f>
        <v>2</v>
      </c>
      <c r="CL64" s="59">
        <f t="shared" si="129"/>
        <v>3</v>
      </c>
      <c r="CM64" s="23"/>
      <c r="CN64" s="38">
        <v>1</v>
      </c>
      <c r="CO64" s="23">
        <v>2</v>
      </c>
      <c r="CP64" s="59">
        <f t="shared" si="130"/>
        <v>24</v>
      </c>
      <c r="CQ64" s="38">
        <v>14</v>
      </c>
      <c r="CR64" s="23">
        <v>10</v>
      </c>
      <c r="CS64" s="59">
        <f t="shared" si="131"/>
        <v>0</v>
      </c>
      <c r="CT64" s="23"/>
      <c r="CU64" s="23"/>
      <c r="CV64" s="23"/>
      <c r="CW64" s="59">
        <f t="shared" si="132"/>
        <v>1</v>
      </c>
      <c r="CX64" s="23"/>
      <c r="CY64" s="23">
        <v>1</v>
      </c>
      <c r="CZ64" s="59">
        <f t="shared" si="133"/>
        <v>1</v>
      </c>
      <c r="DA64" s="37">
        <v>1</v>
      </c>
      <c r="DB64" s="24"/>
    </row>
    <row r="65" spans="1:106" x14ac:dyDescent="0.15">
      <c r="A65" s="40" t="s">
        <v>392</v>
      </c>
      <c r="B65">
        <v>2014</v>
      </c>
      <c r="C65" s="185">
        <v>41815</v>
      </c>
      <c r="D65" s="4">
        <v>1</v>
      </c>
      <c r="E65" s="113" t="s">
        <v>323</v>
      </c>
      <c r="F65" s="163" t="s">
        <v>251</v>
      </c>
      <c r="G65" s="163" t="s">
        <v>401</v>
      </c>
      <c r="H65" s="113" t="s">
        <v>19</v>
      </c>
      <c r="I65" s="113"/>
      <c r="J65" s="163" t="s">
        <v>404</v>
      </c>
      <c r="K65" s="123" t="s">
        <v>399</v>
      </c>
      <c r="O65" s="34"/>
      <c r="P65" s="129"/>
      <c r="Q65" s="34"/>
      <c r="R65" s="113"/>
      <c r="S65" s="34"/>
      <c r="T65" s="34"/>
      <c r="U65" s="34"/>
      <c r="V65" s="34"/>
      <c r="X65" s="144"/>
      <c r="AB65" s="130" t="s">
        <v>159</v>
      </c>
      <c r="AC65" s="38">
        <f>(AD65+AE65+AF65)</f>
        <v>32</v>
      </c>
      <c r="AD65" s="38">
        <f t="shared" si="142"/>
        <v>25</v>
      </c>
      <c r="AE65" s="38">
        <f t="shared" si="142"/>
        <v>7</v>
      </c>
      <c r="AF65" s="48">
        <f>(AJ65+AQ65)</f>
        <v>0</v>
      </c>
      <c r="AG65" s="38">
        <f t="shared" si="97"/>
        <v>0</v>
      </c>
      <c r="AK65" s="59">
        <f t="shared" si="98"/>
        <v>0</v>
      </c>
      <c r="AN65" s="59">
        <f t="shared" si="99"/>
        <v>32</v>
      </c>
      <c r="AO65" s="38">
        <v>25</v>
      </c>
      <c r="AP65" s="67">
        <v>7</v>
      </c>
      <c r="AQ65" s="38"/>
      <c r="AR65" s="59">
        <f t="shared" si="100"/>
        <v>0</v>
      </c>
      <c r="AS65" s="67"/>
      <c r="AT65" s="24"/>
      <c r="AV65" s="45" t="s">
        <v>80</v>
      </c>
      <c r="AW65" s="22">
        <f t="shared" si="114"/>
        <v>21</v>
      </c>
      <c r="AX65" s="17">
        <f t="shared" si="115"/>
        <v>18</v>
      </c>
      <c r="AY65" s="18">
        <f t="shared" si="116"/>
        <v>3</v>
      </c>
      <c r="AZ65" s="17">
        <f t="shared" si="117"/>
        <v>0</v>
      </c>
      <c r="BA65" s="38"/>
      <c r="BB65" s="23"/>
      <c r="BC65" s="22">
        <f t="shared" si="118"/>
        <v>0</v>
      </c>
      <c r="BD65" s="23"/>
      <c r="BE65" s="23"/>
      <c r="BF65" s="22">
        <f t="shared" si="119"/>
        <v>4</v>
      </c>
      <c r="BG65" s="154">
        <v>1</v>
      </c>
      <c r="BH65" s="48">
        <v>3</v>
      </c>
      <c r="BI65" s="22">
        <f t="shared" si="120"/>
        <v>17</v>
      </c>
      <c r="BJ65" s="37">
        <v>17</v>
      </c>
      <c r="BK65" s="24"/>
      <c r="BM65" s="85" t="s">
        <v>158</v>
      </c>
      <c r="BN65" s="17">
        <f t="shared" si="134"/>
        <v>2</v>
      </c>
      <c r="BO65" s="17">
        <f t="shared" si="135"/>
        <v>0</v>
      </c>
      <c r="BP65" s="17">
        <f t="shared" si="143"/>
        <v>0</v>
      </c>
      <c r="BQ65" s="18">
        <f t="shared" si="143"/>
        <v>2</v>
      </c>
      <c r="BR65" s="17">
        <f t="shared" si="137"/>
        <v>0</v>
      </c>
      <c r="BS65" s="23"/>
      <c r="BT65" s="24"/>
      <c r="BU65" s="17">
        <f t="shared" si="138"/>
        <v>0</v>
      </c>
      <c r="BV65" s="23"/>
      <c r="BW65" s="24"/>
      <c r="BX65" s="38">
        <f t="shared" si="139"/>
        <v>2</v>
      </c>
      <c r="BY65" s="37"/>
      <c r="BZ65" s="38"/>
      <c r="CA65" s="48">
        <v>2</v>
      </c>
      <c r="CB65" s="17">
        <f t="shared" si="140"/>
        <v>0</v>
      </c>
      <c r="CC65" s="23"/>
      <c r="CD65" s="18"/>
      <c r="CE65" s="38"/>
      <c r="CF65" s="38"/>
      <c r="CG65" s="130" t="s">
        <v>283</v>
      </c>
      <c r="CH65" s="59">
        <f t="shared" si="126"/>
        <v>28</v>
      </c>
      <c r="CI65" s="38">
        <f t="shared" si="144"/>
        <v>13</v>
      </c>
      <c r="CJ65" s="38">
        <f t="shared" si="144"/>
        <v>15</v>
      </c>
      <c r="CK65" s="38">
        <f t="shared" si="128"/>
        <v>0</v>
      </c>
      <c r="CL65" s="59">
        <f t="shared" si="129"/>
        <v>9</v>
      </c>
      <c r="CM65" s="23"/>
      <c r="CN65" s="38">
        <v>9</v>
      </c>
      <c r="CO65" s="23"/>
      <c r="CP65" s="59">
        <f t="shared" si="130"/>
        <v>14</v>
      </c>
      <c r="CQ65" s="38">
        <v>13</v>
      </c>
      <c r="CR65" s="37">
        <v>1</v>
      </c>
      <c r="CS65" s="59">
        <f t="shared" si="131"/>
        <v>0</v>
      </c>
      <c r="CT65" s="23"/>
      <c r="CU65" s="23"/>
      <c r="CV65" s="23"/>
      <c r="CW65" s="59">
        <f t="shared" si="132"/>
        <v>5</v>
      </c>
      <c r="CX65" s="23"/>
      <c r="CY65" s="23">
        <v>5</v>
      </c>
      <c r="CZ65" s="59">
        <f t="shared" si="133"/>
        <v>0</v>
      </c>
      <c r="DA65" s="23"/>
      <c r="DB65" s="24"/>
    </row>
    <row r="66" spans="1:106" x14ac:dyDescent="0.15">
      <c r="A66" s="40" t="s">
        <v>392</v>
      </c>
      <c r="B66">
        <v>2014</v>
      </c>
      <c r="C66" s="185">
        <v>41815</v>
      </c>
      <c r="D66" s="4">
        <v>1</v>
      </c>
      <c r="E66" s="113" t="s">
        <v>323</v>
      </c>
      <c r="F66" s="163" t="s">
        <v>251</v>
      </c>
      <c r="G66" s="163" t="s">
        <v>401</v>
      </c>
      <c r="H66" s="123" t="s">
        <v>405</v>
      </c>
      <c r="I66" s="113" t="s">
        <v>394</v>
      </c>
      <c r="J66" s="163" t="s">
        <v>404</v>
      </c>
      <c r="K66" s="113" t="s">
        <v>303</v>
      </c>
      <c r="L66" s="34">
        <v>395</v>
      </c>
      <c r="M66" s="144" t="s">
        <v>373</v>
      </c>
      <c r="O66" s="34"/>
      <c r="P66" s="52"/>
      <c r="Q66" s="34"/>
      <c r="R66" s="34"/>
      <c r="S66" s="34"/>
      <c r="T66" s="34"/>
      <c r="U66" s="34"/>
      <c r="V66" s="34"/>
      <c r="X66" s="34"/>
      <c r="AB66" s="130" t="s">
        <v>160</v>
      </c>
      <c r="AC66" s="38">
        <f>(AD66+AE66+AF66)</f>
        <v>17</v>
      </c>
      <c r="AD66" s="38">
        <f t="shared" si="142"/>
        <v>11</v>
      </c>
      <c r="AE66" s="38">
        <f t="shared" si="142"/>
        <v>6</v>
      </c>
      <c r="AF66" s="48">
        <f>(AJ66+AQ66)</f>
        <v>0</v>
      </c>
      <c r="AG66" s="38">
        <f t="shared" si="97"/>
        <v>0</v>
      </c>
      <c r="AK66" s="59">
        <f t="shared" si="98"/>
        <v>0</v>
      </c>
      <c r="AN66" s="59">
        <f t="shared" si="99"/>
        <v>17</v>
      </c>
      <c r="AO66" s="38">
        <v>11</v>
      </c>
      <c r="AP66" s="67">
        <v>6</v>
      </c>
      <c r="AQ66" s="38"/>
      <c r="AR66" s="59">
        <f t="shared" si="100"/>
        <v>0</v>
      </c>
      <c r="AS66" s="67"/>
      <c r="AT66" s="24"/>
      <c r="AV66" s="36" t="s">
        <v>261</v>
      </c>
      <c r="AW66" s="22">
        <f t="shared" si="114"/>
        <v>80</v>
      </c>
      <c r="AX66" s="17">
        <f t="shared" si="115"/>
        <v>80</v>
      </c>
      <c r="AY66" s="18">
        <f t="shared" si="116"/>
        <v>0</v>
      </c>
      <c r="AZ66" s="17">
        <f t="shared" si="117"/>
        <v>0</v>
      </c>
      <c r="BA66" s="38"/>
      <c r="BB66" s="37"/>
      <c r="BC66" s="22">
        <f t="shared" si="118"/>
        <v>0</v>
      </c>
      <c r="BD66" s="23"/>
      <c r="BE66" s="23"/>
      <c r="BF66" s="22">
        <f t="shared" si="119"/>
        <v>9</v>
      </c>
      <c r="BG66" s="154">
        <v>9</v>
      </c>
      <c r="BH66" s="48"/>
      <c r="BI66" s="22">
        <f t="shared" si="120"/>
        <v>71</v>
      </c>
      <c r="BJ66" s="37">
        <v>71</v>
      </c>
      <c r="BK66" s="24"/>
      <c r="BM66" s="85" t="s">
        <v>159</v>
      </c>
      <c r="BN66" s="17">
        <f t="shared" si="134"/>
        <v>2</v>
      </c>
      <c r="BO66" s="17">
        <f t="shared" si="135"/>
        <v>0</v>
      </c>
      <c r="BP66" s="17">
        <f t="shared" si="143"/>
        <v>0</v>
      </c>
      <c r="BQ66" s="18">
        <f t="shared" si="143"/>
        <v>2</v>
      </c>
      <c r="BR66" s="17">
        <f t="shared" si="137"/>
        <v>0</v>
      </c>
      <c r="BS66" s="23"/>
      <c r="BT66" s="24"/>
      <c r="BU66" s="17">
        <f t="shared" si="138"/>
        <v>0</v>
      </c>
      <c r="BV66" s="23"/>
      <c r="BW66" s="24"/>
      <c r="BX66" s="38">
        <f t="shared" si="139"/>
        <v>2</v>
      </c>
      <c r="BY66" s="37"/>
      <c r="BZ66" s="38"/>
      <c r="CA66" s="48">
        <v>2</v>
      </c>
      <c r="CB66" s="17">
        <f t="shared" si="140"/>
        <v>0</v>
      </c>
      <c r="CC66" s="23"/>
      <c r="CD66" s="18"/>
      <c r="CE66" s="17"/>
      <c r="CF66" s="17"/>
      <c r="CG66" s="130" t="s">
        <v>237</v>
      </c>
      <c r="CH66" s="59">
        <f t="shared" si="126"/>
        <v>45</v>
      </c>
      <c r="CI66" s="38">
        <f t="shared" si="144"/>
        <v>31</v>
      </c>
      <c r="CJ66" s="38">
        <f t="shared" si="144"/>
        <v>14</v>
      </c>
      <c r="CK66" s="38">
        <f t="shared" si="128"/>
        <v>0</v>
      </c>
      <c r="CL66" s="59">
        <f t="shared" si="129"/>
        <v>17</v>
      </c>
      <c r="CM66" s="23">
        <v>3</v>
      </c>
      <c r="CN66" s="38">
        <v>14</v>
      </c>
      <c r="CO66" s="23"/>
      <c r="CP66" s="59">
        <f t="shared" si="130"/>
        <v>28</v>
      </c>
      <c r="CQ66" s="38">
        <v>28</v>
      </c>
      <c r="CR66" s="23"/>
      <c r="CS66" s="59">
        <f t="shared" si="131"/>
        <v>0</v>
      </c>
      <c r="CT66" s="23"/>
      <c r="CU66" s="23"/>
      <c r="CV66" s="23"/>
      <c r="CW66" s="59">
        <f t="shared" si="132"/>
        <v>0</v>
      </c>
      <c r="CX66" s="23"/>
      <c r="CY66" s="23"/>
      <c r="CZ66" s="59">
        <f t="shared" si="133"/>
        <v>0</v>
      </c>
      <c r="DA66" s="23"/>
      <c r="DB66" s="24"/>
    </row>
    <row r="67" spans="1:106" x14ac:dyDescent="0.15">
      <c r="A67" s="40" t="s">
        <v>392</v>
      </c>
      <c r="B67">
        <v>2014</v>
      </c>
      <c r="C67" s="185">
        <v>41816</v>
      </c>
      <c r="D67" s="4">
        <v>1</v>
      </c>
      <c r="E67" s="113" t="s">
        <v>323</v>
      </c>
      <c r="F67" s="113" t="s">
        <v>302</v>
      </c>
      <c r="G67" s="163" t="s">
        <v>402</v>
      </c>
      <c r="H67" s="113" t="s">
        <v>19</v>
      </c>
      <c r="I67" s="113"/>
      <c r="J67" s="163" t="s">
        <v>404</v>
      </c>
      <c r="K67" s="123" t="s">
        <v>400</v>
      </c>
      <c r="N67" s="123" t="s">
        <v>398</v>
      </c>
      <c r="O67" s="34"/>
      <c r="P67" s="52"/>
      <c r="Q67" s="34"/>
      <c r="R67" s="34"/>
      <c r="S67" s="113"/>
      <c r="T67" s="113"/>
      <c r="U67" s="113"/>
      <c r="V67" s="34"/>
      <c r="X67" s="144"/>
      <c r="AB67" s="92" t="s">
        <v>38</v>
      </c>
      <c r="AC67" s="84">
        <f t="shared" ref="AC67:AT67" si="145">SUM(AC36:AC66)</f>
        <v>2158</v>
      </c>
      <c r="AD67" s="79">
        <f t="shared" si="145"/>
        <v>1120</v>
      </c>
      <c r="AE67" s="79">
        <f>SUM(AE36:AE66)</f>
        <v>788</v>
      </c>
      <c r="AF67" s="79">
        <f t="shared" si="145"/>
        <v>250</v>
      </c>
      <c r="AG67" s="84">
        <f t="shared" si="145"/>
        <v>143</v>
      </c>
      <c r="AH67" s="79">
        <f t="shared" si="145"/>
        <v>0</v>
      </c>
      <c r="AI67" s="79">
        <f t="shared" si="145"/>
        <v>26</v>
      </c>
      <c r="AJ67" s="79">
        <f t="shared" si="145"/>
        <v>117</v>
      </c>
      <c r="AK67" s="84">
        <f t="shared" si="145"/>
        <v>0</v>
      </c>
      <c r="AL67" s="79">
        <f t="shared" si="145"/>
        <v>0</v>
      </c>
      <c r="AM67" s="79">
        <f t="shared" si="145"/>
        <v>0</v>
      </c>
      <c r="AN67" s="84">
        <f t="shared" si="145"/>
        <v>1427</v>
      </c>
      <c r="AO67" s="79">
        <f t="shared" si="145"/>
        <v>532</v>
      </c>
      <c r="AP67" s="79">
        <f t="shared" si="145"/>
        <v>762</v>
      </c>
      <c r="AQ67" s="72">
        <f t="shared" si="145"/>
        <v>133</v>
      </c>
      <c r="AR67" s="79">
        <f t="shared" si="145"/>
        <v>588</v>
      </c>
      <c r="AS67" s="79">
        <f t="shared" si="145"/>
        <v>588</v>
      </c>
      <c r="AT67" s="72">
        <f t="shared" si="145"/>
        <v>0</v>
      </c>
      <c r="AV67" s="45" t="s">
        <v>81</v>
      </c>
      <c r="AW67" s="22">
        <f t="shared" si="114"/>
        <v>217</v>
      </c>
      <c r="AX67" s="17">
        <f t="shared" si="115"/>
        <v>202</v>
      </c>
      <c r="AY67" s="18">
        <f t="shared" si="116"/>
        <v>15</v>
      </c>
      <c r="AZ67" s="17">
        <f t="shared" si="117"/>
        <v>0</v>
      </c>
      <c r="BA67" s="38"/>
      <c r="BB67" s="23"/>
      <c r="BC67" s="22">
        <f t="shared" si="118"/>
        <v>0</v>
      </c>
      <c r="BD67" s="23"/>
      <c r="BE67" s="23"/>
      <c r="BF67" s="22">
        <f t="shared" si="119"/>
        <v>138</v>
      </c>
      <c r="BG67" s="154">
        <v>127</v>
      </c>
      <c r="BH67" s="48">
        <v>11</v>
      </c>
      <c r="BI67" s="22">
        <f t="shared" si="120"/>
        <v>79</v>
      </c>
      <c r="BJ67" s="37">
        <v>75</v>
      </c>
      <c r="BK67" s="24">
        <v>4</v>
      </c>
      <c r="BM67" s="85" t="s">
        <v>160</v>
      </c>
      <c r="BN67" s="17">
        <f t="shared" si="134"/>
        <v>5</v>
      </c>
      <c r="BO67" s="17">
        <f t="shared" si="135"/>
        <v>0</v>
      </c>
      <c r="BP67" s="17">
        <f t="shared" si="143"/>
        <v>0</v>
      </c>
      <c r="BQ67" s="18">
        <f t="shared" si="143"/>
        <v>5</v>
      </c>
      <c r="BR67" s="17">
        <f t="shared" si="137"/>
        <v>0</v>
      </c>
      <c r="BS67" s="23"/>
      <c r="BT67" s="24"/>
      <c r="BU67" s="17">
        <f t="shared" si="138"/>
        <v>0</v>
      </c>
      <c r="BV67" s="23"/>
      <c r="BW67" s="24"/>
      <c r="BX67" s="38">
        <f t="shared" si="139"/>
        <v>5</v>
      </c>
      <c r="BY67" s="37"/>
      <c r="BZ67" s="38"/>
      <c r="CA67" s="48">
        <v>5</v>
      </c>
      <c r="CB67" s="17">
        <f t="shared" si="140"/>
        <v>0</v>
      </c>
      <c r="CC67" s="23"/>
      <c r="CD67" s="18"/>
      <c r="CG67" s="130" t="s">
        <v>284</v>
      </c>
      <c r="CH67" s="59">
        <f t="shared" si="126"/>
        <v>53</v>
      </c>
      <c r="CI67" s="38">
        <f t="shared" si="144"/>
        <v>32</v>
      </c>
      <c r="CJ67" s="38">
        <f t="shared" si="144"/>
        <v>21</v>
      </c>
      <c r="CK67" s="38">
        <f t="shared" si="128"/>
        <v>0</v>
      </c>
      <c r="CL67" s="59">
        <f t="shared" si="129"/>
        <v>21</v>
      </c>
      <c r="CM67" s="23">
        <v>1</v>
      </c>
      <c r="CN67" s="38">
        <v>20</v>
      </c>
      <c r="CO67" s="23"/>
      <c r="CP67" s="59">
        <f t="shared" si="130"/>
        <v>32</v>
      </c>
      <c r="CQ67" s="38">
        <v>31</v>
      </c>
      <c r="CR67" s="23">
        <v>1</v>
      </c>
      <c r="CS67" s="59">
        <f t="shared" si="131"/>
        <v>0</v>
      </c>
      <c r="CT67" s="23"/>
      <c r="CU67" s="23"/>
      <c r="CV67" s="23"/>
      <c r="CW67" s="59">
        <f t="shared" si="132"/>
        <v>0</v>
      </c>
      <c r="CX67" s="23"/>
      <c r="CY67" s="23"/>
      <c r="CZ67" s="59">
        <f t="shared" si="133"/>
        <v>0</v>
      </c>
      <c r="DA67" s="23"/>
      <c r="DB67" s="24"/>
    </row>
    <row r="68" spans="1:106" x14ac:dyDescent="0.15">
      <c r="A68" s="40" t="s">
        <v>392</v>
      </c>
      <c r="B68">
        <v>2014</v>
      </c>
      <c r="C68" s="185">
        <v>41816</v>
      </c>
      <c r="D68" s="4">
        <v>2</v>
      </c>
      <c r="E68" s="113" t="s">
        <v>323</v>
      </c>
      <c r="F68" s="163" t="s">
        <v>251</v>
      </c>
      <c r="G68" s="163" t="s">
        <v>401</v>
      </c>
      <c r="H68" s="113" t="s">
        <v>19</v>
      </c>
      <c r="I68" s="113"/>
      <c r="J68" s="163" t="s">
        <v>404</v>
      </c>
      <c r="K68" s="123" t="s">
        <v>399</v>
      </c>
      <c r="O68" s="34"/>
      <c r="P68" s="129"/>
      <c r="Q68" s="34"/>
      <c r="R68" s="34"/>
      <c r="S68" s="113"/>
      <c r="T68" s="113"/>
      <c r="U68" s="113"/>
      <c r="V68" s="34"/>
      <c r="X68" s="144"/>
      <c r="AB68" s="131" t="s">
        <v>39</v>
      </c>
      <c r="AC68" s="69">
        <f t="shared" ref="AC68:AT68" si="146">(AC67+AC35)</f>
        <v>2987</v>
      </c>
      <c r="AD68" s="70">
        <f t="shared" si="146"/>
        <v>1561</v>
      </c>
      <c r="AE68" s="70">
        <f>(AE67+AE35)</f>
        <v>1087</v>
      </c>
      <c r="AF68" s="70">
        <f t="shared" si="146"/>
        <v>339</v>
      </c>
      <c r="AG68" s="69">
        <f t="shared" si="146"/>
        <v>191</v>
      </c>
      <c r="AH68" s="70">
        <f t="shared" si="146"/>
        <v>2</v>
      </c>
      <c r="AI68" s="70">
        <f t="shared" si="146"/>
        <v>40</v>
      </c>
      <c r="AJ68" s="70">
        <f t="shared" si="146"/>
        <v>149</v>
      </c>
      <c r="AK68" s="69">
        <f t="shared" si="146"/>
        <v>0</v>
      </c>
      <c r="AL68" s="70">
        <f t="shared" si="146"/>
        <v>0</v>
      </c>
      <c r="AM68" s="70">
        <f t="shared" si="146"/>
        <v>0</v>
      </c>
      <c r="AN68" s="69">
        <f t="shared" si="146"/>
        <v>2039</v>
      </c>
      <c r="AO68" s="70">
        <f t="shared" si="146"/>
        <v>802</v>
      </c>
      <c r="AP68" s="70">
        <f t="shared" si="146"/>
        <v>1047</v>
      </c>
      <c r="AQ68" s="94">
        <f t="shared" si="146"/>
        <v>190</v>
      </c>
      <c r="AR68" s="70">
        <f t="shared" si="146"/>
        <v>757</v>
      </c>
      <c r="AS68" s="70">
        <f t="shared" si="146"/>
        <v>757</v>
      </c>
      <c r="AT68" s="94">
        <f t="shared" si="146"/>
        <v>0</v>
      </c>
      <c r="AV68" s="36" t="s">
        <v>262</v>
      </c>
      <c r="AW68" s="22">
        <f t="shared" si="114"/>
        <v>116</v>
      </c>
      <c r="AX68" s="17">
        <f t="shared" si="115"/>
        <v>87</v>
      </c>
      <c r="AY68" s="18">
        <f t="shared" si="116"/>
        <v>29</v>
      </c>
      <c r="AZ68" s="17">
        <f t="shared" si="117"/>
        <v>6</v>
      </c>
      <c r="BA68" s="38"/>
      <c r="BB68" s="37">
        <v>6</v>
      </c>
      <c r="BC68" s="22">
        <f t="shared" si="118"/>
        <v>0</v>
      </c>
      <c r="BD68" s="23"/>
      <c r="BE68" s="23"/>
      <c r="BF68" s="22">
        <f t="shared" si="119"/>
        <v>92</v>
      </c>
      <c r="BG68" s="154">
        <v>70</v>
      </c>
      <c r="BH68" s="48">
        <v>22</v>
      </c>
      <c r="BI68" s="22">
        <f t="shared" si="120"/>
        <v>18</v>
      </c>
      <c r="BJ68" s="37">
        <v>17</v>
      </c>
      <c r="BK68" s="24">
        <v>1</v>
      </c>
      <c r="BM68" s="44" t="s">
        <v>38</v>
      </c>
      <c r="BN68" s="66">
        <f t="shared" ref="BN68:CD68" si="147">SUM(BN43:BN67)</f>
        <v>575</v>
      </c>
      <c r="BO68" s="33">
        <f t="shared" si="147"/>
        <v>0</v>
      </c>
      <c r="BP68" s="33">
        <f t="shared" si="147"/>
        <v>71</v>
      </c>
      <c r="BQ68" s="33">
        <f t="shared" si="147"/>
        <v>504</v>
      </c>
      <c r="BR68" s="66">
        <f t="shared" si="147"/>
        <v>15</v>
      </c>
      <c r="BS68" s="33">
        <f t="shared" si="147"/>
        <v>14</v>
      </c>
      <c r="BT68" s="33">
        <f t="shared" si="147"/>
        <v>1</v>
      </c>
      <c r="BU68" s="66">
        <f t="shared" si="147"/>
        <v>0</v>
      </c>
      <c r="BV68" s="33">
        <f t="shared" si="147"/>
        <v>0</v>
      </c>
      <c r="BW68" s="33">
        <f t="shared" si="147"/>
        <v>0</v>
      </c>
      <c r="BX68" s="66">
        <f t="shared" si="147"/>
        <v>539</v>
      </c>
      <c r="BY68" s="33">
        <f t="shared" si="147"/>
        <v>0</v>
      </c>
      <c r="BZ68" s="33">
        <f t="shared" si="147"/>
        <v>48</v>
      </c>
      <c r="CA68" s="33">
        <f t="shared" si="147"/>
        <v>491</v>
      </c>
      <c r="CB68" s="66">
        <f t="shared" si="147"/>
        <v>21</v>
      </c>
      <c r="CC68" s="33">
        <f t="shared" si="147"/>
        <v>9</v>
      </c>
      <c r="CD68" s="103">
        <f t="shared" si="147"/>
        <v>12</v>
      </c>
      <c r="CG68" s="130" t="s">
        <v>238</v>
      </c>
      <c r="CH68" s="59">
        <f t="shared" si="126"/>
        <v>51</v>
      </c>
      <c r="CI68" s="38">
        <f>SUM(CM68+CQ68+CT68+CX68)</f>
        <v>38</v>
      </c>
      <c r="CJ68" s="38">
        <f t="shared" si="127"/>
        <v>13</v>
      </c>
      <c r="CK68" s="38">
        <f t="shared" si="128"/>
        <v>0</v>
      </c>
      <c r="CL68" s="59">
        <f t="shared" si="129"/>
        <v>13</v>
      </c>
      <c r="CM68" s="23"/>
      <c r="CN68" s="38">
        <v>13</v>
      </c>
      <c r="CO68" s="23"/>
      <c r="CP68" s="59">
        <f t="shared" si="130"/>
        <v>38</v>
      </c>
      <c r="CQ68" s="38">
        <v>38</v>
      </c>
      <c r="CR68" s="23"/>
      <c r="CS68" s="59">
        <f t="shared" si="131"/>
        <v>0</v>
      </c>
      <c r="CT68" s="23"/>
      <c r="CU68" s="23"/>
      <c r="CV68" s="23"/>
      <c r="CW68" s="59">
        <f t="shared" si="132"/>
        <v>0</v>
      </c>
      <c r="CX68" s="23"/>
      <c r="CY68" s="23"/>
      <c r="CZ68" s="59">
        <f t="shared" si="133"/>
        <v>0</v>
      </c>
      <c r="DA68" s="23"/>
      <c r="DB68" s="24"/>
    </row>
    <row r="69" spans="1:106" x14ac:dyDescent="0.15">
      <c r="A69" s="40" t="s">
        <v>392</v>
      </c>
      <c r="B69">
        <v>2014</v>
      </c>
      <c r="C69" s="185">
        <v>41817</v>
      </c>
      <c r="D69" s="4">
        <v>1</v>
      </c>
      <c r="E69" s="113" t="s">
        <v>323</v>
      </c>
      <c r="F69" s="113" t="s">
        <v>251</v>
      </c>
      <c r="G69" s="163" t="s">
        <v>402</v>
      </c>
      <c r="H69" s="113" t="s">
        <v>19</v>
      </c>
      <c r="I69" s="113"/>
      <c r="J69" s="163" t="s">
        <v>404</v>
      </c>
      <c r="K69" s="123" t="s">
        <v>400</v>
      </c>
      <c r="N69" s="123" t="s">
        <v>398</v>
      </c>
      <c r="O69" s="34"/>
      <c r="P69" s="129"/>
      <c r="Q69" s="34"/>
      <c r="R69" s="113"/>
      <c r="S69" s="113"/>
      <c r="T69" s="113"/>
      <c r="U69" s="113"/>
      <c r="V69" s="34"/>
      <c r="X69" s="144"/>
      <c r="AB69" s="68" t="s">
        <v>56</v>
      </c>
      <c r="AC69" s="89">
        <f t="shared" ref="AC69:AC77" si="148">(AD69+AE69+AF69)</f>
        <v>101</v>
      </c>
      <c r="AD69" s="89">
        <f t="shared" ref="AD69:AE72" si="149">(AH69+AL69+AO69+AS69)</f>
        <v>55</v>
      </c>
      <c r="AE69" s="89">
        <f>(AI69+AM69+AP69+AT69)</f>
        <v>42</v>
      </c>
      <c r="AF69" s="93">
        <f t="shared" ref="AF69:AF77" si="150">(AJ69+AQ69)</f>
        <v>4</v>
      </c>
      <c r="AG69" s="89">
        <f t="shared" ref="AG69:AG89" si="151">(AH69+AI69+AJ69)</f>
        <v>1</v>
      </c>
      <c r="AH69" s="86"/>
      <c r="AI69" s="86"/>
      <c r="AJ69" s="86">
        <v>1</v>
      </c>
      <c r="AK69" s="27">
        <f t="shared" ref="AK69:AK89" si="152">(AL69+AM69)</f>
        <v>0</v>
      </c>
      <c r="AL69" s="9"/>
      <c r="AM69" s="12"/>
      <c r="AN69" s="38">
        <f t="shared" ref="AN69:AN89" si="153">(AO69+AP69+AQ69)</f>
        <v>78</v>
      </c>
      <c r="AO69" s="38">
        <v>33</v>
      </c>
      <c r="AP69" s="38">
        <v>42</v>
      </c>
      <c r="AQ69" s="48">
        <v>3</v>
      </c>
      <c r="AR69" s="27">
        <f t="shared" ref="AR69:AR89" si="154">(AS69+AT69)</f>
        <v>22</v>
      </c>
      <c r="AS69" s="109">
        <v>22</v>
      </c>
      <c r="AT69" s="87"/>
      <c r="AV69" s="45" t="s">
        <v>82</v>
      </c>
      <c r="AW69" s="59">
        <f t="shared" si="114"/>
        <v>25</v>
      </c>
      <c r="AX69" s="38">
        <f t="shared" si="115"/>
        <v>15</v>
      </c>
      <c r="AY69" s="18">
        <f t="shared" si="116"/>
        <v>10</v>
      </c>
      <c r="AZ69" s="17">
        <f t="shared" si="117"/>
        <v>2</v>
      </c>
      <c r="BA69" s="38"/>
      <c r="BB69" s="23">
        <v>2</v>
      </c>
      <c r="BC69" s="22">
        <f t="shared" si="118"/>
        <v>0</v>
      </c>
      <c r="BD69" s="23"/>
      <c r="BE69" s="23"/>
      <c r="BF69" s="22">
        <f t="shared" si="119"/>
        <v>23</v>
      </c>
      <c r="BG69" s="154">
        <v>15</v>
      </c>
      <c r="BH69" s="48">
        <v>8</v>
      </c>
      <c r="BI69" s="22">
        <f t="shared" si="120"/>
        <v>0</v>
      </c>
      <c r="BJ69" s="23"/>
      <c r="BK69" s="24"/>
      <c r="BM69" s="92" t="s">
        <v>131</v>
      </c>
      <c r="BN69" s="105">
        <f t="shared" ref="BN69:CD69" si="155">SUM(BN42+BN68)</f>
        <v>1157</v>
      </c>
      <c r="BO69" s="31">
        <f t="shared" si="155"/>
        <v>0</v>
      </c>
      <c r="BP69" s="31">
        <f t="shared" si="155"/>
        <v>134</v>
      </c>
      <c r="BQ69" s="31">
        <f t="shared" si="155"/>
        <v>1023</v>
      </c>
      <c r="BR69" s="105">
        <f t="shared" si="155"/>
        <v>21</v>
      </c>
      <c r="BS69" s="31">
        <f t="shared" si="155"/>
        <v>20</v>
      </c>
      <c r="BT69" s="32">
        <f t="shared" si="155"/>
        <v>1</v>
      </c>
      <c r="BU69" s="31">
        <f t="shared" si="155"/>
        <v>4</v>
      </c>
      <c r="BV69" s="31">
        <f t="shared" si="155"/>
        <v>0</v>
      </c>
      <c r="BW69" s="31">
        <f t="shared" si="155"/>
        <v>4</v>
      </c>
      <c r="BX69" s="105">
        <f t="shared" si="155"/>
        <v>1103</v>
      </c>
      <c r="BY69" s="31">
        <f t="shared" si="155"/>
        <v>0</v>
      </c>
      <c r="BZ69" s="31">
        <f t="shared" si="155"/>
        <v>102</v>
      </c>
      <c r="CA69" s="31">
        <f t="shared" si="155"/>
        <v>1001</v>
      </c>
      <c r="CB69" s="105">
        <f t="shared" si="155"/>
        <v>29</v>
      </c>
      <c r="CC69" s="31">
        <f t="shared" si="155"/>
        <v>12</v>
      </c>
      <c r="CD69" s="32">
        <f t="shared" si="155"/>
        <v>17</v>
      </c>
      <c r="CG69" s="130" t="s">
        <v>239</v>
      </c>
      <c r="CH69" s="59">
        <f t="shared" si="126"/>
        <v>22</v>
      </c>
      <c r="CI69" s="38">
        <f>SUM(CM69+CQ69+CT69+CX69)</f>
        <v>17</v>
      </c>
      <c r="CJ69" s="38">
        <f t="shared" si="127"/>
        <v>5</v>
      </c>
      <c r="CK69" s="38">
        <f t="shared" si="128"/>
        <v>0</v>
      </c>
      <c r="CL69" s="59">
        <f t="shared" si="129"/>
        <v>5</v>
      </c>
      <c r="CM69" s="23"/>
      <c r="CN69" s="38">
        <v>5</v>
      </c>
      <c r="CO69" s="23"/>
      <c r="CP69" s="59">
        <f t="shared" si="130"/>
        <v>17</v>
      </c>
      <c r="CQ69" s="38">
        <v>17</v>
      </c>
      <c r="CR69" s="23"/>
      <c r="CS69" s="59">
        <f t="shared" si="131"/>
        <v>0</v>
      </c>
      <c r="CT69" s="23"/>
      <c r="CU69" s="23"/>
      <c r="CV69" s="23"/>
      <c r="CW69" s="59">
        <f t="shared" si="132"/>
        <v>0</v>
      </c>
      <c r="CX69" s="23"/>
      <c r="CY69" s="23"/>
      <c r="CZ69" s="59">
        <f t="shared" si="133"/>
        <v>0</v>
      </c>
      <c r="DA69" s="23"/>
      <c r="DB69" s="24"/>
    </row>
    <row r="70" spans="1:106" x14ac:dyDescent="0.15">
      <c r="A70" s="40" t="s">
        <v>392</v>
      </c>
      <c r="B70">
        <v>2014</v>
      </c>
      <c r="C70" s="185">
        <v>41817</v>
      </c>
      <c r="D70" s="4">
        <v>1</v>
      </c>
      <c r="E70" s="113" t="s">
        <v>323</v>
      </c>
      <c r="F70" s="113" t="s">
        <v>302</v>
      </c>
      <c r="G70" s="163" t="s">
        <v>402</v>
      </c>
      <c r="H70" s="113" t="s">
        <v>19</v>
      </c>
      <c r="I70" s="113"/>
      <c r="J70" s="163" t="s">
        <v>404</v>
      </c>
      <c r="K70" s="123" t="s">
        <v>400</v>
      </c>
      <c r="N70" s="123" t="s">
        <v>398</v>
      </c>
      <c r="O70" s="34"/>
      <c r="P70" s="129"/>
      <c r="Q70" s="34"/>
      <c r="R70" s="113"/>
      <c r="S70" s="113"/>
      <c r="T70" s="113"/>
      <c r="U70" s="113"/>
      <c r="V70" s="34"/>
      <c r="X70" s="144"/>
      <c r="AB70" s="45" t="s">
        <v>75</v>
      </c>
      <c r="AC70" s="17">
        <f t="shared" si="148"/>
        <v>179</v>
      </c>
      <c r="AD70" s="17">
        <f t="shared" si="149"/>
        <v>114</v>
      </c>
      <c r="AE70" s="17">
        <f>(AI70+AM70+AP70+AT70)</f>
        <v>61</v>
      </c>
      <c r="AF70" s="18">
        <f t="shared" si="150"/>
        <v>4</v>
      </c>
      <c r="AG70" s="17">
        <f t="shared" si="151"/>
        <v>2</v>
      </c>
      <c r="AH70" s="23"/>
      <c r="AI70" s="23"/>
      <c r="AJ70" s="86">
        <v>2</v>
      </c>
      <c r="AK70" s="22">
        <f t="shared" si="152"/>
        <v>0</v>
      </c>
      <c r="AL70" s="23"/>
      <c r="AM70" s="24"/>
      <c r="AN70" s="17">
        <f t="shared" si="153"/>
        <v>161</v>
      </c>
      <c r="AO70" s="38">
        <v>98</v>
      </c>
      <c r="AP70" s="38">
        <v>61</v>
      </c>
      <c r="AQ70" s="48">
        <v>2</v>
      </c>
      <c r="AR70" s="22">
        <f t="shared" si="154"/>
        <v>16</v>
      </c>
      <c r="AS70" s="67">
        <v>16</v>
      </c>
      <c r="AT70" s="24"/>
      <c r="AV70" s="36" t="s">
        <v>83</v>
      </c>
      <c r="AW70" s="22">
        <f t="shared" si="114"/>
        <v>12</v>
      </c>
      <c r="AX70" s="17">
        <f t="shared" si="115"/>
        <v>10</v>
      </c>
      <c r="AY70" s="18">
        <f t="shared" si="116"/>
        <v>2</v>
      </c>
      <c r="AZ70" s="17">
        <f t="shared" si="117"/>
        <v>0</v>
      </c>
      <c r="BA70" s="38"/>
      <c r="BB70" s="37"/>
      <c r="BC70" s="22">
        <f t="shared" si="118"/>
        <v>0</v>
      </c>
      <c r="BD70" s="23"/>
      <c r="BE70" s="23"/>
      <c r="BF70" s="22">
        <f t="shared" si="119"/>
        <v>12</v>
      </c>
      <c r="BG70" s="154">
        <v>10</v>
      </c>
      <c r="BH70" s="48">
        <v>2</v>
      </c>
      <c r="BI70" s="22">
        <f t="shared" si="120"/>
        <v>0</v>
      </c>
      <c r="BJ70" s="23"/>
      <c r="BK70" s="24"/>
      <c r="BM70" s="99" t="s">
        <v>56</v>
      </c>
      <c r="BN70" s="27">
        <f t="shared" ref="BN70:BN90" si="156">(BO70+BP70+BQ70)</f>
        <v>5</v>
      </c>
      <c r="BO70" s="15">
        <f t="shared" ref="BO70:BO90" si="157">BY70</f>
        <v>0</v>
      </c>
      <c r="BP70" s="15">
        <f t="shared" ref="BP70:BP90" si="158">(BS70+BV70+BZ70+CC70)</f>
        <v>1</v>
      </c>
      <c r="BQ70" s="16">
        <f t="shared" ref="BQ70:BQ90" si="159">(BT70+BW70+CA70+CD70)</f>
        <v>4</v>
      </c>
      <c r="BR70" s="17">
        <f t="shared" ref="BR70:BR90" si="160">(BS70+BT70)</f>
        <v>0</v>
      </c>
      <c r="BS70" s="23"/>
      <c r="BT70" s="23"/>
      <c r="BU70" s="27">
        <f t="shared" ref="BU70:BU90" si="161">(BV70+BW70)</f>
        <v>0</v>
      </c>
      <c r="BV70" s="9"/>
      <c r="BW70" s="12"/>
      <c r="BX70" s="38">
        <f t="shared" ref="BX70:BX90" si="162">(BY70+BZ70+CA70)</f>
        <v>3</v>
      </c>
      <c r="BY70" s="37"/>
      <c r="BZ70" s="38">
        <v>1</v>
      </c>
      <c r="CA70" s="38">
        <v>2</v>
      </c>
      <c r="CB70" s="27">
        <f t="shared" ref="CB70:CB90" si="163">(CC70+CD70)</f>
        <v>2</v>
      </c>
      <c r="CC70" s="9"/>
      <c r="CD70" s="16">
        <v>2</v>
      </c>
      <c r="CG70" s="85" t="s">
        <v>240</v>
      </c>
      <c r="CH70" s="59">
        <f t="shared" si="126"/>
        <v>39</v>
      </c>
      <c r="CI70" s="38">
        <f>SUM(CM70+CQ70+CT70+CX70)</f>
        <v>29</v>
      </c>
      <c r="CJ70" s="38">
        <f t="shared" si="127"/>
        <v>10</v>
      </c>
      <c r="CK70" s="38">
        <f t="shared" si="128"/>
        <v>0</v>
      </c>
      <c r="CL70" s="59">
        <f t="shared" si="129"/>
        <v>11</v>
      </c>
      <c r="CM70" s="23">
        <v>1</v>
      </c>
      <c r="CN70" s="38">
        <v>10</v>
      </c>
      <c r="CO70" s="23"/>
      <c r="CP70" s="59">
        <f t="shared" si="130"/>
        <v>28</v>
      </c>
      <c r="CQ70" s="38">
        <v>28</v>
      </c>
      <c r="CR70" s="23"/>
      <c r="CS70" s="59">
        <f t="shared" si="131"/>
        <v>0</v>
      </c>
      <c r="CT70" s="23"/>
      <c r="CU70" s="23"/>
      <c r="CV70" s="23"/>
      <c r="CW70" s="59">
        <f t="shared" si="132"/>
        <v>0</v>
      </c>
      <c r="CX70" s="23"/>
      <c r="CY70" s="23"/>
      <c r="CZ70" s="59">
        <f t="shared" si="133"/>
        <v>0</v>
      </c>
      <c r="DA70" s="23"/>
      <c r="DB70" s="24"/>
    </row>
    <row r="71" spans="1:106" x14ac:dyDescent="0.15">
      <c r="A71" s="40" t="s">
        <v>392</v>
      </c>
      <c r="B71">
        <v>2014</v>
      </c>
      <c r="C71" s="185">
        <v>41817</v>
      </c>
      <c r="D71" s="4">
        <v>1</v>
      </c>
      <c r="E71" s="113" t="s">
        <v>323</v>
      </c>
      <c r="F71" s="113" t="s">
        <v>302</v>
      </c>
      <c r="G71" s="163" t="s">
        <v>402</v>
      </c>
      <c r="H71" s="113" t="s">
        <v>19</v>
      </c>
      <c r="I71" s="113" t="s">
        <v>394</v>
      </c>
      <c r="J71" s="163" t="s">
        <v>404</v>
      </c>
      <c r="K71" s="123" t="s">
        <v>400</v>
      </c>
      <c r="N71" s="123" t="s">
        <v>398</v>
      </c>
      <c r="O71" s="34"/>
      <c r="P71" s="129"/>
      <c r="Q71" s="34"/>
      <c r="R71" s="113"/>
      <c r="S71" s="113"/>
      <c r="T71" s="113"/>
      <c r="U71" s="113"/>
      <c r="V71" s="34"/>
      <c r="X71" s="144"/>
      <c r="AB71" s="45" t="s">
        <v>76</v>
      </c>
      <c r="AC71" s="17">
        <f t="shared" si="148"/>
        <v>253</v>
      </c>
      <c r="AD71" s="17">
        <f t="shared" si="149"/>
        <v>171</v>
      </c>
      <c r="AE71" s="17">
        <f t="shared" si="149"/>
        <v>72</v>
      </c>
      <c r="AF71" s="18">
        <f t="shared" si="150"/>
        <v>10</v>
      </c>
      <c r="AG71" s="17">
        <f t="shared" si="151"/>
        <v>3</v>
      </c>
      <c r="AH71" s="23"/>
      <c r="AI71" s="23"/>
      <c r="AJ71" s="86">
        <v>3</v>
      </c>
      <c r="AK71" s="22">
        <f t="shared" si="152"/>
        <v>0</v>
      </c>
      <c r="AL71" s="23"/>
      <c r="AM71" s="24"/>
      <c r="AN71" s="17">
        <f t="shared" si="153"/>
        <v>236</v>
      </c>
      <c r="AO71" s="38">
        <v>157</v>
      </c>
      <c r="AP71" s="38">
        <v>72</v>
      </c>
      <c r="AQ71" s="48">
        <v>7</v>
      </c>
      <c r="AR71" s="22">
        <f t="shared" si="154"/>
        <v>14</v>
      </c>
      <c r="AS71" s="67">
        <v>14</v>
      </c>
      <c r="AT71" s="24"/>
      <c r="AV71" s="45" t="s">
        <v>99</v>
      </c>
      <c r="AW71" s="59">
        <f t="shared" si="114"/>
        <v>16</v>
      </c>
      <c r="AX71" s="38">
        <f t="shared" si="115"/>
        <v>12</v>
      </c>
      <c r="AY71" s="18">
        <f t="shared" si="116"/>
        <v>4</v>
      </c>
      <c r="AZ71" s="17">
        <f t="shared" si="117"/>
        <v>0</v>
      </c>
      <c r="BA71" s="38"/>
      <c r="BB71" s="23"/>
      <c r="BC71" s="22">
        <f t="shared" si="118"/>
        <v>0</v>
      </c>
      <c r="BD71" s="23"/>
      <c r="BE71" s="23"/>
      <c r="BF71" s="22">
        <f t="shared" si="119"/>
        <v>16</v>
      </c>
      <c r="BG71" s="154">
        <v>12</v>
      </c>
      <c r="BH71" s="48">
        <v>4</v>
      </c>
      <c r="BI71" s="22">
        <f t="shared" si="120"/>
        <v>0</v>
      </c>
      <c r="BJ71" s="23"/>
      <c r="BK71" s="24"/>
      <c r="BM71" s="97" t="s">
        <v>75</v>
      </c>
      <c r="BN71" s="22">
        <f t="shared" si="156"/>
        <v>4</v>
      </c>
      <c r="BO71" s="17">
        <f t="shared" si="157"/>
        <v>0</v>
      </c>
      <c r="BP71" s="17">
        <f t="shared" si="158"/>
        <v>1</v>
      </c>
      <c r="BQ71" s="18">
        <f t="shared" si="159"/>
        <v>3</v>
      </c>
      <c r="BR71" s="17">
        <f t="shared" si="160"/>
        <v>0</v>
      </c>
      <c r="BS71" s="38"/>
      <c r="BT71" s="23"/>
      <c r="BU71" s="22">
        <f t="shared" si="161"/>
        <v>0</v>
      </c>
      <c r="BV71" s="23"/>
      <c r="BW71" s="24"/>
      <c r="BX71" s="38">
        <f t="shared" si="162"/>
        <v>4</v>
      </c>
      <c r="BY71" s="37"/>
      <c r="BZ71" s="38">
        <v>1</v>
      </c>
      <c r="CA71" s="38">
        <v>3</v>
      </c>
      <c r="CB71" s="22">
        <f t="shared" si="163"/>
        <v>0</v>
      </c>
      <c r="CC71" s="80"/>
      <c r="CD71" s="24"/>
      <c r="CG71" s="85" t="s">
        <v>241</v>
      </c>
      <c r="CH71" s="59">
        <f t="shared" si="126"/>
        <v>102</v>
      </c>
      <c r="CI71" s="38">
        <f>SUM(CM71+CQ71+CT71+CX71)</f>
        <v>80</v>
      </c>
      <c r="CJ71" s="38">
        <f t="shared" si="127"/>
        <v>22</v>
      </c>
      <c r="CK71" s="38">
        <f t="shared" si="128"/>
        <v>0</v>
      </c>
      <c r="CL71" s="59">
        <f t="shared" si="129"/>
        <v>24</v>
      </c>
      <c r="CM71" s="37">
        <v>5</v>
      </c>
      <c r="CN71" s="38">
        <v>19</v>
      </c>
      <c r="CO71" s="23"/>
      <c r="CP71" s="59">
        <f t="shared" si="130"/>
        <v>78</v>
      </c>
      <c r="CQ71" s="38">
        <v>75</v>
      </c>
      <c r="CR71" s="38">
        <v>3</v>
      </c>
      <c r="CS71" s="59">
        <f t="shared" si="131"/>
        <v>0</v>
      </c>
      <c r="CT71" s="23"/>
      <c r="CU71" s="23"/>
      <c r="CV71" s="23"/>
      <c r="CW71" s="59">
        <f t="shared" si="132"/>
        <v>0</v>
      </c>
      <c r="CX71" s="23"/>
      <c r="CY71" s="23"/>
      <c r="CZ71" s="59">
        <f t="shared" si="133"/>
        <v>0</v>
      </c>
      <c r="DA71" s="23"/>
      <c r="DB71" s="24"/>
    </row>
    <row r="72" spans="1:106" x14ac:dyDescent="0.15">
      <c r="A72" s="40" t="s">
        <v>392</v>
      </c>
      <c r="B72">
        <v>2014</v>
      </c>
      <c r="C72" s="185">
        <v>41817</v>
      </c>
      <c r="D72" s="4">
        <v>1</v>
      </c>
      <c r="E72" s="113" t="s">
        <v>323</v>
      </c>
      <c r="F72" s="123" t="s">
        <v>251</v>
      </c>
      <c r="G72" s="123" t="s">
        <v>146</v>
      </c>
      <c r="H72" s="113" t="s">
        <v>19</v>
      </c>
      <c r="I72" s="113"/>
      <c r="J72" s="163" t="s">
        <v>404</v>
      </c>
      <c r="K72" s="123" t="s">
        <v>400</v>
      </c>
      <c r="N72" s="123" t="s">
        <v>398</v>
      </c>
      <c r="O72" s="34"/>
      <c r="P72" s="129"/>
      <c r="Q72" s="34"/>
      <c r="R72" s="113"/>
      <c r="S72" s="113"/>
      <c r="T72" s="113"/>
      <c r="U72" s="113"/>
      <c r="V72" s="49"/>
      <c r="W72" s="144"/>
      <c r="AB72" s="45" t="s">
        <v>77</v>
      </c>
      <c r="AC72" s="38">
        <f t="shared" si="148"/>
        <v>102</v>
      </c>
      <c r="AD72" s="38">
        <f t="shared" si="149"/>
        <v>69</v>
      </c>
      <c r="AE72" s="38">
        <f t="shared" si="149"/>
        <v>31</v>
      </c>
      <c r="AF72" s="48">
        <f t="shared" si="150"/>
        <v>2</v>
      </c>
      <c r="AG72" s="38">
        <f t="shared" si="151"/>
        <v>1</v>
      </c>
      <c r="AH72" s="37"/>
      <c r="AI72" s="37"/>
      <c r="AJ72" s="86">
        <v>1</v>
      </c>
      <c r="AK72" s="59">
        <f t="shared" si="152"/>
        <v>0</v>
      </c>
      <c r="AL72" s="37"/>
      <c r="AM72" s="54"/>
      <c r="AN72" s="38">
        <f t="shared" si="153"/>
        <v>81</v>
      </c>
      <c r="AO72" s="38">
        <v>49</v>
      </c>
      <c r="AP72" s="38">
        <v>31</v>
      </c>
      <c r="AQ72" s="48">
        <v>1</v>
      </c>
      <c r="AR72" s="59">
        <f t="shared" si="154"/>
        <v>20</v>
      </c>
      <c r="AS72" s="67">
        <v>20</v>
      </c>
      <c r="AT72" s="54"/>
      <c r="AV72" s="36" t="s">
        <v>163</v>
      </c>
      <c r="AW72" s="59">
        <f t="shared" si="114"/>
        <v>7</v>
      </c>
      <c r="AX72" s="38">
        <f t="shared" si="115"/>
        <v>7</v>
      </c>
      <c r="AY72" s="48">
        <f t="shared" si="116"/>
        <v>0</v>
      </c>
      <c r="AZ72" s="38">
        <f t="shared" si="117"/>
        <v>0</v>
      </c>
      <c r="BA72" s="37"/>
      <c r="BB72" s="37"/>
      <c r="BC72" s="59">
        <f t="shared" si="118"/>
        <v>0</v>
      </c>
      <c r="BD72" s="37"/>
      <c r="BE72" s="37"/>
      <c r="BF72" s="59">
        <f t="shared" si="119"/>
        <v>7</v>
      </c>
      <c r="BG72" s="154">
        <v>7</v>
      </c>
      <c r="BH72" s="48"/>
      <c r="BI72" s="59">
        <f t="shared" si="120"/>
        <v>0</v>
      </c>
      <c r="BJ72" s="37"/>
      <c r="BK72" s="54"/>
      <c r="BM72" s="99" t="s">
        <v>76</v>
      </c>
      <c r="BN72" s="59">
        <f t="shared" si="156"/>
        <v>11</v>
      </c>
      <c r="BO72" s="38">
        <f t="shared" si="157"/>
        <v>0</v>
      </c>
      <c r="BP72" s="38">
        <f t="shared" si="158"/>
        <v>1</v>
      </c>
      <c r="BQ72" s="48">
        <f t="shared" si="159"/>
        <v>10</v>
      </c>
      <c r="BR72" s="38">
        <f t="shared" si="160"/>
        <v>0</v>
      </c>
      <c r="BS72" s="17"/>
      <c r="BT72" s="23"/>
      <c r="BU72" s="22">
        <f t="shared" si="161"/>
        <v>0</v>
      </c>
      <c r="BV72" s="23"/>
      <c r="BW72" s="54"/>
      <c r="BX72" s="38">
        <f t="shared" si="162"/>
        <v>11</v>
      </c>
      <c r="BY72" s="37"/>
      <c r="BZ72" s="38">
        <v>1</v>
      </c>
      <c r="CA72" s="38">
        <v>10</v>
      </c>
      <c r="CB72" s="22">
        <f t="shared" si="163"/>
        <v>0</v>
      </c>
      <c r="CC72" s="17"/>
      <c r="CD72" s="24"/>
      <c r="CG72" s="85" t="s">
        <v>242</v>
      </c>
      <c r="CH72" s="59">
        <f t="shared" si="126"/>
        <v>113</v>
      </c>
      <c r="CI72" s="38">
        <f>SUM(CM72+CQ72+CT72+CX72)</f>
        <v>97</v>
      </c>
      <c r="CJ72" s="38">
        <f t="shared" si="127"/>
        <v>16</v>
      </c>
      <c r="CK72" s="38">
        <f t="shared" si="128"/>
        <v>0</v>
      </c>
      <c r="CL72" s="59">
        <f t="shared" si="129"/>
        <v>13</v>
      </c>
      <c r="CM72" s="23"/>
      <c r="CN72" s="38">
        <v>13</v>
      </c>
      <c r="CO72" s="23"/>
      <c r="CP72" s="59">
        <f t="shared" si="130"/>
        <v>100</v>
      </c>
      <c r="CQ72" s="38">
        <v>97</v>
      </c>
      <c r="CR72" s="23">
        <v>3</v>
      </c>
      <c r="CS72" s="59">
        <f t="shared" si="131"/>
        <v>0</v>
      </c>
      <c r="CT72" s="23"/>
      <c r="CU72" s="23"/>
      <c r="CV72" s="23"/>
      <c r="CW72" s="59">
        <f t="shared" si="132"/>
        <v>0</v>
      </c>
      <c r="CX72" s="23"/>
      <c r="CY72" s="23"/>
      <c r="CZ72" s="59">
        <f t="shared" si="133"/>
        <v>0</v>
      </c>
      <c r="DA72" s="23"/>
      <c r="DB72" s="24"/>
    </row>
    <row r="73" spans="1:106" x14ac:dyDescent="0.15">
      <c r="A73" s="40" t="s">
        <v>392</v>
      </c>
      <c r="B73">
        <v>2014</v>
      </c>
      <c r="C73" s="185">
        <v>41817</v>
      </c>
      <c r="D73" s="4">
        <v>1</v>
      </c>
      <c r="E73" s="113" t="s">
        <v>323</v>
      </c>
      <c r="F73" s="163" t="s">
        <v>251</v>
      </c>
      <c r="G73" s="163" t="s">
        <v>401</v>
      </c>
      <c r="H73" s="113" t="s">
        <v>19</v>
      </c>
      <c r="I73" s="113"/>
      <c r="J73" s="163" t="s">
        <v>404</v>
      </c>
      <c r="K73" s="123" t="s">
        <v>399</v>
      </c>
      <c r="O73" s="34"/>
      <c r="P73" s="129"/>
      <c r="Q73" s="34"/>
      <c r="R73" s="113"/>
      <c r="S73" s="113"/>
      <c r="T73" s="113"/>
      <c r="U73" s="113"/>
      <c r="V73" s="34"/>
      <c r="W73" s="144"/>
      <c r="AB73" s="45" t="s">
        <v>78</v>
      </c>
      <c r="AC73" s="38">
        <f t="shared" si="148"/>
        <v>57</v>
      </c>
      <c r="AD73" s="38">
        <f t="shared" ref="AD73:AE77" si="164">(AH73+AL73+AO73+AS73)</f>
        <v>38</v>
      </c>
      <c r="AE73" s="38">
        <f t="shared" si="164"/>
        <v>18</v>
      </c>
      <c r="AF73" s="48">
        <f t="shared" si="150"/>
        <v>1</v>
      </c>
      <c r="AG73" s="38">
        <f t="shared" si="151"/>
        <v>1</v>
      </c>
      <c r="AJ73" s="86">
        <v>1</v>
      </c>
      <c r="AK73" s="59">
        <f t="shared" si="152"/>
        <v>0</v>
      </c>
      <c r="AL73" s="23"/>
      <c r="AM73" s="24"/>
      <c r="AN73" s="38">
        <f t="shared" si="153"/>
        <v>46</v>
      </c>
      <c r="AO73" s="38">
        <v>28</v>
      </c>
      <c r="AP73" s="67">
        <v>18</v>
      </c>
      <c r="AQ73" s="48"/>
      <c r="AR73" s="59">
        <f t="shared" si="154"/>
        <v>10</v>
      </c>
      <c r="AS73" s="67">
        <v>10</v>
      </c>
      <c r="AT73" s="24"/>
      <c r="AV73" s="36" t="s">
        <v>263</v>
      </c>
      <c r="AW73" s="22">
        <f t="shared" si="114"/>
        <v>4</v>
      </c>
      <c r="AX73" s="17">
        <f t="shared" si="115"/>
        <v>4</v>
      </c>
      <c r="AY73" s="18">
        <f t="shared" si="116"/>
        <v>0</v>
      </c>
      <c r="AZ73" s="17">
        <f t="shared" si="117"/>
        <v>0</v>
      </c>
      <c r="BA73" s="17"/>
      <c r="BB73" s="23"/>
      <c r="BC73" s="22">
        <f t="shared" si="118"/>
        <v>0</v>
      </c>
      <c r="BD73" s="23"/>
      <c r="BE73" s="23"/>
      <c r="BF73" s="22">
        <f t="shared" si="119"/>
        <v>4</v>
      </c>
      <c r="BG73" s="154">
        <v>4</v>
      </c>
      <c r="BH73" s="48"/>
      <c r="BI73" s="22">
        <f t="shared" si="120"/>
        <v>0</v>
      </c>
      <c r="BJ73" s="23"/>
      <c r="BK73" s="24"/>
      <c r="BM73" s="99" t="s">
        <v>77</v>
      </c>
      <c r="BN73" s="59">
        <f t="shared" si="156"/>
        <v>14</v>
      </c>
      <c r="BO73" s="38">
        <f t="shared" si="157"/>
        <v>0</v>
      </c>
      <c r="BP73" s="38">
        <f t="shared" si="158"/>
        <v>0</v>
      </c>
      <c r="BQ73" s="48">
        <f t="shared" si="159"/>
        <v>14</v>
      </c>
      <c r="BR73" s="38">
        <f t="shared" si="160"/>
        <v>0</v>
      </c>
      <c r="BS73" s="23"/>
      <c r="BT73" s="23"/>
      <c r="BU73" s="22">
        <f t="shared" si="161"/>
        <v>0</v>
      </c>
      <c r="BV73" s="37"/>
      <c r="BW73" s="54"/>
      <c r="BX73" s="38">
        <f t="shared" si="162"/>
        <v>14</v>
      </c>
      <c r="BY73" s="55"/>
      <c r="BZ73" s="67"/>
      <c r="CA73" s="67">
        <v>14</v>
      </c>
      <c r="CB73" s="22">
        <f t="shared" si="163"/>
        <v>0</v>
      </c>
      <c r="CC73" s="80"/>
      <c r="CD73" s="24"/>
      <c r="CG73" s="130" t="s">
        <v>285</v>
      </c>
      <c r="CH73" s="59">
        <f t="shared" ref="CH73:CH84" si="165">SUM(CI73+CJ73+CK73)</f>
        <v>137</v>
      </c>
      <c r="CI73" s="38">
        <f t="shared" ref="CI73:CI84" si="166">SUM(CM73+CQ73+CT73+CX73)</f>
        <v>120</v>
      </c>
      <c r="CJ73" s="38">
        <f t="shared" ref="CJ73:CJ84" si="167">SUM(CN73+CR73+CU73+CY73)</f>
        <v>17</v>
      </c>
      <c r="CK73" s="38">
        <f t="shared" ref="CK73:CK84" si="168">SUM(CO73+CV73)</f>
        <v>0</v>
      </c>
      <c r="CL73" s="59">
        <f t="shared" ref="CL73:CL84" si="169">SUM(CM73+CN73+CO73)</f>
        <v>17</v>
      </c>
      <c r="CM73" s="23"/>
      <c r="CN73" s="38">
        <v>17</v>
      </c>
      <c r="CO73" s="23"/>
      <c r="CP73" s="59">
        <f t="shared" ref="CP73:CP84" si="170">SUM(CQ73+CR73)</f>
        <v>120</v>
      </c>
      <c r="CQ73" s="38">
        <v>120</v>
      </c>
      <c r="CR73" s="23"/>
      <c r="CS73" s="59">
        <f t="shared" ref="CS73:CS85" si="171">SUM(CT73+CU73+CV73)</f>
        <v>0</v>
      </c>
      <c r="CT73" s="23"/>
      <c r="CU73" s="23"/>
      <c r="CV73" s="23"/>
      <c r="CW73" s="59">
        <f t="shared" ref="CW73:CW85" si="172">SUM(CX73+CY73)</f>
        <v>0</v>
      </c>
      <c r="CX73" s="23"/>
      <c r="CY73" s="23"/>
      <c r="CZ73" s="59">
        <f t="shared" ref="CZ73:CZ85" si="173">SUM(DA73+DB73)</f>
        <v>0</v>
      </c>
      <c r="DA73" s="23"/>
      <c r="DB73" s="24"/>
    </row>
    <row r="74" spans="1:106" x14ac:dyDescent="0.15">
      <c r="A74" s="40" t="s">
        <v>392</v>
      </c>
      <c r="B74">
        <v>2014</v>
      </c>
      <c r="C74" s="185">
        <v>41818</v>
      </c>
      <c r="D74" s="4">
        <v>1</v>
      </c>
      <c r="E74" s="113" t="s">
        <v>323</v>
      </c>
      <c r="F74" s="113" t="s">
        <v>302</v>
      </c>
      <c r="G74" s="163" t="s">
        <v>402</v>
      </c>
      <c r="H74" s="123" t="s">
        <v>405</v>
      </c>
      <c r="I74" s="113" t="s">
        <v>394</v>
      </c>
      <c r="J74" s="163" t="s">
        <v>404</v>
      </c>
      <c r="K74" s="123" t="s">
        <v>400</v>
      </c>
      <c r="N74" s="123" t="s">
        <v>398</v>
      </c>
      <c r="O74" s="34"/>
      <c r="P74" s="129"/>
      <c r="Q74" s="34"/>
      <c r="R74" s="113"/>
      <c r="S74" s="113"/>
      <c r="T74" s="113"/>
      <c r="U74" s="113"/>
      <c r="V74" s="34"/>
      <c r="W74" s="144"/>
      <c r="AB74" s="45" t="s">
        <v>79</v>
      </c>
      <c r="AC74" s="38">
        <f t="shared" si="148"/>
        <v>41</v>
      </c>
      <c r="AD74" s="38">
        <f t="shared" si="164"/>
        <v>29</v>
      </c>
      <c r="AE74" s="38">
        <f t="shared" si="164"/>
        <v>11</v>
      </c>
      <c r="AF74" s="48">
        <f t="shared" si="150"/>
        <v>1</v>
      </c>
      <c r="AG74" s="38">
        <f t="shared" si="151"/>
        <v>1</v>
      </c>
      <c r="AH74" s="57"/>
      <c r="AI74" s="57"/>
      <c r="AJ74" s="86">
        <v>1</v>
      </c>
      <c r="AK74" s="59">
        <f t="shared" si="152"/>
        <v>0</v>
      </c>
      <c r="AL74" s="37"/>
      <c r="AM74" s="54"/>
      <c r="AN74" s="38">
        <f t="shared" si="153"/>
        <v>35</v>
      </c>
      <c r="AO74" s="38">
        <v>24</v>
      </c>
      <c r="AP74" s="67">
        <v>11</v>
      </c>
      <c r="AQ74" s="48"/>
      <c r="AR74" s="59">
        <f t="shared" si="154"/>
        <v>5</v>
      </c>
      <c r="AS74" s="67">
        <v>5</v>
      </c>
      <c r="AT74" s="24"/>
      <c r="AV74" s="45" t="s">
        <v>264</v>
      </c>
      <c r="AW74" s="22">
        <f t="shared" si="114"/>
        <v>1</v>
      </c>
      <c r="AX74" s="17">
        <f t="shared" si="115"/>
        <v>0</v>
      </c>
      <c r="AY74" s="18">
        <f t="shared" si="116"/>
        <v>1</v>
      </c>
      <c r="AZ74" s="17">
        <f t="shared" si="117"/>
        <v>0</v>
      </c>
      <c r="BA74" s="23"/>
      <c r="BB74" s="23"/>
      <c r="BC74" s="22">
        <f t="shared" si="118"/>
        <v>0</v>
      </c>
      <c r="BD74" s="23"/>
      <c r="BE74" s="23"/>
      <c r="BF74" s="22">
        <f t="shared" si="119"/>
        <v>1</v>
      </c>
      <c r="BG74" s="67"/>
      <c r="BH74" s="48">
        <v>1</v>
      </c>
      <c r="BI74" s="22">
        <f t="shared" si="120"/>
        <v>0</v>
      </c>
      <c r="BJ74" s="23"/>
      <c r="BK74" s="24"/>
      <c r="BM74" s="99" t="s">
        <v>78</v>
      </c>
      <c r="BN74" s="59">
        <f t="shared" si="156"/>
        <v>9</v>
      </c>
      <c r="BO74" s="38">
        <f t="shared" si="157"/>
        <v>0</v>
      </c>
      <c r="BP74" s="38">
        <f t="shared" si="158"/>
        <v>0</v>
      </c>
      <c r="BQ74" s="48">
        <f t="shared" si="159"/>
        <v>9</v>
      </c>
      <c r="BR74" s="38">
        <f t="shared" si="160"/>
        <v>0</v>
      </c>
      <c r="BS74" s="23"/>
      <c r="BT74" s="23"/>
      <c r="BU74" s="22">
        <f t="shared" si="161"/>
        <v>0</v>
      </c>
      <c r="BV74" s="23"/>
      <c r="BW74" s="24"/>
      <c r="BX74" s="38">
        <f t="shared" si="162"/>
        <v>9</v>
      </c>
      <c r="BY74" s="55"/>
      <c r="BZ74" s="67"/>
      <c r="CA74" s="67">
        <v>9</v>
      </c>
      <c r="CB74" s="22">
        <f t="shared" si="163"/>
        <v>0</v>
      </c>
      <c r="CC74" s="23"/>
      <c r="CD74" s="24"/>
      <c r="CG74" s="130" t="s">
        <v>286</v>
      </c>
      <c r="CH74" s="59">
        <f t="shared" si="165"/>
        <v>86</v>
      </c>
      <c r="CI74" s="38">
        <f t="shared" si="166"/>
        <v>72</v>
      </c>
      <c r="CJ74" s="38">
        <f t="shared" si="167"/>
        <v>14</v>
      </c>
      <c r="CK74" s="38">
        <f t="shared" si="168"/>
        <v>0</v>
      </c>
      <c r="CL74" s="59">
        <f t="shared" si="169"/>
        <v>15</v>
      </c>
      <c r="CM74" s="23">
        <v>1</v>
      </c>
      <c r="CN74" s="38">
        <v>14</v>
      </c>
      <c r="CO74" s="23"/>
      <c r="CP74" s="59">
        <f t="shared" si="170"/>
        <v>71</v>
      </c>
      <c r="CQ74" s="38">
        <v>71</v>
      </c>
      <c r="CR74" s="23"/>
      <c r="CS74" s="59">
        <f t="shared" si="171"/>
        <v>0</v>
      </c>
      <c r="CT74" s="23"/>
      <c r="CU74" s="23"/>
      <c r="CV74" s="23"/>
      <c r="CW74" s="59">
        <f t="shared" si="172"/>
        <v>0</v>
      </c>
      <c r="CX74" s="23"/>
      <c r="CY74" s="23"/>
      <c r="CZ74" s="59">
        <f t="shared" si="173"/>
        <v>0</v>
      </c>
      <c r="DA74" s="23"/>
      <c r="DB74" s="24"/>
    </row>
    <row r="75" spans="1:106" x14ac:dyDescent="0.15">
      <c r="A75" s="40" t="s">
        <v>392</v>
      </c>
      <c r="B75">
        <v>2014</v>
      </c>
      <c r="C75" s="185">
        <v>41818</v>
      </c>
      <c r="D75" s="4">
        <v>1</v>
      </c>
      <c r="E75" s="113" t="s">
        <v>323</v>
      </c>
      <c r="F75" s="123" t="s">
        <v>251</v>
      </c>
      <c r="G75" s="123" t="s">
        <v>146</v>
      </c>
      <c r="H75" s="113" t="s">
        <v>19</v>
      </c>
      <c r="I75" s="113" t="s">
        <v>394</v>
      </c>
      <c r="J75" s="163" t="s">
        <v>404</v>
      </c>
      <c r="K75" s="113" t="s">
        <v>303</v>
      </c>
      <c r="L75" s="34">
        <v>545</v>
      </c>
      <c r="M75" s="144" t="s">
        <v>374</v>
      </c>
      <c r="O75" s="34"/>
      <c r="P75" s="129"/>
      <c r="Q75" s="34"/>
      <c r="R75" s="113"/>
      <c r="S75" s="113"/>
      <c r="T75" s="113"/>
      <c r="U75" s="113"/>
      <c r="V75" s="34"/>
      <c r="W75" s="144"/>
      <c r="AB75" s="45" t="s">
        <v>161</v>
      </c>
      <c r="AC75" s="38">
        <f t="shared" si="148"/>
        <v>32</v>
      </c>
      <c r="AD75" s="38">
        <f t="shared" si="164"/>
        <v>19</v>
      </c>
      <c r="AE75" s="38">
        <f t="shared" si="164"/>
        <v>13</v>
      </c>
      <c r="AF75" s="48">
        <f t="shared" si="150"/>
        <v>0</v>
      </c>
      <c r="AG75" s="38">
        <f t="shared" si="151"/>
        <v>0</v>
      </c>
      <c r="AK75" s="59">
        <f t="shared" si="152"/>
        <v>0</v>
      </c>
      <c r="AL75" s="23"/>
      <c r="AM75" s="24"/>
      <c r="AN75" s="38">
        <f t="shared" si="153"/>
        <v>19</v>
      </c>
      <c r="AO75" s="38">
        <v>6</v>
      </c>
      <c r="AP75" s="67">
        <v>13</v>
      </c>
      <c r="AQ75" s="48"/>
      <c r="AR75" s="59">
        <f t="shared" si="154"/>
        <v>13</v>
      </c>
      <c r="AS75" s="67">
        <v>13</v>
      </c>
      <c r="AT75" s="77"/>
      <c r="AV75" s="36" t="s">
        <v>164</v>
      </c>
      <c r="AW75" s="22">
        <f t="shared" si="114"/>
        <v>6</v>
      </c>
      <c r="AX75" s="17">
        <f t="shared" si="115"/>
        <v>6</v>
      </c>
      <c r="AY75" s="18">
        <f t="shared" si="116"/>
        <v>0</v>
      </c>
      <c r="AZ75" s="17">
        <f t="shared" si="117"/>
        <v>0</v>
      </c>
      <c r="BA75" s="17"/>
      <c r="BB75" s="23"/>
      <c r="BC75" s="22">
        <f t="shared" si="118"/>
        <v>0</v>
      </c>
      <c r="BD75" s="23"/>
      <c r="BE75" s="23"/>
      <c r="BF75" s="22">
        <f t="shared" si="119"/>
        <v>6</v>
      </c>
      <c r="BG75" s="154">
        <v>6</v>
      </c>
      <c r="BH75" s="48"/>
      <c r="BI75" s="22">
        <f t="shared" si="120"/>
        <v>0</v>
      </c>
      <c r="BJ75" s="23"/>
      <c r="BK75" s="24"/>
      <c r="BM75" s="99" t="s">
        <v>79</v>
      </c>
      <c r="BN75" s="59">
        <f t="shared" si="156"/>
        <v>11</v>
      </c>
      <c r="BO75" s="38">
        <f t="shared" si="157"/>
        <v>0</v>
      </c>
      <c r="BP75" s="38">
        <f t="shared" si="158"/>
        <v>2</v>
      </c>
      <c r="BQ75" s="48">
        <f t="shared" si="159"/>
        <v>9</v>
      </c>
      <c r="BR75" s="17">
        <f t="shared" si="160"/>
        <v>0</v>
      </c>
      <c r="BS75" s="37"/>
      <c r="BT75" s="23"/>
      <c r="BU75" s="22">
        <f t="shared" si="161"/>
        <v>0</v>
      </c>
      <c r="BV75" s="37"/>
      <c r="BW75" s="54"/>
      <c r="BX75" s="38">
        <f t="shared" si="162"/>
        <v>9</v>
      </c>
      <c r="BY75" s="37"/>
      <c r="BZ75" s="67">
        <v>2</v>
      </c>
      <c r="CA75" s="67">
        <v>7</v>
      </c>
      <c r="CB75" s="22">
        <f t="shared" si="163"/>
        <v>2</v>
      </c>
      <c r="CC75" s="23"/>
      <c r="CD75" s="77">
        <v>2</v>
      </c>
      <c r="CG75" s="130" t="s">
        <v>287</v>
      </c>
      <c r="CH75" s="59">
        <f t="shared" si="165"/>
        <v>39</v>
      </c>
      <c r="CI75" s="38">
        <f t="shared" si="166"/>
        <v>30</v>
      </c>
      <c r="CJ75" s="38">
        <f t="shared" si="167"/>
        <v>9</v>
      </c>
      <c r="CK75" s="38">
        <f t="shared" si="168"/>
        <v>0</v>
      </c>
      <c r="CL75" s="59">
        <f t="shared" si="169"/>
        <v>8</v>
      </c>
      <c r="CM75" s="23"/>
      <c r="CN75" s="38">
        <v>8</v>
      </c>
      <c r="CO75" s="23"/>
      <c r="CP75" s="59">
        <f t="shared" si="170"/>
        <v>31</v>
      </c>
      <c r="CQ75" s="38">
        <v>30</v>
      </c>
      <c r="CR75" s="23">
        <v>1</v>
      </c>
      <c r="CS75" s="59">
        <f t="shared" si="171"/>
        <v>0</v>
      </c>
      <c r="CT75" s="23"/>
      <c r="CU75" s="23"/>
      <c r="CV75" s="23"/>
      <c r="CW75" s="59">
        <f t="shared" si="172"/>
        <v>0</v>
      </c>
      <c r="CX75" s="23"/>
      <c r="CY75" s="23"/>
      <c r="CZ75" s="59">
        <f t="shared" si="173"/>
        <v>0</v>
      </c>
      <c r="DA75" s="23"/>
      <c r="DB75" s="24"/>
    </row>
    <row r="76" spans="1:106" x14ac:dyDescent="0.15">
      <c r="A76" s="40" t="s">
        <v>392</v>
      </c>
      <c r="B76">
        <v>2014</v>
      </c>
      <c r="C76" s="185">
        <v>41818</v>
      </c>
      <c r="D76" s="4">
        <v>1</v>
      </c>
      <c r="E76" s="113" t="s">
        <v>323</v>
      </c>
      <c r="F76" s="123" t="s">
        <v>251</v>
      </c>
      <c r="G76" s="123" t="s">
        <v>146</v>
      </c>
      <c r="H76" s="123" t="s">
        <v>405</v>
      </c>
      <c r="I76" s="113" t="s">
        <v>394</v>
      </c>
      <c r="J76" s="163" t="s">
        <v>404</v>
      </c>
      <c r="K76" s="123" t="s">
        <v>400</v>
      </c>
      <c r="N76" s="123" t="s">
        <v>398</v>
      </c>
      <c r="O76" s="34"/>
      <c r="P76" s="129"/>
      <c r="Q76" s="34"/>
      <c r="R76" s="113"/>
      <c r="S76" s="113"/>
      <c r="T76" s="113"/>
      <c r="U76" s="113"/>
      <c r="V76" s="34"/>
      <c r="W76" s="144"/>
      <c r="AB76" s="45" t="s">
        <v>162</v>
      </c>
      <c r="AC76" s="38">
        <f t="shared" si="148"/>
        <v>73</v>
      </c>
      <c r="AD76" s="38">
        <f t="shared" si="164"/>
        <v>46</v>
      </c>
      <c r="AE76" s="38">
        <f t="shared" si="164"/>
        <v>23</v>
      </c>
      <c r="AF76" s="48">
        <f t="shared" si="150"/>
        <v>4</v>
      </c>
      <c r="AG76" s="38">
        <f t="shared" si="151"/>
        <v>2</v>
      </c>
      <c r="AJ76">
        <v>2</v>
      </c>
      <c r="AK76" s="59">
        <f t="shared" si="152"/>
        <v>0</v>
      </c>
      <c r="AL76" s="23"/>
      <c r="AM76" s="24"/>
      <c r="AN76" s="38">
        <f t="shared" si="153"/>
        <v>64</v>
      </c>
      <c r="AO76" s="38">
        <v>39</v>
      </c>
      <c r="AP76" s="67">
        <v>23</v>
      </c>
      <c r="AQ76" s="48">
        <v>2</v>
      </c>
      <c r="AR76" s="59">
        <f t="shared" si="154"/>
        <v>7</v>
      </c>
      <c r="AS76" s="67">
        <v>7</v>
      </c>
      <c r="AT76" s="77"/>
      <c r="AV76" s="45" t="s">
        <v>165</v>
      </c>
      <c r="AW76" s="22">
        <f t="shared" si="114"/>
        <v>6</v>
      </c>
      <c r="AX76" s="17">
        <f t="shared" si="115"/>
        <v>5</v>
      </c>
      <c r="AY76" s="18">
        <f t="shared" si="116"/>
        <v>1</v>
      </c>
      <c r="AZ76" s="17">
        <f t="shared" si="117"/>
        <v>0</v>
      </c>
      <c r="BA76" s="23"/>
      <c r="BB76" s="23"/>
      <c r="BC76" s="22">
        <f t="shared" si="118"/>
        <v>0</v>
      </c>
      <c r="BD76" s="23"/>
      <c r="BE76" s="23"/>
      <c r="BF76" s="22">
        <f t="shared" si="119"/>
        <v>6</v>
      </c>
      <c r="BG76" s="154">
        <v>5</v>
      </c>
      <c r="BH76" s="48">
        <v>1</v>
      </c>
      <c r="BI76" s="22">
        <f t="shared" si="120"/>
        <v>0</v>
      </c>
      <c r="BJ76" s="23"/>
      <c r="BK76" s="24"/>
      <c r="BM76" s="99" t="s">
        <v>161</v>
      </c>
      <c r="BN76" s="59">
        <f t="shared" si="156"/>
        <v>5</v>
      </c>
      <c r="BO76" s="38">
        <f t="shared" si="157"/>
        <v>0</v>
      </c>
      <c r="BP76" s="38">
        <f t="shared" si="158"/>
        <v>0</v>
      </c>
      <c r="BQ76" s="48">
        <f t="shared" si="159"/>
        <v>5</v>
      </c>
      <c r="BR76" s="17">
        <f t="shared" si="160"/>
        <v>0</v>
      </c>
      <c r="BS76" s="37"/>
      <c r="BT76" s="23"/>
      <c r="BU76" s="22">
        <f t="shared" si="161"/>
        <v>0</v>
      </c>
      <c r="BV76" s="37"/>
      <c r="BW76" s="54"/>
      <c r="BX76" s="38">
        <f t="shared" si="162"/>
        <v>5</v>
      </c>
      <c r="BY76" s="37"/>
      <c r="BZ76" s="67"/>
      <c r="CA76" s="67">
        <v>5</v>
      </c>
      <c r="CB76" s="22">
        <f t="shared" si="163"/>
        <v>0</v>
      </c>
      <c r="CC76" s="23"/>
      <c r="CD76" s="77"/>
      <c r="CG76" s="130" t="s">
        <v>288</v>
      </c>
      <c r="CH76" s="59">
        <f t="shared" si="165"/>
        <v>59</v>
      </c>
      <c r="CI76" s="38">
        <f t="shared" si="166"/>
        <v>46</v>
      </c>
      <c r="CJ76" s="38">
        <f t="shared" si="167"/>
        <v>13</v>
      </c>
      <c r="CK76" s="38">
        <f t="shared" si="168"/>
        <v>0</v>
      </c>
      <c r="CL76" s="59">
        <f t="shared" si="169"/>
        <v>12</v>
      </c>
      <c r="CM76" s="23">
        <v>1</v>
      </c>
      <c r="CN76" s="38">
        <v>11</v>
      </c>
      <c r="CO76" s="23"/>
      <c r="CP76" s="59">
        <f t="shared" si="170"/>
        <v>47</v>
      </c>
      <c r="CQ76" s="38">
        <v>45</v>
      </c>
      <c r="CR76" s="38">
        <v>2</v>
      </c>
      <c r="CS76" s="59">
        <f t="shared" si="171"/>
        <v>0</v>
      </c>
      <c r="CT76" s="23"/>
      <c r="CU76" s="23"/>
      <c r="CV76" s="23"/>
      <c r="CW76" s="59">
        <f t="shared" si="172"/>
        <v>0</v>
      </c>
      <c r="CX76" s="23"/>
      <c r="CY76" s="23"/>
      <c r="CZ76" s="59">
        <f t="shared" si="173"/>
        <v>0</v>
      </c>
      <c r="DA76" s="23"/>
      <c r="DB76" s="24"/>
    </row>
    <row r="77" spans="1:106" x14ac:dyDescent="0.15">
      <c r="A77" s="40" t="s">
        <v>392</v>
      </c>
      <c r="B77">
        <v>2014</v>
      </c>
      <c r="C77" s="185">
        <v>41818</v>
      </c>
      <c r="D77" s="4">
        <v>1</v>
      </c>
      <c r="E77" s="113" t="s">
        <v>323</v>
      </c>
      <c r="F77" s="163" t="s">
        <v>251</v>
      </c>
      <c r="G77" s="163" t="s">
        <v>401</v>
      </c>
      <c r="H77" s="123" t="s">
        <v>405</v>
      </c>
      <c r="I77" s="113" t="s">
        <v>394</v>
      </c>
      <c r="J77" s="163" t="s">
        <v>404</v>
      </c>
      <c r="K77" s="113" t="s">
        <v>303</v>
      </c>
      <c r="L77" s="34">
        <v>270</v>
      </c>
      <c r="M77" s="144" t="s">
        <v>375</v>
      </c>
      <c r="O77" s="34"/>
      <c r="P77" s="129"/>
      <c r="Q77" s="34"/>
      <c r="R77" s="113"/>
      <c r="S77" s="113"/>
      <c r="T77" s="113"/>
      <c r="U77" s="113"/>
      <c r="V77" s="34"/>
      <c r="W77" s="144"/>
      <c r="AB77" s="45" t="s">
        <v>80</v>
      </c>
      <c r="AC77" s="38">
        <f t="shared" si="148"/>
        <v>48</v>
      </c>
      <c r="AD77" s="38">
        <f t="shared" si="164"/>
        <v>32</v>
      </c>
      <c r="AE77" s="38">
        <f t="shared" si="164"/>
        <v>15</v>
      </c>
      <c r="AF77" s="48">
        <f t="shared" si="150"/>
        <v>1</v>
      </c>
      <c r="AG77" s="38">
        <f t="shared" si="151"/>
        <v>0</v>
      </c>
      <c r="AK77" s="59">
        <f t="shared" si="152"/>
        <v>0</v>
      </c>
      <c r="AL77" s="23"/>
      <c r="AM77" s="24"/>
      <c r="AN77" s="38">
        <f t="shared" si="153"/>
        <v>43</v>
      </c>
      <c r="AO77" s="38">
        <v>27</v>
      </c>
      <c r="AP77" s="67">
        <v>15</v>
      </c>
      <c r="AQ77" s="48">
        <v>1</v>
      </c>
      <c r="AR77" s="59">
        <f t="shared" si="154"/>
        <v>5</v>
      </c>
      <c r="AS77" s="67">
        <v>5</v>
      </c>
      <c r="AT77" s="77"/>
      <c r="AV77" s="36" t="s">
        <v>166</v>
      </c>
      <c r="AW77" s="22">
        <f t="shared" si="114"/>
        <v>3</v>
      </c>
      <c r="AX77" s="17">
        <f t="shared" si="115"/>
        <v>2</v>
      </c>
      <c r="AY77" s="18">
        <f t="shared" si="116"/>
        <v>1</v>
      </c>
      <c r="AZ77" s="17">
        <f t="shared" si="117"/>
        <v>0</v>
      </c>
      <c r="BA77" s="23"/>
      <c r="BB77" s="23"/>
      <c r="BC77" s="22">
        <f t="shared" si="118"/>
        <v>0</v>
      </c>
      <c r="BD77" s="23"/>
      <c r="BE77" s="23"/>
      <c r="BF77" s="22">
        <f t="shared" si="119"/>
        <v>3</v>
      </c>
      <c r="BG77" s="154">
        <v>2</v>
      </c>
      <c r="BH77" s="48">
        <v>1</v>
      </c>
      <c r="BI77" s="22">
        <f t="shared" si="120"/>
        <v>0</v>
      </c>
      <c r="BJ77" s="23"/>
      <c r="BK77" s="24"/>
      <c r="BM77" s="99" t="s">
        <v>162</v>
      </c>
      <c r="BN77" s="59">
        <f t="shared" si="156"/>
        <v>5</v>
      </c>
      <c r="BO77" s="38">
        <f t="shared" si="157"/>
        <v>0</v>
      </c>
      <c r="BP77" s="38">
        <f t="shared" si="158"/>
        <v>0</v>
      </c>
      <c r="BQ77" s="48">
        <f t="shared" si="159"/>
        <v>5</v>
      </c>
      <c r="BR77" s="17">
        <f t="shared" si="160"/>
        <v>0</v>
      </c>
      <c r="BS77" s="37"/>
      <c r="BT77" s="23"/>
      <c r="BU77" s="22">
        <f t="shared" si="161"/>
        <v>0</v>
      </c>
      <c r="BV77" s="37"/>
      <c r="BW77" s="54"/>
      <c r="BX77" s="38">
        <f t="shared" si="162"/>
        <v>5</v>
      </c>
      <c r="BY77" s="37"/>
      <c r="BZ77" s="67"/>
      <c r="CA77" s="67">
        <v>5</v>
      </c>
      <c r="CB77" s="22">
        <f t="shared" si="163"/>
        <v>0</v>
      </c>
      <c r="CC77" s="23"/>
      <c r="CD77" s="77"/>
      <c r="CG77" s="130" t="s">
        <v>289</v>
      </c>
      <c r="CH77" s="59">
        <f t="shared" si="165"/>
        <v>40</v>
      </c>
      <c r="CI77" s="38">
        <f t="shared" si="166"/>
        <v>29</v>
      </c>
      <c r="CJ77" s="38">
        <f t="shared" si="167"/>
        <v>11</v>
      </c>
      <c r="CK77" s="38">
        <f t="shared" si="168"/>
        <v>0</v>
      </c>
      <c r="CL77" s="59">
        <f t="shared" si="169"/>
        <v>11</v>
      </c>
      <c r="CM77" s="23"/>
      <c r="CN77" s="38">
        <v>11</v>
      </c>
      <c r="CO77" s="23"/>
      <c r="CP77" s="59">
        <f t="shared" si="170"/>
        <v>29</v>
      </c>
      <c r="CQ77" s="38">
        <v>29</v>
      </c>
      <c r="CR77" s="23"/>
      <c r="CS77" s="59">
        <f t="shared" si="171"/>
        <v>0</v>
      </c>
      <c r="CT77" s="23"/>
      <c r="CU77" s="23"/>
      <c r="CV77" s="23"/>
      <c r="CW77" s="59">
        <f t="shared" si="172"/>
        <v>0</v>
      </c>
      <c r="CX77" s="23"/>
      <c r="CY77" s="23"/>
      <c r="CZ77" s="59">
        <f t="shared" si="173"/>
        <v>0</v>
      </c>
      <c r="DA77" s="23"/>
      <c r="DB77" s="24"/>
    </row>
    <row r="78" spans="1:106" x14ac:dyDescent="0.15">
      <c r="A78" s="40" t="s">
        <v>392</v>
      </c>
      <c r="B78">
        <v>2014</v>
      </c>
      <c r="C78" s="185">
        <v>41818</v>
      </c>
      <c r="D78" s="4">
        <v>1</v>
      </c>
      <c r="E78" s="113" t="s">
        <v>323</v>
      </c>
      <c r="F78" s="163" t="s">
        <v>251</v>
      </c>
      <c r="G78" s="163" t="s">
        <v>401</v>
      </c>
      <c r="H78" s="123" t="s">
        <v>405</v>
      </c>
      <c r="I78" s="113"/>
      <c r="J78" s="123" t="s">
        <v>406</v>
      </c>
      <c r="K78" s="123" t="s">
        <v>399</v>
      </c>
      <c r="O78" s="34"/>
      <c r="P78" s="129"/>
      <c r="Q78" s="34"/>
      <c r="R78" s="113"/>
      <c r="S78" s="113"/>
      <c r="T78" s="113"/>
      <c r="U78" s="113"/>
      <c r="V78" s="34"/>
      <c r="W78" s="144"/>
      <c r="AB78" s="45" t="s">
        <v>261</v>
      </c>
      <c r="AC78" s="38">
        <f t="shared" ref="AC78:AC85" si="174">(AD78+AE78+AF78)</f>
        <v>45</v>
      </c>
      <c r="AD78" s="38">
        <f t="shared" ref="AD78:AE85" si="175">(AH78+AL78+AO78+AS78)</f>
        <v>33</v>
      </c>
      <c r="AE78" s="38">
        <f t="shared" si="175"/>
        <v>11</v>
      </c>
      <c r="AF78" s="48">
        <f t="shared" ref="AF78:AF85" si="176">(AJ78+AQ78)</f>
        <v>1</v>
      </c>
      <c r="AG78" s="38">
        <f t="shared" si="151"/>
        <v>1</v>
      </c>
      <c r="AJ78">
        <v>1</v>
      </c>
      <c r="AK78" s="59">
        <f t="shared" si="152"/>
        <v>0</v>
      </c>
      <c r="AL78" s="23"/>
      <c r="AM78" s="24"/>
      <c r="AN78" s="38">
        <f t="shared" si="153"/>
        <v>42</v>
      </c>
      <c r="AO78" s="38">
        <v>31</v>
      </c>
      <c r="AP78" s="67">
        <v>11</v>
      </c>
      <c r="AQ78" s="48"/>
      <c r="AR78" s="59">
        <f t="shared" si="154"/>
        <v>2</v>
      </c>
      <c r="AS78" s="67">
        <v>2</v>
      </c>
      <c r="AT78" s="77"/>
      <c r="AV78" s="92" t="s">
        <v>40</v>
      </c>
      <c r="AW78" s="84">
        <f t="shared" ref="AW78:BK78" si="177">SUM(AW57:AW77)</f>
        <v>1183</v>
      </c>
      <c r="AX78" s="79">
        <f t="shared" si="177"/>
        <v>1049</v>
      </c>
      <c r="AY78" s="79">
        <f t="shared" si="177"/>
        <v>134</v>
      </c>
      <c r="AZ78" s="84">
        <f t="shared" si="177"/>
        <v>8</v>
      </c>
      <c r="BA78" s="79">
        <f t="shared" si="177"/>
        <v>0</v>
      </c>
      <c r="BB78" s="79">
        <f t="shared" si="177"/>
        <v>8</v>
      </c>
      <c r="BC78" s="84">
        <f t="shared" si="177"/>
        <v>0</v>
      </c>
      <c r="BD78" s="79">
        <f t="shared" si="177"/>
        <v>0</v>
      </c>
      <c r="BE78" s="79">
        <f t="shared" si="177"/>
        <v>0</v>
      </c>
      <c r="BF78" s="84">
        <f t="shared" si="177"/>
        <v>745</v>
      </c>
      <c r="BG78" s="79">
        <f t="shared" si="177"/>
        <v>641</v>
      </c>
      <c r="BH78" s="72">
        <f t="shared" si="177"/>
        <v>104</v>
      </c>
      <c r="BI78" s="79">
        <f t="shared" si="177"/>
        <v>430</v>
      </c>
      <c r="BJ78" s="79">
        <f t="shared" si="177"/>
        <v>408</v>
      </c>
      <c r="BK78" s="72">
        <f t="shared" si="177"/>
        <v>22</v>
      </c>
      <c r="BM78" s="99" t="s">
        <v>80</v>
      </c>
      <c r="BN78" s="59">
        <f t="shared" si="156"/>
        <v>4</v>
      </c>
      <c r="BO78" s="38">
        <f t="shared" si="157"/>
        <v>0</v>
      </c>
      <c r="BP78" s="38">
        <f t="shared" si="158"/>
        <v>0</v>
      </c>
      <c r="BQ78" s="48">
        <f t="shared" si="159"/>
        <v>4</v>
      </c>
      <c r="BR78" s="17">
        <f t="shared" si="160"/>
        <v>0</v>
      </c>
      <c r="BS78" s="37"/>
      <c r="BT78" s="23"/>
      <c r="BU78" s="22">
        <f t="shared" si="161"/>
        <v>0</v>
      </c>
      <c r="BV78" s="37"/>
      <c r="BW78" s="54"/>
      <c r="BX78" s="38">
        <f t="shared" si="162"/>
        <v>4</v>
      </c>
      <c r="BY78" s="37"/>
      <c r="BZ78" s="67"/>
      <c r="CA78" s="67">
        <v>4</v>
      </c>
      <c r="CB78" s="22">
        <f t="shared" si="163"/>
        <v>0</v>
      </c>
      <c r="CC78" s="23"/>
      <c r="CD78" s="77"/>
      <c r="CG78" s="130" t="s">
        <v>290</v>
      </c>
      <c r="CH78" s="59">
        <f t="shared" si="165"/>
        <v>24</v>
      </c>
      <c r="CI78" s="38">
        <f t="shared" si="166"/>
        <v>17</v>
      </c>
      <c r="CJ78" s="38">
        <f t="shared" si="167"/>
        <v>6</v>
      </c>
      <c r="CK78" s="38">
        <f t="shared" si="168"/>
        <v>1</v>
      </c>
      <c r="CL78" s="59">
        <f t="shared" si="169"/>
        <v>6</v>
      </c>
      <c r="CM78" s="23"/>
      <c r="CN78" s="38">
        <v>6</v>
      </c>
      <c r="CO78" s="23"/>
      <c r="CP78" s="59">
        <f t="shared" si="170"/>
        <v>17</v>
      </c>
      <c r="CQ78" s="38">
        <v>17</v>
      </c>
      <c r="CR78" s="23"/>
      <c r="CS78" s="59">
        <f t="shared" si="171"/>
        <v>1</v>
      </c>
      <c r="CT78" s="23"/>
      <c r="CU78" s="23"/>
      <c r="CV78" s="23">
        <v>1</v>
      </c>
      <c r="CW78" s="59">
        <f t="shared" si="172"/>
        <v>0</v>
      </c>
      <c r="CX78" s="23"/>
      <c r="CY78" s="23"/>
      <c r="CZ78" s="59">
        <f t="shared" si="173"/>
        <v>0</v>
      </c>
      <c r="DA78" s="23"/>
      <c r="DB78" s="24"/>
    </row>
    <row r="79" spans="1:106" x14ac:dyDescent="0.15">
      <c r="A79" s="40" t="s">
        <v>410</v>
      </c>
      <c r="B79">
        <v>2014</v>
      </c>
      <c r="C79" s="185">
        <v>41819</v>
      </c>
      <c r="D79" s="4">
        <v>1</v>
      </c>
      <c r="E79" s="113" t="s">
        <v>323</v>
      </c>
      <c r="F79" s="113" t="s">
        <v>251</v>
      </c>
      <c r="G79" s="163" t="s">
        <v>402</v>
      </c>
      <c r="H79" s="113" t="s">
        <v>19</v>
      </c>
      <c r="I79" s="113"/>
      <c r="J79" s="163" t="s">
        <v>404</v>
      </c>
      <c r="K79" s="123" t="s">
        <v>400</v>
      </c>
      <c r="N79" s="123" t="s">
        <v>398</v>
      </c>
      <c r="O79" s="34"/>
      <c r="P79" s="129"/>
      <c r="Q79" s="34"/>
      <c r="R79" s="113"/>
      <c r="S79" s="113"/>
      <c r="T79" s="113"/>
      <c r="U79" s="113"/>
      <c r="V79" s="34"/>
      <c r="W79" s="144"/>
      <c r="AB79" s="45" t="s">
        <v>81</v>
      </c>
      <c r="AC79" s="38">
        <f t="shared" si="174"/>
        <v>53</v>
      </c>
      <c r="AD79" s="38">
        <f t="shared" si="175"/>
        <v>38</v>
      </c>
      <c r="AE79" s="38">
        <f t="shared" si="175"/>
        <v>12</v>
      </c>
      <c r="AF79" s="48">
        <f t="shared" si="176"/>
        <v>3</v>
      </c>
      <c r="AG79" s="38">
        <f t="shared" si="151"/>
        <v>2</v>
      </c>
      <c r="AJ79">
        <v>2</v>
      </c>
      <c r="AK79" s="59">
        <f t="shared" si="152"/>
        <v>0</v>
      </c>
      <c r="AL79" s="23"/>
      <c r="AM79" s="24"/>
      <c r="AN79" s="38">
        <f t="shared" si="153"/>
        <v>50</v>
      </c>
      <c r="AO79" s="38">
        <v>37</v>
      </c>
      <c r="AP79" s="67">
        <v>12</v>
      </c>
      <c r="AQ79" s="48">
        <v>1</v>
      </c>
      <c r="AR79" s="59">
        <f t="shared" si="154"/>
        <v>1</v>
      </c>
      <c r="AS79" s="67">
        <v>1</v>
      </c>
      <c r="AT79" s="77"/>
      <c r="AV79" s="44" t="s">
        <v>41</v>
      </c>
      <c r="AW79" s="84">
        <f t="shared" ref="AW79:BK79" si="178">(AW78+AW56)</f>
        <v>2686</v>
      </c>
      <c r="AX79" s="79">
        <f t="shared" si="178"/>
        <v>2360</v>
      </c>
      <c r="AY79" s="79">
        <f t="shared" si="178"/>
        <v>326</v>
      </c>
      <c r="AZ79" s="84">
        <f t="shared" si="178"/>
        <v>93</v>
      </c>
      <c r="BA79" s="79">
        <f t="shared" si="178"/>
        <v>63</v>
      </c>
      <c r="BB79" s="72">
        <f t="shared" si="178"/>
        <v>30</v>
      </c>
      <c r="BC79" s="79">
        <f t="shared" si="178"/>
        <v>0</v>
      </c>
      <c r="BD79" s="79">
        <f t="shared" si="178"/>
        <v>0</v>
      </c>
      <c r="BE79" s="79">
        <f t="shared" si="178"/>
        <v>0</v>
      </c>
      <c r="BF79" s="84">
        <f t="shared" si="178"/>
        <v>1900</v>
      </c>
      <c r="BG79" s="79">
        <f t="shared" si="178"/>
        <v>1637</v>
      </c>
      <c r="BH79" s="72">
        <f t="shared" si="178"/>
        <v>263</v>
      </c>
      <c r="BI79" s="79">
        <f t="shared" si="178"/>
        <v>693</v>
      </c>
      <c r="BJ79" s="79">
        <f t="shared" si="178"/>
        <v>660</v>
      </c>
      <c r="BK79" s="72">
        <f t="shared" si="178"/>
        <v>33</v>
      </c>
      <c r="BM79" s="99" t="s">
        <v>261</v>
      </c>
      <c r="BN79" s="59">
        <f t="shared" si="156"/>
        <v>7</v>
      </c>
      <c r="BO79" s="38">
        <f t="shared" si="157"/>
        <v>0</v>
      </c>
      <c r="BP79" s="38">
        <f t="shared" si="158"/>
        <v>0</v>
      </c>
      <c r="BQ79" s="48">
        <f t="shared" si="159"/>
        <v>7</v>
      </c>
      <c r="BR79" s="17">
        <f t="shared" si="160"/>
        <v>0</v>
      </c>
      <c r="BS79" s="23"/>
      <c r="BT79" s="23"/>
      <c r="BU79" s="22">
        <f t="shared" si="161"/>
        <v>0</v>
      </c>
      <c r="BV79" s="37"/>
      <c r="BW79" s="54"/>
      <c r="BX79" s="38">
        <f t="shared" si="162"/>
        <v>7</v>
      </c>
      <c r="BY79" s="37"/>
      <c r="BZ79" s="67"/>
      <c r="CA79" s="67">
        <v>7</v>
      </c>
      <c r="CB79" s="22">
        <f t="shared" si="163"/>
        <v>0</v>
      </c>
      <c r="CC79" s="23"/>
      <c r="CD79" s="77"/>
      <c r="CG79" s="130" t="s">
        <v>291</v>
      </c>
      <c r="CH79" s="59">
        <f t="shared" si="165"/>
        <v>12</v>
      </c>
      <c r="CI79" s="38">
        <f t="shared" si="166"/>
        <v>7</v>
      </c>
      <c r="CJ79" s="38">
        <f t="shared" si="167"/>
        <v>3</v>
      </c>
      <c r="CK79" s="38">
        <f t="shared" si="168"/>
        <v>2</v>
      </c>
      <c r="CL79" s="59">
        <f t="shared" si="169"/>
        <v>4</v>
      </c>
      <c r="CM79" s="23"/>
      <c r="CN79" s="38">
        <v>3</v>
      </c>
      <c r="CO79" s="23">
        <v>1</v>
      </c>
      <c r="CP79" s="59">
        <f t="shared" si="170"/>
        <v>7</v>
      </c>
      <c r="CQ79" s="38">
        <v>7</v>
      </c>
      <c r="CR79" s="23"/>
      <c r="CS79" s="59">
        <f t="shared" si="171"/>
        <v>1</v>
      </c>
      <c r="CT79" s="23"/>
      <c r="CU79" s="23"/>
      <c r="CV79" s="23">
        <v>1</v>
      </c>
      <c r="CW79" s="59">
        <f t="shared" si="172"/>
        <v>0</v>
      </c>
      <c r="CX79" s="23"/>
      <c r="CY79" s="23"/>
      <c r="CZ79" s="59">
        <f t="shared" si="173"/>
        <v>0</v>
      </c>
      <c r="DA79" s="23"/>
      <c r="DB79" s="24"/>
    </row>
    <row r="80" spans="1:106" x14ac:dyDescent="0.15">
      <c r="A80" s="40" t="s">
        <v>410</v>
      </c>
      <c r="B80">
        <v>2014</v>
      </c>
      <c r="C80" s="185">
        <v>41819</v>
      </c>
      <c r="D80" s="4">
        <v>1</v>
      </c>
      <c r="E80" s="113" t="s">
        <v>323</v>
      </c>
      <c r="F80" s="113" t="s">
        <v>251</v>
      </c>
      <c r="G80" s="163" t="s">
        <v>402</v>
      </c>
      <c r="H80" s="123" t="s">
        <v>405</v>
      </c>
      <c r="I80" s="113" t="s">
        <v>394</v>
      </c>
      <c r="J80" s="163" t="s">
        <v>404</v>
      </c>
      <c r="K80" s="123" t="s">
        <v>400</v>
      </c>
      <c r="N80" s="123" t="s">
        <v>398</v>
      </c>
      <c r="O80" s="34"/>
      <c r="P80" s="129"/>
      <c r="Q80" s="34"/>
      <c r="R80" s="113"/>
      <c r="S80" s="113"/>
      <c r="T80" s="113"/>
      <c r="U80" s="113"/>
      <c r="V80" s="34"/>
      <c r="W80" s="144"/>
      <c r="AB80" s="130" t="s">
        <v>262</v>
      </c>
      <c r="AC80" s="38">
        <f t="shared" si="174"/>
        <v>49</v>
      </c>
      <c r="AD80" s="38">
        <f t="shared" si="175"/>
        <v>29</v>
      </c>
      <c r="AE80" s="38">
        <f t="shared" si="175"/>
        <v>19</v>
      </c>
      <c r="AF80" s="48">
        <f t="shared" si="176"/>
        <v>1</v>
      </c>
      <c r="AG80" s="38">
        <f t="shared" si="151"/>
        <v>1</v>
      </c>
      <c r="AH80">
        <v>1</v>
      </c>
      <c r="AK80" s="59">
        <f t="shared" si="152"/>
        <v>0</v>
      </c>
      <c r="AL80" s="23"/>
      <c r="AM80" s="24"/>
      <c r="AN80" s="38">
        <f t="shared" si="153"/>
        <v>48</v>
      </c>
      <c r="AO80" s="38">
        <v>28</v>
      </c>
      <c r="AP80" s="67">
        <v>19</v>
      </c>
      <c r="AQ80" s="48">
        <v>1</v>
      </c>
      <c r="AR80" s="59">
        <f t="shared" si="154"/>
        <v>0</v>
      </c>
      <c r="AS80" s="67"/>
      <c r="AT80" s="77"/>
      <c r="AV80" s="36" t="s">
        <v>57</v>
      </c>
      <c r="AW80" s="22">
        <f t="shared" ref="AW80:AW89" si="179">(AX80+AY80)</f>
        <v>2</v>
      </c>
      <c r="AX80" s="17">
        <f t="shared" ref="AX80:AX90" si="180">(BA80+BD80+BG80+BJ80)</f>
        <v>2</v>
      </c>
      <c r="AY80" s="18">
        <f t="shared" ref="AY80:AY90" si="181">(BB80+BE80+BH80+BK80)</f>
        <v>0</v>
      </c>
      <c r="AZ80" s="17">
        <f t="shared" ref="AZ80:AZ90" si="182">(BA80+BB80)</f>
        <v>0</v>
      </c>
      <c r="BA80" s="38"/>
      <c r="BB80" s="37"/>
      <c r="BC80" s="22">
        <f t="shared" ref="BC80:BC90" si="183">(BD80+BE80)</f>
        <v>0</v>
      </c>
      <c r="BD80" s="23"/>
      <c r="BE80" s="23"/>
      <c r="BF80" s="22">
        <f t="shared" ref="BF80:BF90" si="184">(BG80+BH80)</f>
        <v>2</v>
      </c>
      <c r="BG80" s="67">
        <v>2</v>
      </c>
      <c r="BH80" s="48"/>
      <c r="BI80" s="22">
        <f t="shared" ref="BI80:BI90" si="185">(BJ80+BK80)</f>
        <v>0</v>
      </c>
      <c r="BJ80" s="23"/>
      <c r="BK80" s="24"/>
      <c r="BM80" s="99" t="s">
        <v>81</v>
      </c>
      <c r="BN80" s="59">
        <f t="shared" si="156"/>
        <v>18</v>
      </c>
      <c r="BO80" s="38">
        <f t="shared" si="157"/>
        <v>0</v>
      </c>
      <c r="BP80" s="38">
        <f t="shared" si="158"/>
        <v>2</v>
      </c>
      <c r="BQ80" s="48">
        <f t="shared" si="159"/>
        <v>16</v>
      </c>
      <c r="BR80" s="17">
        <f t="shared" si="160"/>
        <v>0</v>
      </c>
      <c r="BS80" s="23"/>
      <c r="BT80" s="23"/>
      <c r="BU80" s="22">
        <f t="shared" si="161"/>
        <v>0</v>
      </c>
      <c r="BV80" s="37"/>
      <c r="BW80" s="54"/>
      <c r="BX80" s="38">
        <f t="shared" si="162"/>
        <v>17</v>
      </c>
      <c r="BY80" s="37"/>
      <c r="BZ80" s="67">
        <v>1</v>
      </c>
      <c r="CA80" s="67">
        <v>16</v>
      </c>
      <c r="CB80" s="22">
        <f t="shared" si="163"/>
        <v>1</v>
      </c>
      <c r="CC80" s="23">
        <v>1</v>
      </c>
      <c r="CD80" s="77"/>
      <c r="CG80" s="130" t="s">
        <v>292</v>
      </c>
      <c r="CH80" s="59">
        <f t="shared" si="165"/>
        <v>14</v>
      </c>
      <c r="CI80" s="38">
        <f t="shared" si="166"/>
        <v>10</v>
      </c>
      <c r="CJ80" s="38">
        <f t="shared" si="167"/>
        <v>2</v>
      </c>
      <c r="CK80" s="38">
        <f t="shared" si="168"/>
        <v>2</v>
      </c>
      <c r="CL80" s="59">
        <f t="shared" si="169"/>
        <v>4</v>
      </c>
      <c r="CM80" s="23"/>
      <c r="CN80" s="37">
        <v>2</v>
      </c>
      <c r="CO80" s="23">
        <v>2</v>
      </c>
      <c r="CP80" s="59">
        <f t="shared" si="170"/>
        <v>10</v>
      </c>
      <c r="CQ80" s="37">
        <v>10</v>
      </c>
      <c r="CR80" s="23"/>
      <c r="CS80" s="59">
        <f t="shared" si="171"/>
        <v>0</v>
      </c>
      <c r="CT80" s="23"/>
      <c r="CU80" s="23"/>
      <c r="CV80" s="23"/>
      <c r="CW80" s="59">
        <f t="shared" si="172"/>
        <v>0</v>
      </c>
      <c r="CX80" s="23"/>
      <c r="CY80" s="23"/>
      <c r="CZ80" s="59">
        <f t="shared" si="173"/>
        <v>0</v>
      </c>
      <c r="DA80" s="23"/>
      <c r="DB80" s="24"/>
    </row>
    <row r="81" spans="1:106" x14ac:dyDescent="0.15">
      <c r="A81" s="40" t="s">
        <v>410</v>
      </c>
      <c r="B81">
        <v>2014</v>
      </c>
      <c r="C81" s="185">
        <v>41819</v>
      </c>
      <c r="D81" s="4">
        <v>1</v>
      </c>
      <c r="E81" s="113" t="s">
        <v>323</v>
      </c>
      <c r="F81" s="113" t="s">
        <v>302</v>
      </c>
      <c r="G81" s="163" t="s">
        <v>402</v>
      </c>
      <c r="H81" s="113" t="s">
        <v>19</v>
      </c>
      <c r="I81" s="113"/>
      <c r="J81" s="163" t="s">
        <v>404</v>
      </c>
      <c r="K81" s="113" t="s">
        <v>251</v>
      </c>
      <c r="L81" s="34">
        <v>738</v>
      </c>
      <c r="N81" s="144"/>
      <c r="O81" s="144" t="s">
        <v>397</v>
      </c>
      <c r="P81" s="129"/>
      <c r="Q81" s="34"/>
      <c r="R81" s="113"/>
      <c r="S81" s="113"/>
      <c r="T81" s="113"/>
      <c r="U81" s="113"/>
      <c r="V81" s="34"/>
      <c r="W81" s="144"/>
      <c r="AB81" s="85" t="s">
        <v>82</v>
      </c>
      <c r="AC81" s="38">
        <f t="shared" si="174"/>
        <v>23</v>
      </c>
      <c r="AD81" s="38">
        <f t="shared" si="175"/>
        <v>19</v>
      </c>
      <c r="AE81" s="38">
        <f t="shared" si="175"/>
        <v>3</v>
      </c>
      <c r="AF81" s="48">
        <f t="shared" si="176"/>
        <v>1</v>
      </c>
      <c r="AG81" s="38">
        <f t="shared" si="151"/>
        <v>1</v>
      </c>
      <c r="AJ81">
        <v>1</v>
      </c>
      <c r="AK81" s="59">
        <f t="shared" si="152"/>
        <v>0</v>
      </c>
      <c r="AL81" s="23"/>
      <c r="AM81" s="24"/>
      <c r="AN81" s="38">
        <f t="shared" si="153"/>
        <v>19</v>
      </c>
      <c r="AO81" s="38">
        <v>16</v>
      </c>
      <c r="AP81" s="67">
        <v>3</v>
      </c>
      <c r="AQ81" s="48"/>
      <c r="AR81" s="59">
        <f t="shared" si="154"/>
        <v>3</v>
      </c>
      <c r="AS81" s="67">
        <v>3</v>
      </c>
      <c r="AT81" s="77"/>
      <c r="AV81" s="36" t="s">
        <v>100</v>
      </c>
      <c r="AW81" s="59">
        <f t="shared" si="179"/>
        <v>3</v>
      </c>
      <c r="AX81" s="38">
        <f t="shared" si="180"/>
        <v>2</v>
      </c>
      <c r="AY81" s="48">
        <f t="shared" si="181"/>
        <v>1</v>
      </c>
      <c r="AZ81" s="38">
        <f t="shared" si="182"/>
        <v>0</v>
      </c>
      <c r="BA81" s="37"/>
      <c r="BB81" s="37"/>
      <c r="BC81" s="59">
        <f t="shared" si="183"/>
        <v>0</v>
      </c>
      <c r="BD81" s="37"/>
      <c r="BE81" s="37"/>
      <c r="BF81" s="59">
        <f t="shared" si="184"/>
        <v>3</v>
      </c>
      <c r="BG81" s="67">
        <v>2</v>
      </c>
      <c r="BH81" s="48">
        <v>1</v>
      </c>
      <c r="BI81" s="59">
        <f t="shared" si="185"/>
        <v>0</v>
      </c>
      <c r="BJ81" s="37"/>
      <c r="BK81" s="54"/>
      <c r="BM81" s="99" t="s">
        <v>262</v>
      </c>
      <c r="BN81" s="59">
        <f t="shared" si="156"/>
        <v>27</v>
      </c>
      <c r="BO81" s="38">
        <f t="shared" si="157"/>
        <v>0</v>
      </c>
      <c r="BP81" s="38">
        <f t="shared" si="158"/>
        <v>5</v>
      </c>
      <c r="BQ81" s="48">
        <f t="shared" si="159"/>
        <v>22</v>
      </c>
      <c r="BR81" s="17">
        <f t="shared" si="160"/>
        <v>0</v>
      </c>
      <c r="BS81" s="23"/>
      <c r="BT81" s="23"/>
      <c r="BU81" s="22">
        <f t="shared" si="161"/>
        <v>0</v>
      </c>
      <c r="BV81" s="37"/>
      <c r="BW81" s="54"/>
      <c r="BX81" s="38">
        <f t="shared" si="162"/>
        <v>27</v>
      </c>
      <c r="BY81" s="37"/>
      <c r="BZ81" s="67">
        <v>5</v>
      </c>
      <c r="CA81" s="67">
        <v>22</v>
      </c>
      <c r="CB81" s="22">
        <f t="shared" si="163"/>
        <v>0</v>
      </c>
      <c r="CC81" s="23"/>
      <c r="CD81" s="77"/>
      <c r="CG81" s="130" t="s">
        <v>293</v>
      </c>
      <c r="CH81" s="59">
        <f t="shared" si="165"/>
        <v>6</v>
      </c>
      <c r="CI81" s="38">
        <f t="shared" si="166"/>
        <v>0</v>
      </c>
      <c r="CJ81" s="38">
        <f t="shared" si="167"/>
        <v>2</v>
      </c>
      <c r="CK81" s="38">
        <f t="shared" si="168"/>
        <v>4</v>
      </c>
      <c r="CL81" s="59">
        <f t="shared" si="169"/>
        <v>4</v>
      </c>
      <c r="CM81" s="23"/>
      <c r="CN81" s="23"/>
      <c r="CO81" s="23">
        <v>4</v>
      </c>
      <c r="CP81" s="59">
        <f t="shared" si="170"/>
        <v>2</v>
      </c>
      <c r="CQ81" s="37"/>
      <c r="CR81" s="23">
        <v>2</v>
      </c>
      <c r="CS81" s="59">
        <f t="shared" si="171"/>
        <v>0</v>
      </c>
      <c r="CT81" s="23"/>
      <c r="CU81" s="23"/>
      <c r="CV81" s="23"/>
      <c r="CW81" s="59">
        <f t="shared" si="172"/>
        <v>0</v>
      </c>
      <c r="CX81" s="23"/>
      <c r="CY81" s="23"/>
      <c r="CZ81" s="59">
        <f t="shared" si="173"/>
        <v>0</v>
      </c>
      <c r="DA81" s="23"/>
      <c r="DB81" s="24"/>
    </row>
    <row r="82" spans="1:106" x14ac:dyDescent="0.15">
      <c r="A82" s="40" t="s">
        <v>410</v>
      </c>
      <c r="B82">
        <v>2014</v>
      </c>
      <c r="C82" s="185">
        <v>41819</v>
      </c>
      <c r="D82" s="4">
        <v>2</v>
      </c>
      <c r="E82" s="113" t="s">
        <v>323</v>
      </c>
      <c r="F82" s="123" t="s">
        <v>251</v>
      </c>
      <c r="G82" s="123" t="s">
        <v>146</v>
      </c>
      <c r="H82" s="113" t="s">
        <v>19</v>
      </c>
      <c r="I82" s="113"/>
      <c r="J82" s="163" t="s">
        <v>404</v>
      </c>
      <c r="K82" s="123" t="s">
        <v>400</v>
      </c>
      <c r="N82" s="123" t="s">
        <v>398</v>
      </c>
      <c r="O82" s="34"/>
      <c r="P82" s="129"/>
      <c r="Q82" s="34"/>
      <c r="R82" s="113"/>
      <c r="S82" s="113"/>
      <c r="T82" s="113"/>
      <c r="U82" s="113"/>
      <c r="V82" s="34"/>
      <c r="W82" s="144"/>
      <c r="AB82" s="130" t="s">
        <v>83</v>
      </c>
      <c r="AC82" s="38">
        <f t="shared" si="174"/>
        <v>23</v>
      </c>
      <c r="AD82" s="38">
        <f t="shared" si="175"/>
        <v>17</v>
      </c>
      <c r="AE82" s="38">
        <f t="shared" si="175"/>
        <v>5</v>
      </c>
      <c r="AF82" s="48">
        <f t="shared" si="176"/>
        <v>1</v>
      </c>
      <c r="AG82" s="38">
        <f t="shared" si="151"/>
        <v>1</v>
      </c>
      <c r="AJ82">
        <v>1</v>
      </c>
      <c r="AK82" s="59">
        <f t="shared" si="152"/>
        <v>0</v>
      </c>
      <c r="AL82" s="23"/>
      <c r="AM82" s="24"/>
      <c r="AN82" s="38">
        <f t="shared" si="153"/>
        <v>15</v>
      </c>
      <c r="AO82" s="38">
        <v>10</v>
      </c>
      <c r="AP82" s="67">
        <v>5</v>
      </c>
      <c r="AQ82" s="48"/>
      <c r="AR82" s="59">
        <f t="shared" si="154"/>
        <v>7</v>
      </c>
      <c r="AS82" s="67">
        <v>7</v>
      </c>
      <c r="AT82" s="77"/>
      <c r="AV82" s="36" t="s">
        <v>168</v>
      </c>
      <c r="AW82" s="22">
        <f t="shared" si="179"/>
        <v>0</v>
      </c>
      <c r="AX82" s="17">
        <f t="shared" si="180"/>
        <v>0</v>
      </c>
      <c r="AY82" s="18">
        <f t="shared" si="181"/>
        <v>0</v>
      </c>
      <c r="AZ82" s="17">
        <f t="shared" si="182"/>
        <v>0</v>
      </c>
      <c r="BA82" s="17"/>
      <c r="BB82" s="23"/>
      <c r="BC82" s="22">
        <f t="shared" si="183"/>
        <v>0</v>
      </c>
      <c r="BD82" s="23"/>
      <c r="BE82" s="23"/>
      <c r="BF82" s="22">
        <f t="shared" si="184"/>
        <v>0</v>
      </c>
      <c r="BG82" s="67"/>
      <c r="BH82" s="48"/>
      <c r="BI82" s="22">
        <f t="shared" si="185"/>
        <v>0</v>
      </c>
      <c r="BJ82" s="23"/>
      <c r="BK82" s="24"/>
      <c r="BM82" s="99" t="s">
        <v>82</v>
      </c>
      <c r="BN82" s="59">
        <f t="shared" si="156"/>
        <v>15</v>
      </c>
      <c r="BO82" s="38">
        <f t="shared" si="157"/>
        <v>0</v>
      </c>
      <c r="BP82" s="38">
        <f t="shared" si="158"/>
        <v>2</v>
      </c>
      <c r="BQ82" s="48">
        <f t="shared" si="159"/>
        <v>13</v>
      </c>
      <c r="BR82" s="17">
        <f t="shared" si="160"/>
        <v>0</v>
      </c>
      <c r="BS82" s="23"/>
      <c r="BT82" s="23"/>
      <c r="BU82" s="22">
        <f t="shared" si="161"/>
        <v>0</v>
      </c>
      <c r="BV82" s="37"/>
      <c r="BW82" s="54"/>
      <c r="BX82" s="38">
        <f t="shared" si="162"/>
        <v>15</v>
      </c>
      <c r="BY82" s="37"/>
      <c r="BZ82" s="67">
        <v>2</v>
      </c>
      <c r="CA82" s="67">
        <v>13</v>
      </c>
      <c r="CB82" s="22">
        <f t="shared" si="163"/>
        <v>0</v>
      </c>
      <c r="CC82" s="23"/>
      <c r="CD82" s="77"/>
      <c r="CG82" s="130" t="s">
        <v>294</v>
      </c>
      <c r="CH82" s="59">
        <f t="shared" si="165"/>
        <v>16</v>
      </c>
      <c r="CI82" s="38">
        <f t="shared" si="166"/>
        <v>9</v>
      </c>
      <c r="CJ82" s="38">
        <f t="shared" si="167"/>
        <v>5</v>
      </c>
      <c r="CK82" s="38">
        <f t="shared" si="168"/>
        <v>2</v>
      </c>
      <c r="CL82" s="59">
        <f t="shared" si="169"/>
        <v>1</v>
      </c>
      <c r="CM82" s="23"/>
      <c r="CN82" s="23"/>
      <c r="CO82" s="37">
        <v>1</v>
      </c>
      <c r="CP82" s="59">
        <f t="shared" si="170"/>
        <v>14</v>
      </c>
      <c r="CQ82" s="37">
        <v>9</v>
      </c>
      <c r="CR82" s="23">
        <v>5</v>
      </c>
      <c r="CS82" s="59">
        <f t="shared" si="171"/>
        <v>1</v>
      </c>
      <c r="CT82" s="23"/>
      <c r="CU82" s="23"/>
      <c r="CV82" s="23">
        <v>1</v>
      </c>
      <c r="CW82" s="59">
        <f t="shared" si="172"/>
        <v>0</v>
      </c>
      <c r="CX82" s="23"/>
      <c r="CY82" s="23"/>
      <c r="CZ82" s="59">
        <f t="shared" si="173"/>
        <v>0</v>
      </c>
      <c r="DA82" s="23"/>
      <c r="DB82" s="24"/>
    </row>
    <row r="83" spans="1:106" x14ac:dyDescent="0.15">
      <c r="A83" s="40" t="s">
        <v>410</v>
      </c>
      <c r="B83">
        <v>2014</v>
      </c>
      <c r="C83" s="185">
        <v>41819</v>
      </c>
      <c r="D83" s="4">
        <v>1</v>
      </c>
      <c r="E83" s="113" t="s">
        <v>323</v>
      </c>
      <c r="F83" s="163" t="s">
        <v>251</v>
      </c>
      <c r="G83" s="163" t="s">
        <v>401</v>
      </c>
      <c r="H83" s="113" t="s">
        <v>19</v>
      </c>
      <c r="I83" s="113"/>
      <c r="J83" s="163" t="s">
        <v>404</v>
      </c>
      <c r="K83" s="123" t="s">
        <v>399</v>
      </c>
      <c r="O83" s="34"/>
      <c r="P83" s="129"/>
      <c r="Q83" s="34"/>
      <c r="R83" s="113"/>
      <c r="S83" s="113"/>
      <c r="T83" s="113"/>
      <c r="U83" s="113"/>
      <c r="V83" s="34"/>
      <c r="W83" s="144"/>
      <c r="AB83" s="130" t="s">
        <v>99</v>
      </c>
      <c r="AC83" s="38">
        <f t="shared" si="174"/>
        <v>17</v>
      </c>
      <c r="AD83" s="38">
        <f t="shared" si="175"/>
        <v>8</v>
      </c>
      <c r="AE83" s="38">
        <f t="shared" si="175"/>
        <v>8</v>
      </c>
      <c r="AF83" s="48">
        <f t="shared" si="176"/>
        <v>1</v>
      </c>
      <c r="AG83" s="38">
        <f t="shared" si="151"/>
        <v>0</v>
      </c>
      <c r="AK83" s="59">
        <f t="shared" si="152"/>
        <v>0</v>
      </c>
      <c r="AL83" s="23"/>
      <c r="AM83" s="24"/>
      <c r="AN83" s="38">
        <f t="shared" si="153"/>
        <v>17</v>
      </c>
      <c r="AO83" s="38">
        <v>8</v>
      </c>
      <c r="AP83" s="67">
        <v>8</v>
      </c>
      <c r="AQ83" s="48">
        <v>1</v>
      </c>
      <c r="AR83" s="59">
        <f t="shared" si="154"/>
        <v>0</v>
      </c>
      <c r="AS83" s="67"/>
      <c r="AT83" s="77"/>
      <c r="AV83" s="45" t="s">
        <v>169</v>
      </c>
      <c r="AW83" s="22">
        <f t="shared" si="179"/>
        <v>0</v>
      </c>
      <c r="AX83" s="17">
        <f t="shared" si="180"/>
        <v>0</v>
      </c>
      <c r="AY83" s="18">
        <f t="shared" si="181"/>
        <v>0</v>
      </c>
      <c r="AZ83" s="17">
        <f t="shared" si="182"/>
        <v>0</v>
      </c>
      <c r="BA83" s="23"/>
      <c r="BB83" s="23"/>
      <c r="BC83" s="22">
        <f t="shared" si="183"/>
        <v>0</v>
      </c>
      <c r="BD83" s="23"/>
      <c r="BE83" s="23"/>
      <c r="BF83" s="22">
        <f t="shared" si="184"/>
        <v>0</v>
      </c>
      <c r="BG83" s="67"/>
      <c r="BH83" s="48"/>
      <c r="BI83" s="22">
        <f t="shared" si="185"/>
        <v>0</v>
      </c>
      <c r="BJ83" s="23"/>
      <c r="BK83" s="24"/>
      <c r="BM83" s="99" t="s">
        <v>83</v>
      </c>
      <c r="BN83" s="59">
        <f t="shared" si="156"/>
        <v>5</v>
      </c>
      <c r="BO83" s="38">
        <f t="shared" si="157"/>
        <v>0</v>
      </c>
      <c r="BP83" s="38">
        <f t="shared" si="158"/>
        <v>0</v>
      </c>
      <c r="BQ83" s="48">
        <f t="shared" si="159"/>
        <v>5</v>
      </c>
      <c r="BR83" s="17">
        <f t="shared" si="160"/>
        <v>0</v>
      </c>
      <c r="BS83" s="23"/>
      <c r="BT83" s="23"/>
      <c r="BU83" s="22">
        <f t="shared" si="161"/>
        <v>0</v>
      </c>
      <c r="BV83" s="37"/>
      <c r="BW83" s="54"/>
      <c r="BX83" s="38">
        <f t="shared" si="162"/>
        <v>5</v>
      </c>
      <c r="BY83" s="37"/>
      <c r="BZ83" s="67"/>
      <c r="CA83" s="67">
        <v>5</v>
      </c>
      <c r="CB83" s="22">
        <f t="shared" si="163"/>
        <v>0</v>
      </c>
      <c r="CC83" s="23"/>
      <c r="CD83" s="77"/>
      <c r="CG83" s="130" t="s">
        <v>244</v>
      </c>
      <c r="CH83" s="59">
        <f t="shared" si="165"/>
        <v>13</v>
      </c>
      <c r="CI83" s="38">
        <f t="shared" si="166"/>
        <v>7</v>
      </c>
      <c r="CJ83" s="38">
        <f t="shared" si="167"/>
        <v>4</v>
      </c>
      <c r="CK83" s="38">
        <f t="shared" si="168"/>
        <v>2</v>
      </c>
      <c r="CL83" s="59">
        <f t="shared" si="169"/>
        <v>1</v>
      </c>
      <c r="CM83" s="23"/>
      <c r="CN83" s="23"/>
      <c r="CO83" s="37">
        <v>1</v>
      </c>
      <c r="CP83" s="59">
        <f t="shared" si="170"/>
        <v>11</v>
      </c>
      <c r="CQ83" s="37">
        <v>7</v>
      </c>
      <c r="CR83" s="23">
        <v>4</v>
      </c>
      <c r="CS83" s="59">
        <f t="shared" si="171"/>
        <v>1</v>
      </c>
      <c r="CT83" s="23"/>
      <c r="CU83" s="23"/>
      <c r="CV83" s="37">
        <v>1</v>
      </c>
      <c r="CW83" s="59">
        <f t="shared" si="172"/>
        <v>0</v>
      </c>
      <c r="CX83" s="23"/>
      <c r="CY83" s="23"/>
      <c r="CZ83" s="59">
        <f t="shared" si="173"/>
        <v>0</v>
      </c>
      <c r="DA83" s="23"/>
      <c r="DB83" s="24"/>
    </row>
    <row r="84" spans="1:106" x14ac:dyDescent="0.15">
      <c r="A84" s="40" t="s">
        <v>410</v>
      </c>
      <c r="B84">
        <v>2014</v>
      </c>
      <c r="C84" s="185">
        <v>41819</v>
      </c>
      <c r="D84" s="4">
        <v>1</v>
      </c>
      <c r="E84" s="113" t="s">
        <v>323</v>
      </c>
      <c r="F84" s="163" t="s">
        <v>251</v>
      </c>
      <c r="G84" s="163" t="s">
        <v>401</v>
      </c>
      <c r="H84" s="113" t="s">
        <v>19</v>
      </c>
      <c r="I84" s="113" t="s">
        <v>394</v>
      </c>
      <c r="J84" s="163" t="s">
        <v>404</v>
      </c>
      <c r="K84" s="113" t="s">
        <v>303</v>
      </c>
      <c r="L84" s="34">
        <v>261</v>
      </c>
      <c r="M84" s="144" t="s">
        <v>376</v>
      </c>
      <c r="O84" s="34"/>
      <c r="P84" s="129"/>
      <c r="Q84" s="34"/>
      <c r="R84" s="113"/>
      <c r="S84" s="113"/>
      <c r="T84" s="113"/>
      <c r="U84" s="113"/>
      <c r="V84" s="34"/>
      <c r="W84" s="144"/>
      <c r="AB84" s="130" t="s">
        <v>163</v>
      </c>
      <c r="AC84" s="149">
        <f t="shared" si="174"/>
        <v>5</v>
      </c>
      <c r="AD84" s="149">
        <f t="shared" si="175"/>
        <v>5</v>
      </c>
      <c r="AE84" s="38">
        <f t="shared" si="175"/>
        <v>0</v>
      </c>
      <c r="AF84" s="48">
        <f t="shared" si="176"/>
        <v>0</v>
      </c>
      <c r="AG84" s="38">
        <f t="shared" si="151"/>
        <v>0</v>
      </c>
      <c r="AK84" s="59">
        <f t="shared" si="152"/>
        <v>0</v>
      </c>
      <c r="AL84" s="23"/>
      <c r="AM84" s="24"/>
      <c r="AN84" s="38">
        <f t="shared" si="153"/>
        <v>2</v>
      </c>
      <c r="AO84" s="38">
        <v>2</v>
      </c>
      <c r="AP84" s="67"/>
      <c r="AQ84" s="48"/>
      <c r="AR84" s="153">
        <f t="shared" si="154"/>
        <v>3</v>
      </c>
      <c r="AS84" s="154">
        <v>3</v>
      </c>
      <c r="AT84" s="77"/>
      <c r="AV84" s="36" t="s">
        <v>170</v>
      </c>
      <c r="AW84" s="22">
        <f t="shared" si="179"/>
        <v>0</v>
      </c>
      <c r="AX84" s="17">
        <f t="shared" si="180"/>
        <v>0</v>
      </c>
      <c r="AY84" s="18">
        <f t="shared" si="181"/>
        <v>0</v>
      </c>
      <c r="AZ84" s="17">
        <f t="shared" si="182"/>
        <v>0</v>
      </c>
      <c r="BA84" s="17"/>
      <c r="BB84" s="23"/>
      <c r="BC84" s="22">
        <f t="shared" si="183"/>
        <v>0</v>
      </c>
      <c r="BD84" s="23"/>
      <c r="BE84" s="23"/>
      <c r="BF84" s="22">
        <f t="shared" si="184"/>
        <v>0</v>
      </c>
      <c r="BG84" s="67"/>
      <c r="BH84" s="48"/>
      <c r="BI84" s="22">
        <f t="shared" si="185"/>
        <v>0</v>
      </c>
      <c r="BJ84" s="23"/>
      <c r="BK84" s="24"/>
      <c r="BM84" s="99" t="s">
        <v>99</v>
      </c>
      <c r="BN84" s="59">
        <f t="shared" si="156"/>
        <v>3</v>
      </c>
      <c r="BO84" s="38">
        <f t="shared" si="157"/>
        <v>0</v>
      </c>
      <c r="BP84" s="149">
        <f t="shared" si="158"/>
        <v>2</v>
      </c>
      <c r="BQ84" s="150">
        <f t="shared" si="159"/>
        <v>1</v>
      </c>
      <c r="BR84" s="38">
        <f t="shared" si="160"/>
        <v>0</v>
      </c>
      <c r="BS84" s="37"/>
      <c r="BT84" s="37"/>
      <c r="BU84" s="59">
        <f t="shared" si="161"/>
        <v>0</v>
      </c>
      <c r="BV84" s="37"/>
      <c r="BW84" s="54"/>
      <c r="BX84" s="38">
        <f t="shared" si="162"/>
        <v>3</v>
      </c>
      <c r="BY84" s="37"/>
      <c r="BZ84" s="154">
        <v>2</v>
      </c>
      <c r="CA84" s="154">
        <v>1</v>
      </c>
      <c r="CB84" s="59">
        <f t="shared" si="163"/>
        <v>0</v>
      </c>
      <c r="CC84" s="37"/>
      <c r="CD84" s="125"/>
      <c r="CG84" s="130" t="s">
        <v>295</v>
      </c>
      <c r="CH84" s="59">
        <f t="shared" si="165"/>
        <v>3</v>
      </c>
      <c r="CI84" s="38">
        <f t="shared" si="166"/>
        <v>1</v>
      </c>
      <c r="CJ84" s="38">
        <f t="shared" si="167"/>
        <v>0</v>
      </c>
      <c r="CK84" s="38">
        <f t="shared" si="168"/>
        <v>2</v>
      </c>
      <c r="CL84" s="59">
        <f t="shared" si="169"/>
        <v>0</v>
      </c>
      <c r="CM84" s="23"/>
      <c r="CN84" s="23"/>
      <c r="CO84" s="23"/>
      <c r="CP84" s="59">
        <f t="shared" si="170"/>
        <v>1</v>
      </c>
      <c r="CQ84" s="37">
        <v>1</v>
      </c>
      <c r="CR84" s="23"/>
      <c r="CS84" s="59">
        <f t="shared" si="171"/>
        <v>2</v>
      </c>
      <c r="CT84" s="23"/>
      <c r="CU84" s="23"/>
      <c r="CV84" s="37">
        <v>2</v>
      </c>
      <c r="CW84" s="59">
        <f t="shared" si="172"/>
        <v>0</v>
      </c>
      <c r="CX84" s="23"/>
      <c r="CY84" s="23"/>
      <c r="CZ84" s="59">
        <f t="shared" si="173"/>
        <v>0</v>
      </c>
      <c r="DA84" s="23"/>
      <c r="DB84" s="24"/>
    </row>
    <row r="85" spans="1:106" x14ac:dyDescent="0.15">
      <c r="A85" s="40" t="s">
        <v>410</v>
      </c>
      <c r="B85">
        <v>2014</v>
      </c>
      <c r="C85" s="185">
        <v>41819</v>
      </c>
      <c r="D85" s="4">
        <v>1</v>
      </c>
      <c r="E85" s="113" t="s">
        <v>323</v>
      </c>
      <c r="F85" s="163" t="s">
        <v>251</v>
      </c>
      <c r="G85" s="163" t="s">
        <v>401</v>
      </c>
      <c r="H85" s="123" t="s">
        <v>405</v>
      </c>
      <c r="I85" s="113" t="s">
        <v>394</v>
      </c>
      <c r="J85" s="163" t="s">
        <v>404</v>
      </c>
      <c r="K85" s="113" t="s">
        <v>303</v>
      </c>
      <c r="L85" s="34">
        <v>303</v>
      </c>
      <c r="M85" s="144" t="s">
        <v>377</v>
      </c>
      <c r="O85" s="34"/>
      <c r="P85" s="129"/>
      <c r="Q85" s="34"/>
      <c r="R85" s="113"/>
      <c r="S85" s="113"/>
      <c r="T85" s="113"/>
      <c r="U85" s="113"/>
      <c r="V85" s="34"/>
      <c r="W85" s="144"/>
      <c r="AB85" s="130" t="s">
        <v>263</v>
      </c>
      <c r="AC85" s="38">
        <f t="shared" si="174"/>
        <v>6</v>
      </c>
      <c r="AD85" s="38">
        <f t="shared" si="175"/>
        <v>4</v>
      </c>
      <c r="AE85" s="38">
        <f t="shared" si="175"/>
        <v>2</v>
      </c>
      <c r="AF85" s="48">
        <f t="shared" si="176"/>
        <v>0</v>
      </c>
      <c r="AG85" s="38">
        <f t="shared" si="151"/>
        <v>0</v>
      </c>
      <c r="AK85" s="59">
        <f t="shared" si="152"/>
        <v>0</v>
      </c>
      <c r="AL85" s="23"/>
      <c r="AM85" s="24"/>
      <c r="AN85" s="38">
        <f t="shared" si="153"/>
        <v>5</v>
      </c>
      <c r="AO85" s="38">
        <v>3</v>
      </c>
      <c r="AP85" s="67">
        <v>2</v>
      </c>
      <c r="AQ85" s="48"/>
      <c r="AR85" s="59">
        <f t="shared" si="154"/>
        <v>1</v>
      </c>
      <c r="AS85" s="67">
        <v>1</v>
      </c>
      <c r="AT85" s="77"/>
      <c r="AV85" s="45" t="s">
        <v>171</v>
      </c>
      <c r="AW85" s="22">
        <f t="shared" si="179"/>
        <v>0</v>
      </c>
      <c r="AX85" s="17">
        <f t="shared" si="180"/>
        <v>0</v>
      </c>
      <c r="AY85" s="18">
        <f t="shared" si="181"/>
        <v>0</v>
      </c>
      <c r="AZ85" s="17">
        <f t="shared" si="182"/>
        <v>0</v>
      </c>
      <c r="BA85" s="23"/>
      <c r="BB85" s="23"/>
      <c r="BC85" s="22">
        <f t="shared" si="183"/>
        <v>0</v>
      </c>
      <c r="BD85" s="23"/>
      <c r="BE85" s="23"/>
      <c r="BF85" s="22">
        <f t="shared" si="184"/>
        <v>0</v>
      </c>
      <c r="BG85" s="67"/>
      <c r="BH85" s="48"/>
      <c r="BI85" s="22">
        <f t="shared" si="185"/>
        <v>0</v>
      </c>
      <c r="BJ85" s="23"/>
      <c r="BK85" s="24"/>
      <c r="BM85" s="99" t="s">
        <v>163</v>
      </c>
      <c r="BN85" s="59">
        <f t="shared" si="156"/>
        <v>3</v>
      </c>
      <c r="BO85" s="38">
        <f t="shared" si="157"/>
        <v>0</v>
      </c>
      <c r="BP85" s="38">
        <f t="shared" si="158"/>
        <v>0</v>
      </c>
      <c r="BQ85" s="48">
        <f t="shared" si="159"/>
        <v>3</v>
      </c>
      <c r="BR85" s="17">
        <f t="shared" si="160"/>
        <v>0</v>
      </c>
      <c r="BS85" s="23"/>
      <c r="BT85" s="23"/>
      <c r="BU85" s="22">
        <f t="shared" si="161"/>
        <v>0</v>
      </c>
      <c r="BV85" s="37"/>
      <c r="BW85" s="54"/>
      <c r="BX85" s="38">
        <f t="shared" si="162"/>
        <v>1</v>
      </c>
      <c r="BY85" s="37"/>
      <c r="BZ85" s="67"/>
      <c r="CA85" s="67">
        <v>1</v>
      </c>
      <c r="CB85" s="22">
        <f t="shared" si="163"/>
        <v>2</v>
      </c>
      <c r="CC85" s="23"/>
      <c r="CD85" s="77">
        <v>2</v>
      </c>
      <c r="CG85" s="130" t="s">
        <v>296</v>
      </c>
      <c r="CH85" s="59">
        <f>SUM(CI85+CJ85+CK85)</f>
        <v>5</v>
      </c>
      <c r="CI85" s="38">
        <f t="shared" ref="CI85:CJ88" si="186">SUM(CM85+CQ85+CT85+CX85)</f>
        <v>3</v>
      </c>
      <c r="CJ85" s="38">
        <f t="shared" si="186"/>
        <v>1</v>
      </c>
      <c r="CK85" s="38">
        <f>SUM(CO85+CV85)</f>
        <v>1</v>
      </c>
      <c r="CL85" s="59">
        <f>SUM(CM85+CN85+CO85)</f>
        <v>0</v>
      </c>
      <c r="CM85" s="23"/>
      <c r="CN85" s="23"/>
      <c r="CO85" s="23"/>
      <c r="CP85" s="59">
        <f>SUM(CQ85+CR85)</f>
        <v>4</v>
      </c>
      <c r="CQ85" s="37">
        <v>3</v>
      </c>
      <c r="CR85" s="37">
        <v>1</v>
      </c>
      <c r="CS85" s="59">
        <f t="shared" si="171"/>
        <v>1</v>
      </c>
      <c r="CT85" s="23"/>
      <c r="CU85" s="23"/>
      <c r="CV85" s="37">
        <v>1</v>
      </c>
      <c r="CW85" s="59">
        <f t="shared" si="172"/>
        <v>0</v>
      </c>
      <c r="CX85" s="23"/>
      <c r="CY85" s="23"/>
      <c r="CZ85" s="59">
        <f t="shared" si="173"/>
        <v>0</v>
      </c>
      <c r="DA85" s="23"/>
      <c r="DB85" s="24"/>
    </row>
    <row r="86" spans="1:106" x14ac:dyDescent="0.15">
      <c r="A86" s="40" t="s">
        <v>410</v>
      </c>
      <c r="B86">
        <v>2014</v>
      </c>
      <c r="C86" s="185">
        <v>41819</v>
      </c>
      <c r="D86" s="4">
        <v>1</v>
      </c>
      <c r="E86" s="113" t="s">
        <v>323</v>
      </c>
      <c r="F86" s="163" t="s">
        <v>251</v>
      </c>
      <c r="G86" s="163" t="s">
        <v>401</v>
      </c>
      <c r="H86" s="123" t="s">
        <v>405</v>
      </c>
      <c r="I86" s="113"/>
      <c r="J86" s="123" t="s">
        <v>406</v>
      </c>
      <c r="K86" s="123" t="s">
        <v>399</v>
      </c>
      <c r="O86" s="34"/>
      <c r="P86" s="129"/>
      <c r="Q86" s="34"/>
      <c r="R86" s="113"/>
      <c r="S86" s="113"/>
      <c r="T86" s="113"/>
      <c r="U86" s="113"/>
      <c r="V86" s="35"/>
      <c r="W86" s="113"/>
      <c r="AB86" s="130" t="s">
        <v>264</v>
      </c>
      <c r="AC86" s="38">
        <f>(AD86+AE86+AF86)</f>
        <v>4</v>
      </c>
      <c r="AD86" s="38">
        <f t="shared" ref="AD86:AE89" si="187">(AH86+AL86+AO86+AS86)</f>
        <v>3</v>
      </c>
      <c r="AE86" s="38">
        <f t="shared" si="187"/>
        <v>1</v>
      </c>
      <c r="AF86" s="48">
        <f>(AJ86+AQ86)</f>
        <v>0</v>
      </c>
      <c r="AG86" s="38">
        <f t="shared" si="151"/>
        <v>0</v>
      </c>
      <c r="AK86" s="59">
        <f t="shared" si="152"/>
        <v>0</v>
      </c>
      <c r="AL86" s="23"/>
      <c r="AM86" s="24"/>
      <c r="AN86" s="38">
        <f t="shared" si="153"/>
        <v>4</v>
      </c>
      <c r="AO86" s="38">
        <v>3</v>
      </c>
      <c r="AP86" s="67">
        <v>1</v>
      </c>
      <c r="AQ86" s="38"/>
      <c r="AR86" s="59">
        <f t="shared" si="154"/>
        <v>0</v>
      </c>
      <c r="AS86" s="67"/>
      <c r="AT86" s="24"/>
      <c r="AV86" s="36" t="s">
        <v>172</v>
      </c>
      <c r="AW86" s="22">
        <f t="shared" si="179"/>
        <v>0</v>
      </c>
      <c r="AX86" s="17">
        <f t="shared" si="180"/>
        <v>0</v>
      </c>
      <c r="AY86" s="18">
        <f t="shared" si="181"/>
        <v>0</v>
      </c>
      <c r="AZ86" s="17">
        <f t="shared" si="182"/>
        <v>0</v>
      </c>
      <c r="BA86" s="23"/>
      <c r="BB86" s="23"/>
      <c r="BC86" s="22">
        <f t="shared" si="183"/>
        <v>0</v>
      </c>
      <c r="BD86" s="23"/>
      <c r="BE86" s="23"/>
      <c r="BF86" s="22">
        <f t="shared" si="184"/>
        <v>0</v>
      </c>
      <c r="BG86" s="67"/>
      <c r="BH86" s="48"/>
      <c r="BI86" s="22">
        <f t="shared" si="185"/>
        <v>0</v>
      </c>
      <c r="BJ86" s="23"/>
      <c r="BK86" s="24"/>
      <c r="BM86" s="99" t="s">
        <v>263</v>
      </c>
      <c r="BN86" s="59">
        <f t="shared" si="156"/>
        <v>3</v>
      </c>
      <c r="BO86" s="38">
        <f t="shared" si="157"/>
        <v>0</v>
      </c>
      <c r="BP86" s="38">
        <f t="shared" si="158"/>
        <v>0</v>
      </c>
      <c r="BQ86" s="48">
        <f t="shared" si="159"/>
        <v>3</v>
      </c>
      <c r="BR86" s="17">
        <f t="shared" si="160"/>
        <v>0</v>
      </c>
      <c r="BS86" s="37"/>
      <c r="BT86" s="23"/>
      <c r="BU86" s="22">
        <f t="shared" si="161"/>
        <v>0</v>
      </c>
      <c r="BV86" s="37"/>
      <c r="BW86" s="54"/>
      <c r="BX86" s="38">
        <f t="shared" si="162"/>
        <v>3</v>
      </c>
      <c r="BY86" s="37"/>
      <c r="BZ86" s="37"/>
      <c r="CA86" s="67">
        <v>3</v>
      </c>
      <c r="CB86" s="22">
        <f t="shared" si="163"/>
        <v>0</v>
      </c>
      <c r="CC86" s="23"/>
      <c r="CD86" s="77"/>
      <c r="CG86" s="130" t="s">
        <v>297</v>
      </c>
      <c r="CH86" s="59">
        <f>SUM(CI86+CJ86+CK86)</f>
        <v>5</v>
      </c>
      <c r="CI86" s="38">
        <f t="shared" si="186"/>
        <v>1</v>
      </c>
      <c r="CJ86" s="38">
        <f t="shared" si="186"/>
        <v>2</v>
      </c>
      <c r="CK86" s="38">
        <f>SUM(CO86+CV86)</f>
        <v>2</v>
      </c>
      <c r="CL86" s="59">
        <f>SUM(CM86+CN86+CO86)</f>
        <v>2</v>
      </c>
      <c r="CM86" s="23"/>
      <c r="CN86" s="23">
        <v>1</v>
      </c>
      <c r="CO86" s="37">
        <v>1</v>
      </c>
      <c r="CP86" s="59">
        <f>SUM(CQ86+CR86)</f>
        <v>2</v>
      </c>
      <c r="CQ86" s="37">
        <v>1</v>
      </c>
      <c r="CR86" s="37">
        <v>1</v>
      </c>
      <c r="CS86" s="59">
        <f>SUM(CT86+CU86+CV86)</f>
        <v>1</v>
      </c>
      <c r="CT86" s="23"/>
      <c r="CU86" s="23"/>
      <c r="CV86" s="37">
        <v>1</v>
      </c>
      <c r="CW86" s="59">
        <f>SUM(CX86+CY86)</f>
        <v>0</v>
      </c>
      <c r="CX86" s="23"/>
      <c r="CY86" s="23"/>
      <c r="CZ86" s="59">
        <f>SUM(DA86+DB86)</f>
        <v>0</v>
      </c>
      <c r="DA86" s="23"/>
      <c r="DB86" s="24"/>
    </row>
    <row r="87" spans="1:106" x14ac:dyDescent="0.15">
      <c r="A87" s="40" t="s">
        <v>410</v>
      </c>
      <c r="B87">
        <v>2014</v>
      </c>
      <c r="C87" s="185">
        <v>41820</v>
      </c>
      <c r="D87" s="4">
        <v>1</v>
      </c>
      <c r="E87" s="113" t="s">
        <v>323</v>
      </c>
      <c r="F87" s="113" t="s">
        <v>302</v>
      </c>
      <c r="G87" s="163" t="s">
        <v>402</v>
      </c>
      <c r="H87" s="123" t="s">
        <v>405</v>
      </c>
      <c r="I87" s="113" t="s">
        <v>394</v>
      </c>
      <c r="J87" s="163" t="s">
        <v>404</v>
      </c>
      <c r="K87" s="123" t="s">
        <v>400</v>
      </c>
      <c r="N87" s="123" t="s">
        <v>398</v>
      </c>
      <c r="O87" s="34"/>
      <c r="P87" s="129"/>
      <c r="Q87" s="34"/>
      <c r="R87" s="113"/>
      <c r="S87" s="113"/>
      <c r="T87" s="113"/>
      <c r="U87" s="113"/>
      <c r="V87" s="35"/>
      <c r="W87" s="113"/>
      <c r="AB87" s="85" t="s">
        <v>164</v>
      </c>
      <c r="AC87" s="38">
        <f>(AD87+AE87+AF87)</f>
        <v>8</v>
      </c>
      <c r="AD87" s="38">
        <f t="shared" si="187"/>
        <v>6</v>
      </c>
      <c r="AE87" s="38">
        <f t="shared" si="187"/>
        <v>2</v>
      </c>
      <c r="AF87" s="48">
        <f>(AJ87+AQ87)</f>
        <v>0</v>
      </c>
      <c r="AG87" s="38">
        <f t="shared" si="151"/>
        <v>0</v>
      </c>
      <c r="AK87" s="59">
        <f t="shared" si="152"/>
        <v>0</v>
      </c>
      <c r="AL87" s="23"/>
      <c r="AM87" s="24"/>
      <c r="AN87" s="38">
        <f t="shared" si="153"/>
        <v>7</v>
      </c>
      <c r="AO87" s="38">
        <v>5</v>
      </c>
      <c r="AP87" s="67">
        <v>2</v>
      </c>
      <c r="AQ87" s="38"/>
      <c r="AR87" s="59">
        <f t="shared" si="154"/>
        <v>1</v>
      </c>
      <c r="AS87" s="67">
        <v>1</v>
      </c>
      <c r="AT87" s="24"/>
      <c r="AV87" s="36" t="s">
        <v>173</v>
      </c>
      <c r="AW87" s="22">
        <f t="shared" si="179"/>
        <v>0</v>
      </c>
      <c r="AX87" s="17">
        <f t="shared" si="180"/>
        <v>0</v>
      </c>
      <c r="AY87" s="18">
        <f t="shared" si="181"/>
        <v>0</v>
      </c>
      <c r="AZ87" s="17">
        <f t="shared" si="182"/>
        <v>0</v>
      </c>
      <c r="BA87" s="23"/>
      <c r="BB87" s="17"/>
      <c r="BC87" s="22">
        <f t="shared" si="183"/>
        <v>0</v>
      </c>
      <c r="BD87" s="23"/>
      <c r="BE87" s="23"/>
      <c r="BF87" s="22">
        <f t="shared" si="184"/>
        <v>0</v>
      </c>
      <c r="BG87" s="67"/>
      <c r="BH87" s="48"/>
      <c r="BI87" s="22">
        <f t="shared" si="185"/>
        <v>0</v>
      </c>
      <c r="BJ87" s="23"/>
      <c r="BK87" s="24"/>
      <c r="BM87" s="99" t="s">
        <v>264</v>
      </c>
      <c r="BN87" s="59">
        <f t="shared" si="156"/>
        <v>4</v>
      </c>
      <c r="BO87" s="38">
        <f t="shared" si="157"/>
        <v>0</v>
      </c>
      <c r="BP87" s="38">
        <f t="shared" si="158"/>
        <v>0</v>
      </c>
      <c r="BQ87" s="48">
        <f t="shared" si="159"/>
        <v>4</v>
      </c>
      <c r="BR87" s="17">
        <f t="shared" si="160"/>
        <v>0</v>
      </c>
      <c r="BS87" s="23"/>
      <c r="BT87" s="23"/>
      <c r="BU87" s="22">
        <f t="shared" si="161"/>
        <v>0</v>
      </c>
      <c r="BV87" s="37"/>
      <c r="BW87" s="54"/>
      <c r="BX87" s="38">
        <f t="shared" si="162"/>
        <v>3</v>
      </c>
      <c r="BY87" s="37"/>
      <c r="BZ87" s="37"/>
      <c r="CA87" s="67">
        <v>3</v>
      </c>
      <c r="CB87" s="59">
        <f t="shared" si="163"/>
        <v>1</v>
      </c>
      <c r="CC87" s="23"/>
      <c r="CD87" s="77">
        <v>1</v>
      </c>
      <c r="CG87" s="130" t="s">
        <v>298</v>
      </c>
      <c r="CH87" s="59">
        <f>SUM(CI87+CJ87+CK87)</f>
        <v>9</v>
      </c>
      <c r="CI87" s="38">
        <f t="shared" si="186"/>
        <v>3</v>
      </c>
      <c r="CJ87" s="38">
        <f t="shared" si="186"/>
        <v>2</v>
      </c>
      <c r="CK87" s="38">
        <f>SUM(CO87+CV87)</f>
        <v>4</v>
      </c>
      <c r="CL87" s="59">
        <f>SUM(CM87+CN87+CO87)</f>
        <v>3</v>
      </c>
      <c r="CM87" s="23">
        <v>1</v>
      </c>
      <c r="CN87" s="23"/>
      <c r="CO87" s="23">
        <v>2</v>
      </c>
      <c r="CP87" s="59">
        <f>SUM(CQ87+CR87)</f>
        <v>4</v>
      </c>
      <c r="CQ87" s="37">
        <v>2</v>
      </c>
      <c r="CR87" s="37">
        <v>2</v>
      </c>
      <c r="CS87" s="59">
        <f>SUM(CT87+CU87+CV87)</f>
        <v>2</v>
      </c>
      <c r="CT87" s="23"/>
      <c r="CU87" s="23"/>
      <c r="CV87" s="37">
        <v>2</v>
      </c>
      <c r="CW87" s="59">
        <f>SUM(CX87+CY87)</f>
        <v>0</v>
      </c>
      <c r="CX87" s="23"/>
      <c r="CY87" s="23"/>
      <c r="CZ87" s="59">
        <f>SUM(DA87+DB87)</f>
        <v>0</v>
      </c>
      <c r="DA87" s="23"/>
      <c r="DB87" s="24"/>
    </row>
    <row r="88" spans="1:106" x14ac:dyDescent="0.15">
      <c r="A88" s="40" t="s">
        <v>410</v>
      </c>
      <c r="B88">
        <v>2014</v>
      </c>
      <c r="C88" s="185">
        <v>41820</v>
      </c>
      <c r="D88" s="4">
        <v>1</v>
      </c>
      <c r="E88" s="113" t="s">
        <v>323</v>
      </c>
      <c r="F88" s="123" t="s">
        <v>251</v>
      </c>
      <c r="G88" s="123" t="s">
        <v>146</v>
      </c>
      <c r="H88" s="34" t="s">
        <v>19</v>
      </c>
      <c r="J88" s="163" t="s">
        <v>404</v>
      </c>
      <c r="K88" s="123" t="s">
        <v>400</v>
      </c>
      <c r="N88" s="123" t="s">
        <v>398</v>
      </c>
      <c r="O88" s="34"/>
      <c r="P88" s="129"/>
      <c r="Q88" s="34"/>
      <c r="R88" s="113"/>
      <c r="S88" s="113"/>
      <c r="T88" s="113"/>
      <c r="U88" s="113"/>
      <c r="V88" s="35"/>
      <c r="W88" s="113"/>
      <c r="AB88" s="85" t="s">
        <v>165</v>
      </c>
      <c r="AC88" s="38">
        <f>(AD88+AE88+AF88)</f>
        <v>9</v>
      </c>
      <c r="AD88" s="38">
        <f t="shared" si="187"/>
        <v>4</v>
      </c>
      <c r="AE88" s="38">
        <f t="shared" si="187"/>
        <v>5</v>
      </c>
      <c r="AF88" s="48">
        <f>(AJ88+AQ88)</f>
        <v>0</v>
      </c>
      <c r="AG88" s="38">
        <f t="shared" si="151"/>
        <v>0</v>
      </c>
      <c r="AK88" s="59">
        <f t="shared" si="152"/>
        <v>0</v>
      </c>
      <c r="AL88" s="23"/>
      <c r="AM88" s="24"/>
      <c r="AN88" s="38">
        <f t="shared" si="153"/>
        <v>7</v>
      </c>
      <c r="AO88" s="38">
        <v>2</v>
      </c>
      <c r="AP88" s="67">
        <v>5</v>
      </c>
      <c r="AQ88" s="38"/>
      <c r="AR88" s="59">
        <f t="shared" si="154"/>
        <v>2</v>
      </c>
      <c r="AS88" s="67">
        <v>2</v>
      </c>
      <c r="AT88" s="77"/>
      <c r="AV88" s="45" t="s">
        <v>174</v>
      </c>
      <c r="AW88" s="22">
        <f t="shared" si="179"/>
        <v>0</v>
      </c>
      <c r="AX88" s="17">
        <f t="shared" si="180"/>
        <v>0</v>
      </c>
      <c r="AY88" s="18">
        <f t="shared" si="181"/>
        <v>0</v>
      </c>
      <c r="AZ88" s="17">
        <f t="shared" si="182"/>
        <v>0</v>
      </c>
      <c r="BA88" s="23"/>
      <c r="BB88" s="23"/>
      <c r="BC88" s="22">
        <f t="shared" si="183"/>
        <v>0</v>
      </c>
      <c r="BD88" s="23"/>
      <c r="BE88" s="23"/>
      <c r="BF88" s="22">
        <f t="shared" si="184"/>
        <v>0</v>
      </c>
      <c r="BG88" s="67"/>
      <c r="BH88" s="54"/>
      <c r="BI88" s="22">
        <f t="shared" si="185"/>
        <v>0</v>
      </c>
      <c r="BJ88" s="23"/>
      <c r="BK88" s="24"/>
      <c r="BM88" s="99" t="s">
        <v>164</v>
      </c>
      <c r="BN88" s="59">
        <f t="shared" si="156"/>
        <v>11</v>
      </c>
      <c r="BO88" s="38">
        <f t="shared" si="157"/>
        <v>0</v>
      </c>
      <c r="BP88" s="38">
        <f t="shared" si="158"/>
        <v>0</v>
      </c>
      <c r="BQ88" s="48">
        <f t="shared" si="159"/>
        <v>11</v>
      </c>
      <c r="BR88" s="17">
        <f t="shared" si="160"/>
        <v>0</v>
      </c>
      <c r="BS88" s="37"/>
      <c r="BT88" s="23"/>
      <c r="BU88" s="22">
        <f t="shared" si="161"/>
        <v>0</v>
      </c>
      <c r="BV88" s="37"/>
      <c r="BW88" s="54"/>
      <c r="BX88" s="38">
        <f t="shared" si="162"/>
        <v>11</v>
      </c>
      <c r="BY88" s="37"/>
      <c r="BZ88" s="37"/>
      <c r="CA88" s="67">
        <v>11</v>
      </c>
      <c r="CB88" s="22">
        <f t="shared" si="163"/>
        <v>0</v>
      </c>
      <c r="CC88" s="23"/>
      <c r="CD88" s="77"/>
      <c r="CG88" s="182" t="s">
        <v>299</v>
      </c>
      <c r="CH88" s="59">
        <f>SUM(CI88+CJ88+CK88)</f>
        <v>5</v>
      </c>
      <c r="CI88" s="38">
        <f t="shared" si="186"/>
        <v>1</v>
      </c>
      <c r="CJ88" s="38">
        <f t="shared" si="186"/>
        <v>2</v>
      </c>
      <c r="CK88" s="38">
        <f>SUM(CO88+CV88)</f>
        <v>2</v>
      </c>
      <c r="CL88" s="59">
        <f>SUM(CM88+CN88+CO88)</f>
        <v>3</v>
      </c>
      <c r="CM88" s="23"/>
      <c r="CN88" s="23">
        <v>1</v>
      </c>
      <c r="CO88" s="37">
        <v>2</v>
      </c>
      <c r="CP88" s="59">
        <f>SUM(CQ88+CR88)</f>
        <v>2</v>
      </c>
      <c r="CQ88" s="37">
        <v>1</v>
      </c>
      <c r="CR88" s="37">
        <v>1</v>
      </c>
      <c r="CS88" s="59">
        <f>SUM(CT88+CU88+CV88)</f>
        <v>0</v>
      </c>
      <c r="CT88" s="23"/>
      <c r="CU88" s="23"/>
      <c r="CV88" s="23"/>
      <c r="CW88" s="59">
        <f>SUM(CX88+CY88)</f>
        <v>0</v>
      </c>
      <c r="CX88" s="23"/>
      <c r="CY88" s="23"/>
      <c r="CZ88" s="59">
        <f>SUM(DA88+DB88)</f>
        <v>0</v>
      </c>
      <c r="DA88" s="23"/>
      <c r="DB88" s="24"/>
    </row>
    <row r="89" spans="1:106" x14ac:dyDescent="0.15">
      <c r="A89" s="40" t="s">
        <v>410</v>
      </c>
      <c r="B89">
        <v>2014</v>
      </c>
      <c r="C89" s="185">
        <v>41820</v>
      </c>
      <c r="D89" s="4">
        <v>1</v>
      </c>
      <c r="E89" s="113" t="s">
        <v>323</v>
      </c>
      <c r="F89" s="123" t="s">
        <v>251</v>
      </c>
      <c r="G89" s="123" t="s">
        <v>146</v>
      </c>
      <c r="H89" s="34" t="s">
        <v>19</v>
      </c>
      <c r="I89" s="34" t="s">
        <v>394</v>
      </c>
      <c r="J89" s="163" t="s">
        <v>404</v>
      </c>
      <c r="K89" s="34" t="s">
        <v>303</v>
      </c>
      <c r="L89" s="34">
        <v>465</v>
      </c>
      <c r="M89" s="34" t="s">
        <v>378</v>
      </c>
      <c r="O89" s="34"/>
      <c r="P89" s="129"/>
      <c r="Q89" s="34"/>
      <c r="R89" s="113"/>
      <c r="S89" s="113"/>
      <c r="T89" s="113"/>
      <c r="U89" s="113"/>
      <c r="V89" s="35"/>
      <c r="W89" s="113"/>
      <c r="AB89" s="85" t="s">
        <v>166</v>
      </c>
      <c r="AC89" s="38">
        <f>(AD89+AE89+AF89)</f>
        <v>2</v>
      </c>
      <c r="AD89" s="38">
        <f t="shared" si="187"/>
        <v>1</v>
      </c>
      <c r="AE89" s="38">
        <f t="shared" si="187"/>
        <v>1</v>
      </c>
      <c r="AF89" s="48">
        <f>(AJ89+AQ89)</f>
        <v>0</v>
      </c>
      <c r="AG89" s="38">
        <f t="shared" si="151"/>
        <v>0</v>
      </c>
      <c r="AK89" s="59">
        <f t="shared" si="152"/>
        <v>0</v>
      </c>
      <c r="AL89" s="23"/>
      <c r="AM89" s="24"/>
      <c r="AN89" s="38">
        <f t="shared" si="153"/>
        <v>1</v>
      </c>
      <c r="AO89" s="38"/>
      <c r="AP89" s="67">
        <v>1</v>
      </c>
      <c r="AQ89" s="38"/>
      <c r="AR89" s="59">
        <f t="shared" si="154"/>
        <v>1</v>
      </c>
      <c r="AS89" s="67">
        <v>1</v>
      </c>
      <c r="AT89" s="77"/>
      <c r="AV89" s="36" t="s">
        <v>175</v>
      </c>
      <c r="AW89" s="22">
        <f t="shared" si="179"/>
        <v>0</v>
      </c>
      <c r="AX89" s="17">
        <f t="shared" si="180"/>
        <v>0</v>
      </c>
      <c r="AY89" s="18">
        <f t="shared" si="181"/>
        <v>0</v>
      </c>
      <c r="AZ89" s="17">
        <f t="shared" si="182"/>
        <v>0</v>
      </c>
      <c r="BA89" s="23"/>
      <c r="BB89" s="23"/>
      <c r="BC89" s="22">
        <f t="shared" si="183"/>
        <v>0</v>
      </c>
      <c r="BD89" s="23"/>
      <c r="BE89" s="23"/>
      <c r="BF89" s="22">
        <f t="shared" si="184"/>
        <v>0</v>
      </c>
      <c r="BG89" s="67"/>
      <c r="BH89" s="54"/>
      <c r="BI89" s="22">
        <f t="shared" si="185"/>
        <v>0</v>
      </c>
      <c r="BJ89" s="23"/>
      <c r="BK89" s="24"/>
      <c r="BM89" s="99" t="s">
        <v>165</v>
      </c>
      <c r="BN89" s="59">
        <f t="shared" si="156"/>
        <v>10</v>
      </c>
      <c r="BO89" s="38">
        <f t="shared" si="157"/>
        <v>0</v>
      </c>
      <c r="BP89" s="38">
        <f t="shared" si="158"/>
        <v>2</v>
      </c>
      <c r="BQ89" s="48">
        <f t="shared" si="159"/>
        <v>8</v>
      </c>
      <c r="BR89" s="17">
        <f t="shared" si="160"/>
        <v>0</v>
      </c>
      <c r="BS89" s="23"/>
      <c r="BT89" s="23"/>
      <c r="BU89" s="22">
        <f t="shared" si="161"/>
        <v>0</v>
      </c>
      <c r="BV89" s="37"/>
      <c r="BW89" s="54"/>
      <c r="BX89" s="38">
        <f t="shared" si="162"/>
        <v>10</v>
      </c>
      <c r="BY89" s="37"/>
      <c r="BZ89" s="37">
        <v>2</v>
      </c>
      <c r="CA89" s="67">
        <v>8</v>
      </c>
      <c r="CB89" s="59">
        <f t="shared" si="163"/>
        <v>0</v>
      </c>
      <c r="CC89" s="23"/>
      <c r="CD89" s="77"/>
      <c r="CG89" s="101" t="s">
        <v>216</v>
      </c>
      <c r="CH89" s="84">
        <f>SUM(CH59:CH88)</f>
        <v>1145</v>
      </c>
      <c r="CI89" s="79">
        <f t="shared" ref="CI89:DB89" si="188">SUM(CI59:CI88)</f>
        <v>827</v>
      </c>
      <c r="CJ89" s="79">
        <f t="shared" si="188"/>
        <v>292</v>
      </c>
      <c r="CK89" s="79">
        <f t="shared" si="188"/>
        <v>26</v>
      </c>
      <c r="CL89" s="84">
        <f t="shared" si="188"/>
        <v>265</v>
      </c>
      <c r="CM89" s="79">
        <f t="shared" si="188"/>
        <v>14</v>
      </c>
      <c r="CN89" s="79">
        <f t="shared" si="188"/>
        <v>235</v>
      </c>
      <c r="CO89" s="79">
        <f t="shared" si="188"/>
        <v>16</v>
      </c>
      <c r="CP89" s="84">
        <f t="shared" si="188"/>
        <v>841</v>
      </c>
      <c r="CQ89" s="79">
        <f>SUM(CQ59:CQ88)</f>
        <v>794</v>
      </c>
      <c r="CR89" s="79">
        <f>SUM(CR59:CR88)</f>
        <v>47</v>
      </c>
      <c r="CS89" s="84">
        <f t="shared" si="188"/>
        <v>10</v>
      </c>
      <c r="CT89" s="79">
        <f t="shared" si="188"/>
        <v>0</v>
      </c>
      <c r="CU89" s="79">
        <f t="shared" si="188"/>
        <v>0</v>
      </c>
      <c r="CV89" s="79">
        <f t="shared" si="188"/>
        <v>10</v>
      </c>
      <c r="CW89" s="84">
        <f t="shared" si="188"/>
        <v>6</v>
      </c>
      <c r="CX89" s="79">
        <f t="shared" si="188"/>
        <v>0</v>
      </c>
      <c r="CY89" s="79">
        <f t="shared" si="188"/>
        <v>6</v>
      </c>
      <c r="CZ89" s="84">
        <f t="shared" si="188"/>
        <v>23</v>
      </c>
      <c r="DA89" s="79">
        <f t="shared" si="188"/>
        <v>19</v>
      </c>
      <c r="DB89" s="72">
        <f t="shared" si="188"/>
        <v>4</v>
      </c>
    </row>
    <row r="90" spans="1:106" x14ac:dyDescent="0.15">
      <c r="A90" s="40" t="s">
        <v>410</v>
      </c>
      <c r="B90">
        <v>2014</v>
      </c>
      <c r="C90" s="185">
        <v>41820</v>
      </c>
      <c r="D90" s="4">
        <v>1</v>
      </c>
      <c r="E90" s="113" t="s">
        <v>323</v>
      </c>
      <c r="F90" s="163" t="s">
        <v>251</v>
      </c>
      <c r="G90" s="163" t="s">
        <v>401</v>
      </c>
      <c r="H90" s="123" t="s">
        <v>405</v>
      </c>
      <c r="I90" s="34" t="s">
        <v>394</v>
      </c>
      <c r="J90" s="163" t="s">
        <v>404</v>
      </c>
      <c r="K90" s="34" t="s">
        <v>303</v>
      </c>
      <c r="L90" s="34">
        <v>240</v>
      </c>
      <c r="M90" s="34" t="s">
        <v>379</v>
      </c>
      <c r="O90" s="34"/>
      <c r="P90" s="129"/>
      <c r="Q90" s="34"/>
      <c r="R90" s="113"/>
      <c r="S90" s="113"/>
      <c r="T90" s="113"/>
      <c r="U90" s="113"/>
      <c r="V90" s="34"/>
      <c r="W90" s="34"/>
      <c r="AB90" s="44" t="s">
        <v>40</v>
      </c>
      <c r="AC90" s="84">
        <f t="shared" ref="AC90:AT90" si="189">SUM(AC69:AC89)</f>
        <v>1130</v>
      </c>
      <c r="AD90" s="79">
        <f t="shared" si="189"/>
        <v>740</v>
      </c>
      <c r="AE90" s="79">
        <f t="shared" si="189"/>
        <v>355</v>
      </c>
      <c r="AF90" s="79">
        <f t="shared" si="189"/>
        <v>35</v>
      </c>
      <c r="AG90" s="84">
        <f t="shared" si="189"/>
        <v>17</v>
      </c>
      <c r="AH90" s="79">
        <f t="shared" si="189"/>
        <v>1</v>
      </c>
      <c r="AI90" s="79">
        <f t="shared" si="189"/>
        <v>0</v>
      </c>
      <c r="AJ90" s="79">
        <f t="shared" si="189"/>
        <v>16</v>
      </c>
      <c r="AK90" s="84">
        <f t="shared" si="189"/>
        <v>0</v>
      </c>
      <c r="AL90" s="79">
        <f t="shared" si="189"/>
        <v>0</v>
      </c>
      <c r="AM90" s="72">
        <f t="shared" si="189"/>
        <v>0</v>
      </c>
      <c r="AN90" s="79">
        <f t="shared" si="189"/>
        <v>980</v>
      </c>
      <c r="AO90" s="79">
        <f t="shared" si="189"/>
        <v>606</v>
      </c>
      <c r="AP90" s="79">
        <f t="shared" si="189"/>
        <v>355</v>
      </c>
      <c r="AQ90" s="79">
        <f t="shared" si="189"/>
        <v>19</v>
      </c>
      <c r="AR90" s="84">
        <f t="shared" si="189"/>
        <v>133</v>
      </c>
      <c r="AS90" s="79">
        <f t="shared" si="189"/>
        <v>133</v>
      </c>
      <c r="AT90" s="72">
        <f t="shared" si="189"/>
        <v>0</v>
      </c>
      <c r="AV90" s="176" t="s">
        <v>176</v>
      </c>
      <c r="AW90" s="69">
        <f>SUM(AX90+AY90)</f>
        <v>0</v>
      </c>
      <c r="AX90" s="70">
        <f t="shared" si="180"/>
        <v>0</v>
      </c>
      <c r="AY90" s="94">
        <f t="shared" si="181"/>
        <v>0</v>
      </c>
      <c r="AZ90" s="69">
        <f t="shared" si="182"/>
        <v>0</v>
      </c>
      <c r="BA90" s="70"/>
      <c r="BB90" s="167"/>
      <c r="BC90" s="69">
        <f t="shared" si="183"/>
        <v>0</v>
      </c>
      <c r="BD90" s="166"/>
      <c r="BE90" s="167"/>
      <c r="BF90" s="69">
        <f t="shared" si="184"/>
        <v>0</v>
      </c>
      <c r="BG90" s="70"/>
      <c r="BH90" s="94"/>
      <c r="BI90" s="69">
        <f t="shared" si="185"/>
        <v>0</v>
      </c>
      <c r="BJ90" s="166"/>
      <c r="BK90" s="167"/>
      <c r="BM90" s="99" t="s">
        <v>166</v>
      </c>
      <c r="BN90" s="59">
        <f t="shared" si="156"/>
        <v>9</v>
      </c>
      <c r="BO90" s="38">
        <f t="shared" si="157"/>
        <v>0</v>
      </c>
      <c r="BP90" s="38">
        <f t="shared" si="158"/>
        <v>0</v>
      </c>
      <c r="BQ90" s="48">
        <f t="shared" si="159"/>
        <v>9</v>
      </c>
      <c r="BR90" s="17">
        <f t="shared" si="160"/>
        <v>0</v>
      </c>
      <c r="BS90" s="23"/>
      <c r="BT90" s="23"/>
      <c r="BU90" s="22">
        <f t="shared" si="161"/>
        <v>0</v>
      </c>
      <c r="BV90" s="37"/>
      <c r="BW90" s="54"/>
      <c r="BX90" s="38">
        <f t="shared" si="162"/>
        <v>8</v>
      </c>
      <c r="BY90" s="37"/>
      <c r="BZ90" s="37"/>
      <c r="CA90" s="67">
        <v>8</v>
      </c>
      <c r="CB90" s="59">
        <f t="shared" si="163"/>
        <v>1</v>
      </c>
      <c r="CC90" s="23"/>
      <c r="CD90" s="77">
        <v>1</v>
      </c>
      <c r="CG90" s="101" t="s">
        <v>215</v>
      </c>
      <c r="CH90" s="69">
        <f t="shared" ref="CH90:DB90" si="190">SUM(CH89+CH58)</f>
        <v>6761</v>
      </c>
      <c r="CI90" s="79">
        <f>SUM(CI89+CI58)</f>
        <v>5958</v>
      </c>
      <c r="CJ90" s="79">
        <f t="shared" si="190"/>
        <v>776</v>
      </c>
      <c r="CK90" s="70">
        <f t="shared" si="190"/>
        <v>27</v>
      </c>
      <c r="CL90" s="84">
        <f t="shared" si="190"/>
        <v>583</v>
      </c>
      <c r="CM90" s="70">
        <f t="shared" si="190"/>
        <v>47</v>
      </c>
      <c r="CN90" s="79">
        <f t="shared" si="190"/>
        <v>520</v>
      </c>
      <c r="CO90" s="70">
        <f t="shared" si="190"/>
        <v>16</v>
      </c>
      <c r="CP90" s="69">
        <f t="shared" si="190"/>
        <v>1720</v>
      </c>
      <c r="CQ90" s="79">
        <f t="shared" si="190"/>
        <v>1660</v>
      </c>
      <c r="CR90" s="70">
        <f t="shared" si="190"/>
        <v>60</v>
      </c>
      <c r="CS90" s="69">
        <f t="shared" si="190"/>
        <v>3713</v>
      </c>
      <c r="CT90" s="79">
        <f t="shared" si="190"/>
        <v>3543</v>
      </c>
      <c r="CU90" s="79">
        <f t="shared" si="190"/>
        <v>159</v>
      </c>
      <c r="CV90" s="70">
        <f t="shared" si="190"/>
        <v>11</v>
      </c>
      <c r="CW90" s="69">
        <f t="shared" si="190"/>
        <v>535</v>
      </c>
      <c r="CX90" s="79">
        <f t="shared" si="190"/>
        <v>508</v>
      </c>
      <c r="CY90" s="70">
        <f t="shared" si="190"/>
        <v>27</v>
      </c>
      <c r="CZ90" s="69">
        <f t="shared" si="190"/>
        <v>210</v>
      </c>
      <c r="DA90" s="79">
        <f t="shared" si="190"/>
        <v>200</v>
      </c>
      <c r="DB90" s="72">
        <f t="shared" si="190"/>
        <v>10</v>
      </c>
    </row>
    <row r="91" spans="1:106" x14ac:dyDescent="0.15">
      <c r="A91" s="40" t="s">
        <v>410</v>
      </c>
      <c r="B91">
        <v>2014</v>
      </c>
      <c r="C91" s="185">
        <v>41820</v>
      </c>
      <c r="D91" s="4">
        <v>1</v>
      </c>
      <c r="E91" s="113" t="s">
        <v>323</v>
      </c>
      <c r="F91" s="163" t="s">
        <v>251</v>
      </c>
      <c r="G91" s="163" t="s">
        <v>401</v>
      </c>
      <c r="H91" s="123" t="s">
        <v>405</v>
      </c>
      <c r="I91" s="34" t="s">
        <v>394</v>
      </c>
      <c r="J91" s="163" t="s">
        <v>404</v>
      </c>
      <c r="K91" s="34" t="s">
        <v>303</v>
      </c>
      <c r="L91" s="34">
        <v>284</v>
      </c>
      <c r="M91" s="34" t="s">
        <v>380</v>
      </c>
      <c r="O91" s="34"/>
      <c r="P91" s="129"/>
      <c r="Q91" s="34"/>
      <c r="R91" s="113"/>
      <c r="S91" s="113"/>
      <c r="T91" s="113"/>
      <c r="U91" s="113"/>
      <c r="V91" s="34"/>
      <c r="W91" s="34"/>
      <c r="AB91" s="44" t="s">
        <v>41</v>
      </c>
      <c r="AC91" s="70">
        <f t="shared" ref="AC91:AT91" si="191">(AC90+AC68)</f>
        <v>4117</v>
      </c>
      <c r="AD91" s="70">
        <f t="shared" si="191"/>
        <v>2301</v>
      </c>
      <c r="AE91" s="70">
        <f t="shared" si="191"/>
        <v>1442</v>
      </c>
      <c r="AF91" s="94">
        <f t="shared" si="191"/>
        <v>374</v>
      </c>
      <c r="AG91" s="70">
        <f t="shared" si="191"/>
        <v>208</v>
      </c>
      <c r="AH91" s="70">
        <f t="shared" si="191"/>
        <v>3</v>
      </c>
      <c r="AI91" s="70">
        <f t="shared" si="191"/>
        <v>40</v>
      </c>
      <c r="AJ91" s="70">
        <f t="shared" si="191"/>
        <v>165</v>
      </c>
      <c r="AK91" s="69">
        <f t="shared" si="191"/>
        <v>0</v>
      </c>
      <c r="AL91" s="70">
        <f t="shared" si="191"/>
        <v>0</v>
      </c>
      <c r="AM91" s="94">
        <f t="shared" si="191"/>
        <v>0</v>
      </c>
      <c r="AN91" s="70">
        <f t="shared" si="191"/>
        <v>3019</v>
      </c>
      <c r="AO91" s="70">
        <f t="shared" si="191"/>
        <v>1408</v>
      </c>
      <c r="AP91" s="70">
        <f t="shared" si="191"/>
        <v>1402</v>
      </c>
      <c r="AQ91" s="94">
        <f t="shared" si="191"/>
        <v>209</v>
      </c>
      <c r="AR91" s="69">
        <f t="shared" si="191"/>
        <v>890</v>
      </c>
      <c r="AS91" s="70">
        <f t="shared" si="191"/>
        <v>890</v>
      </c>
      <c r="AT91" s="94">
        <f t="shared" si="191"/>
        <v>0</v>
      </c>
      <c r="AV91" s="92" t="s">
        <v>42</v>
      </c>
      <c r="AW91" s="84">
        <f t="shared" ref="AW91:BK91" si="192">SUM(AW80:AW90)</f>
        <v>5</v>
      </c>
      <c r="AX91" s="79">
        <f t="shared" si="192"/>
        <v>4</v>
      </c>
      <c r="AY91" s="72">
        <f t="shared" si="192"/>
        <v>1</v>
      </c>
      <c r="AZ91" s="84">
        <f t="shared" si="192"/>
        <v>0</v>
      </c>
      <c r="BA91" s="79">
        <f t="shared" si="192"/>
        <v>0</v>
      </c>
      <c r="BB91" s="72">
        <f t="shared" si="192"/>
        <v>0</v>
      </c>
      <c r="BC91" s="84">
        <f t="shared" si="192"/>
        <v>0</v>
      </c>
      <c r="BD91" s="79">
        <f t="shared" si="192"/>
        <v>0</v>
      </c>
      <c r="BE91" s="72">
        <f t="shared" si="192"/>
        <v>0</v>
      </c>
      <c r="BF91" s="84">
        <f t="shared" si="192"/>
        <v>5</v>
      </c>
      <c r="BG91" s="79">
        <f t="shared" si="192"/>
        <v>4</v>
      </c>
      <c r="BH91" s="72">
        <f t="shared" si="192"/>
        <v>1</v>
      </c>
      <c r="BI91" s="84">
        <f t="shared" si="192"/>
        <v>0</v>
      </c>
      <c r="BJ91" s="79">
        <f t="shared" si="192"/>
        <v>0</v>
      </c>
      <c r="BK91" s="72">
        <f t="shared" si="192"/>
        <v>0</v>
      </c>
      <c r="BL91" s="71"/>
      <c r="BM91" s="119" t="s">
        <v>40</v>
      </c>
      <c r="BN91" s="30">
        <f t="shared" ref="BN91:CD91" si="193">SUM(BN70:BN90)</f>
        <v>183</v>
      </c>
      <c r="BO91" s="28">
        <f t="shared" si="193"/>
        <v>0</v>
      </c>
      <c r="BP91" s="28">
        <f t="shared" si="193"/>
        <v>18</v>
      </c>
      <c r="BQ91" s="29">
        <f t="shared" si="193"/>
        <v>165</v>
      </c>
      <c r="BR91" s="28">
        <f t="shared" si="193"/>
        <v>0</v>
      </c>
      <c r="BS91" s="28">
        <f t="shared" si="193"/>
        <v>0</v>
      </c>
      <c r="BT91" s="28">
        <f t="shared" si="193"/>
        <v>0</v>
      </c>
      <c r="BU91" s="30">
        <f t="shared" si="193"/>
        <v>0</v>
      </c>
      <c r="BV91" s="28">
        <f t="shared" si="193"/>
        <v>0</v>
      </c>
      <c r="BW91" s="29">
        <f t="shared" si="193"/>
        <v>0</v>
      </c>
      <c r="BX91" s="28">
        <f t="shared" si="193"/>
        <v>174</v>
      </c>
      <c r="BY91" s="28">
        <f t="shared" si="193"/>
        <v>0</v>
      </c>
      <c r="BZ91" s="28">
        <f t="shared" si="193"/>
        <v>17</v>
      </c>
      <c r="CA91" s="28">
        <f t="shared" si="193"/>
        <v>157</v>
      </c>
      <c r="CB91" s="30">
        <f t="shared" si="193"/>
        <v>9</v>
      </c>
      <c r="CC91" s="28">
        <f t="shared" si="193"/>
        <v>1</v>
      </c>
      <c r="CD91" s="29">
        <f t="shared" si="193"/>
        <v>8</v>
      </c>
      <c r="CG91" s="122" t="s">
        <v>385</v>
      </c>
      <c r="CH91" s="60">
        <f t="shared" ref="CH91:CH99" si="194">SUM(CI91+CJ91+CK91)</f>
        <v>5</v>
      </c>
      <c r="CI91" s="62">
        <f t="shared" ref="CI91:CI99" si="195">SUM(CM91+CQ91+CT91+CX91)</f>
        <v>1</v>
      </c>
      <c r="CJ91" s="62">
        <f t="shared" ref="CJ91:CJ99" si="196">SUM(CN91+CR91+CU91+CY91)</f>
        <v>1</v>
      </c>
      <c r="CK91" s="62">
        <f t="shared" ref="CK91:CK99" si="197">SUM(CO91+CV91)</f>
        <v>3</v>
      </c>
      <c r="CL91" s="60">
        <f t="shared" ref="CL91:CL99" si="198">SUM(CM91+CN91+CO91)</f>
        <v>2</v>
      </c>
      <c r="CM91" s="62"/>
      <c r="CN91" s="62"/>
      <c r="CO91" s="61">
        <v>2</v>
      </c>
      <c r="CP91" s="60">
        <f t="shared" ref="CP91:CP99" si="199">SUM(CQ91+CR91)</f>
        <v>2</v>
      </c>
      <c r="CQ91" s="62">
        <v>1</v>
      </c>
      <c r="CR91" s="62">
        <v>1</v>
      </c>
      <c r="CS91" s="60">
        <f t="shared" ref="CS91:CS99" si="200">SUM(CT91+CU91+CV91)</f>
        <v>1</v>
      </c>
      <c r="CT91" s="62"/>
      <c r="CU91" s="62"/>
      <c r="CV91" s="62">
        <v>1</v>
      </c>
      <c r="CW91" s="60">
        <f t="shared" ref="CW91:CW99" si="201">SUM(CX91+CY91)</f>
        <v>0</v>
      </c>
      <c r="CX91" s="62"/>
      <c r="CY91" s="62"/>
      <c r="CZ91" s="60">
        <f t="shared" ref="CZ91:CZ99" si="202">SUM(DA91+DB91)</f>
        <v>0</v>
      </c>
      <c r="DA91" s="62"/>
      <c r="DB91" s="81"/>
    </row>
    <row r="92" spans="1:106" x14ac:dyDescent="0.15">
      <c r="A92" s="40" t="s">
        <v>392</v>
      </c>
      <c r="B92">
        <v>2014</v>
      </c>
      <c r="C92" s="185">
        <v>41821</v>
      </c>
      <c r="D92" s="4">
        <v>1</v>
      </c>
      <c r="E92" s="113" t="s">
        <v>323</v>
      </c>
      <c r="F92" s="113" t="s">
        <v>251</v>
      </c>
      <c r="G92" s="163" t="s">
        <v>402</v>
      </c>
      <c r="H92" s="113" t="s">
        <v>19</v>
      </c>
      <c r="I92" s="113"/>
      <c r="J92" s="163" t="s">
        <v>404</v>
      </c>
      <c r="K92" s="123" t="s">
        <v>400</v>
      </c>
      <c r="N92" s="123" t="s">
        <v>398</v>
      </c>
      <c r="O92" s="34"/>
      <c r="P92" s="129"/>
      <c r="Q92" s="34"/>
      <c r="R92" s="113"/>
      <c r="S92" s="113"/>
      <c r="T92" s="113"/>
      <c r="U92" s="113"/>
      <c r="V92" s="34"/>
      <c r="W92" s="34"/>
      <c r="AB92" s="45" t="s">
        <v>100</v>
      </c>
      <c r="AC92" s="38">
        <f>(AD92+AE92+AF92)</f>
        <v>2</v>
      </c>
      <c r="AD92" s="38">
        <f t="shared" ref="AD92:AE94" si="203">(AH92+AL92+AO92+AS92)</f>
        <v>1</v>
      </c>
      <c r="AE92" s="38">
        <f t="shared" si="203"/>
        <v>1</v>
      </c>
      <c r="AF92" s="48">
        <f>(AJ92+AQ92)</f>
        <v>0</v>
      </c>
      <c r="AG92" s="38">
        <f>(AH92+AI92+AJ92)</f>
        <v>0</v>
      </c>
      <c r="AH92" s="37"/>
      <c r="AI92" s="37"/>
      <c r="AJ92" s="86"/>
      <c r="AK92" s="59">
        <f>(AL92+AM92)</f>
        <v>0</v>
      </c>
      <c r="AL92" s="37"/>
      <c r="AM92" s="54"/>
      <c r="AN92" s="38">
        <f>(AO92+AP92+AQ92)</f>
        <v>1</v>
      </c>
      <c r="AO92" s="38"/>
      <c r="AP92" s="38">
        <v>1</v>
      </c>
      <c r="AQ92" s="38"/>
      <c r="AR92" s="59">
        <f>(AS92+AT92)</f>
        <v>1</v>
      </c>
      <c r="AS92" s="67">
        <v>1</v>
      </c>
      <c r="AT92" s="54"/>
      <c r="AV92" s="44" t="s">
        <v>43</v>
      </c>
      <c r="AW92" s="79">
        <f t="shared" ref="AW92:BK92" si="204">(AW91+AW79)</f>
        <v>2691</v>
      </c>
      <c r="AX92" s="79">
        <f t="shared" si="204"/>
        <v>2364</v>
      </c>
      <c r="AY92" s="79">
        <f t="shared" si="204"/>
        <v>327</v>
      </c>
      <c r="AZ92" s="84">
        <f t="shared" si="204"/>
        <v>93</v>
      </c>
      <c r="BA92" s="79">
        <f t="shared" si="204"/>
        <v>63</v>
      </c>
      <c r="BB92" s="72">
        <f t="shared" si="204"/>
        <v>30</v>
      </c>
      <c r="BC92" s="84">
        <f t="shared" si="204"/>
        <v>0</v>
      </c>
      <c r="BD92" s="79">
        <f t="shared" si="204"/>
        <v>0</v>
      </c>
      <c r="BE92" s="72">
        <f t="shared" si="204"/>
        <v>0</v>
      </c>
      <c r="BF92" s="79">
        <f t="shared" si="204"/>
        <v>1905</v>
      </c>
      <c r="BG92" s="79">
        <f t="shared" si="204"/>
        <v>1641</v>
      </c>
      <c r="BH92" s="72">
        <f t="shared" si="204"/>
        <v>264</v>
      </c>
      <c r="BI92" s="84">
        <f t="shared" si="204"/>
        <v>693</v>
      </c>
      <c r="BJ92" s="79">
        <f t="shared" si="204"/>
        <v>660</v>
      </c>
      <c r="BK92" s="72">
        <f t="shared" si="204"/>
        <v>33</v>
      </c>
      <c r="BM92" s="136" t="s">
        <v>132</v>
      </c>
      <c r="BN92" s="25">
        <f t="shared" ref="BN92:CD92" si="205">(BN91+BN69)</f>
        <v>1340</v>
      </c>
      <c r="BO92" s="19">
        <f t="shared" si="205"/>
        <v>0</v>
      </c>
      <c r="BP92" s="19">
        <f t="shared" si="205"/>
        <v>152</v>
      </c>
      <c r="BQ92" s="20">
        <f t="shared" si="205"/>
        <v>1188</v>
      </c>
      <c r="BR92" s="19">
        <f t="shared" si="205"/>
        <v>21</v>
      </c>
      <c r="BS92" s="19">
        <f t="shared" si="205"/>
        <v>20</v>
      </c>
      <c r="BT92" s="19">
        <f t="shared" si="205"/>
        <v>1</v>
      </c>
      <c r="BU92" s="25">
        <f t="shared" si="205"/>
        <v>4</v>
      </c>
      <c r="BV92" s="19">
        <f t="shared" si="205"/>
        <v>0</v>
      </c>
      <c r="BW92" s="20">
        <f t="shared" si="205"/>
        <v>4</v>
      </c>
      <c r="BX92" s="19">
        <f t="shared" si="205"/>
        <v>1277</v>
      </c>
      <c r="BY92" s="19">
        <f t="shared" si="205"/>
        <v>0</v>
      </c>
      <c r="BZ92" s="19">
        <f t="shared" si="205"/>
        <v>119</v>
      </c>
      <c r="CA92" s="19">
        <f t="shared" si="205"/>
        <v>1158</v>
      </c>
      <c r="CB92" s="25">
        <f t="shared" si="205"/>
        <v>38</v>
      </c>
      <c r="CC92" s="19">
        <f t="shared" si="205"/>
        <v>13</v>
      </c>
      <c r="CD92" s="20">
        <f t="shared" si="205"/>
        <v>25</v>
      </c>
      <c r="CG92" s="45" t="s">
        <v>386</v>
      </c>
      <c r="CH92" s="59">
        <f t="shared" si="194"/>
        <v>5</v>
      </c>
      <c r="CI92" s="38">
        <f t="shared" si="195"/>
        <v>1</v>
      </c>
      <c r="CJ92" s="38">
        <f t="shared" si="196"/>
        <v>0</v>
      </c>
      <c r="CK92" s="48">
        <f t="shared" si="197"/>
        <v>4</v>
      </c>
      <c r="CL92" s="59">
        <f t="shared" si="198"/>
        <v>2</v>
      </c>
      <c r="CM92" s="38"/>
      <c r="CN92" s="38"/>
      <c r="CO92" s="54">
        <v>2</v>
      </c>
      <c r="CP92" s="59">
        <f t="shared" si="199"/>
        <v>1</v>
      </c>
      <c r="CQ92" s="38">
        <v>1</v>
      </c>
      <c r="CR92" s="48"/>
      <c r="CS92" s="59">
        <f t="shared" si="200"/>
        <v>2</v>
      </c>
      <c r="CT92" s="38"/>
      <c r="CU92" s="38"/>
      <c r="CV92" s="38">
        <v>2</v>
      </c>
      <c r="CW92" s="59">
        <f t="shared" si="201"/>
        <v>0</v>
      </c>
      <c r="CX92" s="38"/>
      <c r="CY92" s="38"/>
      <c r="CZ92" s="59">
        <f t="shared" si="202"/>
        <v>0</v>
      </c>
      <c r="DA92" s="38"/>
      <c r="DB92" s="48"/>
    </row>
    <row r="93" spans="1:106" x14ac:dyDescent="0.15">
      <c r="A93" s="40" t="s">
        <v>392</v>
      </c>
      <c r="B93">
        <v>2014</v>
      </c>
      <c r="C93" s="185">
        <v>41821</v>
      </c>
      <c r="D93" s="4">
        <v>1</v>
      </c>
      <c r="E93" s="113" t="s">
        <v>323</v>
      </c>
      <c r="F93" s="123" t="s">
        <v>251</v>
      </c>
      <c r="G93" s="123" t="s">
        <v>146</v>
      </c>
      <c r="H93" s="123" t="s">
        <v>405</v>
      </c>
      <c r="I93" s="113" t="s">
        <v>394</v>
      </c>
      <c r="J93" s="163" t="s">
        <v>404</v>
      </c>
      <c r="K93" s="123" t="s">
        <v>400</v>
      </c>
      <c r="N93" s="123" t="s">
        <v>398</v>
      </c>
      <c r="O93" s="34"/>
      <c r="P93" s="129"/>
      <c r="Q93" s="34"/>
      <c r="R93" s="113"/>
      <c r="S93" s="113"/>
      <c r="T93" s="113"/>
      <c r="U93" s="113"/>
      <c r="V93" s="34"/>
      <c r="W93" s="34"/>
      <c r="AB93" s="45" t="s">
        <v>168</v>
      </c>
      <c r="AC93" s="38">
        <f>(AD93+AE93+AF93)</f>
        <v>0</v>
      </c>
      <c r="AD93" s="38">
        <f t="shared" si="203"/>
        <v>0</v>
      </c>
      <c r="AE93" s="38">
        <f t="shared" si="203"/>
        <v>0</v>
      </c>
      <c r="AF93" s="48">
        <f>(AJ93+AQ93)</f>
        <v>0</v>
      </c>
      <c r="AG93" s="38">
        <f>(AH93+AI93+AJ93)</f>
        <v>0</v>
      </c>
      <c r="AK93" s="59">
        <f>(AL93+AM93)</f>
        <v>0</v>
      </c>
      <c r="AL93" s="23"/>
      <c r="AM93" s="24"/>
      <c r="AN93" s="38">
        <f>(AO93+AP93+AQ93)</f>
        <v>0</v>
      </c>
      <c r="AO93" s="38"/>
      <c r="AP93" s="67"/>
      <c r="AQ93" s="38"/>
      <c r="AR93" s="59">
        <f>(AS93+AT93)</f>
        <v>0</v>
      </c>
      <c r="AS93" s="67"/>
      <c r="AT93" s="24"/>
      <c r="BM93" s="47" t="s">
        <v>265</v>
      </c>
      <c r="BN93" s="15">
        <f>(BO93+BP93+BQ93)</f>
        <v>1</v>
      </c>
      <c r="BO93" s="15">
        <f>BY93</f>
        <v>1</v>
      </c>
      <c r="BP93" s="15">
        <f>(BS93+BV93+BZ93+CC93)</f>
        <v>0</v>
      </c>
      <c r="BQ93" s="16">
        <f>(BT93+BW93+CA93+CD93)</f>
        <v>0</v>
      </c>
      <c r="BR93" s="27">
        <f>(BS93+BT93)</f>
        <v>0</v>
      </c>
      <c r="BS93" s="9"/>
      <c r="BT93" s="12"/>
      <c r="BU93" s="17">
        <f>(BV93+BW93)</f>
        <v>0</v>
      </c>
      <c r="BV93" s="38"/>
      <c r="BW93" s="48"/>
      <c r="BX93" s="22">
        <f>(BY93+BZ93+CA93)</f>
        <v>1</v>
      </c>
      <c r="BY93" s="23">
        <v>1</v>
      </c>
      <c r="BZ93" s="38"/>
      <c r="CA93" s="24"/>
      <c r="CB93" s="27">
        <f>(CC93+CD93)</f>
        <v>0</v>
      </c>
      <c r="CC93" s="9"/>
      <c r="CD93" s="12"/>
      <c r="CG93" s="99"/>
      <c r="CH93" s="59">
        <f t="shared" si="194"/>
        <v>0</v>
      </c>
      <c r="CI93" s="38">
        <f t="shared" si="195"/>
        <v>0</v>
      </c>
      <c r="CJ93" s="38">
        <f t="shared" si="196"/>
        <v>0</v>
      </c>
      <c r="CK93" s="38">
        <f t="shared" si="197"/>
        <v>0</v>
      </c>
      <c r="CL93" s="59">
        <f t="shared" si="198"/>
        <v>0</v>
      </c>
      <c r="CM93" s="38"/>
      <c r="CN93" s="38"/>
      <c r="CO93" s="37"/>
      <c r="CP93" s="59">
        <f t="shared" si="199"/>
        <v>0</v>
      </c>
      <c r="CQ93" s="38"/>
      <c r="CR93" s="38"/>
      <c r="CS93" s="59">
        <f t="shared" si="200"/>
        <v>0</v>
      </c>
      <c r="CT93" s="38"/>
      <c r="CU93" s="38"/>
      <c r="CV93" s="38"/>
      <c r="CW93" s="59">
        <f t="shared" si="201"/>
        <v>0</v>
      </c>
      <c r="CX93" s="38"/>
      <c r="CY93" s="38"/>
      <c r="CZ93" s="59">
        <f t="shared" si="202"/>
        <v>0</v>
      </c>
      <c r="DA93" s="38"/>
      <c r="DB93" s="48"/>
    </row>
    <row r="94" spans="1:106" x14ac:dyDescent="0.15">
      <c r="A94" s="40" t="s">
        <v>392</v>
      </c>
      <c r="B94">
        <v>2014</v>
      </c>
      <c r="C94" s="185">
        <v>41821</v>
      </c>
      <c r="D94" s="4">
        <v>1</v>
      </c>
      <c r="E94" s="113" t="s">
        <v>323</v>
      </c>
      <c r="F94" s="163" t="s">
        <v>251</v>
      </c>
      <c r="G94" s="163" t="s">
        <v>401</v>
      </c>
      <c r="H94" s="113" t="s">
        <v>19</v>
      </c>
      <c r="I94" s="113"/>
      <c r="J94" s="163" t="s">
        <v>404</v>
      </c>
      <c r="K94" s="123" t="s">
        <v>399</v>
      </c>
      <c r="O94" s="34"/>
      <c r="P94" s="129"/>
      <c r="Q94" s="34"/>
      <c r="R94" s="113"/>
      <c r="S94" s="113"/>
      <c r="T94" s="113"/>
      <c r="U94" s="113"/>
      <c r="V94" s="34"/>
      <c r="W94" s="144"/>
      <c r="AB94" s="45" t="s">
        <v>169</v>
      </c>
      <c r="AC94" s="38">
        <f>(AD94+AE94+AF94)</f>
        <v>0</v>
      </c>
      <c r="AD94" s="38">
        <f t="shared" si="203"/>
        <v>0</v>
      </c>
      <c r="AE94" s="38">
        <f t="shared" si="203"/>
        <v>0</v>
      </c>
      <c r="AF94" s="48">
        <f>(AJ94+AQ94)</f>
        <v>0</v>
      </c>
      <c r="AG94" s="38">
        <f>(AH94+AI94+AJ94)</f>
        <v>0</v>
      </c>
      <c r="AK94" s="59">
        <f>(AL94+AM94)</f>
        <v>0</v>
      </c>
      <c r="AL94" s="23"/>
      <c r="AM94" s="24"/>
      <c r="AN94" s="38">
        <f>(AO94+AP94+AQ94)</f>
        <v>0</v>
      </c>
      <c r="AO94" s="38"/>
      <c r="AP94" s="67"/>
      <c r="AQ94" s="38"/>
      <c r="AR94" s="59">
        <f>(AS94+AT94)</f>
        <v>0</v>
      </c>
      <c r="AS94" s="67"/>
      <c r="AT94" s="24"/>
      <c r="BM94" s="46" t="s">
        <v>57</v>
      </c>
      <c r="BN94" s="17">
        <f>(BO94+BP94+BQ94)</f>
        <v>3</v>
      </c>
      <c r="BO94" s="17">
        <f>BY94</f>
        <v>0</v>
      </c>
      <c r="BP94" s="17">
        <f t="shared" ref="BP94:BQ96" si="206">(BS94+BV94+BZ94+CC94)</f>
        <v>2</v>
      </c>
      <c r="BQ94" s="18">
        <f t="shared" si="206"/>
        <v>1</v>
      </c>
      <c r="BR94" s="22">
        <f>(BS94+BT94)</f>
        <v>0</v>
      </c>
      <c r="BS94" s="23"/>
      <c r="BT94" s="24"/>
      <c r="BU94" s="17">
        <f>(BV94+BW94)</f>
        <v>0</v>
      </c>
      <c r="BV94" s="38"/>
      <c r="BW94" s="48"/>
      <c r="BX94" s="22">
        <f>(BY94+BZ94+CA94)</f>
        <v>0</v>
      </c>
      <c r="BY94" s="23"/>
      <c r="BZ94" s="38"/>
      <c r="CA94" s="24"/>
      <c r="CB94" s="22">
        <f>(CC94+CD94)</f>
        <v>3</v>
      </c>
      <c r="CC94" s="23">
        <v>2</v>
      </c>
      <c r="CD94" s="24">
        <v>1</v>
      </c>
      <c r="CG94" s="45"/>
      <c r="CH94" s="59">
        <f t="shared" si="194"/>
        <v>0</v>
      </c>
      <c r="CI94" s="38">
        <f t="shared" si="195"/>
        <v>0</v>
      </c>
      <c r="CJ94" s="38">
        <f t="shared" si="196"/>
        <v>0</v>
      </c>
      <c r="CK94" s="48">
        <f t="shared" si="197"/>
        <v>0</v>
      </c>
      <c r="CL94" s="59">
        <f t="shared" si="198"/>
        <v>0</v>
      </c>
      <c r="CM94" s="38"/>
      <c r="CN94" s="38"/>
      <c r="CO94" s="54"/>
      <c r="CP94" s="59">
        <f t="shared" si="199"/>
        <v>0</v>
      </c>
      <c r="CQ94" s="38"/>
      <c r="CR94" s="48"/>
      <c r="CS94" s="59">
        <f t="shared" si="200"/>
        <v>0</v>
      </c>
      <c r="CT94" s="38"/>
      <c r="CU94" s="38"/>
      <c r="CV94" s="38"/>
      <c r="CW94" s="59">
        <f t="shared" si="201"/>
        <v>0</v>
      </c>
      <c r="CX94" s="38"/>
      <c r="CY94" s="38"/>
      <c r="CZ94" s="59">
        <f t="shared" si="202"/>
        <v>0</v>
      </c>
      <c r="DA94" s="38"/>
      <c r="DB94" s="48"/>
    </row>
    <row r="95" spans="1:106" x14ac:dyDescent="0.15">
      <c r="A95" s="40" t="s">
        <v>392</v>
      </c>
      <c r="B95">
        <v>2014</v>
      </c>
      <c r="C95" s="185">
        <v>41821</v>
      </c>
      <c r="D95" s="4">
        <v>1</v>
      </c>
      <c r="E95" s="113" t="s">
        <v>323</v>
      </c>
      <c r="F95" s="163" t="s">
        <v>251</v>
      </c>
      <c r="G95" s="163" t="s">
        <v>401</v>
      </c>
      <c r="H95" s="113" t="s">
        <v>19</v>
      </c>
      <c r="I95" s="113" t="s">
        <v>394</v>
      </c>
      <c r="J95" s="163" t="s">
        <v>404</v>
      </c>
      <c r="K95" s="113" t="s">
        <v>303</v>
      </c>
      <c r="L95" s="34">
        <v>389</v>
      </c>
      <c r="M95" s="144" t="s">
        <v>381</v>
      </c>
      <c r="O95" s="34"/>
      <c r="P95" s="129"/>
      <c r="Q95" s="34"/>
      <c r="R95" s="113"/>
      <c r="S95" s="113"/>
      <c r="T95" s="113"/>
      <c r="U95" s="113"/>
      <c r="V95" s="34"/>
      <c r="W95" s="144"/>
      <c r="AB95" s="158" t="s">
        <v>170</v>
      </c>
      <c r="AC95" s="149">
        <f t="shared" ref="AC95:AC106" si="207">(AD95+AE95+AF95)</f>
        <v>0</v>
      </c>
      <c r="AD95" s="149">
        <f t="shared" ref="AD95:AD106" si="208">(AH95+AL95+AO95+AS95)</f>
        <v>0</v>
      </c>
      <c r="AE95" s="149">
        <f t="shared" ref="AE95:AE106" si="209">(AI95+AM95+AP95+AT95)</f>
        <v>0</v>
      </c>
      <c r="AF95" s="150">
        <f t="shared" ref="AF95:AF106" si="210">(AJ95+AQ95)</f>
        <v>0</v>
      </c>
      <c r="AG95" s="149">
        <f t="shared" ref="AG95:AG106" si="211">(AH95+AI95+AJ95)</f>
        <v>0</v>
      </c>
      <c r="AH95" s="159"/>
      <c r="AI95" s="159"/>
      <c r="AJ95" s="159"/>
      <c r="AK95" s="153">
        <f>(AL95+AM95)</f>
        <v>0</v>
      </c>
      <c r="AL95" s="147"/>
      <c r="AM95" s="160"/>
      <c r="AN95" s="149">
        <f>(AO95+AP95+AQ95)</f>
        <v>0</v>
      </c>
      <c r="AO95" s="159"/>
      <c r="AP95" s="161"/>
      <c r="AR95" s="59">
        <f>(AS95+AT95)</f>
        <v>0</v>
      </c>
      <c r="AS95" s="23"/>
      <c r="AT95" s="24"/>
      <c r="BM95" s="46" t="s">
        <v>167</v>
      </c>
      <c r="BN95" s="17">
        <f>(BO95+BP95+BQ95)</f>
        <v>0</v>
      </c>
      <c r="BO95" s="17">
        <f>BY95</f>
        <v>0</v>
      </c>
      <c r="BP95" s="17">
        <f t="shared" si="206"/>
        <v>0</v>
      </c>
      <c r="BQ95" s="18">
        <f t="shared" si="206"/>
        <v>0</v>
      </c>
      <c r="BR95" s="22">
        <f>(BS95+BT95)</f>
        <v>0</v>
      </c>
      <c r="BS95" s="23"/>
      <c r="BT95" s="24"/>
      <c r="BU95" s="17">
        <f>(BV95+BW95)</f>
        <v>0</v>
      </c>
      <c r="BV95" s="38"/>
      <c r="BW95" s="48"/>
      <c r="BX95" s="22">
        <f>(BY95+BZ95+CA95)</f>
        <v>0</v>
      </c>
      <c r="BY95" s="37"/>
      <c r="BZ95" s="38"/>
      <c r="CA95" s="24"/>
      <c r="CB95" s="22">
        <f>(CC95+CD95)</f>
        <v>0</v>
      </c>
      <c r="CC95" s="23"/>
      <c r="CD95" s="24"/>
      <c r="CG95" s="99"/>
      <c r="CH95" s="59">
        <f t="shared" si="194"/>
        <v>0</v>
      </c>
      <c r="CI95" s="38">
        <f t="shared" si="195"/>
        <v>0</v>
      </c>
      <c r="CJ95" s="38">
        <f t="shared" si="196"/>
        <v>0</v>
      </c>
      <c r="CK95" s="38">
        <f t="shared" si="197"/>
        <v>0</v>
      </c>
      <c r="CL95" s="59">
        <f t="shared" si="198"/>
        <v>0</v>
      </c>
      <c r="CM95" s="38"/>
      <c r="CN95" s="38"/>
      <c r="CO95" s="37"/>
      <c r="CP95" s="59">
        <f t="shared" si="199"/>
        <v>0</v>
      </c>
      <c r="CQ95" s="38"/>
      <c r="CR95" s="38"/>
      <c r="CS95" s="59">
        <f t="shared" si="200"/>
        <v>0</v>
      </c>
      <c r="CT95" s="38"/>
      <c r="CU95" s="38"/>
      <c r="CV95" s="38"/>
      <c r="CW95" s="59">
        <f t="shared" si="201"/>
        <v>0</v>
      </c>
      <c r="CX95" s="38"/>
      <c r="CY95" s="38"/>
      <c r="CZ95" s="59">
        <f t="shared" si="202"/>
        <v>0</v>
      </c>
      <c r="DA95" s="38"/>
      <c r="DB95" s="48"/>
    </row>
    <row r="96" spans="1:106" x14ac:dyDescent="0.15">
      <c r="A96" s="40" t="s">
        <v>392</v>
      </c>
      <c r="B96">
        <v>2014</v>
      </c>
      <c r="C96" s="185">
        <v>41821</v>
      </c>
      <c r="D96" s="4">
        <v>1</v>
      </c>
      <c r="E96" s="113" t="s">
        <v>323</v>
      </c>
      <c r="F96" s="163" t="s">
        <v>251</v>
      </c>
      <c r="G96" s="163" t="s">
        <v>401</v>
      </c>
      <c r="H96" s="123" t="s">
        <v>405</v>
      </c>
      <c r="I96" s="113" t="s">
        <v>394</v>
      </c>
      <c r="J96" s="163" t="s">
        <v>404</v>
      </c>
      <c r="K96" s="113" t="s">
        <v>303</v>
      </c>
      <c r="L96" s="34">
        <v>249</v>
      </c>
      <c r="M96" s="144" t="s">
        <v>382</v>
      </c>
      <c r="O96" s="34"/>
      <c r="P96" s="129"/>
      <c r="Q96" s="34"/>
      <c r="R96" s="113"/>
      <c r="S96" s="113"/>
      <c r="T96" s="113"/>
      <c r="U96" s="113"/>
      <c r="V96" s="34"/>
      <c r="W96" s="144"/>
      <c r="AB96" s="158" t="s">
        <v>171</v>
      </c>
      <c r="AC96" s="149">
        <f t="shared" si="207"/>
        <v>0</v>
      </c>
      <c r="AD96" s="149">
        <f t="shared" si="208"/>
        <v>0</v>
      </c>
      <c r="AE96" s="149">
        <f t="shared" si="209"/>
        <v>0</v>
      </c>
      <c r="AF96" s="150">
        <f t="shared" si="210"/>
        <v>0</v>
      </c>
      <c r="AG96" s="149">
        <f t="shared" si="211"/>
        <v>0</v>
      </c>
      <c r="AH96" s="159"/>
      <c r="AI96" s="159"/>
      <c r="AJ96" s="159"/>
      <c r="AK96" s="153">
        <f t="shared" ref="AK96:AK106" si="212">(AL96+AM96)</f>
        <v>0</v>
      </c>
      <c r="AL96" s="147"/>
      <c r="AM96" s="160"/>
      <c r="AN96" s="149">
        <f t="shared" ref="AN96:AN106" si="213">(AO96+AP96+AQ96)</f>
        <v>0</v>
      </c>
      <c r="AO96" s="159"/>
      <c r="AP96" s="161"/>
      <c r="AR96" s="59">
        <f t="shared" ref="AR96:AR106" si="214">(AS96+AT96)</f>
        <v>0</v>
      </c>
      <c r="AS96" s="23"/>
      <c r="AT96" s="24"/>
      <c r="BM96" s="46" t="s">
        <v>100</v>
      </c>
      <c r="BN96" s="17">
        <f>(BO96+BP96+BQ96)</f>
        <v>16</v>
      </c>
      <c r="BO96" s="17">
        <f>BY96</f>
        <v>0</v>
      </c>
      <c r="BP96" s="17">
        <f t="shared" si="206"/>
        <v>3</v>
      </c>
      <c r="BQ96" s="18">
        <f t="shared" ref="BQ96:BQ102" si="215">(BT96+BW96+CA96+CD96)</f>
        <v>13</v>
      </c>
      <c r="BR96" s="22">
        <f>(BS96+BT96)</f>
        <v>0</v>
      </c>
      <c r="BS96" s="23"/>
      <c r="BT96" s="24"/>
      <c r="BU96" s="17">
        <f>(BV96+BW96)</f>
        <v>0</v>
      </c>
      <c r="BV96" s="38"/>
      <c r="BW96" s="48"/>
      <c r="BX96" s="22">
        <f>(BY96+BZ96+CA96)</f>
        <v>13</v>
      </c>
      <c r="BY96" s="37"/>
      <c r="BZ96" s="38">
        <v>1</v>
      </c>
      <c r="CA96" s="24">
        <v>12</v>
      </c>
      <c r="CB96" s="22">
        <f>(CC96+CD96)</f>
        <v>3</v>
      </c>
      <c r="CC96" s="23">
        <v>2</v>
      </c>
      <c r="CD96" s="24">
        <v>1</v>
      </c>
      <c r="CG96" s="45"/>
      <c r="CH96" s="59">
        <f t="shared" si="194"/>
        <v>0</v>
      </c>
      <c r="CI96" s="38">
        <f t="shared" si="195"/>
        <v>0</v>
      </c>
      <c r="CJ96" s="38">
        <f t="shared" si="196"/>
        <v>0</v>
      </c>
      <c r="CK96" s="48">
        <f t="shared" si="197"/>
        <v>0</v>
      </c>
      <c r="CL96" s="59">
        <f t="shared" si="198"/>
        <v>0</v>
      </c>
      <c r="CM96" s="38"/>
      <c r="CN96" s="38"/>
      <c r="CO96" s="54"/>
      <c r="CP96" s="59">
        <f t="shared" si="199"/>
        <v>0</v>
      </c>
      <c r="CQ96" s="38"/>
      <c r="CR96" s="48"/>
      <c r="CS96" s="59">
        <f t="shared" si="200"/>
        <v>0</v>
      </c>
      <c r="CT96" s="38"/>
      <c r="CU96" s="38"/>
      <c r="CV96" s="38"/>
      <c r="CW96" s="59">
        <f t="shared" si="201"/>
        <v>0</v>
      </c>
      <c r="CX96" s="38"/>
      <c r="CY96" s="38"/>
      <c r="CZ96" s="59">
        <f t="shared" si="202"/>
        <v>0</v>
      </c>
      <c r="DA96" s="38"/>
      <c r="DB96" s="48"/>
    </row>
    <row r="97" spans="1:106" x14ac:dyDescent="0.15">
      <c r="A97" s="40" t="s">
        <v>392</v>
      </c>
      <c r="B97">
        <v>2014</v>
      </c>
      <c r="C97" s="185">
        <v>41822</v>
      </c>
      <c r="D97" s="4">
        <v>1</v>
      </c>
      <c r="E97" s="113" t="s">
        <v>323</v>
      </c>
      <c r="F97" s="113" t="s">
        <v>251</v>
      </c>
      <c r="G97" s="163" t="s">
        <v>402</v>
      </c>
      <c r="H97" s="113" t="s">
        <v>19</v>
      </c>
      <c r="I97" s="113"/>
      <c r="J97" s="163" t="s">
        <v>404</v>
      </c>
      <c r="K97" s="123" t="s">
        <v>400</v>
      </c>
      <c r="N97" s="123" t="s">
        <v>398</v>
      </c>
      <c r="O97" s="34"/>
      <c r="P97" s="129"/>
      <c r="Q97" s="34"/>
      <c r="R97" s="113"/>
      <c r="S97" s="113"/>
      <c r="T97" s="113"/>
      <c r="U97" s="113"/>
      <c r="V97" s="34"/>
      <c r="W97" s="144"/>
      <c r="AB97" s="158" t="s">
        <v>172</v>
      </c>
      <c r="AC97" s="149">
        <f t="shared" si="207"/>
        <v>0</v>
      </c>
      <c r="AD97" s="149">
        <f t="shared" si="208"/>
        <v>0</v>
      </c>
      <c r="AE97" s="149">
        <f t="shared" si="209"/>
        <v>0</v>
      </c>
      <c r="AF97" s="150">
        <f t="shared" si="210"/>
        <v>0</v>
      </c>
      <c r="AG97" s="149">
        <f t="shared" si="211"/>
        <v>0</v>
      </c>
      <c r="AH97" s="159"/>
      <c r="AI97" s="159"/>
      <c r="AJ97" s="159"/>
      <c r="AK97" s="153">
        <f t="shared" si="212"/>
        <v>0</v>
      </c>
      <c r="AL97" s="147"/>
      <c r="AM97" s="160"/>
      <c r="AN97" s="149">
        <f t="shared" si="213"/>
        <v>0</v>
      </c>
      <c r="AO97" s="159"/>
      <c r="AP97" s="161"/>
      <c r="AR97" s="59">
        <f t="shared" si="214"/>
        <v>0</v>
      </c>
      <c r="AS97" s="23"/>
      <c r="AT97" s="24"/>
      <c r="BM97" s="130" t="s">
        <v>268</v>
      </c>
      <c r="BN97" s="17">
        <f t="shared" ref="BN97:BN106" si="216">(BO97+BP97+BQ97)</f>
        <v>1</v>
      </c>
      <c r="BO97" s="17">
        <f t="shared" ref="BO97:BO106" si="217">BY97</f>
        <v>1</v>
      </c>
      <c r="BP97" s="17">
        <f t="shared" ref="BP97:BP102" si="218">(BS97+BV97+BZ97+CC97)</f>
        <v>0</v>
      </c>
      <c r="BQ97" s="18">
        <f t="shared" si="215"/>
        <v>0</v>
      </c>
      <c r="BR97" s="22">
        <f t="shared" ref="BR97:BR108" si="219">(BS97+BT97)</f>
        <v>0</v>
      </c>
      <c r="BS97" s="23"/>
      <c r="BT97" s="24"/>
      <c r="BU97" s="17">
        <f t="shared" ref="BU97:BU108" si="220">(BV97+BW97)</f>
        <v>0</v>
      </c>
      <c r="BX97" s="22">
        <f t="shared" ref="BX97:BX108" si="221">(BY97+BZ97+CA97)</f>
        <v>1</v>
      </c>
      <c r="BY97">
        <v>1</v>
      </c>
      <c r="BZ97" s="110"/>
      <c r="CA97" s="54"/>
      <c r="CB97" s="22">
        <f t="shared" ref="CB97:CB108" si="222">(CC97+CD97)</f>
        <v>0</v>
      </c>
      <c r="CC97" s="23"/>
      <c r="CD97" s="24"/>
      <c r="CG97" s="99"/>
      <c r="CH97" s="59">
        <f t="shared" si="194"/>
        <v>0</v>
      </c>
      <c r="CI97" s="38">
        <f t="shared" si="195"/>
        <v>0</v>
      </c>
      <c r="CJ97" s="38">
        <f t="shared" si="196"/>
        <v>0</v>
      </c>
      <c r="CK97" s="38">
        <f t="shared" si="197"/>
        <v>0</v>
      </c>
      <c r="CL97" s="59">
        <f t="shared" si="198"/>
        <v>0</v>
      </c>
      <c r="CM97" s="38"/>
      <c r="CN97" s="38"/>
      <c r="CO97" s="37"/>
      <c r="CP97" s="59">
        <f t="shared" si="199"/>
        <v>0</v>
      </c>
      <c r="CQ97" s="38"/>
      <c r="CR97" s="38"/>
      <c r="CS97" s="59">
        <f t="shared" si="200"/>
        <v>0</v>
      </c>
      <c r="CT97" s="38"/>
      <c r="CU97" s="38"/>
      <c r="CV97" s="38"/>
      <c r="CW97" s="59">
        <f t="shared" si="201"/>
        <v>0</v>
      </c>
      <c r="CX97" s="38"/>
      <c r="CY97" s="38"/>
      <c r="CZ97" s="59">
        <f t="shared" si="202"/>
        <v>0</v>
      </c>
      <c r="DA97" s="38"/>
      <c r="DB97" s="48"/>
    </row>
    <row r="98" spans="1:106" x14ac:dyDescent="0.15">
      <c r="A98" s="40" t="s">
        <v>392</v>
      </c>
      <c r="B98">
        <v>2014</v>
      </c>
      <c r="C98" s="185">
        <v>41822</v>
      </c>
      <c r="D98" s="4">
        <v>2</v>
      </c>
      <c r="E98" s="113" t="s">
        <v>323</v>
      </c>
      <c r="F98" s="163" t="s">
        <v>251</v>
      </c>
      <c r="G98" s="163" t="s">
        <v>401</v>
      </c>
      <c r="H98" s="113" t="s">
        <v>19</v>
      </c>
      <c r="I98" s="113"/>
      <c r="J98" s="163" t="s">
        <v>404</v>
      </c>
      <c r="K98" s="123" t="s">
        <v>399</v>
      </c>
      <c r="O98" s="34"/>
      <c r="P98" s="129"/>
      <c r="Q98" s="34"/>
      <c r="R98" s="113"/>
      <c r="S98" s="113"/>
      <c r="T98" s="113"/>
      <c r="U98" s="113"/>
      <c r="V98" s="34"/>
      <c r="W98" s="144"/>
      <c r="AB98" s="158" t="s">
        <v>173</v>
      </c>
      <c r="AC98" s="149">
        <f t="shared" si="207"/>
        <v>0</v>
      </c>
      <c r="AD98" s="149">
        <f t="shared" si="208"/>
        <v>0</v>
      </c>
      <c r="AE98" s="149">
        <f t="shared" si="209"/>
        <v>0</v>
      </c>
      <c r="AF98" s="150">
        <f t="shared" si="210"/>
        <v>0</v>
      </c>
      <c r="AG98" s="149">
        <f t="shared" si="211"/>
        <v>0</v>
      </c>
      <c r="AH98" s="159"/>
      <c r="AI98" s="159"/>
      <c r="AJ98" s="159"/>
      <c r="AK98" s="153">
        <f t="shared" si="212"/>
        <v>0</v>
      </c>
      <c r="AL98" s="147"/>
      <c r="AM98" s="160"/>
      <c r="AN98" s="149">
        <f t="shared" si="213"/>
        <v>0</v>
      </c>
      <c r="AO98" s="159"/>
      <c r="AP98" s="161"/>
      <c r="AR98" s="59">
        <f t="shared" si="214"/>
        <v>0</v>
      </c>
      <c r="AS98" s="23"/>
      <c r="AT98" s="24"/>
      <c r="BM98" s="46" t="s">
        <v>266</v>
      </c>
      <c r="BN98" s="17">
        <f t="shared" si="216"/>
        <v>1</v>
      </c>
      <c r="BO98" s="17">
        <f t="shared" si="217"/>
        <v>0</v>
      </c>
      <c r="BP98" s="17">
        <f t="shared" si="218"/>
        <v>0</v>
      </c>
      <c r="BQ98" s="18">
        <f t="shared" si="215"/>
        <v>1</v>
      </c>
      <c r="BR98" s="22">
        <f t="shared" si="219"/>
        <v>0</v>
      </c>
      <c r="BS98" s="23"/>
      <c r="BT98" s="24"/>
      <c r="BU98" s="17">
        <f t="shared" si="220"/>
        <v>0</v>
      </c>
      <c r="BX98" s="22">
        <f t="shared" si="221"/>
        <v>0</v>
      </c>
      <c r="BZ98" s="110"/>
      <c r="CA98" s="54"/>
      <c r="CB98" s="22">
        <f t="shared" si="222"/>
        <v>1</v>
      </c>
      <c r="CC98" s="23"/>
      <c r="CD98" s="24">
        <v>1</v>
      </c>
      <c r="CG98" s="45"/>
      <c r="CH98" s="59">
        <f t="shared" si="194"/>
        <v>0</v>
      </c>
      <c r="CI98" s="38">
        <f t="shared" si="195"/>
        <v>0</v>
      </c>
      <c r="CJ98" s="38">
        <f t="shared" si="196"/>
        <v>0</v>
      </c>
      <c r="CK98" s="48">
        <f t="shared" si="197"/>
        <v>0</v>
      </c>
      <c r="CL98" s="59">
        <f t="shared" si="198"/>
        <v>0</v>
      </c>
      <c r="CM98" s="38"/>
      <c r="CN98" s="38"/>
      <c r="CO98" s="54"/>
      <c r="CP98" s="59">
        <f t="shared" si="199"/>
        <v>0</v>
      </c>
      <c r="CQ98" s="38"/>
      <c r="CR98" s="48"/>
      <c r="CS98" s="59">
        <f t="shared" si="200"/>
        <v>0</v>
      </c>
      <c r="CT98" s="38"/>
      <c r="CU98" s="38"/>
      <c r="CV98" s="38"/>
      <c r="CW98" s="59">
        <f t="shared" si="201"/>
        <v>0</v>
      </c>
      <c r="CX98" s="38"/>
      <c r="CY98" s="38"/>
      <c r="CZ98" s="59">
        <f t="shared" si="202"/>
        <v>0</v>
      </c>
      <c r="DA98" s="38"/>
      <c r="DB98" s="48"/>
    </row>
    <row r="99" spans="1:106" x14ac:dyDescent="0.15">
      <c r="A99" s="40" t="s">
        <v>392</v>
      </c>
      <c r="B99">
        <v>2014</v>
      </c>
      <c r="C99" s="185">
        <v>41822</v>
      </c>
      <c r="D99" s="4">
        <v>1</v>
      </c>
      <c r="E99" s="113" t="s">
        <v>323</v>
      </c>
      <c r="F99" s="163" t="s">
        <v>251</v>
      </c>
      <c r="G99" s="163" t="s">
        <v>401</v>
      </c>
      <c r="H99" s="123" t="s">
        <v>405</v>
      </c>
      <c r="I99" s="113" t="s">
        <v>394</v>
      </c>
      <c r="J99" s="163" t="s">
        <v>404</v>
      </c>
      <c r="K99" s="113" t="s">
        <v>303</v>
      </c>
      <c r="L99" s="34">
        <v>221</v>
      </c>
      <c r="M99" s="144" t="s">
        <v>383</v>
      </c>
      <c r="O99" s="34"/>
      <c r="P99" s="129"/>
      <c r="Q99" s="34"/>
      <c r="R99" s="113"/>
      <c r="S99" s="113"/>
      <c r="T99" s="113"/>
      <c r="U99" s="113"/>
      <c r="V99" s="34"/>
      <c r="W99" s="144"/>
      <c r="AB99" s="158" t="s">
        <v>174</v>
      </c>
      <c r="AC99" s="149">
        <f t="shared" si="207"/>
        <v>0</v>
      </c>
      <c r="AD99" s="149">
        <f t="shared" si="208"/>
        <v>0</v>
      </c>
      <c r="AE99" s="149">
        <f t="shared" si="209"/>
        <v>0</v>
      </c>
      <c r="AF99" s="150">
        <f t="shared" si="210"/>
        <v>0</v>
      </c>
      <c r="AG99" s="149">
        <f t="shared" si="211"/>
        <v>0</v>
      </c>
      <c r="AH99" s="159"/>
      <c r="AI99" s="159"/>
      <c r="AJ99" s="159"/>
      <c r="AK99" s="153">
        <f t="shared" si="212"/>
        <v>0</v>
      </c>
      <c r="AL99" s="147"/>
      <c r="AM99" s="160"/>
      <c r="AN99" s="149">
        <f t="shared" si="213"/>
        <v>0</v>
      </c>
      <c r="AO99" s="159"/>
      <c r="AP99" s="161"/>
      <c r="AR99" s="59">
        <f t="shared" si="214"/>
        <v>0</v>
      </c>
      <c r="AS99" s="23"/>
      <c r="AT99" s="24"/>
      <c r="BL99" t="s">
        <v>44</v>
      </c>
      <c r="BM99" s="130" t="s">
        <v>178</v>
      </c>
      <c r="BN99" s="17">
        <f t="shared" si="216"/>
        <v>2</v>
      </c>
      <c r="BO99" s="17">
        <f t="shared" si="217"/>
        <v>0</v>
      </c>
      <c r="BP99" s="17">
        <f t="shared" si="218"/>
        <v>0</v>
      </c>
      <c r="BQ99" s="18">
        <f t="shared" si="215"/>
        <v>2</v>
      </c>
      <c r="BR99" s="22">
        <f t="shared" si="219"/>
        <v>0</v>
      </c>
      <c r="BS99" s="23"/>
      <c r="BT99" s="24"/>
      <c r="BU99" s="17">
        <f t="shared" si="220"/>
        <v>0</v>
      </c>
      <c r="BX99" s="22">
        <f t="shared" si="221"/>
        <v>2</v>
      </c>
      <c r="BZ99" s="110"/>
      <c r="CA99" s="54">
        <v>2</v>
      </c>
      <c r="CB99" s="22">
        <f t="shared" si="222"/>
        <v>0</v>
      </c>
      <c r="CC99" s="23"/>
      <c r="CD99" s="24"/>
      <c r="CG99" s="99"/>
      <c r="CH99" s="59">
        <f t="shared" si="194"/>
        <v>0</v>
      </c>
      <c r="CI99" s="38">
        <f t="shared" si="195"/>
        <v>0</v>
      </c>
      <c r="CJ99" s="38">
        <f t="shared" si="196"/>
        <v>0</v>
      </c>
      <c r="CK99" s="38">
        <f t="shared" si="197"/>
        <v>0</v>
      </c>
      <c r="CL99" s="59">
        <f t="shared" si="198"/>
        <v>0</v>
      </c>
      <c r="CM99" s="38"/>
      <c r="CN99" s="38"/>
      <c r="CO99" s="37"/>
      <c r="CP99" s="59">
        <f t="shared" si="199"/>
        <v>0</v>
      </c>
      <c r="CQ99" s="38"/>
      <c r="CR99" s="38"/>
      <c r="CS99" s="59">
        <f t="shared" si="200"/>
        <v>0</v>
      </c>
      <c r="CT99" s="38"/>
      <c r="CU99" s="38"/>
      <c r="CV99" s="38"/>
      <c r="CW99" s="59">
        <f t="shared" si="201"/>
        <v>0</v>
      </c>
      <c r="CX99" s="38"/>
      <c r="CY99" s="38"/>
      <c r="CZ99" s="59">
        <f t="shared" si="202"/>
        <v>0</v>
      </c>
      <c r="DA99" s="38"/>
      <c r="DB99" s="48"/>
    </row>
    <row r="100" spans="1:106" x14ac:dyDescent="0.15">
      <c r="A100" s="40" t="s">
        <v>392</v>
      </c>
      <c r="B100">
        <v>2014</v>
      </c>
      <c r="C100" s="185">
        <v>41822</v>
      </c>
      <c r="D100" s="4">
        <v>1</v>
      </c>
      <c r="E100" s="113" t="s">
        <v>323</v>
      </c>
      <c r="F100" s="163" t="s">
        <v>251</v>
      </c>
      <c r="G100" s="163" t="s">
        <v>401</v>
      </c>
      <c r="H100" s="123" t="s">
        <v>405</v>
      </c>
      <c r="I100" s="113" t="s">
        <v>394</v>
      </c>
      <c r="J100" s="163" t="s">
        <v>404</v>
      </c>
      <c r="K100" s="113" t="s">
        <v>303</v>
      </c>
      <c r="L100" s="34">
        <v>232</v>
      </c>
      <c r="M100" s="144" t="s">
        <v>384</v>
      </c>
      <c r="O100" s="34"/>
      <c r="P100" s="129"/>
      <c r="Q100" s="34"/>
      <c r="R100" s="113"/>
      <c r="S100" s="113"/>
      <c r="T100" s="113"/>
      <c r="U100" s="113"/>
      <c r="V100" s="34"/>
      <c r="W100" s="144"/>
      <c r="AB100" s="158" t="s">
        <v>175</v>
      </c>
      <c r="AC100" s="149">
        <f t="shared" si="207"/>
        <v>0</v>
      </c>
      <c r="AD100" s="149">
        <f t="shared" si="208"/>
        <v>0</v>
      </c>
      <c r="AE100" s="149">
        <f t="shared" si="209"/>
        <v>0</v>
      </c>
      <c r="AF100" s="150">
        <f t="shared" si="210"/>
        <v>0</v>
      </c>
      <c r="AG100" s="149">
        <f t="shared" si="211"/>
        <v>0</v>
      </c>
      <c r="AH100" s="159"/>
      <c r="AI100" s="159"/>
      <c r="AJ100" s="159"/>
      <c r="AK100" s="153">
        <f t="shared" si="212"/>
        <v>0</v>
      </c>
      <c r="AL100" s="147"/>
      <c r="AM100" s="160"/>
      <c r="AN100" s="149">
        <f t="shared" si="213"/>
        <v>0</v>
      </c>
      <c r="AO100" s="159"/>
      <c r="AP100" s="161"/>
      <c r="AR100" s="59">
        <f t="shared" si="214"/>
        <v>0</v>
      </c>
      <c r="AS100" s="23"/>
      <c r="AT100" s="24"/>
      <c r="BM100" s="130" t="s">
        <v>267</v>
      </c>
      <c r="BN100" s="149">
        <f t="shared" si="216"/>
        <v>3</v>
      </c>
      <c r="BO100" s="149">
        <f t="shared" si="217"/>
        <v>0</v>
      </c>
      <c r="BP100" s="149">
        <f t="shared" si="218"/>
        <v>0</v>
      </c>
      <c r="BQ100" s="150">
        <f t="shared" si="215"/>
        <v>3</v>
      </c>
      <c r="BR100" s="22">
        <f t="shared" si="219"/>
        <v>0</v>
      </c>
      <c r="BS100" s="23"/>
      <c r="BT100" s="24"/>
      <c r="BU100" s="17">
        <f t="shared" si="220"/>
        <v>0</v>
      </c>
      <c r="BX100" s="153">
        <f t="shared" si="221"/>
        <v>1</v>
      </c>
      <c r="BY100" s="159"/>
      <c r="BZ100" s="178"/>
      <c r="CA100" s="160">
        <v>1</v>
      </c>
      <c r="CB100" s="22">
        <f t="shared" si="222"/>
        <v>2</v>
      </c>
      <c r="CC100" s="23"/>
      <c r="CD100" s="24">
        <v>2</v>
      </c>
      <c r="CG100" s="184"/>
      <c r="CH100" s="69">
        <f>SUM(CI100+CJ100+CK100)</f>
        <v>0</v>
      </c>
      <c r="CI100" s="70">
        <f>SUM(CM100+CQ100+CT100+CX100)</f>
        <v>0</v>
      </c>
      <c r="CJ100" s="70">
        <f>SUM(CN100+CR100+CU100+CY100)</f>
        <v>0</v>
      </c>
      <c r="CK100" s="94">
        <f>SUM(CO100+CV100)</f>
        <v>0</v>
      </c>
      <c r="CL100" s="69">
        <f>SUM(CM100+CN100+CO100)</f>
        <v>0</v>
      </c>
      <c r="CM100" s="70"/>
      <c r="CN100" s="70"/>
      <c r="CO100" s="167"/>
      <c r="CP100" s="69">
        <f>SUM(CQ100+CR100)</f>
        <v>0</v>
      </c>
      <c r="CQ100" s="70"/>
      <c r="CR100" s="94"/>
      <c r="CS100" s="69">
        <f>SUM(CT100+CU100+CV100)</f>
        <v>0</v>
      </c>
      <c r="CT100" s="70"/>
      <c r="CU100" s="70"/>
      <c r="CV100" s="70"/>
      <c r="CW100" s="69">
        <f>SUM(CX100+CY100)</f>
        <v>0</v>
      </c>
      <c r="CX100" s="70"/>
      <c r="CY100" s="70"/>
      <c r="CZ100" s="69">
        <f>SUM(DA100+DB100)</f>
        <v>0</v>
      </c>
      <c r="DA100" s="70"/>
      <c r="DB100" s="94"/>
    </row>
    <row r="101" spans="1:106" x14ac:dyDescent="0.15">
      <c r="P101" s="129"/>
      <c r="Q101" s="34"/>
      <c r="R101" s="113"/>
      <c r="S101" s="113"/>
      <c r="T101" s="113"/>
      <c r="U101" s="113"/>
      <c r="V101" s="34"/>
      <c r="W101" s="144"/>
      <c r="AB101" s="158" t="s">
        <v>176</v>
      </c>
      <c r="AC101" s="149">
        <f t="shared" si="207"/>
        <v>0</v>
      </c>
      <c r="AD101" s="149">
        <f t="shared" si="208"/>
        <v>0</v>
      </c>
      <c r="AE101" s="149">
        <f t="shared" si="209"/>
        <v>0</v>
      </c>
      <c r="AF101" s="150">
        <f t="shared" si="210"/>
        <v>0</v>
      </c>
      <c r="AG101" s="149">
        <f t="shared" si="211"/>
        <v>0</v>
      </c>
      <c r="AH101" s="159"/>
      <c r="AI101" s="159"/>
      <c r="AJ101" s="159"/>
      <c r="AK101" s="153">
        <f t="shared" si="212"/>
        <v>0</v>
      </c>
      <c r="AL101" s="147"/>
      <c r="AM101" s="160"/>
      <c r="AN101" s="149">
        <f t="shared" si="213"/>
        <v>0</v>
      </c>
      <c r="AO101" s="159"/>
      <c r="AP101" s="161"/>
      <c r="AR101" s="59">
        <f t="shared" si="214"/>
        <v>0</v>
      </c>
      <c r="AS101" s="23"/>
      <c r="AT101" s="24"/>
      <c r="BM101" s="46" t="s">
        <v>179</v>
      </c>
      <c r="BN101" s="17">
        <f t="shared" si="216"/>
        <v>15</v>
      </c>
      <c r="BO101" s="17">
        <f t="shared" si="217"/>
        <v>0</v>
      </c>
      <c r="BP101" s="17">
        <f t="shared" si="218"/>
        <v>0</v>
      </c>
      <c r="BQ101" s="18">
        <f t="shared" si="215"/>
        <v>15</v>
      </c>
      <c r="BR101" s="22">
        <f t="shared" si="219"/>
        <v>0</v>
      </c>
      <c r="BS101" s="23"/>
      <c r="BT101" s="24"/>
      <c r="BU101" s="17">
        <f t="shared" si="220"/>
        <v>0</v>
      </c>
      <c r="BX101" s="22">
        <f t="shared" si="221"/>
        <v>13</v>
      </c>
      <c r="BZ101" s="110"/>
      <c r="CA101" s="54">
        <v>13</v>
      </c>
      <c r="CB101" s="22">
        <f t="shared" si="222"/>
        <v>2</v>
      </c>
      <c r="CC101" s="23"/>
      <c r="CD101" s="24">
        <v>2</v>
      </c>
      <c r="CG101" s="92" t="s">
        <v>301</v>
      </c>
      <c r="CH101" s="84">
        <f>SUM(CH91:CH100)</f>
        <v>10</v>
      </c>
      <c r="CI101" s="79">
        <f t="shared" ref="CI101:DB101" si="223">SUM(CI91:CI100)</f>
        <v>2</v>
      </c>
      <c r="CJ101" s="79">
        <f t="shared" si="223"/>
        <v>1</v>
      </c>
      <c r="CK101" s="72">
        <f t="shared" si="223"/>
        <v>7</v>
      </c>
      <c r="CL101" s="84">
        <f t="shared" si="223"/>
        <v>4</v>
      </c>
      <c r="CM101" s="79">
        <f t="shared" si="223"/>
        <v>0</v>
      </c>
      <c r="CN101" s="79">
        <f t="shared" si="223"/>
        <v>0</v>
      </c>
      <c r="CO101" s="72">
        <f t="shared" si="223"/>
        <v>4</v>
      </c>
      <c r="CP101" s="84">
        <f t="shared" si="223"/>
        <v>3</v>
      </c>
      <c r="CQ101" s="79">
        <f t="shared" si="223"/>
        <v>2</v>
      </c>
      <c r="CR101" s="79">
        <f t="shared" si="223"/>
        <v>1</v>
      </c>
      <c r="CS101" s="84">
        <f t="shared" si="223"/>
        <v>3</v>
      </c>
      <c r="CT101" s="79">
        <f t="shared" si="223"/>
        <v>0</v>
      </c>
      <c r="CU101" s="79">
        <f t="shared" si="223"/>
        <v>0</v>
      </c>
      <c r="CV101" s="72">
        <f t="shared" si="223"/>
        <v>3</v>
      </c>
      <c r="CW101" s="84">
        <f t="shared" si="223"/>
        <v>0</v>
      </c>
      <c r="CX101" s="79">
        <f t="shared" si="223"/>
        <v>0</v>
      </c>
      <c r="CY101" s="79">
        <f t="shared" si="223"/>
        <v>0</v>
      </c>
      <c r="CZ101" s="84">
        <f t="shared" si="223"/>
        <v>0</v>
      </c>
      <c r="DA101" s="79">
        <f t="shared" si="223"/>
        <v>0</v>
      </c>
      <c r="DB101" s="72">
        <f t="shared" si="223"/>
        <v>0</v>
      </c>
    </row>
    <row r="102" spans="1:106" x14ac:dyDescent="0.15">
      <c r="P102" s="129"/>
      <c r="Q102" s="34"/>
      <c r="R102" s="113"/>
      <c r="S102" s="113"/>
      <c r="T102" s="113"/>
      <c r="U102" s="113"/>
      <c r="V102" s="35"/>
      <c r="W102" s="113"/>
      <c r="AB102" s="158" t="s">
        <v>177</v>
      </c>
      <c r="AC102" s="149">
        <f t="shared" si="207"/>
        <v>0</v>
      </c>
      <c r="AD102" s="149">
        <f t="shared" si="208"/>
        <v>0</v>
      </c>
      <c r="AE102" s="149">
        <f t="shared" si="209"/>
        <v>0</v>
      </c>
      <c r="AF102" s="150">
        <f t="shared" si="210"/>
        <v>0</v>
      </c>
      <c r="AG102" s="149">
        <f t="shared" si="211"/>
        <v>0</v>
      </c>
      <c r="AH102" s="159"/>
      <c r="AI102" s="159"/>
      <c r="AJ102" s="159"/>
      <c r="AK102" s="153">
        <f t="shared" si="212"/>
        <v>0</v>
      </c>
      <c r="AL102" s="147"/>
      <c r="AM102" s="160"/>
      <c r="AN102" s="149">
        <f t="shared" si="213"/>
        <v>0</v>
      </c>
      <c r="AO102" s="159"/>
      <c r="AP102" s="161"/>
      <c r="AR102" s="59">
        <f t="shared" si="214"/>
        <v>0</v>
      </c>
      <c r="AS102" s="23"/>
      <c r="AT102" s="24"/>
      <c r="BM102" s="130" t="s">
        <v>304</v>
      </c>
      <c r="BN102" s="17">
        <f t="shared" si="216"/>
        <v>16</v>
      </c>
      <c r="BO102" s="17">
        <f t="shared" si="217"/>
        <v>0</v>
      </c>
      <c r="BP102" s="17">
        <f t="shared" si="218"/>
        <v>0</v>
      </c>
      <c r="BQ102" s="18">
        <f t="shared" si="215"/>
        <v>16</v>
      </c>
      <c r="BR102" s="22">
        <f t="shared" si="219"/>
        <v>0</v>
      </c>
      <c r="BS102" s="23"/>
      <c r="BT102" s="24"/>
      <c r="BU102" s="17">
        <f t="shared" si="220"/>
        <v>0</v>
      </c>
      <c r="BX102" s="22">
        <f t="shared" si="221"/>
        <v>15</v>
      </c>
      <c r="BZ102" s="110"/>
      <c r="CA102" s="54">
        <v>15</v>
      </c>
      <c r="CB102" s="22">
        <f t="shared" si="222"/>
        <v>1</v>
      </c>
      <c r="CC102" s="23"/>
      <c r="CD102" s="24">
        <v>1</v>
      </c>
      <c r="CG102" s="101" t="s">
        <v>300</v>
      </c>
      <c r="CH102" s="69">
        <f>SUM(CH101+CH90)</f>
        <v>6771</v>
      </c>
      <c r="CI102" s="70">
        <f>SUM(CI101+CI90)</f>
        <v>5960</v>
      </c>
      <c r="CJ102" s="70">
        <f t="shared" ref="CJ102:DB102" si="224">SUM(CJ101+CJ90)</f>
        <v>777</v>
      </c>
      <c r="CK102" s="70">
        <f t="shared" si="224"/>
        <v>34</v>
      </c>
      <c r="CL102" s="69">
        <f t="shared" si="224"/>
        <v>587</v>
      </c>
      <c r="CM102" s="70">
        <f t="shared" si="224"/>
        <v>47</v>
      </c>
      <c r="CN102" s="70">
        <f t="shared" si="224"/>
        <v>520</v>
      </c>
      <c r="CO102" s="94">
        <f t="shared" si="224"/>
        <v>20</v>
      </c>
      <c r="CP102" s="70">
        <f t="shared" si="224"/>
        <v>1723</v>
      </c>
      <c r="CQ102" s="70">
        <f t="shared" si="224"/>
        <v>1662</v>
      </c>
      <c r="CR102" s="70">
        <f t="shared" si="224"/>
        <v>61</v>
      </c>
      <c r="CS102" s="69">
        <f t="shared" si="224"/>
        <v>3716</v>
      </c>
      <c r="CT102" s="70">
        <f t="shared" si="224"/>
        <v>3543</v>
      </c>
      <c r="CU102" s="70">
        <f t="shared" si="224"/>
        <v>159</v>
      </c>
      <c r="CV102" s="94">
        <f t="shared" si="224"/>
        <v>14</v>
      </c>
      <c r="CW102" s="70">
        <f t="shared" si="224"/>
        <v>535</v>
      </c>
      <c r="CX102" s="70">
        <f t="shared" si="224"/>
        <v>508</v>
      </c>
      <c r="CY102" s="70">
        <f t="shared" si="224"/>
        <v>27</v>
      </c>
      <c r="CZ102" s="69">
        <f t="shared" si="224"/>
        <v>210</v>
      </c>
      <c r="DA102" s="70">
        <f t="shared" si="224"/>
        <v>200</v>
      </c>
      <c r="DB102" s="94">
        <f t="shared" si="224"/>
        <v>10</v>
      </c>
    </row>
    <row r="103" spans="1:106" x14ac:dyDescent="0.15">
      <c r="P103" s="129"/>
      <c r="Q103" s="34"/>
      <c r="R103" s="113"/>
      <c r="S103" s="113"/>
      <c r="T103" s="113"/>
      <c r="U103" s="113"/>
      <c r="V103" s="35"/>
      <c r="W103" s="113"/>
      <c r="AB103" s="158" t="s">
        <v>268</v>
      </c>
      <c r="AC103" s="149">
        <f t="shared" si="207"/>
        <v>0</v>
      </c>
      <c r="AD103" s="149">
        <f t="shared" si="208"/>
        <v>0</v>
      </c>
      <c r="AE103" s="149">
        <f t="shared" si="209"/>
        <v>0</v>
      </c>
      <c r="AF103" s="150">
        <f t="shared" si="210"/>
        <v>0</v>
      </c>
      <c r="AG103" s="149">
        <f t="shared" si="211"/>
        <v>0</v>
      </c>
      <c r="AH103" s="159"/>
      <c r="AI103" s="159"/>
      <c r="AJ103" s="159"/>
      <c r="AK103" s="153">
        <f t="shared" si="212"/>
        <v>0</v>
      </c>
      <c r="AL103" s="147"/>
      <c r="AM103" s="160"/>
      <c r="AN103" s="149">
        <f t="shared" si="213"/>
        <v>0</v>
      </c>
      <c r="AO103" s="159"/>
      <c r="AP103" s="161"/>
      <c r="AR103" s="59">
        <f t="shared" si="214"/>
        <v>0</v>
      </c>
      <c r="AS103" s="23"/>
      <c r="AT103" s="24"/>
      <c r="BM103" s="130" t="s">
        <v>305</v>
      </c>
      <c r="BN103" s="17">
        <f t="shared" si="216"/>
        <v>5</v>
      </c>
      <c r="BO103" s="17">
        <f t="shared" si="217"/>
        <v>5</v>
      </c>
      <c r="BP103" s="17">
        <f t="shared" ref="BP103:BQ106" si="225">(BS103+BV103+BZ103+CC103)</f>
        <v>0</v>
      </c>
      <c r="BQ103" s="18">
        <f t="shared" si="225"/>
        <v>0</v>
      </c>
      <c r="BR103" s="22">
        <f t="shared" si="219"/>
        <v>0</v>
      </c>
      <c r="BS103" s="23"/>
      <c r="BT103" s="24"/>
      <c r="BU103" s="17">
        <f t="shared" si="220"/>
        <v>0</v>
      </c>
      <c r="BX103" s="22">
        <f t="shared" si="221"/>
        <v>5</v>
      </c>
      <c r="BY103">
        <v>5</v>
      </c>
      <c r="BZ103" s="110"/>
      <c r="CA103" s="54"/>
      <c r="CB103" s="22">
        <f t="shared" si="222"/>
        <v>0</v>
      </c>
      <c r="CC103" s="23"/>
      <c r="CD103" s="24"/>
    </row>
    <row r="104" spans="1:106" x14ac:dyDescent="0.15">
      <c r="P104" s="129"/>
      <c r="Q104" s="34"/>
      <c r="R104" s="113"/>
      <c r="S104" s="113"/>
      <c r="T104" s="113"/>
      <c r="U104" s="113"/>
      <c r="V104" s="35"/>
      <c r="W104" s="113"/>
      <c r="AB104" s="158" t="s">
        <v>266</v>
      </c>
      <c r="AC104" s="149">
        <f t="shared" si="207"/>
        <v>0</v>
      </c>
      <c r="AD104" s="149">
        <f t="shared" si="208"/>
        <v>0</v>
      </c>
      <c r="AE104" s="149">
        <f t="shared" si="209"/>
        <v>0</v>
      </c>
      <c r="AF104" s="150">
        <f t="shared" si="210"/>
        <v>0</v>
      </c>
      <c r="AG104" s="149">
        <f t="shared" si="211"/>
        <v>0</v>
      </c>
      <c r="AH104" s="159"/>
      <c r="AI104" s="159"/>
      <c r="AJ104" s="159"/>
      <c r="AK104" s="153">
        <f t="shared" si="212"/>
        <v>0</v>
      </c>
      <c r="AL104" s="147"/>
      <c r="AM104" s="160"/>
      <c r="AN104" s="149">
        <f t="shared" si="213"/>
        <v>0</v>
      </c>
      <c r="AO104" s="159"/>
      <c r="AP104" s="161"/>
      <c r="AR104" s="59">
        <f t="shared" si="214"/>
        <v>0</v>
      </c>
      <c r="AS104" s="23"/>
      <c r="AT104" s="24"/>
      <c r="BM104" s="130" t="s">
        <v>180</v>
      </c>
      <c r="BN104" s="17">
        <f t="shared" si="216"/>
        <v>11</v>
      </c>
      <c r="BO104" s="17">
        <f t="shared" si="217"/>
        <v>11</v>
      </c>
      <c r="BP104" s="17">
        <f t="shared" si="225"/>
        <v>0</v>
      </c>
      <c r="BQ104" s="18">
        <f t="shared" si="225"/>
        <v>0</v>
      </c>
      <c r="BR104" s="22">
        <f t="shared" si="219"/>
        <v>0</v>
      </c>
      <c r="BS104" s="37"/>
      <c r="BT104" s="24"/>
      <c r="BU104" s="17">
        <f t="shared" si="220"/>
        <v>0</v>
      </c>
      <c r="BX104" s="22">
        <f t="shared" si="221"/>
        <v>11</v>
      </c>
      <c r="BY104">
        <v>11</v>
      </c>
      <c r="BZ104" s="110"/>
      <c r="CA104" s="54"/>
      <c r="CB104" s="22">
        <f t="shared" si="222"/>
        <v>0</v>
      </c>
      <c r="CC104" s="23"/>
      <c r="CD104" s="24"/>
    </row>
    <row r="105" spans="1:106" x14ac:dyDescent="0.15">
      <c r="P105" s="129"/>
      <c r="Q105" s="34"/>
      <c r="R105" s="113"/>
      <c r="S105" s="113"/>
      <c r="T105" s="113"/>
      <c r="U105" s="113"/>
      <c r="V105" s="34"/>
      <c r="W105" s="144"/>
      <c r="AB105" s="158" t="s">
        <v>178</v>
      </c>
      <c r="AC105" s="149">
        <f t="shared" si="207"/>
        <v>0</v>
      </c>
      <c r="AD105" s="149">
        <f t="shared" si="208"/>
        <v>0</v>
      </c>
      <c r="AE105" s="149">
        <f t="shared" si="209"/>
        <v>0</v>
      </c>
      <c r="AF105" s="150">
        <f t="shared" si="210"/>
        <v>0</v>
      </c>
      <c r="AG105" s="149">
        <f t="shared" si="211"/>
        <v>0</v>
      </c>
      <c r="AH105" s="159"/>
      <c r="AI105" s="159"/>
      <c r="AJ105" s="159"/>
      <c r="AK105" s="153">
        <f t="shared" si="212"/>
        <v>0</v>
      </c>
      <c r="AL105" s="147"/>
      <c r="AM105" s="160"/>
      <c r="AN105" s="149">
        <f t="shared" si="213"/>
        <v>0</v>
      </c>
      <c r="AO105" s="159"/>
      <c r="AP105" s="161"/>
      <c r="AR105" s="59">
        <f t="shared" si="214"/>
        <v>0</v>
      </c>
      <c r="AS105" s="23"/>
      <c r="AT105" s="24"/>
      <c r="BM105" s="130" t="s">
        <v>181</v>
      </c>
      <c r="BN105" s="17">
        <f t="shared" si="216"/>
        <v>10</v>
      </c>
      <c r="BO105" s="17">
        <f t="shared" si="217"/>
        <v>10</v>
      </c>
      <c r="BP105" s="17">
        <f t="shared" si="225"/>
        <v>0</v>
      </c>
      <c r="BQ105" s="18">
        <f t="shared" si="225"/>
        <v>0</v>
      </c>
      <c r="BR105" s="22">
        <f t="shared" si="219"/>
        <v>0</v>
      </c>
      <c r="BS105" s="23"/>
      <c r="BT105" s="24"/>
      <c r="BU105" s="17">
        <f t="shared" si="220"/>
        <v>0</v>
      </c>
      <c r="BX105" s="22">
        <f t="shared" si="221"/>
        <v>10</v>
      </c>
      <c r="BY105">
        <v>10</v>
      </c>
      <c r="BZ105" s="110"/>
      <c r="CA105" s="54"/>
      <c r="CB105" s="22">
        <f t="shared" si="222"/>
        <v>0</v>
      </c>
      <c r="CC105" s="23"/>
      <c r="CD105" s="24"/>
    </row>
    <row r="106" spans="1:106" x14ac:dyDescent="0.15">
      <c r="P106" s="129"/>
      <c r="Q106" s="34"/>
      <c r="R106" s="113"/>
      <c r="S106" s="113"/>
      <c r="T106" s="113"/>
      <c r="U106" s="113"/>
      <c r="V106" s="34"/>
      <c r="W106" s="144"/>
      <c r="AB106" s="158" t="s">
        <v>267</v>
      </c>
      <c r="AC106" s="149">
        <f t="shared" si="207"/>
        <v>0</v>
      </c>
      <c r="AD106" s="149">
        <f t="shared" si="208"/>
        <v>0</v>
      </c>
      <c r="AE106" s="149">
        <f t="shared" si="209"/>
        <v>0</v>
      </c>
      <c r="AF106" s="150">
        <f t="shared" si="210"/>
        <v>0</v>
      </c>
      <c r="AG106" s="149">
        <f t="shared" si="211"/>
        <v>0</v>
      </c>
      <c r="AH106" s="159"/>
      <c r="AI106" s="159"/>
      <c r="AJ106" s="159"/>
      <c r="AK106" s="153">
        <f t="shared" si="212"/>
        <v>0</v>
      </c>
      <c r="AL106" s="147"/>
      <c r="AM106" s="160"/>
      <c r="AN106" s="149">
        <f t="shared" si="213"/>
        <v>0</v>
      </c>
      <c r="AO106" s="159"/>
      <c r="AP106" s="161"/>
      <c r="AR106" s="59">
        <f t="shared" si="214"/>
        <v>0</v>
      </c>
      <c r="AS106" s="23"/>
      <c r="AT106" s="24"/>
      <c r="BM106" s="130" t="s">
        <v>306</v>
      </c>
      <c r="BN106" s="17">
        <f t="shared" si="216"/>
        <v>16</v>
      </c>
      <c r="BO106" s="17">
        <f t="shared" si="217"/>
        <v>16</v>
      </c>
      <c r="BP106" s="17">
        <f t="shared" si="225"/>
        <v>0</v>
      </c>
      <c r="BQ106" s="18">
        <f t="shared" si="225"/>
        <v>0</v>
      </c>
      <c r="BR106" s="22">
        <f t="shared" si="219"/>
        <v>0</v>
      </c>
      <c r="BS106" s="23"/>
      <c r="BT106" s="24"/>
      <c r="BU106" s="17">
        <f t="shared" si="220"/>
        <v>0</v>
      </c>
      <c r="BX106" s="22">
        <f t="shared" si="221"/>
        <v>16</v>
      </c>
      <c r="BY106">
        <v>16</v>
      </c>
      <c r="BZ106" s="110"/>
      <c r="CA106" s="54"/>
      <c r="CB106" s="22">
        <f t="shared" si="222"/>
        <v>0</v>
      </c>
      <c r="CC106" s="23"/>
      <c r="CD106" s="24"/>
    </row>
    <row r="107" spans="1:106" x14ac:dyDescent="0.15">
      <c r="P107" s="129"/>
      <c r="Q107" s="34"/>
      <c r="R107" s="113"/>
      <c r="S107" s="113"/>
      <c r="T107" s="113"/>
      <c r="U107" s="113"/>
      <c r="V107" s="34"/>
      <c r="W107" s="144"/>
      <c r="AB107" s="92" t="s">
        <v>42</v>
      </c>
      <c r="AC107" s="84">
        <f t="shared" ref="AC107:AT107" si="226">SUM(AC92:AC106)</f>
        <v>2</v>
      </c>
      <c r="AD107" s="79">
        <f t="shared" si="226"/>
        <v>1</v>
      </c>
      <c r="AE107" s="79">
        <f t="shared" si="226"/>
        <v>1</v>
      </c>
      <c r="AF107" s="72">
        <f t="shared" si="226"/>
        <v>0</v>
      </c>
      <c r="AG107" s="84">
        <f t="shared" si="226"/>
        <v>0</v>
      </c>
      <c r="AH107" s="79">
        <f t="shared" si="226"/>
        <v>0</v>
      </c>
      <c r="AI107" s="79">
        <f t="shared" si="226"/>
        <v>0</v>
      </c>
      <c r="AJ107" s="72">
        <f t="shared" si="226"/>
        <v>0</v>
      </c>
      <c r="AK107" s="84">
        <f t="shared" si="226"/>
        <v>0</v>
      </c>
      <c r="AL107" s="79">
        <f t="shared" si="226"/>
        <v>0</v>
      </c>
      <c r="AM107" s="72">
        <f t="shared" si="226"/>
        <v>0</v>
      </c>
      <c r="AN107" s="84">
        <f t="shared" si="226"/>
        <v>1</v>
      </c>
      <c r="AO107" s="79">
        <f t="shared" si="226"/>
        <v>0</v>
      </c>
      <c r="AP107" s="79">
        <f t="shared" si="226"/>
        <v>1</v>
      </c>
      <c r="AQ107" s="72">
        <f t="shared" si="226"/>
        <v>0</v>
      </c>
      <c r="AR107" s="84">
        <f t="shared" si="226"/>
        <v>1</v>
      </c>
      <c r="AS107" s="79">
        <f t="shared" si="226"/>
        <v>1</v>
      </c>
      <c r="AT107" s="72">
        <f t="shared" si="226"/>
        <v>0</v>
      </c>
      <c r="BM107" s="120" t="s">
        <v>269</v>
      </c>
      <c r="BN107" s="17">
        <f t="shared" ref="BN107:BN113" si="227">(BO107+BP107+BQ107)</f>
        <v>17</v>
      </c>
      <c r="BO107" s="17">
        <f t="shared" ref="BO107:BO113" si="228">BY107</f>
        <v>17</v>
      </c>
      <c r="BP107" s="17">
        <f t="shared" ref="BP107:BQ113" si="229">(BS107+BV107+BZ107+CC107)</f>
        <v>0</v>
      </c>
      <c r="BQ107" s="18">
        <f t="shared" si="229"/>
        <v>0</v>
      </c>
      <c r="BR107" s="22">
        <f t="shared" si="219"/>
        <v>0</v>
      </c>
      <c r="BS107" s="23"/>
      <c r="BT107" s="24"/>
      <c r="BU107" s="17">
        <f t="shared" si="220"/>
        <v>0</v>
      </c>
      <c r="BX107" s="22">
        <f t="shared" si="221"/>
        <v>17</v>
      </c>
      <c r="BY107">
        <v>17</v>
      </c>
      <c r="CA107" s="54"/>
      <c r="CB107" s="22">
        <f t="shared" si="222"/>
        <v>0</v>
      </c>
      <c r="CC107" s="23"/>
      <c r="CD107" s="24"/>
    </row>
    <row r="108" spans="1:106" x14ac:dyDescent="0.15">
      <c r="P108" s="129"/>
      <c r="Q108" s="34"/>
      <c r="R108" s="113"/>
      <c r="S108" s="113"/>
      <c r="T108" s="113"/>
      <c r="U108" s="113"/>
      <c r="V108" s="34"/>
      <c r="W108" s="144"/>
      <c r="AB108" s="92" t="s">
        <v>43</v>
      </c>
      <c r="AC108" s="69">
        <f t="shared" ref="AC108:AT108" si="230">(AC107+AC91)</f>
        <v>4119</v>
      </c>
      <c r="AD108" s="70">
        <f t="shared" si="230"/>
        <v>2302</v>
      </c>
      <c r="AE108" s="70">
        <f t="shared" si="230"/>
        <v>1443</v>
      </c>
      <c r="AF108" s="94">
        <f t="shared" si="230"/>
        <v>374</v>
      </c>
      <c r="AG108" s="70">
        <f t="shared" si="230"/>
        <v>208</v>
      </c>
      <c r="AH108" s="70">
        <f t="shared" si="230"/>
        <v>3</v>
      </c>
      <c r="AI108" s="70">
        <f t="shared" si="230"/>
        <v>40</v>
      </c>
      <c r="AJ108" s="70">
        <f t="shared" si="230"/>
        <v>165</v>
      </c>
      <c r="AK108" s="69">
        <f t="shared" si="230"/>
        <v>0</v>
      </c>
      <c r="AL108" s="70">
        <f t="shared" si="230"/>
        <v>0</v>
      </c>
      <c r="AM108" s="94">
        <f t="shared" si="230"/>
        <v>0</v>
      </c>
      <c r="AN108" s="69">
        <f t="shared" si="230"/>
        <v>3020</v>
      </c>
      <c r="AO108" s="70">
        <f t="shared" si="230"/>
        <v>1408</v>
      </c>
      <c r="AP108" s="70">
        <f t="shared" si="230"/>
        <v>1403</v>
      </c>
      <c r="AQ108" s="94">
        <f t="shared" si="230"/>
        <v>209</v>
      </c>
      <c r="AR108" s="70">
        <f t="shared" si="230"/>
        <v>891</v>
      </c>
      <c r="AS108" s="70">
        <f t="shared" si="230"/>
        <v>891</v>
      </c>
      <c r="AT108" s="94">
        <f t="shared" si="230"/>
        <v>0</v>
      </c>
      <c r="BM108" s="120" t="s">
        <v>182</v>
      </c>
      <c r="BN108" s="17">
        <f t="shared" si="227"/>
        <v>4</v>
      </c>
      <c r="BO108" s="17">
        <f t="shared" si="228"/>
        <v>4</v>
      </c>
      <c r="BP108" s="17">
        <f t="shared" si="229"/>
        <v>0</v>
      </c>
      <c r="BQ108" s="18">
        <f t="shared" si="229"/>
        <v>0</v>
      </c>
      <c r="BR108" s="22">
        <f t="shared" si="219"/>
        <v>0</v>
      </c>
      <c r="BS108" s="23"/>
      <c r="BT108" s="24"/>
      <c r="BU108" s="17">
        <f t="shared" si="220"/>
        <v>0</v>
      </c>
      <c r="BX108" s="22">
        <f t="shared" si="221"/>
        <v>4</v>
      </c>
      <c r="BY108">
        <v>4</v>
      </c>
      <c r="CA108" s="54"/>
      <c r="CB108" s="22">
        <f t="shared" si="222"/>
        <v>0</v>
      </c>
      <c r="CC108" s="23"/>
      <c r="CD108" s="24"/>
    </row>
    <row r="109" spans="1:106" x14ac:dyDescent="0.15">
      <c r="P109" s="129"/>
      <c r="Q109" s="34"/>
      <c r="R109" s="113"/>
      <c r="S109" s="113"/>
      <c r="T109" s="113"/>
      <c r="U109" s="113"/>
      <c r="V109" s="34"/>
      <c r="W109" s="144"/>
      <c r="BM109" s="130" t="s">
        <v>307</v>
      </c>
      <c r="BN109" s="17">
        <f t="shared" si="227"/>
        <v>1</v>
      </c>
      <c r="BO109" s="17">
        <f t="shared" si="228"/>
        <v>1</v>
      </c>
      <c r="BP109" s="17">
        <f t="shared" si="229"/>
        <v>0</v>
      </c>
      <c r="BQ109" s="18">
        <f t="shared" si="229"/>
        <v>0</v>
      </c>
      <c r="BR109" s="22">
        <f>(BS109+BT109)</f>
        <v>0</v>
      </c>
      <c r="BS109" s="23"/>
      <c r="BT109" s="24"/>
      <c r="BU109" s="17">
        <f>(BV109+BW109)</f>
        <v>0</v>
      </c>
      <c r="BX109" s="22">
        <f>(BY109+BZ109+CA109)</f>
        <v>1</v>
      </c>
      <c r="BY109">
        <v>1</v>
      </c>
      <c r="CA109" s="54"/>
      <c r="CB109" s="22">
        <f>(CC109+CD109)</f>
        <v>0</v>
      </c>
      <c r="CC109" s="23"/>
      <c r="CD109" s="24"/>
    </row>
    <row r="110" spans="1:106" x14ac:dyDescent="0.15">
      <c r="P110" s="129"/>
      <c r="Q110" s="34"/>
      <c r="R110" s="113"/>
      <c r="S110" s="113"/>
      <c r="T110" s="113"/>
      <c r="U110" s="113"/>
      <c r="V110" s="34"/>
      <c r="W110" s="144"/>
      <c r="BM110" s="130" t="s">
        <v>183</v>
      </c>
      <c r="BN110" s="17">
        <f t="shared" si="227"/>
        <v>6</v>
      </c>
      <c r="BO110" s="17">
        <f t="shared" si="228"/>
        <v>6</v>
      </c>
      <c r="BP110" s="17">
        <f t="shared" si="229"/>
        <v>0</v>
      </c>
      <c r="BQ110" s="18">
        <f t="shared" si="229"/>
        <v>0</v>
      </c>
      <c r="BR110" s="22">
        <f>(BS110+BT110)</f>
        <v>0</v>
      </c>
      <c r="BS110" s="23"/>
      <c r="BT110" s="24"/>
      <c r="BU110" s="17">
        <f>(BV110+BW110)</f>
        <v>0</v>
      </c>
      <c r="BX110" s="22">
        <f>(BY110+BZ110+CA110)</f>
        <v>6</v>
      </c>
      <c r="BY110">
        <v>6</v>
      </c>
      <c r="CA110" s="54"/>
      <c r="CB110" s="22">
        <f>(CC110+CD110)</f>
        <v>0</v>
      </c>
      <c r="CC110" s="23"/>
      <c r="CD110" s="24"/>
    </row>
    <row r="111" spans="1:106" x14ac:dyDescent="0.15">
      <c r="P111" s="129"/>
      <c r="Q111" s="34"/>
      <c r="R111" s="113"/>
      <c r="S111" s="34"/>
      <c r="T111" s="34"/>
      <c r="U111" s="34"/>
      <c r="V111" s="34"/>
      <c r="W111" s="34"/>
      <c r="BM111" s="130" t="s">
        <v>184</v>
      </c>
      <c r="BN111" s="17">
        <f t="shared" si="227"/>
        <v>9</v>
      </c>
      <c r="BO111" s="17">
        <f t="shared" si="228"/>
        <v>9</v>
      </c>
      <c r="BP111" s="17">
        <f t="shared" si="229"/>
        <v>0</v>
      </c>
      <c r="BQ111" s="18">
        <f t="shared" si="229"/>
        <v>0</v>
      </c>
      <c r="BR111" s="22">
        <f>(BS111+BT111)</f>
        <v>0</v>
      </c>
      <c r="BS111" s="23"/>
      <c r="BT111" s="24"/>
      <c r="BU111" s="17">
        <f>(BV111+BW111)</f>
        <v>0</v>
      </c>
      <c r="BX111" s="22">
        <f>(BY111+BZ111+CA111)</f>
        <v>9</v>
      </c>
      <c r="BY111">
        <v>9</v>
      </c>
      <c r="CA111" s="54"/>
      <c r="CB111" s="22">
        <f>(CC111+CD111)</f>
        <v>0</v>
      </c>
      <c r="CC111" s="23"/>
      <c r="CD111" s="24"/>
    </row>
    <row r="112" spans="1:106" x14ac:dyDescent="0.15">
      <c r="P112" s="129"/>
      <c r="Q112" s="34"/>
      <c r="R112" s="113"/>
      <c r="S112" s="34"/>
      <c r="T112" s="34"/>
      <c r="U112" s="34"/>
      <c r="V112" s="34"/>
      <c r="W112" s="34"/>
      <c r="BM112" s="85" t="s">
        <v>185</v>
      </c>
      <c r="BN112" s="17">
        <f t="shared" si="227"/>
        <v>12</v>
      </c>
      <c r="BO112" s="17">
        <f t="shared" si="228"/>
        <v>0</v>
      </c>
      <c r="BP112" s="17">
        <f t="shared" si="229"/>
        <v>0</v>
      </c>
      <c r="BQ112" s="18">
        <f t="shared" si="229"/>
        <v>12</v>
      </c>
      <c r="BR112" s="22">
        <f>(BS112+BT112)</f>
        <v>0</v>
      </c>
      <c r="BS112" s="23"/>
      <c r="BT112" s="24"/>
      <c r="BU112" s="17">
        <f>(BV112+BW112)</f>
        <v>0</v>
      </c>
      <c r="BX112" s="22">
        <f>(BY112+BZ112+CA112)</f>
        <v>12</v>
      </c>
      <c r="CA112" s="54">
        <v>12</v>
      </c>
      <c r="CB112" s="22">
        <f>(CC112+CD112)</f>
        <v>0</v>
      </c>
      <c r="CC112" s="23"/>
      <c r="CD112" s="24"/>
    </row>
    <row r="113" spans="16:82" x14ac:dyDescent="0.15">
      <c r="P113" s="129"/>
      <c r="Q113" s="34"/>
      <c r="R113" s="113"/>
      <c r="S113" s="113"/>
      <c r="T113" s="113"/>
      <c r="U113" s="113"/>
      <c r="V113" s="34"/>
      <c r="W113" s="144"/>
      <c r="BM113" s="78" t="s">
        <v>186</v>
      </c>
      <c r="BN113" s="17">
        <f t="shared" si="227"/>
        <v>10</v>
      </c>
      <c r="BO113" s="17">
        <f t="shared" si="228"/>
        <v>0</v>
      </c>
      <c r="BP113" s="17">
        <f t="shared" si="229"/>
        <v>0</v>
      </c>
      <c r="BQ113" s="18">
        <f t="shared" si="229"/>
        <v>10</v>
      </c>
      <c r="BR113" s="22">
        <f>(BS113+BT113)</f>
        <v>1</v>
      </c>
      <c r="BS113" s="23"/>
      <c r="BT113" s="24">
        <v>1</v>
      </c>
      <c r="BU113" s="17">
        <f>(BV113+BW113)</f>
        <v>0</v>
      </c>
      <c r="BX113" s="22">
        <f>(BY113+BZ113+CA113)</f>
        <v>9</v>
      </c>
      <c r="CA113" s="54">
        <v>9</v>
      </c>
      <c r="CB113" s="22">
        <f>(CC113+CD113)</f>
        <v>0</v>
      </c>
      <c r="CC113" s="23"/>
      <c r="CD113" s="24"/>
    </row>
    <row r="114" spans="16:82" x14ac:dyDescent="0.15">
      <c r="P114" s="129"/>
      <c r="Q114" s="34"/>
      <c r="R114" s="113"/>
      <c r="S114" s="113"/>
      <c r="T114" s="113"/>
      <c r="U114" s="113"/>
      <c r="V114" s="34"/>
      <c r="W114" s="144"/>
      <c r="BM114" s="43" t="s">
        <v>42</v>
      </c>
      <c r="BN114" s="30">
        <f t="shared" ref="BN114:CD114" si="231">SUM(BN93:BN113)</f>
        <v>159</v>
      </c>
      <c r="BO114" s="28">
        <f t="shared" si="231"/>
        <v>81</v>
      </c>
      <c r="BP114" s="28">
        <f t="shared" si="231"/>
        <v>5</v>
      </c>
      <c r="BQ114" s="28">
        <f t="shared" si="231"/>
        <v>73</v>
      </c>
      <c r="BR114" s="30">
        <f t="shared" si="231"/>
        <v>1</v>
      </c>
      <c r="BS114" s="28">
        <f t="shared" si="231"/>
        <v>0</v>
      </c>
      <c r="BT114" s="28">
        <f t="shared" si="231"/>
        <v>1</v>
      </c>
      <c r="BU114" s="30">
        <f t="shared" si="231"/>
        <v>0</v>
      </c>
      <c r="BV114" s="28">
        <f t="shared" si="231"/>
        <v>0</v>
      </c>
      <c r="BW114" s="28">
        <f t="shared" si="231"/>
        <v>0</v>
      </c>
      <c r="BX114" s="30">
        <f t="shared" si="231"/>
        <v>146</v>
      </c>
      <c r="BY114" s="28">
        <f t="shared" si="231"/>
        <v>81</v>
      </c>
      <c r="BZ114" s="28">
        <f t="shared" si="231"/>
        <v>1</v>
      </c>
      <c r="CA114" s="28">
        <f t="shared" si="231"/>
        <v>64</v>
      </c>
      <c r="CB114" s="30">
        <f t="shared" si="231"/>
        <v>12</v>
      </c>
      <c r="CC114" s="28">
        <f t="shared" si="231"/>
        <v>4</v>
      </c>
      <c r="CD114" s="29">
        <f t="shared" si="231"/>
        <v>8</v>
      </c>
    </row>
    <row r="115" spans="16:82" x14ac:dyDescent="0.15">
      <c r="P115" s="129"/>
      <c r="Q115" s="34"/>
      <c r="R115" s="113"/>
      <c r="S115" s="113"/>
      <c r="T115" s="113"/>
      <c r="U115" s="113"/>
      <c r="V115" s="34"/>
      <c r="W115" s="144"/>
      <c r="BM115" s="43" t="s">
        <v>133</v>
      </c>
      <c r="BN115" s="19">
        <f t="shared" ref="BN115:CD115" si="232">(BN114+BN92)</f>
        <v>1499</v>
      </c>
      <c r="BO115" s="19">
        <f t="shared" si="232"/>
        <v>81</v>
      </c>
      <c r="BP115" s="19">
        <f t="shared" si="232"/>
        <v>157</v>
      </c>
      <c r="BQ115" s="20">
        <f t="shared" si="232"/>
        <v>1261</v>
      </c>
      <c r="BR115" s="19">
        <f t="shared" si="232"/>
        <v>22</v>
      </c>
      <c r="BS115" s="19">
        <f t="shared" si="232"/>
        <v>20</v>
      </c>
      <c r="BT115" s="20">
        <f t="shared" si="232"/>
        <v>2</v>
      </c>
      <c r="BU115" s="19">
        <f t="shared" si="232"/>
        <v>4</v>
      </c>
      <c r="BV115" s="19">
        <f t="shared" si="232"/>
        <v>0</v>
      </c>
      <c r="BW115" s="20">
        <f t="shared" si="232"/>
        <v>4</v>
      </c>
      <c r="BX115" s="30">
        <f t="shared" si="232"/>
        <v>1423</v>
      </c>
      <c r="BY115" s="28">
        <f t="shared" si="232"/>
        <v>81</v>
      </c>
      <c r="BZ115" s="28">
        <f t="shared" si="232"/>
        <v>120</v>
      </c>
      <c r="CA115" s="29">
        <f t="shared" si="232"/>
        <v>1222</v>
      </c>
      <c r="CB115" s="19">
        <f t="shared" si="232"/>
        <v>50</v>
      </c>
      <c r="CC115" s="19">
        <f t="shared" si="232"/>
        <v>17</v>
      </c>
      <c r="CD115" s="20">
        <f t="shared" si="232"/>
        <v>33</v>
      </c>
    </row>
    <row r="116" spans="16:82" x14ac:dyDescent="0.15">
      <c r="P116" s="129"/>
      <c r="Q116" s="34"/>
      <c r="R116" s="113"/>
      <c r="S116" s="113"/>
      <c r="T116" s="113"/>
      <c r="U116" s="113"/>
      <c r="V116" s="34"/>
      <c r="W116" s="144"/>
      <c r="BM116" s="36" t="s">
        <v>187</v>
      </c>
      <c r="BN116" s="17">
        <f>(BO116+BP116+BQ116)</f>
        <v>41</v>
      </c>
      <c r="BO116" s="38">
        <f>BY116</f>
        <v>0</v>
      </c>
      <c r="BP116" s="38">
        <f t="shared" ref="BP116:BQ120" si="233">(BS116+BV116+BZ116+CC116)</f>
        <v>1</v>
      </c>
      <c r="BQ116" s="18">
        <f t="shared" si="233"/>
        <v>40</v>
      </c>
      <c r="BR116" s="22">
        <f>(BS116+BT116)</f>
        <v>0</v>
      </c>
      <c r="BS116" s="23"/>
      <c r="BT116" s="23"/>
      <c r="BU116" s="22">
        <f>(BV116+BW116)</f>
        <v>0</v>
      </c>
      <c r="BV116" s="23"/>
      <c r="BW116" s="24"/>
      <c r="BX116" s="17">
        <f>(BY116+BZ116+CA116)</f>
        <v>41</v>
      </c>
      <c r="BY116" s="37"/>
      <c r="BZ116" s="38">
        <v>1</v>
      </c>
      <c r="CA116" s="37">
        <v>40</v>
      </c>
      <c r="CB116" s="22">
        <f>(CC116+CD116)</f>
        <v>0</v>
      </c>
      <c r="CC116" s="23"/>
      <c r="CD116" s="24"/>
    </row>
    <row r="117" spans="16:82" x14ac:dyDescent="0.15">
      <c r="P117" s="129"/>
      <c r="Q117" s="34"/>
      <c r="R117" s="113"/>
      <c r="S117" s="113"/>
      <c r="T117" s="113"/>
      <c r="U117" s="113"/>
      <c r="V117" s="34"/>
      <c r="W117" s="144"/>
      <c r="AV117" s="111"/>
      <c r="AW117" s="17"/>
      <c r="AX117" s="17"/>
      <c r="AY117" s="17"/>
      <c r="AZ117" s="17"/>
      <c r="BA117" s="23"/>
      <c r="BB117" s="23"/>
      <c r="BC117" s="17"/>
      <c r="BD117" s="23"/>
      <c r="BE117" s="23"/>
      <c r="BF117" s="17"/>
      <c r="BG117" s="67"/>
      <c r="BH117" s="23"/>
      <c r="BI117" s="17"/>
      <c r="BJ117" s="23"/>
      <c r="BK117" s="23"/>
      <c r="BM117" s="36" t="s">
        <v>270</v>
      </c>
      <c r="BN117" s="17">
        <f>(BO117+BP117+BQ117)</f>
        <v>14</v>
      </c>
      <c r="BO117" s="38">
        <f>BY117</f>
        <v>0</v>
      </c>
      <c r="BP117" s="38">
        <f t="shared" si="233"/>
        <v>1</v>
      </c>
      <c r="BQ117" s="48">
        <f t="shared" si="233"/>
        <v>13</v>
      </c>
      <c r="BR117" s="22">
        <f>(BS117+BT117)</f>
        <v>0</v>
      </c>
      <c r="BS117" s="23"/>
      <c r="BT117" s="23"/>
      <c r="BU117" s="22">
        <f>(BV117+BW117)</f>
        <v>0</v>
      </c>
      <c r="BV117" s="23"/>
      <c r="BW117" s="24"/>
      <c r="BX117" s="17">
        <f>(BY117+BZ117+CA117)</f>
        <v>14</v>
      </c>
      <c r="BY117" s="37"/>
      <c r="BZ117" s="38">
        <v>1</v>
      </c>
      <c r="CA117" s="37">
        <v>13</v>
      </c>
      <c r="CB117" s="22">
        <f>(CC117+CD117)</f>
        <v>0</v>
      </c>
      <c r="CC117" s="23"/>
      <c r="CD117" s="24"/>
    </row>
    <row r="118" spans="16:82" x14ac:dyDescent="0.15">
      <c r="P118" s="129"/>
      <c r="Q118" s="34"/>
      <c r="R118" s="34"/>
      <c r="S118" s="34"/>
      <c r="T118" s="34"/>
      <c r="U118" s="34"/>
      <c r="V118" s="34"/>
      <c r="W118" s="34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80"/>
      <c r="BH118" s="23"/>
      <c r="BI118" s="23"/>
      <c r="BJ118" s="23"/>
      <c r="BK118" s="23"/>
      <c r="BM118" s="36" t="s">
        <v>271</v>
      </c>
      <c r="BN118" s="17">
        <f>(BO118+BP118+BQ118)</f>
        <v>50</v>
      </c>
      <c r="BO118" s="38">
        <f>BY118</f>
        <v>50</v>
      </c>
      <c r="BP118" s="38">
        <f t="shared" si="233"/>
        <v>0</v>
      </c>
      <c r="BQ118" s="18">
        <f t="shared" si="233"/>
        <v>0</v>
      </c>
      <c r="BR118" s="22">
        <f>(BS118+BT118)</f>
        <v>0</v>
      </c>
      <c r="BS118" s="23"/>
      <c r="BT118" s="23"/>
      <c r="BU118" s="22">
        <f>(BV118+BW118)</f>
        <v>0</v>
      </c>
      <c r="BV118" s="37"/>
      <c r="BW118" s="24"/>
      <c r="BX118" s="17">
        <f>(BY118+BZ118+CA118)</f>
        <v>50</v>
      </c>
      <c r="BY118" s="37">
        <v>50</v>
      </c>
      <c r="BZ118" s="38"/>
      <c r="CA118" s="37"/>
      <c r="CB118" s="22">
        <f>(CC118+CD118)</f>
        <v>0</v>
      </c>
      <c r="CC118" s="23"/>
      <c r="CD118" s="24"/>
    </row>
    <row r="119" spans="16:82" x14ac:dyDescent="0.15">
      <c r="P119" s="129"/>
      <c r="Q119" s="34"/>
      <c r="R119" s="113"/>
      <c r="S119" s="113"/>
      <c r="T119" s="113"/>
      <c r="U119" s="113"/>
      <c r="V119" s="34"/>
      <c r="X119" s="144"/>
      <c r="BM119" s="45" t="s">
        <v>272</v>
      </c>
      <c r="BN119" s="38">
        <f>(BO119+BP119+BQ119)</f>
        <v>21</v>
      </c>
      <c r="BO119" s="38">
        <f>BY119</f>
        <v>21</v>
      </c>
      <c r="BP119" s="38">
        <f t="shared" si="233"/>
        <v>0</v>
      </c>
      <c r="BQ119" s="48">
        <f t="shared" si="233"/>
        <v>0</v>
      </c>
      <c r="BR119" s="59">
        <f>(BS119+BT119)</f>
        <v>0</v>
      </c>
      <c r="BS119" s="37"/>
      <c r="BT119" s="37"/>
      <c r="BU119" s="59">
        <f>(BV119+BW119)</f>
        <v>0</v>
      </c>
      <c r="BV119" s="37"/>
      <c r="BW119" s="54"/>
      <c r="BX119" s="38">
        <f>(BY119+BZ119+CA119)</f>
        <v>21</v>
      </c>
      <c r="BY119" s="37">
        <v>21</v>
      </c>
      <c r="BZ119" s="37"/>
      <c r="CA119" s="37"/>
      <c r="CB119" s="59">
        <f>(CC119+CD119)</f>
        <v>0</v>
      </c>
      <c r="CC119" s="37"/>
      <c r="CD119" s="54"/>
    </row>
    <row r="120" spans="16:82" x14ac:dyDescent="0.15">
      <c r="P120" s="129"/>
      <c r="Q120" s="34"/>
      <c r="R120" s="113"/>
      <c r="S120" s="113"/>
      <c r="T120" s="113"/>
      <c r="U120" s="113"/>
      <c r="V120" s="34"/>
      <c r="X120" s="144"/>
      <c r="AV120" s="40"/>
      <c r="BG120"/>
      <c r="BM120" s="36" t="s">
        <v>273</v>
      </c>
      <c r="BN120" s="17">
        <f>(BO120+BP120+BQ120)</f>
        <v>1</v>
      </c>
      <c r="BO120" s="38">
        <f>BY120</f>
        <v>1</v>
      </c>
      <c r="BP120" s="38">
        <f t="shared" si="233"/>
        <v>0</v>
      </c>
      <c r="BQ120" s="18">
        <f t="shared" si="233"/>
        <v>0</v>
      </c>
      <c r="BR120" s="22">
        <f>(BS120+BT120)</f>
        <v>0</v>
      </c>
      <c r="BS120" s="37"/>
      <c r="BT120" s="23"/>
      <c r="BU120" s="22">
        <f>(BV120+BW120)</f>
        <v>0</v>
      </c>
      <c r="BV120" s="37"/>
      <c r="BW120" s="24"/>
      <c r="BX120" s="17">
        <f>(BY120+BZ120+CA120)</f>
        <v>1</v>
      </c>
      <c r="BY120" s="37">
        <v>1</v>
      </c>
      <c r="BZ120" s="37"/>
      <c r="CA120" s="37"/>
      <c r="CB120" s="22">
        <f>(CC120+CD120)</f>
        <v>0</v>
      </c>
      <c r="CC120" s="23"/>
      <c r="CD120" s="24"/>
    </row>
    <row r="121" spans="16:82" x14ac:dyDescent="0.15">
      <c r="P121" s="129"/>
      <c r="Q121" s="34"/>
      <c r="R121" s="113"/>
      <c r="S121" s="113"/>
      <c r="T121" s="113"/>
      <c r="U121" s="113"/>
      <c r="V121" s="35"/>
      <c r="X121" s="113"/>
      <c r="AV121" s="40"/>
      <c r="BG121"/>
      <c r="BM121" s="46" t="s">
        <v>188</v>
      </c>
      <c r="BN121" s="17">
        <f t="shared" ref="BN121:BN132" si="234">(BO121+BP121+BQ121)</f>
        <v>2</v>
      </c>
      <c r="BO121" s="17">
        <f t="shared" ref="BO121:BO132" si="235">BY121</f>
        <v>2</v>
      </c>
      <c r="BP121" s="17">
        <f t="shared" ref="BP121:BP132" si="236">(BS121+BV121+BZ121+CC121)</f>
        <v>0</v>
      </c>
      <c r="BQ121" s="18">
        <f t="shared" ref="BQ121:BQ132" si="237">(BT121+BW121+CA121+CD121)</f>
        <v>0</v>
      </c>
      <c r="BR121" s="22">
        <f t="shared" ref="BR121:BR132" si="238">(BS121+BT121)</f>
        <v>0</v>
      </c>
      <c r="BS121" s="23"/>
      <c r="BT121" s="23"/>
      <c r="BU121" s="22">
        <f t="shared" ref="BU121:BU132" si="239">(BV121+BW121)</f>
        <v>0</v>
      </c>
      <c r="BV121" s="23"/>
      <c r="BW121" s="24"/>
      <c r="BX121" s="17">
        <f t="shared" ref="BX121:BX132" si="240">(BY121+BZ121+CA121)</f>
        <v>2</v>
      </c>
      <c r="BY121" s="37">
        <v>2</v>
      </c>
      <c r="BZ121" s="38"/>
      <c r="CA121" s="23"/>
      <c r="CB121" s="22">
        <f t="shared" ref="CB121:CB132" si="241">(CC121+CD121)</f>
        <v>0</v>
      </c>
      <c r="CC121" s="23"/>
      <c r="CD121" s="24"/>
    </row>
    <row r="122" spans="16:82" x14ac:dyDescent="0.15">
      <c r="P122" s="129"/>
      <c r="Q122" s="34"/>
      <c r="R122" s="113"/>
      <c r="S122" s="113"/>
      <c r="T122" s="113"/>
      <c r="U122" s="113"/>
      <c r="V122" s="35"/>
      <c r="X122" s="113"/>
      <c r="AV122" s="40"/>
      <c r="BG122"/>
      <c r="BM122" s="36" t="s">
        <v>189</v>
      </c>
      <c r="BN122" s="17">
        <f t="shared" si="234"/>
        <v>3</v>
      </c>
      <c r="BO122" s="38">
        <f t="shared" si="235"/>
        <v>3</v>
      </c>
      <c r="BP122" s="38">
        <f t="shared" si="236"/>
        <v>0</v>
      </c>
      <c r="BQ122" s="18">
        <f t="shared" si="237"/>
        <v>0</v>
      </c>
      <c r="BR122" s="22">
        <f t="shared" si="238"/>
        <v>0</v>
      </c>
      <c r="BS122" s="23"/>
      <c r="BT122" s="23"/>
      <c r="BU122" s="22">
        <f t="shared" si="239"/>
        <v>0</v>
      </c>
      <c r="BV122" s="23"/>
      <c r="BW122" s="24"/>
      <c r="BX122" s="17">
        <f t="shared" si="240"/>
        <v>3</v>
      </c>
      <c r="BY122" s="37">
        <v>3</v>
      </c>
      <c r="BZ122" s="38"/>
      <c r="CA122" s="37"/>
      <c r="CB122" s="22">
        <f t="shared" si="241"/>
        <v>0</v>
      </c>
      <c r="CC122" s="23"/>
      <c r="CD122" s="24"/>
    </row>
    <row r="123" spans="16:82" x14ac:dyDescent="0.15">
      <c r="P123" s="129"/>
      <c r="Q123" s="34"/>
      <c r="R123" s="113"/>
      <c r="S123" s="113"/>
      <c r="T123" s="113"/>
      <c r="U123" s="113"/>
      <c r="V123" s="35"/>
      <c r="X123" s="113"/>
      <c r="AV123" s="40"/>
      <c r="BG123"/>
      <c r="BM123" s="36" t="s">
        <v>190</v>
      </c>
      <c r="BN123" s="17">
        <f t="shared" si="234"/>
        <v>17</v>
      </c>
      <c r="BO123" s="38">
        <f t="shared" si="235"/>
        <v>17</v>
      </c>
      <c r="BP123" s="38">
        <f t="shared" si="236"/>
        <v>0</v>
      </c>
      <c r="BQ123" s="48">
        <f t="shared" si="237"/>
        <v>0</v>
      </c>
      <c r="BR123" s="22">
        <f t="shared" si="238"/>
        <v>0</v>
      </c>
      <c r="BS123" s="23"/>
      <c r="BT123" s="23"/>
      <c r="BU123" s="22">
        <f t="shared" si="239"/>
        <v>0</v>
      </c>
      <c r="BV123" s="23"/>
      <c r="BW123" s="24"/>
      <c r="BX123" s="17">
        <f t="shared" si="240"/>
        <v>17</v>
      </c>
      <c r="BY123" s="37">
        <v>17</v>
      </c>
      <c r="BZ123" s="38"/>
      <c r="CA123" s="37"/>
      <c r="CB123" s="22">
        <f t="shared" si="241"/>
        <v>0</v>
      </c>
      <c r="CC123" s="23"/>
      <c r="CD123" s="24"/>
    </row>
    <row r="124" spans="16:82" x14ac:dyDescent="0.15">
      <c r="P124" s="129"/>
      <c r="Q124" s="34"/>
      <c r="R124" s="113"/>
      <c r="S124" s="113"/>
      <c r="T124" s="113"/>
      <c r="U124" s="113"/>
      <c r="V124" s="34"/>
      <c r="X124" s="113"/>
      <c r="AV124" s="40"/>
      <c r="BG124"/>
      <c r="BM124" s="36" t="s">
        <v>191</v>
      </c>
      <c r="BN124" s="17">
        <f t="shared" si="234"/>
        <v>31</v>
      </c>
      <c r="BO124" s="38">
        <f t="shared" si="235"/>
        <v>31</v>
      </c>
      <c r="BP124" s="38">
        <f t="shared" si="236"/>
        <v>0</v>
      </c>
      <c r="BQ124" s="18">
        <f t="shared" si="237"/>
        <v>0</v>
      </c>
      <c r="BR124" s="22">
        <f t="shared" si="238"/>
        <v>0</v>
      </c>
      <c r="BS124" s="23"/>
      <c r="BT124" s="23"/>
      <c r="BU124" s="22">
        <f t="shared" si="239"/>
        <v>0</v>
      </c>
      <c r="BV124" s="37"/>
      <c r="BW124" s="24"/>
      <c r="BX124" s="17">
        <f t="shared" si="240"/>
        <v>31</v>
      </c>
      <c r="BY124" s="37">
        <v>31</v>
      </c>
      <c r="BZ124" s="38"/>
      <c r="CA124" s="37"/>
      <c r="CB124" s="22">
        <f t="shared" si="241"/>
        <v>0</v>
      </c>
      <c r="CC124" s="23"/>
      <c r="CD124" s="24"/>
    </row>
    <row r="125" spans="16:82" x14ac:dyDescent="0.15">
      <c r="P125" s="129"/>
      <c r="Q125" s="34"/>
      <c r="R125" s="113"/>
      <c r="S125" s="113"/>
      <c r="T125" s="113"/>
      <c r="U125" s="113"/>
      <c r="V125" s="34"/>
      <c r="X125" s="113"/>
      <c r="AV125" s="40"/>
      <c r="BG125"/>
      <c r="BM125" s="45" t="s">
        <v>192</v>
      </c>
      <c r="BN125" s="38">
        <f t="shared" si="234"/>
        <v>17</v>
      </c>
      <c r="BO125" s="38">
        <f t="shared" si="235"/>
        <v>17</v>
      </c>
      <c r="BP125" s="38">
        <f t="shared" si="236"/>
        <v>0</v>
      </c>
      <c r="BQ125" s="48">
        <f t="shared" si="237"/>
        <v>0</v>
      </c>
      <c r="BR125" s="59">
        <f t="shared" si="238"/>
        <v>0</v>
      </c>
      <c r="BS125" s="37"/>
      <c r="BT125" s="37"/>
      <c r="BU125" s="59">
        <f t="shared" si="239"/>
        <v>0</v>
      </c>
      <c r="BV125" s="37"/>
      <c r="BW125" s="54"/>
      <c r="BX125" s="38">
        <f t="shared" si="240"/>
        <v>17</v>
      </c>
      <c r="BY125" s="37">
        <v>17</v>
      </c>
      <c r="BZ125" s="37"/>
      <c r="CA125" s="37"/>
      <c r="CB125" s="59">
        <f t="shared" si="241"/>
        <v>0</v>
      </c>
      <c r="CC125" s="37"/>
      <c r="CD125" s="54"/>
    </row>
    <row r="126" spans="16:82" x14ac:dyDescent="0.15">
      <c r="P126" s="129"/>
      <c r="Q126" s="34"/>
      <c r="R126" s="113"/>
      <c r="S126" s="113"/>
      <c r="T126" s="113"/>
      <c r="U126" s="113"/>
      <c r="V126" s="34"/>
      <c r="X126" s="113"/>
      <c r="AV126" s="40"/>
      <c r="BG126"/>
      <c r="BM126" s="36" t="s">
        <v>274</v>
      </c>
      <c r="BN126" s="17">
        <f t="shared" si="234"/>
        <v>27</v>
      </c>
      <c r="BO126" s="38">
        <f t="shared" si="235"/>
        <v>0</v>
      </c>
      <c r="BP126" s="38">
        <f t="shared" si="236"/>
        <v>1</v>
      </c>
      <c r="BQ126" s="18">
        <f t="shared" si="237"/>
        <v>26</v>
      </c>
      <c r="BR126" s="22">
        <f t="shared" si="238"/>
        <v>0</v>
      </c>
      <c r="BS126" s="37"/>
      <c r="BT126" s="23"/>
      <c r="BU126" s="22">
        <f t="shared" si="239"/>
        <v>0</v>
      </c>
      <c r="BV126" s="37"/>
      <c r="BW126" s="24"/>
      <c r="BX126" s="17">
        <f t="shared" si="240"/>
        <v>25</v>
      </c>
      <c r="BY126" s="37"/>
      <c r="BZ126" s="37">
        <v>1</v>
      </c>
      <c r="CA126" s="37">
        <v>24</v>
      </c>
      <c r="CB126" s="22">
        <f t="shared" si="241"/>
        <v>2</v>
      </c>
      <c r="CC126" s="23"/>
      <c r="CD126" s="24">
        <v>2</v>
      </c>
    </row>
    <row r="127" spans="16:82" x14ac:dyDescent="0.15">
      <c r="P127" s="129"/>
      <c r="Q127" s="34"/>
      <c r="R127" s="113"/>
      <c r="S127" s="113"/>
      <c r="T127" s="113"/>
      <c r="U127" s="113"/>
      <c r="V127" s="34"/>
      <c r="X127" s="144"/>
      <c r="AV127" s="40"/>
      <c r="BG127"/>
      <c r="BM127" s="36" t="s">
        <v>275</v>
      </c>
      <c r="BN127" s="17">
        <f t="shared" si="234"/>
        <v>22</v>
      </c>
      <c r="BO127" s="38">
        <f t="shared" si="235"/>
        <v>0</v>
      </c>
      <c r="BP127" s="38">
        <f t="shared" si="236"/>
        <v>0</v>
      </c>
      <c r="BQ127" s="18">
        <f t="shared" si="237"/>
        <v>22</v>
      </c>
      <c r="BR127" s="22">
        <f t="shared" si="238"/>
        <v>0</v>
      </c>
      <c r="BS127" s="37"/>
      <c r="BT127" s="23"/>
      <c r="BU127" s="22">
        <f t="shared" si="239"/>
        <v>0</v>
      </c>
      <c r="BV127" s="37"/>
      <c r="BW127" s="24"/>
      <c r="BX127" s="17">
        <f t="shared" si="240"/>
        <v>20</v>
      </c>
      <c r="BY127" s="37"/>
      <c r="BZ127" s="37"/>
      <c r="CA127" s="37">
        <v>20</v>
      </c>
      <c r="CB127" s="22">
        <f t="shared" si="241"/>
        <v>2</v>
      </c>
      <c r="CC127" s="23"/>
      <c r="CD127" s="24">
        <v>2</v>
      </c>
    </row>
    <row r="128" spans="16:82" x14ac:dyDescent="0.15">
      <c r="P128" s="129"/>
      <c r="Q128" s="34"/>
      <c r="R128" s="113"/>
      <c r="S128" s="113"/>
      <c r="T128" s="113"/>
      <c r="U128" s="113"/>
      <c r="V128" s="34"/>
      <c r="X128" s="144"/>
      <c r="AB128" s="40"/>
      <c r="AP128"/>
      <c r="AV128" s="40"/>
      <c r="BG128"/>
      <c r="BM128" s="36" t="s">
        <v>276</v>
      </c>
      <c r="BN128" s="17">
        <f t="shared" si="234"/>
        <v>20</v>
      </c>
      <c r="BO128" s="38">
        <f t="shared" si="235"/>
        <v>0</v>
      </c>
      <c r="BP128" s="38">
        <f t="shared" si="236"/>
        <v>1</v>
      </c>
      <c r="BQ128" s="18">
        <f t="shared" si="237"/>
        <v>19</v>
      </c>
      <c r="BR128" s="22">
        <f t="shared" si="238"/>
        <v>0</v>
      </c>
      <c r="BS128" s="37"/>
      <c r="BT128" s="23"/>
      <c r="BU128" s="22">
        <f t="shared" si="239"/>
        <v>0</v>
      </c>
      <c r="BV128" s="37"/>
      <c r="BW128" s="24"/>
      <c r="BX128" s="17">
        <f t="shared" si="240"/>
        <v>17</v>
      </c>
      <c r="BY128" s="37"/>
      <c r="BZ128" s="37"/>
      <c r="CA128" s="37">
        <v>17</v>
      </c>
      <c r="CB128" s="22">
        <f t="shared" si="241"/>
        <v>3</v>
      </c>
      <c r="CC128" s="23">
        <v>1</v>
      </c>
      <c r="CD128" s="24">
        <v>2</v>
      </c>
    </row>
    <row r="129" spans="16:82" x14ac:dyDescent="0.15">
      <c r="P129" s="129"/>
      <c r="Q129" s="34"/>
      <c r="R129" s="113"/>
      <c r="S129" s="34"/>
      <c r="T129" s="34"/>
      <c r="U129" s="34"/>
      <c r="V129" s="34"/>
      <c r="X129" s="34"/>
      <c r="AB129" s="40"/>
      <c r="AP129"/>
      <c r="AV129" s="40"/>
      <c r="BG129"/>
      <c r="BM129" s="46" t="s">
        <v>277</v>
      </c>
      <c r="BN129" s="17">
        <f t="shared" si="234"/>
        <v>6</v>
      </c>
      <c r="BO129" s="17">
        <f t="shared" si="235"/>
        <v>0</v>
      </c>
      <c r="BP129" s="17">
        <f t="shared" si="236"/>
        <v>0</v>
      </c>
      <c r="BQ129" s="18">
        <f t="shared" si="237"/>
        <v>6</v>
      </c>
      <c r="BR129" s="22">
        <f t="shared" si="238"/>
        <v>0</v>
      </c>
      <c r="BS129" s="23"/>
      <c r="BT129" s="23"/>
      <c r="BU129" s="22">
        <f t="shared" si="239"/>
        <v>0</v>
      </c>
      <c r="BV129" s="23"/>
      <c r="BW129" s="24"/>
      <c r="BX129" s="17">
        <f t="shared" si="240"/>
        <v>6</v>
      </c>
      <c r="BY129" s="23"/>
      <c r="BZ129" s="38"/>
      <c r="CA129" s="37">
        <v>6</v>
      </c>
      <c r="CB129" s="22">
        <f t="shared" si="241"/>
        <v>0</v>
      </c>
      <c r="CC129" s="23"/>
      <c r="CD129" s="24"/>
    </row>
    <row r="130" spans="16:82" x14ac:dyDescent="0.15">
      <c r="P130" s="129"/>
      <c r="Q130" s="34"/>
      <c r="R130" s="113"/>
      <c r="S130" s="34"/>
      <c r="T130" s="34"/>
      <c r="U130" s="34"/>
      <c r="V130" s="34"/>
      <c r="X130" s="34"/>
      <c r="AB130" s="40"/>
      <c r="AP130"/>
      <c r="AV130" s="40"/>
      <c r="BG130"/>
      <c r="BM130" s="36" t="s">
        <v>278</v>
      </c>
      <c r="BN130" s="17">
        <f t="shared" si="234"/>
        <v>5</v>
      </c>
      <c r="BO130" s="38">
        <f t="shared" si="235"/>
        <v>0</v>
      </c>
      <c r="BP130" s="38">
        <f t="shared" si="236"/>
        <v>1</v>
      </c>
      <c r="BQ130" s="18">
        <f t="shared" si="237"/>
        <v>4</v>
      </c>
      <c r="BR130" s="22">
        <f t="shared" si="238"/>
        <v>0</v>
      </c>
      <c r="BS130" s="23"/>
      <c r="BT130" s="23"/>
      <c r="BU130" s="22">
        <f t="shared" si="239"/>
        <v>0</v>
      </c>
      <c r="BV130" s="23"/>
      <c r="BW130" s="24"/>
      <c r="BX130" s="17">
        <f t="shared" si="240"/>
        <v>4</v>
      </c>
      <c r="BY130" s="37"/>
      <c r="BZ130" s="38"/>
      <c r="CA130" s="37">
        <v>4</v>
      </c>
      <c r="CB130" s="22">
        <f t="shared" si="241"/>
        <v>1</v>
      </c>
      <c r="CC130" s="23">
        <v>1</v>
      </c>
      <c r="CD130" s="24"/>
    </row>
    <row r="131" spans="16:82" x14ac:dyDescent="0.15">
      <c r="P131" s="129"/>
      <c r="Q131" s="34"/>
      <c r="R131" s="113"/>
      <c r="S131" s="113"/>
      <c r="T131" s="113"/>
      <c r="U131" s="113"/>
      <c r="V131" s="34"/>
      <c r="X131" s="144"/>
      <c r="AB131" s="40"/>
      <c r="AP131"/>
      <c r="AV131" s="40"/>
      <c r="BG131"/>
      <c r="BM131" s="36" t="s">
        <v>279</v>
      </c>
      <c r="BN131" s="17">
        <f t="shared" si="234"/>
        <v>1</v>
      </c>
      <c r="BO131" s="38">
        <f t="shared" si="235"/>
        <v>1</v>
      </c>
      <c r="BP131" s="38">
        <f t="shared" si="236"/>
        <v>0</v>
      </c>
      <c r="BQ131" s="48">
        <f t="shared" si="237"/>
        <v>0</v>
      </c>
      <c r="BR131" s="22">
        <f t="shared" si="238"/>
        <v>0</v>
      </c>
      <c r="BS131" s="23"/>
      <c r="BT131" s="23"/>
      <c r="BU131" s="22">
        <f t="shared" si="239"/>
        <v>0</v>
      </c>
      <c r="BV131" s="23"/>
      <c r="BW131" s="24"/>
      <c r="BX131" s="17">
        <f t="shared" si="240"/>
        <v>1</v>
      </c>
      <c r="BY131" s="37">
        <v>1</v>
      </c>
      <c r="BZ131" s="38"/>
      <c r="CA131" s="37"/>
      <c r="CB131" s="22">
        <f t="shared" si="241"/>
        <v>0</v>
      </c>
      <c r="CC131" s="23"/>
      <c r="CD131" s="24"/>
    </row>
    <row r="132" spans="16:82" x14ac:dyDescent="0.15">
      <c r="P132" s="129"/>
      <c r="Q132" s="34"/>
      <c r="R132" s="113"/>
      <c r="S132" s="113"/>
      <c r="T132" s="113"/>
      <c r="U132" s="113"/>
      <c r="V132" s="34"/>
      <c r="X132" s="144"/>
      <c r="AB132" s="40"/>
      <c r="AP132"/>
      <c r="AV132" s="40"/>
      <c r="BG132"/>
      <c r="BM132" s="36" t="s">
        <v>280</v>
      </c>
      <c r="BN132" s="17">
        <f t="shared" si="234"/>
        <v>1</v>
      </c>
      <c r="BO132" s="38">
        <f t="shared" si="235"/>
        <v>0</v>
      </c>
      <c r="BP132" s="38">
        <f t="shared" si="236"/>
        <v>0</v>
      </c>
      <c r="BQ132" s="18">
        <f t="shared" si="237"/>
        <v>1</v>
      </c>
      <c r="BR132" s="22">
        <f t="shared" si="238"/>
        <v>0</v>
      </c>
      <c r="BS132" s="23"/>
      <c r="BT132" s="23"/>
      <c r="BU132" s="22">
        <f t="shared" si="239"/>
        <v>0</v>
      </c>
      <c r="BV132" s="37"/>
      <c r="BW132" s="24"/>
      <c r="BX132" s="17">
        <f t="shared" si="240"/>
        <v>0</v>
      </c>
      <c r="BY132" s="37"/>
      <c r="BZ132" s="38"/>
      <c r="CA132" s="37"/>
      <c r="CB132" s="22">
        <f t="shared" si="241"/>
        <v>1</v>
      </c>
      <c r="CC132" s="23"/>
      <c r="CD132" s="24">
        <v>1</v>
      </c>
    </row>
    <row r="133" spans="16:82" x14ac:dyDescent="0.15">
      <c r="P133" s="129"/>
      <c r="Q133" s="34"/>
      <c r="R133" s="113"/>
      <c r="S133" s="113"/>
      <c r="T133" s="113"/>
      <c r="U133" s="113"/>
      <c r="V133" s="34"/>
      <c r="X133" s="144"/>
      <c r="AB133" s="40"/>
      <c r="AP133"/>
      <c r="AV133" s="40"/>
      <c r="BG133"/>
      <c r="BM133" s="36" t="s">
        <v>193</v>
      </c>
      <c r="BN133" s="17">
        <f>(BO133+BP133+BQ133)</f>
        <v>10</v>
      </c>
      <c r="BO133" s="38">
        <f>BY133</f>
        <v>0</v>
      </c>
      <c r="BP133" s="38">
        <f>(BS133+BV133+BZ133+CC133)</f>
        <v>3</v>
      </c>
      <c r="BQ133" s="18">
        <f>(BT133+BW133+CA133+CD133)</f>
        <v>7</v>
      </c>
      <c r="BR133" s="22">
        <f>(BS133+BT133)</f>
        <v>0</v>
      </c>
      <c r="BS133" s="37"/>
      <c r="BT133" s="23"/>
      <c r="BU133" s="22">
        <f>(BV133+BW133)</f>
        <v>0</v>
      </c>
      <c r="BV133" s="37"/>
      <c r="BW133" s="24"/>
      <c r="BX133" s="17">
        <f>(BY133+BZ133+CA133)</f>
        <v>7</v>
      </c>
      <c r="BY133" s="37"/>
      <c r="BZ133" s="37">
        <v>2</v>
      </c>
      <c r="CA133" s="37">
        <v>5</v>
      </c>
      <c r="CB133" s="22">
        <f>(CC133+CD133)</f>
        <v>3</v>
      </c>
      <c r="CC133" s="23">
        <v>1</v>
      </c>
      <c r="CD133" s="24">
        <v>2</v>
      </c>
    </row>
    <row r="134" spans="16:82" ht="12.75" customHeight="1" x14ac:dyDescent="0.15">
      <c r="P134" s="129"/>
      <c r="Q134" s="34"/>
      <c r="R134" s="34"/>
      <c r="S134" s="34"/>
      <c r="T134" s="34"/>
      <c r="U134" s="34"/>
      <c r="V134" s="34"/>
      <c r="X134" s="144"/>
      <c r="AB134" s="40"/>
      <c r="AP134"/>
      <c r="AV134" s="39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M134" s="43" t="s">
        <v>58</v>
      </c>
      <c r="BN134" s="28">
        <f t="shared" ref="BN134:CD134" si="242">SUM(BN116:BN133)</f>
        <v>289</v>
      </c>
      <c r="BO134" s="28">
        <f t="shared" si="242"/>
        <v>143</v>
      </c>
      <c r="BP134" s="28">
        <f t="shared" si="242"/>
        <v>8</v>
      </c>
      <c r="BQ134" s="29">
        <f t="shared" si="242"/>
        <v>138</v>
      </c>
      <c r="BR134" s="28">
        <f t="shared" si="242"/>
        <v>0</v>
      </c>
      <c r="BS134" s="28">
        <f t="shared" si="242"/>
        <v>0</v>
      </c>
      <c r="BT134" s="29">
        <f t="shared" si="242"/>
        <v>0</v>
      </c>
      <c r="BU134" s="28">
        <f t="shared" si="242"/>
        <v>0</v>
      </c>
      <c r="BV134" s="28">
        <f t="shared" si="242"/>
        <v>0</v>
      </c>
      <c r="BW134" s="29">
        <f t="shared" si="242"/>
        <v>0</v>
      </c>
      <c r="BX134" s="28">
        <f t="shared" si="242"/>
        <v>277</v>
      </c>
      <c r="BY134" s="28">
        <f t="shared" si="242"/>
        <v>143</v>
      </c>
      <c r="BZ134" s="28">
        <f t="shared" si="242"/>
        <v>5</v>
      </c>
      <c r="CA134" s="29">
        <f t="shared" si="242"/>
        <v>129</v>
      </c>
      <c r="CB134" s="28">
        <f t="shared" si="242"/>
        <v>12</v>
      </c>
      <c r="CC134" s="28">
        <f t="shared" si="242"/>
        <v>3</v>
      </c>
      <c r="CD134" s="29">
        <f t="shared" si="242"/>
        <v>9</v>
      </c>
    </row>
    <row r="135" spans="16:82" x14ac:dyDescent="0.15">
      <c r="P135" s="129"/>
      <c r="Q135" s="34"/>
      <c r="R135" s="113"/>
      <c r="S135" s="113"/>
      <c r="T135" s="113"/>
      <c r="U135" s="113"/>
      <c r="V135" s="35"/>
      <c r="X135" s="113"/>
      <c r="AB135" s="40"/>
      <c r="AP135"/>
      <c r="AV135" s="40"/>
      <c r="BG135"/>
      <c r="BM135" s="42" t="s">
        <v>134</v>
      </c>
      <c r="BN135" s="17">
        <f>(BN134+BN115)</f>
        <v>1788</v>
      </c>
      <c r="BO135" s="17">
        <f t="shared" ref="BO135:CD135" si="243">(BO134+BO115)</f>
        <v>224</v>
      </c>
      <c r="BP135" s="17">
        <f t="shared" si="243"/>
        <v>165</v>
      </c>
      <c r="BQ135" s="29">
        <f t="shared" si="243"/>
        <v>1399</v>
      </c>
      <c r="BR135" s="17">
        <f t="shared" si="243"/>
        <v>22</v>
      </c>
      <c r="BS135" s="17">
        <f t="shared" si="243"/>
        <v>20</v>
      </c>
      <c r="BT135" s="29">
        <f t="shared" si="243"/>
        <v>2</v>
      </c>
      <c r="BU135" s="17">
        <f t="shared" si="243"/>
        <v>4</v>
      </c>
      <c r="BV135" s="17">
        <f t="shared" si="243"/>
        <v>0</v>
      </c>
      <c r="BW135" s="29">
        <f t="shared" si="243"/>
        <v>4</v>
      </c>
      <c r="BX135" s="17">
        <f t="shared" si="243"/>
        <v>1700</v>
      </c>
      <c r="BY135" s="17">
        <f t="shared" si="243"/>
        <v>224</v>
      </c>
      <c r="BZ135" s="17">
        <f t="shared" si="243"/>
        <v>125</v>
      </c>
      <c r="CA135" s="29">
        <f t="shared" si="243"/>
        <v>1351</v>
      </c>
      <c r="CB135" s="17">
        <f t="shared" si="243"/>
        <v>62</v>
      </c>
      <c r="CC135" s="17">
        <f t="shared" si="243"/>
        <v>20</v>
      </c>
      <c r="CD135" s="29">
        <f t="shared" si="243"/>
        <v>42</v>
      </c>
    </row>
    <row r="136" spans="16:82" x14ac:dyDescent="0.15">
      <c r="P136" s="129"/>
      <c r="Q136" s="34"/>
      <c r="R136" s="113"/>
      <c r="S136" s="113"/>
      <c r="T136" s="113"/>
      <c r="U136" s="113"/>
      <c r="V136" s="35"/>
      <c r="X136" s="113"/>
      <c r="AB136" s="40"/>
      <c r="AP136"/>
      <c r="AV136" s="40"/>
      <c r="BG136"/>
      <c r="BM136" s="96" t="s">
        <v>208</v>
      </c>
      <c r="BN136" s="60">
        <f t="shared" ref="BN136:BN146" si="244">(BO136+BP136+BQ136)</f>
        <v>1</v>
      </c>
      <c r="BO136" s="62">
        <f t="shared" ref="BO136:BO146" si="245">BY136</f>
        <v>1</v>
      </c>
      <c r="BP136" s="62">
        <f t="shared" ref="BP136:BP146" si="246">(BS136+BV136+BZ136+CC136)</f>
        <v>0</v>
      </c>
      <c r="BQ136" s="81">
        <f t="shared" ref="BQ136:BQ146" si="247">(BT136+BW136+CA136+CD136)</f>
        <v>0</v>
      </c>
      <c r="BR136" s="15">
        <f t="shared" ref="BR136:BR146" si="248">(BS136+BT136)</f>
        <v>0</v>
      </c>
      <c r="BS136" s="9"/>
      <c r="BT136" s="9"/>
      <c r="BU136" s="60">
        <f t="shared" ref="BU136:BU146" si="249">(BV136+BW136)</f>
        <v>0</v>
      </c>
      <c r="BV136" s="61"/>
      <c r="BW136" s="108"/>
      <c r="BX136" s="15">
        <f t="shared" ref="BX136:BX146" si="250">(BY136+BZ136+CA136)</f>
        <v>1</v>
      </c>
      <c r="BY136" s="9">
        <v>1</v>
      </c>
      <c r="BZ136" s="62"/>
      <c r="CA136" s="9"/>
      <c r="CB136" s="27">
        <f t="shared" ref="CB136:CB146" si="251">(CC136+CD136)</f>
        <v>0</v>
      </c>
      <c r="CC136" s="9"/>
      <c r="CD136" s="12"/>
    </row>
    <row r="137" spans="16:82" x14ac:dyDescent="0.15">
      <c r="P137" s="129"/>
      <c r="Q137" s="34"/>
      <c r="R137" s="113"/>
      <c r="S137" s="113"/>
      <c r="T137" s="113"/>
      <c r="U137" s="113"/>
      <c r="V137" s="35"/>
      <c r="X137" s="113"/>
      <c r="AB137" s="40"/>
      <c r="AP137"/>
      <c r="AV137" s="40"/>
      <c r="BG137"/>
      <c r="BM137" s="98" t="s">
        <v>209</v>
      </c>
      <c r="BN137" s="22">
        <f t="shared" si="244"/>
        <v>1</v>
      </c>
      <c r="BO137" s="17">
        <f t="shared" si="245"/>
        <v>1</v>
      </c>
      <c r="BP137" s="17">
        <f t="shared" si="246"/>
        <v>0</v>
      </c>
      <c r="BQ137" s="18">
        <f t="shared" si="247"/>
        <v>0</v>
      </c>
      <c r="BR137" s="17">
        <f t="shared" si="248"/>
        <v>0</v>
      </c>
      <c r="BS137" s="23"/>
      <c r="BT137" s="23"/>
      <c r="BU137" s="59">
        <f t="shared" si="249"/>
        <v>0</v>
      </c>
      <c r="BV137" s="37"/>
      <c r="BW137" s="54"/>
      <c r="BX137" s="17">
        <f t="shared" si="250"/>
        <v>1</v>
      </c>
      <c r="BY137" s="37">
        <v>1</v>
      </c>
      <c r="BZ137" s="38"/>
      <c r="CA137" s="37"/>
      <c r="CB137" s="22">
        <f t="shared" si="251"/>
        <v>0</v>
      </c>
      <c r="CC137" s="23"/>
      <c r="CD137" s="24"/>
    </row>
    <row r="138" spans="16:82" x14ac:dyDescent="0.15">
      <c r="P138" s="129"/>
      <c r="Q138" s="34"/>
      <c r="R138" s="113"/>
      <c r="S138" s="113"/>
      <c r="T138" s="113"/>
      <c r="U138" s="113"/>
      <c r="V138" s="34"/>
      <c r="X138" s="113"/>
      <c r="AB138" s="40"/>
      <c r="AP138"/>
      <c r="AV138" s="40"/>
      <c r="BG138"/>
      <c r="BM138" s="97" t="s">
        <v>194</v>
      </c>
      <c r="BN138" s="22">
        <f t="shared" si="244"/>
        <v>3</v>
      </c>
      <c r="BO138" s="17">
        <f t="shared" si="245"/>
        <v>0</v>
      </c>
      <c r="BP138" s="17">
        <f t="shared" si="246"/>
        <v>0</v>
      </c>
      <c r="BQ138" s="18">
        <f t="shared" si="247"/>
        <v>3</v>
      </c>
      <c r="BR138" s="17">
        <f t="shared" si="248"/>
        <v>0</v>
      </c>
      <c r="BS138" s="23"/>
      <c r="BT138" s="23"/>
      <c r="BU138" s="59">
        <f t="shared" si="249"/>
        <v>0</v>
      </c>
      <c r="BV138" s="37"/>
      <c r="BW138" s="54"/>
      <c r="BX138" s="17">
        <f t="shared" si="250"/>
        <v>0</v>
      </c>
      <c r="BY138" s="37"/>
      <c r="BZ138" s="38"/>
      <c r="CA138" s="37"/>
      <c r="CB138" s="22">
        <f t="shared" si="251"/>
        <v>3</v>
      </c>
      <c r="CC138" s="23"/>
      <c r="CD138" s="24">
        <v>3</v>
      </c>
    </row>
    <row r="139" spans="16:82" x14ac:dyDescent="0.15">
      <c r="P139" s="129"/>
      <c r="Q139" s="34"/>
      <c r="R139" s="113"/>
      <c r="S139" s="113"/>
      <c r="T139" s="113"/>
      <c r="U139" s="113"/>
      <c r="V139" s="34"/>
      <c r="X139" s="113"/>
      <c r="AB139" s="40"/>
      <c r="AP139"/>
      <c r="AV139" s="40"/>
      <c r="BG139"/>
      <c r="BM139" s="98" t="s">
        <v>195</v>
      </c>
      <c r="BN139" s="22">
        <f t="shared" si="244"/>
        <v>13</v>
      </c>
      <c r="BO139" s="17">
        <f t="shared" si="245"/>
        <v>0</v>
      </c>
      <c r="BP139" s="17">
        <f t="shared" si="246"/>
        <v>0</v>
      </c>
      <c r="BQ139" s="18">
        <f t="shared" si="247"/>
        <v>13</v>
      </c>
      <c r="BR139" s="17">
        <f t="shared" si="248"/>
        <v>0</v>
      </c>
      <c r="BS139" s="23"/>
      <c r="BT139" s="23"/>
      <c r="BU139" s="59">
        <f t="shared" si="249"/>
        <v>0</v>
      </c>
      <c r="BV139" s="37"/>
      <c r="BW139" s="54"/>
      <c r="BX139" s="17">
        <f t="shared" si="250"/>
        <v>10</v>
      </c>
      <c r="BY139" s="37"/>
      <c r="BZ139" s="38"/>
      <c r="CA139" s="37">
        <v>10</v>
      </c>
      <c r="CB139" s="22">
        <f t="shared" si="251"/>
        <v>3</v>
      </c>
      <c r="CC139" s="23"/>
      <c r="CD139" s="24">
        <v>3</v>
      </c>
    </row>
    <row r="140" spans="16:82" x14ac:dyDescent="0.15">
      <c r="P140" s="129"/>
      <c r="Q140" s="34"/>
      <c r="R140" s="113"/>
      <c r="S140" s="113"/>
      <c r="T140" s="113"/>
      <c r="U140" s="113"/>
      <c r="V140" s="34"/>
      <c r="X140" s="144"/>
      <c r="AB140" s="40"/>
      <c r="AP140"/>
      <c r="AV140" s="40"/>
      <c r="BG140"/>
      <c r="BM140" s="97" t="s">
        <v>196</v>
      </c>
      <c r="BN140" s="22">
        <f t="shared" si="244"/>
        <v>16</v>
      </c>
      <c r="BO140" s="17">
        <f t="shared" si="245"/>
        <v>0</v>
      </c>
      <c r="BP140" s="17">
        <f t="shared" si="246"/>
        <v>2</v>
      </c>
      <c r="BQ140" s="18">
        <f t="shared" si="247"/>
        <v>14</v>
      </c>
      <c r="BR140" s="17">
        <f t="shared" si="248"/>
        <v>0</v>
      </c>
      <c r="BS140" s="23"/>
      <c r="BT140" s="23"/>
      <c r="BU140" s="59">
        <f t="shared" si="249"/>
        <v>0</v>
      </c>
      <c r="BV140" s="37"/>
      <c r="BW140" s="54"/>
      <c r="BX140" s="17">
        <f t="shared" si="250"/>
        <v>13</v>
      </c>
      <c r="BY140" s="37"/>
      <c r="BZ140" s="38">
        <v>1</v>
      </c>
      <c r="CA140" s="37">
        <v>12</v>
      </c>
      <c r="CB140" s="22">
        <f t="shared" si="251"/>
        <v>3</v>
      </c>
      <c r="CC140" s="23">
        <v>1</v>
      </c>
      <c r="CD140" s="24">
        <v>2</v>
      </c>
    </row>
    <row r="141" spans="16:82" x14ac:dyDescent="0.15">
      <c r="P141" s="129"/>
      <c r="Q141" s="34"/>
      <c r="R141" s="113"/>
      <c r="S141" s="113"/>
      <c r="T141" s="113"/>
      <c r="U141" s="113"/>
      <c r="V141" s="34"/>
      <c r="X141" s="144"/>
      <c r="AB141" s="40"/>
      <c r="AP141"/>
      <c r="AV141" s="40"/>
      <c r="BG141"/>
      <c r="BM141" s="97" t="s">
        <v>197</v>
      </c>
      <c r="BN141" s="22">
        <f t="shared" si="244"/>
        <v>65</v>
      </c>
      <c r="BO141" s="17">
        <f t="shared" si="245"/>
        <v>0</v>
      </c>
      <c r="BP141" s="17">
        <f t="shared" si="246"/>
        <v>7</v>
      </c>
      <c r="BQ141" s="18">
        <f t="shared" si="247"/>
        <v>58</v>
      </c>
      <c r="BR141" s="17">
        <f t="shared" si="248"/>
        <v>0</v>
      </c>
      <c r="BS141" s="23"/>
      <c r="BT141" s="23"/>
      <c r="BU141" s="59">
        <f t="shared" si="249"/>
        <v>0</v>
      </c>
      <c r="BV141" s="37"/>
      <c r="BW141" s="54"/>
      <c r="BX141" s="17">
        <f t="shared" si="250"/>
        <v>62</v>
      </c>
      <c r="BY141" s="37"/>
      <c r="BZ141" s="38">
        <v>5</v>
      </c>
      <c r="CA141" s="37">
        <v>57</v>
      </c>
      <c r="CB141" s="22">
        <f t="shared" si="251"/>
        <v>3</v>
      </c>
      <c r="CC141" s="23">
        <v>2</v>
      </c>
      <c r="CD141" s="24">
        <v>1</v>
      </c>
    </row>
    <row r="142" spans="16:82" x14ac:dyDescent="0.15">
      <c r="P142" s="129"/>
      <c r="Q142" s="34"/>
      <c r="R142" s="113"/>
      <c r="S142" s="113"/>
      <c r="T142" s="113"/>
      <c r="U142" s="113"/>
      <c r="V142" s="34"/>
      <c r="X142" s="144"/>
      <c r="AB142" s="40"/>
      <c r="AP142"/>
      <c r="AV142" s="40"/>
      <c r="BG142"/>
      <c r="BM142" s="97" t="s">
        <v>198</v>
      </c>
      <c r="BN142" s="22">
        <f t="shared" si="244"/>
        <v>23</v>
      </c>
      <c r="BO142" s="17">
        <f t="shared" si="245"/>
        <v>0</v>
      </c>
      <c r="BP142" s="17">
        <f t="shared" si="246"/>
        <v>1</v>
      </c>
      <c r="BQ142" s="18">
        <f t="shared" si="247"/>
        <v>22</v>
      </c>
      <c r="BR142" s="17">
        <f t="shared" si="248"/>
        <v>0</v>
      </c>
      <c r="BS142" s="23"/>
      <c r="BT142" s="23"/>
      <c r="BU142" s="59">
        <f t="shared" si="249"/>
        <v>0</v>
      </c>
      <c r="BV142" s="37"/>
      <c r="BW142" s="54"/>
      <c r="BX142" s="17">
        <f t="shared" si="250"/>
        <v>22</v>
      </c>
      <c r="BY142" s="37"/>
      <c r="BZ142" s="38">
        <v>1</v>
      </c>
      <c r="CA142" s="37">
        <v>21</v>
      </c>
      <c r="CB142" s="22">
        <f t="shared" si="251"/>
        <v>1</v>
      </c>
      <c r="CC142" s="23"/>
      <c r="CD142" s="24">
        <v>1</v>
      </c>
    </row>
    <row r="143" spans="16:82" x14ac:dyDescent="0.15">
      <c r="P143" s="129"/>
      <c r="Q143" s="34"/>
      <c r="R143" s="113"/>
      <c r="S143" s="113"/>
      <c r="T143" s="113"/>
      <c r="U143" s="113"/>
      <c r="V143" s="34"/>
      <c r="X143" s="144"/>
      <c r="AB143" s="40"/>
      <c r="AP143"/>
      <c r="AV143" s="40"/>
      <c r="BG143"/>
      <c r="BM143" s="97" t="s">
        <v>308</v>
      </c>
      <c r="BN143" s="22">
        <f t="shared" si="244"/>
        <v>3</v>
      </c>
      <c r="BO143" s="17">
        <f t="shared" si="245"/>
        <v>3</v>
      </c>
      <c r="BP143" s="17">
        <f t="shared" si="246"/>
        <v>0</v>
      </c>
      <c r="BQ143" s="18">
        <f t="shared" si="247"/>
        <v>0</v>
      </c>
      <c r="BR143" s="17">
        <f t="shared" si="248"/>
        <v>0</v>
      </c>
      <c r="BS143" s="23"/>
      <c r="BT143" s="23"/>
      <c r="BU143" s="59">
        <f t="shared" si="249"/>
        <v>0</v>
      </c>
      <c r="BV143" s="37"/>
      <c r="BW143" s="54"/>
      <c r="BX143" s="17">
        <f t="shared" si="250"/>
        <v>3</v>
      </c>
      <c r="BY143" s="37">
        <v>3</v>
      </c>
      <c r="BZ143" s="38"/>
      <c r="CA143" s="37"/>
      <c r="CB143" s="22">
        <f t="shared" si="251"/>
        <v>0</v>
      </c>
      <c r="CC143" s="23"/>
      <c r="CD143" s="24"/>
    </row>
    <row r="144" spans="16:82" x14ac:dyDescent="0.15">
      <c r="P144" s="129"/>
      <c r="Q144" s="34"/>
      <c r="R144" s="113"/>
      <c r="S144" s="113"/>
      <c r="T144" s="113"/>
      <c r="U144" s="113"/>
      <c r="V144" s="34"/>
      <c r="X144" s="144"/>
      <c r="AB144" s="40"/>
      <c r="AP144"/>
      <c r="AV144" s="40"/>
      <c r="BG144"/>
      <c r="BM144" s="97" t="s">
        <v>309</v>
      </c>
      <c r="BN144" s="22">
        <f t="shared" si="244"/>
        <v>3</v>
      </c>
      <c r="BO144" s="17">
        <f t="shared" si="245"/>
        <v>3</v>
      </c>
      <c r="BP144" s="17">
        <f t="shared" si="246"/>
        <v>0</v>
      </c>
      <c r="BQ144" s="18">
        <f t="shared" si="247"/>
        <v>0</v>
      </c>
      <c r="BR144" s="17">
        <f t="shared" si="248"/>
        <v>0</v>
      </c>
      <c r="BS144" s="23"/>
      <c r="BT144" s="23"/>
      <c r="BU144" s="59">
        <f t="shared" si="249"/>
        <v>0</v>
      </c>
      <c r="BV144" s="37"/>
      <c r="BW144" s="54"/>
      <c r="BX144" s="17">
        <f t="shared" si="250"/>
        <v>3</v>
      </c>
      <c r="BY144" s="23">
        <v>3</v>
      </c>
      <c r="BZ144" s="38"/>
      <c r="CA144" s="37"/>
      <c r="CB144" s="22">
        <f t="shared" si="251"/>
        <v>0</v>
      </c>
      <c r="CC144" s="23"/>
      <c r="CD144" s="24"/>
    </row>
    <row r="145" spans="16:82" x14ac:dyDescent="0.15">
      <c r="P145" s="129"/>
      <c r="Q145" s="34"/>
      <c r="R145" s="113"/>
      <c r="S145" s="113"/>
      <c r="T145" s="113"/>
      <c r="U145" s="113"/>
      <c r="V145" s="34"/>
      <c r="X145" s="144"/>
      <c r="AB145" s="40"/>
      <c r="AP145"/>
      <c r="AV145" s="40"/>
      <c r="BG145"/>
      <c r="BM145" s="97" t="s">
        <v>310</v>
      </c>
      <c r="BN145" s="22">
        <f t="shared" si="244"/>
        <v>4</v>
      </c>
      <c r="BO145" s="17">
        <f t="shared" si="245"/>
        <v>4</v>
      </c>
      <c r="BP145" s="17">
        <f t="shared" si="246"/>
        <v>0</v>
      </c>
      <c r="BQ145" s="18">
        <f t="shared" si="247"/>
        <v>0</v>
      </c>
      <c r="BR145" s="17">
        <f t="shared" si="248"/>
        <v>0</v>
      </c>
      <c r="BS145" s="37"/>
      <c r="BT145" s="23"/>
      <c r="BU145" s="59">
        <f t="shared" si="249"/>
        <v>0</v>
      </c>
      <c r="BV145" s="37"/>
      <c r="BW145" s="54"/>
      <c r="BX145" s="17">
        <f t="shared" si="250"/>
        <v>4</v>
      </c>
      <c r="BY145" s="23">
        <v>4</v>
      </c>
      <c r="BZ145" s="38"/>
      <c r="CA145" s="37"/>
      <c r="CB145" s="22">
        <f t="shared" si="251"/>
        <v>0</v>
      </c>
      <c r="CC145" s="23"/>
      <c r="CD145" s="24"/>
    </row>
    <row r="146" spans="16:82" x14ac:dyDescent="0.15">
      <c r="P146" s="129"/>
      <c r="Q146" s="34"/>
      <c r="R146" s="113"/>
      <c r="S146" s="113"/>
      <c r="T146" s="113"/>
      <c r="U146" s="113"/>
      <c r="V146" s="35"/>
      <c r="X146" s="113"/>
      <c r="AB146" s="40"/>
      <c r="AP146"/>
      <c r="AV146" s="40"/>
      <c r="BG146"/>
      <c r="BM146" s="97" t="s">
        <v>311</v>
      </c>
      <c r="BN146" s="22">
        <f t="shared" si="244"/>
        <v>1</v>
      </c>
      <c r="BO146" s="17">
        <f t="shared" si="245"/>
        <v>1</v>
      </c>
      <c r="BP146" s="17">
        <f t="shared" si="246"/>
        <v>0</v>
      </c>
      <c r="BQ146" s="18">
        <f t="shared" si="247"/>
        <v>0</v>
      </c>
      <c r="BR146" s="17">
        <f t="shared" si="248"/>
        <v>0</v>
      </c>
      <c r="BS146" s="23"/>
      <c r="BT146" s="23"/>
      <c r="BU146" s="59">
        <f t="shared" si="249"/>
        <v>0</v>
      </c>
      <c r="BV146" s="37"/>
      <c r="BW146" s="54"/>
      <c r="BX146" s="17">
        <f t="shared" si="250"/>
        <v>1</v>
      </c>
      <c r="BY146" s="37">
        <v>1</v>
      </c>
      <c r="BZ146" s="38"/>
      <c r="CA146" s="37"/>
      <c r="CB146" s="22">
        <f t="shared" si="251"/>
        <v>0</v>
      </c>
      <c r="CC146" s="23"/>
      <c r="CD146" s="24"/>
    </row>
    <row r="147" spans="16:82" x14ac:dyDescent="0.15">
      <c r="P147" s="129"/>
      <c r="Q147" s="34"/>
      <c r="R147" s="113"/>
      <c r="S147" s="113"/>
      <c r="T147" s="113"/>
      <c r="U147" s="113"/>
      <c r="V147" s="35"/>
      <c r="X147" s="113"/>
      <c r="AB147" s="40"/>
      <c r="AP147"/>
      <c r="AV147" s="40"/>
      <c r="BG147"/>
      <c r="BM147" s="92" t="s">
        <v>59</v>
      </c>
      <c r="BN147" s="84">
        <f>SUM(BN136:BN146)</f>
        <v>133</v>
      </c>
      <c r="BO147" s="79">
        <f t="shared" ref="BO147:CD147" si="252">SUM(BO136:BO146)</f>
        <v>13</v>
      </c>
      <c r="BP147" s="79">
        <f t="shared" si="252"/>
        <v>10</v>
      </c>
      <c r="BQ147" s="72">
        <f t="shared" si="252"/>
        <v>110</v>
      </c>
      <c r="BR147" s="84">
        <f t="shared" si="252"/>
        <v>0</v>
      </c>
      <c r="BS147" s="79">
        <f t="shared" si="252"/>
        <v>0</v>
      </c>
      <c r="BT147" s="79">
        <f t="shared" si="252"/>
        <v>0</v>
      </c>
      <c r="BU147" s="84">
        <f t="shared" si="252"/>
        <v>0</v>
      </c>
      <c r="BV147" s="79">
        <f t="shared" si="252"/>
        <v>0</v>
      </c>
      <c r="BW147" s="79">
        <f t="shared" si="252"/>
        <v>0</v>
      </c>
      <c r="BX147" s="84">
        <f t="shared" si="252"/>
        <v>120</v>
      </c>
      <c r="BY147" s="79">
        <f t="shared" si="252"/>
        <v>13</v>
      </c>
      <c r="BZ147" s="79">
        <f t="shared" si="252"/>
        <v>7</v>
      </c>
      <c r="CA147" s="72">
        <f t="shared" si="252"/>
        <v>100</v>
      </c>
      <c r="CB147" s="84">
        <f t="shared" si="252"/>
        <v>13</v>
      </c>
      <c r="CC147" s="79">
        <f t="shared" si="252"/>
        <v>3</v>
      </c>
      <c r="CD147" s="72">
        <f t="shared" si="252"/>
        <v>10</v>
      </c>
    </row>
    <row r="148" spans="16:82" x14ac:dyDescent="0.15">
      <c r="P148" s="129"/>
      <c r="Q148" s="34"/>
      <c r="R148" s="113"/>
      <c r="S148" s="113"/>
      <c r="T148" s="113"/>
      <c r="U148" s="113"/>
      <c r="V148" s="35"/>
      <c r="X148" s="113"/>
      <c r="AB148" s="40"/>
      <c r="AP148"/>
      <c r="AV148" s="40"/>
      <c r="BG148"/>
      <c r="BM148" s="101" t="s">
        <v>135</v>
      </c>
      <c r="BN148" s="69">
        <f t="shared" ref="BN148:CD148" si="253">(BN147+BN135)</f>
        <v>1921</v>
      </c>
      <c r="BO148" s="70">
        <f t="shared" si="253"/>
        <v>237</v>
      </c>
      <c r="BP148" s="70">
        <f t="shared" si="253"/>
        <v>175</v>
      </c>
      <c r="BQ148" s="94">
        <f t="shared" si="253"/>
        <v>1509</v>
      </c>
      <c r="BR148" s="70">
        <f t="shared" si="253"/>
        <v>22</v>
      </c>
      <c r="BS148" s="70">
        <f t="shared" si="253"/>
        <v>20</v>
      </c>
      <c r="BT148" s="70">
        <f t="shared" si="253"/>
        <v>2</v>
      </c>
      <c r="BU148" s="69">
        <f t="shared" si="253"/>
        <v>4</v>
      </c>
      <c r="BV148" s="70">
        <f t="shared" si="253"/>
        <v>0</v>
      </c>
      <c r="BW148" s="94">
        <f t="shared" si="253"/>
        <v>4</v>
      </c>
      <c r="BX148" s="70">
        <f t="shared" si="253"/>
        <v>1820</v>
      </c>
      <c r="BY148" s="70">
        <f t="shared" si="253"/>
        <v>237</v>
      </c>
      <c r="BZ148" s="70">
        <f t="shared" si="253"/>
        <v>132</v>
      </c>
      <c r="CA148" s="70">
        <f t="shared" si="253"/>
        <v>1451</v>
      </c>
      <c r="CB148" s="69">
        <f t="shared" si="253"/>
        <v>75</v>
      </c>
      <c r="CC148" s="70">
        <f t="shared" si="253"/>
        <v>23</v>
      </c>
      <c r="CD148" s="94">
        <f t="shared" si="253"/>
        <v>52</v>
      </c>
    </row>
    <row r="149" spans="16:82" x14ac:dyDescent="0.15">
      <c r="P149" s="129"/>
      <c r="Q149" s="34"/>
      <c r="R149" s="113"/>
      <c r="S149" s="113"/>
      <c r="T149" s="113"/>
      <c r="U149" s="113"/>
      <c r="V149" s="35"/>
      <c r="X149" s="113"/>
      <c r="AB149" s="40"/>
      <c r="AP149"/>
      <c r="AV149" s="40"/>
      <c r="BG149"/>
      <c r="BM149" s="68" t="s">
        <v>200</v>
      </c>
      <c r="BN149" s="17">
        <f t="shared" ref="BN149:BN173" si="254">(BO149+BP149+BQ149)</f>
        <v>9</v>
      </c>
      <c r="BO149" s="17">
        <f t="shared" ref="BO149:BO173" si="255">BY149</f>
        <v>9</v>
      </c>
      <c r="BP149" s="17">
        <f t="shared" ref="BP149:BP173" si="256">(BS149+BV149+BZ149+CC149)</f>
        <v>0</v>
      </c>
      <c r="BQ149" s="17">
        <f t="shared" ref="BQ149:BQ173" si="257">(BT149+BW149+CA149+CD149)</f>
        <v>0</v>
      </c>
      <c r="BR149" s="22">
        <f t="shared" ref="BR149:BR173" si="258">(BS149+BT149)</f>
        <v>0</v>
      </c>
      <c r="BS149" s="23"/>
      <c r="BT149" s="23"/>
      <c r="BU149" s="27">
        <f t="shared" ref="BU149:BU173" si="259">(BV149+BW149)</f>
        <v>0</v>
      </c>
      <c r="BV149" s="62"/>
      <c r="BW149" s="81"/>
      <c r="BX149" s="22">
        <f t="shared" ref="BX149:BX173" si="260">(BY149+BZ149+CA149)</f>
        <v>9</v>
      </c>
      <c r="BY149" s="38">
        <v>9</v>
      </c>
      <c r="BZ149" s="38"/>
      <c r="CA149" s="23"/>
      <c r="CB149" s="27">
        <f t="shared" ref="CB149:CB173" si="261">(CC149+CD149)</f>
        <v>0</v>
      </c>
      <c r="CC149" s="9"/>
      <c r="CD149" s="12"/>
    </row>
    <row r="150" spans="16:82" x14ac:dyDescent="0.15">
      <c r="P150" s="129"/>
      <c r="Q150" s="34"/>
      <c r="R150" s="113"/>
      <c r="S150" s="113"/>
      <c r="T150" s="113"/>
      <c r="U150" s="113"/>
      <c r="V150" s="35"/>
      <c r="X150" s="113"/>
      <c r="AB150" s="40"/>
      <c r="AP150"/>
      <c r="AV150" s="40"/>
      <c r="BG150"/>
      <c r="BM150" s="45" t="s">
        <v>201</v>
      </c>
      <c r="BN150" s="149">
        <f t="shared" si="254"/>
        <v>4</v>
      </c>
      <c r="BO150" s="149">
        <f t="shared" si="255"/>
        <v>4</v>
      </c>
      <c r="BP150" s="17">
        <f t="shared" si="256"/>
        <v>0</v>
      </c>
      <c r="BQ150" s="17">
        <f t="shared" si="257"/>
        <v>0</v>
      </c>
      <c r="BR150" s="22">
        <f t="shared" si="258"/>
        <v>0</v>
      </c>
      <c r="BS150" s="23"/>
      <c r="BT150" s="23"/>
      <c r="BU150" s="22">
        <f t="shared" si="259"/>
        <v>0</v>
      </c>
      <c r="BV150" s="38"/>
      <c r="BW150" s="48"/>
      <c r="BX150" s="22">
        <f t="shared" si="260"/>
        <v>4</v>
      </c>
      <c r="BY150" s="149">
        <v>4</v>
      </c>
      <c r="BZ150" s="38"/>
      <c r="CA150" s="37"/>
      <c r="CB150" s="22">
        <f t="shared" si="261"/>
        <v>0</v>
      </c>
      <c r="CC150" s="23"/>
      <c r="CD150" s="24"/>
    </row>
    <row r="151" spans="16:82" x14ac:dyDescent="0.15">
      <c r="P151" s="129"/>
      <c r="Q151" s="34"/>
      <c r="R151" s="113"/>
      <c r="S151" s="113"/>
      <c r="T151" s="113"/>
      <c r="U151" s="113"/>
      <c r="V151" s="35"/>
      <c r="X151" s="113"/>
      <c r="AB151" s="40"/>
      <c r="AP151"/>
      <c r="AV151" s="40"/>
      <c r="BG151"/>
      <c r="BM151" s="45" t="s">
        <v>202</v>
      </c>
      <c r="BN151" s="149">
        <f t="shared" si="254"/>
        <v>2</v>
      </c>
      <c r="BO151" s="149">
        <f t="shared" si="255"/>
        <v>0</v>
      </c>
      <c r="BP151" s="17">
        <f t="shared" si="256"/>
        <v>0</v>
      </c>
      <c r="BQ151" s="17">
        <f t="shared" si="257"/>
        <v>2</v>
      </c>
      <c r="BR151" s="22">
        <f t="shared" si="258"/>
        <v>0</v>
      </c>
      <c r="BS151" s="23"/>
      <c r="BT151" s="23"/>
      <c r="BU151" s="22">
        <f t="shared" si="259"/>
        <v>0</v>
      </c>
      <c r="BV151" s="38"/>
      <c r="BW151" s="48"/>
      <c r="BX151" s="22">
        <f t="shared" si="260"/>
        <v>0</v>
      </c>
      <c r="BY151" s="149"/>
      <c r="BZ151" s="38"/>
      <c r="CA151" s="37"/>
      <c r="CB151" s="22">
        <f t="shared" si="261"/>
        <v>2</v>
      </c>
      <c r="CC151" s="23"/>
      <c r="CD151" s="24">
        <v>2</v>
      </c>
    </row>
    <row r="152" spans="16:82" x14ac:dyDescent="0.15">
      <c r="P152" s="129"/>
      <c r="Q152" s="34"/>
      <c r="R152" s="113"/>
      <c r="S152" s="113"/>
      <c r="T152" s="113"/>
      <c r="U152" s="113"/>
      <c r="V152" s="34"/>
      <c r="X152" s="113"/>
      <c r="AB152" s="40"/>
      <c r="AP152"/>
      <c r="AV152" s="40"/>
      <c r="BG152"/>
      <c r="BM152" s="45" t="s">
        <v>203</v>
      </c>
      <c r="BN152" s="17">
        <f t="shared" si="254"/>
        <v>3</v>
      </c>
      <c r="BO152" s="17">
        <f t="shared" si="255"/>
        <v>0</v>
      </c>
      <c r="BP152" s="17">
        <f t="shared" si="256"/>
        <v>0</v>
      </c>
      <c r="BQ152" s="17">
        <f t="shared" si="257"/>
        <v>3</v>
      </c>
      <c r="BR152" s="22">
        <f t="shared" si="258"/>
        <v>0</v>
      </c>
      <c r="BS152" s="23"/>
      <c r="BT152" s="23"/>
      <c r="BU152" s="22">
        <f t="shared" si="259"/>
        <v>0</v>
      </c>
      <c r="BV152" s="38"/>
      <c r="BW152" s="48"/>
      <c r="BX152" s="22">
        <f t="shared" si="260"/>
        <v>0</v>
      </c>
      <c r="BY152" s="38"/>
      <c r="BZ152" s="38"/>
      <c r="CA152" s="37"/>
      <c r="CB152" s="22">
        <f t="shared" si="261"/>
        <v>3</v>
      </c>
      <c r="CC152" s="23"/>
      <c r="CD152" s="24">
        <v>3</v>
      </c>
    </row>
    <row r="153" spans="16:82" x14ac:dyDescent="0.15">
      <c r="P153" s="129"/>
      <c r="Q153" s="34"/>
      <c r="R153" s="113"/>
      <c r="S153" s="113"/>
      <c r="T153" s="113"/>
      <c r="U153" s="113"/>
      <c r="V153" s="34"/>
      <c r="X153" s="113"/>
      <c r="AB153" s="40"/>
      <c r="AP153"/>
      <c r="AV153" s="40"/>
      <c r="BG153"/>
      <c r="BM153" s="45" t="s">
        <v>204</v>
      </c>
      <c r="BN153" s="17">
        <f t="shared" si="254"/>
        <v>38</v>
      </c>
      <c r="BO153" s="17">
        <f t="shared" si="255"/>
        <v>0</v>
      </c>
      <c r="BP153" s="17">
        <f t="shared" si="256"/>
        <v>3</v>
      </c>
      <c r="BQ153" s="17">
        <f t="shared" si="257"/>
        <v>35</v>
      </c>
      <c r="BR153" s="22">
        <f t="shared" si="258"/>
        <v>0</v>
      </c>
      <c r="BS153" s="23"/>
      <c r="BT153" s="23"/>
      <c r="BU153" s="22">
        <f t="shared" si="259"/>
        <v>0</v>
      </c>
      <c r="BV153" s="38"/>
      <c r="BW153" s="48"/>
      <c r="BX153" s="22">
        <f t="shared" si="260"/>
        <v>34</v>
      </c>
      <c r="BY153" s="38"/>
      <c r="BZ153" s="38">
        <v>1</v>
      </c>
      <c r="CA153" s="37">
        <v>33</v>
      </c>
      <c r="CB153" s="22">
        <f t="shared" si="261"/>
        <v>4</v>
      </c>
      <c r="CC153" s="23">
        <v>2</v>
      </c>
      <c r="CD153" s="24">
        <v>2</v>
      </c>
    </row>
    <row r="154" spans="16:82" x14ac:dyDescent="0.15">
      <c r="P154" s="129"/>
      <c r="Q154" s="34"/>
      <c r="R154" s="113"/>
      <c r="S154" s="113"/>
      <c r="T154" s="113"/>
      <c r="U154" s="113"/>
      <c r="V154" s="34"/>
      <c r="X154" s="113"/>
      <c r="AB154" s="40"/>
      <c r="AP154"/>
      <c r="AV154" s="40"/>
      <c r="BG154"/>
      <c r="BM154" s="45" t="s">
        <v>205</v>
      </c>
      <c r="BN154" s="17">
        <f t="shared" si="254"/>
        <v>93</v>
      </c>
      <c r="BO154" s="17">
        <f t="shared" si="255"/>
        <v>0</v>
      </c>
      <c r="BP154" s="17">
        <f t="shared" si="256"/>
        <v>6</v>
      </c>
      <c r="BQ154" s="17">
        <f t="shared" si="257"/>
        <v>87</v>
      </c>
      <c r="BR154" s="22">
        <f t="shared" si="258"/>
        <v>0</v>
      </c>
      <c r="BS154" s="23"/>
      <c r="BT154" s="23"/>
      <c r="BU154" s="22">
        <f t="shared" si="259"/>
        <v>0</v>
      </c>
      <c r="BV154" s="38"/>
      <c r="BW154" s="48"/>
      <c r="BX154" s="22">
        <f t="shared" si="260"/>
        <v>89</v>
      </c>
      <c r="BY154" s="38"/>
      <c r="BZ154" s="38">
        <v>4</v>
      </c>
      <c r="CA154" s="37">
        <v>85</v>
      </c>
      <c r="CB154" s="22">
        <f t="shared" si="261"/>
        <v>4</v>
      </c>
      <c r="CC154" s="23">
        <v>2</v>
      </c>
      <c r="CD154" s="24">
        <v>2</v>
      </c>
    </row>
    <row r="155" spans="16:82" x14ac:dyDescent="0.15">
      <c r="P155" s="129"/>
      <c r="Q155" s="34"/>
      <c r="R155" s="113"/>
      <c r="S155" s="113"/>
      <c r="T155" s="113"/>
      <c r="U155" s="113"/>
      <c r="V155" s="34"/>
      <c r="X155" s="113"/>
      <c r="AB155" s="40"/>
      <c r="AP155"/>
      <c r="AV155" s="40"/>
      <c r="BG155"/>
      <c r="BM155" s="45" t="s">
        <v>206</v>
      </c>
      <c r="BN155" s="17">
        <f t="shared" si="254"/>
        <v>3</v>
      </c>
      <c r="BO155" s="17">
        <f t="shared" si="255"/>
        <v>3</v>
      </c>
      <c r="BP155" s="17">
        <f t="shared" si="256"/>
        <v>0</v>
      </c>
      <c r="BQ155" s="17">
        <f t="shared" si="257"/>
        <v>0</v>
      </c>
      <c r="BR155" s="22">
        <f t="shared" si="258"/>
        <v>0</v>
      </c>
      <c r="BS155" s="23"/>
      <c r="BT155" s="23"/>
      <c r="BU155" s="22">
        <f t="shared" si="259"/>
        <v>0</v>
      </c>
      <c r="BV155" s="38"/>
      <c r="BW155" s="48"/>
      <c r="BX155" s="22">
        <f t="shared" si="260"/>
        <v>3</v>
      </c>
      <c r="BY155" s="38">
        <v>3</v>
      </c>
      <c r="BZ155" s="38"/>
      <c r="CA155" s="37"/>
      <c r="CB155" s="22">
        <f t="shared" si="261"/>
        <v>0</v>
      </c>
      <c r="CC155" s="23"/>
      <c r="CD155" s="24"/>
    </row>
    <row r="156" spans="16:82" x14ac:dyDescent="0.15">
      <c r="P156" s="129"/>
      <c r="Q156" s="34"/>
      <c r="R156" s="113"/>
      <c r="S156" s="113"/>
      <c r="T156" s="113"/>
      <c r="U156" s="113"/>
      <c r="V156" s="34"/>
      <c r="X156" s="144"/>
      <c r="AB156" s="40"/>
      <c r="AP156"/>
      <c r="AV156" s="40"/>
      <c r="BG156"/>
      <c r="BM156" s="45" t="s">
        <v>207</v>
      </c>
      <c r="BN156" s="17">
        <f t="shared" si="254"/>
        <v>4</v>
      </c>
      <c r="BO156" s="17">
        <f t="shared" si="255"/>
        <v>4</v>
      </c>
      <c r="BP156" s="17">
        <f t="shared" si="256"/>
        <v>0</v>
      </c>
      <c r="BQ156" s="17">
        <f t="shared" si="257"/>
        <v>0</v>
      </c>
      <c r="BR156" s="22">
        <f t="shared" si="258"/>
        <v>0</v>
      </c>
      <c r="BS156" s="23"/>
      <c r="BT156" s="23"/>
      <c r="BU156" s="22">
        <f t="shared" si="259"/>
        <v>0</v>
      </c>
      <c r="BV156" s="38"/>
      <c r="BW156" s="48"/>
      <c r="BX156" s="22">
        <f t="shared" si="260"/>
        <v>4</v>
      </c>
      <c r="BY156" s="38">
        <v>4</v>
      </c>
      <c r="BZ156" s="38"/>
      <c r="CA156" s="37"/>
      <c r="CB156" s="22">
        <f t="shared" si="261"/>
        <v>0</v>
      </c>
      <c r="CC156" s="23"/>
      <c r="CD156" s="24"/>
    </row>
    <row r="157" spans="16:82" x14ac:dyDescent="0.15">
      <c r="P157" s="129"/>
      <c r="Q157" s="34"/>
      <c r="R157" s="113"/>
      <c r="S157" s="113"/>
      <c r="T157" s="113"/>
      <c r="U157" s="113"/>
      <c r="V157" s="34"/>
      <c r="X157" s="144"/>
      <c r="AB157" s="40"/>
      <c r="AP157"/>
      <c r="AV157" s="40"/>
      <c r="BG157"/>
      <c r="BM157" s="45" t="s">
        <v>101</v>
      </c>
      <c r="BN157" s="149">
        <f t="shared" si="254"/>
        <v>25</v>
      </c>
      <c r="BO157" s="149">
        <f t="shared" si="255"/>
        <v>25</v>
      </c>
      <c r="BP157" s="17">
        <f t="shared" si="256"/>
        <v>0</v>
      </c>
      <c r="BQ157" s="17">
        <f t="shared" si="257"/>
        <v>0</v>
      </c>
      <c r="BR157" s="22">
        <f t="shared" si="258"/>
        <v>0</v>
      </c>
      <c r="BS157" s="23"/>
      <c r="BT157" s="23"/>
      <c r="BU157" s="22">
        <f t="shared" si="259"/>
        <v>0</v>
      </c>
      <c r="BV157" s="38"/>
      <c r="BW157" s="48"/>
      <c r="BX157" s="22">
        <f t="shared" si="260"/>
        <v>25</v>
      </c>
      <c r="BY157" s="149">
        <v>25</v>
      </c>
      <c r="BZ157" s="38"/>
      <c r="CA157" s="37"/>
      <c r="CB157" s="22">
        <f t="shared" si="261"/>
        <v>0</v>
      </c>
      <c r="CC157" s="23"/>
      <c r="CD157" s="24"/>
    </row>
    <row r="158" spans="16:82" x14ac:dyDescent="0.15">
      <c r="P158" s="129"/>
      <c r="Q158" s="34"/>
      <c r="R158" s="113"/>
      <c r="S158" s="34"/>
      <c r="T158" s="34"/>
      <c r="U158" s="34"/>
      <c r="V158" s="34"/>
      <c r="X158" s="34"/>
      <c r="AB158" s="40"/>
      <c r="AP158"/>
      <c r="AV158" s="40"/>
      <c r="BG158"/>
      <c r="BM158" s="45" t="s">
        <v>102</v>
      </c>
      <c r="BN158" s="149">
        <f t="shared" si="254"/>
        <v>11</v>
      </c>
      <c r="BO158" s="149">
        <f t="shared" si="255"/>
        <v>11</v>
      </c>
      <c r="BP158" s="17">
        <f t="shared" si="256"/>
        <v>0</v>
      </c>
      <c r="BQ158" s="17">
        <f t="shared" si="257"/>
        <v>0</v>
      </c>
      <c r="BR158" s="22">
        <f t="shared" si="258"/>
        <v>0</v>
      </c>
      <c r="BS158" s="23"/>
      <c r="BT158" s="23"/>
      <c r="BU158" s="22">
        <f t="shared" si="259"/>
        <v>0</v>
      </c>
      <c r="BV158" s="38"/>
      <c r="BW158" s="48"/>
      <c r="BX158" s="22">
        <f t="shared" si="260"/>
        <v>11</v>
      </c>
      <c r="BY158" s="149">
        <v>11</v>
      </c>
      <c r="BZ158" s="38"/>
      <c r="CA158" s="37"/>
      <c r="CB158" s="22">
        <f t="shared" si="261"/>
        <v>0</v>
      </c>
      <c r="CC158" s="23"/>
      <c r="CD158" s="24"/>
    </row>
    <row r="159" spans="16:82" x14ac:dyDescent="0.15">
      <c r="P159" s="129"/>
      <c r="Q159" s="34"/>
      <c r="R159" s="113"/>
      <c r="S159" s="34"/>
      <c r="T159" s="34"/>
      <c r="U159" s="34"/>
      <c r="V159" s="34"/>
      <c r="X159" s="34"/>
      <c r="AB159" s="40"/>
      <c r="AP159"/>
      <c r="AV159" s="40"/>
      <c r="BG159"/>
      <c r="BM159" s="45" t="s">
        <v>103</v>
      </c>
      <c r="BN159" s="17">
        <f t="shared" si="254"/>
        <v>28</v>
      </c>
      <c r="BO159" s="17">
        <f t="shared" si="255"/>
        <v>28</v>
      </c>
      <c r="BP159" s="38">
        <f t="shared" si="256"/>
        <v>0</v>
      </c>
      <c r="BQ159" s="38">
        <f t="shared" si="257"/>
        <v>0</v>
      </c>
      <c r="BR159" s="22">
        <f t="shared" si="258"/>
        <v>0</v>
      </c>
      <c r="BS159" s="23"/>
      <c r="BT159" s="23"/>
      <c r="BU159" s="22">
        <f t="shared" si="259"/>
        <v>0</v>
      </c>
      <c r="BV159" s="38"/>
      <c r="BW159" s="48"/>
      <c r="BX159" s="22">
        <f t="shared" si="260"/>
        <v>28</v>
      </c>
      <c r="BY159" s="38">
        <v>28</v>
      </c>
      <c r="BZ159" s="38"/>
      <c r="CA159" s="37"/>
      <c r="CB159" s="22">
        <f t="shared" si="261"/>
        <v>0</v>
      </c>
      <c r="CC159" s="23"/>
      <c r="CD159" s="54"/>
    </row>
    <row r="160" spans="16:82" x14ac:dyDescent="0.15">
      <c r="P160" s="129"/>
      <c r="Q160" s="34"/>
      <c r="R160" s="113"/>
      <c r="S160" s="34"/>
      <c r="T160" s="34"/>
      <c r="U160" s="34"/>
      <c r="V160" s="34"/>
      <c r="X160" s="34"/>
      <c r="AB160" s="40"/>
      <c r="AP160"/>
      <c r="AV160" s="40"/>
      <c r="BG160"/>
      <c r="BM160" s="45" t="s">
        <v>104</v>
      </c>
      <c r="BN160" s="38">
        <f t="shared" si="254"/>
        <v>82</v>
      </c>
      <c r="BO160" s="38">
        <f t="shared" si="255"/>
        <v>82</v>
      </c>
      <c r="BP160" s="38">
        <f t="shared" si="256"/>
        <v>0</v>
      </c>
      <c r="BQ160" s="38">
        <f t="shared" si="257"/>
        <v>0</v>
      </c>
      <c r="BR160" s="59">
        <f t="shared" si="258"/>
        <v>0</v>
      </c>
      <c r="BS160" s="37"/>
      <c r="BT160" s="37"/>
      <c r="BU160" s="59">
        <f t="shared" si="259"/>
        <v>0</v>
      </c>
      <c r="BV160" s="38"/>
      <c r="BW160" s="48"/>
      <c r="BX160" s="22">
        <f t="shared" si="260"/>
        <v>82</v>
      </c>
      <c r="BY160" s="38">
        <v>82</v>
      </c>
      <c r="BZ160" s="38"/>
      <c r="CA160" s="37"/>
      <c r="CB160" s="22">
        <f t="shared" si="261"/>
        <v>0</v>
      </c>
      <c r="CC160" s="23"/>
      <c r="CD160" s="24"/>
    </row>
    <row r="161" spans="16:82" x14ac:dyDescent="0.15">
      <c r="P161" s="129"/>
      <c r="Q161" s="34"/>
      <c r="R161" s="113"/>
      <c r="S161" s="113"/>
      <c r="T161" s="113"/>
      <c r="U161" s="113"/>
      <c r="V161" s="34"/>
      <c r="X161" s="144"/>
      <c r="AB161" s="40"/>
      <c r="AP161"/>
      <c r="AV161" s="40"/>
      <c r="BG161"/>
      <c r="BM161" s="45" t="s">
        <v>105</v>
      </c>
      <c r="BN161" s="17">
        <f t="shared" si="254"/>
        <v>252</v>
      </c>
      <c r="BO161" s="17">
        <f t="shared" si="255"/>
        <v>0</v>
      </c>
      <c r="BP161" s="38">
        <f t="shared" si="256"/>
        <v>27</v>
      </c>
      <c r="BQ161" s="38">
        <f t="shared" si="257"/>
        <v>225</v>
      </c>
      <c r="BR161" s="59">
        <f t="shared" si="258"/>
        <v>0</v>
      </c>
      <c r="BS161" s="23"/>
      <c r="BT161" s="23"/>
      <c r="BU161" s="22">
        <f t="shared" si="259"/>
        <v>0</v>
      </c>
      <c r="BV161" s="38"/>
      <c r="BW161" s="48"/>
      <c r="BX161" s="22">
        <f t="shared" si="260"/>
        <v>243</v>
      </c>
      <c r="BY161" s="37"/>
      <c r="BZ161" s="38">
        <v>20</v>
      </c>
      <c r="CA161" s="37">
        <v>223</v>
      </c>
      <c r="CB161" s="22">
        <f t="shared" si="261"/>
        <v>9</v>
      </c>
      <c r="CC161" s="23">
        <v>7</v>
      </c>
      <c r="CD161" s="24">
        <v>2</v>
      </c>
    </row>
    <row r="162" spans="16:82" x14ac:dyDescent="0.15">
      <c r="P162" s="129"/>
      <c r="Q162" s="34"/>
      <c r="R162" s="113"/>
      <c r="S162" s="113"/>
      <c r="T162" s="113"/>
      <c r="U162" s="113"/>
      <c r="V162" s="34"/>
      <c r="X162" s="144"/>
      <c r="AB162" s="40"/>
      <c r="AP162"/>
      <c r="AV162" s="40"/>
      <c r="BG162"/>
      <c r="BM162" s="45" t="s">
        <v>106</v>
      </c>
      <c r="BN162" s="17">
        <f t="shared" si="254"/>
        <v>142</v>
      </c>
      <c r="BO162" s="17">
        <f t="shared" si="255"/>
        <v>0</v>
      </c>
      <c r="BP162" s="17">
        <f t="shared" si="256"/>
        <v>8</v>
      </c>
      <c r="BQ162" s="17">
        <f t="shared" si="257"/>
        <v>134</v>
      </c>
      <c r="BR162" s="22">
        <f t="shared" si="258"/>
        <v>0</v>
      </c>
      <c r="BS162" s="23"/>
      <c r="BT162" s="23"/>
      <c r="BU162" s="22">
        <f t="shared" si="259"/>
        <v>0</v>
      </c>
      <c r="BV162" s="23"/>
      <c r="BW162" s="48"/>
      <c r="BX162" s="22">
        <f t="shared" si="260"/>
        <v>139</v>
      </c>
      <c r="BY162" s="37"/>
      <c r="BZ162" s="38">
        <v>7</v>
      </c>
      <c r="CA162" s="37">
        <v>132</v>
      </c>
      <c r="CB162" s="22">
        <f t="shared" si="261"/>
        <v>3</v>
      </c>
      <c r="CC162" s="23">
        <v>1</v>
      </c>
      <c r="CD162" s="24">
        <v>2</v>
      </c>
    </row>
    <row r="163" spans="16:82" x14ac:dyDescent="0.15">
      <c r="P163" s="51"/>
      <c r="Q163" s="34"/>
      <c r="R163" s="49"/>
      <c r="S163" s="49"/>
      <c r="T163" s="49"/>
      <c r="U163" s="49"/>
      <c r="V163" s="35"/>
      <c r="W163" s="49"/>
      <c r="X163" s="52"/>
      <c r="AB163" s="40"/>
      <c r="AP163"/>
      <c r="AV163" s="40"/>
      <c r="BG163"/>
      <c r="BM163" s="45" t="s">
        <v>312</v>
      </c>
      <c r="BN163" s="17">
        <f t="shared" si="254"/>
        <v>48</v>
      </c>
      <c r="BO163" s="17">
        <f t="shared" si="255"/>
        <v>0</v>
      </c>
      <c r="BP163" s="17">
        <f t="shared" si="256"/>
        <v>8</v>
      </c>
      <c r="BQ163" s="17">
        <f t="shared" si="257"/>
        <v>40</v>
      </c>
      <c r="BR163" s="22">
        <f t="shared" si="258"/>
        <v>2</v>
      </c>
      <c r="BS163" s="37">
        <v>2</v>
      </c>
      <c r="BT163" s="23"/>
      <c r="BU163" s="22">
        <f t="shared" si="259"/>
        <v>0</v>
      </c>
      <c r="BV163" s="23"/>
      <c r="BW163" s="48"/>
      <c r="BX163" s="22">
        <f t="shared" si="260"/>
        <v>44</v>
      </c>
      <c r="BY163" s="37"/>
      <c r="BZ163" s="38">
        <v>6</v>
      </c>
      <c r="CA163" s="37">
        <v>38</v>
      </c>
      <c r="CB163" s="22">
        <f t="shared" si="261"/>
        <v>2</v>
      </c>
      <c r="CC163" s="23"/>
      <c r="CD163" s="24">
        <v>2</v>
      </c>
    </row>
    <row r="164" spans="16:82" x14ac:dyDescent="0.15">
      <c r="P164" s="126"/>
      <c r="Q164" s="34"/>
      <c r="R164" s="124"/>
      <c r="S164" s="113"/>
      <c r="T164" s="113"/>
      <c r="U164" s="113"/>
      <c r="V164" s="34"/>
      <c r="W164" s="34"/>
      <c r="X164" s="124"/>
      <c r="AB164" s="40"/>
      <c r="AP164"/>
      <c r="AV164" s="40"/>
      <c r="BG164"/>
      <c r="BM164" s="45" t="s">
        <v>313</v>
      </c>
      <c r="BN164" s="17">
        <f t="shared" si="254"/>
        <v>58</v>
      </c>
      <c r="BO164" s="17">
        <f t="shared" si="255"/>
        <v>0</v>
      </c>
      <c r="BP164" s="17">
        <f t="shared" si="256"/>
        <v>6</v>
      </c>
      <c r="BQ164" s="17">
        <f t="shared" si="257"/>
        <v>52</v>
      </c>
      <c r="BR164" s="22">
        <f t="shared" si="258"/>
        <v>1</v>
      </c>
      <c r="BS164" s="23">
        <v>1</v>
      </c>
      <c r="BT164" s="23"/>
      <c r="BU164" s="22">
        <f t="shared" si="259"/>
        <v>0</v>
      </c>
      <c r="BV164" s="23"/>
      <c r="BW164" s="48"/>
      <c r="BX164" s="22">
        <f t="shared" si="260"/>
        <v>57</v>
      </c>
      <c r="BY164" s="37"/>
      <c r="BZ164" s="38">
        <v>5</v>
      </c>
      <c r="CA164" s="37">
        <v>52</v>
      </c>
      <c r="CB164" s="22">
        <f t="shared" si="261"/>
        <v>0</v>
      </c>
      <c r="CC164" s="23"/>
      <c r="CD164" s="24"/>
    </row>
    <row r="165" spans="16:82" x14ac:dyDescent="0.15">
      <c r="P165" s="126"/>
      <c r="Q165" s="34"/>
      <c r="R165" s="124"/>
      <c r="S165" s="113"/>
      <c r="T165" s="113"/>
      <c r="U165" s="113"/>
      <c r="V165" s="34"/>
      <c r="W165" s="140"/>
      <c r="X165" s="52"/>
      <c r="AB165" s="40"/>
      <c r="AP165"/>
      <c r="AV165" s="40"/>
      <c r="BG165"/>
      <c r="BM165" s="45" t="s">
        <v>314</v>
      </c>
      <c r="BN165" s="17">
        <f t="shared" si="254"/>
        <v>42</v>
      </c>
      <c r="BO165" s="17">
        <f t="shared" si="255"/>
        <v>0</v>
      </c>
      <c r="BP165" s="17">
        <f t="shared" si="256"/>
        <v>9</v>
      </c>
      <c r="BQ165" s="17">
        <f t="shared" si="257"/>
        <v>33</v>
      </c>
      <c r="BR165" s="22">
        <f t="shared" si="258"/>
        <v>1</v>
      </c>
      <c r="BS165" s="23">
        <v>1</v>
      </c>
      <c r="BT165" s="23"/>
      <c r="BU165" s="22">
        <f t="shared" si="259"/>
        <v>0</v>
      </c>
      <c r="BV165" s="23"/>
      <c r="BW165" s="48"/>
      <c r="BX165" s="22">
        <f t="shared" si="260"/>
        <v>41</v>
      </c>
      <c r="BY165" s="37"/>
      <c r="BZ165" s="38">
        <v>8</v>
      </c>
      <c r="CA165" s="37">
        <v>33</v>
      </c>
      <c r="CB165" s="22">
        <f t="shared" si="261"/>
        <v>0</v>
      </c>
      <c r="CC165" s="23"/>
      <c r="CD165" s="24"/>
    </row>
    <row r="166" spans="16:82" x14ac:dyDescent="0.15">
      <c r="P166" s="126"/>
      <c r="Q166" s="34"/>
      <c r="R166" s="124"/>
      <c r="S166" s="113"/>
      <c r="T166" s="113"/>
      <c r="U166" s="113"/>
      <c r="V166" s="34"/>
      <c r="W166" s="139"/>
      <c r="X166" s="129"/>
      <c r="AB166" s="40"/>
      <c r="AP166"/>
      <c r="AV166" s="40"/>
      <c r="BG166"/>
      <c r="BM166" s="63" t="s">
        <v>315</v>
      </c>
      <c r="BN166" s="17">
        <f t="shared" si="254"/>
        <v>16</v>
      </c>
      <c r="BO166" s="17">
        <f t="shared" si="255"/>
        <v>16</v>
      </c>
      <c r="BP166" s="17">
        <f t="shared" si="256"/>
        <v>0</v>
      </c>
      <c r="BQ166" s="17">
        <f t="shared" si="257"/>
        <v>0</v>
      </c>
      <c r="BR166" s="22">
        <f t="shared" si="258"/>
        <v>0</v>
      </c>
      <c r="BS166" s="23"/>
      <c r="BT166" s="23"/>
      <c r="BU166" s="22">
        <f t="shared" si="259"/>
        <v>0</v>
      </c>
      <c r="BV166" s="23"/>
      <c r="BW166" s="48"/>
      <c r="BX166" s="22">
        <f t="shared" si="260"/>
        <v>16</v>
      </c>
      <c r="BY166" s="37">
        <v>16</v>
      </c>
      <c r="BZ166" s="38"/>
      <c r="CA166" s="23"/>
      <c r="CB166" s="22">
        <f t="shared" si="261"/>
        <v>0</v>
      </c>
      <c r="CC166" s="23"/>
      <c r="CD166" s="24"/>
    </row>
    <row r="167" spans="16:82" x14ac:dyDescent="0.15">
      <c r="P167" s="126"/>
      <c r="Q167" s="34"/>
      <c r="R167" s="124"/>
      <c r="S167" s="113"/>
      <c r="T167" s="113"/>
      <c r="U167" s="113"/>
      <c r="V167" s="34"/>
      <c r="W167" s="139"/>
      <c r="X167" s="52"/>
      <c r="AV167" s="40"/>
      <c r="BG167"/>
      <c r="BM167" s="63" t="s">
        <v>316</v>
      </c>
      <c r="BN167" s="17">
        <f t="shared" si="254"/>
        <v>11</v>
      </c>
      <c r="BO167" s="17">
        <f t="shared" si="255"/>
        <v>11</v>
      </c>
      <c r="BP167" s="17">
        <f t="shared" si="256"/>
        <v>0</v>
      </c>
      <c r="BQ167" s="17">
        <f t="shared" si="257"/>
        <v>0</v>
      </c>
      <c r="BR167" s="22">
        <f t="shared" si="258"/>
        <v>0</v>
      </c>
      <c r="BS167" s="23"/>
      <c r="BT167" s="23"/>
      <c r="BU167" s="22">
        <f t="shared" si="259"/>
        <v>0</v>
      </c>
      <c r="BV167" s="23"/>
      <c r="BW167" s="48"/>
      <c r="BX167" s="22">
        <f t="shared" si="260"/>
        <v>11</v>
      </c>
      <c r="BY167" s="37">
        <v>11</v>
      </c>
      <c r="BZ167" s="38"/>
      <c r="CA167" s="23"/>
      <c r="CB167" s="22">
        <f t="shared" si="261"/>
        <v>0</v>
      </c>
      <c r="CC167" s="23"/>
      <c r="CD167" s="24"/>
    </row>
    <row r="168" spans="16:82" x14ac:dyDescent="0.15">
      <c r="P168" s="126"/>
      <c r="Q168" s="34"/>
      <c r="R168" s="113"/>
      <c r="S168" s="113"/>
      <c r="T168" s="113"/>
      <c r="U168" s="113"/>
      <c r="V168" s="34"/>
      <c r="W168" s="34"/>
      <c r="X168" s="124"/>
      <c r="AV168" s="40"/>
      <c r="BG168"/>
      <c r="BM168" s="45" t="s">
        <v>317</v>
      </c>
      <c r="BN168" s="17">
        <f t="shared" si="254"/>
        <v>16</v>
      </c>
      <c r="BO168" s="17">
        <f t="shared" si="255"/>
        <v>16</v>
      </c>
      <c r="BP168" s="17">
        <f t="shared" si="256"/>
        <v>0</v>
      </c>
      <c r="BQ168" s="17">
        <f t="shared" si="257"/>
        <v>0</v>
      </c>
      <c r="BR168" s="22">
        <f t="shared" si="258"/>
        <v>0</v>
      </c>
      <c r="BS168" s="23"/>
      <c r="BT168" s="23"/>
      <c r="BU168" s="22">
        <f t="shared" si="259"/>
        <v>0</v>
      </c>
      <c r="BV168" s="23"/>
      <c r="BW168" s="48"/>
      <c r="BX168" s="22">
        <f t="shared" si="260"/>
        <v>16</v>
      </c>
      <c r="BY168" s="37">
        <v>16</v>
      </c>
      <c r="BZ168" s="38"/>
      <c r="CA168" s="23"/>
      <c r="CB168" s="22">
        <f t="shared" si="261"/>
        <v>0</v>
      </c>
      <c r="CC168" s="23"/>
      <c r="CD168" s="24"/>
    </row>
    <row r="169" spans="16:82" x14ac:dyDescent="0.15">
      <c r="P169" s="126"/>
      <c r="Q169" s="34"/>
      <c r="R169" s="113"/>
      <c r="S169" s="113"/>
      <c r="T169" s="113"/>
      <c r="U169" s="113"/>
      <c r="V169" s="34"/>
      <c r="W169" s="34"/>
      <c r="X169" s="52"/>
      <c r="AB169" s="40"/>
      <c r="AP169"/>
      <c r="AV169" s="40"/>
      <c r="BG169"/>
      <c r="BM169" s="45" t="s">
        <v>318</v>
      </c>
      <c r="BN169" s="17">
        <f t="shared" si="254"/>
        <v>9</v>
      </c>
      <c r="BO169" s="17">
        <f t="shared" si="255"/>
        <v>9</v>
      </c>
      <c r="BP169" s="17">
        <f t="shared" si="256"/>
        <v>0</v>
      </c>
      <c r="BQ169" s="17">
        <f t="shared" si="257"/>
        <v>0</v>
      </c>
      <c r="BR169" s="22">
        <f t="shared" si="258"/>
        <v>0</v>
      </c>
      <c r="BS169" s="23"/>
      <c r="BT169" s="23"/>
      <c r="BU169" s="22">
        <f t="shared" si="259"/>
        <v>0</v>
      </c>
      <c r="BV169" s="23"/>
      <c r="BW169" s="48"/>
      <c r="BX169" s="22">
        <f t="shared" si="260"/>
        <v>9</v>
      </c>
      <c r="BY169" s="37">
        <v>9</v>
      </c>
      <c r="BZ169" s="38"/>
      <c r="CA169" s="23"/>
      <c r="CB169" s="22">
        <f t="shared" si="261"/>
        <v>0</v>
      </c>
      <c r="CC169" s="23"/>
      <c r="CD169" s="24"/>
    </row>
    <row r="170" spans="16:82" x14ac:dyDescent="0.15">
      <c r="P170" s="126"/>
      <c r="Q170" s="34"/>
      <c r="R170" s="113"/>
      <c r="S170" s="113"/>
      <c r="T170" s="113"/>
      <c r="U170" s="113"/>
      <c r="V170" s="34"/>
      <c r="W170" s="34"/>
      <c r="X170" s="49"/>
      <c r="AB170" s="40"/>
      <c r="AP170"/>
      <c r="AV170" s="40"/>
      <c r="BG170"/>
      <c r="BM170" s="45" t="s">
        <v>319</v>
      </c>
      <c r="BN170" s="17">
        <f t="shared" si="254"/>
        <v>4</v>
      </c>
      <c r="BO170" s="17">
        <f t="shared" si="255"/>
        <v>4</v>
      </c>
      <c r="BP170" s="17">
        <f t="shared" si="256"/>
        <v>0</v>
      </c>
      <c r="BQ170" s="17">
        <f t="shared" si="257"/>
        <v>0</v>
      </c>
      <c r="BR170" s="22">
        <f t="shared" si="258"/>
        <v>0</v>
      </c>
      <c r="BS170" s="23"/>
      <c r="BT170" s="23"/>
      <c r="BU170" s="22">
        <f t="shared" si="259"/>
        <v>0</v>
      </c>
      <c r="BV170" s="23"/>
      <c r="BW170" s="24"/>
      <c r="BX170" s="59">
        <f t="shared" si="260"/>
        <v>4</v>
      </c>
      <c r="BY170" s="37">
        <v>4</v>
      </c>
      <c r="BZ170" s="38"/>
      <c r="CA170" s="37"/>
      <c r="CB170" s="22">
        <f t="shared" si="261"/>
        <v>0</v>
      </c>
      <c r="CC170" s="23"/>
      <c r="CD170" s="77"/>
    </row>
    <row r="171" spans="16:82" x14ac:dyDescent="0.15">
      <c r="P171" s="126"/>
      <c r="Q171" s="34"/>
      <c r="R171" s="113"/>
      <c r="S171" s="124"/>
      <c r="T171" s="113"/>
      <c r="U171" s="113"/>
      <c r="V171" s="34"/>
      <c r="W171" s="34"/>
      <c r="X171" s="129"/>
      <c r="AB171" s="40"/>
      <c r="AP171"/>
      <c r="AV171" s="40"/>
      <c r="BG171"/>
      <c r="BM171" s="98" t="s">
        <v>320</v>
      </c>
      <c r="BN171" s="22">
        <f t="shared" si="254"/>
        <v>6</v>
      </c>
      <c r="BO171" s="17">
        <f t="shared" si="255"/>
        <v>6</v>
      </c>
      <c r="BP171" s="17">
        <f t="shared" si="256"/>
        <v>0</v>
      </c>
      <c r="BQ171" s="18">
        <f t="shared" si="257"/>
        <v>0</v>
      </c>
      <c r="BR171" s="17">
        <f t="shared" si="258"/>
        <v>0</v>
      </c>
      <c r="BS171" s="23"/>
      <c r="BT171" s="23"/>
      <c r="BU171" s="22">
        <f t="shared" si="259"/>
        <v>0</v>
      </c>
      <c r="BV171" s="23"/>
      <c r="BW171" s="24"/>
      <c r="BX171" s="17">
        <f t="shared" si="260"/>
        <v>6</v>
      </c>
      <c r="BY171" s="37">
        <v>6</v>
      </c>
      <c r="BZ171" s="23"/>
      <c r="CA171" s="23"/>
      <c r="CB171" s="22">
        <f t="shared" si="261"/>
        <v>0</v>
      </c>
      <c r="CC171" s="23"/>
      <c r="CD171" s="24"/>
    </row>
    <row r="172" spans="16:82" x14ac:dyDescent="0.15">
      <c r="P172" s="126"/>
      <c r="Q172" s="34"/>
      <c r="R172" s="113"/>
      <c r="S172" s="113"/>
      <c r="T172" s="113"/>
      <c r="U172" s="113"/>
      <c r="V172" s="34"/>
      <c r="W172" s="141"/>
      <c r="X172" s="129"/>
      <c r="AB172" s="40"/>
      <c r="AP172"/>
      <c r="AV172" s="40"/>
      <c r="BG172"/>
      <c r="BM172" s="99" t="s">
        <v>321</v>
      </c>
      <c r="BN172" s="22">
        <f t="shared" si="254"/>
        <v>1</v>
      </c>
      <c r="BO172" s="17">
        <f t="shared" si="255"/>
        <v>1</v>
      </c>
      <c r="BP172" s="17">
        <f t="shared" si="256"/>
        <v>0</v>
      </c>
      <c r="BQ172" s="18">
        <f t="shared" si="257"/>
        <v>0</v>
      </c>
      <c r="BR172" s="17">
        <f t="shared" si="258"/>
        <v>0</v>
      </c>
      <c r="BS172" s="23"/>
      <c r="BT172" s="23"/>
      <c r="BU172" s="22">
        <f t="shared" si="259"/>
        <v>0</v>
      </c>
      <c r="BV172" s="23"/>
      <c r="BW172" s="24"/>
      <c r="BX172" s="17">
        <f t="shared" si="260"/>
        <v>1</v>
      </c>
      <c r="BY172" s="37">
        <v>1</v>
      </c>
      <c r="BZ172" s="37"/>
      <c r="CA172" s="37"/>
      <c r="CB172" s="22">
        <f t="shared" si="261"/>
        <v>0</v>
      </c>
      <c r="CC172" s="23"/>
      <c r="CD172" s="24"/>
    </row>
    <row r="173" spans="16:82" x14ac:dyDescent="0.15">
      <c r="P173" s="126"/>
      <c r="Q173" s="34"/>
      <c r="R173" s="113"/>
      <c r="S173" s="113"/>
      <c r="T173" s="113"/>
      <c r="U173" s="113"/>
      <c r="V173" s="34"/>
      <c r="X173" s="52"/>
      <c r="AB173" s="40"/>
      <c r="AP173"/>
      <c r="AV173" s="40"/>
      <c r="BG173"/>
      <c r="BM173" s="99" t="s">
        <v>322</v>
      </c>
      <c r="BN173" s="22">
        <f t="shared" si="254"/>
        <v>2</v>
      </c>
      <c r="BO173" s="17">
        <f t="shared" si="255"/>
        <v>0</v>
      </c>
      <c r="BP173" s="17">
        <f t="shared" si="256"/>
        <v>0</v>
      </c>
      <c r="BQ173" s="18">
        <f t="shared" si="257"/>
        <v>2</v>
      </c>
      <c r="BR173" s="17">
        <f t="shared" si="258"/>
        <v>0</v>
      </c>
      <c r="BS173" s="23"/>
      <c r="BT173" s="23"/>
      <c r="BU173" s="22">
        <f t="shared" si="259"/>
        <v>0</v>
      </c>
      <c r="BV173" s="23"/>
      <c r="BW173" s="24"/>
      <c r="BX173" s="17">
        <f t="shared" si="260"/>
        <v>2</v>
      </c>
      <c r="BY173" s="37"/>
      <c r="BZ173" s="37"/>
      <c r="CA173" s="37">
        <v>2</v>
      </c>
      <c r="CB173" s="22">
        <f t="shared" si="261"/>
        <v>0</v>
      </c>
      <c r="CC173" s="23"/>
      <c r="CD173" s="24"/>
    </row>
    <row r="174" spans="16:82" x14ac:dyDescent="0.15">
      <c r="P174" s="126"/>
      <c r="Q174" s="34"/>
      <c r="R174" s="113"/>
      <c r="S174" s="113"/>
      <c r="T174" s="113"/>
      <c r="U174" s="113"/>
      <c r="V174" s="34"/>
      <c r="X174" s="52"/>
      <c r="AB174" s="40"/>
      <c r="AP174"/>
      <c r="AV174" s="40"/>
      <c r="BG174"/>
      <c r="BM174" s="44" t="s">
        <v>136</v>
      </c>
      <c r="BN174" s="28">
        <f>SUM(BN149:BN173)</f>
        <v>909</v>
      </c>
      <c r="BO174" s="28">
        <f t="shared" ref="BO174:CD174" si="262">SUM(BO149:BO173)</f>
        <v>229</v>
      </c>
      <c r="BP174" s="28">
        <f t="shared" si="262"/>
        <v>67</v>
      </c>
      <c r="BQ174" s="29">
        <f t="shared" si="262"/>
        <v>613</v>
      </c>
      <c r="BR174" s="28">
        <f t="shared" si="262"/>
        <v>4</v>
      </c>
      <c r="BS174" s="28">
        <f t="shared" si="262"/>
        <v>4</v>
      </c>
      <c r="BT174" s="29">
        <f t="shared" si="262"/>
        <v>0</v>
      </c>
      <c r="BU174" s="28">
        <f t="shared" si="262"/>
        <v>0</v>
      </c>
      <c r="BV174" s="28">
        <f t="shared" si="262"/>
        <v>0</v>
      </c>
      <c r="BW174" s="29">
        <f t="shared" si="262"/>
        <v>0</v>
      </c>
      <c r="BX174" s="28">
        <f t="shared" si="262"/>
        <v>878</v>
      </c>
      <c r="BY174" s="28">
        <f t="shared" si="262"/>
        <v>229</v>
      </c>
      <c r="BZ174" s="28">
        <f t="shared" si="262"/>
        <v>51</v>
      </c>
      <c r="CA174" s="29">
        <f t="shared" si="262"/>
        <v>598</v>
      </c>
      <c r="CB174" s="28">
        <f t="shared" si="262"/>
        <v>27</v>
      </c>
      <c r="CC174" s="28">
        <f t="shared" si="262"/>
        <v>12</v>
      </c>
      <c r="CD174" s="29">
        <f t="shared" si="262"/>
        <v>15</v>
      </c>
    </row>
    <row r="175" spans="16:82" x14ac:dyDescent="0.15">
      <c r="P175" s="126"/>
      <c r="Q175" s="34"/>
      <c r="R175" s="113"/>
      <c r="S175" s="113"/>
      <c r="T175" s="113"/>
      <c r="U175" s="113"/>
      <c r="V175" s="34"/>
      <c r="W175" s="34"/>
      <c r="X175" s="129"/>
      <c r="AB175" s="40"/>
      <c r="AP175"/>
      <c r="AV175" s="40"/>
      <c r="BG175"/>
      <c r="BM175" s="44" t="s">
        <v>137</v>
      </c>
      <c r="BN175" s="17">
        <f>(BN174+BN148)</f>
        <v>2830</v>
      </c>
      <c r="BO175" s="17">
        <f t="shared" ref="BO175:CD175" si="263">(BO174+BO148)</f>
        <v>466</v>
      </c>
      <c r="BP175" s="17">
        <f t="shared" si="263"/>
        <v>242</v>
      </c>
      <c r="BQ175" s="29">
        <f>(BQ174+BQ148)</f>
        <v>2122</v>
      </c>
      <c r="BR175" s="17">
        <f t="shared" si="263"/>
        <v>26</v>
      </c>
      <c r="BS175" s="17">
        <f t="shared" si="263"/>
        <v>24</v>
      </c>
      <c r="BT175" s="29">
        <f t="shared" si="263"/>
        <v>2</v>
      </c>
      <c r="BU175" s="17">
        <f t="shared" si="263"/>
        <v>4</v>
      </c>
      <c r="BV175" s="17">
        <f t="shared" si="263"/>
        <v>0</v>
      </c>
      <c r="BW175" s="29">
        <f t="shared" si="263"/>
        <v>4</v>
      </c>
      <c r="BX175" s="17">
        <f t="shared" si="263"/>
        <v>2698</v>
      </c>
      <c r="BY175" s="17">
        <f t="shared" si="263"/>
        <v>466</v>
      </c>
      <c r="BZ175" s="17">
        <f t="shared" si="263"/>
        <v>183</v>
      </c>
      <c r="CA175" s="29">
        <f t="shared" si="263"/>
        <v>2049</v>
      </c>
      <c r="CB175" s="17">
        <f t="shared" si="263"/>
        <v>102</v>
      </c>
      <c r="CC175" s="17">
        <f t="shared" si="263"/>
        <v>35</v>
      </c>
      <c r="CD175" s="29">
        <f t="shared" si="263"/>
        <v>67</v>
      </c>
    </row>
    <row r="176" spans="16:82" x14ac:dyDescent="0.15">
      <c r="P176" s="126"/>
      <c r="Q176" s="34"/>
      <c r="R176" s="113"/>
      <c r="S176" s="124"/>
      <c r="T176" s="113"/>
      <c r="U176" s="113"/>
      <c r="V176" s="34"/>
      <c r="W176" s="34"/>
      <c r="X176" s="52"/>
      <c r="AB176" s="40"/>
      <c r="AP176"/>
      <c r="AV176" s="40"/>
      <c r="BG176"/>
      <c r="BM176" s="96" t="s">
        <v>114</v>
      </c>
      <c r="BN176" s="27">
        <f>(BO176+BP176+BQ176)</f>
        <v>6</v>
      </c>
      <c r="BO176" s="15">
        <f t="shared" ref="BO176:BO195" si="264">BY176</f>
        <v>0</v>
      </c>
      <c r="BP176" s="15">
        <f t="shared" ref="BP176:BQ182" si="265">(BS176+BV176+BZ176+CC176)</f>
        <v>0</v>
      </c>
      <c r="BQ176" s="16">
        <f t="shared" si="265"/>
        <v>6</v>
      </c>
      <c r="BR176" s="15">
        <f t="shared" ref="BR176:BR195" si="266">(BS176+BT176)</f>
        <v>0</v>
      </c>
      <c r="BS176" s="9"/>
      <c r="BT176" s="9"/>
      <c r="BU176" s="27">
        <f t="shared" ref="BU176:BU195" si="267">(BV176+BW176)</f>
        <v>0</v>
      </c>
      <c r="BV176" s="9"/>
      <c r="BW176" s="12"/>
      <c r="BX176" s="15">
        <f t="shared" ref="BX176:BX195" si="268">(BY176+BZ176+CA176)</f>
        <v>5</v>
      </c>
      <c r="BY176" s="9"/>
      <c r="BZ176" s="9"/>
      <c r="CA176" s="9">
        <v>5</v>
      </c>
      <c r="CB176" s="27">
        <f t="shared" ref="CB176:CB195" si="269">(CC176+CD176)</f>
        <v>1</v>
      </c>
      <c r="CC176" s="9"/>
      <c r="CD176" s="12">
        <v>1</v>
      </c>
    </row>
    <row r="177" spans="16:82" x14ac:dyDescent="0.15">
      <c r="P177" s="126"/>
      <c r="Q177" s="34"/>
      <c r="R177" s="113"/>
      <c r="S177" s="113"/>
      <c r="T177" s="113"/>
      <c r="U177" s="113"/>
      <c r="V177" s="34"/>
      <c r="X177" s="52"/>
      <c r="AB177" s="40"/>
      <c r="AP177"/>
      <c r="AV177" s="40"/>
      <c r="BG177"/>
      <c r="BM177" s="99" t="s">
        <v>199</v>
      </c>
      <c r="BN177" s="22">
        <f t="shared" ref="BN177:BN182" si="270">(BO177+BP177+BQ177)</f>
        <v>24</v>
      </c>
      <c r="BO177" s="17">
        <f t="shared" si="264"/>
        <v>0</v>
      </c>
      <c r="BP177" s="17">
        <f t="shared" si="265"/>
        <v>2</v>
      </c>
      <c r="BQ177" s="18">
        <f t="shared" si="265"/>
        <v>22</v>
      </c>
      <c r="BR177" s="17">
        <f t="shared" si="266"/>
        <v>0</v>
      </c>
      <c r="BS177" s="23"/>
      <c r="BT177" s="23"/>
      <c r="BU177" s="22">
        <f t="shared" si="267"/>
        <v>0</v>
      </c>
      <c r="BV177" s="23"/>
      <c r="BW177" s="24"/>
      <c r="BX177" s="17">
        <f t="shared" si="268"/>
        <v>20</v>
      </c>
      <c r="BY177" s="37"/>
      <c r="BZ177" s="37">
        <v>2</v>
      </c>
      <c r="CA177" s="37">
        <v>18</v>
      </c>
      <c r="CB177" s="22">
        <f t="shared" si="269"/>
        <v>4</v>
      </c>
      <c r="CC177" s="23"/>
      <c r="CD177" s="24">
        <v>4</v>
      </c>
    </row>
    <row r="178" spans="16:82" x14ac:dyDescent="0.15">
      <c r="P178" s="126"/>
      <c r="Q178" s="34"/>
      <c r="R178" s="113"/>
      <c r="S178" s="113"/>
      <c r="T178" s="113"/>
      <c r="U178" s="113"/>
      <c r="V178" s="34"/>
      <c r="W178" s="34"/>
      <c r="X178" s="49"/>
      <c r="AB178" s="40"/>
      <c r="AP178"/>
      <c r="AV178" s="40"/>
      <c r="BG178"/>
      <c r="BM178" s="99" t="s">
        <v>113</v>
      </c>
      <c r="BN178" s="22">
        <f t="shared" si="270"/>
        <v>27</v>
      </c>
      <c r="BO178" s="17">
        <f t="shared" si="264"/>
        <v>0</v>
      </c>
      <c r="BP178" s="17">
        <f t="shared" si="265"/>
        <v>1</v>
      </c>
      <c r="BQ178" s="18">
        <f t="shared" si="265"/>
        <v>26</v>
      </c>
      <c r="BR178" s="17">
        <f t="shared" si="266"/>
        <v>0</v>
      </c>
      <c r="BS178" s="23"/>
      <c r="BT178" s="23"/>
      <c r="BU178" s="22">
        <f t="shared" si="267"/>
        <v>0</v>
      </c>
      <c r="BV178" s="23"/>
      <c r="BW178" s="24"/>
      <c r="BX178" s="17">
        <f t="shared" si="268"/>
        <v>27</v>
      </c>
      <c r="BY178" s="37"/>
      <c r="BZ178" s="37">
        <v>1</v>
      </c>
      <c r="CA178" s="37">
        <v>26</v>
      </c>
      <c r="CB178" s="22">
        <f t="shared" si="269"/>
        <v>0</v>
      </c>
      <c r="CC178" s="23"/>
      <c r="CD178" s="24"/>
    </row>
    <row r="179" spans="16:82" x14ac:dyDescent="0.15">
      <c r="P179" s="126"/>
      <c r="Q179" s="34"/>
      <c r="R179" s="113"/>
      <c r="S179" s="113"/>
      <c r="T179" s="113"/>
      <c r="U179" s="113"/>
      <c r="V179" s="34"/>
      <c r="X179" s="49"/>
      <c r="AB179" s="40"/>
      <c r="AP179"/>
      <c r="AV179" s="40"/>
      <c r="BG179"/>
      <c r="BM179" s="99" t="s">
        <v>112</v>
      </c>
      <c r="BN179" s="22">
        <f t="shared" si="270"/>
        <v>33</v>
      </c>
      <c r="BO179" s="17">
        <f t="shared" si="264"/>
        <v>0</v>
      </c>
      <c r="BP179" s="17">
        <f t="shared" si="265"/>
        <v>5</v>
      </c>
      <c r="BQ179" s="18">
        <f t="shared" si="265"/>
        <v>28</v>
      </c>
      <c r="BR179" s="17">
        <f t="shared" si="266"/>
        <v>0</v>
      </c>
      <c r="BS179" s="23"/>
      <c r="BT179" s="23"/>
      <c r="BU179" s="22">
        <f t="shared" si="267"/>
        <v>0</v>
      </c>
      <c r="BV179" s="23"/>
      <c r="BW179" s="24"/>
      <c r="BX179" s="17">
        <f t="shared" si="268"/>
        <v>30</v>
      </c>
      <c r="BY179" s="37"/>
      <c r="BZ179" s="37">
        <v>4</v>
      </c>
      <c r="CA179" s="37">
        <v>26</v>
      </c>
      <c r="CB179" s="22">
        <f t="shared" si="269"/>
        <v>3</v>
      </c>
      <c r="CC179" s="23">
        <v>1</v>
      </c>
      <c r="CD179" s="24">
        <v>2</v>
      </c>
    </row>
    <row r="180" spans="16:82" x14ac:dyDescent="0.15">
      <c r="P180" s="126"/>
      <c r="Q180" s="34"/>
      <c r="R180" s="113"/>
      <c r="S180" s="113"/>
      <c r="T180" s="124"/>
      <c r="U180" s="113"/>
      <c r="V180" s="34"/>
      <c r="W180" s="34"/>
      <c r="X180" s="124"/>
      <c r="AB180" s="40"/>
      <c r="AP180"/>
      <c r="AV180" s="40"/>
      <c r="BG180"/>
      <c r="BM180" s="99" t="s">
        <v>111</v>
      </c>
      <c r="BN180" s="59">
        <f t="shared" si="270"/>
        <v>3</v>
      </c>
      <c r="BO180" s="38">
        <f t="shared" si="264"/>
        <v>3</v>
      </c>
      <c r="BP180" s="38">
        <f t="shared" si="265"/>
        <v>0</v>
      </c>
      <c r="BQ180" s="48">
        <f t="shared" si="265"/>
        <v>0</v>
      </c>
      <c r="BR180" s="38">
        <f t="shared" si="266"/>
        <v>0</v>
      </c>
      <c r="BS180" s="37"/>
      <c r="BT180" s="37"/>
      <c r="BU180" s="59">
        <f t="shared" si="267"/>
        <v>0</v>
      </c>
      <c r="BV180" s="37"/>
      <c r="BW180" s="54"/>
      <c r="BX180" s="38">
        <f t="shared" si="268"/>
        <v>3</v>
      </c>
      <c r="BY180" s="37">
        <v>3</v>
      </c>
      <c r="BZ180" s="37"/>
      <c r="CA180" s="37"/>
      <c r="CB180" s="22">
        <f t="shared" si="269"/>
        <v>0</v>
      </c>
      <c r="CC180" s="23"/>
      <c r="CD180" s="24"/>
    </row>
    <row r="181" spans="16:82" x14ac:dyDescent="0.15">
      <c r="P181" s="126"/>
      <c r="Q181" s="34"/>
      <c r="R181" s="113"/>
      <c r="S181" s="113"/>
      <c r="T181" s="113"/>
      <c r="U181" s="113"/>
      <c r="V181" s="34"/>
      <c r="W181" s="141"/>
      <c r="X181" s="49"/>
      <c r="AB181" s="40"/>
      <c r="AP181"/>
      <c r="AV181" s="40"/>
      <c r="BG181"/>
      <c r="BM181" s="145" t="s">
        <v>110</v>
      </c>
      <c r="BN181" s="59">
        <f t="shared" si="270"/>
        <v>9</v>
      </c>
      <c r="BO181" s="38">
        <f t="shared" si="264"/>
        <v>9</v>
      </c>
      <c r="BP181" s="38">
        <f t="shared" si="265"/>
        <v>0</v>
      </c>
      <c r="BQ181" s="48">
        <f t="shared" si="265"/>
        <v>0</v>
      </c>
      <c r="BR181" s="38">
        <f t="shared" si="266"/>
        <v>0</v>
      </c>
      <c r="BS181" s="37"/>
      <c r="BT181" s="37"/>
      <c r="BU181" s="59">
        <f t="shared" si="267"/>
        <v>0</v>
      </c>
      <c r="BV181" s="37"/>
      <c r="BW181" s="54"/>
      <c r="BX181" s="38">
        <f t="shared" si="268"/>
        <v>9</v>
      </c>
      <c r="BY181" s="37">
        <v>9</v>
      </c>
      <c r="BZ181" s="37"/>
      <c r="CA181" s="37"/>
      <c r="CB181" s="22">
        <f t="shared" si="269"/>
        <v>0</v>
      </c>
      <c r="CC181" s="23"/>
      <c r="CD181" s="24"/>
    </row>
    <row r="182" spans="16:82" x14ac:dyDescent="0.15">
      <c r="P182" s="126"/>
      <c r="Q182" s="34"/>
      <c r="R182" s="113"/>
      <c r="S182" s="113"/>
      <c r="T182" s="113"/>
      <c r="U182" s="113"/>
      <c r="V182" s="34"/>
      <c r="W182" s="34"/>
      <c r="X182" s="49"/>
      <c r="AB182" s="40"/>
      <c r="AP182"/>
      <c r="AV182" s="40"/>
      <c r="BG182"/>
      <c r="BM182" s="98" t="s">
        <v>109</v>
      </c>
      <c r="BN182" s="59">
        <f t="shared" si="270"/>
        <v>2</v>
      </c>
      <c r="BO182" s="38">
        <f t="shared" si="264"/>
        <v>2</v>
      </c>
      <c r="BP182" s="38">
        <f t="shared" si="265"/>
        <v>0</v>
      </c>
      <c r="BQ182" s="48">
        <f t="shared" si="265"/>
        <v>0</v>
      </c>
      <c r="BR182" s="38">
        <f t="shared" si="266"/>
        <v>0</v>
      </c>
      <c r="BS182" s="37"/>
      <c r="BT182" s="37"/>
      <c r="BU182" s="59">
        <f t="shared" si="267"/>
        <v>0</v>
      </c>
      <c r="BV182" s="37"/>
      <c r="BW182" s="54"/>
      <c r="BX182" s="38">
        <f t="shared" si="268"/>
        <v>2</v>
      </c>
      <c r="BY182" s="37">
        <v>2</v>
      </c>
      <c r="BZ182" s="37"/>
      <c r="CA182" s="37"/>
      <c r="CB182" s="22">
        <f t="shared" si="269"/>
        <v>0</v>
      </c>
      <c r="CC182" s="23"/>
      <c r="CD182" s="24"/>
    </row>
    <row r="183" spans="16:82" x14ac:dyDescent="0.15">
      <c r="P183" s="126"/>
      <c r="Q183" s="34"/>
      <c r="R183" s="113"/>
      <c r="S183" s="34"/>
      <c r="T183" s="34"/>
      <c r="U183" s="34"/>
      <c r="V183" s="34"/>
      <c r="X183" s="49"/>
      <c r="AB183" s="40"/>
      <c r="AP183"/>
      <c r="AV183" s="40"/>
      <c r="BG183"/>
      <c r="BM183" s="99" t="s">
        <v>108</v>
      </c>
      <c r="BN183" s="59">
        <f>(BO183+BP183+BQ183)</f>
        <v>4</v>
      </c>
      <c r="BO183" s="17">
        <f t="shared" si="264"/>
        <v>4</v>
      </c>
      <c r="BP183" s="38">
        <f>(BS183+BV183+BZ183+CC183)</f>
        <v>0</v>
      </c>
      <c r="BQ183" s="48">
        <f>(BT183+BW183+CA183+CD183)</f>
        <v>0</v>
      </c>
      <c r="BR183" s="17">
        <f t="shared" si="266"/>
        <v>0</v>
      </c>
      <c r="BS183" s="37"/>
      <c r="BT183" s="37"/>
      <c r="BU183" s="59">
        <f t="shared" si="267"/>
        <v>0</v>
      </c>
      <c r="BV183" s="37"/>
      <c r="BW183" s="54"/>
      <c r="BX183" s="17">
        <f t="shared" si="268"/>
        <v>4</v>
      </c>
      <c r="BY183" s="37">
        <v>4</v>
      </c>
      <c r="BZ183" s="37"/>
      <c r="CA183" s="37"/>
      <c r="CB183" s="22">
        <f t="shared" si="269"/>
        <v>0</v>
      </c>
      <c r="CC183" s="37"/>
      <c r="CD183" s="54"/>
    </row>
    <row r="184" spans="16:82" x14ac:dyDescent="0.15">
      <c r="P184" s="126"/>
      <c r="Q184" s="34"/>
      <c r="R184" s="113"/>
      <c r="S184" s="113"/>
      <c r="T184" s="113"/>
      <c r="U184" s="34"/>
      <c r="V184" s="34"/>
      <c r="X184" s="49"/>
      <c r="AB184" s="40"/>
      <c r="AP184"/>
      <c r="AV184" s="40"/>
      <c r="BG184"/>
      <c r="BM184" s="99" t="s">
        <v>107</v>
      </c>
      <c r="BN184" s="22">
        <f>(BO184+BP184+BQ184)</f>
        <v>4</v>
      </c>
      <c r="BO184" s="17">
        <f t="shared" si="264"/>
        <v>4</v>
      </c>
      <c r="BP184" s="17">
        <f>(BS184+BV184+BZ184+CC184)</f>
        <v>0</v>
      </c>
      <c r="BQ184" s="18">
        <f>(BT184+BW184+CA184+CD184)</f>
        <v>0</v>
      </c>
      <c r="BR184" s="17">
        <f t="shared" si="266"/>
        <v>0</v>
      </c>
      <c r="BS184" s="23"/>
      <c r="BT184" s="23"/>
      <c r="BU184" s="59">
        <f t="shared" si="267"/>
        <v>0</v>
      </c>
      <c r="BV184" s="23"/>
      <c r="BW184" s="24"/>
      <c r="BX184" s="17">
        <f t="shared" si="268"/>
        <v>4</v>
      </c>
      <c r="BY184" s="37">
        <v>4</v>
      </c>
      <c r="BZ184" s="23"/>
      <c r="CA184" s="37"/>
      <c r="CB184" s="22">
        <f t="shared" si="269"/>
        <v>0</v>
      </c>
      <c r="CC184" s="23"/>
      <c r="CD184" s="24"/>
    </row>
    <row r="185" spans="16:82" x14ac:dyDescent="0.15">
      <c r="P185" s="126"/>
      <c r="Q185" s="34"/>
      <c r="R185" s="113"/>
      <c r="S185" s="113"/>
      <c r="T185" s="113"/>
      <c r="U185" s="34"/>
      <c r="V185" s="34"/>
      <c r="W185" s="34"/>
      <c r="X185" s="52"/>
      <c r="AB185" s="40"/>
      <c r="AP185"/>
      <c r="AV185" s="40"/>
      <c r="BG185"/>
      <c r="BM185" s="98" t="s">
        <v>211</v>
      </c>
      <c r="BN185" s="22">
        <f t="shared" ref="BN185:BN195" si="271">(BO185+BP185+BQ185)</f>
        <v>5</v>
      </c>
      <c r="BO185" s="17">
        <f t="shared" si="264"/>
        <v>5</v>
      </c>
      <c r="BP185" s="17">
        <f t="shared" ref="BP185:BP195" si="272">(BS185+BV185+BZ185+CC185)</f>
        <v>0</v>
      </c>
      <c r="BQ185" s="18">
        <f t="shared" ref="BQ185:BQ195" si="273">(BT185+BW185+CA185+CD185)</f>
        <v>0</v>
      </c>
      <c r="BR185" s="17">
        <f t="shared" si="266"/>
        <v>0</v>
      </c>
      <c r="BU185" s="59">
        <f t="shared" si="267"/>
        <v>0</v>
      </c>
      <c r="BV185" s="23"/>
      <c r="BW185" s="24"/>
      <c r="BX185" s="17">
        <f t="shared" si="268"/>
        <v>5</v>
      </c>
      <c r="BY185" s="37">
        <v>5</v>
      </c>
      <c r="BZ185" s="37"/>
      <c r="CA185" s="37"/>
      <c r="CB185" s="22">
        <f t="shared" si="269"/>
        <v>0</v>
      </c>
      <c r="CC185" s="23"/>
      <c r="CD185" s="77"/>
    </row>
    <row r="186" spans="16:82" x14ac:dyDescent="0.15">
      <c r="P186" s="126"/>
      <c r="Q186" s="34"/>
      <c r="R186" s="113"/>
      <c r="S186" s="34"/>
      <c r="T186" s="34"/>
      <c r="U186" s="34"/>
      <c r="V186" s="34"/>
      <c r="W186" s="34"/>
      <c r="X186" s="49"/>
      <c r="AB186" s="40"/>
      <c r="AP186"/>
      <c r="AV186" s="40"/>
      <c r="BG186"/>
      <c r="BM186" s="98" t="s">
        <v>212</v>
      </c>
      <c r="BN186" s="22">
        <f t="shared" si="271"/>
        <v>5</v>
      </c>
      <c r="BO186" s="17">
        <f t="shared" si="264"/>
        <v>5</v>
      </c>
      <c r="BP186" s="17">
        <f t="shared" si="272"/>
        <v>0</v>
      </c>
      <c r="BQ186" s="18">
        <f t="shared" si="273"/>
        <v>0</v>
      </c>
      <c r="BR186" s="17">
        <f t="shared" si="266"/>
        <v>0</v>
      </c>
      <c r="BU186" s="59">
        <f t="shared" si="267"/>
        <v>0</v>
      </c>
      <c r="BV186" s="23"/>
      <c r="BW186" s="24"/>
      <c r="BX186" s="17">
        <f t="shared" si="268"/>
        <v>5</v>
      </c>
      <c r="BY186" s="37">
        <v>5</v>
      </c>
      <c r="BZ186" s="37"/>
      <c r="CA186" s="37"/>
      <c r="CB186" s="22">
        <f t="shared" si="269"/>
        <v>0</v>
      </c>
      <c r="CC186" s="23"/>
      <c r="CD186" s="77"/>
    </row>
    <row r="187" spans="16:82" x14ac:dyDescent="0.15">
      <c r="P187" s="126"/>
      <c r="Q187" s="34"/>
      <c r="R187" s="113"/>
      <c r="S187" s="113"/>
      <c r="T187" s="113"/>
      <c r="U187" s="113"/>
      <c r="V187" s="34"/>
      <c r="W187" s="34"/>
      <c r="X187" s="49"/>
      <c r="AB187" s="40"/>
      <c r="AP187"/>
      <c r="AV187" s="40"/>
      <c r="BG187"/>
      <c r="BM187" s="98" t="s">
        <v>213</v>
      </c>
      <c r="BN187" s="22">
        <f t="shared" si="271"/>
        <v>6</v>
      </c>
      <c r="BO187" s="17">
        <f t="shared" si="264"/>
        <v>0</v>
      </c>
      <c r="BP187" s="17">
        <f t="shared" si="272"/>
        <v>0</v>
      </c>
      <c r="BQ187" s="18">
        <f t="shared" si="273"/>
        <v>6</v>
      </c>
      <c r="BR187" s="17">
        <f t="shared" si="266"/>
        <v>0</v>
      </c>
      <c r="BU187" s="59">
        <f t="shared" si="267"/>
        <v>0</v>
      </c>
      <c r="BV187" s="23"/>
      <c r="BW187" s="24"/>
      <c r="BX187" s="17">
        <f t="shared" si="268"/>
        <v>4</v>
      </c>
      <c r="BZ187" s="37"/>
      <c r="CA187" s="37">
        <v>4</v>
      </c>
      <c r="CB187" s="22">
        <f t="shared" si="269"/>
        <v>2</v>
      </c>
      <c r="CC187" s="23"/>
      <c r="CD187" s="77">
        <v>2</v>
      </c>
    </row>
    <row r="188" spans="16:82" x14ac:dyDescent="0.15">
      <c r="P188" s="126"/>
      <c r="Q188" s="34"/>
      <c r="R188" s="113"/>
      <c r="S188" s="113"/>
      <c r="T188" s="113"/>
      <c r="U188" s="113"/>
      <c r="V188" s="34"/>
      <c r="X188" s="129"/>
      <c r="AB188" s="40"/>
      <c r="AP188"/>
      <c r="AV188" s="40"/>
      <c r="BG188"/>
      <c r="BM188" s="98" t="s">
        <v>214</v>
      </c>
      <c r="BN188" s="22">
        <f t="shared" si="271"/>
        <v>8</v>
      </c>
      <c r="BO188" s="17">
        <f t="shared" si="264"/>
        <v>0</v>
      </c>
      <c r="BP188" s="17">
        <f t="shared" si="272"/>
        <v>1</v>
      </c>
      <c r="BQ188" s="18">
        <f t="shared" si="273"/>
        <v>7</v>
      </c>
      <c r="BR188" s="17">
        <f t="shared" si="266"/>
        <v>0</v>
      </c>
      <c r="BU188" s="59">
        <f t="shared" si="267"/>
        <v>0</v>
      </c>
      <c r="BV188" s="23"/>
      <c r="BW188" s="24"/>
      <c r="BX188" s="17">
        <f t="shared" si="268"/>
        <v>6</v>
      </c>
      <c r="BZ188">
        <v>1</v>
      </c>
      <c r="CA188" s="37">
        <v>5</v>
      </c>
      <c r="CB188" s="22">
        <f t="shared" si="269"/>
        <v>2</v>
      </c>
      <c r="CC188" s="23"/>
      <c r="CD188" s="77">
        <v>2</v>
      </c>
    </row>
    <row r="189" spans="16:82" x14ac:dyDescent="0.15">
      <c r="P189" s="126"/>
      <c r="Q189" s="34"/>
      <c r="R189" s="113"/>
      <c r="S189" s="124"/>
      <c r="T189" s="113"/>
      <c r="U189" s="113"/>
      <c r="V189" s="34"/>
      <c r="W189" s="34"/>
      <c r="X189" s="49"/>
      <c r="AB189" s="40"/>
      <c r="AP189"/>
      <c r="AV189" s="40"/>
      <c r="BG189"/>
      <c r="BM189" s="98" t="s">
        <v>324</v>
      </c>
      <c r="BN189" s="22">
        <f t="shared" si="271"/>
        <v>8</v>
      </c>
      <c r="BO189" s="17">
        <f t="shared" si="264"/>
        <v>0</v>
      </c>
      <c r="BP189" s="17">
        <f t="shared" si="272"/>
        <v>1</v>
      </c>
      <c r="BQ189" s="18">
        <f t="shared" si="273"/>
        <v>7</v>
      </c>
      <c r="BR189" s="17">
        <f t="shared" si="266"/>
        <v>0</v>
      </c>
      <c r="BU189" s="59">
        <f t="shared" si="267"/>
        <v>0</v>
      </c>
      <c r="BV189" s="23"/>
      <c r="BW189" s="24"/>
      <c r="BX189" s="17">
        <f t="shared" si="268"/>
        <v>8</v>
      </c>
      <c r="BZ189">
        <v>1</v>
      </c>
      <c r="CA189" s="37">
        <v>7</v>
      </c>
      <c r="CB189" s="22">
        <f t="shared" si="269"/>
        <v>0</v>
      </c>
      <c r="CC189" s="23"/>
      <c r="CD189" s="77"/>
    </row>
    <row r="190" spans="16:82" x14ac:dyDescent="0.15">
      <c r="P190" s="126"/>
      <c r="Q190" s="34"/>
      <c r="R190" s="113"/>
      <c r="S190" s="34"/>
      <c r="T190" s="34"/>
      <c r="U190" s="34"/>
      <c r="V190" s="34"/>
      <c r="W190" s="34"/>
      <c r="X190" s="49"/>
      <c r="AB190" s="40"/>
      <c r="AP190"/>
      <c r="AV190" s="40"/>
      <c r="BG190"/>
      <c r="BM190" s="98" t="s">
        <v>325</v>
      </c>
      <c r="BN190" s="22">
        <f t="shared" si="271"/>
        <v>4</v>
      </c>
      <c r="BO190" s="17">
        <f t="shared" si="264"/>
        <v>0</v>
      </c>
      <c r="BP190" s="17">
        <f t="shared" si="272"/>
        <v>0</v>
      </c>
      <c r="BQ190" s="18">
        <f t="shared" si="273"/>
        <v>4</v>
      </c>
      <c r="BR190" s="17">
        <f t="shared" si="266"/>
        <v>0</v>
      </c>
      <c r="BU190" s="59">
        <f t="shared" si="267"/>
        <v>0</v>
      </c>
      <c r="BV190" s="23"/>
      <c r="BW190" s="24"/>
      <c r="BX190" s="17">
        <f t="shared" si="268"/>
        <v>4</v>
      </c>
      <c r="BZ190"/>
      <c r="CA190" s="37">
        <v>4</v>
      </c>
      <c r="CB190" s="22">
        <f t="shared" si="269"/>
        <v>0</v>
      </c>
      <c r="CC190" s="23"/>
      <c r="CD190" s="77"/>
    </row>
    <row r="191" spans="16:82" x14ac:dyDescent="0.15">
      <c r="P191" s="126"/>
      <c r="Q191" s="34"/>
      <c r="R191" s="113"/>
      <c r="S191" s="34"/>
      <c r="T191" s="34"/>
      <c r="U191" s="34"/>
      <c r="V191" s="34"/>
      <c r="X191" s="49"/>
      <c r="AB191" s="40"/>
      <c r="AP191"/>
      <c r="AV191" s="40"/>
      <c r="BG191"/>
      <c r="BM191" s="98" t="s">
        <v>326</v>
      </c>
      <c r="BN191" s="22">
        <f t="shared" si="271"/>
        <v>4</v>
      </c>
      <c r="BO191" s="17">
        <f t="shared" si="264"/>
        <v>0</v>
      </c>
      <c r="BP191" s="17">
        <f t="shared" si="272"/>
        <v>0</v>
      </c>
      <c r="BQ191" s="18">
        <f t="shared" si="273"/>
        <v>4</v>
      </c>
      <c r="BR191" s="17">
        <f t="shared" si="266"/>
        <v>0</v>
      </c>
      <c r="BU191" s="59">
        <f t="shared" si="267"/>
        <v>0</v>
      </c>
      <c r="BV191" s="23"/>
      <c r="BW191" s="24"/>
      <c r="BX191" s="17">
        <f t="shared" si="268"/>
        <v>4</v>
      </c>
      <c r="BZ191"/>
      <c r="CA191" s="37">
        <v>4</v>
      </c>
      <c r="CB191" s="22">
        <f t="shared" si="269"/>
        <v>0</v>
      </c>
      <c r="CC191" s="23"/>
      <c r="CD191" s="77"/>
    </row>
    <row r="192" spans="16:82" x14ac:dyDescent="0.15">
      <c r="P192" s="126"/>
      <c r="Q192" s="34"/>
      <c r="R192" s="113"/>
      <c r="S192" s="34"/>
      <c r="T192" s="34"/>
      <c r="U192" s="34"/>
      <c r="V192" s="34"/>
      <c r="W192" s="34"/>
      <c r="X192" s="49"/>
      <c r="AB192" s="40"/>
      <c r="AP192"/>
      <c r="AV192" s="40"/>
      <c r="BG192"/>
      <c r="BM192" s="98" t="s">
        <v>327</v>
      </c>
      <c r="BN192" s="22">
        <f t="shared" si="271"/>
        <v>3</v>
      </c>
      <c r="BO192" s="17">
        <f t="shared" si="264"/>
        <v>3</v>
      </c>
      <c r="BP192" s="17">
        <f t="shared" si="272"/>
        <v>0</v>
      </c>
      <c r="BQ192" s="18">
        <f t="shared" si="273"/>
        <v>0</v>
      </c>
      <c r="BR192" s="17">
        <f t="shared" si="266"/>
        <v>0</v>
      </c>
      <c r="BU192" s="59">
        <f t="shared" si="267"/>
        <v>0</v>
      </c>
      <c r="BV192" s="23"/>
      <c r="BW192" s="24"/>
      <c r="BX192" s="17">
        <f t="shared" si="268"/>
        <v>3</v>
      </c>
      <c r="BY192">
        <v>3</v>
      </c>
      <c r="BZ192"/>
      <c r="CB192" s="22">
        <f t="shared" si="269"/>
        <v>0</v>
      </c>
      <c r="CC192" s="23"/>
      <c r="CD192" s="77"/>
    </row>
    <row r="193" spans="16:82" x14ac:dyDescent="0.15">
      <c r="P193" s="126"/>
      <c r="Q193" s="34"/>
      <c r="R193" s="113"/>
      <c r="S193" s="34"/>
      <c r="T193" s="34"/>
      <c r="U193" s="34"/>
      <c r="V193" s="34"/>
      <c r="W193" s="34"/>
      <c r="X193" s="49"/>
      <c r="AB193" s="40"/>
      <c r="AP193"/>
      <c r="AV193" s="40"/>
      <c r="BG193"/>
      <c r="BM193" s="98" t="s">
        <v>328</v>
      </c>
      <c r="BN193" s="22">
        <f t="shared" si="271"/>
        <v>2</v>
      </c>
      <c r="BO193" s="17">
        <f t="shared" si="264"/>
        <v>2</v>
      </c>
      <c r="BP193" s="17">
        <f t="shared" si="272"/>
        <v>0</v>
      </c>
      <c r="BQ193" s="18">
        <f t="shared" si="273"/>
        <v>0</v>
      </c>
      <c r="BR193" s="17">
        <f t="shared" si="266"/>
        <v>0</v>
      </c>
      <c r="BU193" s="59">
        <f t="shared" si="267"/>
        <v>0</v>
      </c>
      <c r="BV193" s="23"/>
      <c r="BW193" s="24"/>
      <c r="BX193" s="17">
        <f t="shared" si="268"/>
        <v>2</v>
      </c>
      <c r="BY193">
        <v>2</v>
      </c>
      <c r="BZ193"/>
      <c r="CB193" s="22">
        <f t="shared" si="269"/>
        <v>0</v>
      </c>
      <c r="CC193" s="23"/>
      <c r="CD193" s="77"/>
    </row>
    <row r="194" spans="16:82" x14ac:dyDescent="0.15">
      <c r="P194" s="126"/>
      <c r="Q194" s="34"/>
      <c r="R194" s="113"/>
      <c r="S194" s="113"/>
      <c r="T194" s="113"/>
      <c r="U194" s="113"/>
      <c r="V194" s="34"/>
      <c r="X194" s="49"/>
      <c r="AB194" s="40"/>
      <c r="AP194"/>
      <c r="AV194" s="40"/>
      <c r="BG194"/>
      <c r="BM194" s="98" t="s">
        <v>329</v>
      </c>
      <c r="BN194" s="22">
        <f t="shared" si="271"/>
        <v>1</v>
      </c>
      <c r="BO194" s="17">
        <f t="shared" si="264"/>
        <v>1</v>
      </c>
      <c r="BP194" s="17">
        <f t="shared" si="272"/>
        <v>0</v>
      </c>
      <c r="BQ194" s="18">
        <f t="shared" si="273"/>
        <v>0</v>
      </c>
      <c r="BR194" s="17">
        <f t="shared" si="266"/>
        <v>0</v>
      </c>
      <c r="BU194" s="59">
        <f t="shared" si="267"/>
        <v>0</v>
      </c>
      <c r="BV194" s="23"/>
      <c r="BW194" s="24"/>
      <c r="BX194" s="17">
        <f t="shared" si="268"/>
        <v>1</v>
      </c>
      <c r="BY194">
        <v>1</v>
      </c>
      <c r="BZ194"/>
      <c r="CB194" s="22">
        <f t="shared" si="269"/>
        <v>0</v>
      </c>
      <c r="CC194" s="23"/>
      <c r="CD194" s="77"/>
    </row>
    <row r="195" spans="16:82" x14ac:dyDescent="0.15">
      <c r="P195" s="126"/>
      <c r="Q195" s="34"/>
      <c r="R195" s="113"/>
      <c r="S195" s="113"/>
      <c r="T195" s="113"/>
      <c r="U195" s="113"/>
      <c r="V195" s="34"/>
      <c r="X195" s="52"/>
      <c r="AP195"/>
      <c r="AT195" s="40"/>
      <c r="BG195"/>
      <c r="BK195" s="40"/>
      <c r="BM195" s="98" t="s">
        <v>330</v>
      </c>
      <c r="BN195" s="22">
        <f t="shared" si="271"/>
        <v>3</v>
      </c>
      <c r="BO195" s="17">
        <f t="shared" si="264"/>
        <v>3</v>
      </c>
      <c r="BP195" s="17">
        <f t="shared" si="272"/>
        <v>0</v>
      </c>
      <c r="BQ195" s="18">
        <f t="shared" si="273"/>
        <v>0</v>
      </c>
      <c r="BR195" s="17">
        <f t="shared" si="266"/>
        <v>0</v>
      </c>
      <c r="BU195" s="59">
        <f t="shared" si="267"/>
        <v>0</v>
      </c>
      <c r="BV195" s="23"/>
      <c r="BW195" s="24"/>
      <c r="BX195" s="17">
        <f t="shared" si="268"/>
        <v>3</v>
      </c>
      <c r="BY195">
        <v>3</v>
      </c>
      <c r="BZ195"/>
      <c r="CB195" s="22">
        <f t="shared" si="269"/>
        <v>0</v>
      </c>
      <c r="CC195" s="23"/>
      <c r="CD195" s="77"/>
    </row>
    <row r="196" spans="16:82" x14ac:dyDescent="0.15">
      <c r="P196" s="126"/>
      <c r="Q196" s="34"/>
      <c r="R196" s="113"/>
      <c r="S196" s="113"/>
      <c r="T196" s="113"/>
      <c r="U196" s="113"/>
      <c r="V196" s="34"/>
      <c r="W196" s="139"/>
      <c r="X196" s="129"/>
      <c r="AP196"/>
      <c r="AT196" s="40"/>
      <c r="BG196"/>
      <c r="BK196" s="40"/>
      <c r="BM196" s="98" t="s">
        <v>331</v>
      </c>
      <c r="BN196" s="22">
        <f t="shared" ref="BN196:BN202" si="274">(BO196+BP196+BQ196)</f>
        <v>3</v>
      </c>
      <c r="BO196" s="17">
        <f t="shared" ref="BO196:BO202" si="275">BY196</f>
        <v>3</v>
      </c>
      <c r="BP196" s="17">
        <f t="shared" ref="BP196:BP202" si="276">(BS196+BV196+BZ196+CC196)</f>
        <v>0</v>
      </c>
      <c r="BQ196" s="18">
        <f t="shared" ref="BQ196:BQ202" si="277">(BT196+BW196+CA196+CD196)</f>
        <v>0</v>
      </c>
      <c r="BR196" s="17">
        <f t="shared" ref="BR196:BR202" si="278">(BS196+BT196)</f>
        <v>0</v>
      </c>
      <c r="BU196" s="59">
        <f t="shared" ref="BU196:BU202" si="279">(BV196+BW196)</f>
        <v>0</v>
      </c>
      <c r="BV196" s="23"/>
      <c r="BW196" s="24"/>
      <c r="BX196" s="17">
        <f t="shared" ref="BX196:BX202" si="280">(BY196+BZ196+CA196)</f>
        <v>3</v>
      </c>
      <c r="BY196">
        <v>3</v>
      </c>
      <c r="BZ196"/>
      <c r="CB196" s="22">
        <f t="shared" ref="CB196:CB202" si="281">(CC196+CD196)</f>
        <v>0</v>
      </c>
      <c r="CC196" s="23"/>
      <c r="CD196" s="77"/>
    </row>
    <row r="197" spans="16:82" x14ac:dyDescent="0.15">
      <c r="P197" s="126"/>
      <c r="Q197" s="34"/>
      <c r="R197" s="113"/>
      <c r="S197" s="113"/>
      <c r="T197" s="113"/>
      <c r="U197" s="113"/>
      <c r="V197" s="34"/>
      <c r="X197" s="52"/>
      <c r="AP197"/>
      <c r="AT197" s="40"/>
      <c r="BG197"/>
      <c r="BK197" s="40"/>
      <c r="BM197" s="98" t="s">
        <v>332</v>
      </c>
      <c r="BN197" s="22">
        <f t="shared" si="274"/>
        <v>2</v>
      </c>
      <c r="BO197" s="17">
        <f t="shared" si="275"/>
        <v>2</v>
      </c>
      <c r="BP197" s="17">
        <f t="shared" si="276"/>
        <v>0</v>
      </c>
      <c r="BQ197" s="18">
        <f t="shared" si="277"/>
        <v>0</v>
      </c>
      <c r="BR197" s="17">
        <f t="shared" si="278"/>
        <v>0</v>
      </c>
      <c r="BU197" s="59">
        <f t="shared" si="279"/>
        <v>0</v>
      </c>
      <c r="BV197" s="23"/>
      <c r="BW197" s="24"/>
      <c r="BX197" s="17">
        <f t="shared" si="280"/>
        <v>2</v>
      </c>
      <c r="BY197">
        <v>2</v>
      </c>
      <c r="BZ197"/>
      <c r="CB197" s="22">
        <f t="shared" si="281"/>
        <v>0</v>
      </c>
      <c r="CC197" s="23"/>
      <c r="CD197" s="77"/>
    </row>
    <row r="198" spans="16:82" x14ac:dyDescent="0.15">
      <c r="P198" s="126"/>
      <c r="Q198" s="34"/>
      <c r="R198" s="113"/>
      <c r="S198" s="113"/>
      <c r="T198" s="113"/>
      <c r="U198" s="113"/>
      <c r="V198" s="34"/>
      <c r="X198" s="49"/>
      <c r="AP198"/>
      <c r="AT198" s="40"/>
      <c r="BG198"/>
      <c r="BK198" s="40"/>
      <c r="BM198" s="98" t="s">
        <v>333</v>
      </c>
      <c r="BN198" s="22">
        <f t="shared" si="274"/>
        <v>2</v>
      </c>
      <c r="BO198" s="17">
        <f t="shared" si="275"/>
        <v>2</v>
      </c>
      <c r="BP198" s="17">
        <f t="shared" si="276"/>
        <v>0</v>
      </c>
      <c r="BQ198" s="18">
        <f t="shared" si="277"/>
        <v>0</v>
      </c>
      <c r="BR198" s="17">
        <f t="shared" si="278"/>
        <v>0</v>
      </c>
      <c r="BU198" s="59">
        <f t="shared" si="279"/>
        <v>0</v>
      </c>
      <c r="BV198" s="23"/>
      <c r="BW198" s="24"/>
      <c r="BX198" s="17">
        <f t="shared" si="280"/>
        <v>2</v>
      </c>
      <c r="BY198">
        <v>2</v>
      </c>
      <c r="BZ198"/>
      <c r="CB198" s="22">
        <f t="shared" si="281"/>
        <v>0</v>
      </c>
      <c r="CC198" s="23"/>
      <c r="CD198" s="77"/>
    </row>
    <row r="199" spans="16:82" x14ac:dyDescent="0.15">
      <c r="P199" s="126"/>
      <c r="Q199" s="34"/>
      <c r="R199" s="113"/>
      <c r="S199" s="113"/>
      <c r="T199" s="113"/>
      <c r="U199" s="113"/>
      <c r="V199" s="34"/>
      <c r="W199" s="57"/>
      <c r="X199" s="49"/>
      <c r="AP199"/>
      <c r="AT199" s="40"/>
      <c r="BG199"/>
      <c r="BK199" s="40"/>
      <c r="BM199" s="98" t="s">
        <v>334</v>
      </c>
      <c r="BN199" s="22">
        <f t="shared" si="274"/>
        <v>1</v>
      </c>
      <c r="BO199" s="17">
        <f t="shared" si="275"/>
        <v>1</v>
      </c>
      <c r="BP199" s="17">
        <f t="shared" si="276"/>
        <v>0</v>
      </c>
      <c r="BQ199" s="18">
        <f t="shared" si="277"/>
        <v>0</v>
      </c>
      <c r="BR199" s="17">
        <f t="shared" si="278"/>
        <v>0</v>
      </c>
      <c r="BU199" s="59">
        <f t="shared" si="279"/>
        <v>0</v>
      </c>
      <c r="BV199" s="23"/>
      <c r="BW199" s="24"/>
      <c r="BX199" s="17">
        <f t="shared" si="280"/>
        <v>1</v>
      </c>
      <c r="BY199">
        <v>1</v>
      </c>
      <c r="BZ199"/>
      <c r="CB199" s="22">
        <f t="shared" si="281"/>
        <v>0</v>
      </c>
      <c r="CC199" s="23"/>
      <c r="CD199" s="77"/>
    </row>
    <row r="200" spans="16:82" x14ac:dyDescent="0.15">
      <c r="P200" s="126"/>
      <c r="Q200" s="34"/>
      <c r="R200" s="113"/>
      <c r="S200" s="113"/>
      <c r="T200" s="113"/>
      <c r="U200" s="113"/>
      <c r="V200" s="34"/>
      <c r="W200" s="49"/>
      <c r="X200" s="49"/>
      <c r="AP200"/>
      <c r="AT200" s="40"/>
      <c r="BG200"/>
      <c r="BK200" s="40"/>
      <c r="BM200" s="98" t="s">
        <v>336</v>
      </c>
      <c r="BN200" s="22">
        <f t="shared" si="274"/>
        <v>1</v>
      </c>
      <c r="BO200" s="17">
        <f t="shared" si="275"/>
        <v>0</v>
      </c>
      <c r="BP200" s="17">
        <f t="shared" si="276"/>
        <v>0</v>
      </c>
      <c r="BQ200" s="18">
        <f t="shared" si="277"/>
        <v>1</v>
      </c>
      <c r="BR200" s="17">
        <f t="shared" si="278"/>
        <v>0</v>
      </c>
      <c r="BU200" s="59">
        <f t="shared" si="279"/>
        <v>0</v>
      </c>
      <c r="BV200" s="23"/>
      <c r="BW200" s="24"/>
      <c r="BX200" s="17">
        <f t="shared" si="280"/>
        <v>1</v>
      </c>
      <c r="BZ200"/>
      <c r="CA200">
        <v>1</v>
      </c>
      <c r="CB200" s="22">
        <f t="shared" si="281"/>
        <v>0</v>
      </c>
      <c r="CC200" s="23"/>
      <c r="CD200" s="77"/>
    </row>
    <row r="201" spans="16:82" x14ac:dyDescent="0.15">
      <c r="P201" s="126"/>
      <c r="Q201" s="34"/>
      <c r="R201" s="113"/>
      <c r="S201" s="113"/>
      <c r="T201" s="113"/>
      <c r="U201" s="113"/>
      <c r="V201" s="34"/>
      <c r="W201" s="57"/>
      <c r="X201" s="124"/>
      <c r="AP201"/>
      <c r="AT201" s="40"/>
      <c r="BG201"/>
      <c r="BK201" s="40"/>
      <c r="BM201" s="98" t="s">
        <v>338</v>
      </c>
      <c r="BN201" s="22">
        <f t="shared" si="274"/>
        <v>8</v>
      </c>
      <c r="BO201" s="17">
        <f t="shared" si="275"/>
        <v>0</v>
      </c>
      <c r="BP201" s="17">
        <f t="shared" si="276"/>
        <v>2</v>
      </c>
      <c r="BQ201" s="18">
        <f t="shared" si="277"/>
        <v>6</v>
      </c>
      <c r="BR201" s="17">
        <f t="shared" si="278"/>
        <v>0</v>
      </c>
      <c r="BU201" s="59">
        <f t="shared" si="279"/>
        <v>0</v>
      </c>
      <c r="BV201" s="23"/>
      <c r="BW201" s="24"/>
      <c r="BX201" s="17">
        <f t="shared" si="280"/>
        <v>8</v>
      </c>
      <c r="BZ201">
        <v>2</v>
      </c>
      <c r="CA201">
        <v>6</v>
      </c>
      <c r="CB201" s="22">
        <f t="shared" si="281"/>
        <v>0</v>
      </c>
      <c r="CC201" s="23"/>
      <c r="CD201" s="77"/>
    </row>
    <row r="202" spans="16:82" x14ac:dyDescent="0.15">
      <c r="P202" s="126"/>
      <c r="Q202" s="34"/>
      <c r="R202" s="113"/>
      <c r="S202" s="113"/>
      <c r="T202" s="113"/>
      <c r="U202" s="113"/>
      <c r="V202" s="34"/>
      <c r="W202" s="57"/>
      <c r="X202" s="124"/>
      <c r="AP202"/>
      <c r="AT202" s="40"/>
      <c r="BG202"/>
      <c r="BK202" s="40"/>
      <c r="BM202" s="98" t="s">
        <v>339</v>
      </c>
      <c r="BN202" s="25">
        <f t="shared" si="274"/>
        <v>7</v>
      </c>
      <c r="BO202" s="19">
        <f t="shared" si="275"/>
        <v>0</v>
      </c>
      <c r="BP202" s="19">
        <f t="shared" si="276"/>
        <v>2</v>
      </c>
      <c r="BQ202" s="20">
        <f t="shared" si="277"/>
        <v>5</v>
      </c>
      <c r="BR202" s="25">
        <f t="shared" si="278"/>
        <v>0</v>
      </c>
      <c r="BS202" s="31"/>
      <c r="BT202" s="31"/>
      <c r="BU202" s="69">
        <f t="shared" si="279"/>
        <v>0</v>
      </c>
      <c r="BV202" s="31"/>
      <c r="BW202" s="32"/>
      <c r="BX202" s="19">
        <f t="shared" si="280"/>
        <v>7</v>
      </c>
      <c r="BY202" s="31"/>
      <c r="BZ202" s="31">
        <v>2</v>
      </c>
      <c r="CA202" s="31">
        <v>5</v>
      </c>
      <c r="CB202" s="25">
        <f t="shared" si="281"/>
        <v>0</v>
      </c>
      <c r="CC202" s="31"/>
      <c r="CD202" s="180"/>
    </row>
    <row r="203" spans="16:82" x14ac:dyDescent="0.15">
      <c r="P203" s="126"/>
      <c r="Q203" s="49"/>
      <c r="R203" s="113"/>
      <c r="S203" s="113"/>
      <c r="T203" s="113"/>
      <c r="U203" s="113"/>
      <c r="V203" s="34"/>
      <c r="W203" s="57"/>
      <c r="X203" s="52"/>
      <c r="AP203"/>
      <c r="AT203" s="40"/>
      <c r="BG203"/>
      <c r="BK203" s="40"/>
      <c r="BM203" s="43" t="s">
        <v>48</v>
      </c>
      <c r="BN203" s="38">
        <f>SUM(BN176:BN202)</f>
        <v>185</v>
      </c>
      <c r="BO203" s="38">
        <f t="shared" ref="BO203:CD203" si="282">SUM(BO176:BO202)</f>
        <v>49</v>
      </c>
      <c r="BP203" s="38">
        <f t="shared" si="282"/>
        <v>14</v>
      </c>
      <c r="BQ203" s="72">
        <f t="shared" si="282"/>
        <v>122</v>
      </c>
      <c r="BR203" s="38">
        <f t="shared" si="282"/>
        <v>0</v>
      </c>
      <c r="BS203" s="38">
        <f t="shared" si="282"/>
        <v>0</v>
      </c>
      <c r="BT203" s="72">
        <f t="shared" si="282"/>
        <v>0</v>
      </c>
      <c r="BU203" s="38">
        <f t="shared" si="282"/>
        <v>0</v>
      </c>
      <c r="BV203" s="38">
        <f t="shared" si="282"/>
        <v>0</v>
      </c>
      <c r="BW203" s="72">
        <f t="shared" si="282"/>
        <v>0</v>
      </c>
      <c r="BX203" s="38">
        <f t="shared" si="282"/>
        <v>173</v>
      </c>
      <c r="BY203" s="38">
        <f t="shared" si="282"/>
        <v>49</v>
      </c>
      <c r="BZ203" s="38">
        <f t="shared" si="282"/>
        <v>13</v>
      </c>
      <c r="CA203" s="72">
        <f t="shared" si="282"/>
        <v>111</v>
      </c>
      <c r="CB203" s="38">
        <f t="shared" si="282"/>
        <v>12</v>
      </c>
      <c r="CC203" s="38">
        <f t="shared" si="282"/>
        <v>1</v>
      </c>
      <c r="CD203" s="72">
        <f t="shared" si="282"/>
        <v>11</v>
      </c>
    </row>
    <row r="204" spans="16:82" x14ac:dyDescent="0.15">
      <c r="P204" s="126"/>
      <c r="Q204" s="34"/>
      <c r="R204" s="113"/>
      <c r="S204" s="113"/>
      <c r="T204" s="113"/>
      <c r="U204" s="113"/>
      <c r="V204" s="34"/>
      <c r="W204" s="49"/>
      <c r="X204" s="129"/>
      <c r="AP204"/>
      <c r="AT204" s="40"/>
      <c r="BG204"/>
      <c r="BK204" s="40"/>
      <c r="BM204" s="65" t="s">
        <v>138</v>
      </c>
      <c r="BN204" s="28">
        <f>(BN203+BN175)</f>
        <v>3015</v>
      </c>
      <c r="BO204" s="28">
        <f t="shared" ref="BO204:CD204" si="283">(BO203+BO175)</f>
        <v>515</v>
      </c>
      <c r="BP204" s="28">
        <f t="shared" si="283"/>
        <v>256</v>
      </c>
      <c r="BQ204" s="29">
        <f t="shared" si="283"/>
        <v>2244</v>
      </c>
      <c r="BR204" s="28">
        <f t="shared" si="283"/>
        <v>26</v>
      </c>
      <c r="BS204" s="28">
        <f t="shared" si="283"/>
        <v>24</v>
      </c>
      <c r="BT204" s="29">
        <f t="shared" si="283"/>
        <v>2</v>
      </c>
      <c r="BU204" s="28">
        <f t="shared" si="283"/>
        <v>4</v>
      </c>
      <c r="BV204" s="28">
        <f t="shared" si="283"/>
        <v>0</v>
      </c>
      <c r="BW204" s="29">
        <f t="shared" si="283"/>
        <v>4</v>
      </c>
      <c r="BX204" s="28">
        <f t="shared" si="283"/>
        <v>2871</v>
      </c>
      <c r="BY204" s="28">
        <f t="shared" si="283"/>
        <v>515</v>
      </c>
      <c r="BZ204" s="28">
        <f t="shared" si="283"/>
        <v>196</v>
      </c>
      <c r="CA204" s="29">
        <f t="shared" si="283"/>
        <v>2160</v>
      </c>
      <c r="CB204" s="28">
        <f t="shared" si="283"/>
        <v>114</v>
      </c>
      <c r="CC204" s="28">
        <f t="shared" si="283"/>
        <v>36</v>
      </c>
      <c r="CD204" s="29">
        <f t="shared" si="283"/>
        <v>78</v>
      </c>
    </row>
    <row r="205" spans="16:82" x14ac:dyDescent="0.15">
      <c r="P205" s="126"/>
      <c r="Q205" s="34"/>
      <c r="R205" s="113"/>
      <c r="S205" s="113"/>
      <c r="T205" s="113"/>
      <c r="U205" s="113"/>
      <c r="V205" s="34"/>
      <c r="X205" s="129"/>
      <c r="AP205"/>
      <c r="AT205" s="40"/>
      <c r="BG205"/>
      <c r="BK205" s="40"/>
      <c r="BM205" s="82" t="s">
        <v>84</v>
      </c>
      <c r="BN205" s="38">
        <f t="shared" ref="BN205:BN216" si="284">(BO205+BP205+BQ205)</f>
        <v>3</v>
      </c>
      <c r="BO205" s="38">
        <f t="shared" ref="BO205:BO216" si="285">BY205</f>
        <v>0</v>
      </c>
      <c r="BP205" s="38">
        <f t="shared" ref="BP205:BP216" si="286">(BS205+BV205+BZ205+CC205)</f>
        <v>0</v>
      </c>
      <c r="BQ205" s="48">
        <f t="shared" ref="BQ205:BQ216" si="287">(BT205+BW205+CA205+CD205)</f>
        <v>3</v>
      </c>
      <c r="BR205" s="59">
        <f t="shared" ref="BR205:BR216" si="288">(BS205+BT205)</f>
        <v>0</v>
      </c>
      <c r="BS205" s="37"/>
      <c r="BT205" s="54"/>
      <c r="BU205" s="59">
        <f t="shared" ref="BU205:BU216" si="289">(BV205+BW205)</f>
        <v>0</v>
      </c>
      <c r="BV205" s="37"/>
      <c r="BW205" s="54"/>
      <c r="BX205" s="59">
        <f t="shared" ref="BX205:BX216" si="290">(BY205+BZ205+CA205)</f>
        <v>2</v>
      </c>
      <c r="BY205" s="37"/>
      <c r="BZ205" s="37"/>
      <c r="CA205" s="48">
        <v>2</v>
      </c>
      <c r="CB205" s="59">
        <f t="shared" ref="CB205:CB216" si="291">(CC205+CD205)</f>
        <v>1</v>
      </c>
      <c r="CC205" s="37"/>
      <c r="CD205" s="54">
        <v>1</v>
      </c>
    </row>
    <row r="206" spans="16:82" x14ac:dyDescent="0.15">
      <c r="P206" s="126"/>
      <c r="Q206" s="34"/>
      <c r="R206" s="113"/>
      <c r="S206" s="113"/>
      <c r="T206" s="113"/>
      <c r="U206" s="113"/>
      <c r="V206" s="34"/>
      <c r="W206" s="34"/>
      <c r="X206" s="129"/>
      <c r="AP206"/>
      <c r="AT206" s="40"/>
      <c r="BG206"/>
      <c r="BK206" s="40"/>
      <c r="BM206" s="45" t="s">
        <v>115</v>
      </c>
      <c r="BN206" s="38">
        <f t="shared" si="284"/>
        <v>2</v>
      </c>
      <c r="BO206" s="38">
        <f t="shared" si="285"/>
        <v>0</v>
      </c>
      <c r="BP206" s="38">
        <f t="shared" si="286"/>
        <v>0</v>
      </c>
      <c r="BQ206" s="48">
        <f t="shared" si="287"/>
        <v>2</v>
      </c>
      <c r="BR206" s="59">
        <f t="shared" si="288"/>
        <v>0</v>
      </c>
      <c r="BS206" s="37"/>
      <c r="BT206" s="54"/>
      <c r="BU206" s="59">
        <f t="shared" si="289"/>
        <v>0</v>
      </c>
      <c r="BV206" s="37"/>
      <c r="BW206" s="54"/>
      <c r="BX206" s="59">
        <f t="shared" si="290"/>
        <v>2</v>
      </c>
      <c r="BY206" s="37"/>
      <c r="BZ206" s="37"/>
      <c r="CA206" s="48">
        <v>2</v>
      </c>
      <c r="CB206" s="59">
        <f t="shared" si="291"/>
        <v>0</v>
      </c>
      <c r="CC206" s="37"/>
      <c r="CD206" s="54"/>
    </row>
    <row r="207" spans="16:82" x14ac:dyDescent="0.15">
      <c r="P207" s="126"/>
      <c r="Q207" s="34"/>
      <c r="R207" s="113"/>
      <c r="S207" s="113"/>
      <c r="T207" s="113"/>
      <c r="U207" s="113"/>
      <c r="V207" s="34"/>
      <c r="X207" s="124"/>
      <c r="AP207"/>
      <c r="AT207" s="40"/>
      <c r="BG207"/>
      <c r="BK207" s="40"/>
      <c r="BM207" s="63" t="s">
        <v>116</v>
      </c>
      <c r="BN207" s="59">
        <f t="shared" si="284"/>
        <v>3</v>
      </c>
      <c r="BO207" s="38">
        <f t="shared" si="285"/>
        <v>0</v>
      </c>
      <c r="BP207" s="38">
        <f t="shared" si="286"/>
        <v>1</v>
      </c>
      <c r="BQ207" s="48">
        <f t="shared" si="287"/>
        <v>2</v>
      </c>
      <c r="BR207" s="59">
        <f t="shared" si="288"/>
        <v>1</v>
      </c>
      <c r="BS207" s="37">
        <v>1</v>
      </c>
      <c r="BT207" s="54"/>
      <c r="BU207" s="59">
        <f t="shared" si="289"/>
        <v>0</v>
      </c>
      <c r="BV207" s="37"/>
      <c r="BW207" s="54"/>
      <c r="BX207" s="59">
        <f t="shared" si="290"/>
        <v>2</v>
      </c>
      <c r="BY207" s="37"/>
      <c r="BZ207" s="37"/>
      <c r="CA207" s="54">
        <v>2</v>
      </c>
      <c r="CB207" s="59">
        <f t="shared" si="291"/>
        <v>0</v>
      </c>
      <c r="CC207" s="37"/>
      <c r="CD207" s="54"/>
    </row>
    <row r="208" spans="16:82" x14ac:dyDescent="0.15">
      <c r="P208" s="126"/>
      <c r="Q208" s="34"/>
      <c r="R208" s="113"/>
      <c r="S208" s="113"/>
      <c r="T208" s="113"/>
      <c r="U208" s="113"/>
      <c r="V208" s="34"/>
      <c r="X208" s="124"/>
      <c r="AP208"/>
      <c r="AT208" s="40"/>
      <c r="BG208"/>
      <c r="BK208" s="40"/>
      <c r="BM208" s="63" t="s">
        <v>117</v>
      </c>
      <c r="BN208" s="38">
        <f t="shared" si="284"/>
        <v>2</v>
      </c>
      <c r="BO208" s="38">
        <f t="shared" si="285"/>
        <v>0</v>
      </c>
      <c r="BP208" s="38">
        <f t="shared" si="286"/>
        <v>0</v>
      </c>
      <c r="BQ208" s="48">
        <f t="shared" si="287"/>
        <v>2</v>
      </c>
      <c r="BR208" s="59">
        <f t="shared" si="288"/>
        <v>0</v>
      </c>
      <c r="BS208" s="37"/>
      <c r="BT208" s="54"/>
      <c r="BU208" s="59">
        <f t="shared" si="289"/>
        <v>0</v>
      </c>
      <c r="BV208" s="37"/>
      <c r="BW208" s="54"/>
      <c r="BX208" s="59">
        <f t="shared" si="290"/>
        <v>2</v>
      </c>
      <c r="BY208" s="37"/>
      <c r="BZ208" s="37"/>
      <c r="CA208" s="54">
        <v>2</v>
      </c>
      <c r="CB208" s="59">
        <f t="shared" si="291"/>
        <v>0</v>
      </c>
      <c r="CC208" s="37"/>
      <c r="CD208" s="54"/>
    </row>
    <row r="209" spans="16:82" x14ac:dyDescent="0.15">
      <c r="P209" s="126"/>
      <c r="Q209" s="34"/>
      <c r="R209" s="113"/>
      <c r="S209" s="113"/>
      <c r="T209" s="113"/>
      <c r="U209" s="113"/>
      <c r="V209" s="34"/>
      <c r="X209" s="52"/>
      <c r="AP209"/>
      <c r="AT209" s="40"/>
      <c r="BG209"/>
      <c r="BK209" s="40"/>
      <c r="BM209" s="45" t="s">
        <v>118</v>
      </c>
      <c r="BN209" s="38">
        <f t="shared" si="284"/>
        <v>2</v>
      </c>
      <c r="BO209" s="38">
        <f t="shared" si="285"/>
        <v>0</v>
      </c>
      <c r="BP209" s="38">
        <f t="shared" si="286"/>
        <v>0</v>
      </c>
      <c r="BQ209" s="48">
        <f t="shared" si="287"/>
        <v>2</v>
      </c>
      <c r="BR209" s="59">
        <f t="shared" si="288"/>
        <v>0</v>
      </c>
      <c r="BS209" s="37"/>
      <c r="BT209" s="54"/>
      <c r="BU209" s="59">
        <f t="shared" si="289"/>
        <v>0</v>
      </c>
      <c r="BV209" s="37"/>
      <c r="BW209" s="54"/>
      <c r="BX209" s="59">
        <f t="shared" si="290"/>
        <v>2</v>
      </c>
      <c r="BY209" s="37"/>
      <c r="BZ209" s="37"/>
      <c r="CA209" s="54">
        <v>2</v>
      </c>
      <c r="CB209" s="59">
        <f t="shared" si="291"/>
        <v>0</v>
      </c>
      <c r="CC209" s="37"/>
      <c r="CD209" s="54"/>
    </row>
    <row r="210" spans="16:82" x14ac:dyDescent="0.15">
      <c r="P210" s="126"/>
      <c r="Q210" s="34"/>
      <c r="R210" s="113"/>
      <c r="S210" s="113"/>
      <c r="T210" s="113"/>
      <c r="U210" s="113"/>
      <c r="V210" s="34"/>
      <c r="W210" s="34"/>
      <c r="X210" s="49"/>
      <c r="AP210"/>
      <c r="AT210" s="40"/>
      <c r="BG210"/>
      <c r="BK210" s="40"/>
      <c r="BM210" s="63" t="s">
        <v>119</v>
      </c>
      <c r="BN210" s="59">
        <f t="shared" si="284"/>
        <v>1</v>
      </c>
      <c r="BO210" s="38">
        <f t="shared" si="285"/>
        <v>0</v>
      </c>
      <c r="BP210" s="38">
        <f t="shared" si="286"/>
        <v>0</v>
      </c>
      <c r="BQ210" s="48">
        <f t="shared" si="287"/>
        <v>1</v>
      </c>
      <c r="BR210" s="59">
        <f t="shared" si="288"/>
        <v>0</v>
      </c>
      <c r="BS210" s="37"/>
      <c r="BT210" s="54"/>
      <c r="BU210" s="59">
        <f t="shared" si="289"/>
        <v>0</v>
      </c>
      <c r="BV210" s="37"/>
      <c r="BW210" s="54"/>
      <c r="BX210" s="59">
        <f t="shared" si="290"/>
        <v>1</v>
      </c>
      <c r="BY210" s="37"/>
      <c r="BZ210" s="37"/>
      <c r="CA210" s="54">
        <v>1</v>
      </c>
      <c r="CB210" s="59">
        <f t="shared" si="291"/>
        <v>0</v>
      </c>
      <c r="CC210" s="37"/>
      <c r="CD210" s="54"/>
    </row>
    <row r="211" spans="16:82" x14ac:dyDescent="0.15">
      <c r="P211" s="126"/>
      <c r="Q211" s="34"/>
      <c r="R211" s="113"/>
      <c r="S211" s="113"/>
      <c r="T211" s="113"/>
      <c r="U211" s="113"/>
      <c r="V211" s="34"/>
      <c r="W211" s="34"/>
      <c r="X211" s="129"/>
      <c r="AP211"/>
      <c r="AT211" s="40"/>
      <c r="BG211"/>
      <c r="BK211" s="40"/>
      <c r="BM211" s="45" t="s">
        <v>121</v>
      </c>
      <c r="BN211" s="38">
        <f t="shared" si="284"/>
        <v>2</v>
      </c>
      <c r="BO211" s="38">
        <f t="shared" si="285"/>
        <v>0</v>
      </c>
      <c r="BP211" s="38">
        <f t="shared" si="286"/>
        <v>0</v>
      </c>
      <c r="BQ211" s="48">
        <f t="shared" si="287"/>
        <v>2</v>
      </c>
      <c r="BR211" s="59">
        <f t="shared" si="288"/>
        <v>0</v>
      </c>
      <c r="BS211" s="37"/>
      <c r="BT211" s="54"/>
      <c r="BU211" s="59">
        <f t="shared" si="289"/>
        <v>0</v>
      </c>
      <c r="BV211" s="37"/>
      <c r="BW211" s="54"/>
      <c r="BX211" s="59">
        <f t="shared" si="290"/>
        <v>2</v>
      </c>
      <c r="BY211" s="37"/>
      <c r="BZ211" s="37"/>
      <c r="CA211" s="37">
        <v>2</v>
      </c>
      <c r="CB211" s="59">
        <f t="shared" si="291"/>
        <v>0</v>
      </c>
      <c r="CC211" s="37"/>
      <c r="CD211" s="54"/>
    </row>
    <row r="212" spans="16:82" x14ac:dyDescent="0.15">
      <c r="P212" s="126"/>
      <c r="Q212" s="34"/>
      <c r="R212" s="113"/>
      <c r="S212" s="113"/>
      <c r="T212" s="113"/>
      <c r="U212" s="113"/>
      <c r="V212" s="34"/>
      <c r="W212" s="34"/>
      <c r="X212" s="49"/>
      <c r="AP212"/>
      <c r="AT212" s="40"/>
      <c r="BG212"/>
      <c r="BK212" s="40"/>
      <c r="BM212" s="63" t="s">
        <v>122</v>
      </c>
      <c r="BN212" s="59">
        <f t="shared" si="284"/>
        <v>2</v>
      </c>
      <c r="BO212" s="38">
        <f t="shared" si="285"/>
        <v>0</v>
      </c>
      <c r="BP212" s="38">
        <f t="shared" si="286"/>
        <v>0</v>
      </c>
      <c r="BQ212" s="48">
        <f t="shared" si="287"/>
        <v>2</v>
      </c>
      <c r="BR212" s="59">
        <f t="shared" si="288"/>
        <v>0</v>
      </c>
      <c r="BS212" s="37"/>
      <c r="BT212" s="54"/>
      <c r="BU212" s="59">
        <f t="shared" si="289"/>
        <v>0</v>
      </c>
      <c r="BV212" s="37"/>
      <c r="BW212" s="54"/>
      <c r="BX212" s="59">
        <f t="shared" si="290"/>
        <v>2</v>
      </c>
      <c r="BY212" s="37"/>
      <c r="BZ212" s="37"/>
      <c r="CA212" s="54">
        <v>2</v>
      </c>
      <c r="CB212" s="59">
        <f t="shared" si="291"/>
        <v>0</v>
      </c>
      <c r="CC212" s="37"/>
      <c r="CD212" s="54"/>
    </row>
    <row r="213" spans="16:82" x14ac:dyDescent="0.15">
      <c r="P213" s="126"/>
      <c r="Q213" s="34"/>
      <c r="R213" s="113"/>
      <c r="S213" s="34"/>
      <c r="T213" s="34"/>
      <c r="U213" s="34"/>
      <c r="V213" s="49"/>
      <c r="W213" s="57"/>
      <c r="X213" s="49"/>
      <c r="AP213"/>
      <c r="AT213" s="40"/>
      <c r="BG213"/>
      <c r="BK213" s="40"/>
      <c r="BM213" s="63" t="s">
        <v>123</v>
      </c>
      <c r="BN213" s="38">
        <f t="shared" si="284"/>
        <v>1</v>
      </c>
      <c r="BO213" s="38">
        <f t="shared" si="285"/>
        <v>0</v>
      </c>
      <c r="BP213" s="38">
        <f t="shared" si="286"/>
        <v>0</v>
      </c>
      <c r="BQ213" s="48">
        <f t="shared" si="287"/>
        <v>1</v>
      </c>
      <c r="BR213" s="59">
        <f t="shared" si="288"/>
        <v>0</v>
      </c>
      <c r="BS213" s="37"/>
      <c r="BT213" s="54"/>
      <c r="BU213" s="59">
        <f t="shared" si="289"/>
        <v>0</v>
      </c>
      <c r="BV213" s="37"/>
      <c r="BW213" s="54"/>
      <c r="BX213" s="59">
        <f t="shared" si="290"/>
        <v>1</v>
      </c>
      <c r="BY213" s="37"/>
      <c r="BZ213" s="37"/>
      <c r="CA213" s="54">
        <v>1</v>
      </c>
      <c r="CB213" s="59">
        <f t="shared" si="291"/>
        <v>0</v>
      </c>
      <c r="CC213" s="37"/>
      <c r="CD213" s="54"/>
    </row>
    <row r="214" spans="16:82" x14ac:dyDescent="0.15">
      <c r="P214" s="126"/>
      <c r="Q214" s="34"/>
      <c r="R214" s="113"/>
      <c r="S214" s="34"/>
      <c r="T214" s="34"/>
      <c r="U214" s="34"/>
      <c r="V214" s="49"/>
      <c r="W214" s="143"/>
      <c r="X214" s="52"/>
      <c r="AP214"/>
      <c r="AT214" s="40"/>
      <c r="BG214"/>
      <c r="BK214" s="40"/>
      <c r="BM214" s="45" t="s">
        <v>126</v>
      </c>
      <c r="BN214" s="38">
        <f t="shared" si="284"/>
        <v>1</v>
      </c>
      <c r="BO214" s="38">
        <f t="shared" si="285"/>
        <v>0</v>
      </c>
      <c r="BP214" s="38">
        <f t="shared" si="286"/>
        <v>0</v>
      </c>
      <c r="BQ214" s="48">
        <f t="shared" si="287"/>
        <v>1</v>
      </c>
      <c r="BR214" s="59">
        <f t="shared" si="288"/>
        <v>0</v>
      </c>
      <c r="BS214" s="37"/>
      <c r="BT214" s="54"/>
      <c r="BU214" s="59">
        <f t="shared" si="289"/>
        <v>0</v>
      </c>
      <c r="BV214" s="37"/>
      <c r="BW214" s="54"/>
      <c r="BX214" s="59">
        <f t="shared" si="290"/>
        <v>1</v>
      </c>
      <c r="BY214" s="37"/>
      <c r="BZ214" s="37"/>
      <c r="CA214" s="54">
        <v>1</v>
      </c>
      <c r="CB214" s="59">
        <f t="shared" si="291"/>
        <v>0</v>
      </c>
      <c r="CC214" s="37"/>
      <c r="CD214" s="54"/>
    </row>
    <row r="215" spans="16:82" x14ac:dyDescent="0.15">
      <c r="P215" s="126"/>
      <c r="Q215" s="34"/>
      <c r="R215" s="113"/>
      <c r="S215" s="124"/>
      <c r="T215" s="34"/>
      <c r="U215" s="34"/>
      <c r="V215" s="34"/>
      <c r="X215" s="52"/>
      <c r="AP215"/>
      <c r="AT215" s="40"/>
      <c r="BG215"/>
      <c r="BK215" s="40"/>
      <c r="BM215" s="63" t="s">
        <v>218</v>
      </c>
      <c r="BN215" s="38">
        <f t="shared" si="284"/>
        <v>2</v>
      </c>
      <c r="BO215" s="38">
        <f t="shared" si="285"/>
        <v>0</v>
      </c>
      <c r="BP215" s="38">
        <f t="shared" si="286"/>
        <v>0</v>
      </c>
      <c r="BQ215" s="48">
        <f t="shared" si="287"/>
        <v>2</v>
      </c>
      <c r="BR215" s="59">
        <f t="shared" si="288"/>
        <v>0</v>
      </c>
      <c r="BS215" s="37"/>
      <c r="BT215" s="54"/>
      <c r="BU215" s="59">
        <f t="shared" si="289"/>
        <v>0</v>
      </c>
      <c r="BV215" s="37"/>
      <c r="BW215" s="54"/>
      <c r="BX215" s="59">
        <f t="shared" si="290"/>
        <v>2</v>
      </c>
      <c r="BY215" s="37"/>
      <c r="BZ215" s="37"/>
      <c r="CA215" s="54">
        <v>2</v>
      </c>
      <c r="CB215" s="59">
        <f t="shared" si="291"/>
        <v>0</v>
      </c>
      <c r="CC215" s="37"/>
      <c r="CD215" s="54"/>
    </row>
    <row r="216" spans="16:82" x14ac:dyDescent="0.15">
      <c r="P216" s="126"/>
      <c r="Q216" s="34"/>
      <c r="R216" s="113"/>
      <c r="S216" s="113"/>
      <c r="T216" s="34"/>
      <c r="U216" s="34"/>
      <c r="V216" s="34"/>
      <c r="W216" s="34"/>
      <c r="X216" s="49"/>
      <c r="AP216"/>
      <c r="AT216" s="40"/>
      <c r="BG216"/>
      <c r="BK216" s="40"/>
      <c r="BM216" s="45" t="s">
        <v>219</v>
      </c>
      <c r="BN216" s="38">
        <f t="shared" si="284"/>
        <v>1</v>
      </c>
      <c r="BO216" s="38">
        <f t="shared" si="285"/>
        <v>0</v>
      </c>
      <c r="BP216" s="38">
        <f t="shared" si="286"/>
        <v>0</v>
      </c>
      <c r="BQ216" s="48">
        <f t="shared" si="287"/>
        <v>1</v>
      </c>
      <c r="BR216" s="59">
        <f t="shared" si="288"/>
        <v>0</v>
      </c>
      <c r="BS216" s="37"/>
      <c r="BT216" s="54"/>
      <c r="BU216" s="59">
        <f t="shared" si="289"/>
        <v>0</v>
      </c>
      <c r="BV216" s="37"/>
      <c r="BW216" s="54"/>
      <c r="BX216" s="59">
        <f t="shared" si="290"/>
        <v>1</v>
      </c>
      <c r="BY216" s="37"/>
      <c r="BZ216" s="37"/>
      <c r="CA216" s="54">
        <v>1</v>
      </c>
      <c r="CB216" s="59">
        <f t="shared" si="291"/>
        <v>0</v>
      </c>
      <c r="CC216" s="37"/>
      <c r="CD216" s="54"/>
    </row>
    <row r="217" spans="16:82" x14ac:dyDescent="0.15">
      <c r="P217" s="126"/>
      <c r="Q217" s="34"/>
      <c r="R217" s="113"/>
      <c r="S217" s="113"/>
      <c r="T217" s="34"/>
      <c r="U217" s="113"/>
      <c r="V217" s="34"/>
      <c r="W217" s="34"/>
      <c r="X217" s="129"/>
      <c r="AP217"/>
      <c r="AT217" s="40"/>
      <c r="BG217"/>
      <c r="BK217" s="40"/>
      <c r="BM217" s="45" t="s">
        <v>221</v>
      </c>
      <c r="BN217" s="38">
        <f t="shared" ref="BN217:BN228" si="292">(BO217+BP217+BQ217)</f>
        <v>1</v>
      </c>
      <c r="BO217" s="38">
        <f t="shared" ref="BO217:BO228" si="293">BY217</f>
        <v>0</v>
      </c>
      <c r="BP217" s="38">
        <f t="shared" ref="BP217:BP228" si="294">(BS217+BV217+BZ217+CC217)</f>
        <v>0</v>
      </c>
      <c r="BQ217" s="48">
        <f t="shared" ref="BQ217:BQ228" si="295">(BT217+BW217+CA217+CD217)</f>
        <v>1</v>
      </c>
      <c r="BR217" s="59">
        <f t="shared" ref="BR217:BR228" si="296">(BS217+BT217)</f>
        <v>0</v>
      </c>
      <c r="BS217" s="37"/>
      <c r="BT217" s="54"/>
      <c r="BU217" s="59">
        <f t="shared" ref="BU217:BU228" si="297">(BV217+BW217)</f>
        <v>0</v>
      </c>
      <c r="BV217" s="37"/>
      <c r="BW217" s="54"/>
      <c r="BX217" s="59">
        <f t="shared" ref="BX217:BX228" si="298">(BY217+BZ217+CA217)</f>
        <v>1</v>
      </c>
      <c r="BY217" s="37"/>
      <c r="BZ217" s="37"/>
      <c r="CA217" s="54">
        <v>1</v>
      </c>
      <c r="CB217" s="59">
        <f t="shared" ref="CB217:CB228" si="299">(CC217+CD217)</f>
        <v>0</v>
      </c>
      <c r="CC217" s="37"/>
      <c r="CD217" s="54"/>
    </row>
    <row r="218" spans="16:82" x14ac:dyDescent="0.15">
      <c r="P218" s="126"/>
      <c r="Q218" s="34"/>
      <c r="R218" s="113"/>
      <c r="S218" s="113"/>
      <c r="T218" s="113"/>
      <c r="U218" s="124"/>
      <c r="V218" s="34"/>
      <c r="X218" s="129"/>
      <c r="AP218"/>
      <c r="AT218" s="40"/>
      <c r="BG218"/>
      <c r="BK218" s="40"/>
      <c r="BM218" s="63" t="s">
        <v>222</v>
      </c>
      <c r="BN218" s="59">
        <f t="shared" si="292"/>
        <v>0</v>
      </c>
      <c r="BO218" s="38">
        <f t="shared" si="293"/>
        <v>0</v>
      </c>
      <c r="BP218" s="38">
        <f t="shared" si="294"/>
        <v>0</v>
      </c>
      <c r="BQ218" s="48">
        <f t="shared" si="295"/>
        <v>0</v>
      </c>
      <c r="BR218" s="59">
        <f t="shared" si="296"/>
        <v>0</v>
      </c>
      <c r="BS218" s="37"/>
      <c r="BT218" s="54"/>
      <c r="BU218" s="59">
        <f t="shared" si="297"/>
        <v>0</v>
      </c>
      <c r="BV218" s="37"/>
      <c r="BW218" s="54"/>
      <c r="BX218" s="59">
        <f t="shared" si="298"/>
        <v>0</v>
      </c>
      <c r="BY218" s="37"/>
      <c r="BZ218" s="37"/>
      <c r="CA218" s="54"/>
      <c r="CB218" s="59">
        <f t="shared" si="299"/>
        <v>0</v>
      </c>
      <c r="CC218" s="37"/>
      <c r="CD218" s="54"/>
    </row>
    <row r="219" spans="16:82" x14ac:dyDescent="0.15">
      <c r="P219" s="126"/>
      <c r="Q219" s="34"/>
      <c r="R219" s="113"/>
      <c r="S219" s="113"/>
      <c r="T219" s="113"/>
      <c r="U219" s="113"/>
      <c r="V219" s="34"/>
      <c r="W219" s="34"/>
      <c r="X219" s="129"/>
      <c r="AP219"/>
      <c r="AT219" s="40"/>
      <c r="BG219"/>
      <c r="BK219" s="40"/>
      <c r="BM219" s="45" t="s">
        <v>223</v>
      </c>
      <c r="BN219" s="38">
        <f t="shared" si="292"/>
        <v>0</v>
      </c>
      <c r="BO219" s="38">
        <f t="shared" si="293"/>
        <v>0</v>
      </c>
      <c r="BP219" s="38">
        <f t="shared" si="294"/>
        <v>0</v>
      </c>
      <c r="BQ219" s="48">
        <f t="shared" si="295"/>
        <v>0</v>
      </c>
      <c r="BR219" s="59">
        <f t="shared" si="296"/>
        <v>0</v>
      </c>
      <c r="BS219" s="37"/>
      <c r="BT219" s="54"/>
      <c r="BU219" s="59">
        <f t="shared" si="297"/>
        <v>0</v>
      </c>
      <c r="BV219" s="37"/>
      <c r="BW219" s="54"/>
      <c r="BX219" s="59">
        <f t="shared" si="298"/>
        <v>0</v>
      </c>
      <c r="BY219" s="37"/>
      <c r="BZ219" s="37"/>
      <c r="CA219" s="37"/>
      <c r="CB219" s="59">
        <f t="shared" si="299"/>
        <v>0</v>
      </c>
      <c r="CC219" s="37"/>
      <c r="CD219" s="54"/>
    </row>
    <row r="220" spans="16:82" x14ac:dyDescent="0.15">
      <c r="P220" s="126"/>
      <c r="Q220" s="34"/>
      <c r="R220" s="113"/>
      <c r="S220" s="113"/>
      <c r="T220" s="113"/>
      <c r="U220" s="113"/>
      <c r="V220" s="34"/>
      <c r="W220" s="141"/>
      <c r="X220" s="124"/>
      <c r="AP220"/>
      <c r="AT220" s="40"/>
      <c r="BG220"/>
      <c r="BK220" s="40"/>
      <c r="BM220" s="63" t="s">
        <v>224</v>
      </c>
      <c r="BN220" s="59">
        <f t="shared" si="292"/>
        <v>0</v>
      </c>
      <c r="BO220" s="38">
        <f t="shared" si="293"/>
        <v>0</v>
      </c>
      <c r="BP220" s="38">
        <f t="shared" si="294"/>
        <v>0</v>
      </c>
      <c r="BQ220" s="48">
        <f t="shared" si="295"/>
        <v>0</v>
      </c>
      <c r="BR220" s="59">
        <f t="shared" si="296"/>
        <v>0</v>
      </c>
      <c r="BS220" s="37"/>
      <c r="BT220" s="54"/>
      <c r="BU220" s="59">
        <f t="shared" si="297"/>
        <v>0</v>
      </c>
      <c r="BV220" s="37"/>
      <c r="BW220" s="54"/>
      <c r="BX220" s="59">
        <f t="shared" si="298"/>
        <v>0</v>
      </c>
      <c r="BY220" s="37"/>
      <c r="BZ220" s="37"/>
      <c r="CA220" s="54"/>
      <c r="CB220" s="59">
        <f t="shared" si="299"/>
        <v>0</v>
      </c>
      <c r="CC220" s="37"/>
      <c r="CD220" s="54"/>
    </row>
    <row r="221" spans="16:82" x14ac:dyDescent="0.15">
      <c r="P221" s="126"/>
      <c r="Q221" s="34"/>
      <c r="R221" s="113"/>
      <c r="S221" s="113"/>
      <c r="T221" s="113"/>
      <c r="U221" s="113"/>
      <c r="V221" s="34"/>
      <c r="W221" s="141"/>
      <c r="X221" s="52"/>
      <c r="AP221"/>
      <c r="AT221" s="40"/>
      <c r="BG221"/>
      <c r="BK221" s="40"/>
      <c r="BM221" s="63" t="s">
        <v>225</v>
      </c>
      <c r="BN221" s="38">
        <f t="shared" si="292"/>
        <v>0</v>
      </c>
      <c r="BO221" s="38">
        <f t="shared" si="293"/>
        <v>0</v>
      </c>
      <c r="BP221" s="38">
        <f t="shared" si="294"/>
        <v>0</v>
      </c>
      <c r="BQ221" s="48">
        <f t="shared" si="295"/>
        <v>0</v>
      </c>
      <c r="BR221" s="59">
        <f t="shared" si="296"/>
        <v>0</v>
      </c>
      <c r="BS221" s="37"/>
      <c r="BT221" s="54"/>
      <c r="BU221" s="59">
        <f t="shared" si="297"/>
        <v>0</v>
      </c>
      <c r="BV221" s="37"/>
      <c r="BW221" s="54"/>
      <c r="BX221" s="59">
        <f t="shared" si="298"/>
        <v>0</v>
      </c>
      <c r="BY221" s="37"/>
      <c r="BZ221" s="37"/>
      <c r="CA221" s="37"/>
      <c r="CB221" s="59">
        <f t="shared" si="299"/>
        <v>0</v>
      </c>
      <c r="CC221" s="37"/>
      <c r="CD221" s="54"/>
    </row>
    <row r="222" spans="16:82" x14ac:dyDescent="0.15">
      <c r="P222" s="126"/>
      <c r="Q222" s="34"/>
      <c r="R222" s="113"/>
      <c r="S222" s="113"/>
      <c r="T222" s="113"/>
      <c r="U222" s="113"/>
      <c r="V222" s="34"/>
      <c r="W222" s="34"/>
      <c r="X222" s="129"/>
      <c r="AP222"/>
      <c r="AT222" s="40"/>
      <c r="BG222"/>
      <c r="BK222" s="40"/>
      <c r="BM222" s="45" t="s">
        <v>226</v>
      </c>
      <c r="BN222" s="38">
        <f t="shared" si="292"/>
        <v>0</v>
      </c>
      <c r="BO222" s="38">
        <f t="shared" si="293"/>
        <v>0</v>
      </c>
      <c r="BP222" s="38">
        <f t="shared" si="294"/>
        <v>0</v>
      </c>
      <c r="BQ222" s="48">
        <f t="shared" si="295"/>
        <v>0</v>
      </c>
      <c r="BR222" s="59">
        <f t="shared" si="296"/>
        <v>0</v>
      </c>
      <c r="BS222" s="37"/>
      <c r="BT222" s="54"/>
      <c r="BU222" s="59">
        <f t="shared" si="297"/>
        <v>0</v>
      </c>
      <c r="BV222" s="37"/>
      <c r="BW222" s="54"/>
      <c r="BX222" s="59">
        <f t="shared" si="298"/>
        <v>0</v>
      </c>
      <c r="BY222" s="37"/>
      <c r="BZ222" s="37"/>
      <c r="CA222" s="37"/>
      <c r="CB222" s="59">
        <f t="shared" si="299"/>
        <v>0</v>
      </c>
      <c r="CC222" s="37"/>
      <c r="CD222" s="54"/>
    </row>
    <row r="223" spans="16:82" x14ac:dyDescent="0.15">
      <c r="P223" s="126"/>
      <c r="Q223" s="34"/>
      <c r="R223" s="113"/>
      <c r="S223" s="113"/>
      <c r="T223" s="113"/>
      <c r="U223" s="113"/>
      <c r="V223" s="34"/>
      <c r="W223" s="34"/>
      <c r="X223" s="49"/>
      <c r="AP223"/>
      <c r="AT223" s="40"/>
      <c r="BG223"/>
      <c r="BK223" s="40"/>
      <c r="BM223" s="63" t="s">
        <v>227</v>
      </c>
      <c r="BN223" s="59">
        <f t="shared" si="292"/>
        <v>0</v>
      </c>
      <c r="BO223" s="38">
        <f t="shared" si="293"/>
        <v>0</v>
      </c>
      <c r="BP223" s="38">
        <f t="shared" si="294"/>
        <v>0</v>
      </c>
      <c r="BQ223" s="48">
        <f t="shared" si="295"/>
        <v>0</v>
      </c>
      <c r="BR223" s="59">
        <f t="shared" si="296"/>
        <v>0</v>
      </c>
      <c r="BS223" s="37"/>
      <c r="BT223" s="54"/>
      <c r="BU223" s="59">
        <f t="shared" si="297"/>
        <v>0</v>
      </c>
      <c r="BV223" s="37"/>
      <c r="BW223" s="54"/>
      <c r="BX223" s="59">
        <f t="shared" si="298"/>
        <v>0</v>
      </c>
      <c r="BY223" s="37"/>
      <c r="BZ223" s="37"/>
      <c r="CA223" s="54"/>
      <c r="CB223" s="59">
        <f t="shared" si="299"/>
        <v>0</v>
      </c>
      <c r="CC223" s="37"/>
      <c r="CD223" s="54"/>
    </row>
    <row r="224" spans="16:82" x14ac:dyDescent="0.15">
      <c r="P224" s="126"/>
      <c r="Q224" s="34"/>
      <c r="R224" s="113"/>
      <c r="S224" s="113"/>
      <c r="T224" s="113"/>
      <c r="U224" s="113"/>
      <c r="V224" s="34"/>
      <c r="X224" s="49"/>
      <c r="AP224"/>
      <c r="AT224" s="40"/>
      <c r="BG224"/>
      <c r="BK224" s="40"/>
      <c r="BM224" s="45" t="s">
        <v>281</v>
      </c>
      <c r="BN224" s="38">
        <f t="shared" si="292"/>
        <v>0</v>
      </c>
      <c r="BO224" s="38">
        <f t="shared" si="293"/>
        <v>0</v>
      </c>
      <c r="BP224" s="38">
        <f t="shared" si="294"/>
        <v>0</v>
      </c>
      <c r="BQ224" s="48">
        <f t="shared" si="295"/>
        <v>0</v>
      </c>
      <c r="BR224" s="59">
        <f t="shared" si="296"/>
        <v>0</v>
      </c>
      <c r="BS224" s="37"/>
      <c r="BT224" s="54"/>
      <c r="BU224" s="59">
        <f t="shared" si="297"/>
        <v>0</v>
      </c>
      <c r="BV224" s="37"/>
      <c r="BW224" s="54"/>
      <c r="BX224" s="59">
        <f t="shared" si="298"/>
        <v>0</v>
      </c>
      <c r="BY224" s="37"/>
      <c r="BZ224" s="37"/>
      <c r="CA224" s="37"/>
      <c r="CB224" s="59">
        <f t="shared" si="299"/>
        <v>0</v>
      </c>
      <c r="CC224" s="37"/>
      <c r="CD224" s="54"/>
    </row>
    <row r="225" spans="16:82" x14ac:dyDescent="0.15">
      <c r="P225" s="126"/>
      <c r="Q225" s="34"/>
      <c r="R225" s="113"/>
      <c r="S225" s="113"/>
      <c r="T225" s="113"/>
      <c r="U225" s="113"/>
      <c r="V225" s="34"/>
      <c r="W225" s="34"/>
      <c r="X225" s="124"/>
      <c r="AP225"/>
      <c r="AT225" s="40"/>
      <c r="BG225"/>
      <c r="BK225" s="40"/>
      <c r="BM225" s="63" t="s">
        <v>228</v>
      </c>
      <c r="BN225" s="59">
        <f t="shared" si="292"/>
        <v>0</v>
      </c>
      <c r="BO225" s="38">
        <f t="shared" si="293"/>
        <v>0</v>
      </c>
      <c r="BP225" s="38">
        <f t="shared" si="294"/>
        <v>0</v>
      </c>
      <c r="BQ225" s="48">
        <f t="shared" si="295"/>
        <v>0</v>
      </c>
      <c r="BR225" s="59">
        <f t="shared" si="296"/>
        <v>0</v>
      </c>
      <c r="BS225" s="37"/>
      <c r="BT225" s="54"/>
      <c r="BU225" s="59">
        <f t="shared" si="297"/>
        <v>0</v>
      </c>
      <c r="BV225" s="37"/>
      <c r="BW225" s="54"/>
      <c r="BX225" s="59">
        <f t="shared" si="298"/>
        <v>0</v>
      </c>
      <c r="BY225" s="37"/>
      <c r="BZ225" s="37"/>
      <c r="CA225" s="54"/>
      <c r="CB225" s="59">
        <f t="shared" si="299"/>
        <v>0</v>
      </c>
      <c r="CC225" s="37"/>
      <c r="CD225" s="54"/>
    </row>
    <row r="226" spans="16:82" x14ac:dyDescent="0.15">
      <c r="P226" s="126"/>
      <c r="Q226" s="34"/>
      <c r="R226" s="113"/>
      <c r="S226" s="113"/>
      <c r="T226" s="113"/>
      <c r="U226" s="113"/>
      <c r="V226" s="34"/>
      <c r="W226" s="34"/>
      <c r="X226" s="49"/>
      <c r="AP226"/>
      <c r="AT226" s="40"/>
      <c r="BG226"/>
      <c r="BK226" s="40"/>
      <c r="BM226" s="63" t="s">
        <v>229</v>
      </c>
      <c r="BN226" s="59">
        <f t="shared" si="292"/>
        <v>0</v>
      </c>
      <c r="BO226" s="38">
        <f t="shared" si="293"/>
        <v>0</v>
      </c>
      <c r="BP226" s="38">
        <f t="shared" si="294"/>
        <v>0</v>
      </c>
      <c r="BQ226" s="48">
        <f t="shared" si="295"/>
        <v>0</v>
      </c>
      <c r="BR226" s="59">
        <f t="shared" si="296"/>
        <v>0</v>
      </c>
      <c r="BS226" s="37"/>
      <c r="BT226" s="54"/>
      <c r="BU226" s="59">
        <f t="shared" si="297"/>
        <v>0</v>
      </c>
      <c r="BV226" s="37"/>
      <c r="BW226" s="54"/>
      <c r="BX226" s="59">
        <f t="shared" si="298"/>
        <v>0</v>
      </c>
      <c r="BY226" s="37"/>
      <c r="BZ226" s="37"/>
      <c r="CA226" s="54"/>
      <c r="CB226" s="59">
        <f t="shared" si="299"/>
        <v>0</v>
      </c>
      <c r="CC226" s="37"/>
      <c r="CD226" s="54"/>
    </row>
    <row r="227" spans="16:82" x14ac:dyDescent="0.15">
      <c r="P227" s="126"/>
      <c r="Q227" s="34"/>
      <c r="R227" s="113"/>
      <c r="S227" s="113"/>
      <c r="T227" s="113"/>
      <c r="U227" s="113"/>
      <c r="V227" s="34"/>
      <c r="X227" s="124"/>
      <c r="AP227"/>
      <c r="AT227" s="40"/>
      <c r="BG227"/>
      <c r="BK227" s="40"/>
      <c r="BM227" s="45" t="s">
        <v>230</v>
      </c>
      <c r="BN227" s="38">
        <f t="shared" si="292"/>
        <v>0</v>
      </c>
      <c r="BO227" s="38">
        <f t="shared" si="293"/>
        <v>0</v>
      </c>
      <c r="BP227" s="38">
        <f t="shared" si="294"/>
        <v>0</v>
      </c>
      <c r="BQ227" s="48">
        <f t="shared" si="295"/>
        <v>0</v>
      </c>
      <c r="BR227" s="59">
        <f t="shared" si="296"/>
        <v>0</v>
      </c>
      <c r="BS227" s="37"/>
      <c r="BT227" s="54"/>
      <c r="BU227" s="59">
        <f t="shared" si="297"/>
        <v>0</v>
      </c>
      <c r="BV227" s="37"/>
      <c r="BW227" s="54"/>
      <c r="BX227" s="59">
        <f t="shared" si="298"/>
        <v>0</v>
      </c>
      <c r="BY227" s="37"/>
      <c r="BZ227" s="37"/>
      <c r="CA227" s="37"/>
      <c r="CB227" s="59">
        <f t="shared" si="299"/>
        <v>0</v>
      </c>
      <c r="CC227" s="37"/>
      <c r="CD227" s="54"/>
    </row>
    <row r="228" spans="16:82" x14ac:dyDescent="0.15">
      <c r="P228" s="126"/>
      <c r="Q228" s="49"/>
      <c r="R228" s="113"/>
      <c r="S228" s="124"/>
      <c r="T228" s="124"/>
      <c r="U228" s="124"/>
      <c r="V228" s="49"/>
      <c r="X228" s="49"/>
      <c r="AP228"/>
      <c r="AT228" s="40"/>
      <c r="BG228"/>
      <c r="BK228" s="40"/>
      <c r="BM228" s="63" t="s">
        <v>231</v>
      </c>
      <c r="BN228" s="69">
        <f t="shared" si="292"/>
        <v>0</v>
      </c>
      <c r="BO228" s="70">
        <f t="shared" si="293"/>
        <v>0</v>
      </c>
      <c r="BP228" s="70">
        <f t="shared" si="294"/>
        <v>0</v>
      </c>
      <c r="BQ228" s="94">
        <f t="shared" si="295"/>
        <v>0</v>
      </c>
      <c r="BR228" s="69">
        <f t="shared" si="296"/>
        <v>0</v>
      </c>
      <c r="BS228" s="166"/>
      <c r="BT228" s="167"/>
      <c r="BU228" s="69">
        <f t="shared" si="297"/>
        <v>0</v>
      </c>
      <c r="BV228" s="166"/>
      <c r="BW228" s="167"/>
      <c r="BX228" s="69">
        <f t="shared" si="298"/>
        <v>0</v>
      </c>
      <c r="BY228" s="166"/>
      <c r="BZ228" s="166"/>
      <c r="CA228" s="167"/>
      <c r="CB228" s="69">
        <f t="shared" si="299"/>
        <v>0</v>
      </c>
      <c r="CC228" s="166"/>
      <c r="CD228" s="167"/>
    </row>
    <row r="229" spans="16:82" x14ac:dyDescent="0.15">
      <c r="P229" s="126"/>
      <c r="Q229" s="49"/>
      <c r="R229" s="113"/>
      <c r="S229" s="124"/>
      <c r="T229" s="124"/>
      <c r="U229" s="124"/>
      <c r="V229" s="49"/>
      <c r="X229" s="129"/>
      <c r="AP229"/>
      <c r="AT229" s="40"/>
      <c r="BG229"/>
      <c r="BK229" s="40"/>
      <c r="BM229" s="170" t="s">
        <v>36</v>
      </c>
      <c r="BN229" s="156">
        <f t="shared" ref="BN229:CD229" si="300">SUM(BN205:BN228)</f>
        <v>23</v>
      </c>
      <c r="BO229" s="156">
        <f t="shared" si="300"/>
        <v>0</v>
      </c>
      <c r="BP229" s="156">
        <f t="shared" si="300"/>
        <v>1</v>
      </c>
      <c r="BQ229" s="171">
        <f t="shared" si="300"/>
        <v>22</v>
      </c>
      <c r="BR229" s="156">
        <f t="shared" si="300"/>
        <v>1</v>
      </c>
      <c r="BS229" s="156">
        <f t="shared" si="300"/>
        <v>1</v>
      </c>
      <c r="BT229" s="171">
        <f t="shared" si="300"/>
        <v>0</v>
      </c>
      <c r="BU229" s="156">
        <f t="shared" si="300"/>
        <v>0</v>
      </c>
      <c r="BV229" s="156">
        <f t="shared" si="300"/>
        <v>0</v>
      </c>
      <c r="BW229" s="171">
        <f t="shared" si="300"/>
        <v>0</v>
      </c>
      <c r="BX229" s="156">
        <f t="shared" si="300"/>
        <v>21</v>
      </c>
      <c r="BY229" s="156">
        <f t="shared" si="300"/>
        <v>0</v>
      </c>
      <c r="BZ229" s="156">
        <f t="shared" si="300"/>
        <v>0</v>
      </c>
      <c r="CA229" s="171">
        <f t="shared" si="300"/>
        <v>21</v>
      </c>
      <c r="CB229" s="156">
        <f t="shared" si="300"/>
        <v>1</v>
      </c>
      <c r="CC229" s="156">
        <f t="shared" si="300"/>
        <v>0</v>
      </c>
      <c r="CD229" s="171">
        <f t="shared" si="300"/>
        <v>1</v>
      </c>
    </row>
    <row r="230" spans="16:82" x14ac:dyDescent="0.15">
      <c r="P230" s="126"/>
      <c r="Q230" s="49"/>
      <c r="R230" s="113"/>
      <c r="S230" s="124"/>
      <c r="T230" s="124"/>
      <c r="U230" s="124"/>
      <c r="V230" s="49"/>
      <c r="W230" s="34"/>
      <c r="X230" s="52"/>
      <c r="AP230"/>
      <c r="AT230" s="40"/>
      <c r="BG230"/>
      <c r="BK230" s="40"/>
      <c r="BM230" s="170" t="s">
        <v>139</v>
      </c>
      <c r="BN230" s="172">
        <f t="shared" ref="BN230:CD230" si="301">(BN229+BN204)</f>
        <v>3038</v>
      </c>
      <c r="BO230" s="172">
        <f t="shared" si="301"/>
        <v>515</v>
      </c>
      <c r="BP230" s="172">
        <f t="shared" si="301"/>
        <v>257</v>
      </c>
      <c r="BQ230" s="171">
        <f t="shared" si="301"/>
        <v>2266</v>
      </c>
      <c r="BR230" s="172">
        <f t="shared" si="301"/>
        <v>27</v>
      </c>
      <c r="BS230" s="172">
        <f t="shared" si="301"/>
        <v>25</v>
      </c>
      <c r="BT230" s="171">
        <f t="shared" si="301"/>
        <v>2</v>
      </c>
      <c r="BU230" s="172">
        <f t="shared" si="301"/>
        <v>4</v>
      </c>
      <c r="BV230" s="172">
        <f t="shared" si="301"/>
        <v>0</v>
      </c>
      <c r="BW230" s="171">
        <f t="shared" si="301"/>
        <v>4</v>
      </c>
      <c r="BX230" s="172">
        <f t="shared" si="301"/>
        <v>2892</v>
      </c>
      <c r="BY230" s="172">
        <f t="shared" si="301"/>
        <v>515</v>
      </c>
      <c r="BZ230" s="172">
        <f t="shared" si="301"/>
        <v>196</v>
      </c>
      <c r="CA230" s="171">
        <f t="shared" si="301"/>
        <v>2181</v>
      </c>
      <c r="CB230" s="172">
        <f t="shared" si="301"/>
        <v>115</v>
      </c>
      <c r="CC230" s="172">
        <f t="shared" si="301"/>
        <v>36</v>
      </c>
      <c r="CD230" s="171">
        <f t="shared" si="301"/>
        <v>79</v>
      </c>
    </row>
    <row r="231" spans="16:82" x14ac:dyDescent="0.15">
      <c r="P231" s="126"/>
      <c r="Q231" s="49"/>
      <c r="R231" s="113"/>
      <c r="S231" s="124"/>
      <c r="T231" s="124"/>
      <c r="U231" s="124"/>
      <c r="V231" s="49"/>
      <c r="W231" s="34"/>
      <c r="X231" s="49"/>
      <c r="AP231"/>
      <c r="AT231" s="40"/>
      <c r="BG231"/>
      <c r="BK231" s="40"/>
      <c r="BM231" s="45" t="s">
        <v>232</v>
      </c>
      <c r="BN231" s="38">
        <f>(BO231+BP231+BQ231)</f>
        <v>0</v>
      </c>
      <c r="BO231" s="38">
        <f>BY231</f>
        <v>0</v>
      </c>
      <c r="BP231" s="38">
        <f>(BS231+BV231+BZ231+CC231)</f>
        <v>0</v>
      </c>
      <c r="BQ231" s="48">
        <f>(BT231+BW231+CA231+CD231)</f>
        <v>0</v>
      </c>
      <c r="BR231" s="59">
        <f t="shared" ref="BR231:BR260" si="302">(BS231+BT231)</f>
        <v>0</v>
      </c>
      <c r="BS231" s="37"/>
      <c r="BT231" s="54"/>
      <c r="BU231" s="59">
        <f t="shared" ref="BU231:BU260" si="303">(BV231+BW231)</f>
        <v>0</v>
      </c>
      <c r="BV231" s="37"/>
      <c r="BW231" s="54"/>
      <c r="BX231" s="59">
        <f t="shared" ref="BX231:BX260" si="304">(BY231+BZ231+CA231)</f>
        <v>0</v>
      </c>
      <c r="BY231" s="37"/>
      <c r="BZ231" s="37"/>
      <c r="CA231" s="37"/>
      <c r="CB231" s="59">
        <f t="shared" ref="CB231:CB260" si="305">(CC231+CD231)</f>
        <v>0</v>
      </c>
      <c r="CC231" s="37"/>
      <c r="CD231" s="54"/>
    </row>
    <row r="232" spans="16:82" x14ac:dyDescent="0.15">
      <c r="P232" s="126"/>
      <c r="Q232" s="49"/>
      <c r="R232" s="113"/>
      <c r="S232" s="124"/>
      <c r="T232" s="124"/>
      <c r="U232" s="124"/>
      <c r="V232" s="49"/>
      <c r="W232" s="139"/>
      <c r="X232" s="129"/>
      <c r="AP232"/>
      <c r="AT232" s="40"/>
      <c r="BG232"/>
      <c r="BK232" s="40"/>
      <c r="BM232" s="45" t="s">
        <v>282</v>
      </c>
      <c r="BN232" s="38">
        <f>(BO232+BP232+BQ232)</f>
        <v>0</v>
      </c>
      <c r="BO232" s="38">
        <f>BY232</f>
        <v>0</v>
      </c>
      <c r="BP232" s="38">
        <f>(BS232+BV232+BZ232+CC232)</f>
        <v>0</v>
      </c>
      <c r="BQ232" s="48">
        <f>(BT232+BW232+CA232+CD232)</f>
        <v>0</v>
      </c>
      <c r="BR232" s="59">
        <f t="shared" si="302"/>
        <v>0</v>
      </c>
      <c r="BS232" s="37"/>
      <c r="BT232" s="54"/>
      <c r="BU232" s="59">
        <f t="shared" si="303"/>
        <v>0</v>
      </c>
      <c r="BV232" s="37"/>
      <c r="BW232" s="54"/>
      <c r="BX232" s="59">
        <f t="shared" si="304"/>
        <v>0</v>
      </c>
      <c r="BY232" s="37"/>
      <c r="BZ232" s="37"/>
      <c r="CA232" s="37"/>
      <c r="CB232" s="59">
        <f t="shared" si="305"/>
        <v>0</v>
      </c>
      <c r="CC232" s="37"/>
      <c r="CD232" s="54"/>
    </row>
    <row r="233" spans="16:82" x14ac:dyDescent="0.15">
      <c r="P233" s="126"/>
      <c r="Q233" s="49"/>
      <c r="R233" s="113"/>
      <c r="S233" s="124"/>
      <c r="T233" s="124"/>
      <c r="U233" s="124"/>
      <c r="V233" s="49"/>
      <c r="W233" s="139"/>
      <c r="X233" s="49"/>
      <c r="AP233"/>
      <c r="AT233" s="40"/>
      <c r="BG233"/>
      <c r="BK233" s="40"/>
      <c r="BM233" s="45" t="s">
        <v>233</v>
      </c>
      <c r="BN233" s="38">
        <f t="shared" ref="BN233:BN240" si="306">(BO233+BP233+BQ233)</f>
        <v>0</v>
      </c>
      <c r="BO233" s="38">
        <f t="shared" ref="BO233:BO240" si="307">BY233</f>
        <v>0</v>
      </c>
      <c r="BP233" s="38">
        <f t="shared" ref="BP233:BP240" si="308">(BS233+BV233+BZ233+CC233)</f>
        <v>0</v>
      </c>
      <c r="BQ233" s="48">
        <f t="shared" ref="BQ233:BQ240" si="309">(BT233+BW233+CA233+CD233)</f>
        <v>0</v>
      </c>
      <c r="BR233" s="59">
        <f t="shared" si="302"/>
        <v>0</v>
      </c>
      <c r="BS233" s="37"/>
      <c r="BT233" s="54"/>
      <c r="BU233" s="59">
        <f t="shared" si="303"/>
        <v>0</v>
      </c>
      <c r="BV233" s="37"/>
      <c r="BW233" s="54"/>
      <c r="BX233" s="59">
        <f t="shared" si="304"/>
        <v>0</v>
      </c>
      <c r="BY233" s="37"/>
      <c r="BZ233" s="37"/>
      <c r="CA233" s="37"/>
      <c r="CB233" s="59">
        <f t="shared" si="305"/>
        <v>0</v>
      </c>
      <c r="CC233" s="37"/>
      <c r="CD233" s="54"/>
    </row>
    <row r="234" spans="16:82" ht="11.25" customHeight="1" x14ac:dyDescent="0.15">
      <c r="P234" s="126"/>
      <c r="Q234" s="49"/>
      <c r="R234" s="113"/>
      <c r="S234" s="124"/>
      <c r="T234" s="124"/>
      <c r="U234" s="124"/>
      <c r="V234" s="49"/>
      <c r="X234" s="129"/>
      <c r="AP234"/>
      <c r="AT234" s="40"/>
      <c r="BG234"/>
      <c r="BK234" s="40"/>
      <c r="BM234" s="63" t="s">
        <v>234</v>
      </c>
      <c r="BN234" s="38">
        <f t="shared" si="306"/>
        <v>0</v>
      </c>
      <c r="BO234" s="38">
        <f t="shared" si="307"/>
        <v>0</v>
      </c>
      <c r="BP234" s="38">
        <f t="shared" si="308"/>
        <v>0</v>
      </c>
      <c r="BQ234" s="48">
        <f t="shared" si="309"/>
        <v>0</v>
      </c>
      <c r="BR234" s="59">
        <f t="shared" si="302"/>
        <v>0</v>
      </c>
      <c r="BS234" s="37"/>
      <c r="BT234" s="54"/>
      <c r="BU234" s="59">
        <f t="shared" si="303"/>
        <v>0</v>
      </c>
      <c r="BV234" s="37"/>
      <c r="BW234" s="54"/>
      <c r="BX234" s="59">
        <f t="shared" si="304"/>
        <v>0</v>
      </c>
      <c r="BY234" s="37"/>
      <c r="BZ234" s="37"/>
      <c r="CA234" s="37"/>
      <c r="CB234" s="59">
        <f t="shared" si="305"/>
        <v>0</v>
      </c>
      <c r="CC234" s="37"/>
      <c r="CD234" s="54"/>
    </row>
    <row r="235" spans="16:82" x14ac:dyDescent="0.15">
      <c r="P235" s="126"/>
      <c r="Q235" s="34"/>
      <c r="R235" s="113"/>
      <c r="S235" s="113"/>
      <c r="T235" s="113"/>
      <c r="U235" s="113"/>
      <c r="V235" s="34"/>
      <c r="W235" s="139"/>
      <c r="X235" s="49"/>
      <c r="AP235"/>
      <c r="AT235" s="40"/>
      <c r="BG235"/>
      <c r="BK235" s="40"/>
      <c r="BM235" s="63" t="s">
        <v>235</v>
      </c>
      <c r="BN235" s="38">
        <f t="shared" si="306"/>
        <v>0</v>
      </c>
      <c r="BO235" s="38">
        <f t="shared" si="307"/>
        <v>0</v>
      </c>
      <c r="BP235" s="38">
        <f t="shared" si="308"/>
        <v>0</v>
      </c>
      <c r="BQ235" s="48">
        <f t="shared" si="309"/>
        <v>0</v>
      </c>
      <c r="BR235" s="59">
        <f t="shared" si="302"/>
        <v>0</v>
      </c>
      <c r="BS235" s="57"/>
      <c r="BT235" s="57"/>
      <c r="BU235" s="59">
        <f t="shared" si="303"/>
        <v>0</v>
      </c>
      <c r="BV235" s="57"/>
      <c r="BW235" s="57"/>
      <c r="BX235" s="59">
        <f t="shared" si="304"/>
        <v>0</v>
      </c>
      <c r="BY235" s="37"/>
      <c r="BZ235" s="57"/>
      <c r="CA235" s="37"/>
      <c r="CB235" s="59">
        <f t="shared" si="305"/>
        <v>0</v>
      </c>
      <c r="CC235" s="37"/>
      <c r="CD235" s="125"/>
    </row>
    <row r="236" spans="16:82" x14ac:dyDescent="0.15">
      <c r="P236" s="126"/>
      <c r="Q236" s="34"/>
      <c r="R236" s="113"/>
      <c r="S236" s="113"/>
      <c r="T236" s="113"/>
      <c r="U236" s="113"/>
      <c r="V236" s="34"/>
      <c r="X236" s="124"/>
      <c r="AP236"/>
      <c r="AT236" s="40"/>
      <c r="BG236"/>
      <c r="BK236" s="53"/>
      <c r="BL236" s="17"/>
      <c r="BM236" s="63" t="s">
        <v>236</v>
      </c>
      <c r="BN236" s="38">
        <f t="shared" si="306"/>
        <v>0</v>
      </c>
      <c r="BO236" s="38">
        <f t="shared" si="307"/>
        <v>0</v>
      </c>
      <c r="BP236" s="38">
        <f t="shared" si="308"/>
        <v>0</v>
      </c>
      <c r="BQ236" s="48">
        <f t="shared" si="309"/>
        <v>0</v>
      </c>
      <c r="BR236" s="59">
        <f t="shared" si="302"/>
        <v>0</v>
      </c>
      <c r="BS236" s="57"/>
      <c r="BT236" s="57"/>
      <c r="BU236" s="59">
        <f t="shared" si="303"/>
        <v>0</v>
      </c>
      <c r="BV236" s="57"/>
      <c r="BW236" s="57"/>
      <c r="BX236" s="59">
        <f t="shared" si="304"/>
        <v>0</v>
      </c>
      <c r="BY236" s="57"/>
      <c r="BZ236" s="57"/>
      <c r="CA236" s="37"/>
      <c r="CB236" s="59">
        <f t="shared" si="305"/>
        <v>0</v>
      </c>
      <c r="CC236" s="37"/>
      <c r="CD236" s="125"/>
    </row>
    <row r="237" spans="16:82" x14ac:dyDescent="0.15">
      <c r="P237" s="126"/>
      <c r="Q237" s="34"/>
      <c r="R237" s="113"/>
      <c r="S237" s="113"/>
      <c r="T237" s="113"/>
      <c r="U237" s="113"/>
      <c r="V237" s="34"/>
      <c r="X237" s="52"/>
      <c r="AP237"/>
      <c r="AT237" s="40"/>
      <c r="BG237"/>
      <c r="BK237" s="53"/>
      <c r="BL237" s="17"/>
      <c r="BM237" s="130" t="s">
        <v>283</v>
      </c>
      <c r="BN237" s="38">
        <f t="shared" si="306"/>
        <v>0</v>
      </c>
      <c r="BO237" s="38">
        <f t="shared" si="307"/>
        <v>0</v>
      </c>
      <c r="BP237" s="38">
        <f t="shared" si="308"/>
        <v>0</v>
      </c>
      <c r="BQ237" s="48">
        <f t="shared" si="309"/>
        <v>0</v>
      </c>
      <c r="BR237" s="59">
        <f t="shared" si="302"/>
        <v>0</v>
      </c>
      <c r="BU237" s="59">
        <f t="shared" si="303"/>
        <v>0</v>
      </c>
      <c r="BX237" s="59">
        <f t="shared" si="304"/>
        <v>0</v>
      </c>
      <c r="CA237" s="37"/>
      <c r="CB237" s="59">
        <f t="shared" si="305"/>
        <v>0</v>
      </c>
      <c r="CC237" s="23"/>
      <c r="CD237" s="24"/>
    </row>
    <row r="238" spans="16:82" x14ac:dyDescent="0.15">
      <c r="P238" s="126"/>
      <c r="Q238" s="34"/>
      <c r="R238" s="34"/>
      <c r="S238" s="113"/>
      <c r="T238" s="113"/>
      <c r="U238" s="113"/>
      <c r="V238" s="34"/>
      <c r="X238" s="124"/>
      <c r="AP238"/>
      <c r="AT238" s="40"/>
      <c r="BG238"/>
      <c r="BK238" s="40"/>
      <c r="BL238" s="58"/>
      <c r="BM238" s="130" t="s">
        <v>237</v>
      </c>
      <c r="BN238" s="38">
        <f t="shared" si="306"/>
        <v>0</v>
      </c>
      <c r="BO238" s="38">
        <f t="shared" si="307"/>
        <v>0</v>
      </c>
      <c r="BP238" s="38">
        <f t="shared" si="308"/>
        <v>0</v>
      </c>
      <c r="BQ238" s="48">
        <f t="shared" si="309"/>
        <v>0</v>
      </c>
      <c r="BR238" s="59">
        <f t="shared" si="302"/>
        <v>0</v>
      </c>
      <c r="BU238" s="59">
        <f t="shared" si="303"/>
        <v>0</v>
      </c>
      <c r="BX238" s="59">
        <f t="shared" si="304"/>
        <v>0</v>
      </c>
      <c r="CB238" s="59">
        <f t="shared" si="305"/>
        <v>0</v>
      </c>
      <c r="CC238" s="23"/>
      <c r="CD238" s="24"/>
    </row>
    <row r="239" spans="16:82" x14ac:dyDescent="0.15">
      <c r="P239" s="126"/>
      <c r="Q239" s="49"/>
      <c r="R239" s="34"/>
      <c r="S239" s="113"/>
      <c r="T239" s="113"/>
      <c r="U239" s="113"/>
      <c r="V239" s="34"/>
      <c r="X239" s="124"/>
      <c r="AP239"/>
      <c r="AT239" s="40"/>
      <c r="BG239"/>
      <c r="BK239" s="40"/>
      <c r="BM239" s="130" t="s">
        <v>284</v>
      </c>
      <c r="BN239" s="38">
        <f t="shared" si="306"/>
        <v>0</v>
      </c>
      <c r="BO239" s="38">
        <f t="shared" si="307"/>
        <v>0</v>
      </c>
      <c r="BP239" s="38">
        <f t="shared" si="308"/>
        <v>0</v>
      </c>
      <c r="BQ239" s="48">
        <f t="shared" si="309"/>
        <v>0</v>
      </c>
      <c r="BR239" s="59">
        <f t="shared" si="302"/>
        <v>0</v>
      </c>
      <c r="BU239" s="59">
        <f t="shared" si="303"/>
        <v>0</v>
      </c>
      <c r="BX239" s="59">
        <f t="shared" si="304"/>
        <v>0</v>
      </c>
      <c r="CB239" s="59">
        <f t="shared" si="305"/>
        <v>0</v>
      </c>
      <c r="CC239" s="23"/>
      <c r="CD239" s="24"/>
    </row>
    <row r="240" spans="16:82" x14ac:dyDescent="0.15">
      <c r="P240" s="126"/>
      <c r="Q240" s="34"/>
      <c r="R240" s="34"/>
      <c r="S240" s="113"/>
      <c r="T240" s="113"/>
      <c r="U240" s="113"/>
      <c r="V240" s="34"/>
      <c r="W240" s="34"/>
      <c r="X240" s="52"/>
      <c r="AP240"/>
      <c r="AT240" s="40"/>
      <c r="BG240"/>
      <c r="BK240" s="40"/>
      <c r="BM240" s="130" t="s">
        <v>238</v>
      </c>
      <c r="BN240" s="38">
        <f t="shared" si="306"/>
        <v>0</v>
      </c>
      <c r="BO240" s="38">
        <f t="shared" si="307"/>
        <v>0</v>
      </c>
      <c r="BP240" s="38">
        <f t="shared" si="308"/>
        <v>0</v>
      </c>
      <c r="BQ240" s="48">
        <f t="shared" si="309"/>
        <v>0</v>
      </c>
      <c r="BR240" s="59">
        <f t="shared" si="302"/>
        <v>0</v>
      </c>
      <c r="BU240" s="59">
        <f t="shared" si="303"/>
        <v>0</v>
      </c>
      <c r="BX240" s="59">
        <f t="shared" si="304"/>
        <v>0</v>
      </c>
      <c r="CB240" s="59">
        <f t="shared" si="305"/>
        <v>0</v>
      </c>
      <c r="CC240" s="23"/>
      <c r="CD240" s="24"/>
    </row>
    <row r="241" spans="16:82" x14ac:dyDescent="0.15">
      <c r="P241" s="126"/>
      <c r="Q241" s="34"/>
      <c r="R241" s="34"/>
      <c r="S241" s="113"/>
      <c r="T241" s="113"/>
      <c r="U241" s="113"/>
      <c r="V241" s="34"/>
      <c r="X241" s="49"/>
      <c r="AP241"/>
      <c r="AT241" s="40"/>
      <c r="BG241"/>
      <c r="BK241" s="40"/>
      <c r="BM241" s="130" t="s">
        <v>239</v>
      </c>
      <c r="BN241" s="38">
        <f>(BO241+BP241+BQ241)</f>
        <v>0</v>
      </c>
      <c r="BO241" s="38">
        <f>BY241</f>
        <v>0</v>
      </c>
      <c r="BP241" s="38">
        <f>(BS241+BV241+BZ241+CC241)</f>
        <v>0</v>
      </c>
      <c r="BQ241" s="48">
        <f>(BT241+BW241+CA241+CD241)</f>
        <v>0</v>
      </c>
      <c r="BR241" s="59">
        <f t="shared" si="302"/>
        <v>0</v>
      </c>
      <c r="BU241" s="59">
        <f t="shared" si="303"/>
        <v>0</v>
      </c>
      <c r="BX241" s="59">
        <f t="shared" si="304"/>
        <v>0</v>
      </c>
      <c r="CB241" s="59">
        <f t="shared" si="305"/>
        <v>0</v>
      </c>
      <c r="CC241" s="23"/>
      <c r="CD241" s="24"/>
    </row>
    <row r="242" spans="16:82" x14ac:dyDescent="0.15">
      <c r="P242" s="179"/>
      <c r="Q242" s="152"/>
      <c r="R242" s="152"/>
      <c r="S242" s="162"/>
      <c r="T242" s="162"/>
      <c r="U242" s="162"/>
      <c r="V242" s="34"/>
      <c r="W242" s="34"/>
      <c r="X242" s="49"/>
      <c r="AP242"/>
      <c r="AT242" s="40"/>
      <c r="BG242"/>
      <c r="BK242" s="40"/>
      <c r="BM242" s="45" t="s">
        <v>240</v>
      </c>
      <c r="BN242" s="38">
        <f>(BO242+BP242+BQ242)</f>
        <v>0</v>
      </c>
      <c r="BO242" s="38">
        <f>BY242</f>
        <v>0</v>
      </c>
      <c r="BP242" s="38">
        <f>(BS242+BV242+BZ242+CC242)</f>
        <v>0</v>
      </c>
      <c r="BQ242" s="48">
        <f>(BT242+BW242+CA242+CD242)</f>
        <v>0</v>
      </c>
      <c r="BR242" s="59">
        <f t="shared" si="302"/>
        <v>0</v>
      </c>
      <c r="BS242" s="37"/>
      <c r="BT242" s="54"/>
      <c r="BU242" s="59">
        <f t="shared" si="303"/>
        <v>0</v>
      </c>
      <c r="BV242" s="37"/>
      <c r="BW242" s="54"/>
      <c r="BX242" s="59">
        <f t="shared" si="304"/>
        <v>0</v>
      </c>
      <c r="BY242" s="37"/>
      <c r="BZ242" s="37"/>
      <c r="CA242" s="37"/>
      <c r="CB242" s="59">
        <f t="shared" si="305"/>
        <v>0</v>
      </c>
      <c r="CC242" s="37"/>
      <c r="CD242" s="54"/>
    </row>
    <row r="243" spans="16:82" x14ac:dyDescent="0.15">
      <c r="P243" s="126"/>
      <c r="Q243" s="34"/>
      <c r="R243" s="113"/>
      <c r="S243" s="113"/>
      <c r="T243" s="113"/>
      <c r="U243" s="113"/>
      <c r="V243" s="34"/>
      <c r="W243" s="34"/>
      <c r="X243" s="49"/>
      <c r="AP243"/>
      <c r="AT243" s="40"/>
      <c r="BG243"/>
      <c r="BK243" s="40"/>
      <c r="BM243" s="45" t="s">
        <v>241</v>
      </c>
      <c r="BN243" s="38">
        <f t="shared" ref="BN243:BN250" si="310">(BO243+BP243+BQ243)</f>
        <v>0</v>
      </c>
      <c r="BO243" s="38">
        <f t="shared" ref="BO243:BO250" si="311">BY243</f>
        <v>0</v>
      </c>
      <c r="BP243" s="38">
        <f t="shared" ref="BP243:BP250" si="312">(BS243+BV243+BZ243+CC243)</f>
        <v>0</v>
      </c>
      <c r="BQ243" s="48">
        <f t="shared" ref="BQ243:BQ250" si="313">(BT243+BW243+CA243+CD243)</f>
        <v>0</v>
      </c>
      <c r="BR243" s="59">
        <f t="shared" si="302"/>
        <v>0</v>
      </c>
      <c r="BS243" s="37"/>
      <c r="BT243" s="54"/>
      <c r="BU243" s="59">
        <f t="shared" si="303"/>
        <v>0</v>
      </c>
      <c r="BV243" s="37"/>
      <c r="BW243" s="54"/>
      <c r="BX243" s="59">
        <f t="shared" si="304"/>
        <v>0</v>
      </c>
      <c r="BY243" s="37"/>
      <c r="BZ243" s="37"/>
      <c r="CA243" s="37"/>
      <c r="CB243" s="59">
        <f t="shared" si="305"/>
        <v>0</v>
      </c>
      <c r="CC243" s="37"/>
      <c r="CD243" s="54"/>
    </row>
    <row r="244" spans="16:82" x14ac:dyDescent="0.15">
      <c r="P244" s="126"/>
      <c r="Q244" s="34"/>
      <c r="R244" s="113"/>
      <c r="S244" s="113"/>
      <c r="T244" s="113"/>
      <c r="U244" s="113"/>
      <c r="V244" s="34"/>
      <c r="X244" s="129"/>
      <c r="AP244"/>
      <c r="AT244" s="40"/>
      <c r="BG244"/>
      <c r="BK244" s="40"/>
      <c r="BM244" s="63" t="s">
        <v>242</v>
      </c>
      <c r="BN244" s="38">
        <f t="shared" si="310"/>
        <v>0</v>
      </c>
      <c r="BO244" s="38">
        <f t="shared" si="311"/>
        <v>0</v>
      </c>
      <c r="BP244" s="38">
        <f t="shared" si="312"/>
        <v>0</v>
      </c>
      <c r="BQ244" s="48">
        <f t="shared" si="313"/>
        <v>0</v>
      </c>
      <c r="BR244" s="59">
        <f t="shared" si="302"/>
        <v>0</v>
      </c>
      <c r="BS244" s="37"/>
      <c r="BT244" s="54"/>
      <c r="BU244" s="59">
        <f t="shared" si="303"/>
        <v>0</v>
      </c>
      <c r="BV244" s="37"/>
      <c r="BW244" s="54"/>
      <c r="BX244" s="59">
        <f t="shared" si="304"/>
        <v>0</v>
      </c>
      <c r="BY244" s="37"/>
      <c r="BZ244" s="37"/>
      <c r="CA244" s="37"/>
      <c r="CB244" s="59">
        <f t="shared" si="305"/>
        <v>0</v>
      </c>
      <c r="CC244" s="37"/>
      <c r="CD244" s="54"/>
    </row>
    <row r="245" spans="16:82" x14ac:dyDescent="0.15">
      <c r="P245" s="126"/>
      <c r="Q245" s="34"/>
      <c r="R245" s="113"/>
      <c r="S245" s="113"/>
      <c r="T245" s="113"/>
      <c r="U245" s="113"/>
      <c r="V245" s="34"/>
      <c r="X245" s="49"/>
      <c r="AP245"/>
      <c r="AT245" s="40"/>
      <c r="BG245"/>
      <c r="BK245" s="40"/>
      <c r="BM245" s="63" t="s">
        <v>285</v>
      </c>
      <c r="BN245" s="38">
        <f t="shared" si="310"/>
        <v>0</v>
      </c>
      <c r="BO245" s="38">
        <f t="shared" si="311"/>
        <v>0</v>
      </c>
      <c r="BP245" s="38">
        <f t="shared" si="312"/>
        <v>0</v>
      </c>
      <c r="BQ245" s="48">
        <f t="shared" si="313"/>
        <v>0</v>
      </c>
      <c r="BR245" s="59">
        <f t="shared" si="302"/>
        <v>0</v>
      </c>
      <c r="BS245" s="57"/>
      <c r="BT245" s="57"/>
      <c r="BU245" s="59">
        <f t="shared" si="303"/>
        <v>0</v>
      </c>
      <c r="BV245" s="57"/>
      <c r="BW245" s="57"/>
      <c r="BX245" s="59">
        <f t="shared" si="304"/>
        <v>0</v>
      </c>
      <c r="BY245" s="37"/>
      <c r="BZ245" s="57"/>
      <c r="CA245" s="37"/>
      <c r="CB245" s="59">
        <f t="shared" si="305"/>
        <v>0</v>
      </c>
      <c r="CC245" s="37"/>
      <c r="CD245" s="125"/>
    </row>
    <row r="246" spans="16:82" x14ac:dyDescent="0.15">
      <c r="P246" s="126"/>
      <c r="Q246" s="34"/>
      <c r="R246" s="113"/>
      <c r="S246" s="113"/>
      <c r="T246" s="113"/>
      <c r="U246" s="113"/>
      <c r="V246" s="34"/>
      <c r="X246" s="49"/>
      <c r="AP246"/>
      <c r="AT246" s="40"/>
      <c r="BG246"/>
      <c r="BK246" s="40"/>
      <c r="BM246" s="63" t="s">
        <v>286</v>
      </c>
      <c r="BN246" s="38">
        <f t="shared" si="310"/>
        <v>0</v>
      </c>
      <c r="BO246" s="38">
        <f t="shared" si="311"/>
        <v>0</v>
      </c>
      <c r="BP246" s="38">
        <f t="shared" si="312"/>
        <v>0</v>
      </c>
      <c r="BQ246" s="48">
        <f t="shared" si="313"/>
        <v>0</v>
      </c>
      <c r="BR246" s="59">
        <f t="shared" si="302"/>
        <v>0</v>
      </c>
      <c r="BS246" s="57"/>
      <c r="BT246" s="57"/>
      <c r="BU246" s="59">
        <f t="shared" si="303"/>
        <v>0</v>
      </c>
      <c r="BV246" s="57"/>
      <c r="BW246" s="57"/>
      <c r="BX246" s="59">
        <f t="shared" si="304"/>
        <v>0</v>
      </c>
      <c r="BY246" s="57"/>
      <c r="BZ246" s="57"/>
      <c r="CA246" s="37"/>
      <c r="CB246" s="59">
        <f t="shared" si="305"/>
        <v>0</v>
      </c>
      <c r="CC246" s="37"/>
      <c r="CD246" s="125"/>
    </row>
    <row r="247" spans="16:82" x14ac:dyDescent="0.15">
      <c r="P247" s="126"/>
      <c r="Q247" s="34"/>
      <c r="R247" s="113"/>
      <c r="S247" s="113"/>
      <c r="T247" s="113"/>
      <c r="U247" s="113"/>
      <c r="V247" s="34"/>
      <c r="X247" s="129"/>
      <c r="AP247"/>
      <c r="AT247" s="40"/>
      <c r="BG247"/>
      <c r="BK247" s="40"/>
      <c r="BM247" s="130" t="s">
        <v>287</v>
      </c>
      <c r="BN247" s="38">
        <f t="shared" si="310"/>
        <v>0</v>
      </c>
      <c r="BO247" s="38">
        <f t="shared" si="311"/>
        <v>0</v>
      </c>
      <c r="BP247" s="38">
        <f t="shared" si="312"/>
        <v>0</v>
      </c>
      <c r="BQ247" s="48">
        <f t="shared" si="313"/>
        <v>0</v>
      </c>
      <c r="BR247" s="59">
        <f t="shared" si="302"/>
        <v>0</v>
      </c>
      <c r="BU247" s="59">
        <f t="shared" si="303"/>
        <v>0</v>
      </c>
      <c r="BX247" s="59">
        <f t="shared" si="304"/>
        <v>0</v>
      </c>
      <c r="CA247" s="37"/>
      <c r="CB247" s="59">
        <f t="shared" si="305"/>
        <v>0</v>
      </c>
      <c r="CC247" s="23"/>
      <c r="CD247" s="24"/>
    </row>
    <row r="248" spans="16:82" x14ac:dyDescent="0.15">
      <c r="P248" s="126"/>
      <c r="Q248" s="34"/>
      <c r="R248" s="113"/>
      <c r="S248" s="113"/>
      <c r="T248" s="113"/>
      <c r="U248" s="113"/>
      <c r="V248" s="34"/>
      <c r="W248" s="34"/>
      <c r="X248" s="52"/>
      <c r="AP248"/>
      <c r="AT248" s="40"/>
      <c r="BG248"/>
      <c r="BK248" s="40"/>
      <c r="BM248" s="130" t="s">
        <v>288</v>
      </c>
      <c r="BN248" s="38">
        <f t="shared" si="310"/>
        <v>0</v>
      </c>
      <c r="BO248" s="38">
        <f t="shared" si="311"/>
        <v>0</v>
      </c>
      <c r="BP248" s="38">
        <f t="shared" si="312"/>
        <v>0</v>
      </c>
      <c r="BQ248" s="48">
        <f t="shared" si="313"/>
        <v>0</v>
      </c>
      <c r="BR248" s="59">
        <f t="shared" si="302"/>
        <v>0</v>
      </c>
      <c r="BU248" s="59">
        <f t="shared" si="303"/>
        <v>0</v>
      </c>
      <c r="BX248" s="59">
        <f t="shared" si="304"/>
        <v>0</v>
      </c>
      <c r="CB248" s="59">
        <f t="shared" si="305"/>
        <v>0</v>
      </c>
      <c r="CC248" s="23"/>
      <c r="CD248" s="24"/>
    </row>
    <row r="249" spans="16:82" x14ac:dyDescent="0.15">
      <c r="P249" s="126"/>
      <c r="Q249" s="34"/>
      <c r="R249" s="113"/>
      <c r="S249" s="113"/>
      <c r="T249" s="113"/>
      <c r="U249" s="113"/>
      <c r="V249" s="34"/>
      <c r="W249" s="34"/>
      <c r="X249" s="124"/>
      <c r="AP249"/>
      <c r="AT249" s="40"/>
      <c r="BG249"/>
      <c r="BK249" s="40"/>
      <c r="BM249" s="130" t="s">
        <v>289</v>
      </c>
      <c r="BN249" s="38">
        <f t="shared" si="310"/>
        <v>0</v>
      </c>
      <c r="BO249" s="38">
        <f t="shared" si="311"/>
        <v>0</v>
      </c>
      <c r="BP249" s="38">
        <f t="shared" si="312"/>
        <v>0</v>
      </c>
      <c r="BQ249" s="48">
        <f t="shared" si="313"/>
        <v>0</v>
      </c>
      <c r="BR249" s="59">
        <f t="shared" si="302"/>
        <v>0</v>
      </c>
      <c r="BU249" s="59">
        <f t="shared" si="303"/>
        <v>0</v>
      </c>
      <c r="BX249" s="59">
        <f t="shared" si="304"/>
        <v>0</v>
      </c>
      <c r="CB249" s="59">
        <f t="shared" si="305"/>
        <v>0</v>
      </c>
      <c r="CC249" s="23"/>
      <c r="CD249" s="24"/>
    </row>
    <row r="250" spans="16:82" x14ac:dyDescent="0.15">
      <c r="P250" s="126"/>
      <c r="Q250" s="34"/>
      <c r="R250" s="113"/>
      <c r="S250" s="113"/>
      <c r="T250" s="113"/>
      <c r="U250" s="113"/>
      <c r="V250" s="34"/>
      <c r="X250" s="52"/>
      <c r="AP250"/>
      <c r="AT250" s="40"/>
      <c r="BG250"/>
      <c r="BK250" s="40"/>
      <c r="BM250" s="130" t="s">
        <v>290</v>
      </c>
      <c r="BN250" s="38">
        <f t="shared" si="310"/>
        <v>0</v>
      </c>
      <c r="BO250" s="38">
        <f t="shared" si="311"/>
        <v>0</v>
      </c>
      <c r="BP250" s="38">
        <f t="shared" si="312"/>
        <v>0</v>
      </c>
      <c r="BQ250" s="48">
        <f t="shared" si="313"/>
        <v>0</v>
      </c>
      <c r="BR250" s="59">
        <f t="shared" si="302"/>
        <v>0</v>
      </c>
      <c r="BU250" s="59">
        <f t="shared" si="303"/>
        <v>0</v>
      </c>
      <c r="BX250" s="59">
        <f t="shared" si="304"/>
        <v>0</v>
      </c>
      <c r="CB250" s="59">
        <f t="shared" si="305"/>
        <v>0</v>
      </c>
      <c r="CC250" s="23"/>
      <c r="CD250" s="24"/>
    </row>
    <row r="251" spans="16:82" x14ac:dyDescent="0.15">
      <c r="P251" s="126"/>
      <c r="Q251" s="34"/>
      <c r="R251" s="113"/>
      <c r="S251" s="113"/>
      <c r="T251" s="113"/>
      <c r="U251" s="113"/>
      <c r="V251" s="34"/>
      <c r="X251" s="52"/>
      <c r="AP251"/>
      <c r="AT251" s="40"/>
      <c r="BG251"/>
      <c r="BK251" s="40"/>
      <c r="BM251" s="130" t="s">
        <v>291</v>
      </c>
      <c r="BN251" s="38">
        <f>(BO251+BP251+BQ251)</f>
        <v>0</v>
      </c>
      <c r="BO251" s="38">
        <f>BY251</f>
        <v>0</v>
      </c>
      <c r="BP251" s="38">
        <f>(BS251+BV251+BZ251+CC251)</f>
        <v>0</v>
      </c>
      <c r="BQ251" s="48">
        <f>(BT251+BW251+CA251+CD251)</f>
        <v>0</v>
      </c>
      <c r="BR251" s="59">
        <f t="shared" si="302"/>
        <v>0</v>
      </c>
      <c r="BU251" s="59">
        <f t="shared" si="303"/>
        <v>0</v>
      </c>
      <c r="BX251" s="59">
        <f t="shared" si="304"/>
        <v>0</v>
      </c>
      <c r="CB251" s="59">
        <f t="shared" si="305"/>
        <v>0</v>
      </c>
      <c r="CC251" s="23"/>
      <c r="CD251" s="24"/>
    </row>
    <row r="252" spans="16:82" x14ac:dyDescent="0.15">
      <c r="P252" s="126"/>
      <c r="Q252" s="34"/>
      <c r="R252" s="113"/>
      <c r="S252" s="34"/>
      <c r="T252" s="34"/>
      <c r="U252" s="34"/>
      <c r="V252" s="34"/>
      <c r="X252" s="49"/>
      <c r="AP252"/>
      <c r="AT252" s="40"/>
      <c r="BG252"/>
      <c r="BK252" s="40"/>
      <c r="BM252" s="45" t="s">
        <v>292</v>
      </c>
      <c r="BN252" s="38">
        <f t="shared" ref="BN252:BN259" si="314">(BO252+BP252+BQ252)</f>
        <v>0</v>
      </c>
      <c r="BO252" s="38">
        <f t="shared" ref="BO252:BO259" si="315">BY252</f>
        <v>0</v>
      </c>
      <c r="BP252" s="38">
        <f t="shared" ref="BP252:BP259" si="316">(BS252+BV252+BZ252+CC252)</f>
        <v>0</v>
      </c>
      <c r="BQ252" s="48">
        <f t="shared" ref="BQ252:BQ259" si="317">(BT252+BW252+CA252+CD252)</f>
        <v>0</v>
      </c>
      <c r="BR252" s="59">
        <f t="shared" si="302"/>
        <v>0</v>
      </c>
      <c r="BS252" s="37"/>
      <c r="BT252" s="54"/>
      <c r="BU252" s="59">
        <f t="shared" si="303"/>
        <v>0</v>
      </c>
      <c r="BV252" s="37"/>
      <c r="BW252" s="54"/>
      <c r="BX252" s="59">
        <f t="shared" si="304"/>
        <v>0</v>
      </c>
      <c r="BY252" s="37"/>
      <c r="BZ252" s="37"/>
      <c r="CA252" s="37"/>
      <c r="CB252" s="59">
        <f t="shared" si="305"/>
        <v>0</v>
      </c>
      <c r="CC252" s="37"/>
      <c r="CD252" s="54"/>
    </row>
    <row r="253" spans="16:82" x14ac:dyDescent="0.15">
      <c r="P253" s="126"/>
      <c r="Q253" s="34"/>
      <c r="R253" s="113"/>
      <c r="S253" s="34"/>
      <c r="T253" s="34"/>
      <c r="U253" s="34"/>
      <c r="V253" s="34"/>
      <c r="W253" s="34"/>
      <c r="X253" s="52"/>
      <c r="AP253"/>
      <c r="AT253" s="40"/>
      <c r="BG253"/>
      <c r="BK253" s="40"/>
      <c r="BM253" s="63" t="s">
        <v>293</v>
      </c>
      <c r="BN253" s="38">
        <f t="shared" si="314"/>
        <v>0</v>
      </c>
      <c r="BO253" s="38">
        <f t="shared" si="315"/>
        <v>0</v>
      </c>
      <c r="BP253" s="38">
        <f t="shared" si="316"/>
        <v>0</v>
      </c>
      <c r="BQ253" s="48">
        <f t="shared" si="317"/>
        <v>0</v>
      </c>
      <c r="BR253" s="59">
        <f t="shared" si="302"/>
        <v>0</v>
      </c>
      <c r="BS253" s="37"/>
      <c r="BT253" s="54"/>
      <c r="BU253" s="59">
        <f t="shared" si="303"/>
        <v>0</v>
      </c>
      <c r="BV253" s="37"/>
      <c r="BW253" s="54"/>
      <c r="BX253" s="59">
        <f t="shared" si="304"/>
        <v>0</v>
      </c>
      <c r="BY253" s="37"/>
      <c r="BZ253" s="37"/>
      <c r="CA253" s="37"/>
      <c r="CB253" s="59">
        <f t="shared" si="305"/>
        <v>0</v>
      </c>
      <c r="CC253" s="37"/>
      <c r="CD253" s="54"/>
    </row>
    <row r="254" spans="16:82" x14ac:dyDescent="0.15">
      <c r="P254" s="126"/>
      <c r="Q254" s="34"/>
      <c r="R254" s="113"/>
      <c r="S254" s="34"/>
      <c r="T254" s="34"/>
      <c r="U254" s="34"/>
      <c r="V254" s="34"/>
      <c r="W254" s="34"/>
      <c r="X254" s="49"/>
      <c r="AP254"/>
      <c r="AT254" s="40"/>
      <c r="BG254"/>
      <c r="BK254" s="40"/>
      <c r="BM254" s="63" t="s">
        <v>294</v>
      </c>
      <c r="BN254" s="38">
        <f t="shared" si="314"/>
        <v>0</v>
      </c>
      <c r="BO254" s="38">
        <f t="shared" si="315"/>
        <v>0</v>
      </c>
      <c r="BP254" s="38">
        <f t="shared" si="316"/>
        <v>0</v>
      </c>
      <c r="BQ254" s="48">
        <f t="shared" si="317"/>
        <v>0</v>
      </c>
      <c r="BR254" s="59">
        <f t="shared" si="302"/>
        <v>0</v>
      </c>
      <c r="BS254" s="57"/>
      <c r="BT254" s="57"/>
      <c r="BU254" s="59">
        <f t="shared" si="303"/>
        <v>0</v>
      </c>
      <c r="BV254" s="57"/>
      <c r="BW254" s="57"/>
      <c r="BX254" s="59">
        <f t="shared" si="304"/>
        <v>0</v>
      </c>
      <c r="BY254" s="37"/>
      <c r="BZ254" s="57"/>
      <c r="CA254" s="37"/>
      <c r="CB254" s="59">
        <f t="shared" si="305"/>
        <v>0</v>
      </c>
      <c r="CC254" s="37"/>
      <c r="CD254" s="125"/>
    </row>
    <row r="255" spans="16:82" x14ac:dyDescent="0.15">
      <c r="P255" s="126"/>
      <c r="Q255" s="34"/>
      <c r="R255" s="113"/>
      <c r="S255" s="34"/>
      <c r="T255" s="34"/>
      <c r="U255" s="34"/>
      <c r="V255" s="34"/>
      <c r="X255" s="49"/>
      <c r="BM255" s="63" t="s">
        <v>244</v>
      </c>
      <c r="BN255" s="38">
        <f t="shared" si="314"/>
        <v>0</v>
      </c>
      <c r="BO255" s="38">
        <f t="shared" si="315"/>
        <v>0</v>
      </c>
      <c r="BP255" s="38">
        <f t="shared" si="316"/>
        <v>0</v>
      </c>
      <c r="BQ255" s="48">
        <f t="shared" si="317"/>
        <v>0</v>
      </c>
      <c r="BR255" s="59">
        <f t="shared" si="302"/>
        <v>0</v>
      </c>
      <c r="BS255" s="57"/>
      <c r="BT255" s="57"/>
      <c r="BU255" s="59">
        <f t="shared" si="303"/>
        <v>0</v>
      </c>
      <c r="BV255" s="57"/>
      <c r="BW255" s="57"/>
      <c r="BX255" s="59">
        <f t="shared" si="304"/>
        <v>0</v>
      </c>
      <c r="BY255" s="57"/>
      <c r="BZ255" s="57"/>
      <c r="CA255" s="37"/>
      <c r="CB255" s="59">
        <f t="shared" si="305"/>
        <v>0</v>
      </c>
      <c r="CC255" s="37"/>
      <c r="CD255" s="125"/>
    </row>
    <row r="256" spans="16:82" x14ac:dyDescent="0.15">
      <c r="P256" s="126"/>
      <c r="Q256" s="34"/>
      <c r="R256" s="113"/>
      <c r="S256" s="113"/>
      <c r="T256" s="113"/>
      <c r="U256" s="113"/>
      <c r="V256" s="34"/>
      <c r="X256" s="129"/>
      <c r="BM256" s="130" t="s">
        <v>295</v>
      </c>
      <c r="BN256" s="38">
        <f t="shared" si="314"/>
        <v>0</v>
      </c>
      <c r="BO256" s="38">
        <f t="shared" si="315"/>
        <v>0</v>
      </c>
      <c r="BP256" s="38">
        <f t="shared" si="316"/>
        <v>0</v>
      </c>
      <c r="BQ256" s="48">
        <f t="shared" si="317"/>
        <v>0</v>
      </c>
      <c r="BR256" s="59">
        <f t="shared" si="302"/>
        <v>0</v>
      </c>
      <c r="BU256" s="59">
        <f t="shared" si="303"/>
        <v>0</v>
      </c>
      <c r="BX256" s="59">
        <f t="shared" si="304"/>
        <v>0</v>
      </c>
      <c r="CA256" s="37"/>
      <c r="CB256" s="59">
        <f t="shared" si="305"/>
        <v>0</v>
      </c>
      <c r="CC256" s="23"/>
      <c r="CD256" s="24"/>
    </row>
    <row r="257" spans="16:82" x14ac:dyDescent="0.15">
      <c r="P257" s="126"/>
      <c r="Q257" s="34"/>
      <c r="R257" s="113"/>
      <c r="S257" s="113"/>
      <c r="T257" s="113"/>
      <c r="U257" s="113"/>
      <c r="V257" s="34"/>
      <c r="X257" s="52"/>
      <c r="BM257" s="130" t="s">
        <v>296</v>
      </c>
      <c r="BN257" s="38">
        <f t="shared" si="314"/>
        <v>0</v>
      </c>
      <c r="BO257" s="38">
        <f t="shared" si="315"/>
        <v>0</v>
      </c>
      <c r="BP257" s="38">
        <f t="shared" si="316"/>
        <v>0</v>
      </c>
      <c r="BQ257" s="48">
        <f t="shared" si="317"/>
        <v>0</v>
      </c>
      <c r="BR257" s="59">
        <f t="shared" si="302"/>
        <v>0</v>
      </c>
      <c r="BU257" s="59">
        <f t="shared" si="303"/>
        <v>0</v>
      </c>
      <c r="BX257" s="59">
        <f t="shared" si="304"/>
        <v>0</v>
      </c>
      <c r="CB257" s="59">
        <f t="shared" si="305"/>
        <v>0</v>
      </c>
      <c r="CC257" s="23"/>
      <c r="CD257" s="24"/>
    </row>
    <row r="258" spans="16:82" x14ac:dyDescent="0.15">
      <c r="P258" s="126"/>
      <c r="Q258" s="34"/>
      <c r="R258" s="113"/>
      <c r="S258" s="113"/>
      <c r="T258" s="113"/>
      <c r="U258" s="113"/>
      <c r="V258" s="34"/>
      <c r="W258" s="34"/>
      <c r="X258" s="124"/>
      <c r="BM258" s="130" t="s">
        <v>297</v>
      </c>
      <c r="BN258" s="38">
        <f t="shared" si="314"/>
        <v>0</v>
      </c>
      <c r="BO258" s="38">
        <f t="shared" si="315"/>
        <v>0</v>
      </c>
      <c r="BP258" s="38">
        <f t="shared" si="316"/>
        <v>0</v>
      </c>
      <c r="BQ258" s="48">
        <f t="shared" si="317"/>
        <v>0</v>
      </c>
      <c r="BR258" s="59">
        <f t="shared" si="302"/>
        <v>0</v>
      </c>
      <c r="BU258" s="59">
        <f t="shared" si="303"/>
        <v>0</v>
      </c>
      <c r="BX258" s="59">
        <f t="shared" si="304"/>
        <v>0</v>
      </c>
      <c r="CB258" s="59">
        <f t="shared" si="305"/>
        <v>0</v>
      </c>
      <c r="CC258" s="23"/>
      <c r="CD258" s="24"/>
    </row>
    <row r="259" spans="16:82" x14ac:dyDescent="0.15">
      <c r="P259" s="126"/>
      <c r="Q259" s="34"/>
      <c r="R259" s="113"/>
      <c r="S259" s="113"/>
      <c r="T259" s="113"/>
      <c r="U259" s="113"/>
      <c r="V259" s="34"/>
      <c r="W259" s="34"/>
      <c r="X259" s="49"/>
      <c r="BM259" s="130" t="s">
        <v>298</v>
      </c>
      <c r="BN259" s="38">
        <f t="shared" si="314"/>
        <v>0</v>
      </c>
      <c r="BO259" s="38">
        <f t="shared" si="315"/>
        <v>0</v>
      </c>
      <c r="BP259" s="38">
        <f t="shared" si="316"/>
        <v>0</v>
      </c>
      <c r="BQ259" s="48">
        <f t="shared" si="317"/>
        <v>0</v>
      </c>
      <c r="BR259" s="59">
        <f t="shared" si="302"/>
        <v>0</v>
      </c>
      <c r="BU259" s="59">
        <f t="shared" si="303"/>
        <v>0</v>
      </c>
      <c r="BX259" s="59">
        <f t="shared" si="304"/>
        <v>0</v>
      </c>
      <c r="CB259" s="59">
        <f t="shared" si="305"/>
        <v>0</v>
      </c>
      <c r="CC259" s="23"/>
      <c r="CD259" s="24"/>
    </row>
    <row r="260" spans="16:82" x14ac:dyDescent="0.15">
      <c r="P260" s="126"/>
      <c r="Q260" s="34"/>
      <c r="R260" s="113"/>
      <c r="S260" s="113"/>
      <c r="T260" s="113"/>
      <c r="U260" s="113"/>
      <c r="V260" s="34"/>
      <c r="W260" s="34"/>
      <c r="X260" s="52"/>
      <c r="BM260" s="130" t="s">
        <v>299</v>
      </c>
      <c r="BN260" s="38">
        <f>(BO260+BP260+BQ260)</f>
        <v>0</v>
      </c>
      <c r="BO260" s="38">
        <f>BY260</f>
        <v>0</v>
      </c>
      <c r="BP260" s="38">
        <f>(BS260+BV260+BZ260+CC260)</f>
        <v>0</v>
      </c>
      <c r="BQ260" s="48">
        <f>(BT260+BW260+CA260+CD260)</f>
        <v>0</v>
      </c>
      <c r="BR260" s="59">
        <f t="shared" si="302"/>
        <v>0</v>
      </c>
      <c r="BU260" s="59">
        <f t="shared" si="303"/>
        <v>0</v>
      </c>
      <c r="BX260" s="59">
        <f t="shared" si="304"/>
        <v>0</v>
      </c>
      <c r="CB260" s="59">
        <f t="shared" si="305"/>
        <v>0</v>
      </c>
      <c r="CC260" s="23"/>
      <c r="CD260" s="24"/>
    </row>
    <row r="261" spans="16:82" x14ac:dyDescent="0.15">
      <c r="P261" s="126"/>
      <c r="Q261" s="34"/>
      <c r="R261" s="113"/>
      <c r="S261" s="113"/>
      <c r="T261" s="113"/>
      <c r="U261" s="113"/>
      <c r="V261" s="34"/>
      <c r="X261" s="124"/>
      <c r="BM261" s="92" t="s">
        <v>216</v>
      </c>
      <c r="BN261" s="84">
        <f>SUM(BN231:BN260)</f>
        <v>0</v>
      </c>
      <c r="BO261" s="79">
        <f t="shared" ref="BO261:CD261" si="318">SUM(BO231:BO260)</f>
        <v>0</v>
      </c>
      <c r="BP261" s="79">
        <f t="shared" si="318"/>
        <v>0</v>
      </c>
      <c r="BQ261" s="79">
        <f t="shared" si="318"/>
        <v>0</v>
      </c>
      <c r="BR261" s="84">
        <f t="shared" si="318"/>
        <v>0</v>
      </c>
      <c r="BS261" s="79">
        <f t="shared" si="318"/>
        <v>0</v>
      </c>
      <c r="BT261" s="79">
        <f t="shared" si="318"/>
        <v>0</v>
      </c>
      <c r="BU261" s="84">
        <f t="shared" si="318"/>
        <v>0</v>
      </c>
      <c r="BV261" s="79">
        <f t="shared" si="318"/>
        <v>0</v>
      </c>
      <c r="BW261" s="79">
        <f t="shared" si="318"/>
        <v>0</v>
      </c>
      <c r="BX261" s="84">
        <f t="shared" si="318"/>
        <v>0</v>
      </c>
      <c r="BY261" s="79">
        <f t="shared" si="318"/>
        <v>0</v>
      </c>
      <c r="BZ261" s="79">
        <f t="shared" si="318"/>
        <v>0</v>
      </c>
      <c r="CA261" s="79">
        <f t="shared" si="318"/>
        <v>0</v>
      </c>
      <c r="CB261" s="84">
        <f t="shared" si="318"/>
        <v>0</v>
      </c>
      <c r="CC261" s="79">
        <f t="shared" si="318"/>
        <v>0</v>
      </c>
      <c r="CD261" s="72">
        <f t="shared" si="318"/>
        <v>0</v>
      </c>
    </row>
    <row r="262" spans="16:82" x14ac:dyDescent="0.15">
      <c r="P262" s="126"/>
      <c r="Q262" s="34"/>
      <c r="R262" s="113"/>
      <c r="S262" s="113"/>
      <c r="T262" s="113"/>
      <c r="U262" s="113"/>
      <c r="V262" s="34"/>
      <c r="W262" s="34"/>
      <c r="X262" s="52"/>
      <c r="BM262" s="43" t="s">
        <v>215</v>
      </c>
      <c r="BN262" s="19">
        <f>(BN261+RTNS!BN230)</f>
        <v>3038</v>
      </c>
      <c r="BO262" s="19">
        <f>(BO261+RTNS!BO230)</f>
        <v>515</v>
      </c>
      <c r="BP262" s="19">
        <f>(BP261+RTNS!BP230)</f>
        <v>257</v>
      </c>
      <c r="BQ262" s="19">
        <f>(BQ261+RTNS!BQ230)</f>
        <v>2266</v>
      </c>
      <c r="BR262" s="25">
        <f>(BR261+RTNS!BR230)</f>
        <v>27</v>
      </c>
      <c r="BS262" s="19">
        <f>(BS261+RTNS!BS230)</f>
        <v>25</v>
      </c>
      <c r="BT262" s="20">
        <f>(BT261+RTNS!BT230)</f>
        <v>2</v>
      </c>
      <c r="BU262" s="19">
        <f>(BU261+RTNS!BU230)</f>
        <v>4</v>
      </c>
      <c r="BV262" s="19">
        <f>(BV261+RTNS!BV230)</f>
        <v>0</v>
      </c>
      <c r="BW262" s="19">
        <f>(BW261+RTNS!BW230)</f>
        <v>4</v>
      </c>
      <c r="BX262" s="25">
        <f>(BX261+RTNS!BX230)</f>
        <v>2892</v>
      </c>
      <c r="BY262" s="19">
        <f>(BY261+RTNS!BY230)</f>
        <v>515</v>
      </c>
      <c r="BZ262" s="19">
        <f>(BZ261+RTNS!BZ230)</f>
        <v>196</v>
      </c>
      <c r="CA262" s="20">
        <f>(CA261+RTNS!CA230)</f>
        <v>2181</v>
      </c>
      <c r="CB262" s="19">
        <f>(CB261+RTNS!CB230)</f>
        <v>115</v>
      </c>
      <c r="CC262" s="19">
        <f>(CC261+RTNS!CC230)</f>
        <v>36</v>
      </c>
      <c r="CD262" s="20">
        <f>(CD261+RTNS!CD230)</f>
        <v>79</v>
      </c>
    </row>
    <row r="263" spans="16:82" x14ac:dyDescent="0.15">
      <c r="P263" s="126"/>
      <c r="Q263" s="34"/>
      <c r="R263" s="113"/>
      <c r="S263" s="124"/>
      <c r="T263" s="124"/>
      <c r="U263" s="124"/>
      <c r="V263" s="49"/>
      <c r="W263" s="49"/>
      <c r="X263" s="49"/>
      <c r="BM263" s="63"/>
      <c r="BN263" s="38">
        <f>(BO263+BP263+BQ263)</f>
        <v>0</v>
      </c>
      <c r="BO263" s="38">
        <f>BY263</f>
        <v>0</v>
      </c>
      <c r="BP263" s="38">
        <f t="shared" ref="BP263:BQ267" si="319">(BS263+BV263+BZ263+CC263)</f>
        <v>0</v>
      </c>
      <c r="BQ263" s="48">
        <f t="shared" si="319"/>
        <v>0</v>
      </c>
      <c r="BR263" s="59">
        <f>(BS263+BT263)</f>
        <v>0</v>
      </c>
      <c r="BS263" s="57"/>
      <c r="BU263" s="59">
        <f>(BV263+BW263)</f>
        <v>0</v>
      </c>
      <c r="BX263" s="22">
        <f>(BY263+BZ263+CA263)</f>
        <v>0</v>
      </c>
      <c r="BZ263"/>
      <c r="CA263" s="37"/>
      <c r="CB263" s="22">
        <f>(CC263+CD263)</f>
        <v>0</v>
      </c>
      <c r="CC263" s="23"/>
      <c r="CD263" s="77"/>
    </row>
    <row r="264" spans="16:82" x14ac:dyDescent="0.15">
      <c r="P264" s="126"/>
      <c r="Q264" s="34"/>
      <c r="R264" s="113"/>
      <c r="S264" s="113"/>
      <c r="T264" s="113"/>
      <c r="U264" s="113"/>
      <c r="V264" s="34"/>
      <c r="W264" s="34"/>
      <c r="X264" s="49"/>
      <c r="BM264" s="63"/>
      <c r="BN264" s="17">
        <f>(BO264+BP264+BQ264)</f>
        <v>0</v>
      </c>
      <c r="BO264" s="17">
        <f>BY264</f>
        <v>0</v>
      </c>
      <c r="BP264" s="17">
        <f t="shared" si="319"/>
        <v>0</v>
      </c>
      <c r="BQ264" s="18">
        <f t="shared" si="319"/>
        <v>0</v>
      </c>
      <c r="BR264" s="22">
        <f>(BS264+BT264)</f>
        <v>0</v>
      </c>
      <c r="BU264" s="59">
        <f>(BV264+BW264)</f>
        <v>0</v>
      </c>
      <c r="BX264" s="22">
        <f>(BY264+BZ264+CA264)</f>
        <v>0</v>
      </c>
      <c r="BZ264"/>
      <c r="CA264" s="37"/>
      <c r="CB264" s="22">
        <f>(CC264+CD264)</f>
        <v>0</v>
      </c>
      <c r="CC264" s="23"/>
      <c r="CD264" s="77"/>
    </row>
    <row r="265" spans="16:82" x14ac:dyDescent="0.15">
      <c r="P265" s="126"/>
      <c r="Q265" s="34"/>
      <c r="R265" s="113"/>
      <c r="S265" s="113"/>
      <c r="T265" s="113"/>
      <c r="U265" s="113"/>
      <c r="V265" s="34"/>
      <c r="X265" s="49"/>
      <c r="BM265" s="63"/>
      <c r="BN265" s="17">
        <f>(BO265+BP265+BQ265)</f>
        <v>0</v>
      </c>
      <c r="BO265" s="17">
        <f>BY265</f>
        <v>0</v>
      </c>
      <c r="BP265" s="17">
        <f t="shared" si="319"/>
        <v>0</v>
      </c>
      <c r="BQ265" s="18">
        <f t="shared" si="319"/>
        <v>0</v>
      </c>
      <c r="BR265" s="22">
        <f>(BS265+BT265)</f>
        <v>0</v>
      </c>
      <c r="BU265" s="59">
        <f>(BV265+BW265)</f>
        <v>0</v>
      </c>
      <c r="BX265" s="22">
        <f>(BY265+BZ265+CA265)</f>
        <v>0</v>
      </c>
      <c r="BZ265"/>
      <c r="CA265" s="37"/>
      <c r="CB265" s="22">
        <f>(CC265+CD265)</f>
        <v>0</v>
      </c>
      <c r="CC265" s="23"/>
      <c r="CD265" s="77"/>
    </row>
    <row r="266" spans="16:82" x14ac:dyDescent="0.15">
      <c r="P266" s="126"/>
      <c r="Q266" s="34"/>
      <c r="R266" s="113"/>
      <c r="S266" s="113"/>
      <c r="T266" s="113"/>
      <c r="U266" s="113"/>
      <c r="V266" s="34"/>
      <c r="X266" s="124"/>
      <c r="BM266" s="63"/>
      <c r="BN266" s="17">
        <f>(BO266+BP266+BQ266)</f>
        <v>0</v>
      </c>
      <c r="BO266" s="17">
        <f>BY266</f>
        <v>0</v>
      </c>
      <c r="BP266" s="17">
        <f t="shared" si="319"/>
        <v>0</v>
      </c>
      <c r="BQ266" s="18">
        <f t="shared" si="319"/>
        <v>0</v>
      </c>
      <c r="BR266" s="22">
        <f>(BS266+BT266)</f>
        <v>0</v>
      </c>
      <c r="BU266" s="59">
        <f>(BV266+BW266)</f>
        <v>0</v>
      </c>
      <c r="BX266" s="22">
        <f>(BY266+BZ266+CA266)</f>
        <v>0</v>
      </c>
      <c r="BZ266"/>
      <c r="CA266" s="37"/>
      <c r="CB266" s="22">
        <f>(CC266+CD266)</f>
        <v>0</v>
      </c>
      <c r="CC266" s="23"/>
      <c r="CD266" s="77"/>
    </row>
    <row r="267" spans="16:82" x14ac:dyDescent="0.15">
      <c r="P267" s="126"/>
      <c r="Q267" s="34"/>
      <c r="R267" s="113"/>
      <c r="S267" s="34"/>
      <c r="T267" s="34"/>
      <c r="U267" s="34"/>
      <c r="V267" s="34"/>
      <c r="W267" s="34"/>
      <c r="X267" s="49"/>
      <c r="BM267" s="63"/>
      <c r="BN267" s="17">
        <f>(BO267+BP267+BQ267)</f>
        <v>0</v>
      </c>
      <c r="BO267" s="17">
        <f>BY267</f>
        <v>0</v>
      </c>
      <c r="BP267" s="17">
        <f t="shared" si="319"/>
        <v>0</v>
      </c>
      <c r="BQ267" s="18">
        <f t="shared" si="319"/>
        <v>0</v>
      </c>
      <c r="BR267" s="22">
        <f>(BS267+BT267)</f>
        <v>0</v>
      </c>
      <c r="BU267" s="59">
        <f>(BV267+BW267)</f>
        <v>0</v>
      </c>
      <c r="BX267" s="22">
        <f>(BY267+BZ267+CA267)</f>
        <v>0</v>
      </c>
      <c r="BZ267"/>
      <c r="CA267" s="37"/>
      <c r="CB267" s="22">
        <f>(CC267+CD267)</f>
        <v>0</v>
      </c>
      <c r="CC267" s="23"/>
      <c r="CD267" s="77"/>
    </row>
    <row r="268" spans="16:82" x14ac:dyDescent="0.15">
      <c r="P268" s="126"/>
      <c r="Q268" s="34"/>
      <c r="R268" s="113"/>
      <c r="S268" s="34"/>
      <c r="T268" s="34"/>
      <c r="U268" s="34"/>
      <c r="V268" s="34"/>
      <c r="X268" s="49"/>
      <c r="BM268" s="173" t="s">
        <v>301</v>
      </c>
      <c r="BN268" s="28">
        <f>SUM(BN263:BN267)</f>
        <v>0</v>
      </c>
      <c r="BO268" s="28">
        <f t="shared" ref="BO268:CD268" si="320">SUM(BO263:BO267)</f>
        <v>0</v>
      </c>
      <c r="BP268" s="28">
        <f t="shared" si="320"/>
        <v>0</v>
      </c>
      <c r="BQ268" s="29">
        <f t="shared" si="320"/>
        <v>0</v>
      </c>
      <c r="BR268" s="28">
        <f t="shared" si="320"/>
        <v>0</v>
      </c>
      <c r="BS268" s="28">
        <f t="shared" si="320"/>
        <v>0</v>
      </c>
      <c r="BT268" s="29">
        <f t="shared" si="320"/>
        <v>0</v>
      </c>
      <c r="BU268" s="28">
        <f t="shared" si="320"/>
        <v>0</v>
      </c>
      <c r="BV268" s="28">
        <f t="shared" si="320"/>
        <v>0</v>
      </c>
      <c r="BW268" s="29">
        <f t="shared" si="320"/>
        <v>0</v>
      </c>
      <c r="BX268" s="28">
        <f t="shared" si="320"/>
        <v>0</v>
      </c>
      <c r="BY268" s="28">
        <f t="shared" si="320"/>
        <v>0</v>
      </c>
      <c r="BZ268" s="28">
        <f t="shared" si="320"/>
        <v>0</v>
      </c>
      <c r="CA268" s="29">
        <f t="shared" si="320"/>
        <v>0</v>
      </c>
      <c r="CB268" s="28">
        <f t="shared" si="320"/>
        <v>0</v>
      </c>
      <c r="CC268" s="28">
        <f t="shared" si="320"/>
        <v>0</v>
      </c>
      <c r="CD268" s="29">
        <f t="shared" si="320"/>
        <v>0</v>
      </c>
    </row>
    <row r="269" spans="16:82" x14ac:dyDescent="0.15">
      <c r="P269" s="126"/>
      <c r="Q269" s="34"/>
      <c r="R269" s="113"/>
      <c r="S269" s="34"/>
      <c r="T269" s="34"/>
      <c r="U269" s="34"/>
      <c r="V269" s="34"/>
      <c r="W269" s="34"/>
      <c r="X269" s="49"/>
      <c r="BM269" s="173" t="s">
        <v>300</v>
      </c>
      <c r="BN269" s="28">
        <f>(BO269+BP269+BQ269)</f>
        <v>0</v>
      </c>
      <c r="BO269" s="28">
        <f>BY269</f>
        <v>0</v>
      </c>
      <c r="BP269" s="28">
        <f>(BS269+BV269+BZ269+CC269)</f>
        <v>0</v>
      </c>
      <c r="BQ269" s="29">
        <f>(BT269+BW269+CA269+CD269)</f>
        <v>0</v>
      </c>
      <c r="BR269" s="30">
        <f>(BS269+BT269)</f>
        <v>0</v>
      </c>
      <c r="BS269" s="33"/>
      <c r="BT269" s="33"/>
      <c r="BU269" s="84">
        <f>(BV269+BW269)</f>
        <v>0</v>
      </c>
      <c r="BV269" s="33"/>
      <c r="BW269" s="33"/>
      <c r="BX269" s="30">
        <f>(BY269+BZ269+CA269)</f>
        <v>0</v>
      </c>
      <c r="BY269" s="33"/>
      <c r="BZ269" s="33"/>
      <c r="CA269" s="174"/>
      <c r="CB269" s="30">
        <f>(CC269+CD269)</f>
        <v>0</v>
      </c>
      <c r="CC269" s="33"/>
      <c r="CD269" s="175"/>
    </row>
    <row r="270" spans="16:82" x14ac:dyDescent="0.15">
      <c r="P270" s="126"/>
      <c r="Q270" s="34"/>
      <c r="R270" s="113"/>
      <c r="S270" s="34"/>
      <c r="T270" s="34"/>
      <c r="U270" s="34"/>
      <c r="V270" s="34"/>
      <c r="W270" s="34"/>
      <c r="X270" s="49"/>
      <c r="BM270" s="63"/>
      <c r="BN270" s="17">
        <f>(BO270+BP270+BQ270)</f>
        <v>0</v>
      </c>
      <c r="BO270" s="17">
        <f>BY270</f>
        <v>0</v>
      </c>
      <c r="BP270" s="17">
        <f>(BS270+BV270+BZ270+CC270)</f>
        <v>0</v>
      </c>
      <c r="BQ270" s="18">
        <f>(BT270+BW270+CA270+CD270)</f>
        <v>0</v>
      </c>
      <c r="BR270" s="22">
        <f>(BS270+BT270)</f>
        <v>0</v>
      </c>
      <c r="BU270" s="59">
        <f>(BV270+BW270)</f>
        <v>0</v>
      </c>
      <c r="BX270" s="22">
        <f>(BY270+BZ270+CA270)</f>
        <v>0</v>
      </c>
      <c r="BZ270"/>
      <c r="CA270" s="37"/>
      <c r="CB270" s="22">
        <f>(CC270+CD270)</f>
        <v>0</v>
      </c>
      <c r="CC270" s="23"/>
      <c r="CD270" s="77"/>
    </row>
    <row r="271" spans="16:82" x14ac:dyDescent="0.15">
      <c r="P271" s="126"/>
      <c r="Q271" s="34"/>
      <c r="R271" s="113"/>
      <c r="S271" s="34"/>
      <c r="T271" s="34"/>
      <c r="U271" s="34"/>
      <c r="V271" s="34"/>
      <c r="W271" s="34"/>
      <c r="X271" s="49"/>
      <c r="BM271" s="173" t="s">
        <v>301</v>
      </c>
      <c r="BN271" s="28">
        <f>SUM(BN266:BN270)</f>
        <v>0</v>
      </c>
      <c r="BO271" s="28">
        <f t="shared" ref="BO271:CD271" si="321">SUM(BO266:BO270)</f>
        <v>0</v>
      </c>
      <c r="BP271" s="28">
        <f t="shared" si="321"/>
        <v>0</v>
      </c>
      <c r="BQ271" s="29">
        <f t="shared" si="321"/>
        <v>0</v>
      </c>
      <c r="BR271" s="28">
        <f t="shared" si="321"/>
        <v>0</v>
      </c>
      <c r="BS271" s="28">
        <f t="shared" si="321"/>
        <v>0</v>
      </c>
      <c r="BT271" s="29">
        <f t="shared" si="321"/>
        <v>0</v>
      </c>
      <c r="BU271" s="28">
        <f t="shared" si="321"/>
        <v>0</v>
      </c>
      <c r="BV271" s="28">
        <f t="shared" si="321"/>
        <v>0</v>
      </c>
      <c r="BW271" s="29">
        <f t="shared" si="321"/>
        <v>0</v>
      </c>
      <c r="BX271" s="28">
        <f t="shared" si="321"/>
        <v>0</v>
      </c>
      <c r="BY271" s="28">
        <f t="shared" si="321"/>
        <v>0</v>
      </c>
      <c r="BZ271" s="28">
        <f t="shared" si="321"/>
        <v>0</v>
      </c>
      <c r="CA271" s="29">
        <f t="shared" si="321"/>
        <v>0</v>
      </c>
      <c r="CB271" s="28">
        <f t="shared" si="321"/>
        <v>0</v>
      </c>
      <c r="CC271" s="28">
        <f t="shared" si="321"/>
        <v>0</v>
      </c>
      <c r="CD271" s="29">
        <f t="shared" si="321"/>
        <v>0</v>
      </c>
    </row>
    <row r="272" spans="16:82" x14ac:dyDescent="0.15">
      <c r="P272" s="126"/>
      <c r="Q272" s="34"/>
      <c r="R272" s="113"/>
      <c r="S272" s="34"/>
      <c r="T272" s="34"/>
      <c r="U272" s="34"/>
      <c r="V272" s="34"/>
      <c r="X272" s="49"/>
      <c r="BM272" s="173" t="s">
        <v>300</v>
      </c>
      <c r="BN272" s="28">
        <f>(BO272+BP272+BQ272)</f>
        <v>0</v>
      </c>
      <c r="BO272" s="28">
        <f>BY272</f>
        <v>0</v>
      </c>
      <c r="BP272" s="28">
        <f>(BS272+BV272+BZ272+CC272)</f>
        <v>0</v>
      </c>
      <c r="BQ272" s="29">
        <f>(BT272+BW272+CA272+CD272)</f>
        <v>0</v>
      </c>
      <c r="BR272" s="30">
        <f>(BS272+BT272)</f>
        <v>0</v>
      </c>
      <c r="BS272" s="33"/>
      <c r="BT272" s="33"/>
      <c r="BU272" s="84">
        <f>(BV272+BW272)</f>
        <v>0</v>
      </c>
      <c r="BV272" s="33"/>
      <c r="BW272" s="33"/>
      <c r="BX272" s="30">
        <f>(BY272+BZ272+CA272)</f>
        <v>0</v>
      </c>
      <c r="BY272" s="33"/>
      <c r="BZ272" s="33"/>
      <c r="CA272" s="174"/>
      <c r="CB272" s="30">
        <f>(CC272+CD272)</f>
        <v>0</v>
      </c>
      <c r="CC272" s="33"/>
      <c r="CD272" s="175"/>
    </row>
    <row r="273" spans="16:24" x14ac:dyDescent="0.15">
      <c r="P273" s="126"/>
      <c r="Q273" s="34"/>
      <c r="R273" s="113"/>
      <c r="S273" s="113"/>
      <c r="T273" s="113"/>
      <c r="U273" s="113"/>
      <c r="V273" s="34"/>
      <c r="X273" s="49"/>
    </row>
    <row r="274" spans="16:24" x14ac:dyDescent="0.15">
      <c r="P274" s="126"/>
      <c r="Q274" s="34"/>
      <c r="R274" s="113"/>
      <c r="S274" s="113"/>
      <c r="T274" s="113"/>
      <c r="U274" s="113"/>
      <c r="V274" s="34"/>
      <c r="X274" s="52"/>
    </row>
    <row r="275" spans="16:24" x14ac:dyDescent="0.15">
      <c r="P275" s="126"/>
      <c r="Q275" s="34"/>
      <c r="R275" s="113"/>
      <c r="S275" s="113"/>
      <c r="T275" s="113"/>
      <c r="U275" s="113"/>
      <c r="V275" s="34"/>
      <c r="W275" s="139"/>
      <c r="X275" s="129"/>
    </row>
    <row r="276" spans="16:24" x14ac:dyDescent="0.15">
      <c r="P276" s="126"/>
      <c r="Q276" s="34"/>
      <c r="R276" s="113"/>
      <c r="S276" s="113"/>
      <c r="T276" s="113"/>
      <c r="U276" s="113"/>
      <c r="V276" s="34"/>
      <c r="X276" s="52"/>
    </row>
    <row r="277" spans="16:24" x14ac:dyDescent="0.15">
      <c r="P277" s="126"/>
      <c r="Q277" s="34"/>
      <c r="R277" s="113"/>
      <c r="S277" s="113"/>
      <c r="T277" s="113"/>
      <c r="U277" s="113"/>
      <c r="V277" s="34"/>
      <c r="X277" s="52"/>
    </row>
    <row r="278" spans="16:24" x14ac:dyDescent="0.15">
      <c r="P278" s="126"/>
      <c r="Q278" s="34"/>
      <c r="R278" s="113"/>
      <c r="S278" s="113"/>
      <c r="T278" s="113"/>
      <c r="U278" s="113"/>
      <c r="V278" s="34"/>
      <c r="X278" s="49"/>
    </row>
    <row r="279" spans="16:24" x14ac:dyDescent="0.15">
      <c r="P279" s="126"/>
      <c r="Q279" s="34"/>
      <c r="R279" s="113"/>
      <c r="S279" s="113"/>
      <c r="T279" s="113"/>
      <c r="U279" s="113"/>
      <c r="V279" s="34"/>
      <c r="W279" s="49"/>
      <c r="X279" s="57"/>
    </row>
    <row r="280" spans="16:24" x14ac:dyDescent="0.15">
      <c r="P280" s="126"/>
      <c r="Q280" s="34"/>
      <c r="R280" s="113"/>
      <c r="S280" s="113"/>
      <c r="T280" s="113"/>
      <c r="U280" s="113"/>
      <c r="V280" s="34"/>
      <c r="W280" s="57"/>
      <c r="X280" s="49"/>
    </row>
    <row r="281" spans="16:24" x14ac:dyDescent="0.15">
      <c r="P281" s="126"/>
      <c r="Q281" s="34"/>
      <c r="R281" s="113"/>
      <c r="S281" s="113"/>
      <c r="T281" s="113"/>
      <c r="U281" s="113"/>
      <c r="V281" s="34"/>
      <c r="W281" s="49"/>
      <c r="X281" s="49"/>
    </row>
    <row r="282" spans="16:24" x14ac:dyDescent="0.15">
      <c r="P282" s="126"/>
      <c r="Q282" s="34"/>
      <c r="R282" s="113"/>
      <c r="S282" s="113"/>
      <c r="T282" s="113"/>
      <c r="U282" s="113"/>
      <c r="V282" s="34"/>
      <c r="W282" s="57"/>
      <c r="X282" s="124"/>
    </row>
    <row r="283" spans="16:24" x14ac:dyDescent="0.15">
      <c r="P283" s="126"/>
      <c r="Q283" s="34"/>
      <c r="R283" s="113"/>
      <c r="S283" s="113"/>
      <c r="T283" s="113"/>
      <c r="U283" s="113"/>
      <c r="V283" s="34"/>
      <c r="W283" s="57"/>
      <c r="X283" s="124"/>
    </row>
    <row r="284" spans="16:24" x14ac:dyDescent="0.15">
      <c r="P284" s="126"/>
      <c r="Q284" s="49"/>
      <c r="R284" s="113"/>
      <c r="S284" s="113"/>
      <c r="T284" s="113"/>
      <c r="U284" s="113"/>
      <c r="V284" s="34"/>
      <c r="W284" s="57"/>
      <c r="X284" s="52"/>
    </row>
    <row r="285" spans="16:24" x14ac:dyDescent="0.15">
      <c r="P285" s="126"/>
      <c r="Q285" s="34"/>
      <c r="R285" s="113"/>
      <c r="S285" s="113"/>
      <c r="T285" s="113"/>
      <c r="U285" s="113"/>
      <c r="V285" s="34"/>
      <c r="W285" s="49"/>
      <c r="X285" s="129"/>
    </row>
    <row r="286" spans="16:24" x14ac:dyDescent="0.15">
      <c r="P286" s="126"/>
      <c r="Q286" s="34"/>
      <c r="R286" s="113"/>
      <c r="S286" s="113"/>
      <c r="T286" s="113"/>
      <c r="U286" s="113"/>
      <c r="V286" s="34"/>
      <c r="W286" s="57"/>
      <c r="X286" s="52"/>
    </row>
    <row r="287" spans="16:24" x14ac:dyDescent="0.15">
      <c r="P287" s="126"/>
      <c r="Q287" s="34"/>
      <c r="R287" s="113"/>
      <c r="S287" s="113"/>
      <c r="T287" s="113"/>
      <c r="U287" s="113"/>
      <c r="V287" s="34"/>
      <c r="X287" s="129"/>
    </row>
    <row r="288" spans="16:24" x14ac:dyDescent="0.15">
      <c r="P288" s="126"/>
      <c r="Q288" s="34"/>
      <c r="R288" s="113"/>
      <c r="S288" s="113"/>
      <c r="T288" s="113"/>
      <c r="U288" s="113"/>
      <c r="V288" s="34"/>
      <c r="W288" s="34"/>
      <c r="X288" s="129"/>
    </row>
    <row r="289" spans="16:24" x14ac:dyDescent="0.15">
      <c r="P289" s="126"/>
      <c r="Q289" s="34"/>
      <c r="R289" s="113"/>
      <c r="S289" s="113"/>
      <c r="T289" s="113"/>
      <c r="U289" s="113"/>
      <c r="V289" s="34"/>
      <c r="X289" s="124"/>
    </row>
    <row r="290" spans="16:24" x14ac:dyDescent="0.15">
      <c r="P290" s="126"/>
      <c r="Q290" s="34"/>
      <c r="R290" s="113"/>
      <c r="S290" s="113"/>
      <c r="T290" s="113"/>
      <c r="U290" s="113"/>
      <c r="V290" s="34"/>
      <c r="X290" s="124"/>
    </row>
    <row r="291" spans="16:24" x14ac:dyDescent="0.15">
      <c r="P291" s="126"/>
      <c r="Q291" s="34"/>
      <c r="R291" s="113"/>
      <c r="S291" s="113"/>
      <c r="T291" s="113"/>
      <c r="U291" s="113"/>
      <c r="V291" s="34"/>
      <c r="X291" s="52"/>
    </row>
    <row r="292" spans="16:24" x14ac:dyDescent="0.15">
      <c r="P292" s="126"/>
      <c r="Q292" s="34"/>
      <c r="R292" s="113"/>
      <c r="S292" s="113"/>
      <c r="T292" s="113"/>
      <c r="U292" s="113"/>
      <c r="V292" s="34"/>
      <c r="X292" s="124"/>
    </row>
    <row r="293" spans="16:24" x14ac:dyDescent="0.15">
      <c r="P293" s="126"/>
      <c r="Q293" s="34"/>
      <c r="R293" s="113"/>
      <c r="S293" s="113"/>
      <c r="T293" s="113"/>
      <c r="U293" s="113"/>
      <c r="V293" s="34"/>
      <c r="X293" s="52"/>
    </row>
    <row r="294" spans="16:24" x14ac:dyDescent="0.15">
      <c r="P294" s="126"/>
      <c r="Q294" s="34"/>
      <c r="R294" s="113"/>
      <c r="S294" s="113"/>
      <c r="T294" s="113"/>
      <c r="U294" s="113"/>
      <c r="V294" s="34"/>
      <c r="W294" s="34"/>
      <c r="X294" s="124"/>
    </row>
    <row r="295" spans="16:24" x14ac:dyDescent="0.15">
      <c r="P295" s="126"/>
      <c r="Q295" s="34"/>
      <c r="R295" s="113"/>
      <c r="S295" s="113"/>
      <c r="T295" s="113"/>
      <c r="U295" s="113"/>
      <c r="V295" s="34"/>
      <c r="W295" s="34"/>
      <c r="X295" s="49"/>
    </row>
    <row r="296" spans="16:24" x14ac:dyDescent="0.15">
      <c r="P296" s="126"/>
      <c r="Q296" s="34"/>
      <c r="R296" s="113"/>
      <c r="S296" s="113"/>
      <c r="T296" s="113"/>
      <c r="U296" s="113"/>
      <c r="V296" s="34"/>
      <c r="W296" s="34"/>
      <c r="X296" s="129"/>
    </row>
    <row r="297" spans="16:24" x14ac:dyDescent="0.15">
      <c r="P297" s="126"/>
      <c r="Q297" s="34"/>
      <c r="R297" s="113"/>
      <c r="S297" s="113"/>
      <c r="T297" s="113"/>
      <c r="U297" s="113"/>
      <c r="V297" s="34"/>
      <c r="W297" s="34"/>
      <c r="X297" s="49"/>
    </row>
    <row r="298" spans="16:24" x14ac:dyDescent="0.15">
      <c r="P298" s="126"/>
      <c r="Q298" s="34"/>
      <c r="R298" s="113"/>
      <c r="S298" s="113"/>
      <c r="T298" s="113"/>
      <c r="U298" s="113"/>
      <c r="V298" s="49"/>
      <c r="W298" s="57"/>
      <c r="X298" s="52"/>
    </row>
    <row r="299" spans="16:24" x14ac:dyDescent="0.15">
      <c r="P299" s="126"/>
      <c r="Q299" s="34"/>
      <c r="R299" s="113"/>
      <c r="S299" s="34"/>
      <c r="T299" s="34"/>
      <c r="U299" s="34"/>
      <c r="V299" s="49"/>
      <c r="W299" s="57"/>
      <c r="X299" s="49"/>
    </row>
    <row r="300" spans="16:24" x14ac:dyDescent="0.15">
      <c r="P300" s="126"/>
      <c r="Q300" s="34"/>
      <c r="R300" s="113"/>
      <c r="S300" s="34"/>
      <c r="T300" s="34"/>
      <c r="U300" s="34"/>
      <c r="V300" s="49"/>
      <c r="W300" s="143"/>
      <c r="X300" s="52"/>
    </row>
    <row r="301" spans="16:24" x14ac:dyDescent="0.15">
      <c r="P301" s="126"/>
      <c r="Q301" s="34"/>
      <c r="R301" s="113"/>
      <c r="S301" s="34"/>
      <c r="T301" s="34"/>
      <c r="U301" s="34"/>
      <c r="V301" s="49"/>
      <c r="W301" s="57"/>
      <c r="X301" s="83"/>
    </row>
    <row r="302" spans="16:24" x14ac:dyDescent="0.15">
      <c r="P302" s="126"/>
      <c r="Q302" s="34"/>
      <c r="R302" s="113"/>
      <c r="S302" s="34"/>
      <c r="T302" s="34"/>
      <c r="U302" s="34"/>
      <c r="V302" s="34"/>
      <c r="W302" s="139"/>
      <c r="X302" s="49"/>
    </row>
    <row r="303" spans="16:24" x14ac:dyDescent="0.15">
      <c r="P303" s="126"/>
      <c r="Q303" s="34"/>
      <c r="R303" s="113"/>
      <c r="S303" s="34"/>
      <c r="T303" s="34"/>
      <c r="U303" s="34"/>
      <c r="V303" s="34"/>
      <c r="X303" s="52"/>
    </row>
    <row r="304" spans="16:24" x14ac:dyDescent="0.15">
      <c r="P304" s="126"/>
      <c r="Q304" s="34"/>
      <c r="R304" s="113"/>
      <c r="S304" s="124"/>
      <c r="T304" s="34"/>
      <c r="U304" s="34"/>
      <c r="V304" s="34"/>
      <c r="X304" s="52"/>
    </row>
    <row r="305" spans="16:24" x14ac:dyDescent="0.15">
      <c r="P305" s="126"/>
      <c r="Q305" s="34"/>
      <c r="R305" s="113"/>
      <c r="S305" s="113"/>
      <c r="T305" s="34"/>
      <c r="U305" s="34"/>
      <c r="V305" s="34"/>
      <c r="W305" s="34"/>
      <c r="X305" s="49"/>
    </row>
    <row r="306" spans="16:24" x14ac:dyDescent="0.15">
      <c r="P306" s="126"/>
      <c r="Q306" s="34"/>
      <c r="R306" s="113"/>
      <c r="S306" s="113"/>
      <c r="T306" s="34"/>
      <c r="U306" s="113"/>
      <c r="V306" s="34"/>
      <c r="W306" s="34"/>
      <c r="X306" s="129"/>
    </row>
    <row r="307" spans="16:24" x14ac:dyDescent="0.15">
      <c r="P307" s="126"/>
      <c r="Q307" s="49"/>
      <c r="R307" s="113"/>
      <c r="S307" s="124"/>
      <c r="T307" s="34"/>
      <c r="U307" s="34"/>
      <c r="V307" s="49"/>
      <c r="X307" s="52"/>
    </row>
    <row r="308" spans="16:24" x14ac:dyDescent="0.15">
      <c r="P308" s="126"/>
      <c r="Q308" s="49"/>
      <c r="R308" s="113"/>
      <c r="S308" s="124"/>
      <c r="T308" s="34"/>
      <c r="U308" s="34"/>
      <c r="V308" s="49"/>
      <c r="W308" s="139"/>
      <c r="X308" s="52"/>
    </row>
    <row r="309" spans="16:24" x14ac:dyDescent="0.15">
      <c r="P309" s="126"/>
      <c r="Q309" s="34"/>
      <c r="R309" s="113"/>
      <c r="S309" s="113"/>
      <c r="T309" s="113"/>
      <c r="U309" s="124"/>
      <c r="V309" s="34"/>
      <c r="X309" s="129"/>
    </row>
    <row r="310" spans="16:24" x14ac:dyDescent="0.15">
      <c r="P310" s="126"/>
      <c r="Q310" s="34"/>
      <c r="R310" s="113"/>
      <c r="S310" s="113"/>
      <c r="T310" s="113"/>
      <c r="U310" s="124"/>
      <c r="V310" s="34"/>
      <c r="W310" s="34"/>
      <c r="X310" s="124"/>
    </row>
    <row r="311" spans="16:24" x14ac:dyDescent="0.15">
      <c r="P311" s="126"/>
      <c r="Q311" s="34"/>
      <c r="R311" s="113"/>
      <c r="S311" s="113"/>
      <c r="T311" s="113"/>
      <c r="U311" s="113"/>
      <c r="V311" s="34"/>
      <c r="W311" s="34"/>
      <c r="X311" s="129"/>
    </row>
    <row r="312" spans="16:24" x14ac:dyDescent="0.15">
      <c r="P312" s="126"/>
      <c r="Q312" s="34"/>
      <c r="R312" s="113"/>
      <c r="S312" s="113"/>
      <c r="T312" s="113"/>
      <c r="U312" s="113"/>
      <c r="V312" s="34"/>
      <c r="W312" s="141"/>
      <c r="X312" s="124"/>
    </row>
    <row r="313" spans="16:24" x14ac:dyDescent="0.15">
      <c r="P313" s="126"/>
      <c r="Q313" s="34"/>
      <c r="R313" s="113"/>
      <c r="S313" s="113"/>
      <c r="T313" s="113"/>
      <c r="U313" s="113"/>
      <c r="V313" s="34"/>
      <c r="W313" s="141"/>
      <c r="X313" s="52"/>
    </row>
    <row r="314" spans="16:24" x14ac:dyDescent="0.15">
      <c r="P314" s="126"/>
      <c r="Q314" s="34"/>
      <c r="R314" s="113"/>
      <c r="S314" s="113"/>
      <c r="T314" s="113"/>
      <c r="U314" s="113"/>
      <c r="V314" s="34"/>
      <c r="W314" s="34"/>
      <c r="X314" s="129"/>
    </row>
    <row r="315" spans="16:24" x14ac:dyDescent="0.15">
      <c r="P315" s="126"/>
      <c r="Q315" s="34"/>
      <c r="R315" s="113"/>
      <c r="S315" s="113"/>
      <c r="T315" s="113"/>
      <c r="U315" s="113"/>
      <c r="V315" s="34"/>
      <c r="W315" s="34"/>
      <c r="X315" s="49"/>
    </row>
    <row r="316" spans="16:24" x14ac:dyDescent="0.15">
      <c r="P316" s="126"/>
      <c r="Q316" s="49"/>
      <c r="R316" s="113"/>
      <c r="S316" s="124"/>
      <c r="T316" s="124"/>
      <c r="U316" s="124"/>
      <c r="V316" s="34"/>
      <c r="X316" s="52"/>
    </row>
    <row r="317" spans="16:24" x14ac:dyDescent="0.15">
      <c r="P317" s="126"/>
      <c r="Q317" s="34"/>
      <c r="R317" s="113"/>
      <c r="S317" s="113"/>
      <c r="T317" s="113"/>
      <c r="U317" s="113"/>
      <c r="V317" s="34"/>
      <c r="X317" s="49"/>
    </row>
    <row r="318" spans="16:24" x14ac:dyDescent="0.15">
      <c r="P318" s="126"/>
      <c r="Q318" s="34"/>
      <c r="R318" s="113"/>
      <c r="S318" s="113"/>
      <c r="T318" s="113"/>
      <c r="U318" s="113"/>
      <c r="V318" s="34"/>
      <c r="X318" s="129"/>
    </row>
    <row r="319" spans="16:24" x14ac:dyDescent="0.15">
      <c r="P319" s="126"/>
      <c r="Q319" s="34"/>
      <c r="R319" s="113"/>
      <c r="S319" s="113"/>
      <c r="T319" s="113"/>
      <c r="U319" s="113"/>
      <c r="V319" s="34"/>
      <c r="X319" s="49"/>
    </row>
    <row r="320" spans="16:24" x14ac:dyDescent="0.15">
      <c r="P320" s="126"/>
      <c r="Q320" s="34"/>
      <c r="R320" s="113"/>
      <c r="S320" s="113"/>
      <c r="T320" s="113"/>
      <c r="U320" s="113"/>
      <c r="V320" s="34"/>
      <c r="W320" s="34"/>
      <c r="X320" s="124"/>
    </row>
    <row r="321" spans="16:24" x14ac:dyDescent="0.15">
      <c r="P321" s="126"/>
      <c r="Q321" s="34"/>
      <c r="R321" s="113"/>
      <c r="S321" s="113"/>
      <c r="T321" s="113"/>
      <c r="U321" s="113"/>
      <c r="V321" s="34"/>
      <c r="W321" s="34"/>
      <c r="X321" s="49"/>
    </row>
    <row r="322" spans="16:24" x14ac:dyDescent="0.15">
      <c r="P322" s="126"/>
      <c r="Q322" s="34"/>
      <c r="R322" s="113"/>
      <c r="S322" s="113"/>
      <c r="T322" s="113"/>
      <c r="U322" s="113"/>
      <c r="V322" s="34"/>
      <c r="X322" s="124"/>
    </row>
    <row r="323" spans="16:24" x14ac:dyDescent="0.15">
      <c r="P323" s="126"/>
      <c r="Q323" s="34"/>
      <c r="R323" s="113"/>
      <c r="S323" s="113"/>
      <c r="T323" s="113"/>
      <c r="U323" s="113"/>
      <c r="V323" s="34"/>
      <c r="X323" s="49"/>
    </row>
    <row r="324" spans="16:24" x14ac:dyDescent="0.15">
      <c r="P324" s="126"/>
      <c r="Q324" s="49"/>
      <c r="R324" s="113"/>
      <c r="S324" s="124"/>
      <c r="T324" s="124"/>
      <c r="U324" s="124"/>
      <c r="V324" s="49"/>
      <c r="X324" s="49"/>
    </row>
    <row r="325" spans="16:24" x14ac:dyDescent="0.15">
      <c r="P325" s="126"/>
      <c r="Q325" s="49"/>
      <c r="R325" s="113"/>
      <c r="S325" s="124"/>
      <c r="T325" s="124"/>
      <c r="U325" s="124"/>
      <c r="V325" s="49"/>
      <c r="X325" s="49"/>
    </row>
    <row r="326" spans="16:24" x14ac:dyDescent="0.15">
      <c r="P326" s="126"/>
      <c r="Q326" s="49"/>
      <c r="R326" s="113"/>
      <c r="S326" s="124"/>
      <c r="T326" s="124"/>
      <c r="U326" s="124"/>
      <c r="V326" s="49"/>
      <c r="X326" s="129"/>
    </row>
    <row r="327" spans="16:24" x14ac:dyDescent="0.15">
      <c r="P327" s="126"/>
      <c r="Q327" s="49"/>
      <c r="R327" s="113"/>
      <c r="S327" s="124"/>
      <c r="T327" s="124"/>
      <c r="U327" s="124"/>
      <c r="V327" s="49"/>
      <c r="W327" s="34"/>
      <c r="X327" s="52"/>
    </row>
    <row r="328" spans="16:24" x14ac:dyDescent="0.15">
      <c r="P328" s="126"/>
      <c r="Q328" s="49"/>
      <c r="R328" s="113"/>
      <c r="S328" s="124"/>
      <c r="T328" s="124"/>
      <c r="U328" s="124"/>
      <c r="V328" s="49"/>
      <c r="W328" s="140"/>
      <c r="X328" s="49"/>
    </row>
    <row r="329" spans="16:24" x14ac:dyDescent="0.15">
      <c r="P329" s="126"/>
      <c r="Q329" s="49"/>
      <c r="R329" s="113"/>
      <c r="S329" s="124"/>
      <c r="T329" s="124"/>
      <c r="U329" s="124"/>
      <c r="V329" s="49"/>
      <c r="W329" s="146"/>
      <c r="X329" s="49"/>
    </row>
    <row r="330" spans="16:24" x14ac:dyDescent="0.15">
      <c r="P330" s="126"/>
      <c r="Q330" s="49"/>
      <c r="R330" s="113"/>
      <c r="S330" s="124"/>
      <c r="T330" s="124"/>
      <c r="U330" s="124"/>
      <c r="V330" s="49"/>
      <c r="W330" s="140"/>
      <c r="X330" s="129"/>
    </row>
    <row r="331" spans="16:24" x14ac:dyDescent="0.15">
      <c r="P331" s="126"/>
      <c r="Q331" s="49"/>
      <c r="R331" s="113"/>
      <c r="S331" s="124"/>
      <c r="T331" s="124"/>
      <c r="U331" s="124"/>
      <c r="V331" s="49"/>
      <c r="W331" s="34"/>
      <c r="X331" s="49"/>
    </row>
    <row r="332" spans="16:24" x14ac:dyDescent="0.15">
      <c r="P332" s="126"/>
      <c r="Q332" s="49"/>
      <c r="R332" s="113"/>
      <c r="S332" s="124"/>
      <c r="T332" s="124"/>
      <c r="U332" s="124"/>
      <c r="V332" s="49"/>
      <c r="W332" s="139"/>
      <c r="X332" s="129"/>
    </row>
    <row r="333" spans="16:24" x14ac:dyDescent="0.15">
      <c r="P333" s="126"/>
      <c r="Q333" s="49"/>
      <c r="R333" s="113"/>
      <c r="S333" s="124"/>
      <c r="T333" s="124"/>
      <c r="U333" s="124"/>
      <c r="V333" s="49"/>
      <c r="W333" s="139"/>
      <c r="X333" s="49"/>
    </row>
    <row r="334" spans="16:24" x14ac:dyDescent="0.15">
      <c r="P334" s="126"/>
      <c r="Q334" s="49"/>
      <c r="R334" s="113"/>
      <c r="S334" s="124"/>
      <c r="T334" s="124"/>
      <c r="U334" s="124"/>
      <c r="V334" s="49"/>
      <c r="X334" s="129"/>
    </row>
    <row r="335" spans="16:24" x14ac:dyDescent="0.15">
      <c r="P335" s="126"/>
      <c r="Q335" s="49"/>
      <c r="R335" s="113"/>
      <c r="S335" s="124"/>
      <c r="T335" s="124"/>
      <c r="U335" s="124"/>
      <c r="V335" s="49"/>
      <c r="W335" s="139"/>
      <c r="X335" s="52"/>
    </row>
    <row r="336" spans="16:24" x14ac:dyDescent="0.15">
      <c r="P336" s="126"/>
      <c r="Q336" s="34"/>
      <c r="R336" s="113"/>
      <c r="S336" s="113"/>
      <c r="T336" s="113"/>
      <c r="U336" s="113"/>
      <c r="V336" s="34"/>
      <c r="W336" s="139"/>
      <c r="X336" s="49"/>
    </row>
    <row r="337" spans="16:24" x14ac:dyDescent="0.15">
      <c r="P337" s="126"/>
      <c r="Q337" s="34"/>
      <c r="R337" s="113"/>
      <c r="S337" s="113"/>
      <c r="T337" s="113"/>
      <c r="U337" s="113"/>
      <c r="V337" s="34"/>
      <c r="X337" s="124"/>
    </row>
    <row r="338" spans="16:24" x14ac:dyDescent="0.15">
      <c r="P338" s="126"/>
      <c r="Q338" s="34"/>
      <c r="R338" s="113"/>
      <c r="S338" s="113"/>
      <c r="T338" s="113"/>
      <c r="U338" s="113"/>
      <c r="V338" s="34"/>
      <c r="X338" s="52"/>
    </row>
    <row r="339" spans="16:24" x14ac:dyDescent="0.15">
      <c r="P339" s="126"/>
      <c r="Q339" s="34"/>
      <c r="R339" s="34"/>
      <c r="S339" s="113"/>
      <c r="T339" s="113"/>
      <c r="U339" s="113"/>
      <c r="V339" s="34"/>
      <c r="X339" s="52"/>
    </row>
    <row r="340" spans="16:24" x14ac:dyDescent="0.15">
      <c r="P340" s="126"/>
      <c r="Q340" s="34"/>
      <c r="R340" s="34"/>
      <c r="S340" s="113"/>
      <c r="T340" s="113"/>
      <c r="U340" s="113"/>
      <c r="V340" s="34"/>
      <c r="X340" s="49"/>
    </row>
    <row r="341" spans="16:24" x14ac:dyDescent="0.15">
      <c r="P341" s="126"/>
      <c r="Q341" s="34"/>
      <c r="R341" s="34"/>
      <c r="S341" s="113"/>
      <c r="T341" s="113"/>
      <c r="U341" s="113"/>
      <c r="V341" s="34"/>
      <c r="X341" s="124"/>
    </row>
    <row r="342" spans="16:24" x14ac:dyDescent="0.15">
      <c r="P342" s="126"/>
      <c r="Q342" s="49"/>
      <c r="R342" s="34"/>
      <c r="S342" s="113"/>
      <c r="T342" s="113"/>
      <c r="U342" s="113"/>
      <c r="V342" s="34"/>
      <c r="X342" s="124"/>
    </row>
    <row r="343" spans="16:24" x14ac:dyDescent="0.15">
      <c r="P343" s="126"/>
      <c r="Q343" s="34"/>
      <c r="R343" s="34"/>
      <c r="S343" s="113"/>
      <c r="T343" s="113"/>
      <c r="U343" s="113"/>
      <c r="V343" s="34"/>
      <c r="X343" s="52"/>
    </row>
    <row r="344" spans="16:24" x14ac:dyDescent="0.15">
      <c r="P344" s="126"/>
      <c r="Q344" s="34"/>
      <c r="R344" s="34"/>
      <c r="S344" s="113"/>
      <c r="T344" s="113"/>
      <c r="U344" s="113"/>
      <c r="V344" s="34"/>
      <c r="X344" s="124"/>
    </row>
    <row r="345" spans="16:24" x14ac:dyDescent="0.15">
      <c r="P345" s="126"/>
      <c r="Q345" s="34"/>
      <c r="R345" s="34"/>
      <c r="S345" s="113"/>
      <c r="T345" s="113"/>
      <c r="U345" s="113"/>
      <c r="V345" s="34"/>
      <c r="W345" s="34"/>
      <c r="X345" s="52"/>
    </row>
    <row r="346" spans="16:24" x14ac:dyDescent="0.15">
      <c r="P346" s="126"/>
      <c r="Q346" s="34"/>
      <c r="R346" s="34"/>
      <c r="S346" s="113"/>
      <c r="T346" s="113"/>
      <c r="U346" s="113"/>
      <c r="V346" s="34"/>
      <c r="X346" s="49"/>
    </row>
    <row r="347" spans="16:24" x14ac:dyDescent="0.15">
      <c r="P347" s="126"/>
      <c r="Q347" s="34"/>
      <c r="R347" s="34"/>
      <c r="S347" s="113"/>
      <c r="T347" s="113"/>
      <c r="U347" s="113"/>
      <c r="V347" s="34"/>
      <c r="X347" s="49"/>
    </row>
    <row r="348" spans="16:24" x14ac:dyDescent="0.15">
      <c r="P348" s="126"/>
      <c r="Q348" s="34"/>
      <c r="R348" s="34"/>
      <c r="S348" s="113"/>
      <c r="T348" s="113"/>
      <c r="U348" s="113"/>
      <c r="V348" s="34"/>
      <c r="X348" s="49"/>
    </row>
    <row r="349" spans="16:24" x14ac:dyDescent="0.15">
      <c r="P349" s="179"/>
      <c r="Q349" s="152"/>
      <c r="R349" s="152"/>
      <c r="S349" s="162"/>
      <c r="T349" s="162"/>
      <c r="U349" s="162"/>
      <c r="V349" s="34"/>
      <c r="W349" s="34"/>
      <c r="X349" s="49"/>
    </row>
    <row r="350" spans="16:24" x14ac:dyDescent="0.15">
      <c r="P350" s="51"/>
      <c r="Q350" s="34"/>
      <c r="R350" s="34"/>
      <c r="S350" s="34"/>
      <c r="T350" s="34"/>
      <c r="U350" s="49"/>
      <c r="V350" s="34"/>
      <c r="W350" s="141"/>
      <c r="X350" s="52"/>
    </row>
    <row r="351" spans="16:24" x14ac:dyDescent="0.15">
      <c r="P351" s="51"/>
      <c r="Q351" s="49"/>
      <c r="R351" s="34"/>
      <c r="S351" s="34"/>
      <c r="T351" s="34"/>
      <c r="U351" s="34"/>
      <c r="V351" s="34"/>
      <c r="W351" s="34"/>
      <c r="X351" s="49"/>
    </row>
    <row r="352" spans="16:24" x14ac:dyDescent="0.15">
      <c r="P352" s="51"/>
      <c r="Q352" s="49"/>
      <c r="R352" s="34"/>
      <c r="S352" s="34"/>
      <c r="T352" s="34"/>
      <c r="U352" s="34"/>
      <c r="V352" s="34"/>
      <c r="W352" s="34"/>
      <c r="X352" s="52"/>
    </row>
    <row r="353" spans="16:24" x14ac:dyDescent="0.15">
      <c r="P353" s="51"/>
      <c r="Q353" s="34"/>
      <c r="R353" s="34"/>
      <c r="S353" s="34"/>
      <c r="T353" s="34"/>
      <c r="U353" s="34"/>
      <c r="V353" s="34"/>
      <c r="W353" s="141"/>
      <c r="X353" s="49"/>
    </row>
    <row r="354" spans="16:24" x14ac:dyDescent="0.15">
      <c r="P354" s="51"/>
      <c r="Q354" s="34"/>
      <c r="R354" s="34"/>
      <c r="S354" s="34"/>
      <c r="T354" s="34"/>
      <c r="U354" s="34"/>
      <c r="V354" s="49"/>
      <c r="W354" s="34"/>
      <c r="X354" s="49"/>
    </row>
    <row r="355" spans="16:24" x14ac:dyDescent="0.15">
      <c r="P355" s="51"/>
      <c r="Q355" s="34"/>
      <c r="R355" s="34"/>
      <c r="S355" s="34"/>
      <c r="T355" s="34"/>
      <c r="U355" s="34"/>
      <c r="V355" s="34"/>
      <c r="W355" s="34"/>
      <c r="X355" s="49"/>
    </row>
    <row r="356" spans="16:24" x14ac:dyDescent="0.15">
      <c r="P356" s="51"/>
      <c r="Q356" s="49"/>
      <c r="R356" s="34"/>
      <c r="S356" s="49"/>
      <c r="T356" s="49"/>
      <c r="U356" s="49"/>
      <c r="V356" s="34"/>
      <c r="W356" s="34"/>
      <c r="X356" s="49"/>
    </row>
    <row r="357" spans="16:24" x14ac:dyDescent="0.15">
      <c r="P357" s="51"/>
      <c r="Q357" s="34"/>
      <c r="R357" s="34"/>
      <c r="S357" s="34"/>
      <c r="T357" s="34"/>
      <c r="U357" s="34"/>
      <c r="V357" s="34"/>
      <c r="W357" s="34"/>
      <c r="X357" s="49"/>
    </row>
    <row r="358" spans="16:24" x14ac:dyDescent="0.15">
      <c r="P358" s="51"/>
      <c r="Q358" s="34"/>
      <c r="R358" s="34"/>
      <c r="S358" s="34"/>
      <c r="T358" s="34"/>
      <c r="U358" s="34"/>
      <c r="V358" s="34"/>
      <c r="W358" s="34"/>
      <c r="X358" s="49"/>
    </row>
    <row r="359" spans="16:24" x14ac:dyDescent="0.15">
      <c r="P359" s="51"/>
      <c r="Q359" s="49"/>
      <c r="R359" s="34"/>
      <c r="S359" s="34"/>
      <c r="T359" s="34"/>
      <c r="U359" s="34"/>
      <c r="V359" s="34"/>
      <c r="W359" s="34"/>
      <c r="X359" s="49"/>
    </row>
    <row r="360" spans="16:24" x14ac:dyDescent="0.15">
      <c r="P360" s="51"/>
      <c r="Q360" s="34"/>
      <c r="R360" s="34"/>
      <c r="S360" s="34"/>
      <c r="T360" s="34"/>
      <c r="U360" s="34"/>
      <c r="V360" s="34"/>
      <c r="W360" s="34"/>
      <c r="X360" s="49"/>
    </row>
    <row r="361" spans="16:24" x14ac:dyDescent="0.15">
      <c r="P361" s="51"/>
      <c r="Q361" s="34"/>
      <c r="R361" s="34"/>
      <c r="S361" s="34"/>
      <c r="T361" s="34"/>
      <c r="U361" s="49"/>
      <c r="V361" s="34"/>
      <c r="W361" s="34"/>
      <c r="X361" s="49"/>
    </row>
    <row r="362" spans="16:24" x14ac:dyDescent="0.15">
      <c r="P362" s="51"/>
      <c r="Q362" s="34"/>
      <c r="R362" s="34"/>
      <c r="S362" s="34"/>
      <c r="T362" s="34"/>
      <c r="U362" s="49"/>
      <c r="V362" s="34"/>
      <c r="W362" s="34"/>
      <c r="X362" s="49"/>
    </row>
    <row r="363" spans="16:24" x14ac:dyDescent="0.15">
      <c r="P363" s="51"/>
      <c r="Q363" s="34"/>
      <c r="R363" s="34"/>
      <c r="S363" s="34"/>
      <c r="T363" s="34"/>
      <c r="U363" s="49"/>
      <c r="V363" s="49"/>
      <c r="W363" s="34"/>
      <c r="X363" s="52"/>
    </row>
    <row r="364" spans="16:24" x14ac:dyDescent="0.15">
      <c r="P364" s="51"/>
      <c r="Q364" s="34"/>
      <c r="R364" s="34"/>
      <c r="S364" s="34"/>
      <c r="T364" s="34"/>
      <c r="U364" s="49"/>
      <c r="V364" s="49"/>
      <c r="W364" s="34"/>
      <c r="X364" s="52"/>
    </row>
    <row r="365" spans="16:24" x14ac:dyDescent="0.15">
      <c r="P365" s="51"/>
      <c r="Q365" s="34"/>
      <c r="R365" s="34"/>
      <c r="S365" s="34"/>
      <c r="T365" s="34"/>
      <c r="U365" s="49"/>
      <c r="V365" s="49"/>
      <c r="W365" s="34"/>
      <c r="X365" s="52"/>
    </row>
    <row r="366" spans="16:24" x14ac:dyDescent="0.15">
      <c r="P366" s="51"/>
      <c r="Q366" s="34"/>
      <c r="R366" s="34"/>
      <c r="S366" s="34"/>
      <c r="T366" s="34"/>
      <c r="U366" s="49"/>
      <c r="V366" s="49"/>
      <c r="W366" s="34"/>
      <c r="X366" s="52"/>
    </row>
    <row r="367" spans="16:24" x14ac:dyDescent="0.15">
      <c r="P367" s="51"/>
      <c r="Q367" s="34"/>
      <c r="R367" s="34"/>
      <c r="S367" s="34"/>
      <c r="T367" s="34"/>
      <c r="U367" s="49"/>
      <c r="V367" s="49"/>
      <c r="W367" s="34"/>
      <c r="X367" s="49"/>
    </row>
    <row r="368" spans="16:24" x14ac:dyDescent="0.15">
      <c r="P368" s="51"/>
      <c r="Q368" s="34"/>
      <c r="R368" s="34"/>
      <c r="S368" s="34"/>
      <c r="T368" s="34"/>
      <c r="U368" s="49"/>
      <c r="V368" s="49"/>
      <c r="W368" s="34"/>
      <c r="X368" s="49"/>
    </row>
    <row r="369" spans="16:24" x14ac:dyDescent="0.15">
      <c r="P369" s="51"/>
      <c r="Q369" s="34"/>
      <c r="R369" s="34"/>
      <c r="S369" s="34"/>
      <c r="T369" s="34"/>
      <c r="U369" s="49"/>
      <c r="V369" s="49"/>
      <c r="W369" s="34"/>
      <c r="X369" s="49"/>
    </row>
    <row r="370" spans="16:24" x14ac:dyDescent="0.15">
      <c r="P370" s="51"/>
      <c r="Q370" s="34"/>
      <c r="R370" s="34"/>
      <c r="S370" s="34"/>
      <c r="T370" s="34"/>
      <c r="U370" s="49"/>
      <c r="V370" s="34"/>
      <c r="W370" s="34"/>
      <c r="X370" s="49"/>
    </row>
    <row r="371" spans="16:24" x14ac:dyDescent="0.15">
      <c r="P371" s="51"/>
      <c r="Q371" s="49"/>
      <c r="R371" s="34"/>
      <c r="S371" s="34"/>
      <c r="T371" s="34"/>
      <c r="U371" s="49"/>
      <c r="V371" s="34"/>
      <c r="W371" s="34"/>
      <c r="X371" s="49"/>
    </row>
    <row r="372" spans="16:24" x14ac:dyDescent="0.15">
      <c r="P372" s="51"/>
      <c r="Q372" s="34"/>
      <c r="R372" s="34"/>
      <c r="S372" s="34"/>
      <c r="T372" s="34"/>
      <c r="U372" s="49"/>
      <c r="V372" s="34"/>
      <c r="W372" s="34"/>
      <c r="X372" s="49"/>
    </row>
    <row r="373" spans="16:24" x14ac:dyDescent="0.15">
      <c r="P373" s="51"/>
      <c r="Q373" s="34"/>
      <c r="R373" s="34"/>
      <c r="S373" s="34"/>
      <c r="T373" s="34"/>
      <c r="U373" s="49"/>
      <c r="V373" s="34"/>
      <c r="W373" s="34"/>
      <c r="X373" s="49"/>
    </row>
    <row r="374" spans="16:24" x14ac:dyDescent="0.15">
      <c r="P374" s="51"/>
      <c r="Q374" s="34"/>
      <c r="R374" s="34"/>
      <c r="S374" s="34"/>
      <c r="T374" s="34"/>
      <c r="U374" s="49"/>
      <c r="V374" s="34"/>
      <c r="W374" s="34"/>
      <c r="X374" s="49"/>
    </row>
    <row r="375" spans="16:24" x14ac:dyDescent="0.15">
      <c r="P375" s="51"/>
      <c r="Q375" s="34"/>
      <c r="R375" s="34"/>
      <c r="S375" s="34"/>
      <c r="T375" s="34"/>
      <c r="U375" s="49"/>
      <c r="V375" s="34"/>
      <c r="W375" s="34"/>
      <c r="X375" s="49"/>
    </row>
    <row r="376" spans="16:24" x14ac:dyDescent="0.15">
      <c r="P376" s="51"/>
      <c r="Q376" s="34"/>
      <c r="R376" s="34"/>
      <c r="S376" s="34"/>
      <c r="T376" s="34"/>
      <c r="U376" s="49"/>
      <c r="V376" s="34"/>
      <c r="W376" s="34"/>
      <c r="X376" s="49"/>
    </row>
    <row r="377" spans="16:24" x14ac:dyDescent="0.15">
      <c r="P377" s="51"/>
      <c r="Q377" s="34"/>
      <c r="R377" s="34"/>
      <c r="S377" s="34"/>
      <c r="T377" s="34"/>
      <c r="U377" s="49"/>
      <c r="V377" s="34"/>
      <c r="W377" s="34"/>
      <c r="X377" s="49"/>
    </row>
    <row r="378" spans="16:24" x14ac:dyDescent="0.15">
      <c r="P378" s="51"/>
      <c r="Q378" s="34"/>
      <c r="R378" s="34"/>
      <c r="S378" s="34"/>
      <c r="T378" s="34"/>
      <c r="U378" s="49"/>
      <c r="V378" s="34"/>
      <c r="W378" s="34"/>
      <c r="X378" s="49"/>
    </row>
    <row r="379" spans="16:24" x14ac:dyDescent="0.15">
      <c r="P379" s="51"/>
      <c r="Q379" s="34"/>
      <c r="R379" s="34"/>
      <c r="S379" s="34"/>
      <c r="T379" s="34"/>
      <c r="U379" s="49"/>
      <c r="V379" s="34"/>
      <c r="W379" s="34"/>
      <c r="X379" s="49"/>
    </row>
    <row r="380" spans="16:24" x14ac:dyDescent="0.15">
      <c r="P380" s="51"/>
      <c r="Q380" s="34"/>
      <c r="R380" s="34"/>
      <c r="S380" s="34"/>
      <c r="T380" s="34"/>
      <c r="U380" s="49"/>
      <c r="V380" s="34"/>
      <c r="W380" s="34"/>
      <c r="X380" s="52"/>
    </row>
    <row r="381" spans="16:24" x14ac:dyDescent="0.15">
      <c r="P381" s="51"/>
      <c r="Q381" s="34"/>
      <c r="R381" s="34"/>
      <c r="S381" s="34"/>
      <c r="T381" s="34"/>
      <c r="U381" s="49"/>
      <c r="V381" s="34"/>
      <c r="W381" s="34"/>
      <c r="X381" s="49"/>
    </row>
    <row r="382" spans="16:24" x14ac:dyDescent="0.15">
      <c r="P382" s="51"/>
      <c r="Q382" s="49"/>
      <c r="R382" s="34"/>
      <c r="S382" s="34"/>
      <c r="T382" s="34"/>
      <c r="U382" s="34"/>
      <c r="V382" s="34"/>
      <c r="W382" s="34"/>
      <c r="X382" s="49"/>
    </row>
    <row r="383" spans="16:24" x14ac:dyDescent="0.15">
      <c r="P383" s="51"/>
      <c r="Q383" s="34"/>
      <c r="R383" s="34"/>
      <c r="S383" s="34"/>
      <c r="T383" s="34"/>
      <c r="U383" s="34"/>
      <c r="V383" s="34"/>
      <c r="W383" s="34"/>
      <c r="X383" s="49"/>
    </row>
    <row r="384" spans="16:24" x14ac:dyDescent="0.15">
      <c r="P384" s="51"/>
      <c r="Q384" s="34"/>
      <c r="R384" s="34"/>
      <c r="S384" s="34"/>
      <c r="T384" s="34"/>
      <c r="U384" s="34"/>
      <c r="V384" s="34"/>
      <c r="W384" s="34"/>
      <c r="X384" s="52"/>
    </row>
    <row r="385" spans="16:24" x14ac:dyDescent="0.15">
      <c r="P385" s="51"/>
      <c r="Q385" s="34"/>
      <c r="R385" s="34"/>
      <c r="S385" s="34"/>
      <c r="T385" s="34"/>
      <c r="U385" s="34"/>
      <c r="V385" s="34"/>
      <c r="W385" s="34"/>
      <c r="X385" s="52"/>
    </row>
    <row r="386" spans="16:24" x14ac:dyDescent="0.15">
      <c r="P386" s="51"/>
      <c r="Q386" s="34"/>
      <c r="R386" s="34"/>
      <c r="S386" s="34"/>
      <c r="T386" s="34"/>
      <c r="U386" s="34"/>
      <c r="V386" s="34"/>
      <c r="W386" s="34"/>
      <c r="X386" s="49"/>
    </row>
    <row r="387" spans="16:24" x14ac:dyDescent="0.15">
      <c r="P387" s="51"/>
      <c r="Q387" s="34"/>
      <c r="R387" s="34"/>
      <c r="S387" s="34"/>
      <c r="T387" s="34"/>
      <c r="U387" s="34"/>
      <c r="V387" s="34"/>
      <c r="W387" s="34"/>
      <c r="X387" s="52"/>
    </row>
    <row r="388" spans="16:24" x14ac:dyDescent="0.15">
      <c r="P388" s="51"/>
      <c r="Q388" s="34"/>
      <c r="R388" s="34"/>
      <c r="S388" s="34"/>
      <c r="T388" s="34"/>
      <c r="U388" s="34"/>
      <c r="V388" s="34"/>
    </row>
    <row r="389" spans="16:24" x14ac:dyDescent="0.15">
      <c r="P389" s="51"/>
      <c r="Q389" s="34"/>
      <c r="R389" s="34"/>
      <c r="S389" s="34"/>
      <c r="T389" s="34"/>
      <c r="U389" s="34"/>
      <c r="V389" s="34"/>
    </row>
    <row r="390" spans="16:24" x14ac:dyDescent="0.15">
      <c r="P390" s="51"/>
      <c r="Q390" s="34"/>
      <c r="R390" s="34"/>
      <c r="S390" s="34"/>
      <c r="T390" s="34"/>
      <c r="U390" s="34"/>
      <c r="V390" s="34"/>
      <c r="X390" s="52"/>
    </row>
    <row r="391" spans="16:24" x14ac:dyDescent="0.15">
      <c r="P391" s="51"/>
      <c r="Q391" s="34"/>
      <c r="R391" s="34"/>
      <c r="S391" s="34"/>
      <c r="T391" s="34"/>
      <c r="U391" s="34"/>
      <c r="V391" s="34"/>
      <c r="W391" s="34"/>
      <c r="X391" s="52"/>
    </row>
    <row r="392" spans="16:24" x14ac:dyDescent="0.15">
      <c r="P392" s="51"/>
      <c r="Q392" s="34"/>
      <c r="R392" s="34"/>
      <c r="S392" s="34"/>
      <c r="T392" s="34"/>
      <c r="U392" s="34"/>
      <c r="V392" s="34"/>
      <c r="W392" s="34"/>
      <c r="X392" s="52"/>
    </row>
    <row r="393" spans="16:24" x14ac:dyDescent="0.15">
      <c r="P393" s="51"/>
      <c r="Q393" s="34"/>
      <c r="R393" s="34"/>
      <c r="S393" s="34"/>
      <c r="T393" s="34"/>
      <c r="U393" s="34"/>
      <c r="V393" s="34"/>
      <c r="W393" s="34"/>
      <c r="X393" s="52"/>
    </row>
    <row r="394" spans="16:24" x14ac:dyDescent="0.15">
      <c r="P394" s="51"/>
      <c r="Q394" s="34"/>
      <c r="R394" s="34"/>
      <c r="S394" s="34"/>
      <c r="T394" s="34"/>
      <c r="U394" s="34"/>
      <c r="V394" s="34"/>
      <c r="W394" s="34"/>
      <c r="X394" s="49"/>
    </row>
    <row r="395" spans="16:24" x14ac:dyDescent="0.15">
      <c r="P395" s="51"/>
      <c r="Q395" s="34"/>
      <c r="R395" s="34"/>
      <c r="S395" s="34"/>
      <c r="T395" s="34"/>
      <c r="U395" s="34"/>
      <c r="V395" s="34"/>
      <c r="W395" s="34"/>
      <c r="X395" s="49"/>
    </row>
    <row r="396" spans="16:24" x14ac:dyDescent="0.15">
      <c r="P396" s="51"/>
      <c r="Q396" s="34"/>
      <c r="R396" s="34"/>
      <c r="S396" s="34"/>
      <c r="T396" s="34"/>
      <c r="U396" s="34"/>
      <c r="V396" s="34"/>
      <c r="W396" s="34"/>
      <c r="X396" s="49"/>
    </row>
    <row r="397" spans="16:24" x14ac:dyDescent="0.15">
      <c r="P397" s="51"/>
      <c r="Q397" s="34"/>
      <c r="R397" s="34"/>
      <c r="S397" s="34"/>
      <c r="T397" s="34"/>
      <c r="U397" s="34"/>
      <c r="V397" s="34"/>
      <c r="W397" s="34"/>
      <c r="X397" s="52"/>
    </row>
    <row r="398" spans="16:24" x14ac:dyDescent="0.15">
      <c r="P398" s="51"/>
      <c r="Q398" s="34"/>
      <c r="R398" s="34"/>
      <c r="S398" s="34"/>
      <c r="T398" s="34"/>
      <c r="U398" s="34"/>
      <c r="V398" s="34"/>
      <c r="X398" s="49"/>
    </row>
    <row r="399" spans="16:24" x14ac:dyDescent="0.15">
      <c r="P399" s="51"/>
      <c r="Q399" s="34"/>
      <c r="R399" s="34"/>
      <c r="S399" s="34"/>
      <c r="T399" s="34"/>
      <c r="U399" s="34"/>
      <c r="V399" s="34"/>
      <c r="X399" s="52"/>
    </row>
    <row r="400" spans="16:24" x14ac:dyDescent="0.15">
      <c r="P400" s="51"/>
      <c r="Q400" s="34"/>
      <c r="R400" s="34"/>
      <c r="S400" s="34"/>
      <c r="T400" s="34"/>
      <c r="U400" s="34"/>
      <c r="V400" s="34"/>
      <c r="W400" s="34"/>
      <c r="X400" s="49"/>
    </row>
    <row r="401" spans="16:24" x14ac:dyDescent="0.15">
      <c r="P401" s="51"/>
      <c r="Q401" s="34"/>
      <c r="R401" s="34"/>
      <c r="S401" s="34"/>
      <c r="T401" s="34"/>
      <c r="U401" s="34"/>
      <c r="V401" s="34"/>
      <c r="W401" s="34"/>
      <c r="X401" s="49"/>
    </row>
    <row r="402" spans="16:24" x14ac:dyDescent="0.15">
      <c r="P402" s="51"/>
      <c r="Q402" s="34"/>
      <c r="R402" s="34"/>
      <c r="S402" s="34"/>
      <c r="T402" s="34"/>
      <c r="U402" s="34"/>
      <c r="V402" s="34"/>
      <c r="W402" s="34"/>
      <c r="X402" s="49"/>
    </row>
    <row r="403" spans="16:24" x14ac:dyDescent="0.15">
      <c r="P403" s="51"/>
      <c r="Q403" s="34"/>
      <c r="R403" s="34"/>
      <c r="S403" s="34"/>
      <c r="T403" s="34"/>
      <c r="U403" s="34"/>
      <c r="V403" s="34"/>
      <c r="X403" s="52"/>
    </row>
    <row r="404" spans="16:24" x14ac:dyDescent="0.15">
      <c r="P404" s="51"/>
      <c r="Q404" s="34"/>
      <c r="R404" s="34"/>
      <c r="S404" s="34"/>
      <c r="T404" s="34"/>
      <c r="U404" s="34"/>
      <c r="V404" s="34"/>
      <c r="W404" s="34"/>
      <c r="X404" s="52"/>
    </row>
    <row r="405" spans="16:24" x14ac:dyDescent="0.15">
      <c r="P405" s="51"/>
      <c r="Q405" s="34"/>
      <c r="R405" s="34"/>
      <c r="S405" s="34"/>
      <c r="T405" s="34"/>
      <c r="U405" s="34"/>
      <c r="V405" s="34"/>
      <c r="W405" s="34"/>
      <c r="X405" s="49"/>
    </row>
    <row r="406" spans="16:24" x14ac:dyDescent="0.15">
      <c r="P406" s="51"/>
      <c r="Q406" s="34"/>
      <c r="R406" s="34"/>
      <c r="S406" s="34"/>
      <c r="T406" s="34"/>
      <c r="U406" s="34"/>
      <c r="V406" s="34"/>
      <c r="W406" s="34"/>
      <c r="X406" s="49"/>
    </row>
    <row r="407" spans="16:24" x14ac:dyDescent="0.15">
      <c r="P407" s="51"/>
      <c r="Q407" s="49"/>
      <c r="R407" s="34"/>
      <c r="S407" s="34"/>
      <c r="T407" s="34"/>
      <c r="U407" s="34"/>
      <c r="V407" s="34"/>
      <c r="W407" s="34"/>
      <c r="X407" s="52"/>
    </row>
    <row r="408" spans="16:24" x14ac:dyDescent="0.15">
      <c r="P408" s="51"/>
      <c r="Q408" s="49"/>
      <c r="R408" s="34"/>
      <c r="S408" s="34"/>
      <c r="T408" s="34"/>
      <c r="U408" s="34"/>
      <c r="V408" s="34"/>
      <c r="W408" s="34"/>
      <c r="X408" s="52"/>
    </row>
    <row r="409" spans="16:24" x14ac:dyDescent="0.15">
      <c r="P409" s="51"/>
      <c r="Q409" s="49"/>
      <c r="R409" s="34"/>
      <c r="S409" s="34"/>
      <c r="T409" s="34"/>
      <c r="U409" s="34"/>
      <c r="V409" s="34"/>
      <c r="W409" s="34"/>
      <c r="X409" s="52"/>
    </row>
    <row r="410" spans="16:24" x14ac:dyDescent="0.15">
      <c r="P410" s="51"/>
      <c r="Q410" s="49"/>
      <c r="R410" s="34"/>
      <c r="S410" s="34"/>
      <c r="T410" s="34"/>
      <c r="U410" s="34"/>
      <c r="V410" s="34"/>
      <c r="W410" s="34"/>
      <c r="X410" s="52"/>
    </row>
    <row r="411" spans="16:24" x14ac:dyDescent="0.15">
      <c r="P411" s="51"/>
      <c r="Q411" s="49"/>
      <c r="R411" s="34"/>
      <c r="S411" s="34"/>
      <c r="T411" s="34"/>
      <c r="U411" s="34"/>
      <c r="V411" s="34"/>
      <c r="W411" s="34"/>
      <c r="X411" s="52"/>
    </row>
    <row r="412" spans="16:24" x14ac:dyDescent="0.15">
      <c r="P412" s="51"/>
      <c r="Q412" s="49"/>
      <c r="R412" s="34"/>
      <c r="S412" s="34"/>
      <c r="T412" s="34"/>
      <c r="U412" s="34"/>
      <c r="V412" s="34"/>
      <c r="W412" s="34"/>
      <c r="X412" s="49"/>
    </row>
    <row r="413" spans="16:24" x14ac:dyDescent="0.15">
      <c r="P413" s="51"/>
      <c r="Q413" s="49"/>
      <c r="R413" s="34"/>
      <c r="S413" s="34"/>
      <c r="T413" s="34"/>
      <c r="U413" s="34"/>
      <c r="V413" s="34"/>
      <c r="W413" s="34"/>
      <c r="X413" s="52"/>
    </row>
    <row r="414" spans="16:24" x14ac:dyDescent="0.15">
      <c r="P414" s="51"/>
      <c r="Q414" s="49"/>
      <c r="R414" s="34"/>
      <c r="S414" s="34"/>
      <c r="T414" s="34"/>
      <c r="U414" s="34"/>
      <c r="V414" s="34"/>
      <c r="W414" s="34"/>
      <c r="X414" s="49"/>
    </row>
    <row r="415" spans="16:24" x14ac:dyDescent="0.15">
      <c r="P415" s="51"/>
      <c r="Q415" s="34"/>
      <c r="R415" s="34"/>
      <c r="S415" s="34"/>
      <c r="T415" s="34"/>
      <c r="U415" s="34"/>
      <c r="V415" s="34"/>
      <c r="W415" s="34"/>
      <c r="X415" s="49"/>
    </row>
    <row r="416" spans="16:24" x14ac:dyDescent="0.15">
      <c r="P416" s="51"/>
      <c r="Q416" s="34"/>
      <c r="R416" s="34"/>
      <c r="S416" s="34"/>
      <c r="T416" s="34"/>
      <c r="U416" s="34"/>
      <c r="V416" s="34"/>
      <c r="W416" s="34"/>
      <c r="X416" s="52"/>
    </row>
    <row r="417" spans="16:24" x14ac:dyDescent="0.15">
      <c r="P417" s="51"/>
      <c r="Q417" s="34"/>
      <c r="R417" s="34"/>
      <c r="S417" s="34"/>
      <c r="T417" s="34"/>
      <c r="U417" s="34"/>
      <c r="V417" s="34"/>
      <c r="W417" s="34"/>
      <c r="X417" s="49"/>
    </row>
    <row r="418" spans="16:24" x14ac:dyDescent="0.15">
      <c r="P418" s="51"/>
      <c r="Q418" s="49"/>
      <c r="R418" s="34"/>
      <c r="S418" s="34"/>
      <c r="T418" s="34"/>
      <c r="U418" s="34"/>
      <c r="V418" s="34"/>
      <c r="W418" s="141"/>
      <c r="X418" s="52"/>
    </row>
    <row r="419" spans="16:24" x14ac:dyDescent="0.15">
      <c r="P419" s="51"/>
      <c r="Q419" s="49"/>
      <c r="R419" s="34"/>
      <c r="S419" s="34"/>
      <c r="T419" s="34"/>
      <c r="U419" s="34"/>
      <c r="V419" s="34"/>
      <c r="W419" s="34"/>
      <c r="X419" s="49"/>
    </row>
    <row r="420" spans="16:24" x14ac:dyDescent="0.15">
      <c r="P420" s="51"/>
      <c r="Q420" s="49"/>
      <c r="R420" s="34"/>
      <c r="S420" s="34"/>
      <c r="T420" s="34"/>
      <c r="U420" s="34"/>
      <c r="V420" s="34"/>
      <c r="W420" s="34"/>
      <c r="X420" s="52"/>
    </row>
    <row r="421" spans="16:24" x14ac:dyDescent="0.15">
      <c r="P421" s="51"/>
      <c r="Q421" s="49"/>
      <c r="R421" s="34"/>
      <c r="S421" s="34"/>
      <c r="T421" s="34"/>
      <c r="U421" s="34"/>
      <c r="V421" s="34"/>
      <c r="W421" s="34"/>
      <c r="X421" s="49"/>
    </row>
    <row r="422" spans="16:24" x14ac:dyDescent="0.15">
      <c r="P422" s="51"/>
      <c r="Q422" s="49"/>
      <c r="R422" s="34"/>
      <c r="S422" s="34"/>
      <c r="T422" s="34"/>
      <c r="U422" s="34"/>
      <c r="V422" s="34"/>
      <c r="W422" s="34"/>
      <c r="X422" s="52"/>
    </row>
    <row r="423" spans="16:24" x14ac:dyDescent="0.15">
      <c r="P423" s="51"/>
      <c r="Q423" s="49"/>
      <c r="R423" s="34"/>
      <c r="S423" s="34"/>
      <c r="T423" s="34"/>
      <c r="U423" s="34"/>
      <c r="V423" s="34"/>
      <c r="W423" s="34"/>
      <c r="X423" s="49"/>
    </row>
    <row r="424" spans="16:24" x14ac:dyDescent="0.15">
      <c r="P424" s="51"/>
      <c r="Q424" s="49"/>
      <c r="R424" s="34"/>
      <c r="S424" s="34"/>
      <c r="T424" s="34"/>
      <c r="U424" s="34"/>
      <c r="V424" s="34"/>
      <c r="W424" s="34"/>
      <c r="X424" s="52"/>
    </row>
    <row r="425" spans="16:24" x14ac:dyDescent="0.15">
      <c r="P425" s="51"/>
      <c r="Q425" s="49"/>
      <c r="R425" s="34"/>
      <c r="S425" s="34"/>
      <c r="T425" s="34"/>
      <c r="U425" s="34"/>
      <c r="V425" s="34"/>
      <c r="W425" s="34"/>
      <c r="X425" s="52"/>
    </row>
    <row r="426" spans="16:24" x14ac:dyDescent="0.15">
      <c r="P426" s="51"/>
      <c r="Q426" s="34"/>
      <c r="R426" s="34"/>
      <c r="S426" s="34"/>
      <c r="T426" s="34"/>
      <c r="U426" s="34"/>
      <c r="V426" s="34"/>
      <c r="W426" s="34"/>
      <c r="X426" s="49"/>
    </row>
    <row r="427" spans="16:24" x14ac:dyDescent="0.15">
      <c r="P427" s="51"/>
      <c r="Q427" s="34"/>
      <c r="R427" s="34"/>
      <c r="S427" s="34"/>
      <c r="T427" s="34"/>
      <c r="U427" s="34"/>
      <c r="V427" s="34"/>
      <c r="W427" s="34"/>
      <c r="X427" s="52"/>
    </row>
    <row r="428" spans="16:24" x14ac:dyDescent="0.15">
      <c r="P428" s="51"/>
      <c r="Q428" s="34"/>
      <c r="R428" s="34"/>
      <c r="S428" s="34"/>
      <c r="T428" s="34"/>
      <c r="U428" s="34"/>
      <c r="V428" s="34"/>
      <c r="W428" s="34"/>
      <c r="X428" s="49"/>
    </row>
    <row r="429" spans="16:24" x14ac:dyDescent="0.15">
      <c r="P429" s="51"/>
      <c r="Q429" s="34"/>
      <c r="R429" s="34"/>
      <c r="S429" s="34"/>
      <c r="T429" s="34"/>
      <c r="U429" s="34"/>
      <c r="V429" s="34"/>
      <c r="W429" s="34"/>
      <c r="X429" s="49"/>
    </row>
    <row r="430" spans="16:24" x14ac:dyDescent="0.15">
      <c r="P430" s="51"/>
      <c r="Q430" s="34"/>
      <c r="R430" s="34"/>
      <c r="S430" s="34"/>
      <c r="T430" s="34"/>
      <c r="U430" s="34"/>
      <c r="V430" s="34"/>
      <c r="W430" s="34"/>
      <c r="X430" s="52"/>
    </row>
    <row r="431" spans="16:24" x14ac:dyDescent="0.15">
      <c r="P431" s="51"/>
      <c r="Q431" s="34"/>
      <c r="R431" s="34"/>
      <c r="S431" s="34"/>
      <c r="T431" s="34"/>
      <c r="U431" s="34"/>
      <c r="V431" s="34"/>
      <c r="W431" s="34"/>
      <c r="X431" s="49"/>
    </row>
    <row r="432" spans="16:24" x14ac:dyDescent="0.15">
      <c r="P432" s="51"/>
      <c r="Q432" s="34"/>
      <c r="R432" s="34"/>
      <c r="S432" s="34"/>
      <c r="T432" s="34"/>
      <c r="U432" s="34"/>
      <c r="V432" s="34"/>
      <c r="W432" s="34"/>
      <c r="X432" s="49"/>
    </row>
    <row r="433" spans="16:24" x14ac:dyDescent="0.15">
      <c r="P433" s="51"/>
      <c r="Q433" s="34"/>
      <c r="R433" s="34"/>
      <c r="S433" s="34"/>
      <c r="T433" s="34"/>
      <c r="U433" s="34"/>
      <c r="V433" s="34"/>
      <c r="W433" s="34"/>
      <c r="X433" s="49"/>
    </row>
    <row r="434" spans="16:24" x14ac:dyDescent="0.15">
      <c r="P434" s="51"/>
      <c r="Q434" s="34"/>
      <c r="R434" s="34"/>
      <c r="S434" s="34"/>
      <c r="T434" s="34"/>
      <c r="U434" s="34"/>
      <c r="V434" s="34"/>
      <c r="W434" s="34"/>
      <c r="X434" s="52"/>
    </row>
    <row r="435" spans="16:24" x14ac:dyDescent="0.15">
      <c r="P435" s="51"/>
      <c r="Q435" s="34"/>
      <c r="R435" s="34"/>
      <c r="S435" s="34"/>
      <c r="T435" s="34"/>
      <c r="U435" s="34"/>
      <c r="V435" s="34"/>
      <c r="W435" s="34"/>
      <c r="X435" s="49"/>
    </row>
    <row r="436" spans="16:24" x14ac:dyDescent="0.15">
      <c r="P436" s="51"/>
      <c r="Q436" s="34"/>
      <c r="R436" s="34"/>
      <c r="S436" s="34"/>
      <c r="T436" s="34"/>
      <c r="U436" s="34"/>
      <c r="V436" s="34"/>
      <c r="W436" s="34"/>
      <c r="X436" s="52"/>
    </row>
    <row r="437" spans="16:24" x14ac:dyDescent="0.15">
      <c r="P437" s="51"/>
      <c r="Q437" s="34"/>
      <c r="R437" s="34"/>
      <c r="S437" s="34"/>
      <c r="T437" s="34"/>
      <c r="U437" s="34"/>
      <c r="V437" s="34"/>
      <c r="W437" s="34"/>
      <c r="X437" s="49"/>
    </row>
    <row r="438" spans="16:24" x14ac:dyDescent="0.15">
      <c r="P438" s="51"/>
      <c r="Q438" s="34"/>
      <c r="R438" s="34"/>
      <c r="S438" s="34"/>
      <c r="T438" s="34"/>
      <c r="U438" s="34"/>
      <c r="V438" s="34"/>
      <c r="W438" s="141"/>
      <c r="X438" s="52"/>
    </row>
    <row r="439" spans="16:24" x14ac:dyDescent="0.15">
      <c r="P439" s="51"/>
      <c r="Q439" s="34"/>
      <c r="R439" s="34"/>
      <c r="S439" s="34"/>
      <c r="T439" s="34"/>
      <c r="U439" s="34"/>
      <c r="V439" s="34"/>
      <c r="W439" s="34"/>
      <c r="X439" s="52"/>
    </row>
    <row r="440" spans="16:24" x14ac:dyDescent="0.15">
      <c r="P440" s="51"/>
      <c r="Q440" s="34"/>
      <c r="R440" s="34"/>
      <c r="S440" s="34"/>
      <c r="T440" s="34"/>
      <c r="U440" s="34"/>
      <c r="V440" s="34"/>
      <c r="W440" s="34"/>
      <c r="X440" s="52"/>
    </row>
    <row r="441" spans="16:24" x14ac:dyDescent="0.15">
      <c r="P441" s="51"/>
      <c r="Q441" s="34"/>
      <c r="R441" s="34"/>
      <c r="S441" s="34"/>
      <c r="T441" s="34"/>
      <c r="U441" s="34"/>
      <c r="V441" s="35"/>
      <c r="W441" s="34"/>
      <c r="X441" s="52"/>
    </row>
    <row r="442" spans="16:24" x14ac:dyDescent="0.15">
      <c r="P442" s="51"/>
      <c r="Q442" s="34"/>
      <c r="R442" s="34"/>
      <c r="S442" s="34"/>
      <c r="T442" s="34"/>
      <c r="U442" s="34"/>
      <c r="V442" s="35"/>
      <c r="W442" s="34"/>
      <c r="X442" s="52"/>
    </row>
    <row r="443" spans="16:24" x14ac:dyDescent="0.15">
      <c r="P443" s="51"/>
      <c r="Q443" s="34"/>
      <c r="R443" s="34"/>
      <c r="S443" s="34"/>
      <c r="T443" s="34"/>
      <c r="U443" s="34"/>
      <c r="V443" s="35"/>
      <c r="W443" s="34"/>
      <c r="X443" s="52"/>
    </row>
    <row r="444" spans="16:24" x14ac:dyDescent="0.15">
      <c r="P444" s="51"/>
      <c r="Q444" s="34"/>
      <c r="R444" s="34"/>
      <c r="S444" s="34"/>
      <c r="T444" s="34"/>
      <c r="U444" s="34"/>
      <c r="V444" s="35"/>
      <c r="W444" s="34"/>
      <c r="X444" s="52"/>
    </row>
    <row r="445" spans="16:24" x14ac:dyDescent="0.15">
      <c r="P445" s="51"/>
      <c r="Q445" s="34"/>
      <c r="R445" s="34"/>
      <c r="S445" s="34"/>
      <c r="T445" s="34"/>
      <c r="U445" s="34"/>
      <c r="V445" s="35"/>
      <c r="W445" s="34"/>
      <c r="X445" s="49"/>
    </row>
    <row r="446" spans="16:24" x14ac:dyDescent="0.15">
      <c r="P446" s="51"/>
      <c r="Q446" s="34"/>
      <c r="R446" s="34"/>
      <c r="S446" s="34"/>
      <c r="T446" s="34"/>
      <c r="U446" s="34"/>
      <c r="V446" s="35"/>
      <c r="W446" s="34"/>
      <c r="X446" s="49"/>
    </row>
    <row r="447" spans="16:24" x14ac:dyDescent="0.15">
      <c r="P447" s="51"/>
      <c r="Q447" s="34"/>
      <c r="R447" s="34"/>
      <c r="S447" s="34"/>
      <c r="T447" s="34"/>
      <c r="U447" s="34"/>
      <c r="V447" s="35"/>
      <c r="W447" s="34"/>
      <c r="X447" s="49"/>
    </row>
    <row r="448" spans="16:24" x14ac:dyDescent="0.15">
      <c r="P448" s="51"/>
      <c r="Q448" s="34"/>
      <c r="R448" s="34"/>
      <c r="S448" s="34"/>
      <c r="T448" s="34"/>
      <c r="U448" s="34"/>
      <c r="V448" s="35"/>
      <c r="X448" s="49"/>
    </row>
    <row r="449" spans="16:24" x14ac:dyDescent="0.15">
      <c r="P449" s="51"/>
      <c r="Q449" s="34"/>
      <c r="R449" s="34"/>
      <c r="S449" s="34"/>
      <c r="T449" s="34"/>
      <c r="U449" s="34"/>
      <c r="V449" s="34"/>
      <c r="W449" s="34"/>
      <c r="X449" s="49"/>
    </row>
    <row r="450" spans="16:24" x14ac:dyDescent="0.15">
      <c r="P450" s="51"/>
      <c r="Q450" s="34"/>
      <c r="R450" s="34"/>
      <c r="S450" s="34"/>
      <c r="T450" s="34"/>
      <c r="U450" s="34"/>
      <c r="V450" s="34"/>
      <c r="W450" s="34"/>
      <c r="X450" s="34"/>
    </row>
    <row r="451" spans="16:24" x14ac:dyDescent="0.15">
      <c r="P451" s="51"/>
      <c r="Q451" s="34"/>
      <c r="R451" s="34"/>
      <c r="S451" s="34"/>
      <c r="T451" s="34"/>
      <c r="U451" s="34"/>
      <c r="V451" s="34"/>
      <c r="W451" s="34"/>
      <c r="X451" s="52"/>
    </row>
    <row r="452" spans="16:24" x14ac:dyDescent="0.15">
      <c r="P452" s="51"/>
      <c r="Q452" s="34"/>
      <c r="R452" s="34"/>
      <c r="S452" s="34"/>
      <c r="T452" s="34"/>
      <c r="U452" s="34"/>
      <c r="V452" s="34"/>
      <c r="W452" s="34"/>
      <c r="X452" s="49"/>
    </row>
    <row r="453" spans="16:24" x14ac:dyDescent="0.15">
      <c r="P453" s="51"/>
      <c r="Q453" s="34"/>
      <c r="R453" s="34"/>
      <c r="S453" s="34"/>
      <c r="T453" s="34"/>
      <c r="U453" s="34"/>
      <c r="V453" s="34"/>
      <c r="W453" s="34"/>
      <c r="X453" s="49"/>
    </row>
    <row r="454" spans="16:24" x14ac:dyDescent="0.15">
      <c r="P454" s="51"/>
      <c r="Q454" s="34"/>
      <c r="R454" s="34"/>
      <c r="S454" s="34"/>
      <c r="T454" s="34"/>
      <c r="U454" s="34"/>
      <c r="V454" s="35"/>
      <c r="W454" s="34"/>
      <c r="X454" s="49"/>
    </row>
    <row r="455" spans="16:24" x14ac:dyDescent="0.15">
      <c r="P455" s="51"/>
      <c r="Q455" s="34"/>
      <c r="R455" s="34"/>
      <c r="S455" s="34"/>
      <c r="T455" s="34"/>
      <c r="U455" s="34"/>
      <c r="V455" s="35"/>
      <c r="W455" s="34"/>
      <c r="X455" s="49"/>
    </row>
    <row r="456" spans="16:24" x14ac:dyDescent="0.15">
      <c r="P456" s="51"/>
      <c r="Q456" s="34"/>
      <c r="R456" s="34"/>
      <c r="S456" s="34"/>
      <c r="T456" s="34"/>
      <c r="U456" s="34"/>
      <c r="V456" s="35"/>
      <c r="W456" s="34"/>
      <c r="X456" s="49"/>
    </row>
    <row r="457" spans="16:24" x14ac:dyDescent="0.15">
      <c r="P457" s="51"/>
      <c r="Q457" s="34"/>
      <c r="R457" s="34"/>
      <c r="S457" s="34"/>
      <c r="T457" s="34"/>
      <c r="U457" s="34"/>
      <c r="V457" s="35"/>
      <c r="W457" s="34"/>
      <c r="X457" s="49"/>
    </row>
    <row r="458" spans="16:24" x14ac:dyDescent="0.15">
      <c r="P458" s="51"/>
      <c r="Q458" s="34"/>
      <c r="R458" s="34"/>
      <c r="S458" s="34"/>
      <c r="T458" s="34"/>
      <c r="U458" s="34"/>
      <c r="V458" s="35"/>
      <c r="W458" s="34"/>
      <c r="X458" s="52"/>
    </row>
    <row r="459" spans="16:24" x14ac:dyDescent="0.15">
      <c r="P459" s="51"/>
      <c r="Q459" s="34"/>
      <c r="R459" s="34"/>
      <c r="S459" s="34"/>
      <c r="T459" s="34"/>
      <c r="U459" s="34"/>
      <c r="V459" s="35"/>
      <c r="W459" s="34"/>
      <c r="X459" s="49"/>
    </row>
    <row r="460" spans="16:24" x14ac:dyDescent="0.15">
      <c r="P460" s="51"/>
      <c r="Q460" s="34"/>
      <c r="R460" s="34"/>
      <c r="S460" s="34"/>
      <c r="T460" s="34"/>
      <c r="U460" s="34"/>
      <c r="V460" s="34"/>
      <c r="W460" s="34"/>
      <c r="X460" s="49"/>
    </row>
    <row r="461" spans="16:24" x14ac:dyDescent="0.15">
      <c r="P461" s="51"/>
      <c r="Q461" s="34"/>
      <c r="R461" s="34"/>
      <c r="S461" s="34"/>
      <c r="T461" s="34"/>
      <c r="U461" s="34"/>
      <c r="V461" s="35"/>
      <c r="W461" s="34"/>
      <c r="X461" s="49"/>
    </row>
    <row r="462" spans="16:24" x14ac:dyDescent="0.15">
      <c r="P462" s="51"/>
      <c r="Q462" s="34"/>
      <c r="R462" s="34"/>
      <c r="S462" s="34"/>
      <c r="T462" s="34"/>
      <c r="U462" s="34"/>
      <c r="V462" s="35"/>
      <c r="W462" s="34"/>
      <c r="X462" s="49"/>
    </row>
    <row r="463" spans="16:24" x14ac:dyDescent="0.15">
      <c r="P463" s="51"/>
      <c r="Q463" s="34"/>
      <c r="R463" s="34"/>
      <c r="S463" s="34"/>
      <c r="T463" s="34"/>
      <c r="U463" s="34"/>
      <c r="V463" s="35"/>
      <c r="W463" s="34"/>
      <c r="X463" s="52"/>
    </row>
    <row r="464" spans="16:24" x14ac:dyDescent="0.15">
      <c r="P464" s="51"/>
      <c r="Q464" s="34"/>
      <c r="R464" s="34"/>
      <c r="S464" s="34"/>
      <c r="T464" s="34"/>
      <c r="U464" s="34"/>
      <c r="V464" s="35"/>
      <c r="W464" s="34"/>
      <c r="X464" s="49"/>
    </row>
    <row r="465" spans="16:24" x14ac:dyDescent="0.15">
      <c r="P465" s="51"/>
      <c r="Q465" s="34"/>
      <c r="R465" s="34"/>
      <c r="S465" s="34"/>
      <c r="T465" s="34"/>
      <c r="U465" s="34"/>
      <c r="V465" s="35"/>
      <c r="W465" s="34"/>
      <c r="X465" s="49"/>
    </row>
    <row r="466" spans="16:24" x14ac:dyDescent="0.15">
      <c r="P466" s="51"/>
      <c r="Q466" s="34"/>
      <c r="R466" s="34"/>
      <c r="S466" s="34"/>
      <c r="T466" s="34"/>
      <c r="U466" s="34"/>
      <c r="V466" s="35"/>
      <c r="W466" s="34"/>
      <c r="X466" s="49"/>
    </row>
    <row r="467" spans="16:24" x14ac:dyDescent="0.15">
      <c r="P467" s="51"/>
      <c r="Q467" s="34"/>
      <c r="R467" s="34"/>
      <c r="S467" s="34"/>
      <c r="T467" s="34"/>
      <c r="U467" s="34"/>
      <c r="V467" s="35"/>
      <c r="W467" s="34"/>
      <c r="X467" s="49"/>
    </row>
    <row r="468" spans="16:24" x14ac:dyDescent="0.15">
      <c r="P468" s="51"/>
      <c r="Q468" s="34"/>
      <c r="R468" s="34"/>
      <c r="S468" s="34"/>
      <c r="T468" s="34"/>
      <c r="U468" s="34"/>
      <c r="V468" s="34"/>
      <c r="W468" s="34"/>
      <c r="X468" s="52"/>
    </row>
    <row r="469" spans="16:24" x14ac:dyDescent="0.15">
      <c r="P469" s="51"/>
      <c r="Q469" s="34"/>
      <c r="R469" s="34"/>
      <c r="S469" s="34"/>
      <c r="T469" s="34"/>
      <c r="U469" s="34"/>
      <c r="V469" s="34"/>
      <c r="W469" s="34"/>
      <c r="X469" s="124"/>
    </row>
    <row r="470" spans="16:24" x14ac:dyDescent="0.15">
      <c r="P470" s="51"/>
      <c r="Q470" s="34"/>
      <c r="R470" s="34"/>
      <c r="S470" s="34"/>
      <c r="T470" s="34"/>
      <c r="U470" s="34"/>
      <c r="V470" s="34"/>
      <c r="W470" s="34"/>
      <c r="X470" s="124"/>
    </row>
    <row r="471" spans="16:24" x14ac:dyDescent="0.15">
      <c r="P471" s="51"/>
      <c r="Q471" s="34"/>
      <c r="R471" s="34"/>
      <c r="S471" s="34"/>
      <c r="T471" s="34"/>
      <c r="U471" s="34"/>
      <c r="V471" s="34"/>
      <c r="W471" s="34"/>
      <c r="X471" s="49"/>
    </row>
    <row r="472" spans="16:24" x14ac:dyDescent="0.15">
      <c r="P472" s="51"/>
      <c r="Q472" s="34"/>
      <c r="R472" s="34"/>
      <c r="S472" s="34"/>
      <c r="T472" s="34"/>
      <c r="U472" s="34"/>
      <c r="V472" s="34"/>
      <c r="W472" s="34"/>
      <c r="X472" s="49"/>
    </row>
    <row r="473" spans="16:24" x14ac:dyDescent="0.15">
      <c r="P473" s="51"/>
      <c r="Q473" s="34"/>
      <c r="R473" s="34"/>
      <c r="S473" s="34"/>
      <c r="T473" s="34"/>
      <c r="U473" s="34"/>
      <c r="V473" s="34"/>
      <c r="W473" s="34"/>
      <c r="X473" s="52"/>
    </row>
    <row r="474" spans="16:24" x14ac:dyDescent="0.15">
      <c r="P474" s="51"/>
      <c r="Q474" s="34"/>
      <c r="R474" s="34"/>
      <c r="S474" s="34"/>
      <c r="T474" s="34"/>
      <c r="U474" s="34"/>
      <c r="V474" s="34"/>
      <c r="W474" s="34"/>
      <c r="X474" s="106"/>
    </row>
    <row r="475" spans="16:24" x14ac:dyDescent="0.15">
      <c r="P475" s="51"/>
      <c r="Q475" s="34"/>
      <c r="R475" s="34"/>
      <c r="S475" s="34"/>
      <c r="T475" s="34"/>
      <c r="U475" s="34"/>
      <c r="V475" s="34"/>
      <c r="W475" s="34"/>
      <c r="X475" s="51"/>
    </row>
    <row r="476" spans="16:24" x14ac:dyDescent="0.15">
      <c r="P476" s="51"/>
      <c r="Q476" s="34"/>
      <c r="R476" s="34"/>
      <c r="S476" s="34"/>
      <c r="T476" s="34"/>
      <c r="U476" s="34"/>
      <c r="V476" s="34"/>
      <c r="W476" s="34"/>
      <c r="X476" s="106"/>
    </row>
    <row r="477" spans="16:24" x14ac:dyDescent="0.15">
      <c r="P477" s="51"/>
      <c r="Q477" s="34"/>
      <c r="R477" s="34"/>
      <c r="S477" s="34"/>
      <c r="T477" s="34"/>
      <c r="U477" s="34"/>
      <c r="V477" s="34"/>
      <c r="W477" s="34"/>
      <c r="X477" s="51"/>
    </row>
    <row r="478" spans="16:24" x14ac:dyDescent="0.15">
      <c r="P478" s="51"/>
      <c r="Q478" s="34"/>
      <c r="R478" s="34"/>
      <c r="S478" s="34"/>
      <c r="T478" s="34"/>
      <c r="U478" s="34"/>
      <c r="V478" s="34"/>
      <c r="W478" s="34"/>
      <c r="X478" s="106"/>
    </row>
    <row r="479" spans="16:24" x14ac:dyDescent="0.15">
      <c r="P479" s="51"/>
      <c r="Q479" s="34"/>
      <c r="R479" s="34"/>
      <c r="S479" s="34"/>
      <c r="T479" s="34"/>
      <c r="U479" s="34"/>
      <c r="V479" s="34"/>
      <c r="W479" s="34"/>
      <c r="X479" s="51"/>
    </row>
    <row r="480" spans="16:24" x14ac:dyDescent="0.15">
      <c r="P480" s="51"/>
      <c r="Q480" s="34"/>
      <c r="R480" s="34"/>
      <c r="S480" s="34"/>
      <c r="T480" s="34"/>
      <c r="U480" s="34"/>
      <c r="V480" s="34"/>
      <c r="W480" s="34"/>
      <c r="X480" s="51"/>
    </row>
    <row r="481" spans="16:24" x14ac:dyDescent="0.15">
      <c r="P481" s="51"/>
      <c r="Q481" s="34"/>
      <c r="R481" s="34"/>
      <c r="S481" s="34"/>
      <c r="T481" s="34"/>
      <c r="U481" s="34"/>
      <c r="V481" s="34"/>
      <c r="W481" s="34"/>
      <c r="X481" s="106"/>
    </row>
    <row r="482" spans="16:24" x14ac:dyDescent="0.15">
      <c r="P482" s="51"/>
      <c r="Q482" s="34"/>
      <c r="R482" s="34"/>
      <c r="S482" s="34"/>
      <c r="T482" s="34"/>
      <c r="U482" s="34"/>
      <c r="V482" s="34"/>
      <c r="W482" s="34"/>
      <c r="X482" s="106"/>
    </row>
    <row r="483" spans="16:24" x14ac:dyDescent="0.15">
      <c r="P483" s="51"/>
      <c r="Q483" s="34"/>
      <c r="R483" s="34"/>
      <c r="S483" s="34"/>
      <c r="T483" s="34"/>
      <c r="U483" s="34"/>
      <c r="V483" s="34"/>
      <c r="W483" s="34"/>
      <c r="X483" s="106"/>
    </row>
    <row r="484" spans="16:24" x14ac:dyDescent="0.15">
      <c r="P484" s="51"/>
      <c r="Q484" s="34"/>
      <c r="R484" s="34"/>
      <c r="S484" s="34"/>
      <c r="T484" s="34"/>
      <c r="U484" s="34"/>
      <c r="V484" s="34"/>
      <c r="W484" s="34"/>
      <c r="X484" s="51"/>
    </row>
    <row r="485" spans="16:24" x14ac:dyDescent="0.15">
      <c r="P485" s="51"/>
      <c r="Q485" s="34"/>
      <c r="R485" s="34"/>
      <c r="S485" s="34"/>
      <c r="T485" s="34"/>
      <c r="U485" s="34"/>
      <c r="V485" s="34"/>
      <c r="W485" s="34"/>
      <c r="X485" s="106"/>
    </row>
    <row r="486" spans="16:24" x14ac:dyDescent="0.15">
      <c r="P486" s="51"/>
      <c r="Q486" s="34"/>
      <c r="R486" s="34"/>
      <c r="S486" s="34"/>
      <c r="T486" s="34"/>
      <c r="U486" s="34"/>
      <c r="V486" s="34"/>
      <c r="W486" s="34"/>
      <c r="X486" s="106"/>
    </row>
    <row r="487" spans="16:24" x14ac:dyDescent="0.15">
      <c r="P487" s="51"/>
      <c r="Q487" s="34"/>
      <c r="R487" s="34"/>
      <c r="S487" s="34"/>
      <c r="T487" s="34"/>
      <c r="U487" s="34"/>
      <c r="V487" s="34"/>
      <c r="W487" s="34"/>
      <c r="X487" s="106"/>
    </row>
    <row r="488" spans="16:24" x14ac:dyDescent="0.15">
      <c r="P488" s="51"/>
      <c r="Q488" s="34"/>
      <c r="R488" s="34"/>
      <c r="S488" s="34"/>
      <c r="T488" s="34"/>
      <c r="U488" s="34"/>
      <c r="V488" s="34"/>
      <c r="W488" s="34"/>
      <c r="X488" s="106"/>
    </row>
    <row r="489" spans="16:24" x14ac:dyDescent="0.15">
      <c r="P489" s="51"/>
      <c r="Q489" s="34"/>
      <c r="R489" s="34"/>
      <c r="S489" s="34"/>
      <c r="T489" s="34"/>
      <c r="U489" s="34"/>
      <c r="V489" s="34"/>
      <c r="W489" s="34"/>
      <c r="X489" s="51"/>
    </row>
    <row r="490" spans="16:24" x14ac:dyDescent="0.15">
      <c r="P490" s="51"/>
      <c r="Q490" s="34"/>
      <c r="R490" s="34"/>
      <c r="S490" s="34"/>
      <c r="T490" s="34"/>
      <c r="U490" s="34"/>
      <c r="V490" s="34"/>
      <c r="W490" s="34"/>
      <c r="X490" s="106"/>
    </row>
    <row r="491" spans="16:24" x14ac:dyDescent="0.15">
      <c r="P491" s="51"/>
      <c r="Q491" s="34"/>
      <c r="R491" s="34"/>
      <c r="S491" s="34"/>
      <c r="T491" s="34"/>
      <c r="U491" s="34"/>
      <c r="V491" s="34"/>
      <c r="W491" s="34"/>
      <c r="X491" s="106"/>
    </row>
    <row r="492" spans="16:24" x14ac:dyDescent="0.15">
      <c r="P492" s="51"/>
      <c r="Q492" s="34"/>
      <c r="R492" s="34"/>
      <c r="S492" s="34"/>
      <c r="T492" s="34"/>
      <c r="U492" s="34"/>
      <c r="V492" s="34"/>
      <c r="W492" s="34"/>
      <c r="X492" s="106"/>
    </row>
    <row r="493" spans="16:24" x14ac:dyDescent="0.15">
      <c r="P493" s="51"/>
      <c r="Q493" s="34"/>
      <c r="R493" s="34"/>
      <c r="S493" s="34"/>
      <c r="T493" s="34"/>
      <c r="U493" s="34"/>
      <c r="V493" s="35"/>
      <c r="W493" s="34"/>
      <c r="X493" s="51"/>
    </row>
    <row r="494" spans="16:24" x14ac:dyDescent="0.15">
      <c r="P494" s="51"/>
      <c r="Q494" s="34"/>
      <c r="R494" s="34"/>
      <c r="S494" s="34"/>
      <c r="T494" s="34"/>
      <c r="U494" s="34"/>
      <c r="V494" s="35"/>
      <c r="W494" s="34"/>
      <c r="X494" s="51"/>
    </row>
    <row r="495" spans="16:24" x14ac:dyDescent="0.15">
      <c r="P495" s="51"/>
      <c r="Q495" s="34"/>
      <c r="R495" s="34"/>
      <c r="S495" s="34"/>
      <c r="T495" s="34"/>
      <c r="U495" s="34"/>
      <c r="V495" s="34"/>
      <c r="W495" s="34"/>
      <c r="X495" s="34"/>
    </row>
    <row r="496" spans="16:24" x14ac:dyDescent="0.15">
      <c r="P496" s="51"/>
      <c r="Q496" s="34"/>
      <c r="R496" s="34"/>
      <c r="S496" s="34"/>
      <c r="T496" s="34"/>
      <c r="U496" s="34"/>
      <c r="V496" s="35"/>
      <c r="W496" s="34"/>
      <c r="X496" s="106"/>
    </row>
    <row r="497" spans="16:24" x14ac:dyDescent="0.15">
      <c r="P497" s="51"/>
      <c r="Q497" s="34"/>
      <c r="R497" s="34"/>
      <c r="S497" s="34"/>
      <c r="T497" s="34"/>
      <c r="U497" s="34"/>
      <c r="V497" s="35"/>
      <c r="W497" s="34"/>
      <c r="X497" s="106"/>
    </row>
    <row r="498" spans="16:24" x14ac:dyDescent="0.15">
      <c r="P498" s="51"/>
      <c r="Q498" s="34"/>
      <c r="R498" s="34"/>
      <c r="S498" s="34"/>
      <c r="T498" s="34"/>
      <c r="U498" s="34"/>
      <c r="V498" s="35"/>
      <c r="W498" s="34"/>
      <c r="X498" s="106"/>
    </row>
    <row r="499" spans="16:24" x14ac:dyDescent="0.15">
      <c r="P499" s="51"/>
      <c r="Q499" s="34"/>
      <c r="R499" s="34"/>
      <c r="S499" s="34"/>
      <c r="T499" s="34"/>
      <c r="U499" s="34"/>
      <c r="V499" s="35"/>
      <c r="W499" s="34"/>
      <c r="X499" s="106"/>
    </row>
    <row r="500" spans="16:24" x14ac:dyDescent="0.15">
      <c r="P500" s="51"/>
      <c r="Q500" s="34"/>
      <c r="R500" s="34"/>
      <c r="S500" s="34"/>
      <c r="T500" s="34"/>
      <c r="U500" s="34"/>
      <c r="V500" s="34"/>
      <c r="X500" s="106"/>
    </row>
    <row r="501" spans="16:24" x14ac:dyDescent="0.15">
      <c r="P501" s="51"/>
      <c r="Q501" s="34"/>
      <c r="R501" s="34"/>
      <c r="S501" s="34"/>
      <c r="T501" s="34"/>
      <c r="U501" s="34"/>
      <c r="V501" s="34"/>
      <c r="W501" s="34"/>
      <c r="X501" s="51"/>
    </row>
    <row r="502" spans="16:24" x14ac:dyDescent="0.15">
      <c r="P502" s="51"/>
      <c r="Q502" s="34"/>
      <c r="R502" s="34"/>
      <c r="S502" s="34"/>
      <c r="T502" s="34"/>
      <c r="U502" s="34"/>
      <c r="V502" s="34"/>
      <c r="W502" s="34"/>
      <c r="X502" s="106"/>
    </row>
    <row r="503" spans="16:24" x14ac:dyDescent="0.15">
      <c r="P503" s="51"/>
      <c r="Q503" s="34"/>
      <c r="R503" s="34"/>
      <c r="S503" s="34"/>
      <c r="T503" s="34"/>
      <c r="U503" s="34"/>
      <c r="V503" s="34"/>
      <c r="W503" s="34"/>
      <c r="X503" s="106"/>
    </row>
    <row r="504" spans="16:24" x14ac:dyDescent="0.15">
      <c r="P504" s="51"/>
      <c r="Q504" s="34"/>
      <c r="R504" s="34"/>
      <c r="S504" s="34"/>
      <c r="T504" s="34"/>
      <c r="U504" s="34"/>
      <c r="V504" s="34"/>
      <c r="W504" s="34"/>
      <c r="X504" s="106"/>
    </row>
    <row r="505" spans="16:24" x14ac:dyDescent="0.15">
      <c r="P505" s="51"/>
      <c r="Q505" s="34"/>
      <c r="R505" s="34"/>
      <c r="S505" s="34"/>
      <c r="T505" s="34"/>
      <c r="U505" s="34"/>
      <c r="V505" s="34"/>
      <c r="W505" s="34"/>
      <c r="X505" s="106"/>
    </row>
    <row r="506" spans="16:24" x14ac:dyDescent="0.15">
      <c r="P506" s="51"/>
      <c r="Q506" s="34"/>
      <c r="R506" s="34"/>
      <c r="S506" s="34"/>
      <c r="T506" s="34"/>
      <c r="U506" s="34"/>
      <c r="V506" s="34"/>
      <c r="W506" s="34"/>
      <c r="X506" s="51"/>
    </row>
    <row r="507" spans="16:24" x14ac:dyDescent="0.15">
      <c r="P507" s="51"/>
      <c r="Q507" s="34"/>
      <c r="R507" s="34"/>
      <c r="S507" s="34"/>
      <c r="T507" s="34"/>
      <c r="U507" s="34"/>
      <c r="V507" s="34"/>
      <c r="W507" s="34"/>
      <c r="X507" s="51"/>
    </row>
    <row r="508" spans="16:24" x14ac:dyDescent="0.15">
      <c r="P508" s="51"/>
      <c r="Q508" s="34"/>
      <c r="R508" s="34"/>
      <c r="S508" s="34"/>
      <c r="T508" s="34"/>
      <c r="U508" s="34"/>
      <c r="V508" s="34"/>
      <c r="W508" s="34"/>
      <c r="X508" s="51"/>
    </row>
    <row r="509" spans="16:24" x14ac:dyDescent="0.15">
      <c r="P509" s="51"/>
      <c r="Q509" s="34"/>
      <c r="R509" s="34"/>
      <c r="S509" s="34"/>
      <c r="T509" s="34"/>
      <c r="U509" s="34"/>
      <c r="V509" s="34"/>
      <c r="W509" s="34"/>
      <c r="X509" s="51"/>
    </row>
    <row r="510" spans="16:24" x14ac:dyDescent="0.15">
      <c r="P510" s="51"/>
      <c r="Q510" s="34"/>
      <c r="R510" s="34"/>
      <c r="S510" s="34"/>
      <c r="T510" s="34"/>
      <c r="U510" s="34"/>
      <c r="V510" s="34"/>
      <c r="W510" s="141"/>
      <c r="X510" s="51"/>
    </row>
    <row r="511" spans="16:24" x14ac:dyDescent="0.15">
      <c r="P511" s="51"/>
      <c r="Q511" s="34"/>
      <c r="R511" s="34"/>
      <c r="S511" s="34"/>
      <c r="T511" s="34"/>
      <c r="U511" s="34"/>
      <c r="V511" s="34"/>
      <c r="W511" s="34"/>
      <c r="X511" s="106"/>
    </row>
    <row r="512" spans="16:24" x14ac:dyDescent="0.15">
      <c r="P512" s="51"/>
      <c r="Q512" s="34"/>
      <c r="R512" s="34"/>
      <c r="S512" s="34"/>
      <c r="T512" s="34"/>
      <c r="U512" s="34"/>
      <c r="V512" s="34"/>
      <c r="X512" s="51"/>
    </row>
    <row r="513" spans="16:24" x14ac:dyDescent="0.15">
      <c r="P513" s="51"/>
      <c r="Q513" s="34"/>
      <c r="R513" s="34"/>
      <c r="S513" s="34"/>
      <c r="T513" s="34"/>
      <c r="U513" s="34"/>
      <c r="V513" s="34"/>
      <c r="X513" s="106"/>
    </row>
    <row r="514" spans="16:24" x14ac:dyDescent="0.15">
      <c r="P514" s="51"/>
      <c r="Q514" s="34"/>
      <c r="R514" s="34"/>
      <c r="S514" s="49"/>
      <c r="T514" s="49"/>
      <c r="U514" s="34"/>
      <c r="V514" s="34"/>
      <c r="W514" s="34"/>
      <c r="X514" s="51"/>
    </row>
    <row r="515" spans="16:24" x14ac:dyDescent="0.15">
      <c r="P515" s="51"/>
      <c r="Q515" s="34"/>
      <c r="R515" s="34"/>
      <c r="S515" s="49"/>
      <c r="T515" s="49"/>
      <c r="U515" s="34"/>
      <c r="V515" s="34"/>
      <c r="W515" s="34"/>
      <c r="X515" s="106"/>
    </row>
    <row r="516" spans="16:24" x14ac:dyDescent="0.15">
      <c r="P516" s="51"/>
      <c r="Q516" s="34"/>
      <c r="R516" s="34"/>
      <c r="S516" s="49"/>
      <c r="T516" s="49"/>
      <c r="U516" s="34"/>
      <c r="V516" s="34"/>
      <c r="W516" s="34"/>
      <c r="X516" s="106"/>
    </row>
    <row r="517" spans="16:24" x14ac:dyDescent="0.15">
      <c r="P517" s="51"/>
      <c r="Q517" s="34"/>
      <c r="R517" s="34"/>
      <c r="S517" s="49"/>
      <c r="T517" s="49"/>
      <c r="U517" s="34"/>
      <c r="V517" s="34"/>
      <c r="W517" s="34"/>
      <c r="X517" s="106"/>
    </row>
    <row r="518" spans="16:24" x14ac:dyDescent="0.15">
      <c r="P518" s="51"/>
      <c r="Q518" s="34"/>
      <c r="R518" s="34"/>
      <c r="S518" s="49"/>
      <c r="T518" s="49"/>
      <c r="U518" s="34"/>
      <c r="V518" s="34"/>
      <c r="W518" s="34"/>
      <c r="X518" s="106"/>
    </row>
    <row r="519" spans="16:24" x14ac:dyDescent="0.15">
      <c r="P519" s="51"/>
      <c r="Q519" s="34"/>
      <c r="R519" s="34"/>
      <c r="S519" s="49"/>
      <c r="T519" s="49"/>
      <c r="U519" s="34"/>
      <c r="V519" s="34"/>
      <c r="W519" s="34"/>
      <c r="X519" s="51"/>
    </row>
    <row r="520" spans="16:24" x14ac:dyDescent="0.15">
      <c r="P520" s="51"/>
      <c r="Q520" s="34"/>
      <c r="R520" s="34"/>
      <c r="S520" s="49"/>
      <c r="T520" s="49"/>
      <c r="U520" s="34"/>
      <c r="V520" s="34"/>
      <c r="W520" s="34"/>
      <c r="X520" s="106"/>
    </row>
    <row r="521" spans="16:24" x14ac:dyDescent="0.15">
      <c r="P521" s="51"/>
      <c r="Q521" s="34"/>
      <c r="R521" s="34"/>
      <c r="S521" s="49"/>
      <c r="T521" s="49"/>
      <c r="U521" s="34"/>
      <c r="V521" s="34"/>
      <c r="W521" s="34"/>
      <c r="X521" s="106"/>
    </row>
    <row r="522" spans="16:24" x14ac:dyDescent="0.15">
      <c r="P522" s="51"/>
      <c r="Q522" s="34"/>
      <c r="R522" s="34"/>
      <c r="S522" s="49"/>
      <c r="T522" s="49"/>
      <c r="U522" s="34"/>
      <c r="V522" s="34"/>
      <c r="W522" s="34"/>
      <c r="X522" s="51"/>
    </row>
    <row r="523" spans="16:24" x14ac:dyDescent="0.15">
      <c r="P523" s="51"/>
      <c r="Q523" s="34"/>
      <c r="R523" s="34"/>
      <c r="S523" s="49"/>
      <c r="T523" s="49"/>
      <c r="U523" s="34"/>
      <c r="V523" s="34"/>
      <c r="W523" s="34"/>
      <c r="X523" s="106"/>
    </row>
    <row r="524" spans="16:24" x14ac:dyDescent="0.15">
      <c r="P524" s="51"/>
      <c r="Q524" s="34"/>
      <c r="R524" s="34"/>
      <c r="S524" s="49"/>
      <c r="T524" s="49"/>
      <c r="U524" s="34"/>
      <c r="V524" s="34"/>
      <c r="W524" s="34"/>
      <c r="X524" s="106"/>
    </row>
    <row r="525" spans="16:24" x14ac:dyDescent="0.15">
      <c r="P525" s="51"/>
      <c r="Q525" s="34"/>
      <c r="R525" s="34"/>
      <c r="S525" s="34"/>
      <c r="T525" s="49"/>
      <c r="U525" s="34"/>
      <c r="V525" s="34"/>
      <c r="W525" s="34"/>
      <c r="X525" s="51"/>
    </row>
    <row r="526" spans="16:24" x14ac:dyDescent="0.15">
      <c r="P526" s="51"/>
      <c r="Q526" s="34"/>
      <c r="R526" s="34"/>
      <c r="S526" s="34"/>
      <c r="T526" s="34"/>
      <c r="U526" s="34"/>
      <c r="V526" s="34"/>
      <c r="W526" s="34"/>
      <c r="X526" s="106"/>
    </row>
    <row r="527" spans="16:24" x14ac:dyDescent="0.15">
      <c r="P527" s="51"/>
      <c r="Q527" s="34"/>
      <c r="R527" s="34"/>
      <c r="S527" s="34"/>
      <c r="T527" s="34"/>
      <c r="U527" s="34"/>
      <c r="V527" s="34"/>
      <c r="W527" s="34"/>
      <c r="X527" s="106"/>
    </row>
    <row r="528" spans="16:24" x14ac:dyDescent="0.15">
      <c r="P528" s="51"/>
      <c r="Q528" s="34"/>
      <c r="R528" s="34"/>
      <c r="S528" s="34"/>
      <c r="T528" s="34"/>
      <c r="U528" s="34"/>
      <c r="V528" s="34"/>
      <c r="W528" s="34"/>
      <c r="X528" s="51"/>
    </row>
    <row r="529" spans="16:24" x14ac:dyDescent="0.15">
      <c r="P529" s="51"/>
      <c r="Q529" s="34"/>
      <c r="R529" s="34"/>
      <c r="S529" s="34"/>
      <c r="T529" s="34"/>
      <c r="U529" s="34"/>
      <c r="V529" s="34"/>
      <c r="W529" s="34"/>
      <c r="X529" s="106"/>
    </row>
    <row r="530" spans="16:24" x14ac:dyDescent="0.15">
      <c r="P530" s="51"/>
      <c r="Q530" s="34"/>
      <c r="R530" s="34"/>
      <c r="S530" s="34"/>
      <c r="T530" s="34"/>
      <c r="U530" s="34"/>
      <c r="V530" s="34"/>
      <c r="W530" s="34"/>
      <c r="X530" s="106"/>
    </row>
    <row r="531" spans="16:24" x14ac:dyDescent="0.15">
      <c r="P531" s="51"/>
      <c r="Q531" s="34"/>
      <c r="R531" s="34"/>
      <c r="S531" s="34"/>
      <c r="T531" s="34"/>
      <c r="U531" s="34"/>
      <c r="V531" s="34"/>
      <c r="W531" s="34"/>
      <c r="X531" s="106"/>
    </row>
    <row r="532" spans="16:24" x14ac:dyDescent="0.15">
      <c r="P532" s="51"/>
      <c r="Q532" s="34"/>
      <c r="R532" s="34"/>
      <c r="S532" s="34"/>
      <c r="T532" s="34"/>
      <c r="U532" s="34"/>
      <c r="V532" s="34"/>
      <c r="W532" s="34"/>
      <c r="X532" s="51"/>
    </row>
    <row r="533" spans="16:24" x14ac:dyDescent="0.15">
      <c r="P533" s="51"/>
      <c r="Q533" s="34"/>
      <c r="R533" s="34"/>
      <c r="S533" s="34"/>
      <c r="T533" s="34"/>
      <c r="U533" s="34"/>
      <c r="V533" s="34"/>
      <c r="W533" s="34"/>
      <c r="X533" s="106"/>
    </row>
    <row r="534" spans="16:24" x14ac:dyDescent="0.15">
      <c r="P534" s="51"/>
      <c r="Q534" s="34"/>
      <c r="R534" s="34"/>
      <c r="S534" s="34"/>
      <c r="T534" s="34"/>
      <c r="U534" s="34"/>
      <c r="V534" s="34"/>
      <c r="W534" s="141"/>
      <c r="X534" s="106"/>
    </row>
    <row r="535" spans="16:24" x14ac:dyDescent="0.15">
      <c r="P535" s="51"/>
      <c r="Q535" s="34"/>
      <c r="R535" s="34"/>
      <c r="S535" s="34"/>
      <c r="T535" s="34"/>
      <c r="U535" s="34"/>
      <c r="V535" s="34"/>
      <c r="W535" s="34"/>
      <c r="X535" s="51"/>
    </row>
    <row r="536" spans="16:24" x14ac:dyDescent="0.15">
      <c r="P536" s="51"/>
      <c r="Q536" s="34"/>
      <c r="R536" s="34"/>
      <c r="S536" s="34"/>
      <c r="T536" s="34"/>
      <c r="U536" s="34"/>
      <c r="V536" s="34"/>
      <c r="W536" s="34"/>
      <c r="X536" s="106"/>
    </row>
    <row r="537" spans="16:24" x14ac:dyDescent="0.15">
      <c r="P537" s="51"/>
      <c r="Q537" s="34"/>
      <c r="R537" s="34"/>
      <c r="S537" s="34"/>
      <c r="T537" s="34"/>
      <c r="U537" s="34"/>
      <c r="V537" s="34"/>
      <c r="X537" s="52"/>
    </row>
    <row r="538" spans="16:24" x14ac:dyDescent="0.15">
      <c r="P538" s="51"/>
      <c r="Q538" s="34"/>
      <c r="R538" s="34"/>
      <c r="S538" s="34"/>
      <c r="T538" s="34"/>
      <c r="U538" s="34"/>
      <c r="V538" s="34"/>
      <c r="W538" s="34"/>
      <c r="X538" s="106"/>
    </row>
    <row r="539" spans="16:24" x14ac:dyDescent="0.15">
      <c r="P539" s="51"/>
      <c r="Q539" s="34"/>
      <c r="R539" s="34"/>
      <c r="S539" s="34"/>
      <c r="T539" s="34"/>
      <c r="U539" s="34"/>
      <c r="V539" s="34"/>
      <c r="W539" s="34"/>
      <c r="X539" s="51"/>
    </row>
    <row r="540" spans="16:24" x14ac:dyDescent="0.15">
      <c r="P540" s="51"/>
      <c r="Q540" s="34"/>
      <c r="R540" s="34"/>
      <c r="S540" s="34"/>
      <c r="T540" s="34"/>
      <c r="U540" s="34"/>
      <c r="V540" s="34"/>
      <c r="X540" s="106"/>
    </row>
    <row r="541" spans="16:24" x14ac:dyDescent="0.15">
      <c r="P541" s="51"/>
      <c r="Q541" s="34"/>
      <c r="R541" s="34"/>
      <c r="S541" s="34"/>
      <c r="T541" s="34"/>
      <c r="U541" s="34"/>
      <c r="V541" s="34"/>
      <c r="W541" s="34"/>
      <c r="X541" s="51"/>
    </row>
    <row r="542" spans="16:24" x14ac:dyDescent="0.15">
      <c r="P542" s="51"/>
      <c r="Q542" s="34"/>
      <c r="R542" s="34"/>
      <c r="S542" s="34"/>
      <c r="T542" s="34"/>
      <c r="U542" s="34"/>
      <c r="V542" s="34"/>
      <c r="W542" s="34"/>
      <c r="X542" s="106"/>
    </row>
    <row r="543" spans="16:24" x14ac:dyDescent="0.15">
      <c r="P543" s="51"/>
      <c r="Q543" s="34"/>
      <c r="R543" s="34"/>
      <c r="S543" s="34"/>
      <c r="T543" s="34"/>
      <c r="U543" s="34"/>
      <c r="V543" s="34"/>
      <c r="W543" s="34"/>
      <c r="X543" s="106"/>
    </row>
    <row r="544" spans="16:24" x14ac:dyDescent="0.15">
      <c r="P544" s="51"/>
      <c r="Q544" s="34"/>
      <c r="R544" s="34"/>
      <c r="S544" s="34"/>
      <c r="T544" s="34"/>
      <c r="U544" s="34"/>
      <c r="V544" s="35"/>
      <c r="W544" s="34"/>
      <c r="X544" s="51"/>
    </row>
    <row r="545" spans="16:24" x14ac:dyDescent="0.15">
      <c r="P545" s="51"/>
      <c r="Q545" s="34"/>
      <c r="R545" s="34"/>
      <c r="S545" s="34"/>
      <c r="T545" s="34"/>
      <c r="U545" s="34"/>
      <c r="V545" s="35"/>
      <c r="W545" s="34"/>
      <c r="X545" s="51"/>
    </row>
    <row r="546" spans="16:24" x14ac:dyDescent="0.15">
      <c r="P546" s="51"/>
      <c r="Q546" s="34"/>
      <c r="R546" s="34"/>
      <c r="S546" s="34"/>
      <c r="T546" s="34"/>
      <c r="U546" s="34"/>
      <c r="V546" s="35"/>
      <c r="W546" s="34"/>
      <c r="X546" s="106"/>
    </row>
    <row r="547" spans="16:24" x14ac:dyDescent="0.15">
      <c r="P547" s="51"/>
      <c r="Q547" s="34"/>
      <c r="R547" s="34"/>
      <c r="S547" s="34"/>
      <c r="T547" s="34"/>
      <c r="U547" s="34"/>
      <c r="V547" s="34"/>
      <c r="X547" s="106"/>
    </row>
    <row r="548" spans="16:24" x14ac:dyDescent="0.15">
      <c r="P548" s="51"/>
      <c r="Q548" s="34"/>
      <c r="R548" s="34"/>
      <c r="S548" s="34"/>
      <c r="T548" s="34"/>
      <c r="U548" s="34"/>
      <c r="V548" s="34"/>
      <c r="W548" s="34"/>
      <c r="X548" s="106"/>
    </row>
    <row r="549" spans="16:24" x14ac:dyDescent="0.15">
      <c r="P549" s="51"/>
      <c r="Q549" s="34"/>
      <c r="R549" s="34"/>
      <c r="S549" s="34"/>
      <c r="T549" s="34"/>
      <c r="U549" s="34"/>
      <c r="V549" s="34"/>
      <c r="W549" s="34"/>
      <c r="X549" s="106"/>
    </row>
    <row r="550" spans="16:24" x14ac:dyDescent="0.15">
      <c r="P550" s="51"/>
      <c r="Q550" s="34"/>
      <c r="R550" s="34"/>
      <c r="S550" s="34"/>
      <c r="T550" s="34"/>
      <c r="U550" s="34"/>
      <c r="V550" s="34"/>
      <c r="X550" s="34"/>
    </row>
    <row r="551" spans="16:24" x14ac:dyDescent="0.15">
      <c r="P551" s="51"/>
      <c r="Q551" s="34"/>
      <c r="R551" s="34"/>
      <c r="S551" s="34"/>
      <c r="T551" s="34"/>
      <c r="U551" s="34"/>
      <c r="V551" s="34"/>
    </row>
    <row r="552" spans="16:24" x14ac:dyDescent="0.15">
      <c r="P552" s="51"/>
      <c r="Q552" s="34"/>
      <c r="R552" s="34"/>
      <c r="S552" s="34"/>
      <c r="T552" s="34"/>
      <c r="U552" s="34"/>
      <c r="V552" s="34"/>
      <c r="W552" s="34"/>
    </row>
    <row r="553" spans="16:24" x14ac:dyDescent="0.15">
      <c r="P553" s="51"/>
      <c r="Q553" s="34"/>
      <c r="R553" s="34"/>
      <c r="S553" s="34"/>
      <c r="T553" s="34"/>
      <c r="U553" s="34"/>
      <c r="V553" s="34"/>
      <c r="W553" s="34"/>
      <c r="X553" s="34"/>
    </row>
    <row r="554" spans="16:24" x14ac:dyDescent="0.15">
      <c r="P554" s="51"/>
      <c r="Q554" s="34"/>
      <c r="R554" s="34"/>
      <c r="S554" s="34"/>
      <c r="T554" s="34"/>
      <c r="U554" s="34"/>
      <c r="V554" s="34"/>
      <c r="W554" s="34"/>
      <c r="X554" s="34"/>
    </row>
    <row r="555" spans="16:24" x14ac:dyDescent="0.15">
      <c r="P555" s="51"/>
      <c r="Q555" s="34"/>
      <c r="R555" s="34"/>
      <c r="S555" s="34"/>
      <c r="T555" s="34"/>
      <c r="U555" s="34"/>
      <c r="V555" s="34"/>
      <c r="W555" s="34"/>
      <c r="X555" s="34"/>
    </row>
    <row r="556" spans="16:24" x14ac:dyDescent="0.15">
      <c r="P556" s="51"/>
      <c r="Q556" s="34"/>
      <c r="R556" s="34"/>
      <c r="S556" s="34"/>
      <c r="T556" s="34"/>
      <c r="U556" s="34"/>
      <c r="V556" s="34"/>
      <c r="W556" s="34"/>
      <c r="X556" s="34"/>
    </row>
    <row r="557" spans="16:24" x14ac:dyDescent="0.15">
      <c r="P557" s="51"/>
      <c r="Q557" s="34"/>
      <c r="R557" s="34"/>
      <c r="S557" s="34"/>
      <c r="T557" s="34"/>
      <c r="U557" s="34"/>
      <c r="V557" s="34"/>
      <c r="W557" s="34"/>
    </row>
    <row r="558" spans="16:24" x14ac:dyDescent="0.15">
      <c r="P558" s="51"/>
      <c r="Q558" s="34"/>
      <c r="R558" s="34"/>
      <c r="S558" s="34"/>
      <c r="T558" s="34"/>
      <c r="U558" s="34"/>
      <c r="V558" s="34"/>
      <c r="W558" s="34"/>
      <c r="X558" s="34"/>
    </row>
    <row r="559" spans="16:24" x14ac:dyDescent="0.15">
      <c r="P559" s="51"/>
      <c r="Q559" s="34"/>
      <c r="R559" s="34"/>
      <c r="S559" s="34"/>
      <c r="T559" s="34"/>
      <c r="U559" s="34"/>
      <c r="V559" s="34"/>
      <c r="W559" s="141"/>
      <c r="X559" s="34"/>
    </row>
    <row r="560" spans="16:24" x14ac:dyDescent="0.15">
      <c r="P560" s="51"/>
      <c r="Q560" s="34"/>
      <c r="R560" s="34"/>
      <c r="S560" s="34"/>
      <c r="T560" s="34"/>
      <c r="U560" s="34"/>
      <c r="V560" s="34"/>
      <c r="W560" s="34"/>
    </row>
    <row r="561" spans="16:24" x14ac:dyDescent="0.15">
      <c r="P561" s="51"/>
      <c r="Q561" s="34"/>
      <c r="R561" s="34"/>
      <c r="S561" s="34"/>
      <c r="T561" s="34"/>
      <c r="U561" s="34"/>
      <c r="V561" s="34"/>
      <c r="W561" s="34"/>
    </row>
    <row r="562" spans="16:24" x14ac:dyDescent="0.15">
      <c r="P562" s="51"/>
      <c r="Q562" s="34"/>
      <c r="R562" s="34"/>
      <c r="S562" s="34"/>
      <c r="T562" s="34"/>
      <c r="U562" s="34"/>
      <c r="V562" s="34"/>
      <c r="W562" s="34"/>
      <c r="X562" s="34"/>
    </row>
    <row r="563" spans="16:24" x14ac:dyDescent="0.15">
      <c r="P563" s="51"/>
      <c r="Q563" s="49"/>
      <c r="R563" s="34"/>
      <c r="S563" s="34"/>
      <c r="T563" s="34"/>
      <c r="U563" s="34"/>
      <c r="V563" s="34"/>
      <c r="W563" s="34"/>
      <c r="X563" s="106"/>
    </row>
    <row r="564" spans="16:24" x14ac:dyDescent="0.15">
      <c r="P564" s="51"/>
      <c r="Q564" s="49"/>
      <c r="R564" s="34"/>
      <c r="S564" s="34"/>
      <c r="T564" s="34"/>
      <c r="U564" s="34"/>
      <c r="V564" s="34"/>
      <c r="W564" s="34"/>
      <c r="X564" s="106"/>
    </row>
    <row r="565" spans="16:24" x14ac:dyDescent="0.15">
      <c r="P565" s="51"/>
      <c r="Q565" s="49"/>
      <c r="R565" s="34"/>
      <c r="S565" s="34"/>
      <c r="T565" s="34"/>
      <c r="U565" s="34"/>
      <c r="V565" s="34"/>
      <c r="W565" s="34"/>
      <c r="X565" s="106"/>
    </row>
    <row r="566" spans="16:24" x14ac:dyDescent="0.15">
      <c r="P566" s="51"/>
      <c r="Q566" s="34"/>
      <c r="R566" s="34"/>
      <c r="S566" s="34"/>
      <c r="T566" s="34"/>
      <c r="U566" s="34"/>
      <c r="V566" s="34"/>
      <c r="W566" s="34"/>
      <c r="X566" s="51"/>
    </row>
    <row r="567" spans="16:24" x14ac:dyDescent="0.15">
      <c r="P567" s="51"/>
      <c r="Q567" s="34"/>
      <c r="R567" s="34"/>
      <c r="S567" s="34"/>
      <c r="T567" s="34"/>
      <c r="U567" s="34"/>
      <c r="V567" s="34"/>
      <c r="W567" s="34"/>
      <c r="X567" s="106"/>
    </row>
    <row r="568" spans="16:24" x14ac:dyDescent="0.15">
      <c r="P568" s="51"/>
      <c r="Q568" s="34"/>
      <c r="R568" s="34"/>
      <c r="S568" s="34"/>
      <c r="T568" s="34"/>
      <c r="U568" s="34"/>
      <c r="V568" s="34"/>
      <c r="W568" s="34"/>
      <c r="X568" s="51"/>
    </row>
    <row r="569" spans="16:24" x14ac:dyDescent="0.15">
      <c r="P569" s="51"/>
      <c r="Q569" s="34"/>
      <c r="R569" s="34"/>
      <c r="S569" s="34"/>
      <c r="T569" s="34"/>
      <c r="U569" s="34"/>
      <c r="V569" s="34"/>
      <c r="W569" s="34"/>
      <c r="X569" s="51"/>
    </row>
    <row r="570" spans="16:24" x14ac:dyDescent="0.15">
      <c r="P570" s="51"/>
      <c r="Q570" s="34"/>
      <c r="R570" s="34"/>
      <c r="S570" s="34"/>
      <c r="T570" s="34"/>
      <c r="U570" s="34"/>
      <c r="V570" s="34"/>
      <c r="W570" s="34"/>
      <c r="X570" s="106"/>
    </row>
    <row r="571" spans="16:24" x14ac:dyDescent="0.15">
      <c r="P571" s="51"/>
      <c r="Q571" s="34"/>
      <c r="R571" s="34"/>
      <c r="S571" s="34"/>
      <c r="T571" s="34"/>
      <c r="U571" s="34"/>
      <c r="V571" s="34"/>
      <c r="W571" s="34"/>
      <c r="X571" s="51"/>
    </row>
    <row r="572" spans="16:24" x14ac:dyDescent="0.15">
      <c r="P572" s="51"/>
      <c r="Q572" s="34"/>
      <c r="R572" s="34"/>
      <c r="S572" s="34"/>
      <c r="T572" s="34"/>
      <c r="U572" s="34"/>
      <c r="V572" s="34"/>
      <c r="W572" s="34"/>
      <c r="X572" s="51"/>
    </row>
    <row r="573" spans="16:24" x14ac:dyDescent="0.15">
      <c r="P573" s="51"/>
      <c r="Q573" s="34"/>
      <c r="R573" s="34"/>
      <c r="S573" s="34"/>
      <c r="T573" s="34"/>
      <c r="U573" s="34"/>
      <c r="V573" s="34"/>
      <c r="W573" s="34"/>
      <c r="X573" s="106"/>
    </row>
    <row r="574" spans="16:24" x14ac:dyDescent="0.15">
      <c r="P574" s="51"/>
      <c r="Q574" s="34"/>
      <c r="R574" s="34"/>
      <c r="S574" s="34"/>
      <c r="T574" s="34"/>
      <c r="U574" s="34"/>
      <c r="V574" s="34"/>
      <c r="W574" s="34"/>
      <c r="X574" s="106"/>
    </row>
    <row r="575" spans="16:24" x14ac:dyDescent="0.15">
      <c r="P575" s="51"/>
      <c r="Q575" s="34"/>
      <c r="R575" s="34"/>
      <c r="S575" s="34"/>
      <c r="T575" s="34"/>
      <c r="U575" s="34"/>
      <c r="V575" s="34"/>
      <c r="W575" s="34"/>
      <c r="X575" s="51"/>
    </row>
    <row r="576" spans="16:24" x14ac:dyDescent="0.15">
      <c r="P576" s="51"/>
      <c r="Q576" s="34"/>
      <c r="R576" s="34"/>
      <c r="S576" s="34"/>
      <c r="T576" s="34"/>
      <c r="U576" s="34"/>
      <c r="V576" s="34"/>
      <c r="W576" s="34"/>
      <c r="X576" s="106"/>
    </row>
    <row r="577" spans="16:24" x14ac:dyDescent="0.15">
      <c r="P577" s="51"/>
      <c r="Q577" s="34"/>
      <c r="R577" s="34"/>
      <c r="S577" s="34"/>
      <c r="T577" s="34"/>
      <c r="U577" s="34"/>
      <c r="V577" s="34"/>
      <c r="W577" s="34"/>
      <c r="X577" s="106"/>
    </row>
    <row r="578" spans="16:24" x14ac:dyDescent="0.15">
      <c r="P578" s="51"/>
      <c r="Q578" s="34"/>
      <c r="R578" s="34"/>
      <c r="S578" s="34"/>
      <c r="T578" s="49"/>
      <c r="U578" s="34"/>
      <c r="V578" s="34"/>
      <c r="W578" s="34"/>
      <c r="X578" s="51"/>
    </row>
    <row r="579" spans="16:24" x14ac:dyDescent="0.15">
      <c r="P579" s="51"/>
      <c r="Q579" s="34"/>
      <c r="R579" s="34"/>
      <c r="S579" s="34"/>
      <c r="T579" s="34"/>
      <c r="U579" s="34"/>
      <c r="V579" s="34"/>
      <c r="X579" s="106"/>
    </row>
    <row r="580" spans="16:24" x14ac:dyDescent="0.15">
      <c r="P580" s="51"/>
      <c r="Q580" s="34"/>
      <c r="R580" s="34"/>
      <c r="S580" s="34"/>
      <c r="T580" s="34"/>
      <c r="U580" s="34"/>
      <c r="V580" s="34"/>
      <c r="X580" s="106"/>
    </row>
    <row r="581" spans="16:24" x14ac:dyDescent="0.15">
      <c r="P581" s="51"/>
      <c r="Q581" s="34"/>
      <c r="R581" s="34"/>
      <c r="S581" s="34"/>
      <c r="T581" s="34"/>
      <c r="U581" s="34"/>
      <c r="V581" s="34"/>
      <c r="X581" s="51"/>
    </row>
    <row r="582" spans="16:24" x14ac:dyDescent="0.15">
      <c r="P582" s="51"/>
      <c r="Q582" s="34"/>
      <c r="R582" s="34"/>
      <c r="S582" s="34"/>
      <c r="T582" s="34"/>
      <c r="U582" s="34"/>
      <c r="V582" s="34"/>
      <c r="X582" s="106"/>
    </row>
    <row r="583" spans="16:24" x14ac:dyDescent="0.15">
      <c r="P583" s="51"/>
      <c r="Q583" s="34"/>
      <c r="R583" s="34"/>
      <c r="S583" s="34"/>
      <c r="T583" s="34"/>
      <c r="U583" s="34"/>
      <c r="V583" s="34"/>
      <c r="X583" s="51"/>
    </row>
    <row r="584" spans="16:24" x14ac:dyDescent="0.15">
      <c r="P584" s="51"/>
      <c r="Q584" s="34"/>
      <c r="R584" s="34"/>
      <c r="S584" s="34"/>
      <c r="T584" s="34"/>
      <c r="U584" s="34"/>
      <c r="V584" s="34"/>
      <c r="W584" s="141"/>
      <c r="X584" s="51"/>
    </row>
    <row r="585" spans="16:24" x14ac:dyDescent="0.15">
      <c r="P585" s="51"/>
      <c r="Q585" s="34"/>
      <c r="R585" s="34"/>
      <c r="S585" s="34"/>
      <c r="T585" s="34"/>
      <c r="U585" s="34"/>
      <c r="V585" s="34"/>
      <c r="W585" s="34"/>
    </row>
    <row r="586" spans="16:24" x14ac:dyDescent="0.15">
      <c r="P586" s="51"/>
      <c r="Q586" s="34"/>
      <c r="R586" s="34"/>
      <c r="S586" s="34"/>
      <c r="T586" s="34"/>
      <c r="U586" s="34"/>
      <c r="V586" s="34"/>
      <c r="W586" s="34"/>
    </row>
    <row r="587" spans="16:24" x14ac:dyDescent="0.15">
      <c r="P587" s="51"/>
      <c r="Q587" s="34"/>
      <c r="R587" s="34"/>
      <c r="S587" s="34"/>
      <c r="T587" s="34"/>
      <c r="U587" s="34"/>
      <c r="V587" s="34"/>
      <c r="W587" s="34"/>
      <c r="X587" s="51"/>
    </row>
    <row r="588" spans="16:24" x14ac:dyDescent="0.15">
      <c r="P588" s="51"/>
      <c r="Q588" s="34"/>
      <c r="R588" s="34"/>
      <c r="S588" s="34"/>
      <c r="T588" s="34"/>
      <c r="U588" s="34"/>
      <c r="V588" s="34"/>
      <c r="W588" s="34"/>
      <c r="X588" s="51"/>
    </row>
    <row r="589" spans="16:24" x14ac:dyDescent="0.15">
      <c r="P589" s="51"/>
      <c r="Q589" s="34"/>
      <c r="R589" s="34"/>
      <c r="S589" s="34"/>
      <c r="T589" s="34"/>
      <c r="U589" s="34"/>
      <c r="V589" s="34"/>
      <c r="W589" s="34"/>
      <c r="X589" s="106"/>
    </row>
    <row r="590" spans="16:24" x14ac:dyDescent="0.15">
      <c r="P590" s="51"/>
      <c r="Q590" s="34"/>
      <c r="R590" s="34"/>
      <c r="S590" s="34"/>
      <c r="T590" s="34"/>
      <c r="U590" s="34"/>
      <c r="V590" s="34"/>
      <c r="W590" s="141"/>
      <c r="X590" s="106"/>
    </row>
    <row r="591" spans="16:24" x14ac:dyDescent="0.15">
      <c r="P591" s="51"/>
      <c r="Q591" s="34"/>
      <c r="R591" s="34"/>
      <c r="S591" s="34"/>
      <c r="T591" s="34"/>
      <c r="U591" s="34"/>
      <c r="V591" s="34"/>
      <c r="W591" s="34"/>
    </row>
    <row r="592" spans="16:24" x14ac:dyDescent="0.15">
      <c r="P592" s="51"/>
      <c r="Q592" s="34"/>
      <c r="R592" s="34"/>
      <c r="S592" s="34"/>
      <c r="T592" s="34"/>
      <c r="U592" s="34"/>
      <c r="V592" s="34"/>
      <c r="W592" s="141"/>
      <c r="X592" s="106"/>
    </row>
    <row r="593" spans="16:24" x14ac:dyDescent="0.15">
      <c r="P593" s="51"/>
      <c r="Q593" s="34"/>
      <c r="R593" s="34"/>
      <c r="S593" s="34"/>
      <c r="T593" s="34"/>
      <c r="U593" s="34"/>
      <c r="V593" s="34"/>
      <c r="W593" s="141"/>
      <c r="X593" s="34"/>
    </row>
    <row r="594" spans="16:24" x14ac:dyDescent="0.15">
      <c r="P594" s="51"/>
      <c r="Q594" s="34"/>
      <c r="R594" s="34"/>
      <c r="S594" s="34"/>
      <c r="T594" s="34"/>
      <c r="U594" s="34"/>
      <c r="V594" s="34"/>
      <c r="W594" s="141"/>
      <c r="X594" s="106"/>
    </row>
    <row r="595" spans="16:24" x14ac:dyDescent="0.15">
      <c r="P595" s="51"/>
      <c r="Q595" s="34"/>
      <c r="R595" s="34"/>
      <c r="S595" s="34"/>
      <c r="T595" s="34"/>
      <c r="U595" s="34"/>
      <c r="V595" s="34"/>
      <c r="W595" s="141"/>
      <c r="X595" s="106"/>
    </row>
    <row r="596" spans="16:24" x14ac:dyDescent="0.15">
      <c r="P596" s="51"/>
      <c r="Q596" s="34"/>
      <c r="R596" s="34"/>
      <c r="S596" s="34"/>
      <c r="T596" s="34"/>
      <c r="U596" s="34"/>
      <c r="V596" s="34"/>
      <c r="W596" s="141"/>
      <c r="X596" s="51"/>
    </row>
    <row r="597" spans="16:24" x14ac:dyDescent="0.15">
      <c r="P597" s="51"/>
      <c r="Q597" s="34"/>
      <c r="R597" s="34"/>
      <c r="S597" s="34"/>
      <c r="T597" s="34"/>
      <c r="U597" s="34"/>
      <c r="V597" s="34"/>
      <c r="W597" s="141"/>
      <c r="X597" s="34"/>
    </row>
    <row r="598" spans="16:24" x14ac:dyDescent="0.15">
      <c r="P598" s="51"/>
      <c r="Q598" s="34"/>
      <c r="R598" s="34"/>
      <c r="S598" s="34"/>
      <c r="T598" s="34"/>
      <c r="U598" s="34"/>
      <c r="V598" s="34"/>
      <c r="W598" s="141"/>
      <c r="X598" s="106"/>
    </row>
    <row r="599" spans="16:24" x14ac:dyDescent="0.15">
      <c r="P599" s="51"/>
      <c r="Q599" s="34"/>
      <c r="R599" s="34"/>
      <c r="S599" s="34"/>
      <c r="T599" s="34"/>
      <c r="U599" s="34"/>
      <c r="V599" s="34"/>
      <c r="W599" s="141"/>
      <c r="X599" s="51"/>
    </row>
    <row r="600" spans="16:24" x14ac:dyDescent="0.15">
      <c r="P600" s="51"/>
      <c r="Q600" s="34"/>
      <c r="R600" s="34"/>
      <c r="S600" s="34"/>
      <c r="T600" s="34"/>
      <c r="U600" s="34"/>
      <c r="V600" s="34"/>
      <c r="W600" s="141"/>
      <c r="X600" s="51"/>
    </row>
    <row r="601" spans="16:24" x14ac:dyDescent="0.15">
      <c r="P601" s="51"/>
      <c r="Q601" s="34"/>
      <c r="R601" s="34"/>
      <c r="S601" s="34"/>
      <c r="T601" s="34"/>
      <c r="U601" s="34"/>
      <c r="V601" s="34"/>
      <c r="W601" s="141"/>
      <c r="X601" s="106"/>
    </row>
    <row r="602" spans="16:24" x14ac:dyDescent="0.15">
      <c r="P602" s="51"/>
      <c r="Q602" s="34"/>
      <c r="R602" s="34"/>
      <c r="S602" s="34"/>
      <c r="T602" s="34"/>
      <c r="U602" s="34"/>
      <c r="V602" s="34"/>
      <c r="W602" s="141"/>
      <c r="X602" s="106"/>
    </row>
    <row r="603" spans="16:24" x14ac:dyDescent="0.15">
      <c r="P603" s="51"/>
      <c r="Q603" s="34"/>
      <c r="R603" s="34"/>
      <c r="S603" s="34"/>
      <c r="T603" s="34"/>
      <c r="U603" s="34"/>
      <c r="V603" s="34"/>
      <c r="W603" s="141"/>
      <c r="X603" s="51"/>
    </row>
    <row r="604" spans="16:24" x14ac:dyDescent="0.15">
      <c r="P604" s="51"/>
      <c r="Q604" s="34"/>
      <c r="R604" s="34"/>
      <c r="S604" s="34"/>
      <c r="T604" s="34"/>
      <c r="U604" s="34"/>
      <c r="V604" s="34"/>
      <c r="W604" s="141"/>
      <c r="X604" s="106"/>
    </row>
    <row r="605" spans="16:24" x14ac:dyDescent="0.15">
      <c r="P605" s="51"/>
      <c r="Q605" s="34"/>
      <c r="R605" s="34"/>
      <c r="S605" s="34"/>
      <c r="T605" s="34"/>
      <c r="U605" s="34"/>
      <c r="V605" s="34"/>
      <c r="W605" s="141"/>
      <c r="X605" s="51"/>
    </row>
    <row r="606" spans="16:24" x14ac:dyDescent="0.15">
      <c r="P606" s="51"/>
      <c r="Q606" s="34"/>
      <c r="R606" s="34"/>
      <c r="S606" s="34"/>
      <c r="T606" s="34"/>
      <c r="U606" s="34"/>
      <c r="V606" s="34"/>
      <c r="W606" s="141"/>
      <c r="X606" s="106"/>
    </row>
    <row r="607" spans="16:24" x14ac:dyDescent="0.15">
      <c r="P607" s="51"/>
      <c r="Q607" s="34"/>
      <c r="R607" s="34"/>
      <c r="S607" s="34"/>
      <c r="T607" s="34"/>
      <c r="U607" s="34"/>
      <c r="V607" s="34"/>
      <c r="W607" s="141"/>
      <c r="X607" s="106"/>
    </row>
    <row r="608" spans="16:24" x14ac:dyDescent="0.15">
      <c r="P608" s="51"/>
      <c r="Q608" s="34"/>
      <c r="R608" s="34"/>
      <c r="S608" s="34"/>
      <c r="T608" s="34"/>
      <c r="U608" s="34"/>
      <c r="V608" s="34"/>
      <c r="W608" s="141"/>
      <c r="X608" s="51"/>
    </row>
    <row r="609" spans="16:24" x14ac:dyDescent="0.15">
      <c r="P609" s="51"/>
      <c r="Q609" s="34"/>
      <c r="R609" s="34"/>
      <c r="S609" s="34"/>
      <c r="T609" s="34"/>
      <c r="U609" s="34"/>
      <c r="V609" s="34"/>
      <c r="W609" s="141"/>
      <c r="X609" s="106"/>
    </row>
    <row r="610" spans="16:24" x14ac:dyDescent="0.15">
      <c r="P610" s="51"/>
      <c r="Q610" s="34"/>
      <c r="R610" s="34"/>
      <c r="S610" s="34"/>
      <c r="T610" s="34"/>
      <c r="U610" s="34"/>
      <c r="V610" s="34"/>
      <c r="W610" s="141"/>
      <c r="X610" s="106"/>
    </row>
    <row r="611" spans="16:24" x14ac:dyDescent="0.15">
      <c r="P611" s="51"/>
      <c r="Q611" s="34"/>
      <c r="R611" s="34"/>
      <c r="S611" s="34"/>
      <c r="T611" s="34"/>
      <c r="U611" s="34"/>
      <c r="V611" s="34"/>
      <c r="W611" s="141"/>
      <c r="X611" s="106"/>
    </row>
    <row r="612" spans="16:24" x14ac:dyDescent="0.15">
      <c r="P612" s="51"/>
      <c r="Q612" s="34"/>
      <c r="R612" s="34"/>
      <c r="S612" s="34"/>
      <c r="T612" s="34"/>
      <c r="U612" s="34"/>
      <c r="V612" s="34"/>
      <c r="W612" s="141"/>
      <c r="X612" s="106"/>
    </row>
    <row r="613" spans="16:24" x14ac:dyDescent="0.15">
      <c r="P613" s="51"/>
      <c r="Q613" s="34"/>
      <c r="R613" s="34"/>
      <c r="S613" s="34"/>
      <c r="T613" s="34"/>
      <c r="U613" s="34"/>
      <c r="V613" s="34"/>
      <c r="W613" s="141"/>
      <c r="X613" s="106"/>
    </row>
    <row r="614" spans="16:24" x14ac:dyDescent="0.15">
      <c r="P614" s="51"/>
      <c r="Q614" s="34"/>
      <c r="R614" s="34"/>
      <c r="S614" s="34"/>
      <c r="T614" s="34"/>
      <c r="U614" s="34"/>
      <c r="V614" s="34"/>
      <c r="W614" s="34"/>
      <c r="X614" s="106"/>
    </row>
    <row r="615" spans="16:24" x14ac:dyDescent="0.15">
      <c r="P615" s="51"/>
      <c r="Q615" s="34"/>
      <c r="R615" s="34"/>
      <c r="S615" s="34"/>
      <c r="T615" s="34"/>
      <c r="U615" s="34"/>
      <c r="V615" s="34"/>
      <c r="W615" s="141"/>
      <c r="X615" s="106"/>
    </row>
    <row r="616" spans="16:24" x14ac:dyDescent="0.15">
      <c r="P616" s="51"/>
      <c r="Q616" s="34"/>
      <c r="R616" s="34"/>
      <c r="S616" s="34"/>
      <c r="T616" s="34"/>
      <c r="U616" s="34"/>
      <c r="V616" s="34"/>
      <c r="W616" s="34"/>
      <c r="X616" s="106"/>
    </row>
    <row r="617" spans="16:24" x14ac:dyDescent="0.15">
      <c r="P617" s="51"/>
      <c r="Q617" s="34"/>
      <c r="R617" s="34"/>
      <c r="S617" s="34"/>
      <c r="T617" s="34"/>
      <c r="U617" s="34"/>
      <c r="V617" s="34"/>
      <c r="W617" s="34"/>
      <c r="X617" s="106"/>
    </row>
    <row r="618" spans="16:24" x14ac:dyDescent="0.15">
      <c r="P618" s="51"/>
      <c r="Q618" s="49"/>
      <c r="R618" s="34"/>
      <c r="S618" s="34"/>
      <c r="T618" s="34"/>
      <c r="U618" s="34"/>
      <c r="V618" s="34"/>
      <c r="W618" s="34"/>
      <c r="X618" s="106"/>
    </row>
    <row r="619" spans="16:24" x14ac:dyDescent="0.15">
      <c r="P619" s="51"/>
      <c r="Q619" s="34"/>
      <c r="R619" s="34"/>
      <c r="S619" s="34"/>
      <c r="T619" s="34"/>
      <c r="U619" s="34"/>
      <c r="V619" s="34"/>
      <c r="W619" s="34"/>
      <c r="X619" s="51"/>
    </row>
    <row r="620" spans="16:24" x14ac:dyDescent="0.15">
      <c r="P620" s="51"/>
      <c r="Q620" s="34"/>
      <c r="R620" s="34"/>
      <c r="S620" s="34"/>
      <c r="T620" s="34"/>
      <c r="U620" s="34"/>
      <c r="V620" s="34"/>
      <c r="W620" s="34"/>
      <c r="X620" s="51"/>
    </row>
    <row r="621" spans="16:24" x14ac:dyDescent="0.15">
      <c r="P621" s="51"/>
      <c r="Q621" s="34"/>
      <c r="R621" s="34"/>
      <c r="S621" s="34"/>
      <c r="T621" s="34"/>
      <c r="U621" s="34"/>
      <c r="V621" s="34"/>
      <c r="W621" s="34"/>
      <c r="X621" s="51"/>
    </row>
    <row r="622" spans="16:24" x14ac:dyDescent="0.15">
      <c r="P622" s="51"/>
      <c r="Q622" s="34"/>
      <c r="R622" s="34"/>
      <c r="S622" s="34"/>
      <c r="T622" s="34"/>
      <c r="U622" s="34"/>
      <c r="V622" s="34"/>
      <c r="W622" s="34"/>
      <c r="X622" s="106"/>
    </row>
    <row r="623" spans="16:24" x14ac:dyDescent="0.15">
      <c r="P623" s="51"/>
      <c r="Q623" s="34"/>
      <c r="R623" s="34"/>
      <c r="S623" s="34"/>
      <c r="T623" s="34"/>
      <c r="U623" s="34"/>
      <c r="V623" s="34"/>
      <c r="W623" s="34"/>
      <c r="X623" s="51"/>
    </row>
    <row r="624" spans="16:24" x14ac:dyDescent="0.15">
      <c r="P624" s="51"/>
      <c r="Q624" s="34"/>
      <c r="R624" s="34"/>
      <c r="S624" s="34"/>
      <c r="T624" s="34"/>
      <c r="U624" s="34"/>
      <c r="V624" s="34"/>
      <c r="W624" s="34"/>
      <c r="X624" s="106"/>
    </row>
    <row r="625" spans="16:24" x14ac:dyDescent="0.15">
      <c r="P625" s="51"/>
      <c r="Q625" s="34"/>
      <c r="R625" s="34"/>
      <c r="S625" s="34"/>
      <c r="T625" s="34"/>
      <c r="U625" s="34"/>
      <c r="V625" s="34"/>
      <c r="W625" s="34"/>
      <c r="X625" s="106"/>
    </row>
    <row r="626" spans="16:24" x14ac:dyDescent="0.15">
      <c r="P626" s="51"/>
      <c r="Q626" s="34"/>
      <c r="R626" s="34"/>
      <c r="S626" s="34"/>
      <c r="T626" s="34"/>
      <c r="U626" s="34"/>
      <c r="V626" s="34"/>
      <c r="W626" s="141"/>
      <c r="X626" s="34"/>
    </row>
    <row r="627" spans="16:24" x14ac:dyDescent="0.15">
      <c r="P627" s="51"/>
      <c r="Q627" s="34"/>
      <c r="R627" s="34"/>
      <c r="S627" s="34"/>
      <c r="T627" s="34"/>
      <c r="U627" s="34"/>
      <c r="V627" s="34"/>
      <c r="W627" s="141"/>
      <c r="X627" s="34"/>
    </row>
    <row r="628" spans="16:24" x14ac:dyDescent="0.15">
      <c r="P628" s="51"/>
      <c r="Q628" s="34"/>
      <c r="R628" s="34"/>
      <c r="S628" s="34"/>
      <c r="T628" s="34"/>
      <c r="U628" s="34"/>
      <c r="V628" s="34"/>
      <c r="W628" s="141"/>
      <c r="X628" s="34"/>
    </row>
    <row r="629" spans="16:24" x14ac:dyDescent="0.15">
      <c r="P629" s="51"/>
      <c r="Q629" s="34"/>
      <c r="R629" s="34"/>
      <c r="S629" s="34"/>
      <c r="T629" s="34"/>
      <c r="U629" s="34"/>
      <c r="V629" s="34"/>
      <c r="W629" s="141"/>
      <c r="X629" s="34"/>
    </row>
    <row r="630" spans="16:24" x14ac:dyDescent="0.15">
      <c r="P630" s="51"/>
      <c r="Q630" s="34"/>
      <c r="R630" s="34"/>
      <c r="S630" s="34"/>
      <c r="T630" s="34"/>
      <c r="U630" s="34"/>
      <c r="V630" s="34"/>
      <c r="W630" s="141"/>
    </row>
    <row r="631" spans="16:24" x14ac:dyDescent="0.15">
      <c r="P631" s="51"/>
      <c r="Q631" s="34"/>
      <c r="R631" s="34"/>
      <c r="S631" s="34"/>
      <c r="T631" s="34"/>
      <c r="U631" s="34"/>
      <c r="V631" s="34"/>
      <c r="W631" s="141"/>
    </row>
    <row r="632" spans="16:24" x14ac:dyDescent="0.15">
      <c r="P632" s="51"/>
      <c r="Q632" s="34"/>
      <c r="R632" s="34"/>
      <c r="S632" s="34"/>
      <c r="T632" s="34"/>
      <c r="U632" s="34"/>
      <c r="V632" s="34"/>
      <c r="W632" s="141"/>
    </row>
    <row r="633" spans="16:24" x14ac:dyDescent="0.15">
      <c r="P633" s="51"/>
      <c r="Q633" s="34"/>
      <c r="R633" s="34"/>
      <c r="S633" s="34"/>
      <c r="T633" s="34"/>
      <c r="U633" s="34"/>
      <c r="V633" s="34"/>
      <c r="W633" s="140"/>
    </row>
    <row r="634" spans="16:24" x14ac:dyDescent="0.15">
      <c r="P634" s="51"/>
      <c r="Q634" s="34"/>
      <c r="R634" s="34"/>
      <c r="S634" s="34"/>
      <c r="T634" s="34"/>
      <c r="U634" s="34"/>
      <c r="V634" s="34"/>
      <c r="W634" s="139"/>
    </row>
    <row r="635" spans="16:24" x14ac:dyDescent="0.15">
      <c r="P635" s="51"/>
      <c r="Q635" s="34"/>
      <c r="R635" s="34"/>
      <c r="S635" s="34"/>
      <c r="T635" s="34"/>
      <c r="U635" s="34"/>
      <c r="V635" s="34"/>
      <c r="W635" s="141"/>
    </row>
  </sheetData>
  <mergeCells count="1">
    <mergeCell ref="CS4:CV4"/>
  </mergeCells>
  <phoneticPr fontId="3" type="noConversion"/>
  <printOptions horizontalCentered="1"/>
  <pageMargins left="0.25" right="0.25" top="0.25" bottom="0.25" header="0.25" footer="0.25"/>
  <pageSetup fitToHeight="0" orientation="portrait" verticalDpi="2" r:id="rId1"/>
  <headerFooter alignWithMargins="0"/>
  <rowBreaks count="1" manualBreakCount="1">
    <brk id="120" min="64" max="81" man="1"/>
  </rowBreaks>
  <cellWatches>
    <cellWatch r="CB153"/>
    <cellWatch r="CB158"/>
    <cellWatch r="CB164"/>
    <cellWatch r="AQ40"/>
    <cellWatch r="AQ46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RTNS</vt:lpstr>
      <vt:lpstr>Criteria</vt:lpstr>
      <vt:lpstr>Criteria_MI</vt:lpstr>
      <vt:lpstr>Database</vt:lpstr>
      <vt:lpstr>Database_MI</vt:lpstr>
      <vt:lpstr>Extract</vt:lpstr>
      <vt:lpstr>Extract_MI</vt:lpstr>
      <vt:lpstr>RTNS!Print_Area</vt:lpstr>
      <vt:lpstr>RTNS!Print_Titles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brianz</dc:creator>
  <cp:lastModifiedBy>Colette Coiner</cp:lastModifiedBy>
  <cp:lastPrinted>2014-05-19T14:44:51Z</cp:lastPrinted>
  <dcterms:created xsi:type="dcterms:W3CDTF">2001-01-19T21:23:18Z</dcterms:created>
  <dcterms:modified xsi:type="dcterms:W3CDTF">2015-08-24T21:04:36Z</dcterms:modified>
</cp:coreProperties>
</file>